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2.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pivotTables/pivotTable3.xml" ContentType="application/vnd.openxmlformats-officedocument.spreadsheetml.pivotTable+xml"/>
  <Override PartName="/xl/pivotTables/pivotTable4.xml" ContentType="application/vnd.openxmlformats-officedocument.spreadsheetml.pivotTable+xml"/>
  <Override PartName="/xl/drawings/drawing4.xml" ContentType="application/vnd.openxmlformats-officedocument.drawing+xml"/>
  <Override PartName="/xl/ctrlProps/ctrlProp2.xml" ContentType="application/vnd.ms-excel.controlproperties+xml"/>
  <Override PartName="/xl/drawings/drawing5.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6.xml" ContentType="application/vnd.openxmlformats-officedocument.drawingml.chartshapes+xml"/>
  <Override PartName="/xl/drawings/drawing7.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1.xml" ContentType="application/vnd.openxmlformats-officedocument.themeOverride+xml"/>
  <Override PartName="/xl/drawings/drawing8.xml" ContentType="application/vnd.openxmlformats-officedocument.drawingml.chartshapes+xml"/>
  <Override PartName="/xl/drawings/drawing9.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codeName="{AE6600E7-7A62-396C-DE95-9942FA9DD81E}"/>
  <workbookPr codeName="ThisWorkbook" hidePivotFieldList="1" defaultThemeVersion="166925"/>
  <mc:AlternateContent xmlns:mc="http://schemas.openxmlformats.org/markup-compatibility/2006">
    <mc:Choice Requires="x15">
      <x15ac:absPath xmlns:x15ac="http://schemas.microsoft.com/office/spreadsheetml/2010/11/ac" url="https://pilisiparkerdo-my.sharepoint.com/personal/csepanyi_peter_pprt_hu/Documents/Asztal/Örökerdő/örökerdő kezelési tervek/"/>
    </mc:Choice>
  </mc:AlternateContent>
  <xr:revisionPtr revIDLastSave="67" documentId="11_C96FFD40C46432AB2A565FA1AAD9B9BA0B58C0BF" xr6:coauthVersionLast="47" xr6:coauthVersionMax="47" xr10:uidLastSave="{31B5423A-5611-454D-B59A-3EA9DB516B07}"/>
  <bookViews>
    <workbookView xWindow="-110" yWindow="-110" windowWidth="19420" windowHeight="11500" xr2:uid="{00000000-000D-0000-FFFF-FFFF00000000}"/>
  </bookViews>
  <sheets>
    <sheet name="Használati útmutató" sheetId="8" r:id="rId1"/>
    <sheet name="Mintakörök" sheetId="11" r:id="rId2"/>
    <sheet name="Alapadat" sheetId="9" r:id="rId3"/>
    <sheet name="Hgörbe" sheetId="6" r:id="rId4"/>
    <sheet name="Utánpótlás" sheetId="14" r:id="rId5"/>
    <sheet name="Eredmény" sheetId="17" r:id="rId6"/>
    <sheet name="Eloszlás" sheetId="13" r:id="rId7"/>
    <sheet name="Erdőrészlet" sheetId="18" r:id="rId8"/>
    <sheet name="Munka1" sheetId="10" state="hidden" r:id="rId9"/>
    <sheet name="sz" sheetId="7" state="hidden" r:id="rId10"/>
    <sheet name="a" sheetId="5" state="hidden" r:id="rId11"/>
  </sheets>
  <functionGroups builtInGroupCount="19"/>
  <definedNames>
    <definedName name="_xlnm._FilterDatabase" localSheetId="2" hidden="1">Alapadat!$N$1:$R$177</definedName>
    <definedName name="_xlnm._FilterDatabase" localSheetId="9" hidden="1">sz!$AD$1:$AP$701</definedName>
    <definedName name="_xlnm._FilterDatabase" localSheetId="4" hidden="1">Utánpótlás!$A$1:$E$255</definedName>
    <definedName name="_Toc64194847" localSheetId="7">Erdőrészlet!$A$1</definedName>
    <definedName name="_xlnm.Print_Area" localSheetId="6">Eloszlás!$T$1:$AR$25</definedName>
    <definedName name="_xlnm.Print_Area" localSheetId="7">Erdőrészlet!$A$1:$L$114</definedName>
    <definedName name="_xlnm.Print_Area" localSheetId="5">Eredmény!$A$1:$AP$61</definedName>
  </definedNames>
  <calcPr calcId="191029" iterateDelta="1E-4"/>
  <pivotCaches>
    <pivotCache cacheId="0" r:id="rId12"/>
    <pivotCache cacheId="1" r:id="rId13"/>
    <pivotCache cacheId="14" r:id="rId1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 i="17" l="1"/>
  <c r="C1" i="17"/>
  <c r="K1" i="9"/>
  <c r="C4" i="17" s="1"/>
  <c r="AB39" i="13" l="1"/>
  <c r="AB38" i="13"/>
  <c r="AB37" i="13"/>
  <c r="E96" i="18" l="1"/>
  <c r="D9" i="18"/>
  <c r="V7" i="13" l="1"/>
  <c r="D91" i="18"/>
  <c r="D89" i="18"/>
  <c r="D90" i="18"/>
  <c r="Y1" i="13" l="1"/>
  <c r="I28" i="13" l="1"/>
  <c r="I29" i="13"/>
  <c r="I30" i="13"/>
  <c r="I31" i="13"/>
  <c r="I32" i="13"/>
  <c r="I33" i="13"/>
  <c r="I34" i="13"/>
  <c r="I35" i="13"/>
  <c r="I36" i="13"/>
  <c r="I37" i="13"/>
  <c r="I38" i="13"/>
  <c r="I39" i="13"/>
  <c r="I40" i="13"/>
  <c r="I41" i="13"/>
  <c r="I42" i="13"/>
  <c r="I43" i="13"/>
  <c r="I44" i="13"/>
  <c r="AO38" i="17" l="1"/>
  <c r="AN38" i="17"/>
  <c r="AM38" i="17"/>
  <c r="AL38" i="17"/>
  <c r="AK38" i="17"/>
  <c r="AJ38" i="17"/>
  <c r="AI38" i="17"/>
  <c r="AH38" i="17"/>
  <c r="AG38" i="17"/>
  <c r="AE38" i="17"/>
  <c r="AD38" i="17"/>
  <c r="AC38" i="17"/>
  <c r="AB38" i="17"/>
  <c r="AA38" i="17"/>
  <c r="Z38" i="17"/>
  <c r="Y38" i="17"/>
  <c r="X38" i="17"/>
  <c r="W38" i="17"/>
  <c r="T38" i="17"/>
  <c r="S38" i="17"/>
  <c r="R38" i="17"/>
  <c r="Q38" i="17"/>
  <c r="CQ31" i="10"/>
  <c r="CQ30" i="10"/>
  <c r="CQ29" i="10"/>
  <c r="CQ28" i="10"/>
  <c r="CQ27" i="10"/>
  <c r="CQ26" i="10"/>
  <c r="CQ25" i="10"/>
  <c r="CQ24" i="10"/>
  <c r="CQ23" i="10"/>
  <c r="CQ22" i="10"/>
  <c r="CQ21" i="10"/>
  <c r="CQ20" i="10"/>
  <c r="CQ19" i="10"/>
  <c r="CQ18" i="10"/>
  <c r="CQ17" i="10"/>
  <c r="CQ16" i="10"/>
  <c r="CQ15" i="10"/>
  <c r="CQ14" i="10"/>
  <c r="CQ13" i="10"/>
  <c r="CQ12" i="10"/>
  <c r="CQ11" i="10"/>
  <c r="CQ10" i="10"/>
  <c r="CQ9" i="10"/>
  <c r="CQ8" i="10"/>
  <c r="CQ7" i="10"/>
  <c r="CQ6" i="10"/>
  <c r="CQ5" i="10"/>
  <c r="CF31" i="10"/>
  <c r="CF30" i="10"/>
  <c r="CF29" i="10"/>
  <c r="CF28" i="10"/>
  <c r="CF27" i="10"/>
  <c r="CF26" i="10"/>
  <c r="CF25" i="10"/>
  <c r="CF24" i="10"/>
  <c r="CF23" i="10"/>
  <c r="CF22" i="10"/>
  <c r="CF21" i="10"/>
  <c r="CF20" i="10"/>
  <c r="CF19" i="10"/>
  <c r="CF18" i="10"/>
  <c r="CF17" i="10"/>
  <c r="CF16" i="10"/>
  <c r="CF15" i="10"/>
  <c r="CF14" i="10"/>
  <c r="CF13" i="10"/>
  <c r="CF12" i="10"/>
  <c r="CF11" i="10"/>
  <c r="CF10" i="10"/>
  <c r="CF9" i="10"/>
  <c r="CF8" i="10"/>
  <c r="CF7" i="10"/>
  <c r="CF6" i="10"/>
  <c r="CF5" i="10"/>
  <c r="P38" i="17"/>
  <c r="O38" i="17"/>
  <c r="BU31" i="10"/>
  <c r="BU30" i="10"/>
  <c r="BU29" i="10"/>
  <c r="BU28" i="10"/>
  <c r="BU27" i="10"/>
  <c r="BU26" i="10"/>
  <c r="BU25" i="10"/>
  <c r="BU24" i="10"/>
  <c r="BU23" i="10"/>
  <c r="BU22" i="10"/>
  <c r="BU21" i="10"/>
  <c r="BU20" i="10"/>
  <c r="BU19" i="10"/>
  <c r="BU18" i="10"/>
  <c r="BU17" i="10"/>
  <c r="BU16" i="10"/>
  <c r="BU15" i="10"/>
  <c r="BU14" i="10"/>
  <c r="BU13" i="10"/>
  <c r="BU12" i="10"/>
  <c r="BU11" i="10"/>
  <c r="BU10" i="10"/>
  <c r="BU9" i="10"/>
  <c r="BU8" i="10"/>
  <c r="BU7" i="10"/>
  <c r="BU6" i="10"/>
  <c r="BU5" i="10"/>
  <c r="N38" i="17"/>
  <c r="M38" i="17"/>
  <c r="BJ31" i="10"/>
  <c r="BJ30" i="10"/>
  <c r="BJ29" i="10"/>
  <c r="BJ28" i="10"/>
  <c r="BJ27" i="10"/>
  <c r="BJ26" i="10"/>
  <c r="BJ25" i="10"/>
  <c r="BJ24" i="10"/>
  <c r="BJ23" i="10"/>
  <c r="BJ22" i="10"/>
  <c r="BJ21" i="10"/>
  <c r="BJ20" i="10"/>
  <c r="BJ19" i="10"/>
  <c r="BJ18" i="10"/>
  <c r="BJ17" i="10"/>
  <c r="BJ16" i="10"/>
  <c r="BJ15" i="10"/>
  <c r="BJ14" i="10"/>
  <c r="BJ13" i="10"/>
  <c r="BJ12" i="10"/>
  <c r="BJ11" i="10"/>
  <c r="BJ10" i="10"/>
  <c r="BJ9" i="10"/>
  <c r="BJ8" i="10"/>
  <c r="BJ7" i="10"/>
  <c r="BJ6" i="10"/>
  <c r="BJ5" i="10"/>
  <c r="L38" i="17"/>
  <c r="K38" i="17"/>
  <c r="AY31" i="10"/>
  <c r="AY30" i="10"/>
  <c r="AY29" i="10"/>
  <c r="AY28" i="10"/>
  <c r="AY27" i="10"/>
  <c r="AY26" i="10"/>
  <c r="AY25" i="10"/>
  <c r="AY24" i="10"/>
  <c r="AY23" i="10"/>
  <c r="AY22" i="10"/>
  <c r="AY21" i="10"/>
  <c r="AY20" i="10"/>
  <c r="AY19" i="10"/>
  <c r="AY18" i="10"/>
  <c r="AY17" i="10"/>
  <c r="AY16" i="10"/>
  <c r="AY15" i="10"/>
  <c r="AY14" i="10"/>
  <c r="AY13" i="10"/>
  <c r="AY12" i="10"/>
  <c r="AY11" i="10"/>
  <c r="AY10" i="10"/>
  <c r="AY9" i="10"/>
  <c r="AY8" i="10"/>
  <c r="AY7" i="10"/>
  <c r="AY6" i="10"/>
  <c r="AY5" i="10"/>
  <c r="J38" i="17"/>
  <c r="I38" i="17"/>
  <c r="AN31" i="10"/>
  <c r="AN30" i="10"/>
  <c r="AN29" i="10"/>
  <c r="AN28" i="10"/>
  <c r="AN27" i="10"/>
  <c r="AN26" i="10"/>
  <c r="AN25" i="10"/>
  <c r="AN24" i="10"/>
  <c r="AN23" i="10"/>
  <c r="AN22" i="10"/>
  <c r="AN21" i="10"/>
  <c r="AN20" i="10"/>
  <c r="AN19" i="10"/>
  <c r="AN18" i="10"/>
  <c r="AN17" i="10"/>
  <c r="AN16" i="10"/>
  <c r="AN15" i="10"/>
  <c r="AN14" i="10"/>
  <c r="AN13" i="10"/>
  <c r="AN12" i="10"/>
  <c r="AN11" i="10"/>
  <c r="AN10" i="10"/>
  <c r="AN9" i="10"/>
  <c r="AN8" i="10"/>
  <c r="AN7" i="10"/>
  <c r="AN6" i="10"/>
  <c r="AN5" i="10"/>
  <c r="H38" i="17"/>
  <c r="G38" i="17"/>
  <c r="AC31" i="10"/>
  <c r="AC30" i="10"/>
  <c r="AC29" i="10"/>
  <c r="AC28" i="10"/>
  <c r="AC27" i="10"/>
  <c r="AC26" i="10"/>
  <c r="AC25" i="10"/>
  <c r="AC24" i="10"/>
  <c r="AC23" i="10"/>
  <c r="AC22" i="10"/>
  <c r="AC21" i="10"/>
  <c r="AC20" i="10"/>
  <c r="AC19" i="10"/>
  <c r="AC18" i="10"/>
  <c r="AC17" i="10"/>
  <c r="AC16" i="10"/>
  <c r="AC15" i="10"/>
  <c r="AC14" i="10"/>
  <c r="AC13" i="10"/>
  <c r="AC12" i="10"/>
  <c r="AC11" i="10"/>
  <c r="AC10" i="10"/>
  <c r="AC9" i="10"/>
  <c r="AC8" i="10"/>
  <c r="AC7" i="10"/>
  <c r="AC6" i="10"/>
  <c r="AC5" i="10"/>
  <c r="F38" i="17"/>
  <c r="E38" i="17"/>
  <c r="R31" i="10"/>
  <c r="R30" i="10"/>
  <c r="R29" i="10"/>
  <c r="R28" i="10"/>
  <c r="R27" i="10"/>
  <c r="R26" i="10"/>
  <c r="R25" i="10"/>
  <c r="R24" i="10"/>
  <c r="R23" i="10"/>
  <c r="R22" i="10"/>
  <c r="R21" i="10"/>
  <c r="R20" i="10"/>
  <c r="R19" i="10"/>
  <c r="R18" i="10"/>
  <c r="R17" i="10"/>
  <c r="R16" i="10"/>
  <c r="R15" i="10"/>
  <c r="R14" i="10"/>
  <c r="R13" i="10"/>
  <c r="R12" i="10"/>
  <c r="R11" i="10"/>
  <c r="R10" i="10"/>
  <c r="R9" i="10"/>
  <c r="R8" i="10"/>
  <c r="R7" i="10"/>
  <c r="R6" i="10"/>
  <c r="R5" i="10"/>
  <c r="D38" i="17"/>
  <c r="C38" i="17"/>
  <c r="N56" i="17"/>
  <c r="M56" i="17"/>
  <c r="L56" i="17"/>
  <c r="K56" i="17"/>
  <c r="J56" i="17"/>
  <c r="I56" i="17"/>
  <c r="H56" i="17"/>
  <c r="G56" i="17"/>
  <c r="F56" i="17"/>
  <c r="B38" i="17"/>
  <c r="B37" i="17"/>
  <c r="B36" i="17"/>
  <c r="B35" i="17"/>
  <c r="B34" i="17"/>
  <c r="B33" i="17"/>
  <c r="B32" i="17"/>
  <c r="B31" i="17"/>
  <c r="B30" i="17"/>
  <c r="B29" i="17"/>
  <c r="B28" i="17"/>
  <c r="B27" i="17"/>
  <c r="B26" i="17"/>
  <c r="B25" i="17"/>
  <c r="B24" i="17"/>
  <c r="B23" i="17"/>
  <c r="B22" i="17"/>
  <c r="B21" i="17"/>
  <c r="B20" i="17"/>
  <c r="B19" i="17"/>
  <c r="B18" i="17"/>
  <c r="B17" i="17"/>
  <c r="B16" i="17"/>
  <c r="B15" i="17"/>
  <c r="B14" i="17"/>
  <c r="B13" i="17"/>
  <c r="B12" i="17"/>
  <c r="B11" i="17"/>
  <c r="T8" i="17"/>
  <c r="R8" i="17"/>
  <c r="P8" i="17"/>
  <c r="N8" i="17"/>
  <c r="L8" i="17"/>
  <c r="J8" i="17"/>
  <c r="H8" i="17"/>
  <c r="F8" i="17"/>
  <c r="D8" i="17"/>
  <c r="H3" i="17"/>
  <c r="J45" i="17" l="1"/>
  <c r="AH2" i="10"/>
  <c r="H1" i="6"/>
  <c r="AR2" i="7"/>
  <c r="J1" i="6"/>
  <c r="BF2" i="7"/>
  <c r="AS2" i="10"/>
  <c r="N45" i="17"/>
  <c r="L1" i="6"/>
  <c r="BU2" i="7"/>
  <c r="BD2" i="10"/>
  <c r="N1" i="6"/>
  <c r="CJ2" i="7"/>
  <c r="BO2" i="10"/>
  <c r="R45" i="17"/>
  <c r="P1" i="6"/>
  <c r="CY2" i="7"/>
  <c r="BZ2" i="10"/>
  <c r="W2" i="10"/>
  <c r="F1" i="6"/>
  <c r="AD2" i="7"/>
  <c r="B1" i="6"/>
  <c r="A2" i="7"/>
  <c r="A2" i="10"/>
  <c r="R1" i="6"/>
  <c r="DN2" i="7"/>
  <c r="CK2" i="10"/>
  <c r="F45" i="17"/>
  <c r="P2" i="7"/>
  <c r="L2" i="10"/>
  <c r="D1" i="6"/>
  <c r="AD8" i="17"/>
  <c r="AN8" i="17" s="1"/>
  <c r="X8" i="17"/>
  <c r="AH8" i="17" s="1"/>
  <c r="AB8" i="17"/>
  <c r="AL8" i="17" s="1"/>
  <c r="Z8" i="17"/>
  <c r="AJ8" i="17" s="1"/>
  <c r="D45" i="17"/>
  <c r="W8" i="17"/>
  <c r="AG8" i="17" s="1"/>
  <c r="H45" i="17"/>
  <c r="Y8" i="17"/>
  <c r="AI8" i="17" s="1"/>
  <c r="L45" i="17"/>
  <c r="AA8" i="17"/>
  <c r="AK8" i="17" s="1"/>
  <c r="P45" i="17"/>
  <c r="AC8" i="17"/>
  <c r="AM8" i="17" s="1"/>
  <c r="T45" i="17"/>
  <c r="AE8" i="17"/>
  <c r="AO8" i="17" s="1"/>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5" i="10"/>
  <c r="A11" i="9" l="1"/>
  <c r="C3" i="13" l="1"/>
  <c r="C26" i="13"/>
  <c r="C28" i="13" s="1"/>
  <c r="C44" i="13" l="1"/>
  <c r="C42" i="13"/>
  <c r="C40" i="13"/>
  <c r="C38" i="13"/>
  <c r="C36" i="13"/>
  <c r="C34" i="13"/>
  <c r="C32" i="13"/>
  <c r="C30" i="13"/>
  <c r="C21" i="13"/>
  <c r="C19" i="13"/>
  <c r="C17" i="13"/>
  <c r="C15" i="13"/>
  <c r="C13" i="13"/>
  <c r="C11" i="13"/>
  <c r="C9" i="13"/>
  <c r="C7" i="13"/>
  <c r="C5" i="13"/>
  <c r="C43" i="13"/>
  <c r="C41" i="13"/>
  <c r="C39" i="13"/>
  <c r="C37" i="13"/>
  <c r="C35" i="13"/>
  <c r="C33" i="13"/>
  <c r="C31" i="13"/>
  <c r="C29" i="13"/>
  <c r="C20" i="13"/>
  <c r="C18" i="13"/>
  <c r="C16" i="13"/>
  <c r="C14" i="13"/>
  <c r="C12" i="13"/>
  <c r="C10" i="13"/>
  <c r="C8" i="13"/>
  <c r="C6" i="13"/>
  <c r="L60" i="17"/>
  <c r="H60" i="17"/>
  <c r="N59" i="17"/>
  <c r="J59" i="17"/>
  <c r="F59" i="17"/>
  <c r="L58" i="17"/>
  <c r="H58" i="17"/>
  <c r="M60" i="17"/>
  <c r="I60" i="17"/>
  <c r="M59" i="17"/>
  <c r="I59" i="17"/>
  <c r="M58" i="17"/>
  <c r="M61" i="17" s="1"/>
  <c r="J68" i="18" s="1"/>
  <c r="J67" i="18" s="1"/>
  <c r="I58" i="17"/>
  <c r="I61" i="17" s="1"/>
  <c r="F68" i="18" s="1"/>
  <c r="F67" i="18" s="1"/>
  <c r="N60" i="17"/>
  <c r="J60" i="17"/>
  <c r="F60" i="17"/>
  <c r="L59" i="17"/>
  <c r="H59" i="17"/>
  <c r="N58" i="17"/>
  <c r="J58" i="17"/>
  <c r="F58" i="17"/>
  <c r="K60" i="17"/>
  <c r="G60" i="17"/>
  <c r="K59" i="17"/>
  <c r="G59" i="17"/>
  <c r="K58" i="17"/>
  <c r="G58" i="17"/>
  <c r="J1" i="13"/>
  <c r="K61" i="17" l="1"/>
  <c r="H68" i="18" s="1"/>
  <c r="H67" i="18" s="1"/>
  <c r="G61" i="17"/>
  <c r="D68" i="18" s="1"/>
  <c r="D67" i="18" s="1"/>
  <c r="J61" i="17"/>
  <c r="G68" i="18" s="1"/>
  <c r="G67" i="18" s="1"/>
  <c r="L61" i="17"/>
  <c r="I68" i="18" s="1"/>
  <c r="I67" i="18" s="1"/>
  <c r="E60" i="17"/>
  <c r="F61" i="17"/>
  <c r="C68" i="18" s="1"/>
  <c r="C67" i="18" s="1"/>
  <c r="E58" i="17"/>
  <c r="N61" i="17"/>
  <c r="K68" i="18" s="1"/>
  <c r="K67" i="18" s="1"/>
  <c r="H61" i="17"/>
  <c r="E68" i="18" s="1"/>
  <c r="E67" i="18" s="1"/>
  <c r="E59" i="17"/>
  <c r="U3" i="13"/>
  <c r="E61" i="17" l="1"/>
  <c r="G66" i="18" s="1"/>
  <c r="DO3" i="7" l="1"/>
  <c r="DO4" i="7"/>
  <c r="DO5" i="7"/>
  <c r="DO6" i="7"/>
  <c r="DO7" i="7"/>
  <c r="DO8" i="7"/>
  <c r="DO9" i="7"/>
  <c r="DO10" i="7"/>
  <c r="DO11" i="7"/>
  <c r="DO12" i="7"/>
  <c r="DO13" i="7"/>
  <c r="DO14" i="7"/>
  <c r="DO15" i="7"/>
  <c r="DO16" i="7"/>
  <c r="DO17" i="7"/>
  <c r="DO18" i="7"/>
  <c r="DO19" i="7"/>
  <c r="DO20" i="7"/>
  <c r="DO21" i="7"/>
  <c r="DO22" i="7"/>
  <c r="DO23" i="7"/>
  <c r="DO24" i="7"/>
  <c r="DO25" i="7"/>
  <c r="DO26" i="7"/>
  <c r="DO27" i="7"/>
  <c r="DO28" i="7"/>
  <c r="DO29" i="7"/>
  <c r="DO30" i="7"/>
  <c r="DO31" i="7"/>
  <c r="DO32" i="7"/>
  <c r="DO33" i="7"/>
  <c r="DO34" i="7"/>
  <c r="DO35" i="7"/>
  <c r="DO36" i="7"/>
  <c r="DO37" i="7"/>
  <c r="DO38" i="7"/>
  <c r="DO39" i="7"/>
  <c r="DO40" i="7"/>
  <c r="DO41" i="7"/>
  <c r="DO42" i="7"/>
  <c r="DO43" i="7"/>
  <c r="DO44" i="7"/>
  <c r="DO45" i="7"/>
  <c r="DO46" i="7"/>
  <c r="DO47" i="7"/>
  <c r="DO48" i="7"/>
  <c r="DO49" i="7"/>
  <c r="DO50" i="7"/>
  <c r="DO51" i="7"/>
  <c r="DO52" i="7"/>
  <c r="DO53" i="7"/>
  <c r="DO54" i="7"/>
  <c r="DO55" i="7"/>
  <c r="DO56" i="7"/>
  <c r="DO57" i="7"/>
  <c r="DO58" i="7"/>
  <c r="DO59" i="7"/>
  <c r="DO60" i="7"/>
  <c r="DO61" i="7"/>
  <c r="DO62" i="7"/>
  <c r="DO63" i="7"/>
  <c r="DO64" i="7"/>
  <c r="DO65" i="7"/>
  <c r="DO66" i="7"/>
  <c r="DO67" i="7"/>
  <c r="DO68" i="7"/>
  <c r="DO69" i="7"/>
  <c r="DO70" i="7"/>
  <c r="DO71" i="7"/>
  <c r="DO72" i="7"/>
  <c r="DO73" i="7"/>
  <c r="DO74" i="7"/>
  <c r="DO75" i="7"/>
  <c r="DO76" i="7"/>
  <c r="DO77" i="7"/>
  <c r="DO78" i="7"/>
  <c r="DO79" i="7"/>
  <c r="DO80" i="7"/>
  <c r="DO81" i="7"/>
  <c r="DO82" i="7"/>
  <c r="DO83" i="7"/>
  <c r="DO84" i="7"/>
  <c r="DO85" i="7"/>
  <c r="DO86" i="7"/>
  <c r="DO87" i="7"/>
  <c r="DO88" i="7"/>
  <c r="DO89" i="7"/>
  <c r="DO90" i="7"/>
  <c r="DO91" i="7"/>
  <c r="DO92" i="7"/>
  <c r="DO93" i="7"/>
  <c r="DO94" i="7"/>
  <c r="DO95" i="7"/>
  <c r="DO96" i="7"/>
  <c r="DO97" i="7"/>
  <c r="DO98" i="7"/>
  <c r="DO99" i="7"/>
  <c r="DO100" i="7"/>
  <c r="DO101" i="7"/>
  <c r="DO102" i="7"/>
  <c r="DO103" i="7"/>
  <c r="DO104" i="7"/>
  <c r="DO105" i="7"/>
  <c r="DO106" i="7"/>
  <c r="DO107" i="7"/>
  <c r="DO108" i="7"/>
  <c r="DO109" i="7"/>
  <c r="DO110" i="7"/>
  <c r="DO111" i="7"/>
  <c r="DO112" i="7"/>
  <c r="DO113" i="7"/>
  <c r="DO114" i="7"/>
  <c r="DO115" i="7"/>
  <c r="DO116" i="7"/>
  <c r="DO117" i="7"/>
  <c r="DO118" i="7"/>
  <c r="DO119" i="7"/>
  <c r="DO120" i="7"/>
  <c r="DO121" i="7"/>
  <c r="DO122" i="7"/>
  <c r="DO123" i="7"/>
  <c r="DO124" i="7"/>
  <c r="DO125" i="7"/>
  <c r="DO126" i="7"/>
  <c r="DO127" i="7"/>
  <c r="DO128" i="7"/>
  <c r="DO129" i="7"/>
  <c r="DO130" i="7"/>
  <c r="DO131" i="7"/>
  <c r="DO132" i="7"/>
  <c r="DO133" i="7"/>
  <c r="DO134" i="7"/>
  <c r="DO135" i="7"/>
  <c r="DO136" i="7"/>
  <c r="DO137" i="7"/>
  <c r="DO138" i="7"/>
  <c r="DO139" i="7"/>
  <c r="DO140" i="7"/>
  <c r="DO141" i="7"/>
  <c r="DO142" i="7"/>
  <c r="DO143" i="7"/>
  <c r="DO144" i="7"/>
  <c r="DO145" i="7"/>
  <c r="DO146" i="7"/>
  <c r="DO147" i="7"/>
  <c r="DO148" i="7"/>
  <c r="DO149" i="7"/>
  <c r="DO150" i="7"/>
  <c r="DO151" i="7"/>
  <c r="DO152" i="7"/>
  <c r="DO153" i="7"/>
  <c r="DO154" i="7"/>
  <c r="DO155" i="7"/>
  <c r="DO156" i="7"/>
  <c r="DO157" i="7"/>
  <c r="DO158" i="7"/>
  <c r="DO159" i="7"/>
  <c r="DO160" i="7"/>
  <c r="DO161" i="7"/>
  <c r="DO162" i="7"/>
  <c r="DO163" i="7"/>
  <c r="DO164" i="7"/>
  <c r="DO165" i="7"/>
  <c r="DO166" i="7"/>
  <c r="DO167" i="7"/>
  <c r="DO168" i="7"/>
  <c r="DO169" i="7"/>
  <c r="DO170" i="7"/>
  <c r="DO171" i="7"/>
  <c r="DO172" i="7"/>
  <c r="DO173" i="7"/>
  <c r="DO174" i="7"/>
  <c r="DO175" i="7"/>
  <c r="DO176" i="7"/>
  <c r="DO177" i="7"/>
  <c r="DO178" i="7"/>
  <c r="DO179" i="7"/>
  <c r="DO180" i="7"/>
  <c r="DO181" i="7"/>
  <c r="DO182" i="7"/>
  <c r="DO183" i="7"/>
  <c r="DO184" i="7"/>
  <c r="DO185" i="7"/>
  <c r="DO186" i="7"/>
  <c r="DO187" i="7"/>
  <c r="DO188" i="7"/>
  <c r="DO189" i="7"/>
  <c r="DO190" i="7"/>
  <c r="DO191" i="7"/>
  <c r="DO192" i="7"/>
  <c r="DO193" i="7"/>
  <c r="DO194" i="7"/>
  <c r="DO195" i="7"/>
  <c r="DO196" i="7"/>
  <c r="DO197" i="7"/>
  <c r="DO198" i="7"/>
  <c r="DO199" i="7"/>
  <c r="DO200" i="7"/>
  <c r="DO201" i="7"/>
  <c r="DO202" i="7"/>
  <c r="DO203" i="7"/>
  <c r="DO204" i="7"/>
  <c r="DO205" i="7"/>
  <c r="DO206" i="7"/>
  <c r="DO207" i="7"/>
  <c r="DO208" i="7"/>
  <c r="DO209" i="7"/>
  <c r="DO210" i="7"/>
  <c r="DO211" i="7"/>
  <c r="DO212" i="7"/>
  <c r="DO213" i="7"/>
  <c r="DO214" i="7"/>
  <c r="DO215" i="7"/>
  <c r="DO216" i="7"/>
  <c r="DO217" i="7"/>
  <c r="DO218" i="7"/>
  <c r="DO219" i="7"/>
  <c r="DO220" i="7"/>
  <c r="DO221" i="7"/>
  <c r="DO222" i="7"/>
  <c r="DO223" i="7"/>
  <c r="DO224" i="7"/>
  <c r="DO225" i="7"/>
  <c r="DO226" i="7"/>
  <c r="DO227" i="7"/>
  <c r="DO228" i="7"/>
  <c r="DO229" i="7"/>
  <c r="DO230" i="7"/>
  <c r="DO231" i="7"/>
  <c r="DO232" i="7"/>
  <c r="DO233" i="7"/>
  <c r="DO234" i="7"/>
  <c r="DO235" i="7"/>
  <c r="DO236" i="7"/>
  <c r="DO237" i="7"/>
  <c r="DO238" i="7"/>
  <c r="DO239" i="7"/>
  <c r="DO240" i="7"/>
  <c r="DO241" i="7"/>
  <c r="DO242" i="7"/>
  <c r="DO243" i="7"/>
  <c r="DO244" i="7"/>
  <c r="DO245" i="7"/>
  <c r="DO246" i="7"/>
  <c r="DO247" i="7"/>
  <c r="DO248" i="7"/>
  <c r="DO249" i="7"/>
  <c r="DO250" i="7"/>
  <c r="DO251" i="7"/>
  <c r="DO252" i="7"/>
  <c r="DO253" i="7"/>
  <c r="DO254" i="7"/>
  <c r="DO255" i="7"/>
  <c r="DO256" i="7"/>
  <c r="DO257" i="7"/>
  <c r="DO258" i="7"/>
  <c r="DO259" i="7"/>
  <c r="DO260" i="7"/>
  <c r="DO261" i="7"/>
  <c r="DO262" i="7"/>
  <c r="DO263" i="7"/>
  <c r="DO264" i="7"/>
  <c r="DO265" i="7"/>
  <c r="DO266" i="7"/>
  <c r="DO267" i="7"/>
  <c r="DP4" i="7"/>
  <c r="DP6" i="7"/>
  <c r="S6" i="6" s="1"/>
  <c r="DP8" i="7"/>
  <c r="S8" i="6" s="1"/>
  <c r="DP10" i="7"/>
  <c r="S10" i="6" s="1"/>
  <c r="DP12" i="7"/>
  <c r="S12" i="6" s="1"/>
  <c r="DP14" i="7"/>
  <c r="S14" i="6" s="1"/>
  <c r="DP16" i="7"/>
  <c r="DP18" i="7"/>
  <c r="S18" i="6" s="1"/>
  <c r="DP20" i="7"/>
  <c r="S20" i="6" s="1"/>
  <c r="DP22" i="7"/>
  <c r="S22" i="6" s="1"/>
  <c r="DP24" i="7"/>
  <c r="S24" i="6" s="1"/>
  <c r="DP26" i="7"/>
  <c r="S26" i="6" s="1"/>
  <c r="DP28" i="7"/>
  <c r="S28" i="6" s="1"/>
  <c r="DP30" i="7"/>
  <c r="S30" i="6" s="1"/>
  <c r="DP32" i="7"/>
  <c r="S32" i="6" s="1"/>
  <c r="DP34" i="7"/>
  <c r="S34" i="6" s="1"/>
  <c r="DP36" i="7"/>
  <c r="DP38" i="7"/>
  <c r="S38" i="6" s="1"/>
  <c r="DP40" i="7"/>
  <c r="S40" i="6" s="1"/>
  <c r="DP42" i="7"/>
  <c r="S42" i="6" s="1"/>
  <c r="DP44" i="7"/>
  <c r="S44" i="6" s="1"/>
  <c r="DP46" i="7"/>
  <c r="S46" i="6" s="1"/>
  <c r="DP48" i="7"/>
  <c r="DP50" i="7"/>
  <c r="S50" i="6" s="1"/>
  <c r="DP52" i="7"/>
  <c r="S52" i="6" s="1"/>
  <c r="DP54" i="7"/>
  <c r="S54" i="6" s="1"/>
  <c r="DP56" i="7"/>
  <c r="S56" i="6" s="1"/>
  <c r="DP58" i="7"/>
  <c r="S58" i="6" s="1"/>
  <c r="DP60" i="7"/>
  <c r="S60" i="6" s="1"/>
  <c r="DP62" i="7"/>
  <c r="S62" i="6" s="1"/>
  <c r="DP64" i="7"/>
  <c r="S64" i="6" s="1"/>
  <c r="DP66" i="7"/>
  <c r="S66" i="6" s="1"/>
  <c r="DP68" i="7"/>
  <c r="DP70" i="7"/>
  <c r="S70" i="6" s="1"/>
  <c r="DP72" i="7"/>
  <c r="S72" i="6" s="1"/>
  <c r="DP74" i="7"/>
  <c r="S74" i="6" s="1"/>
  <c r="DP76" i="7"/>
  <c r="S76" i="6" s="1"/>
  <c r="DP78" i="7"/>
  <c r="S78" i="6" s="1"/>
  <c r="DP80" i="7"/>
  <c r="DP82" i="7"/>
  <c r="S82" i="6" s="1"/>
  <c r="DP84" i="7"/>
  <c r="S84" i="6" s="1"/>
  <c r="DP86" i="7"/>
  <c r="S86" i="6" s="1"/>
  <c r="DP88" i="7"/>
  <c r="S88" i="6" s="1"/>
  <c r="DP90" i="7"/>
  <c r="S90" i="6" s="1"/>
  <c r="DP92" i="7"/>
  <c r="S92" i="6" s="1"/>
  <c r="DP94" i="7"/>
  <c r="S94" i="6" s="1"/>
  <c r="DP96" i="7"/>
  <c r="S96" i="6" s="1"/>
  <c r="DP98" i="7"/>
  <c r="S98" i="6" s="1"/>
  <c r="DP100" i="7"/>
  <c r="DP102" i="7"/>
  <c r="S102" i="6" s="1"/>
  <c r="DP104" i="7"/>
  <c r="S104" i="6" s="1"/>
  <c r="DP106" i="7"/>
  <c r="S106" i="6" s="1"/>
  <c r="DP108" i="7"/>
  <c r="S108" i="6" s="1"/>
  <c r="DP110" i="7"/>
  <c r="S110" i="6" s="1"/>
  <c r="DP112" i="7"/>
  <c r="DP114" i="7"/>
  <c r="S114" i="6" s="1"/>
  <c r="DP116" i="7"/>
  <c r="S116" i="6" s="1"/>
  <c r="DP118" i="7"/>
  <c r="S118" i="6" s="1"/>
  <c r="DP120" i="7"/>
  <c r="S120" i="6" s="1"/>
  <c r="DP122" i="7"/>
  <c r="S122" i="6" s="1"/>
  <c r="DP124" i="7"/>
  <c r="S124" i="6" s="1"/>
  <c r="DP126" i="7"/>
  <c r="S126" i="6" s="1"/>
  <c r="DP128" i="7"/>
  <c r="S128" i="6" s="1"/>
  <c r="DP130" i="7"/>
  <c r="S130" i="6" s="1"/>
  <c r="DP132" i="7"/>
  <c r="DP134" i="7"/>
  <c r="S134" i="6" s="1"/>
  <c r="DP136" i="7"/>
  <c r="S136" i="6" s="1"/>
  <c r="DP138" i="7"/>
  <c r="S138" i="6" s="1"/>
  <c r="DP140" i="7"/>
  <c r="S140" i="6" s="1"/>
  <c r="DP142" i="7"/>
  <c r="S142" i="6" s="1"/>
  <c r="DP144" i="7"/>
  <c r="DP146" i="7"/>
  <c r="S146" i="6" s="1"/>
  <c r="DP148" i="7"/>
  <c r="S148" i="6" s="1"/>
  <c r="DP150" i="7"/>
  <c r="S150" i="6" s="1"/>
  <c r="DP152" i="7"/>
  <c r="S152" i="6" s="1"/>
  <c r="DP154" i="7"/>
  <c r="S154" i="6" s="1"/>
  <c r="DP156" i="7"/>
  <c r="S156" i="6" s="1"/>
  <c r="DP158" i="7"/>
  <c r="S158" i="6" s="1"/>
  <c r="DP160" i="7"/>
  <c r="S160" i="6" s="1"/>
  <c r="DP162" i="7"/>
  <c r="S162" i="6" s="1"/>
  <c r="DP164" i="7"/>
  <c r="DP166" i="7"/>
  <c r="S166" i="6" s="1"/>
  <c r="DP168" i="7"/>
  <c r="S168" i="6" s="1"/>
  <c r="DP170" i="7"/>
  <c r="S170" i="6" s="1"/>
  <c r="DP172" i="7"/>
  <c r="S172" i="6" s="1"/>
  <c r="DP174" i="7"/>
  <c r="S174" i="6" s="1"/>
  <c r="DP176" i="7"/>
  <c r="S176" i="6" s="1"/>
  <c r="DP178" i="7"/>
  <c r="S178" i="6" s="1"/>
  <c r="DP180" i="7"/>
  <c r="S180" i="6" s="1"/>
  <c r="DP182" i="7"/>
  <c r="DP184" i="7"/>
  <c r="S184" i="6" s="1"/>
  <c r="DP186" i="7"/>
  <c r="S186" i="6" s="1"/>
  <c r="DP188" i="7"/>
  <c r="S188" i="6" s="1"/>
  <c r="DP190" i="7"/>
  <c r="S190" i="6" s="1"/>
  <c r="DP192" i="7"/>
  <c r="DP194" i="7"/>
  <c r="S194" i="6" s="1"/>
  <c r="DP196" i="7"/>
  <c r="S196" i="6" s="1"/>
  <c r="DP198" i="7"/>
  <c r="S198" i="6" s="1"/>
  <c r="DP200" i="7"/>
  <c r="S200" i="6" s="1"/>
  <c r="DP202" i="7"/>
  <c r="DP204" i="7"/>
  <c r="S204" i="6" s="1"/>
  <c r="DP206" i="7"/>
  <c r="S206" i="6" s="1"/>
  <c r="DP208" i="7"/>
  <c r="S208" i="6" s="1"/>
  <c r="DP210" i="7"/>
  <c r="S210" i="6" s="1"/>
  <c r="DP212" i="7"/>
  <c r="S212" i="6" s="1"/>
  <c r="DP214" i="7"/>
  <c r="DP216" i="7"/>
  <c r="S216" i="6" s="1"/>
  <c r="DP218" i="7"/>
  <c r="S218" i="6" s="1"/>
  <c r="DP220" i="7"/>
  <c r="S220" i="6" s="1"/>
  <c r="DP222" i="7"/>
  <c r="S222" i="6" s="1"/>
  <c r="DP224" i="7"/>
  <c r="DP226" i="7"/>
  <c r="DP228" i="7"/>
  <c r="S228" i="6" s="1"/>
  <c r="DP230" i="7"/>
  <c r="DP232" i="7"/>
  <c r="DT232" i="7" s="1"/>
  <c r="DP234" i="7"/>
  <c r="DP236" i="7"/>
  <c r="DR236" i="7" s="1"/>
  <c r="DP238" i="7"/>
  <c r="DQ238" i="7" s="1"/>
  <c r="R238" i="6" s="1"/>
  <c r="DP240" i="7"/>
  <c r="DQ240" i="7" s="1"/>
  <c r="R240" i="6" s="1"/>
  <c r="DP242" i="7"/>
  <c r="DP244" i="7"/>
  <c r="DT244" i="7" s="1"/>
  <c r="DP246" i="7"/>
  <c r="DP248" i="7"/>
  <c r="DQ248" i="7" s="1"/>
  <c r="R248" i="6" s="1"/>
  <c r="DP250" i="7"/>
  <c r="DP252" i="7"/>
  <c r="DR252" i="7" s="1"/>
  <c r="DP254" i="7"/>
  <c r="DQ254" i="7" s="1"/>
  <c r="R254" i="6" s="1"/>
  <c r="DP256" i="7"/>
  <c r="DQ256" i="7" s="1"/>
  <c r="R256" i="6" s="1"/>
  <c r="DP258" i="7"/>
  <c r="DP260" i="7"/>
  <c r="DT260" i="7" s="1"/>
  <c r="DP262" i="7"/>
  <c r="DP264" i="7"/>
  <c r="DQ264" i="7" s="1"/>
  <c r="R264" i="6" s="1"/>
  <c r="DP266" i="7"/>
  <c r="DO268" i="7"/>
  <c r="DO269" i="7"/>
  <c r="DO270" i="7"/>
  <c r="DO271" i="7"/>
  <c r="DO272" i="7"/>
  <c r="DO273" i="7"/>
  <c r="DO274" i="7"/>
  <c r="DO275" i="7"/>
  <c r="DO276" i="7"/>
  <c r="DO277" i="7"/>
  <c r="DO278" i="7"/>
  <c r="DO279" i="7"/>
  <c r="DO280" i="7"/>
  <c r="DO281" i="7"/>
  <c r="DO282" i="7"/>
  <c r="DO283" i="7"/>
  <c r="DO284" i="7"/>
  <c r="DO285" i="7"/>
  <c r="DO286" i="7"/>
  <c r="DO287" i="7"/>
  <c r="DO288" i="7"/>
  <c r="DO289" i="7"/>
  <c r="DO290" i="7"/>
  <c r="DO291" i="7"/>
  <c r="DO292" i="7"/>
  <c r="DO293" i="7"/>
  <c r="DO294" i="7"/>
  <c r="DO295" i="7"/>
  <c r="DO296" i="7"/>
  <c r="DO297" i="7"/>
  <c r="DO298" i="7"/>
  <c r="DO299" i="7"/>
  <c r="DO300" i="7"/>
  <c r="DO301" i="7"/>
  <c r="DO302" i="7"/>
  <c r="DO303" i="7"/>
  <c r="DO304" i="7"/>
  <c r="DO305" i="7"/>
  <c r="DO306" i="7"/>
  <c r="DO307" i="7"/>
  <c r="DO308" i="7"/>
  <c r="DO309" i="7"/>
  <c r="DO310" i="7"/>
  <c r="DO311" i="7"/>
  <c r="DO312" i="7"/>
  <c r="DO313" i="7"/>
  <c r="DO314" i="7"/>
  <c r="DO315" i="7"/>
  <c r="DO316" i="7"/>
  <c r="DO317" i="7"/>
  <c r="DO318" i="7"/>
  <c r="DO319" i="7"/>
  <c r="DO320" i="7"/>
  <c r="DO321" i="7"/>
  <c r="DO322" i="7"/>
  <c r="DO323" i="7"/>
  <c r="DO324" i="7"/>
  <c r="DO325" i="7"/>
  <c r="DO326" i="7"/>
  <c r="DO327" i="7"/>
  <c r="DO328" i="7"/>
  <c r="DO329" i="7"/>
  <c r="DO330" i="7"/>
  <c r="DO331" i="7"/>
  <c r="DO332" i="7"/>
  <c r="DO333" i="7"/>
  <c r="DO334" i="7"/>
  <c r="DO335" i="7"/>
  <c r="DO336" i="7"/>
  <c r="DO337" i="7"/>
  <c r="DO338" i="7"/>
  <c r="DO339" i="7"/>
  <c r="DO340" i="7"/>
  <c r="DO341" i="7"/>
  <c r="DO342" i="7"/>
  <c r="DO343" i="7"/>
  <c r="DO344" i="7"/>
  <c r="DO345" i="7"/>
  <c r="DO346" i="7"/>
  <c r="DO347" i="7"/>
  <c r="DO348" i="7"/>
  <c r="DO349" i="7"/>
  <c r="DO350" i="7"/>
  <c r="DO351" i="7"/>
  <c r="DO352" i="7"/>
  <c r="DO353" i="7"/>
  <c r="DO354" i="7"/>
  <c r="DO355" i="7"/>
  <c r="DO356" i="7"/>
  <c r="DO357" i="7"/>
  <c r="DO358" i="7"/>
  <c r="DO359" i="7"/>
  <c r="DO360" i="7"/>
  <c r="DO361" i="7"/>
  <c r="DO362" i="7"/>
  <c r="DO363" i="7"/>
  <c r="DO364" i="7"/>
  <c r="DO365" i="7"/>
  <c r="DO366" i="7"/>
  <c r="DO367" i="7"/>
  <c r="DO368" i="7"/>
  <c r="DO369" i="7"/>
  <c r="DO370" i="7"/>
  <c r="DO371" i="7"/>
  <c r="DO372" i="7"/>
  <c r="DO373" i="7"/>
  <c r="DO374" i="7"/>
  <c r="DO375" i="7"/>
  <c r="DO376" i="7"/>
  <c r="DO377" i="7"/>
  <c r="DO378" i="7"/>
  <c r="DO379" i="7"/>
  <c r="DO380" i="7"/>
  <c r="DO381" i="7"/>
  <c r="DO382" i="7"/>
  <c r="DO383" i="7"/>
  <c r="DO384" i="7"/>
  <c r="DO385" i="7"/>
  <c r="DO386" i="7"/>
  <c r="DO387" i="7"/>
  <c r="DO388" i="7"/>
  <c r="DO389" i="7"/>
  <c r="DO390" i="7"/>
  <c r="DO391" i="7"/>
  <c r="DO392" i="7"/>
  <c r="DO393" i="7"/>
  <c r="DO394" i="7"/>
  <c r="DO395" i="7"/>
  <c r="DO396" i="7"/>
  <c r="DO397" i="7"/>
  <c r="DO398" i="7"/>
  <c r="DO399" i="7"/>
  <c r="DO400" i="7"/>
  <c r="DO401" i="7"/>
  <c r="DO402" i="7"/>
  <c r="DO403" i="7"/>
  <c r="DO404" i="7"/>
  <c r="DO405" i="7"/>
  <c r="DO406" i="7"/>
  <c r="DO407" i="7"/>
  <c r="DO408" i="7"/>
  <c r="DO409" i="7"/>
  <c r="DO410" i="7"/>
  <c r="DO411" i="7"/>
  <c r="DO412" i="7"/>
  <c r="DO413" i="7"/>
  <c r="DO414" i="7"/>
  <c r="DO415" i="7"/>
  <c r="DO416" i="7"/>
  <c r="DO417" i="7"/>
  <c r="DO418" i="7"/>
  <c r="DO419" i="7"/>
  <c r="DO420" i="7"/>
  <c r="DO421" i="7"/>
  <c r="DO422" i="7"/>
  <c r="DO423" i="7"/>
  <c r="DO424" i="7"/>
  <c r="DO425" i="7"/>
  <c r="DO426" i="7"/>
  <c r="DO427" i="7"/>
  <c r="DO428" i="7"/>
  <c r="DO429" i="7"/>
  <c r="DO430" i="7"/>
  <c r="DO431" i="7"/>
  <c r="DO432" i="7"/>
  <c r="DO433" i="7"/>
  <c r="DO434" i="7"/>
  <c r="DO435" i="7"/>
  <c r="DO436" i="7"/>
  <c r="DO437" i="7"/>
  <c r="DO438" i="7"/>
  <c r="DO439" i="7"/>
  <c r="DO440" i="7"/>
  <c r="DO441" i="7"/>
  <c r="DO442" i="7"/>
  <c r="DO443" i="7"/>
  <c r="DO444" i="7"/>
  <c r="DO445" i="7"/>
  <c r="DO446" i="7"/>
  <c r="DO447" i="7"/>
  <c r="DO448" i="7"/>
  <c r="DO449" i="7"/>
  <c r="DO450" i="7"/>
  <c r="DO451" i="7"/>
  <c r="DO452" i="7"/>
  <c r="DO453" i="7"/>
  <c r="DO454" i="7"/>
  <c r="DO455" i="7"/>
  <c r="DO456" i="7"/>
  <c r="DO457" i="7"/>
  <c r="DO458" i="7"/>
  <c r="DO459" i="7"/>
  <c r="DO460" i="7"/>
  <c r="DO461" i="7"/>
  <c r="DO462" i="7"/>
  <c r="DO463" i="7"/>
  <c r="DO464" i="7"/>
  <c r="DO465" i="7"/>
  <c r="DO466" i="7"/>
  <c r="DO467" i="7"/>
  <c r="DO468" i="7"/>
  <c r="DO469" i="7"/>
  <c r="DO470" i="7"/>
  <c r="DO471" i="7"/>
  <c r="DO472" i="7"/>
  <c r="DO473" i="7"/>
  <c r="DO474" i="7"/>
  <c r="DO475" i="7"/>
  <c r="DO476" i="7"/>
  <c r="DO477" i="7"/>
  <c r="DO478" i="7"/>
  <c r="DO479" i="7"/>
  <c r="DO480" i="7"/>
  <c r="DO481" i="7"/>
  <c r="DO482" i="7"/>
  <c r="DO483" i="7"/>
  <c r="DO484" i="7"/>
  <c r="DO485" i="7"/>
  <c r="DO486" i="7"/>
  <c r="DO487" i="7"/>
  <c r="DO488" i="7"/>
  <c r="DO489" i="7"/>
  <c r="DO490" i="7"/>
  <c r="DO491" i="7"/>
  <c r="DO492" i="7"/>
  <c r="DO493" i="7"/>
  <c r="DO494" i="7"/>
  <c r="DO495" i="7"/>
  <c r="DO496" i="7"/>
  <c r="DO497" i="7"/>
  <c r="DO498" i="7"/>
  <c r="DO499" i="7"/>
  <c r="DO500" i="7"/>
  <c r="DO501" i="7"/>
  <c r="DO502" i="7"/>
  <c r="DO503" i="7"/>
  <c r="DO504" i="7"/>
  <c r="DO505" i="7"/>
  <c r="DO506" i="7"/>
  <c r="DO507" i="7"/>
  <c r="DO508" i="7"/>
  <c r="DO509" i="7"/>
  <c r="DO510" i="7"/>
  <c r="DO511" i="7"/>
  <c r="DO512" i="7"/>
  <c r="DO513" i="7"/>
  <c r="DO514" i="7"/>
  <c r="DO515" i="7"/>
  <c r="DO516" i="7"/>
  <c r="DO517" i="7"/>
  <c r="DO518" i="7"/>
  <c r="DO519" i="7"/>
  <c r="DO520" i="7"/>
  <c r="DO521" i="7"/>
  <c r="DO522" i="7"/>
  <c r="DO523" i="7"/>
  <c r="DO524" i="7"/>
  <c r="DO525" i="7"/>
  <c r="DO526" i="7"/>
  <c r="DO527" i="7"/>
  <c r="DO528" i="7"/>
  <c r="DO529" i="7"/>
  <c r="DO530" i="7"/>
  <c r="DO531" i="7"/>
  <c r="DO532" i="7"/>
  <c r="DO533" i="7"/>
  <c r="DO534" i="7"/>
  <c r="DO535" i="7"/>
  <c r="DO536" i="7"/>
  <c r="DO537" i="7"/>
  <c r="DO538" i="7"/>
  <c r="DO539" i="7"/>
  <c r="DO540" i="7"/>
  <c r="DO541" i="7"/>
  <c r="DO542" i="7"/>
  <c r="DO543" i="7"/>
  <c r="DO544" i="7"/>
  <c r="DO545" i="7"/>
  <c r="DO546" i="7"/>
  <c r="DO547" i="7"/>
  <c r="DO548" i="7"/>
  <c r="DO549" i="7"/>
  <c r="DO550" i="7"/>
  <c r="DO551" i="7"/>
  <c r="DO552" i="7"/>
  <c r="DO553" i="7"/>
  <c r="DO554" i="7"/>
  <c r="DO555" i="7"/>
  <c r="DO556" i="7"/>
  <c r="DO557" i="7"/>
  <c r="DO558" i="7"/>
  <c r="DO559" i="7"/>
  <c r="DO560" i="7"/>
  <c r="DO561" i="7"/>
  <c r="DO562" i="7"/>
  <c r="DO563" i="7"/>
  <c r="DO564" i="7"/>
  <c r="DO565" i="7"/>
  <c r="DO566" i="7"/>
  <c r="DO567" i="7"/>
  <c r="DO568" i="7"/>
  <c r="DO569" i="7"/>
  <c r="DO570" i="7"/>
  <c r="DO571" i="7"/>
  <c r="DO572" i="7"/>
  <c r="DO573" i="7"/>
  <c r="DO574" i="7"/>
  <c r="DO575" i="7"/>
  <c r="DO576" i="7"/>
  <c r="DO577" i="7"/>
  <c r="DO578" i="7"/>
  <c r="DO579" i="7"/>
  <c r="DO580" i="7"/>
  <c r="DO581" i="7"/>
  <c r="DO582" i="7"/>
  <c r="DO583" i="7"/>
  <c r="DO584" i="7"/>
  <c r="DO585" i="7"/>
  <c r="DO586" i="7"/>
  <c r="DO587" i="7"/>
  <c r="DO588" i="7"/>
  <c r="DO589" i="7"/>
  <c r="DO590" i="7"/>
  <c r="DO591" i="7"/>
  <c r="DO592" i="7"/>
  <c r="DO593" i="7"/>
  <c r="DO594" i="7"/>
  <c r="DO595" i="7"/>
  <c r="DO596" i="7"/>
  <c r="DO597" i="7"/>
  <c r="DO598" i="7"/>
  <c r="DO599" i="7"/>
  <c r="DO600" i="7"/>
  <c r="DO601" i="7"/>
  <c r="DO602" i="7"/>
  <c r="DO603" i="7"/>
  <c r="DO604" i="7"/>
  <c r="DO605" i="7"/>
  <c r="DO606" i="7"/>
  <c r="DO607" i="7"/>
  <c r="DO608" i="7"/>
  <c r="DO609" i="7"/>
  <c r="DO610" i="7"/>
  <c r="DO611" i="7"/>
  <c r="DO612" i="7"/>
  <c r="DO613" i="7"/>
  <c r="DO614" i="7"/>
  <c r="DO615" i="7"/>
  <c r="DO616" i="7"/>
  <c r="DO617" i="7"/>
  <c r="DO618" i="7"/>
  <c r="DO619" i="7"/>
  <c r="DO620" i="7"/>
  <c r="DO621" i="7"/>
  <c r="DO622" i="7"/>
  <c r="DO623" i="7"/>
  <c r="DO624" i="7"/>
  <c r="DO625" i="7"/>
  <c r="DO626" i="7"/>
  <c r="DO627" i="7"/>
  <c r="DO628" i="7"/>
  <c r="DO629" i="7"/>
  <c r="DO630" i="7"/>
  <c r="DO631" i="7"/>
  <c r="DO632" i="7"/>
  <c r="DO633" i="7"/>
  <c r="DO634" i="7"/>
  <c r="DO635" i="7"/>
  <c r="DO636" i="7"/>
  <c r="DO637" i="7"/>
  <c r="DO638" i="7"/>
  <c r="DO639" i="7"/>
  <c r="DO640" i="7"/>
  <c r="DO641" i="7"/>
  <c r="DO642" i="7"/>
  <c r="DO643" i="7"/>
  <c r="DO644" i="7"/>
  <c r="DO645" i="7"/>
  <c r="DO646" i="7"/>
  <c r="DO647" i="7"/>
  <c r="DO648" i="7"/>
  <c r="DO649" i="7"/>
  <c r="DO650" i="7"/>
  <c r="DO651" i="7"/>
  <c r="DO652" i="7"/>
  <c r="DO653" i="7"/>
  <c r="DO654" i="7"/>
  <c r="DO655" i="7"/>
  <c r="DO656" i="7"/>
  <c r="DO657" i="7"/>
  <c r="DO658" i="7"/>
  <c r="DO659" i="7"/>
  <c r="DO660" i="7"/>
  <c r="DO661" i="7"/>
  <c r="DO662" i="7"/>
  <c r="DO663" i="7"/>
  <c r="DO664" i="7"/>
  <c r="DO665" i="7"/>
  <c r="DO666" i="7"/>
  <c r="DO667" i="7"/>
  <c r="DO668" i="7"/>
  <c r="DO669" i="7"/>
  <c r="DO670" i="7"/>
  <c r="DO671" i="7"/>
  <c r="DO672" i="7"/>
  <c r="DO673" i="7"/>
  <c r="DO674" i="7"/>
  <c r="DO675" i="7"/>
  <c r="DO676" i="7"/>
  <c r="DO677" i="7"/>
  <c r="DO678" i="7"/>
  <c r="DO679" i="7"/>
  <c r="DO680" i="7"/>
  <c r="DO681" i="7"/>
  <c r="DO682" i="7"/>
  <c r="DO683" i="7"/>
  <c r="DO684" i="7"/>
  <c r="DO685" i="7"/>
  <c r="DO686" i="7"/>
  <c r="DO687" i="7"/>
  <c r="DO688" i="7"/>
  <c r="DO689" i="7"/>
  <c r="DO690" i="7"/>
  <c r="DO691" i="7"/>
  <c r="DO692" i="7"/>
  <c r="DO693" i="7"/>
  <c r="DO694" i="7"/>
  <c r="DO695" i="7"/>
  <c r="DO696" i="7"/>
  <c r="DO697" i="7"/>
  <c r="DO698" i="7"/>
  <c r="DO699" i="7"/>
  <c r="DO700" i="7"/>
  <c r="DO701" i="7"/>
  <c r="DP3" i="7"/>
  <c r="S3" i="6" s="1"/>
  <c r="DP5" i="7"/>
  <c r="S5" i="6" s="1"/>
  <c r="DP7" i="7"/>
  <c r="S7" i="6" s="1"/>
  <c r="DP9" i="7"/>
  <c r="S9" i="6" s="1"/>
  <c r="DP11" i="7"/>
  <c r="S11" i="6" s="1"/>
  <c r="DP13" i="7"/>
  <c r="S13" i="6" s="1"/>
  <c r="DP15" i="7"/>
  <c r="S15" i="6" s="1"/>
  <c r="DP17" i="7"/>
  <c r="S17" i="6" s="1"/>
  <c r="DP19" i="7"/>
  <c r="S19" i="6" s="1"/>
  <c r="DP21" i="7"/>
  <c r="S21" i="6" s="1"/>
  <c r="DP23" i="7"/>
  <c r="S23" i="6" s="1"/>
  <c r="DP25" i="7"/>
  <c r="S25" i="6" s="1"/>
  <c r="DP27" i="7"/>
  <c r="S27" i="6" s="1"/>
  <c r="DP29" i="7"/>
  <c r="S29" i="6" s="1"/>
  <c r="DP31" i="7"/>
  <c r="S31" i="6" s="1"/>
  <c r="DP33" i="7"/>
  <c r="S33" i="6" s="1"/>
  <c r="DP35" i="7"/>
  <c r="S35" i="6" s="1"/>
  <c r="DP37" i="7"/>
  <c r="S37" i="6" s="1"/>
  <c r="DP39" i="7"/>
  <c r="S39" i="6" s="1"/>
  <c r="DP41" i="7"/>
  <c r="S41" i="6" s="1"/>
  <c r="DP43" i="7"/>
  <c r="S43" i="6" s="1"/>
  <c r="DP45" i="7"/>
  <c r="S45" i="6" s="1"/>
  <c r="DP47" i="7"/>
  <c r="S47" i="6" s="1"/>
  <c r="DP49" i="7"/>
  <c r="S49" i="6" s="1"/>
  <c r="DP51" i="7"/>
  <c r="S51" i="6" s="1"/>
  <c r="DP53" i="7"/>
  <c r="S53" i="6" s="1"/>
  <c r="DP55" i="7"/>
  <c r="S55" i="6" s="1"/>
  <c r="DP57" i="7"/>
  <c r="S57" i="6" s="1"/>
  <c r="DP59" i="7"/>
  <c r="S59" i="6" s="1"/>
  <c r="DP61" i="7"/>
  <c r="S61" i="6" s="1"/>
  <c r="DP63" i="7"/>
  <c r="S63" i="6" s="1"/>
  <c r="DP65" i="7"/>
  <c r="S65" i="6" s="1"/>
  <c r="DP67" i="7"/>
  <c r="S67" i="6" s="1"/>
  <c r="DP69" i="7"/>
  <c r="S69" i="6" s="1"/>
  <c r="DP71" i="7"/>
  <c r="S71" i="6" s="1"/>
  <c r="DP73" i="7"/>
  <c r="DP75" i="7"/>
  <c r="S75" i="6" s="1"/>
  <c r="DP77" i="7"/>
  <c r="DP79" i="7"/>
  <c r="S79" i="6" s="1"/>
  <c r="DP81" i="7"/>
  <c r="DP83" i="7"/>
  <c r="S83" i="6" s="1"/>
  <c r="DP85" i="7"/>
  <c r="S85" i="6" s="1"/>
  <c r="DP87" i="7"/>
  <c r="S87" i="6" s="1"/>
  <c r="DP89" i="7"/>
  <c r="DP91" i="7"/>
  <c r="S91" i="6" s="1"/>
  <c r="DP93" i="7"/>
  <c r="DP95" i="7"/>
  <c r="S95" i="6" s="1"/>
  <c r="DP97" i="7"/>
  <c r="DR97" i="7" s="1"/>
  <c r="DP99" i="7"/>
  <c r="S99" i="6" s="1"/>
  <c r="DP101" i="7"/>
  <c r="S101" i="6" s="1"/>
  <c r="DP103" i="7"/>
  <c r="S103" i="6" s="1"/>
  <c r="DP105" i="7"/>
  <c r="DP107" i="7"/>
  <c r="S107" i="6" s="1"/>
  <c r="DP109" i="7"/>
  <c r="DP111" i="7"/>
  <c r="S111" i="6" s="1"/>
  <c r="DP113" i="7"/>
  <c r="S113" i="6" s="1"/>
  <c r="DP115" i="7"/>
  <c r="S115" i="6" s="1"/>
  <c r="DP117" i="7"/>
  <c r="DP119" i="7"/>
  <c r="S119" i="6" s="1"/>
  <c r="DP121" i="7"/>
  <c r="DP123" i="7"/>
  <c r="S123" i="6" s="1"/>
  <c r="DP125" i="7"/>
  <c r="S125" i="6" s="1"/>
  <c r="DP127" i="7"/>
  <c r="S127" i="6" s="1"/>
  <c r="DP129" i="7"/>
  <c r="DP131" i="7"/>
  <c r="S131" i="6" s="1"/>
  <c r="DP133" i="7"/>
  <c r="S133" i="6" s="1"/>
  <c r="DP135" i="7"/>
  <c r="S135" i="6" s="1"/>
  <c r="DP137" i="7"/>
  <c r="S137" i="6" s="1"/>
  <c r="DP139" i="7"/>
  <c r="S139" i="6" s="1"/>
  <c r="DP141" i="7"/>
  <c r="DP143" i="7"/>
  <c r="S143" i="6" s="1"/>
  <c r="DP145" i="7"/>
  <c r="S145" i="6" s="1"/>
  <c r="DP147" i="7"/>
  <c r="S147" i="6" s="1"/>
  <c r="DP149" i="7"/>
  <c r="S149" i="6" s="1"/>
  <c r="DP151" i="7"/>
  <c r="S151" i="6" s="1"/>
  <c r="DP153" i="7"/>
  <c r="DP155" i="7"/>
  <c r="S155" i="6" s="1"/>
  <c r="DP157" i="7"/>
  <c r="S157" i="6" s="1"/>
  <c r="DP159" i="7"/>
  <c r="S159" i="6" s="1"/>
  <c r="DP161" i="7"/>
  <c r="DP163" i="7"/>
  <c r="S163" i="6" s="1"/>
  <c r="DP165" i="7"/>
  <c r="S165" i="6" s="1"/>
  <c r="DP167" i="7"/>
  <c r="S167" i="6" s="1"/>
  <c r="DP169" i="7"/>
  <c r="S169" i="6" s="1"/>
  <c r="DP171" i="7"/>
  <c r="S171" i="6" s="1"/>
  <c r="DP173" i="7"/>
  <c r="S173" i="6" s="1"/>
  <c r="DP175" i="7"/>
  <c r="S175" i="6" s="1"/>
  <c r="DP177" i="7"/>
  <c r="DP179" i="7"/>
  <c r="S179" i="6" s="1"/>
  <c r="DP181" i="7"/>
  <c r="S181" i="6" s="1"/>
  <c r="DP183" i="7"/>
  <c r="S183" i="6" s="1"/>
  <c r="DP185" i="7"/>
  <c r="DP187" i="7"/>
  <c r="S187" i="6" s="1"/>
  <c r="DP189" i="7"/>
  <c r="DP191" i="7"/>
  <c r="S191" i="6" s="1"/>
  <c r="DP193" i="7"/>
  <c r="DR193" i="7" s="1"/>
  <c r="DP195" i="7"/>
  <c r="S195" i="6" s="1"/>
  <c r="DP197" i="7"/>
  <c r="S197" i="6" s="1"/>
  <c r="DP199" i="7"/>
  <c r="S199" i="6" s="1"/>
  <c r="DP201" i="7"/>
  <c r="DP203" i="7"/>
  <c r="S203" i="6" s="1"/>
  <c r="DP205" i="7"/>
  <c r="DP207" i="7"/>
  <c r="S207" i="6" s="1"/>
  <c r="DP209" i="7"/>
  <c r="DP211" i="7"/>
  <c r="S211" i="6" s="1"/>
  <c r="DP213" i="7"/>
  <c r="S213" i="6" s="1"/>
  <c r="DP215" i="7"/>
  <c r="S215" i="6" s="1"/>
  <c r="DP217" i="7"/>
  <c r="DP219" i="7"/>
  <c r="S219" i="6" s="1"/>
  <c r="DP221" i="7"/>
  <c r="DP223" i="7"/>
  <c r="S223" i="6" s="1"/>
  <c r="DP225" i="7"/>
  <c r="S225" i="6" s="1"/>
  <c r="DP227" i="7"/>
  <c r="DP229" i="7"/>
  <c r="DP231" i="7"/>
  <c r="DP233" i="7"/>
  <c r="DP235" i="7"/>
  <c r="DP237" i="7"/>
  <c r="DP239" i="7"/>
  <c r="DP241" i="7"/>
  <c r="DP243" i="7"/>
  <c r="DP245" i="7"/>
  <c r="DP247" i="7"/>
  <c r="DP249" i="7"/>
  <c r="DP251" i="7"/>
  <c r="DP253" i="7"/>
  <c r="DP255" i="7"/>
  <c r="DP257" i="7"/>
  <c r="S257" i="6" s="1"/>
  <c r="DP259" i="7"/>
  <c r="DP261" i="7"/>
  <c r="DP263" i="7"/>
  <c r="DP265" i="7"/>
  <c r="DP267" i="7"/>
  <c r="DP268" i="7"/>
  <c r="S268" i="6" s="1"/>
  <c r="DP269" i="7"/>
  <c r="DP270" i="7"/>
  <c r="DQ270" i="7" s="1"/>
  <c r="R270" i="6" s="1"/>
  <c r="DP271" i="7"/>
  <c r="DP272" i="7"/>
  <c r="DP273" i="7"/>
  <c r="DP274" i="7"/>
  <c r="DP275" i="7"/>
  <c r="DP276" i="7"/>
  <c r="DP277" i="7"/>
  <c r="S277" i="6" s="1"/>
  <c r="DP278" i="7"/>
  <c r="DR278" i="7" s="1"/>
  <c r="DP279" i="7"/>
  <c r="DP280" i="7"/>
  <c r="DP281" i="7"/>
  <c r="DP282" i="7"/>
  <c r="DQ282" i="7" s="1"/>
  <c r="R282" i="6" s="1"/>
  <c r="DP283" i="7"/>
  <c r="DP284" i="7"/>
  <c r="DP285" i="7"/>
  <c r="S285" i="6" s="1"/>
  <c r="DP286" i="7"/>
  <c r="DT286" i="7" s="1"/>
  <c r="DP287" i="7"/>
  <c r="DP288" i="7"/>
  <c r="S288" i="6" s="1"/>
  <c r="DP289" i="7"/>
  <c r="DP290" i="7"/>
  <c r="DQ290" i="7" s="1"/>
  <c r="R290" i="6" s="1"/>
  <c r="DP291" i="7"/>
  <c r="DP292" i="7"/>
  <c r="DP293" i="7"/>
  <c r="S293" i="6" s="1"/>
  <c r="DP294" i="7"/>
  <c r="DR294" i="7" s="1"/>
  <c r="DP295" i="7"/>
  <c r="DP296" i="7"/>
  <c r="DP297" i="7"/>
  <c r="DP298" i="7"/>
  <c r="DP299" i="7"/>
  <c r="DP300" i="7"/>
  <c r="DP301" i="7"/>
  <c r="DP302" i="7"/>
  <c r="DT302" i="7" s="1"/>
  <c r="DP303" i="7"/>
  <c r="DP304" i="7"/>
  <c r="S304" i="6" s="1"/>
  <c r="DP305" i="7"/>
  <c r="DP306" i="7"/>
  <c r="DQ306" i="7" s="1"/>
  <c r="R306" i="6" s="1"/>
  <c r="DP307" i="7"/>
  <c r="DP308" i="7"/>
  <c r="DP309" i="7"/>
  <c r="S309" i="6" s="1"/>
  <c r="DP310" i="7"/>
  <c r="DR310" i="7" s="1"/>
  <c r="DP311" i="7"/>
  <c r="DP312" i="7"/>
  <c r="DP313" i="7"/>
  <c r="DP314" i="7"/>
  <c r="DQ314" i="7" s="1"/>
  <c r="R314" i="6" s="1"/>
  <c r="DP315" i="7"/>
  <c r="DP316" i="7"/>
  <c r="DP317" i="7"/>
  <c r="S317" i="6" s="1"/>
  <c r="DP318" i="7"/>
  <c r="DT318" i="7" s="1"/>
  <c r="DP319" i="7"/>
  <c r="DP320" i="7"/>
  <c r="S320" i="6" s="1"/>
  <c r="DP321" i="7"/>
  <c r="DP322" i="7"/>
  <c r="DQ322" i="7" s="1"/>
  <c r="R322" i="6" s="1"/>
  <c r="DP323" i="7"/>
  <c r="DP324" i="7"/>
  <c r="DP325" i="7"/>
  <c r="S325" i="6" s="1"/>
  <c r="DP326" i="7"/>
  <c r="DR326" i="7" s="1"/>
  <c r="DP327" i="7"/>
  <c r="DP328" i="7"/>
  <c r="DP329" i="7"/>
  <c r="DP330" i="7"/>
  <c r="DP331" i="7"/>
  <c r="DP332" i="7"/>
  <c r="DP333" i="7"/>
  <c r="DP334" i="7"/>
  <c r="DT334" i="7" s="1"/>
  <c r="DP335" i="7"/>
  <c r="DP336" i="7"/>
  <c r="S336" i="6" s="1"/>
  <c r="DP337" i="7"/>
  <c r="DP338" i="7"/>
  <c r="DQ338" i="7" s="1"/>
  <c r="R338" i="6" s="1"/>
  <c r="DP339" i="7"/>
  <c r="DP340" i="7"/>
  <c r="DP341" i="7"/>
  <c r="S341" i="6" s="1"/>
  <c r="DP342" i="7"/>
  <c r="DP343" i="7"/>
  <c r="DP344" i="7"/>
  <c r="DP345" i="7"/>
  <c r="DP346" i="7"/>
  <c r="DQ346" i="7" s="1"/>
  <c r="R346" i="6" s="1"/>
  <c r="DP347" i="7"/>
  <c r="DP348" i="7"/>
  <c r="DP349" i="7"/>
  <c r="S349" i="6" s="1"/>
  <c r="DP350" i="7"/>
  <c r="DT350" i="7" s="1"/>
  <c r="DP351" i="7"/>
  <c r="DP352" i="7"/>
  <c r="S352" i="6" s="1"/>
  <c r="DP353" i="7"/>
  <c r="DP354" i="7"/>
  <c r="DQ354" i="7" s="1"/>
  <c r="R354" i="6" s="1"/>
  <c r="DP355" i="7"/>
  <c r="DP356" i="7"/>
  <c r="DP357" i="7"/>
  <c r="S357" i="6" s="1"/>
  <c r="DP358" i="7"/>
  <c r="DR358" i="7" s="1"/>
  <c r="DP359" i="7"/>
  <c r="DP360" i="7"/>
  <c r="DP361" i="7"/>
  <c r="DP362" i="7"/>
  <c r="DP363" i="7"/>
  <c r="DQ363" i="7" s="1"/>
  <c r="R363" i="6" s="1"/>
  <c r="DP364" i="7"/>
  <c r="DP365" i="7"/>
  <c r="DP366" i="7"/>
  <c r="DT366" i="7" s="1"/>
  <c r="DP367" i="7"/>
  <c r="DP368" i="7"/>
  <c r="S368" i="6" s="1"/>
  <c r="DP369" i="7"/>
  <c r="DP370" i="7"/>
  <c r="DQ370" i="7" s="1"/>
  <c r="R370" i="6" s="1"/>
  <c r="DP371" i="7"/>
  <c r="DP372" i="7"/>
  <c r="DP373" i="7"/>
  <c r="S373" i="6" s="1"/>
  <c r="DP374" i="7"/>
  <c r="DR374" i="7" s="1"/>
  <c r="DP375" i="7"/>
  <c r="DP376" i="7"/>
  <c r="DP377" i="7"/>
  <c r="DP378" i="7"/>
  <c r="DQ378" i="7" s="1"/>
  <c r="R378" i="6" s="1"/>
  <c r="DP379" i="7"/>
  <c r="DP380" i="7"/>
  <c r="DP381" i="7"/>
  <c r="S381" i="6" s="1"/>
  <c r="DP382" i="7"/>
  <c r="DT382" i="7" s="1"/>
  <c r="DP383" i="7"/>
  <c r="DP384" i="7"/>
  <c r="S384" i="6" s="1"/>
  <c r="DP385" i="7"/>
  <c r="DP386" i="7"/>
  <c r="DQ386" i="7" s="1"/>
  <c r="R386" i="6" s="1"/>
  <c r="DP387" i="7"/>
  <c r="DP388" i="7"/>
  <c r="DP389" i="7"/>
  <c r="S389" i="6" s="1"/>
  <c r="DP390" i="7"/>
  <c r="DR390" i="7" s="1"/>
  <c r="DP391" i="7"/>
  <c r="DP392" i="7"/>
  <c r="DP393" i="7"/>
  <c r="DP394" i="7"/>
  <c r="DP395" i="7"/>
  <c r="DP396" i="7"/>
  <c r="DP397" i="7"/>
  <c r="DP398" i="7"/>
  <c r="DT398" i="7" s="1"/>
  <c r="DP399" i="7"/>
  <c r="DP400" i="7"/>
  <c r="S400" i="6" s="1"/>
  <c r="DP401" i="7"/>
  <c r="DP402" i="7"/>
  <c r="DQ402" i="7" s="1"/>
  <c r="R402" i="6" s="1"/>
  <c r="DP403" i="7"/>
  <c r="DP404" i="7"/>
  <c r="DP405" i="7"/>
  <c r="S405" i="6" s="1"/>
  <c r="DP406" i="7"/>
  <c r="DR406" i="7" s="1"/>
  <c r="DP407" i="7"/>
  <c r="DP408" i="7"/>
  <c r="DP409" i="7"/>
  <c r="DP410" i="7"/>
  <c r="DQ410" i="7" s="1"/>
  <c r="R410" i="6" s="1"/>
  <c r="DP411" i="7"/>
  <c r="S411" i="6" s="1"/>
  <c r="DP412" i="7"/>
  <c r="DP413" i="7"/>
  <c r="DP414" i="7"/>
  <c r="DT414" i="7" s="1"/>
  <c r="DP415" i="7"/>
  <c r="S415" i="6" s="1"/>
  <c r="DP416" i="7"/>
  <c r="S416" i="6" s="1"/>
  <c r="DP417" i="7"/>
  <c r="DP418" i="7"/>
  <c r="DQ418" i="7" s="1"/>
  <c r="R418" i="6" s="1"/>
  <c r="DP419" i="7"/>
  <c r="DP420" i="7"/>
  <c r="DP421" i="7"/>
  <c r="DP422" i="7"/>
  <c r="DR422" i="7" s="1"/>
  <c r="DP423" i="7"/>
  <c r="S423" i="6" s="1"/>
  <c r="DP424" i="7"/>
  <c r="DP425" i="7"/>
  <c r="DP426" i="7"/>
  <c r="DP427" i="7"/>
  <c r="S427" i="6" s="1"/>
  <c r="DP428" i="7"/>
  <c r="DP429" i="7"/>
  <c r="DP430" i="7"/>
  <c r="DT430" i="7" s="1"/>
  <c r="DP431" i="7"/>
  <c r="S431" i="6" s="1"/>
  <c r="DP432" i="7"/>
  <c r="S432" i="6" s="1"/>
  <c r="DP433" i="7"/>
  <c r="DP434" i="7"/>
  <c r="DQ434" i="7" s="1"/>
  <c r="R434" i="6" s="1"/>
  <c r="DP435" i="7"/>
  <c r="DP436" i="7"/>
  <c r="DP437" i="7"/>
  <c r="DP438" i="7"/>
  <c r="DR438" i="7" s="1"/>
  <c r="DP439" i="7"/>
  <c r="S439" i="6" s="1"/>
  <c r="DP440" i="7"/>
  <c r="DP441" i="7"/>
  <c r="DP442" i="7"/>
  <c r="DQ442" i="7" s="1"/>
  <c r="R442" i="6" s="1"/>
  <c r="DP443" i="7"/>
  <c r="S443" i="6" s="1"/>
  <c r="DP444" i="7"/>
  <c r="DP445" i="7"/>
  <c r="DP446" i="7"/>
  <c r="DT446" i="7" s="1"/>
  <c r="DP447" i="7"/>
  <c r="S447" i="6" s="1"/>
  <c r="DP448" i="7"/>
  <c r="S448" i="6" s="1"/>
  <c r="DP449" i="7"/>
  <c r="DP450" i="7"/>
  <c r="DQ450" i="7" s="1"/>
  <c r="R450" i="6" s="1"/>
  <c r="DP451" i="7"/>
  <c r="DP452" i="7"/>
  <c r="DP453" i="7"/>
  <c r="DP454" i="7"/>
  <c r="DR454" i="7" s="1"/>
  <c r="DP455" i="7"/>
  <c r="S455" i="6" s="1"/>
  <c r="DP456" i="7"/>
  <c r="DP457" i="7"/>
  <c r="DP458" i="7"/>
  <c r="DP459" i="7"/>
  <c r="S459" i="6" s="1"/>
  <c r="DP460" i="7"/>
  <c r="S460" i="6" s="1"/>
  <c r="DP461" i="7"/>
  <c r="DP462" i="7"/>
  <c r="DP463" i="7"/>
  <c r="S463" i="6" s="1"/>
  <c r="DP464" i="7"/>
  <c r="S464" i="6" s="1"/>
  <c r="DP465" i="7"/>
  <c r="DP466" i="7"/>
  <c r="DP467" i="7"/>
  <c r="DP468" i="7"/>
  <c r="S468" i="6" s="1"/>
  <c r="DP469" i="7"/>
  <c r="DP470" i="7"/>
  <c r="DP471" i="7"/>
  <c r="S471" i="6" s="1"/>
  <c r="DP472" i="7"/>
  <c r="S472" i="6" s="1"/>
  <c r="DP473" i="7"/>
  <c r="DP474" i="7"/>
  <c r="S474" i="6" s="1"/>
  <c r="DP475" i="7"/>
  <c r="S475" i="6" s="1"/>
  <c r="DP476" i="7"/>
  <c r="S476" i="6" s="1"/>
  <c r="DP477" i="7"/>
  <c r="DP478" i="7"/>
  <c r="DP479" i="7"/>
  <c r="S479" i="6" s="1"/>
  <c r="DP480" i="7"/>
  <c r="S480" i="6" s="1"/>
  <c r="DP481" i="7"/>
  <c r="DP482" i="7"/>
  <c r="DP483" i="7"/>
  <c r="DP484" i="7"/>
  <c r="DP485" i="7"/>
  <c r="DP486" i="7"/>
  <c r="S486" i="6" s="1"/>
  <c r="DP487" i="7"/>
  <c r="S487" i="6" s="1"/>
  <c r="DP488" i="7"/>
  <c r="S488" i="6" s="1"/>
  <c r="DP489" i="7"/>
  <c r="DP490" i="7"/>
  <c r="DP491" i="7"/>
  <c r="S491" i="6" s="1"/>
  <c r="DP492" i="7"/>
  <c r="DP493" i="7"/>
  <c r="DP494" i="7"/>
  <c r="DP495" i="7"/>
  <c r="S495" i="6" s="1"/>
  <c r="DP496" i="7"/>
  <c r="S496" i="6" s="1"/>
  <c r="DP497" i="7"/>
  <c r="DP498" i="7"/>
  <c r="S498" i="6" s="1"/>
  <c r="DP499" i="7"/>
  <c r="DP500" i="7"/>
  <c r="DP501" i="7"/>
  <c r="DP502" i="7"/>
  <c r="DP503" i="7"/>
  <c r="S503" i="6" s="1"/>
  <c r="DP504" i="7"/>
  <c r="S504" i="6" s="1"/>
  <c r="DP505" i="7"/>
  <c r="DP506" i="7"/>
  <c r="DP507" i="7"/>
  <c r="S507" i="6" s="1"/>
  <c r="DP508" i="7"/>
  <c r="S508" i="6" s="1"/>
  <c r="DP509" i="7"/>
  <c r="DP510" i="7"/>
  <c r="DP511" i="7"/>
  <c r="S511" i="6" s="1"/>
  <c r="DP512" i="7"/>
  <c r="S512" i="6" s="1"/>
  <c r="DP513" i="7"/>
  <c r="DP514" i="7"/>
  <c r="DP515" i="7"/>
  <c r="DP516" i="7"/>
  <c r="DP518" i="7"/>
  <c r="DP520" i="7"/>
  <c r="S520" i="6" s="1"/>
  <c r="DP522" i="7"/>
  <c r="DP524" i="7"/>
  <c r="S524" i="6" s="1"/>
  <c r="DP526" i="7"/>
  <c r="DP528" i="7"/>
  <c r="DP530" i="7"/>
  <c r="DP532" i="7"/>
  <c r="DP534" i="7"/>
  <c r="DP536" i="7"/>
  <c r="DR536" i="7" s="1"/>
  <c r="DP538" i="7"/>
  <c r="DP540" i="7"/>
  <c r="DP542" i="7"/>
  <c r="DP544" i="7"/>
  <c r="DT544" i="7" s="1"/>
  <c r="DP546" i="7"/>
  <c r="DP548" i="7"/>
  <c r="DR548" i="7" s="1"/>
  <c r="DP550" i="7"/>
  <c r="DP552" i="7"/>
  <c r="DP554" i="7"/>
  <c r="DP556" i="7"/>
  <c r="DP558" i="7"/>
  <c r="DP560" i="7"/>
  <c r="DT560" i="7" s="1"/>
  <c r="DP562" i="7"/>
  <c r="DP564" i="7"/>
  <c r="DR564" i="7" s="1"/>
  <c r="DP566" i="7"/>
  <c r="DP568" i="7"/>
  <c r="DR568" i="7" s="1"/>
  <c r="DP570" i="7"/>
  <c r="DP572" i="7"/>
  <c r="DP574" i="7"/>
  <c r="DP576" i="7"/>
  <c r="DT576" i="7" s="1"/>
  <c r="DP578" i="7"/>
  <c r="DP580" i="7"/>
  <c r="DR580" i="7" s="1"/>
  <c r="DP582" i="7"/>
  <c r="DP584" i="7"/>
  <c r="DT584" i="7" s="1"/>
  <c r="DP586" i="7"/>
  <c r="DP588" i="7"/>
  <c r="DP590" i="7"/>
  <c r="DP592" i="7"/>
  <c r="DR592" i="7" s="1"/>
  <c r="DP594" i="7"/>
  <c r="DP596" i="7"/>
  <c r="DT596" i="7" s="1"/>
  <c r="DP598" i="7"/>
  <c r="DP600" i="7"/>
  <c r="DQ600" i="7" s="1"/>
  <c r="R600" i="6" s="1"/>
  <c r="DP602" i="7"/>
  <c r="DP604" i="7"/>
  <c r="DP606" i="7"/>
  <c r="DP608" i="7"/>
  <c r="DR608" i="7" s="1"/>
  <c r="DP610" i="7"/>
  <c r="DP612" i="7"/>
  <c r="DQ612" i="7" s="1"/>
  <c r="R612" i="6" s="1"/>
  <c r="DP614" i="7"/>
  <c r="DP616" i="7"/>
  <c r="DQ616" i="7" s="1"/>
  <c r="R616" i="6" s="1"/>
  <c r="DP618" i="7"/>
  <c r="DP620" i="7"/>
  <c r="DP622" i="7"/>
  <c r="DP624" i="7"/>
  <c r="DQ624" i="7" s="1"/>
  <c r="R624" i="6" s="1"/>
  <c r="DP626" i="7"/>
  <c r="DP628" i="7"/>
  <c r="DT628" i="7" s="1"/>
  <c r="DP630" i="7"/>
  <c r="DP632" i="7"/>
  <c r="DR632" i="7" s="1"/>
  <c r="DP634" i="7"/>
  <c r="DP636" i="7"/>
  <c r="DP638" i="7"/>
  <c r="DP640" i="7"/>
  <c r="DR640" i="7" s="1"/>
  <c r="DP642" i="7"/>
  <c r="DP644" i="7"/>
  <c r="DT644" i="7" s="1"/>
  <c r="DP646" i="7"/>
  <c r="DP648" i="7"/>
  <c r="DR648" i="7" s="1"/>
  <c r="DP650" i="7"/>
  <c r="S650" i="6" s="1"/>
  <c r="DP652" i="7"/>
  <c r="DP654" i="7"/>
  <c r="S654" i="6" s="1"/>
  <c r="DP656" i="7"/>
  <c r="DR656" i="7" s="1"/>
  <c r="DP658" i="7"/>
  <c r="S658" i="6" s="1"/>
  <c r="DP660" i="7"/>
  <c r="DQ660" i="7" s="1"/>
  <c r="R660" i="6" s="1"/>
  <c r="DP662" i="7"/>
  <c r="S662" i="6" s="1"/>
  <c r="DP664" i="7"/>
  <c r="DT664" i="7" s="1"/>
  <c r="DP666" i="7"/>
  <c r="S666" i="6" s="1"/>
  <c r="DP668" i="7"/>
  <c r="DP670" i="7"/>
  <c r="S670" i="6" s="1"/>
  <c r="DP672" i="7"/>
  <c r="DR672" i="7" s="1"/>
  <c r="DP674" i="7"/>
  <c r="DP676" i="7"/>
  <c r="DQ676" i="7" s="1"/>
  <c r="R676" i="6" s="1"/>
  <c r="DP678" i="7"/>
  <c r="DP680" i="7"/>
  <c r="DT680" i="7" s="1"/>
  <c r="DP682" i="7"/>
  <c r="DP684" i="7"/>
  <c r="DP686" i="7"/>
  <c r="DP688" i="7"/>
  <c r="DR688" i="7" s="1"/>
  <c r="DP690" i="7"/>
  <c r="DP692" i="7"/>
  <c r="DQ692" i="7" s="1"/>
  <c r="R692" i="6" s="1"/>
  <c r="DP694" i="7"/>
  <c r="DP696" i="7"/>
  <c r="DQ696" i="7" s="1"/>
  <c r="R696" i="6" s="1"/>
  <c r="DP698" i="7"/>
  <c r="DP700" i="7"/>
  <c r="DP517" i="7"/>
  <c r="S517" i="6" s="1"/>
  <c r="DP519" i="7"/>
  <c r="DP521" i="7"/>
  <c r="DP523" i="7"/>
  <c r="DP525" i="7"/>
  <c r="S525" i="6" s="1"/>
  <c r="DP527" i="7"/>
  <c r="DP529" i="7"/>
  <c r="DP531" i="7"/>
  <c r="DP533" i="7"/>
  <c r="S533" i="6" s="1"/>
  <c r="DP535" i="7"/>
  <c r="DP537" i="7"/>
  <c r="S537" i="6" s="1"/>
  <c r="DP539" i="7"/>
  <c r="DP541" i="7"/>
  <c r="S541" i="6" s="1"/>
  <c r="DP543" i="7"/>
  <c r="S543" i="6" s="1"/>
  <c r="DP545" i="7"/>
  <c r="DP547" i="7"/>
  <c r="DP549" i="7"/>
  <c r="S549" i="6" s="1"/>
  <c r="DP551" i="7"/>
  <c r="DP553" i="7"/>
  <c r="S553" i="6" s="1"/>
  <c r="DP555" i="7"/>
  <c r="DP557" i="7"/>
  <c r="S557" i="6" s="1"/>
  <c r="DP559" i="7"/>
  <c r="DP561" i="7"/>
  <c r="DP563" i="7"/>
  <c r="DP565" i="7"/>
  <c r="S565" i="6" s="1"/>
  <c r="DP567" i="7"/>
  <c r="DP569" i="7"/>
  <c r="S569" i="6" s="1"/>
  <c r="DP571" i="7"/>
  <c r="DP573" i="7"/>
  <c r="S573" i="6" s="1"/>
  <c r="DP575" i="7"/>
  <c r="DP577" i="7"/>
  <c r="DP579" i="7"/>
  <c r="DP581" i="7"/>
  <c r="S581" i="6" s="1"/>
  <c r="DP583" i="7"/>
  <c r="DP585" i="7"/>
  <c r="DP587" i="7"/>
  <c r="DP589" i="7"/>
  <c r="S589" i="6" s="1"/>
  <c r="DP591" i="7"/>
  <c r="DP593" i="7"/>
  <c r="DP595" i="7"/>
  <c r="DP597" i="7"/>
  <c r="S597" i="6" s="1"/>
  <c r="DP599" i="7"/>
  <c r="DP601" i="7"/>
  <c r="S601" i="6" s="1"/>
  <c r="DP603" i="7"/>
  <c r="DP605" i="7"/>
  <c r="S605" i="6" s="1"/>
  <c r="DP607" i="7"/>
  <c r="S607" i="6" s="1"/>
  <c r="DP609" i="7"/>
  <c r="DP611" i="7"/>
  <c r="DP613" i="7"/>
  <c r="S613" i="6" s="1"/>
  <c r="DP615" i="7"/>
  <c r="DP617" i="7"/>
  <c r="S617" i="6" s="1"/>
  <c r="DP619" i="7"/>
  <c r="DP621" i="7"/>
  <c r="S621" i="6" s="1"/>
  <c r="DP623" i="7"/>
  <c r="DP625" i="7"/>
  <c r="DP627" i="7"/>
  <c r="DP629" i="7"/>
  <c r="S629" i="6" s="1"/>
  <c r="DP631" i="7"/>
  <c r="DP633" i="7"/>
  <c r="S633" i="6" s="1"/>
  <c r="DP635" i="7"/>
  <c r="DP637" i="7"/>
  <c r="S637" i="6" s="1"/>
  <c r="DP639" i="7"/>
  <c r="S639" i="6" s="1"/>
  <c r="DP641" i="7"/>
  <c r="S641" i="6" s="1"/>
  <c r="DP643" i="7"/>
  <c r="S643" i="6" s="1"/>
  <c r="DP645" i="7"/>
  <c r="S645" i="6" s="1"/>
  <c r="DP647" i="7"/>
  <c r="S647" i="6" s="1"/>
  <c r="DP649" i="7"/>
  <c r="S649" i="6" s="1"/>
  <c r="DP651" i="7"/>
  <c r="DP653" i="7"/>
  <c r="S653" i="6" s="1"/>
  <c r="DP655" i="7"/>
  <c r="S655" i="6" s="1"/>
  <c r="DP657" i="7"/>
  <c r="S657" i="6" s="1"/>
  <c r="DP659" i="7"/>
  <c r="S659" i="6" s="1"/>
  <c r="DP661" i="7"/>
  <c r="S661" i="6" s="1"/>
  <c r="DP663" i="7"/>
  <c r="DP665" i="7"/>
  <c r="S665" i="6" s="1"/>
  <c r="DP667" i="7"/>
  <c r="DP669" i="7"/>
  <c r="S669" i="6" s="1"/>
  <c r="DP671" i="7"/>
  <c r="S671" i="6" s="1"/>
  <c r="DP673" i="7"/>
  <c r="S673" i="6" s="1"/>
  <c r="DP675" i="7"/>
  <c r="S675" i="6" s="1"/>
  <c r="DP677" i="7"/>
  <c r="S677" i="6" s="1"/>
  <c r="DP679" i="7"/>
  <c r="DP681" i="7"/>
  <c r="S681" i="6" s="1"/>
  <c r="DP683" i="7"/>
  <c r="DP685" i="7"/>
  <c r="S685" i="6" s="1"/>
  <c r="DP687" i="7"/>
  <c r="S687" i="6" s="1"/>
  <c r="DP689" i="7"/>
  <c r="S689" i="6" s="1"/>
  <c r="DP691" i="7"/>
  <c r="S691" i="6" s="1"/>
  <c r="DP693" i="7"/>
  <c r="S693" i="6" s="1"/>
  <c r="DP695" i="7"/>
  <c r="DP697" i="7"/>
  <c r="S697" i="6" s="1"/>
  <c r="DP699" i="7"/>
  <c r="DP701" i="7"/>
  <c r="S701" i="6" s="1"/>
  <c r="DT10" i="7"/>
  <c r="DQ20" i="7"/>
  <c r="R20" i="6" s="1"/>
  <c r="DT26" i="7"/>
  <c r="DT42" i="7"/>
  <c r="DQ52" i="7"/>
  <c r="R52" i="6" s="1"/>
  <c r="DT58" i="7"/>
  <c r="DT74" i="7"/>
  <c r="DQ84" i="7"/>
  <c r="R84" i="6" s="1"/>
  <c r="DT90" i="7"/>
  <c r="DT106" i="7"/>
  <c r="DQ116" i="7"/>
  <c r="R116" i="6" s="1"/>
  <c r="DT122" i="7"/>
  <c r="DT138" i="7"/>
  <c r="DQ148" i="7"/>
  <c r="R148" i="6" s="1"/>
  <c r="DT154" i="7"/>
  <c r="DQ170" i="7"/>
  <c r="R170" i="6" s="1"/>
  <c r="DO2" i="7"/>
  <c r="DP2" i="7"/>
  <c r="DR576" i="7"/>
  <c r="DQ508" i="7"/>
  <c r="R508" i="6" s="1"/>
  <c r="DQ458" i="7"/>
  <c r="R458" i="6" s="1"/>
  <c r="DR448" i="7"/>
  <c r="DQ426" i="7"/>
  <c r="R426" i="6" s="1"/>
  <c r="DR416" i="7"/>
  <c r="DQ394" i="7"/>
  <c r="R394" i="6" s="1"/>
  <c r="DR384" i="7"/>
  <c r="DQ362" i="7"/>
  <c r="R362" i="6" s="1"/>
  <c r="DR352" i="7"/>
  <c r="DR342" i="7"/>
  <c r="DQ330" i="7"/>
  <c r="R330" i="6" s="1"/>
  <c r="DR320" i="7"/>
  <c r="DQ298" i="7"/>
  <c r="R298" i="6" s="1"/>
  <c r="DR288" i="7"/>
  <c r="DR266" i="7"/>
  <c r="DR262" i="7"/>
  <c r="DR250" i="7"/>
  <c r="DR246" i="7"/>
  <c r="DT234" i="7"/>
  <c r="DR230" i="7"/>
  <c r="DR559" i="7"/>
  <c r="DT213" i="7"/>
  <c r="DQ201" i="7"/>
  <c r="R201" i="6" s="1"/>
  <c r="DQ181" i="7"/>
  <c r="R181" i="6" s="1"/>
  <c r="DQ157" i="7"/>
  <c r="R157" i="6" s="1"/>
  <c r="DR137" i="7"/>
  <c r="DR121" i="7"/>
  <c r="DT105" i="7"/>
  <c r="DT73" i="7"/>
  <c r="DQ61" i="7"/>
  <c r="R61" i="6" s="1"/>
  <c r="DR57" i="7"/>
  <c r="DT45" i="7"/>
  <c r="DR45" i="7"/>
  <c r="DQ41" i="7"/>
  <c r="R41" i="6" s="1"/>
  <c r="DQ29" i="7"/>
  <c r="R29" i="6" s="1"/>
  <c r="DQ25" i="7"/>
  <c r="R25" i="6" s="1"/>
  <c r="DT21" i="7"/>
  <c r="DQ13" i="7"/>
  <c r="R13" i="6" s="1"/>
  <c r="AF1" i="6"/>
  <c r="AB1" i="6"/>
  <c r="AD9" i="6" s="1"/>
  <c r="DR37" i="7" l="1"/>
  <c r="DT37" i="7"/>
  <c r="DQ85" i="7"/>
  <c r="R85" i="6" s="1"/>
  <c r="DR21" i="7"/>
  <c r="DQ17" i="7"/>
  <c r="R17" i="6" s="1"/>
  <c r="DT49" i="7"/>
  <c r="DQ33" i="7"/>
  <c r="R33" i="6" s="1"/>
  <c r="DT65" i="7"/>
  <c r="DT486" i="7"/>
  <c r="DR128" i="7"/>
  <c r="DR64" i="7"/>
  <c r="DU64" i="7" s="1"/>
  <c r="DR160" i="7"/>
  <c r="DR96" i="7"/>
  <c r="DR32" i="7"/>
  <c r="CP24" i="10"/>
  <c r="CO24" i="10"/>
  <c r="CN24" i="10"/>
  <c r="CM24" i="10"/>
  <c r="DV694" i="7"/>
  <c r="DV686" i="7"/>
  <c r="DV678" i="7"/>
  <c r="DV670" i="7"/>
  <c r="DV662" i="7"/>
  <c r="DV654" i="7"/>
  <c r="DV646" i="7"/>
  <c r="DV638" i="7"/>
  <c r="DV630" i="7"/>
  <c r="DV622" i="7"/>
  <c r="DV614" i="7"/>
  <c r="DV606" i="7"/>
  <c r="DV598" i="7"/>
  <c r="DV590" i="7"/>
  <c r="DV582" i="7"/>
  <c r="DV574" i="7"/>
  <c r="DV566" i="7"/>
  <c r="DV558" i="7"/>
  <c r="DV550" i="7"/>
  <c r="DV542" i="7"/>
  <c r="DV534" i="7"/>
  <c r="DV526" i="7"/>
  <c r="DV518" i="7"/>
  <c r="DV510" i="7"/>
  <c r="DV502" i="7"/>
  <c r="DV494" i="7"/>
  <c r="DV486" i="7"/>
  <c r="DV478" i="7"/>
  <c r="DV470" i="7"/>
  <c r="DV462" i="7"/>
  <c r="DV454" i="7"/>
  <c r="DV446" i="7"/>
  <c r="DV438" i="7"/>
  <c r="DV430" i="7"/>
  <c r="DV422" i="7"/>
  <c r="DV414" i="7"/>
  <c r="DV406" i="7"/>
  <c r="DV398" i="7"/>
  <c r="DV390" i="7"/>
  <c r="DV382" i="7"/>
  <c r="DV374" i="7"/>
  <c r="DV366" i="7"/>
  <c r="DV358" i="7"/>
  <c r="DV350" i="7"/>
  <c r="DV342" i="7"/>
  <c r="DV334" i="7"/>
  <c r="DV326" i="7"/>
  <c r="DV318" i="7"/>
  <c r="DV310" i="7"/>
  <c r="DV302" i="7"/>
  <c r="DV294" i="7"/>
  <c r="DV286" i="7"/>
  <c r="DV278" i="7"/>
  <c r="DV270" i="7"/>
  <c r="DV266" i="7"/>
  <c r="DV258" i="7"/>
  <c r="DV250" i="7"/>
  <c r="DV242" i="7"/>
  <c r="DV234" i="7"/>
  <c r="DV226" i="7"/>
  <c r="DV218" i="7"/>
  <c r="DV210" i="7"/>
  <c r="DV202" i="7"/>
  <c r="DV194" i="7"/>
  <c r="DV186" i="7"/>
  <c r="DV178" i="7"/>
  <c r="DV170" i="7"/>
  <c r="DV162" i="7"/>
  <c r="DV154" i="7"/>
  <c r="DV146" i="7"/>
  <c r="DV138" i="7"/>
  <c r="DV130" i="7"/>
  <c r="DV122" i="7"/>
  <c r="DV114" i="7"/>
  <c r="DV106" i="7"/>
  <c r="DV98" i="7"/>
  <c r="DV90" i="7"/>
  <c r="DV82" i="7"/>
  <c r="DV74" i="7"/>
  <c r="DV66" i="7"/>
  <c r="DV58" i="7"/>
  <c r="DV50" i="7"/>
  <c r="DV42" i="7"/>
  <c r="DV34" i="7"/>
  <c r="DV26" i="7"/>
  <c r="DV18" i="7"/>
  <c r="DV701" i="7"/>
  <c r="DV693" i="7"/>
  <c r="DV685" i="7"/>
  <c r="DV677" i="7"/>
  <c r="DV669" i="7"/>
  <c r="DV661" i="7"/>
  <c r="DV653" i="7"/>
  <c r="DV645" i="7"/>
  <c r="DV637" i="7"/>
  <c r="DV629" i="7"/>
  <c r="DV621" i="7"/>
  <c r="DV613" i="7"/>
  <c r="DV605" i="7"/>
  <c r="DV597" i="7"/>
  <c r="DV589" i="7"/>
  <c r="DV581" i="7"/>
  <c r="DV573" i="7"/>
  <c r="DV565" i="7"/>
  <c r="DV557" i="7"/>
  <c r="DV549" i="7"/>
  <c r="DV541" i="7"/>
  <c r="DV533" i="7"/>
  <c r="DV525" i="7"/>
  <c r="DV517" i="7"/>
  <c r="DV509" i="7"/>
  <c r="DV501" i="7"/>
  <c r="DV493" i="7"/>
  <c r="DV485" i="7"/>
  <c r="DV477" i="7"/>
  <c r="DV469" i="7"/>
  <c r="DV461" i="7"/>
  <c r="DV453" i="7"/>
  <c r="DV445" i="7"/>
  <c r="DV437" i="7"/>
  <c r="DV429" i="7"/>
  <c r="DV421" i="7"/>
  <c r="DV413" i="7"/>
  <c r="DV405" i="7"/>
  <c r="DV397" i="7"/>
  <c r="DV389" i="7"/>
  <c r="DV381" i="7"/>
  <c r="DV373" i="7"/>
  <c r="DV365" i="7"/>
  <c r="DV357" i="7"/>
  <c r="DV349" i="7"/>
  <c r="DV341" i="7"/>
  <c r="DV333" i="7"/>
  <c r="DV325" i="7"/>
  <c r="DV317" i="7"/>
  <c r="DV309" i="7"/>
  <c r="DV301" i="7"/>
  <c r="DV293" i="7"/>
  <c r="DV285" i="7"/>
  <c r="DV277" i="7"/>
  <c r="DV269" i="7"/>
  <c r="DV265" i="7"/>
  <c r="DV257" i="7"/>
  <c r="DV249" i="7"/>
  <c r="DV241" i="7"/>
  <c r="DV233" i="7"/>
  <c r="DV225" i="7"/>
  <c r="DV217" i="7"/>
  <c r="DV209" i="7"/>
  <c r="DV201" i="7"/>
  <c r="DV193" i="7"/>
  <c r="DV185" i="7"/>
  <c r="DV177" i="7"/>
  <c r="DV169" i="7"/>
  <c r="DV161" i="7"/>
  <c r="DV153" i="7"/>
  <c r="DV145" i="7"/>
  <c r="DV137" i="7"/>
  <c r="DV129" i="7"/>
  <c r="DV121" i="7"/>
  <c r="DV113" i="7"/>
  <c r="DV105" i="7"/>
  <c r="DV97" i="7"/>
  <c r="DV89" i="7"/>
  <c r="DV81" i="7"/>
  <c r="DV73" i="7"/>
  <c r="DV65" i="7"/>
  <c r="DV57" i="7"/>
  <c r="DV49" i="7"/>
  <c r="DV41" i="7"/>
  <c r="DV33" i="7"/>
  <c r="DV25" i="7"/>
  <c r="DV9" i="7"/>
  <c r="DV700" i="7"/>
  <c r="DV692" i="7"/>
  <c r="DV684" i="7"/>
  <c r="DV676" i="7"/>
  <c r="DV668" i="7"/>
  <c r="DV660" i="7"/>
  <c r="DV652" i="7"/>
  <c r="DV644" i="7"/>
  <c r="DV636" i="7"/>
  <c r="DV628" i="7"/>
  <c r="DV620" i="7"/>
  <c r="DV612" i="7"/>
  <c r="DV604" i="7"/>
  <c r="DV596" i="7"/>
  <c r="DV588" i="7"/>
  <c r="DV580" i="7"/>
  <c r="DV572" i="7"/>
  <c r="DV564" i="7"/>
  <c r="DV556" i="7"/>
  <c r="DV548" i="7"/>
  <c r="DV540" i="7"/>
  <c r="DV532" i="7"/>
  <c r="DV524" i="7"/>
  <c r="DV516" i="7"/>
  <c r="DV508" i="7"/>
  <c r="DV500" i="7"/>
  <c r="DV492" i="7"/>
  <c r="DV484" i="7"/>
  <c r="DV476" i="7"/>
  <c r="DV468" i="7"/>
  <c r="DV460" i="7"/>
  <c r="DV452" i="7"/>
  <c r="DV444" i="7"/>
  <c r="DV436" i="7"/>
  <c r="DV428" i="7"/>
  <c r="DV420" i="7"/>
  <c r="DV412" i="7"/>
  <c r="DV404" i="7"/>
  <c r="DV396" i="7"/>
  <c r="DV388" i="7"/>
  <c r="DV380" i="7"/>
  <c r="DV372" i="7"/>
  <c r="DV364" i="7"/>
  <c r="DV356" i="7"/>
  <c r="DV348" i="7"/>
  <c r="DV340" i="7"/>
  <c r="DV332" i="7"/>
  <c r="DV324" i="7"/>
  <c r="DV316" i="7"/>
  <c r="DV308" i="7"/>
  <c r="DV300" i="7"/>
  <c r="DV292" i="7"/>
  <c r="DV284" i="7"/>
  <c r="DV276" i="7"/>
  <c r="DV268" i="7"/>
  <c r="DV264" i="7"/>
  <c r="DV256" i="7"/>
  <c r="DV248" i="7"/>
  <c r="DV240" i="7"/>
  <c r="DV232" i="7"/>
  <c r="DV224" i="7"/>
  <c r="DV216" i="7"/>
  <c r="DV208" i="7"/>
  <c r="DV200" i="7"/>
  <c r="DV192" i="7"/>
  <c r="DV184" i="7"/>
  <c r="DV176" i="7"/>
  <c r="DV168" i="7"/>
  <c r="DV160" i="7"/>
  <c r="DV152" i="7"/>
  <c r="DV144" i="7"/>
  <c r="DV136" i="7"/>
  <c r="DV128" i="7"/>
  <c r="DV120" i="7"/>
  <c r="DV112" i="7"/>
  <c r="DV104" i="7"/>
  <c r="DV96" i="7"/>
  <c r="DV88" i="7"/>
  <c r="DV80" i="7"/>
  <c r="DV72" i="7"/>
  <c r="DV64" i="7"/>
  <c r="DV56" i="7"/>
  <c r="DV48" i="7"/>
  <c r="DV40" i="7"/>
  <c r="DV32" i="7"/>
  <c r="DV24" i="7"/>
  <c r="DV8" i="7"/>
  <c r="DV699" i="7"/>
  <c r="DV691" i="7"/>
  <c r="DV683" i="7"/>
  <c r="DV675" i="7"/>
  <c r="DV667" i="7"/>
  <c r="DV659" i="7"/>
  <c r="DV651" i="7"/>
  <c r="DV643" i="7"/>
  <c r="DV635" i="7"/>
  <c r="DV627" i="7"/>
  <c r="DV619" i="7"/>
  <c r="DV611" i="7"/>
  <c r="DV603" i="7"/>
  <c r="DV595" i="7"/>
  <c r="DV587" i="7"/>
  <c r="DV579" i="7"/>
  <c r="DV571" i="7"/>
  <c r="DV563" i="7"/>
  <c r="DV555" i="7"/>
  <c r="DV547" i="7"/>
  <c r="DV539" i="7"/>
  <c r="DV531" i="7"/>
  <c r="DV523" i="7"/>
  <c r="DV515" i="7"/>
  <c r="DV507" i="7"/>
  <c r="DV499" i="7"/>
  <c r="DV491" i="7"/>
  <c r="DV483" i="7"/>
  <c r="DV475" i="7"/>
  <c r="DV467" i="7"/>
  <c r="DV459" i="7"/>
  <c r="DV451" i="7"/>
  <c r="DV443" i="7"/>
  <c r="DV435" i="7"/>
  <c r="DV427" i="7"/>
  <c r="DV419" i="7"/>
  <c r="DV411" i="7"/>
  <c r="DV403" i="7"/>
  <c r="DV395" i="7"/>
  <c r="DV387" i="7"/>
  <c r="DV379" i="7"/>
  <c r="DV371" i="7"/>
  <c r="DV363" i="7"/>
  <c r="DV355" i="7"/>
  <c r="DV347" i="7"/>
  <c r="DV339" i="7"/>
  <c r="DV331" i="7"/>
  <c r="DV323" i="7"/>
  <c r="DV315" i="7"/>
  <c r="DV307" i="7"/>
  <c r="DV299" i="7"/>
  <c r="DV291" i="7"/>
  <c r="DV283" i="7"/>
  <c r="DV275" i="7"/>
  <c r="DV263" i="7"/>
  <c r="DV255" i="7"/>
  <c r="DV247" i="7"/>
  <c r="DV239" i="7"/>
  <c r="DV231" i="7"/>
  <c r="DV223" i="7"/>
  <c r="DV215" i="7"/>
  <c r="DV207" i="7"/>
  <c r="DV199" i="7"/>
  <c r="DV191" i="7"/>
  <c r="DV183" i="7"/>
  <c r="DV175" i="7"/>
  <c r="DV167" i="7"/>
  <c r="DV159" i="7"/>
  <c r="DV151" i="7"/>
  <c r="DV143" i="7"/>
  <c r="DV135" i="7"/>
  <c r="DV127" i="7"/>
  <c r="DV119" i="7"/>
  <c r="DV111" i="7"/>
  <c r="DV103" i="7"/>
  <c r="DV95" i="7"/>
  <c r="DV87" i="7"/>
  <c r="DV79" i="7"/>
  <c r="DV71" i="7"/>
  <c r="DV63" i="7"/>
  <c r="DV55" i="7"/>
  <c r="DV47" i="7"/>
  <c r="DV39" i="7"/>
  <c r="DV31" i="7"/>
  <c r="DV23" i="7"/>
  <c r="DV15" i="7"/>
  <c r="DV7" i="7"/>
  <c r="DV698" i="7"/>
  <c r="DV690" i="7"/>
  <c r="DV682" i="7"/>
  <c r="DV674" i="7"/>
  <c r="DV666" i="7"/>
  <c r="DV658" i="7"/>
  <c r="DV650" i="7"/>
  <c r="DV642" i="7"/>
  <c r="DV634" i="7"/>
  <c r="DV626" i="7"/>
  <c r="DV618" i="7"/>
  <c r="DV610" i="7"/>
  <c r="DV602" i="7"/>
  <c r="DV594" i="7"/>
  <c r="DV586" i="7"/>
  <c r="DV578" i="7"/>
  <c r="DV570" i="7"/>
  <c r="DV562" i="7"/>
  <c r="DV554" i="7"/>
  <c r="DV546" i="7"/>
  <c r="DV538" i="7"/>
  <c r="DV530" i="7"/>
  <c r="DV522" i="7"/>
  <c r="DV514" i="7"/>
  <c r="DV506" i="7"/>
  <c r="DV498" i="7"/>
  <c r="DV490" i="7"/>
  <c r="DV482" i="7"/>
  <c r="DV474" i="7"/>
  <c r="DV466" i="7"/>
  <c r="DV458" i="7"/>
  <c r="DV450" i="7"/>
  <c r="DV442" i="7"/>
  <c r="DV434" i="7"/>
  <c r="DV426" i="7"/>
  <c r="DV418" i="7"/>
  <c r="DV410" i="7"/>
  <c r="DV402" i="7"/>
  <c r="DV394" i="7"/>
  <c r="DV386" i="7"/>
  <c r="DV378" i="7"/>
  <c r="DV370" i="7"/>
  <c r="DV362" i="7"/>
  <c r="DV354" i="7"/>
  <c r="DV346" i="7"/>
  <c r="DV338" i="7"/>
  <c r="DV330" i="7"/>
  <c r="DV322" i="7"/>
  <c r="DV314" i="7"/>
  <c r="DV306" i="7"/>
  <c r="DV298" i="7"/>
  <c r="DV290" i="7"/>
  <c r="DV282" i="7"/>
  <c r="DV274" i="7"/>
  <c r="DV262" i="7"/>
  <c r="DV254" i="7"/>
  <c r="DV246" i="7"/>
  <c r="DV238" i="7"/>
  <c r="DV230" i="7"/>
  <c r="DV222" i="7"/>
  <c r="DV214" i="7"/>
  <c r="DV206" i="7"/>
  <c r="DV198" i="7"/>
  <c r="DV190" i="7"/>
  <c r="DV182" i="7"/>
  <c r="DV174" i="7"/>
  <c r="DV166" i="7"/>
  <c r="DV158" i="7"/>
  <c r="DV150" i="7"/>
  <c r="DV142" i="7"/>
  <c r="DV134" i="7"/>
  <c r="DV126" i="7"/>
  <c r="DV118" i="7"/>
  <c r="DV110" i="7"/>
  <c r="DV102" i="7"/>
  <c r="DV94" i="7"/>
  <c r="DV86" i="7"/>
  <c r="DV78" i="7"/>
  <c r="DV70" i="7"/>
  <c r="DV62" i="7"/>
  <c r="DV54" i="7"/>
  <c r="DV46" i="7"/>
  <c r="DV38" i="7"/>
  <c r="DV30" i="7"/>
  <c r="DV22" i="7"/>
  <c r="DV14" i="7"/>
  <c r="DV6" i="7"/>
  <c r="DV697" i="7"/>
  <c r="DV689" i="7"/>
  <c r="DV681" i="7"/>
  <c r="DV673" i="7"/>
  <c r="DV665" i="7"/>
  <c r="DV657" i="7"/>
  <c r="DV649" i="7"/>
  <c r="DV641" i="7"/>
  <c r="DV633" i="7"/>
  <c r="DV625" i="7"/>
  <c r="DV617" i="7"/>
  <c r="DV609" i="7"/>
  <c r="DV601" i="7"/>
  <c r="DV593" i="7"/>
  <c r="DV585" i="7"/>
  <c r="DV577" i="7"/>
  <c r="DV569" i="7"/>
  <c r="DV561" i="7"/>
  <c r="DV553" i="7"/>
  <c r="DV545" i="7"/>
  <c r="DV537" i="7"/>
  <c r="DV529" i="7"/>
  <c r="DV521" i="7"/>
  <c r="DV513" i="7"/>
  <c r="DV505" i="7"/>
  <c r="DV497" i="7"/>
  <c r="DV489" i="7"/>
  <c r="DV481" i="7"/>
  <c r="DV473" i="7"/>
  <c r="DV465" i="7"/>
  <c r="DV457" i="7"/>
  <c r="DV449" i="7"/>
  <c r="DV441" i="7"/>
  <c r="DV433" i="7"/>
  <c r="DV425" i="7"/>
  <c r="DV417" i="7"/>
  <c r="DV409" i="7"/>
  <c r="DV401" i="7"/>
  <c r="DV393" i="7"/>
  <c r="DV385" i="7"/>
  <c r="DV377" i="7"/>
  <c r="DV369" i="7"/>
  <c r="DV361" i="7"/>
  <c r="DV353" i="7"/>
  <c r="DV345" i="7"/>
  <c r="DV337" i="7"/>
  <c r="DV329" i="7"/>
  <c r="DV321" i="7"/>
  <c r="DV313" i="7"/>
  <c r="DV305" i="7"/>
  <c r="DV297" i="7"/>
  <c r="DV289" i="7"/>
  <c r="DV281" i="7"/>
  <c r="DV273" i="7"/>
  <c r="DV261" i="7"/>
  <c r="DV253" i="7"/>
  <c r="DV245" i="7"/>
  <c r="DV237" i="7"/>
  <c r="DV221" i="7"/>
  <c r="DV213" i="7"/>
  <c r="DV205" i="7"/>
  <c r="DV197" i="7"/>
  <c r="DV189" i="7"/>
  <c r="DV181" i="7"/>
  <c r="DV173" i="7"/>
  <c r="DV165" i="7"/>
  <c r="DV157" i="7"/>
  <c r="DV149" i="7"/>
  <c r="DV141" i="7"/>
  <c r="DV133" i="7"/>
  <c r="DV125" i="7"/>
  <c r="DV117" i="7"/>
  <c r="DV109" i="7"/>
  <c r="DV101" i="7"/>
  <c r="DV93" i="7"/>
  <c r="DV85" i="7"/>
  <c r="DV77" i="7"/>
  <c r="DV69" i="7"/>
  <c r="DV61" i="7"/>
  <c r="DV53" i="7"/>
  <c r="DV45" i="7"/>
  <c r="DV37" i="7"/>
  <c r="DV29" i="7"/>
  <c r="DV21" i="7"/>
  <c r="DV13" i="7"/>
  <c r="DV5" i="7"/>
  <c r="DV696" i="7"/>
  <c r="DV688" i="7"/>
  <c r="DV680" i="7"/>
  <c r="DV672" i="7"/>
  <c r="DV664" i="7"/>
  <c r="DV656" i="7"/>
  <c r="DV648" i="7"/>
  <c r="DV640" i="7"/>
  <c r="DV632" i="7"/>
  <c r="DV624" i="7"/>
  <c r="DV616" i="7"/>
  <c r="DV608" i="7"/>
  <c r="DV600" i="7"/>
  <c r="DV592" i="7"/>
  <c r="DV584" i="7"/>
  <c r="DV576" i="7"/>
  <c r="DV568" i="7"/>
  <c r="DV560" i="7"/>
  <c r="DV552" i="7"/>
  <c r="DV544" i="7"/>
  <c r="DV536" i="7"/>
  <c r="DV528" i="7"/>
  <c r="DV520" i="7"/>
  <c r="DV512" i="7"/>
  <c r="DV504" i="7"/>
  <c r="DV496" i="7"/>
  <c r="DV488" i="7"/>
  <c r="DV480" i="7"/>
  <c r="DV472" i="7"/>
  <c r="DV464" i="7"/>
  <c r="DV456" i="7"/>
  <c r="DV448" i="7"/>
  <c r="DV440" i="7"/>
  <c r="DV432" i="7"/>
  <c r="DV424" i="7"/>
  <c r="DV416" i="7"/>
  <c r="DV408" i="7"/>
  <c r="DV400" i="7"/>
  <c r="DV392" i="7"/>
  <c r="DV384" i="7"/>
  <c r="DV376" i="7"/>
  <c r="DV368" i="7"/>
  <c r="DV360" i="7"/>
  <c r="DV352" i="7"/>
  <c r="DV344" i="7"/>
  <c r="DV336" i="7"/>
  <c r="DV328" i="7"/>
  <c r="DV320" i="7"/>
  <c r="DV312" i="7"/>
  <c r="DV304" i="7"/>
  <c r="DV296" i="7"/>
  <c r="DV288" i="7"/>
  <c r="DV280" i="7"/>
  <c r="DV272" i="7"/>
  <c r="DV260" i="7"/>
  <c r="DV252" i="7"/>
  <c r="DV244" i="7"/>
  <c r="DV236" i="7"/>
  <c r="DV228" i="7"/>
  <c r="DV220" i="7"/>
  <c r="DV212" i="7"/>
  <c r="DV204" i="7"/>
  <c r="DV196" i="7"/>
  <c r="DV188" i="7"/>
  <c r="DV180" i="7"/>
  <c r="DV172" i="7"/>
  <c r="DV164" i="7"/>
  <c r="DV156" i="7"/>
  <c r="DV148" i="7"/>
  <c r="DV140" i="7"/>
  <c r="DV132" i="7"/>
  <c r="DV124" i="7"/>
  <c r="DV116" i="7"/>
  <c r="DV108" i="7"/>
  <c r="DV100" i="7"/>
  <c r="DV92" i="7"/>
  <c r="DV84" i="7"/>
  <c r="DV76" i="7"/>
  <c r="DV68" i="7"/>
  <c r="DV60" i="7"/>
  <c r="DV52" i="7"/>
  <c r="DV44" i="7"/>
  <c r="DV36" i="7"/>
  <c r="DV28" i="7"/>
  <c r="DV20" i="7"/>
  <c r="DV12" i="7"/>
  <c r="DV4" i="7"/>
  <c r="DV695" i="7"/>
  <c r="DV687" i="7"/>
  <c r="DV679" i="7"/>
  <c r="DV671" i="7"/>
  <c r="DV663" i="7"/>
  <c r="DV655" i="7"/>
  <c r="DV647" i="7"/>
  <c r="DV639" i="7"/>
  <c r="DV631" i="7"/>
  <c r="DV623" i="7"/>
  <c r="DV615" i="7"/>
  <c r="DV607" i="7"/>
  <c r="DV599" i="7"/>
  <c r="DV591" i="7"/>
  <c r="DV583" i="7"/>
  <c r="DV575" i="7"/>
  <c r="DV567" i="7"/>
  <c r="DV559" i="7"/>
  <c r="DV551" i="7"/>
  <c r="DV543" i="7"/>
  <c r="DV535" i="7"/>
  <c r="DV527" i="7"/>
  <c r="DV519" i="7"/>
  <c r="DV511" i="7"/>
  <c r="DV503" i="7"/>
  <c r="DV495" i="7"/>
  <c r="DV487" i="7"/>
  <c r="DV479" i="7"/>
  <c r="DV471" i="7"/>
  <c r="DV463" i="7"/>
  <c r="DV455" i="7"/>
  <c r="DV447" i="7"/>
  <c r="DV439" i="7"/>
  <c r="DV431" i="7"/>
  <c r="DV423" i="7"/>
  <c r="DV415" i="7"/>
  <c r="DV407" i="7"/>
  <c r="DV399" i="7"/>
  <c r="DV391" i="7"/>
  <c r="DV383" i="7"/>
  <c r="DV375" i="7"/>
  <c r="DV367" i="7"/>
  <c r="DV359" i="7"/>
  <c r="DV351" i="7"/>
  <c r="DV343" i="7"/>
  <c r="DV335" i="7"/>
  <c r="DV327" i="7"/>
  <c r="DV319" i="7"/>
  <c r="DV311" i="7"/>
  <c r="DV303" i="7"/>
  <c r="DV295" i="7"/>
  <c r="DV287" i="7"/>
  <c r="DV279" i="7"/>
  <c r="DV271" i="7"/>
  <c r="DV267" i="7"/>
  <c r="DV259" i="7"/>
  <c r="DV251" i="7"/>
  <c r="DV243" i="7"/>
  <c r="DV235" i="7"/>
  <c r="DV227" i="7"/>
  <c r="DV219" i="7"/>
  <c r="DV211" i="7"/>
  <c r="DV203" i="7"/>
  <c r="DV195" i="7"/>
  <c r="DV187" i="7"/>
  <c r="DV179" i="7"/>
  <c r="DV171" i="7"/>
  <c r="DV163" i="7"/>
  <c r="DV155" i="7"/>
  <c r="DV147" i="7"/>
  <c r="DV139" i="7"/>
  <c r="DV131" i="7"/>
  <c r="DV123" i="7"/>
  <c r="DV115" i="7"/>
  <c r="DV107" i="7"/>
  <c r="DV99" i="7"/>
  <c r="DV91" i="7"/>
  <c r="DV83" i="7"/>
  <c r="DV75" i="7"/>
  <c r="DV67" i="7"/>
  <c r="DV59" i="7"/>
  <c r="DV51" i="7"/>
  <c r="DV43" i="7"/>
  <c r="DV35" i="7"/>
  <c r="DV27" i="7"/>
  <c r="DV19" i="7"/>
  <c r="DV11" i="7"/>
  <c r="DV3" i="7"/>
  <c r="CP43" i="10"/>
  <c r="S49" i="17" s="1"/>
  <c r="CM43" i="10"/>
  <c r="T49" i="17" s="1"/>
  <c r="DV16" i="7"/>
  <c r="DQ9" i="7"/>
  <c r="R9" i="6" s="1"/>
  <c r="S575" i="6"/>
  <c r="DT575" i="7"/>
  <c r="DT532" i="7"/>
  <c r="DR532" i="7"/>
  <c r="DS532" i="7" s="1"/>
  <c r="S514" i="6"/>
  <c r="DT514" i="7"/>
  <c r="S502" i="6"/>
  <c r="DT502" i="7"/>
  <c r="S492" i="6"/>
  <c r="DQ492" i="7"/>
  <c r="R492" i="6" s="1"/>
  <c r="S482" i="6"/>
  <c r="DT482" i="7"/>
  <c r="S466" i="6"/>
  <c r="DR466" i="7"/>
  <c r="DU466" i="7" s="1"/>
  <c r="S456" i="6"/>
  <c r="DR456" i="7"/>
  <c r="DS456" i="7" s="1"/>
  <c r="S440" i="6"/>
  <c r="DR440" i="7"/>
  <c r="DS440" i="7" s="1"/>
  <c r="S424" i="6"/>
  <c r="DR424" i="7"/>
  <c r="DS424" i="7" s="1"/>
  <c r="S408" i="6"/>
  <c r="DR408" i="7"/>
  <c r="DS408" i="7" s="1"/>
  <c r="S392" i="6"/>
  <c r="DR392" i="7"/>
  <c r="DU392" i="7" s="1"/>
  <c r="S376" i="6"/>
  <c r="DR376" i="7"/>
  <c r="DU376" i="7" s="1"/>
  <c r="S360" i="6"/>
  <c r="DR360" i="7"/>
  <c r="DU360" i="7" s="1"/>
  <c r="S344" i="6"/>
  <c r="DR344" i="7"/>
  <c r="DU344" i="7" s="1"/>
  <c r="S328" i="6"/>
  <c r="DR328" i="7"/>
  <c r="DS328" i="7" s="1"/>
  <c r="S312" i="6"/>
  <c r="DR312" i="7"/>
  <c r="DS312" i="7" s="1"/>
  <c r="S296" i="6"/>
  <c r="DR296" i="7"/>
  <c r="DS296" i="7" s="1"/>
  <c r="S280" i="6"/>
  <c r="DR280" i="7"/>
  <c r="DS280" i="7" s="1"/>
  <c r="S274" i="6"/>
  <c r="DQ274" i="7"/>
  <c r="R274" i="6" s="1"/>
  <c r="S272" i="6"/>
  <c r="DR272" i="7"/>
  <c r="DU272" i="7" s="1"/>
  <c r="S270" i="6"/>
  <c r="DT270" i="7"/>
  <c r="S221" i="6"/>
  <c r="DT221" i="7"/>
  <c r="S217" i="6"/>
  <c r="DR217" i="7"/>
  <c r="DS217" i="7" s="1"/>
  <c r="S209" i="6"/>
  <c r="DQ209" i="7"/>
  <c r="R209" i="6" s="1"/>
  <c r="S205" i="6"/>
  <c r="DT205" i="7"/>
  <c r="S201" i="6"/>
  <c r="DR201" i="7"/>
  <c r="DS201" i="7" s="1"/>
  <c r="S193" i="6"/>
  <c r="DT193" i="7"/>
  <c r="S189" i="6"/>
  <c r="DQ189" i="7"/>
  <c r="R189" i="6" s="1"/>
  <c r="S185" i="6"/>
  <c r="DR185" i="7"/>
  <c r="DU185" i="7" s="1"/>
  <c r="S177" i="6"/>
  <c r="DT177" i="7"/>
  <c r="S161" i="6"/>
  <c r="DT161" i="7"/>
  <c r="S153" i="6"/>
  <c r="DR153" i="7"/>
  <c r="DU153" i="7" s="1"/>
  <c r="S141" i="6"/>
  <c r="DQ141" i="7"/>
  <c r="R141" i="6" s="1"/>
  <c r="S129" i="6"/>
  <c r="DT129" i="7"/>
  <c r="S121" i="6"/>
  <c r="DT121" i="7"/>
  <c r="S117" i="6"/>
  <c r="DQ117" i="7"/>
  <c r="R117" i="6" s="1"/>
  <c r="S109" i="6"/>
  <c r="DQ109" i="7"/>
  <c r="R109" i="6" s="1"/>
  <c r="S105" i="6"/>
  <c r="DR105" i="7"/>
  <c r="DS105" i="7" s="1"/>
  <c r="S97" i="6"/>
  <c r="DT97" i="7"/>
  <c r="S93" i="6"/>
  <c r="DQ93" i="7"/>
  <c r="R93" i="6" s="1"/>
  <c r="S89" i="6"/>
  <c r="DR89" i="7"/>
  <c r="DU89" i="7" s="1"/>
  <c r="S81" i="6"/>
  <c r="DT81" i="7"/>
  <c r="S77" i="6"/>
  <c r="DQ77" i="7"/>
  <c r="R77" i="6" s="1"/>
  <c r="S73" i="6"/>
  <c r="DR73" i="7"/>
  <c r="DU73" i="7" s="1"/>
  <c r="S266" i="6"/>
  <c r="DQ266" i="7"/>
  <c r="R266" i="6" s="1"/>
  <c r="DT266" i="7"/>
  <c r="S262" i="6"/>
  <c r="DT262" i="7"/>
  <c r="S258" i="6"/>
  <c r="DQ258" i="7"/>
  <c r="R258" i="6" s="1"/>
  <c r="DR258" i="7"/>
  <c r="DS258" i="7" s="1"/>
  <c r="S254" i="6"/>
  <c r="DR254" i="7"/>
  <c r="S250" i="6"/>
  <c r="DQ250" i="7"/>
  <c r="R250" i="6" s="1"/>
  <c r="DT250" i="7"/>
  <c r="S246" i="6"/>
  <c r="DT246" i="7"/>
  <c r="S242" i="6"/>
  <c r="DQ242" i="7"/>
  <c r="R242" i="6" s="1"/>
  <c r="DR242" i="7"/>
  <c r="DS242" i="7" s="1"/>
  <c r="S238" i="6"/>
  <c r="DR238" i="7"/>
  <c r="DS238" i="7" s="1"/>
  <c r="S234" i="6"/>
  <c r="DQ234" i="7"/>
  <c r="R234" i="6" s="1"/>
  <c r="DR234" i="7"/>
  <c r="DS234" i="7" s="1"/>
  <c r="S230" i="6"/>
  <c r="DT230" i="7"/>
  <c r="S226" i="6"/>
  <c r="DQ226" i="7"/>
  <c r="R226" i="6" s="1"/>
  <c r="DR226" i="7"/>
  <c r="DS226" i="7" s="1"/>
  <c r="DT5" i="7"/>
  <c r="DR13" i="7"/>
  <c r="DU13" i="7" s="1"/>
  <c r="DR17" i="7"/>
  <c r="DU17" i="7" s="1"/>
  <c r="DT17" i="7"/>
  <c r="DQ21" i="7"/>
  <c r="R21" i="6" s="1"/>
  <c r="DR25" i="7"/>
  <c r="DS25" i="7" s="1"/>
  <c r="DT25" i="7"/>
  <c r="DR33" i="7"/>
  <c r="DU33" i="7" s="1"/>
  <c r="DT33" i="7"/>
  <c r="DQ37" i="7"/>
  <c r="R37" i="6" s="1"/>
  <c r="DR41" i="7"/>
  <c r="DU41" i="7" s="1"/>
  <c r="DT41" i="7"/>
  <c r="DQ45" i="7"/>
  <c r="R45" i="6" s="1"/>
  <c r="DR49" i="7"/>
  <c r="DS49" i="7" s="1"/>
  <c r="DQ53" i="7"/>
  <c r="R53" i="6" s="1"/>
  <c r="DT57" i="7"/>
  <c r="DR65" i="7"/>
  <c r="DS65" i="7" s="1"/>
  <c r="DQ69" i="7"/>
  <c r="R69" i="6" s="1"/>
  <c r="DR81" i="7"/>
  <c r="DS81" i="7" s="1"/>
  <c r="DT89" i="7"/>
  <c r="DQ101" i="7"/>
  <c r="R101" i="6" s="1"/>
  <c r="DT113" i="7"/>
  <c r="DQ125" i="7"/>
  <c r="R125" i="6" s="1"/>
  <c r="DT145" i="7"/>
  <c r="DR169" i="7"/>
  <c r="DU169" i="7" s="1"/>
  <c r="DT185" i="7"/>
  <c r="DT197" i="7"/>
  <c r="DR209" i="7"/>
  <c r="DU209" i="7" s="1"/>
  <c r="DQ217" i="7"/>
  <c r="R217" i="6" s="1"/>
  <c r="DT226" i="7"/>
  <c r="DQ230" i="7"/>
  <c r="R230" i="6" s="1"/>
  <c r="DT238" i="7"/>
  <c r="DT242" i="7"/>
  <c r="DQ246" i="7"/>
  <c r="R246" i="6" s="1"/>
  <c r="DT254" i="7"/>
  <c r="DT258" i="7"/>
  <c r="DQ262" i="7"/>
  <c r="R262" i="6" s="1"/>
  <c r="DT268" i="7"/>
  <c r="DR274" i="7"/>
  <c r="DU274" i="7" s="1"/>
  <c r="DR304" i="7"/>
  <c r="DS304" i="7" s="1"/>
  <c r="DR336" i="7"/>
  <c r="DU336" i="7" s="1"/>
  <c r="DR368" i="7"/>
  <c r="DU368" i="7" s="1"/>
  <c r="DR400" i="7"/>
  <c r="DU400" i="7" s="1"/>
  <c r="DR432" i="7"/>
  <c r="DS432" i="7" s="1"/>
  <c r="DQ476" i="7"/>
  <c r="R476" i="6" s="1"/>
  <c r="DT498" i="7"/>
  <c r="DT520" i="7"/>
  <c r="DV2" i="7"/>
  <c r="DR5" i="7"/>
  <c r="DU5" i="7" s="1"/>
  <c r="DR113" i="7"/>
  <c r="DS113" i="7" s="1"/>
  <c r="DR552" i="7"/>
  <c r="DU552" i="7" s="1"/>
  <c r="DT552" i="7"/>
  <c r="S528" i="6"/>
  <c r="DR528" i="7"/>
  <c r="S516" i="6"/>
  <c r="DR516" i="7"/>
  <c r="DU516" i="7" s="1"/>
  <c r="S510" i="6"/>
  <c r="DT510" i="7"/>
  <c r="S506" i="6"/>
  <c r="DT506" i="7"/>
  <c r="S500" i="6"/>
  <c r="DQ500" i="7"/>
  <c r="R500" i="6" s="1"/>
  <c r="S494" i="6"/>
  <c r="DT494" i="7"/>
  <c r="S490" i="6"/>
  <c r="DT490" i="7"/>
  <c r="S484" i="6"/>
  <c r="DQ484" i="7"/>
  <c r="R484" i="6" s="1"/>
  <c r="S478" i="6"/>
  <c r="DT478" i="7"/>
  <c r="S470" i="6"/>
  <c r="DT470" i="7"/>
  <c r="S462" i="6"/>
  <c r="DT462" i="7"/>
  <c r="S458" i="6"/>
  <c r="DT458" i="7"/>
  <c r="S454" i="6"/>
  <c r="DQ454" i="7"/>
  <c r="R454" i="6" s="1"/>
  <c r="S452" i="6"/>
  <c r="DR452" i="7"/>
  <c r="DS452" i="7" s="1"/>
  <c r="S450" i="6"/>
  <c r="DR450" i="7"/>
  <c r="DS450" i="7" s="1"/>
  <c r="S446" i="6"/>
  <c r="DQ446" i="7"/>
  <c r="R446" i="6" s="1"/>
  <c r="S444" i="6"/>
  <c r="DT444" i="7"/>
  <c r="S442" i="6"/>
  <c r="DT442" i="7"/>
  <c r="S438" i="6"/>
  <c r="DQ438" i="7"/>
  <c r="R438" i="6" s="1"/>
  <c r="S436" i="6"/>
  <c r="DR436" i="7"/>
  <c r="DS436" i="7" s="1"/>
  <c r="S434" i="6"/>
  <c r="DR434" i="7"/>
  <c r="DS434" i="7" s="1"/>
  <c r="S430" i="6"/>
  <c r="DQ430" i="7"/>
  <c r="R430" i="6" s="1"/>
  <c r="S428" i="6"/>
  <c r="DT428" i="7"/>
  <c r="S426" i="6"/>
  <c r="DT426" i="7"/>
  <c r="S422" i="6"/>
  <c r="DQ422" i="7"/>
  <c r="R422" i="6" s="1"/>
  <c r="S420" i="6"/>
  <c r="DR420" i="7"/>
  <c r="DS420" i="7" s="1"/>
  <c r="S418" i="6"/>
  <c r="DR418" i="7"/>
  <c r="DS418" i="7" s="1"/>
  <c r="S414" i="6"/>
  <c r="DQ414" i="7"/>
  <c r="R414" i="6" s="1"/>
  <c r="S412" i="6"/>
  <c r="DT412" i="7"/>
  <c r="S410" i="6"/>
  <c r="DT410" i="7"/>
  <c r="S406" i="6"/>
  <c r="DQ406" i="7"/>
  <c r="R406" i="6" s="1"/>
  <c r="S404" i="6"/>
  <c r="DR404" i="7"/>
  <c r="DS404" i="7" s="1"/>
  <c r="S402" i="6"/>
  <c r="DR402" i="7"/>
  <c r="DS402" i="7" s="1"/>
  <c r="S398" i="6"/>
  <c r="DQ398" i="7"/>
  <c r="R398" i="6" s="1"/>
  <c r="S396" i="6"/>
  <c r="DT396" i="7"/>
  <c r="S394" i="6"/>
  <c r="DT394" i="7"/>
  <c r="S390" i="6"/>
  <c r="DQ390" i="7"/>
  <c r="R390" i="6" s="1"/>
  <c r="S388" i="6"/>
  <c r="DR388" i="7"/>
  <c r="DU388" i="7" s="1"/>
  <c r="S386" i="6"/>
  <c r="DR386" i="7"/>
  <c r="DU386" i="7" s="1"/>
  <c r="S382" i="6"/>
  <c r="DQ382" i="7"/>
  <c r="R382" i="6" s="1"/>
  <c r="S380" i="6"/>
  <c r="DT380" i="7"/>
  <c r="S378" i="6"/>
  <c r="DT378" i="7"/>
  <c r="S374" i="6"/>
  <c r="DQ374" i="7"/>
  <c r="R374" i="6" s="1"/>
  <c r="S372" i="6"/>
  <c r="DR372" i="7"/>
  <c r="DU372" i="7" s="1"/>
  <c r="S370" i="6"/>
  <c r="DR370" i="7"/>
  <c r="DU370" i="7" s="1"/>
  <c r="S366" i="6"/>
  <c r="DQ366" i="7"/>
  <c r="R366" i="6" s="1"/>
  <c r="S364" i="6"/>
  <c r="DT364" i="7"/>
  <c r="S362" i="6"/>
  <c r="DT362" i="7"/>
  <c r="S358" i="6"/>
  <c r="DQ358" i="7"/>
  <c r="R358" i="6" s="1"/>
  <c r="S356" i="6"/>
  <c r="DR356" i="7"/>
  <c r="DU356" i="7" s="1"/>
  <c r="S354" i="6"/>
  <c r="DR354" i="7"/>
  <c r="DU354" i="7" s="1"/>
  <c r="S350" i="6"/>
  <c r="DQ350" i="7"/>
  <c r="R350" i="6" s="1"/>
  <c r="S348" i="6"/>
  <c r="DT348" i="7"/>
  <c r="S346" i="6"/>
  <c r="DT346" i="7"/>
  <c r="S342" i="6"/>
  <c r="DQ342" i="7"/>
  <c r="R342" i="6" s="1"/>
  <c r="S340" i="6"/>
  <c r="DR340" i="7"/>
  <c r="DU340" i="7" s="1"/>
  <c r="S338" i="6"/>
  <c r="DR338" i="7"/>
  <c r="DU338" i="7" s="1"/>
  <c r="S334" i="6"/>
  <c r="DQ334" i="7"/>
  <c r="R334" i="6" s="1"/>
  <c r="S332" i="6"/>
  <c r="DT332" i="7"/>
  <c r="S330" i="6"/>
  <c r="DT330" i="7"/>
  <c r="S326" i="6"/>
  <c r="DQ326" i="7"/>
  <c r="R326" i="6" s="1"/>
  <c r="S324" i="6"/>
  <c r="DR324" i="7"/>
  <c r="DS324" i="7" s="1"/>
  <c r="S322" i="6"/>
  <c r="DR322" i="7"/>
  <c r="DS322" i="7" s="1"/>
  <c r="S318" i="6"/>
  <c r="DQ318" i="7"/>
  <c r="R318" i="6" s="1"/>
  <c r="S316" i="6"/>
  <c r="DT316" i="7"/>
  <c r="S314" i="6"/>
  <c r="DT314" i="7"/>
  <c r="S310" i="6"/>
  <c r="DQ310" i="7"/>
  <c r="R310" i="6" s="1"/>
  <c r="S308" i="6"/>
  <c r="DR308" i="7"/>
  <c r="DS308" i="7" s="1"/>
  <c r="S306" i="6"/>
  <c r="DR306" i="7"/>
  <c r="DS306" i="7" s="1"/>
  <c r="S302" i="6"/>
  <c r="DQ302" i="7"/>
  <c r="R302" i="6" s="1"/>
  <c r="S300" i="6"/>
  <c r="DT300" i="7"/>
  <c r="S298" i="6"/>
  <c r="DT298" i="7"/>
  <c r="S294" i="6"/>
  <c r="DQ294" i="7"/>
  <c r="R294" i="6" s="1"/>
  <c r="S292" i="6"/>
  <c r="DR292" i="7"/>
  <c r="DS292" i="7" s="1"/>
  <c r="S290" i="6"/>
  <c r="DR290" i="7"/>
  <c r="DS290" i="7" s="1"/>
  <c r="S286" i="6"/>
  <c r="DQ286" i="7"/>
  <c r="R286" i="6" s="1"/>
  <c r="S284" i="6"/>
  <c r="DT284" i="7"/>
  <c r="S282" i="6"/>
  <c r="DT282" i="7"/>
  <c r="S278" i="6"/>
  <c r="DQ278" i="7"/>
  <c r="R278" i="6" s="1"/>
  <c r="S276" i="6"/>
  <c r="DR276" i="7"/>
  <c r="DS276" i="7" s="1"/>
  <c r="S241" i="6"/>
  <c r="DQ241" i="7"/>
  <c r="R241" i="6" s="1"/>
  <c r="DR29" i="7"/>
  <c r="DU29" i="7" s="1"/>
  <c r="DT29" i="7"/>
  <c r="DQ173" i="7"/>
  <c r="R173" i="6" s="1"/>
  <c r="DR129" i="7"/>
  <c r="DQ133" i="7"/>
  <c r="R133" i="6" s="1"/>
  <c r="DT137" i="7"/>
  <c r="DR145" i="7"/>
  <c r="DS145" i="7" s="1"/>
  <c r="DQ149" i="7"/>
  <c r="R149" i="6" s="1"/>
  <c r="DT153" i="7"/>
  <c r="DR161" i="7"/>
  <c r="DQ165" i="7"/>
  <c r="R165" i="6" s="1"/>
  <c r="DT169" i="7"/>
  <c r="DR177" i="7"/>
  <c r="DU177" i="7" s="1"/>
  <c r="DQ5" i="7"/>
  <c r="R5" i="6" s="1"/>
  <c r="DR9" i="7"/>
  <c r="DU9" i="7" s="1"/>
  <c r="DT9" i="7"/>
  <c r="DT13" i="7"/>
  <c r="DR544" i="7"/>
  <c r="DU544" i="7" s="1"/>
  <c r="DT460" i="7"/>
  <c r="DQ462" i="7"/>
  <c r="R462" i="6" s="1"/>
  <c r="DR468" i="7"/>
  <c r="DU468" i="7" s="1"/>
  <c r="DT474" i="7"/>
  <c r="DR464" i="7"/>
  <c r="DU464" i="7" s="1"/>
  <c r="DQ466" i="7"/>
  <c r="R466" i="6" s="1"/>
  <c r="DQ470" i="7"/>
  <c r="R470" i="6" s="1"/>
  <c r="DR472" i="7"/>
  <c r="DU472" i="7" s="1"/>
  <c r="DQ474" i="7"/>
  <c r="R474" i="6" s="1"/>
  <c r="DQ478" i="7"/>
  <c r="R478" i="6" s="1"/>
  <c r="DR480" i="7"/>
  <c r="DS480" i="7" s="1"/>
  <c r="DQ482" i="7"/>
  <c r="R482" i="6" s="1"/>
  <c r="DQ486" i="7"/>
  <c r="R486" i="6" s="1"/>
  <c r="DR488" i="7"/>
  <c r="DU488" i="7" s="1"/>
  <c r="DQ490" i="7"/>
  <c r="R490" i="6" s="1"/>
  <c r="DQ494" i="7"/>
  <c r="R494" i="6" s="1"/>
  <c r="DR496" i="7"/>
  <c r="DU496" i="7" s="1"/>
  <c r="DQ498" i="7"/>
  <c r="R498" i="6" s="1"/>
  <c r="DQ502" i="7"/>
  <c r="R502" i="6" s="1"/>
  <c r="DR504" i="7"/>
  <c r="DU504" i="7" s="1"/>
  <c r="DQ506" i="7"/>
  <c r="R506" i="6" s="1"/>
  <c r="DQ510" i="7"/>
  <c r="R510" i="6" s="1"/>
  <c r="DQ512" i="7"/>
  <c r="R512" i="6" s="1"/>
  <c r="DQ514" i="7"/>
  <c r="R514" i="6" s="1"/>
  <c r="DR520" i="7"/>
  <c r="DU520" i="7" s="1"/>
  <c r="DR524" i="7"/>
  <c r="DU524" i="7" s="1"/>
  <c r="DT528" i="7"/>
  <c r="DT536" i="7"/>
  <c r="DR560" i="7"/>
  <c r="DS560" i="7" s="1"/>
  <c r="DT568" i="7"/>
  <c r="DR647" i="7"/>
  <c r="DU647" i="7" s="1"/>
  <c r="DQ381" i="7"/>
  <c r="R381" i="6" s="1"/>
  <c r="DQ607" i="7"/>
  <c r="R607" i="6" s="1"/>
  <c r="DT543" i="7"/>
  <c r="S699" i="6"/>
  <c r="DR699" i="7"/>
  <c r="DU699" i="7" s="1"/>
  <c r="S695" i="6"/>
  <c r="DR695" i="7"/>
  <c r="DU695" i="7" s="1"/>
  <c r="S683" i="6"/>
  <c r="DQ683" i="7"/>
  <c r="R683" i="6" s="1"/>
  <c r="S679" i="6"/>
  <c r="DQ679" i="7"/>
  <c r="R679" i="6" s="1"/>
  <c r="S667" i="6"/>
  <c r="DR667" i="7"/>
  <c r="DU667" i="7" s="1"/>
  <c r="S663" i="6"/>
  <c r="DQ663" i="7"/>
  <c r="R663" i="6" s="1"/>
  <c r="S651" i="6"/>
  <c r="DT651" i="7"/>
  <c r="S635" i="6"/>
  <c r="DQ635" i="7"/>
  <c r="R635" i="6" s="1"/>
  <c r="S631" i="6"/>
  <c r="DQ631" i="7"/>
  <c r="R631" i="6" s="1"/>
  <c r="S627" i="6"/>
  <c r="DR627" i="7"/>
  <c r="DS627" i="7" s="1"/>
  <c r="S623" i="6"/>
  <c r="DR623" i="7"/>
  <c r="DU623" i="7" s="1"/>
  <c r="S619" i="6"/>
  <c r="DR619" i="7"/>
  <c r="DU619" i="7" s="1"/>
  <c r="S615" i="6"/>
  <c r="DQ615" i="7"/>
  <c r="R615" i="6" s="1"/>
  <c r="S611" i="6"/>
  <c r="DQ611" i="7"/>
  <c r="R611" i="6" s="1"/>
  <c r="S603" i="6"/>
  <c r="DQ603" i="7"/>
  <c r="R603" i="6" s="1"/>
  <c r="S599" i="6"/>
  <c r="DQ599" i="7"/>
  <c r="R599" i="6" s="1"/>
  <c r="S595" i="6"/>
  <c r="DR595" i="7"/>
  <c r="DU595" i="7" s="1"/>
  <c r="S591" i="6"/>
  <c r="DT591" i="7"/>
  <c r="S587" i="6"/>
  <c r="DQ587" i="7"/>
  <c r="R587" i="6" s="1"/>
  <c r="S583" i="6"/>
  <c r="DT583" i="7"/>
  <c r="S579" i="6"/>
  <c r="DQ579" i="7"/>
  <c r="R579" i="6" s="1"/>
  <c r="S571" i="6"/>
  <c r="DQ571" i="7"/>
  <c r="R571" i="6" s="1"/>
  <c r="S567" i="6"/>
  <c r="DT567" i="7"/>
  <c r="S563" i="6"/>
  <c r="DQ563" i="7"/>
  <c r="R563" i="6" s="1"/>
  <c r="S559" i="6"/>
  <c r="DT559" i="7"/>
  <c r="S555" i="6"/>
  <c r="DQ555" i="7"/>
  <c r="R555" i="6" s="1"/>
  <c r="S551" i="6"/>
  <c r="DT551" i="7"/>
  <c r="S547" i="6"/>
  <c r="DQ547" i="7"/>
  <c r="R547" i="6" s="1"/>
  <c r="S539" i="6"/>
  <c r="DQ539" i="7"/>
  <c r="R539" i="6" s="1"/>
  <c r="S535" i="6"/>
  <c r="DT535" i="7"/>
  <c r="S531" i="6"/>
  <c r="DQ531" i="7"/>
  <c r="R531" i="6" s="1"/>
  <c r="S527" i="6"/>
  <c r="DT527" i="7"/>
  <c r="S523" i="6"/>
  <c r="DQ523" i="7"/>
  <c r="R523" i="6" s="1"/>
  <c r="S519" i="6"/>
  <c r="DT519" i="7"/>
  <c r="S700" i="6"/>
  <c r="DT700" i="7"/>
  <c r="DR700" i="7"/>
  <c r="DS700" i="7" s="1"/>
  <c r="DQ700" i="7"/>
  <c r="R700" i="6" s="1"/>
  <c r="S696" i="6"/>
  <c r="DT696" i="7"/>
  <c r="DR696" i="7"/>
  <c r="DS696" i="7" s="1"/>
  <c r="S692" i="6"/>
  <c r="DT692" i="7"/>
  <c r="DR692" i="7"/>
  <c r="S688" i="6"/>
  <c r="DT688" i="7"/>
  <c r="DQ688" i="7"/>
  <c r="R688" i="6" s="1"/>
  <c r="S684" i="6"/>
  <c r="DT684" i="7"/>
  <c r="DR684" i="7"/>
  <c r="DS684" i="7" s="1"/>
  <c r="DQ684" i="7"/>
  <c r="R684" i="6" s="1"/>
  <c r="S680" i="6"/>
  <c r="DQ680" i="7"/>
  <c r="R680" i="6" s="1"/>
  <c r="DR680" i="7"/>
  <c r="S676" i="6"/>
  <c r="DT676" i="7"/>
  <c r="DR676" i="7"/>
  <c r="DU676" i="7" s="1"/>
  <c r="S672" i="6"/>
  <c r="DQ672" i="7"/>
  <c r="R672" i="6" s="1"/>
  <c r="DT672" i="7"/>
  <c r="S668" i="6"/>
  <c r="DT668" i="7"/>
  <c r="DR668" i="7"/>
  <c r="DU668" i="7" s="1"/>
  <c r="DQ668" i="7"/>
  <c r="R668" i="6" s="1"/>
  <c r="S664" i="6"/>
  <c r="DQ664" i="7"/>
  <c r="R664" i="6" s="1"/>
  <c r="DR664" i="7"/>
  <c r="DU664" i="7" s="1"/>
  <c r="S660" i="6"/>
  <c r="DT660" i="7"/>
  <c r="DR660" i="7"/>
  <c r="S656" i="6"/>
  <c r="DQ656" i="7"/>
  <c r="R656" i="6" s="1"/>
  <c r="DT656" i="7"/>
  <c r="S652" i="6"/>
  <c r="DQ652" i="7"/>
  <c r="R652" i="6" s="1"/>
  <c r="DR652" i="7"/>
  <c r="DT652" i="7"/>
  <c r="S648" i="6"/>
  <c r="DT648" i="7"/>
  <c r="DQ648" i="7"/>
  <c r="R648" i="6" s="1"/>
  <c r="S644" i="6"/>
  <c r="DR644" i="7"/>
  <c r="DQ644" i="7"/>
  <c r="R644" i="6" s="1"/>
  <c r="S640" i="6"/>
  <c r="DT640" i="7"/>
  <c r="DQ640" i="7"/>
  <c r="R640" i="6" s="1"/>
  <c r="S636" i="6"/>
  <c r="DR636" i="7"/>
  <c r="DU636" i="7" s="1"/>
  <c r="DQ636" i="7"/>
  <c r="R636" i="6" s="1"/>
  <c r="DT636" i="7"/>
  <c r="S632" i="6"/>
  <c r="DQ632" i="7"/>
  <c r="R632" i="6" s="1"/>
  <c r="DT632" i="7"/>
  <c r="S628" i="6"/>
  <c r="DR628" i="7"/>
  <c r="DU628" i="7" s="1"/>
  <c r="DQ628" i="7"/>
  <c r="R628" i="6" s="1"/>
  <c r="S624" i="6"/>
  <c r="DT624" i="7"/>
  <c r="DR624" i="7"/>
  <c r="DS624" i="7" s="1"/>
  <c r="S620" i="6"/>
  <c r="DR620" i="7"/>
  <c r="DU620" i="7" s="1"/>
  <c r="DT620" i="7"/>
  <c r="DQ620" i="7"/>
  <c r="R620" i="6" s="1"/>
  <c r="S616" i="6"/>
  <c r="DT616" i="7"/>
  <c r="DR616" i="7"/>
  <c r="DU616" i="7" s="1"/>
  <c r="S612" i="6"/>
  <c r="DR612" i="7"/>
  <c r="DT612" i="7"/>
  <c r="S608" i="6"/>
  <c r="DT608" i="7"/>
  <c r="DQ608" i="7"/>
  <c r="R608" i="6" s="1"/>
  <c r="S604" i="6"/>
  <c r="DQ604" i="7"/>
  <c r="R604" i="6" s="1"/>
  <c r="DR604" i="7"/>
  <c r="DS604" i="7" s="1"/>
  <c r="DT604" i="7"/>
  <c r="S600" i="6"/>
  <c r="DT600" i="7"/>
  <c r="DR600" i="7"/>
  <c r="DU600" i="7" s="1"/>
  <c r="S596" i="6"/>
  <c r="DQ596" i="7"/>
  <c r="R596" i="6" s="1"/>
  <c r="DR596" i="7"/>
  <c r="DU596" i="7" s="1"/>
  <c r="S592" i="6"/>
  <c r="DT592" i="7"/>
  <c r="DQ592" i="7"/>
  <c r="R592" i="6" s="1"/>
  <c r="S588" i="6"/>
  <c r="DQ588" i="7"/>
  <c r="R588" i="6" s="1"/>
  <c r="DT588" i="7"/>
  <c r="DR588" i="7"/>
  <c r="DU588" i="7" s="1"/>
  <c r="S584" i="6"/>
  <c r="DQ584" i="7"/>
  <c r="R584" i="6" s="1"/>
  <c r="DR584" i="7"/>
  <c r="S580" i="6"/>
  <c r="DQ580" i="7"/>
  <c r="R580" i="6" s="1"/>
  <c r="DT580" i="7"/>
  <c r="S572" i="6"/>
  <c r="DQ572" i="7"/>
  <c r="R572" i="6" s="1"/>
  <c r="DT572" i="7"/>
  <c r="S564" i="6"/>
  <c r="DQ564" i="7"/>
  <c r="R564" i="6" s="1"/>
  <c r="DT564" i="7"/>
  <c r="S556" i="6"/>
  <c r="DQ556" i="7"/>
  <c r="R556" i="6" s="1"/>
  <c r="DT556" i="7"/>
  <c r="S548" i="6"/>
  <c r="DQ548" i="7"/>
  <c r="R548" i="6" s="1"/>
  <c r="DT548" i="7"/>
  <c r="S540" i="6"/>
  <c r="DQ540" i="7"/>
  <c r="R540" i="6" s="1"/>
  <c r="DT540" i="7"/>
  <c r="S249" i="6"/>
  <c r="DR249" i="7"/>
  <c r="S237" i="6"/>
  <c r="DT237" i="7"/>
  <c r="S229" i="6"/>
  <c r="DT229" i="7"/>
  <c r="DQ49" i="7"/>
  <c r="R49" i="6" s="1"/>
  <c r="DR53" i="7"/>
  <c r="DU53" i="7" s="1"/>
  <c r="DT53" i="7"/>
  <c r="DQ57" i="7"/>
  <c r="R57" i="6" s="1"/>
  <c r="DR61" i="7"/>
  <c r="DU61" i="7" s="1"/>
  <c r="DT61" i="7"/>
  <c r="DQ65" i="7"/>
  <c r="R65" i="6" s="1"/>
  <c r="DR69" i="7"/>
  <c r="DU69" i="7" s="1"/>
  <c r="DT69" i="7"/>
  <c r="DQ73" i="7"/>
  <c r="R73" i="6" s="1"/>
  <c r="DR77" i="7"/>
  <c r="DU77" i="7" s="1"/>
  <c r="DT77" i="7"/>
  <c r="DQ81" i="7"/>
  <c r="R81" i="6" s="1"/>
  <c r="DR85" i="7"/>
  <c r="DS85" i="7" s="1"/>
  <c r="DT85" i="7"/>
  <c r="DQ89" i="7"/>
  <c r="R89" i="6" s="1"/>
  <c r="DR93" i="7"/>
  <c r="DU93" i="7" s="1"/>
  <c r="DT93" i="7"/>
  <c r="DQ97" i="7"/>
  <c r="R97" i="6" s="1"/>
  <c r="DR101" i="7"/>
  <c r="DT101" i="7"/>
  <c r="DQ105" i="7"/>
  <c r="R105" i="6" s="1"/>
  <c r="DR109" i="7"/>
  <c r="DU109" i="7" s="1"/>
  <c r="DT109" i="7"/>
  <c r="DQ113" i="7"/>
  <c r="R113" i="6" s="1"/>
  <c r="DR117" i="7"/>
  <c r="DS117" i="7" s="1"/>
  <c r="DT117" i="7"/>
  <c r="DQ121" i="7"/>
  <c r="R121" i="6" s="1"/>
  <c r="DR125" i="7"/>
  <c r="DU125" i="7" s="1"/>
  <c r="DT125" i="7"/>
  <c r="DQ129" i="7"/>
  <c r="R129" i="6" s="1"/>
  <c r="DR133" i="7"/>
  <c r="DS133" i="7" s="1"/>
  <c r="DT133" i="7"/>
  <c r="DQ137" i="7"/>
  <c r="R137" i="6" s="1"/>
  <c r="DR141" i="7"/>
  <c r="DU141" i="7" s="1"/>
  <c r="DT141" i="7"/>
  <c r="DQ145" i="7"/>
  <c r="R145" i="6" s="1"/>
  <c r="DR149" i="7"/>
  <c r="DU149" i="7" s="1"/>
  <c r="DT149" i="7"/>
  <c r="DQ153" i="7"/>
  <c r="R153" i="6" s="1"/>
  <c r="DR157" i="7"/>
  <c r="DU157" i="7" s="1"/>
  <c r="DT157" i="7"/>
  <c r="DQ161" i="7"/>
  <c r="R161" i="6" s="1"/>
  <c r="DR165" i="7"/>
  <c r="DU165" i="7" s="1"/>
  <c r="DT165" i="7"/>
  <c r="DQ169" i="7"/>
  <c r="R169" i="6" s="1"/>
  <c r="DR173" i="7"/>
  <c r="DU173" i="7" s="1"/>
  <c r="DT173" i="7"/>
  <c r="DQ177" i="7"/>
  <c r="R177" i="6" s="1"/>
  <c r="DR181" i="7"/>
  <c r="DU181" i="7" s="1"/>
  <c r="DT181" i="7"/>
  <c r="DQ185" i="7"/>
  <c r="R185" i="6" s="1"/>
  <c r="DR189" i="7"/>
  <c r="DU189" i="7" s="1"/>
  <c r="DT189" i="7"/>
  <c r="DQ193" i="7"/>
  <c r="R193" i="6" s="1"/>
  <c r="DR197" i="7"/>
  <c r="DQ197" i="7"/>
  <c r="R197" i="6" s="1"/>
  <c r="DT201" i="7"/>
  <c r="DR205" i="7"/>
  <c r="DU205" i="7" s="1"/>
  <c r="DQ205" i="7"/>
  <c r="R205" i="6" s="1"/>
  <c r="DT209" i="7"/>
  <c r="DR213" i="7"/>
  <c r="DQ213" i="7"/>
  <c r="R213" i="6" s="1"/>
  <c r="DT217" i="7"/>
  <c r="DR221" i="7"/>
  <c r="DU221" i="7" s="1"/>
  <c r="DQ221" i="7"/>
  <c r="R221" i="6" s="1"/>
  <c r="DR268" i="7"/>
  <c r="DQ268" i="7"/>
  <c r="R268" i="6" s="1"/>
  <c r="DR270" i="7"/>
  <c r="DU270" i="7" s="1"/>
  <c r="DT272" i="7"/>
  <c r="DQ272" i="7"/>
  <c r="R272" i="6" s="1"/>
  <c r="DT274" i="7"/>
  <c r="DT276" i="7"/>
  <c r="DQ276" i="7"/>
  <c r="R276" i="6" s="1"/>
  <c r="DT278" i="7"/>
  <c r="DT280" i="7"/>
  <c r="DQ280" i="7"/>
  <c r="R280" i="6" s="1"/>
  <c r="DR282" i="7"/>
  <c r="DU282" i="7" s="1"/>
  <c r="DR284" i="7"/>
  <c r="DU284" i="7" s="1"/>
  <c r="DQ284" i="7"/>
  <c r="R284" i="6" s="1"/>
  <c r="DR286" i="7"/>
  <c r="DU286" i="7" s="1"/>
  <c r="DT288" i="7"/>
  <c r="DQ288" i="7"/>
  <c r="R288" i="6" s="1"/>
  <c r="DT290" i="7"/>
  <c r="DT292" i="7"/>
  <c r="DQ292" i="7"/>
  <c r="R292" i="6" s="1"/>
  <c r="DT294" i="7"/>
  <c r="DT296" i="7"/>
  <c r="DQ296" i="7"/>
  <c r="R296" i="6" s="1"/>
  <c r="DR298" i="7"/>
  <c r="DR300" i="7"/>
  <c r="DQ300" i="7"/>
  <c r="R300" i="6" s="1"/>
  <c r="DR302" i="7"/>
  <c r="DU302" i="7" s="1"/>
  <c r="DT304" i="7"/>
  <c r="DQ304" i="7"/>
  <c r="R304" i="6" s="1"/>
  <c r="DT306" i="7"/>
  <c r="DT308" i="7"/>
  <c r="DQ308" i="7"/>
  <c r="R308" i="6" s="1"/>
  <c r="DT310" i="7"/>
  <c r="DT312" i="7"/>
  <c r="DQ312" i="7"/>
  <c r="R312" i="6" s="1"/>
  <c r="DR314" i="7"/>
  <c r="DR316" i="7"/>
  <c r="DS316" i="7" s="1"/>
  <c r="DQ316" i="7"/>
  <c r="R316" i="6" s="1"/>
  <c r="DR318" i="7"/>
  <c r="DS318" i="7" s="1"/>
  <c r="DT320" i="7"/>
  <c r="DQ320" i="7"/>
  <c r="R320" i="6" s="1"/>
  <c r="DT322" i="7"/>
  <c r="DT324" i="7"/>
  <c r="DQ324" i="7"/>
  <c r="R324" i="6" s="1"/>
  <c r="DT326" i="7"/>
  <c r="DT328" i="7"/>
  <c r="DQ328" i="7"/>
  <c r="R328" i="6" s="1"/>
  <c r="DR330" i="7"/>
  <c r="DS330" i="7" s="1"/>
  <c r="DR332" i="7"/>
  <c r="DS332" i="7" s="1"/>
  <c r="DQ332" i="7"/>
  <c r="R332" i="6" s="1"/>
  <c r="DR334" i="7"/>
  <c r="DS334" i="7" s="1"/>
  <c r="DT336" i="7"/>
  <c r="DQ336" i="7"/>
  <c r="R336" i="6" s="1"/>
  <c r="DT338" i="7"/>
  <c r="DT340" i="7"/>
  <c r="DQ340" i="7"/>
  <c r="R340" i="6" s="1"/>
  <c r="DT342" i="7"/>
  <c r="DT344" i="7"/>
  <c r="DQ344" i="7"/>
  <c r="R344" i="6" s="1"/>
  <c r="DR346" i="7"/>
  <c r="DR348" i="7"/>
  <c r="DS348" i="7" s="1"/>
  <c r="DQ348" i="7"/>
  <c r="R348" i="6" s="1"/>
  <c r="DR350" i="7"/>
  <c r="DS350" i="7" s="1"/>
  <c r="DT352" i="7"/>
  <c r="DQ352" i="7"/>
  <c r="R352" i="6" s="1"/>
  <c r="DT354" i="7"/>
  <c r="DT356" i="7"/>
  <c r="DQ356" i="7"/>
  <c r="R356" i="6" s="1"/>
  <c r="DT358" i="7"/>
  <c r="DT360" i="7"/>
  <c r="DQ360" i="7"/>
  <c r="R360" i="6" s="1"/>
  <c r="DR362" i="7"/>
  <c r="DS362" i="7" s="1"/>
  <c r="DR364" i="7"/>
  <c r="DS364" i="7" s="1"/>
  <c r="DQ364" i="7"/>
  <c r="R364" i="6" s="1"/>
  <c r="DR366" i="7"/>
  <c r="DS366" i="7" s="1"/>
  <c r="DT368" i="7"/>
  <c r="DQ368" i="7"/>
  <c r="R368" i="6" s="1"/>
  <c r="DT370" i="7"/>
  <c r="DT372" i="7"/>
  <c r="DQ372" i="7"/>
  <c r="R372" i="6" s="1"/>
  <c r="DT374" i="7"/>
  <c r="DT376" i="7"/>
  <c r="DQ376" i="7"/>
  <c r="R376" i="6" s="1"/>
  <c r="DR378" i="7"/>
  <c r="DR380" i="7"/>
  <c r="DS380" i="7" s="1"/>
  <c r="DQ380" i="7"/>
  <c r="R380" i="6" s="1"/>
  <c r="DR382" i="7"/>
  <c r="DS382" i="7" s="1"/>
  <c r="DT384" i="7"/>
  <c r="DQ384" i="7"/>
  <c r="R384" i="6" s="1"/>
  <c r="DT386" i="7"/>
  <c r="DT388" i="7"/>
  <c r="DQ388" i="7"/>
  <c r="R388" i="6" s="1"/>
  <c r="DT390" i="7"/>
  <c r="DT392" i="7"/>
  <c r="DQ392" i="7"/>
  <c r="R392" i="6" s="1"/>
  <c r="DR394" i="7"/>
  <c r="DS394" i="7" s="1"/>
  <c r="DR396" i="7"/>
  <c r="DS396" i="7" s="1"/>
  <c r="DQ396" i="7"/>
  <c r="R396" i="6" s="1"/>
  <c r="DR398" i="7"/>
  <c r="DS398" i="7" s="1"/>
  <c r="DT400" i="7"/>
  <c r="DQ400" i="7"/>
  <c r="R400" i="6" s="1"/>
  <c r="DT402" i="7"/>
  <c r="DT404" i="7"/>
  <c r="DQ404" i="7"/>
  <c r="R404" i="6" s="1"/>
  <c r="DT406" i="7"/>
  <c r="DT408" i="7"/>
  <c r="DQ408" i="7"/>
  <c r="R408" i="6" s="1"/>
  <c r="DR410" i="7"/>
  <c r="DR412" i="7"/>
  <c r="DS412" i="7" s="1"/>
  <c r="DQ412" i="7"/>
  <c r="R412" i="6" s="1"/>
  <c r="DR414" i="7"/>
  <c r="DS414" i="7" s="1"/>
  <c r="DT416" i="7"/>
  <c r="DQ416" i="7"/>
  <c r="R416" i="6" s="1"/>
  <c r="DT418" i="7"/>
  <c r="DT420" i="7"/>
  <c r="DQ420" i="7"/>
  <c r="R420" i="6" s="1"/>
  <c r="DT422" i="7"/>
  <c r="DT424" i="7"/>
  <c r="DQ424" i="7"/>
  <c r="R424" i="6" s="1"/>
  <c r="DR426" i="7"/>
  <c r="DS426" i="7" s="1"/>
  <c r="DR428" i="7"/>
  <c r="DS428" i="7" s="1"/>
  <c r="DQ428" i="7"/>
  <c r="R428" i="6" s="1"/>
  <c r="DR430" i="7"/>
  <c r="DS430" i="7" s="1"/>
  <c r="DT432" i="7"/>
  <c r="DQ432" i="7"/>
  <c r="R432" i="6" s="1"/>
  <c r="DT434" i="7"/>
  <c r="DT436" i="7"/>
  <c r="DQ436" i="7"/>
  <c r="R436" i="6" s="1"/>
  <c r="DT438" i="7"/>
  <c r="DT440" i="7"/>
  <c r="DQ440" i="7"/>
  <c r="R440" i="6" s="1"/>
  <c r="DR442" i="7"/>
  <c r="DR444" i="7"/>
  <c r="DS444" i="7" s="1"/>
  <c r="DQ444" i="7"/>
  <c r="R444" i="6" s="1"/>
  <c r="DR446" i="7"/>
  <c r="DS446" i="7" s="1"/>
  <c r="DT448" i="7"/>
  <c r="DQ448" i="7"/>
  <c r="R448" i="6" s="1"/>
  <c r="DT450" i="7"/>
  <c r="DT452" i="7"/>
  <c r="DQ452" i="7"/>
  <c r="R452" i="6" s="1"/>
  <c r="DT454" i="7"/>
  <c r="DT456" i="7"/>
  <c r="DQ456" i="7"/>
  <c r="R456" i="6" s="1"/>
  <c r="DR458" i="7"/>
  <c r="DS458" i="7" s="1"/>
  <c r="DR460" i="7"/>
  <c r="DS460" i="7" s="1"/>
  <c r="DQ460" i="7"/>
  <c r="R460" i="6" s="1"/>
  <c r="DR462" i="7"/>
  <c r="DS462" i="7" s="1"/>
  <c r="DT464" i="7"/>
  <c r="DQ464" i="7"/>
  <c r="R464" i="6" s="1"/>
  <c r="DT466" i="7"/>
  <c r="DT468" i="7"/>
  <c r="DQ468" i="7"/>
  <c r="R468" i="6" s="1"/>
  <c r="DR470" i="7"/>
  <c r="DS470" i="7" s="1"/>
  <c r="DT472" i="7"/>
  <c r="DQ472" i="7"/>
  <c r="R472" i="6" s="1"/>
  <c r="DR474" i="7"/>
  <c r="DR476" i="7"/>
  <c r="DS476" i="7" s="1"/>
  <c r="DT476" i="7"/>
  <c r="DR478" i="7"/>
  <c r="DS478" i="7" s="1"/>
  <c r="DT480" i="7"/>
  <c r="DQ480" i="7"/>
  <c r="R480" i="6" s="1"/>
  <c r="DR482" i="7"/>
  <c r="DR484" i="7"/>
  <c r="DS484" i="7" s="1"/>
  <c r="DT484" i="7"/>
  <c r="DR486" i="7"/>
  <c r="DS486" i="7" s="1"/>
  <c r="DT488" i="7"/>
  <c r="DQ488" i="7"/>
  <c r="R488" i="6" s="1"/>
  <c r="DR490" i="7"/>
  <c r="DR492" i="7"/>
  <c r="DS492" i="7" s="1"/>
  <c r="DT492" i="7"/>
  <c r="DR494" i="7"/>
  <c r="DS494" i="7" s="1"/>
  <c r="DT496" i="7"/>
  <c r="DQ496" i="7"/>
  <c r="R496" i="6" s="1"/>
  <c r="DR498" i="7"/>
  <c r="DR500" i="7"/>
  <c r="DS500" i="7" s="1"/>
  <c r="DT500" i="7"/>
  <c r="DR502" i="7"/>
  <c r="DS502" i="7" s="1"/>
  <c r="DT504" i="7"/>
  <c r="DQ504" i="7"/>
  <c r="R504" i="6" s="1"/>
  <c r="DR506" i="7"/>
  <c r="DR508" i="7"/>
  <c r="DS508" i="7" s="1"/>
  <c r="DT508" i="7"/>
  <c r="DR510" i="7"/>
  <c r="DS510" i="7" s="1"/>
  <c r="DR512" i="7"/>
  <c r="DT512" i="7"/>
  <c r="DR514" i="7"/>
  <c r="DU514" i="7" s="1"/>
  <c r="DT516" i="7"/>
  <c r="DQ516" i="7"/>
  <c r="R516" i="6" s="1"/>
  <c r="DQ520" i="7"/>
  <c r="R520" i="6" s="1"/>
  <c r="DT524" i="7"/>
  <c r="DQ524" i="7"/>
  <c r="R524" i="6" s="1"/>
  <c r="DQ528" i="7"/>
  <c r="R528" i="6" s="1"/>
  <c r="DR540" i="7"/>
  <c r="DU540" i="7" s="1"/>
  <c r="DR556" i="7"/>
  <c r="DS556" i="7" s="1"/>
  <c r="DR572" i="7"/>
  <c r="DU572" i="7" s="1"/>
  <c r="DQ257" i="7"/>
  <c r="R257" i="6" s="1"/>
  <c r="DT225" i="7"/>
  <c r="S576" i="6"/>
  <c r="DQ576" i="7"/>
  <c r="R576" i="6" s="1"/>
  <c r="S568" i="6"/>
  <c r="DQ568" i="7"/>
  <c r="R568" i="6" s="1"/>
  <c r="S560" i="6"/>
  <c r="DQ560" i="7"/>
  <c r="R560" i="6" s="1"/>
  <c r="S552" i="6"/>
  <c r="DQ552" i="7"/>
  <c r="R552" i="6" s="1"/>
  <c r="S544" i="6"/>
  <c r="DQ544" i="7"/>
  <c r="R544" i="6" s="1"/>
  <c r="S536" i="6"/>
  <c r="DQ536" i="7"/>
  <c r="R536" i="6" s="1"/>
  <c r="S532" i="6"/>
  <c r="DQ532" i="7"/>
  <c r="R532" i="6" s="1"/>
  <c r="S265" i="6"/>
  <c r="DR265" i="7"/>
  <c r="DS265" i="7" s="1"/>
  <c r="S261" i="6"/>
  <c r="DQ261" i="7"/>
  <c r="R261" i="6" s="1"/>
  <c r="S253" i="6"/>
  <c r="DQ253" i="7"/>
  <c r="R253" i="6" s="1"/>
  <c r="S245" i="6"/>
  <c r="DQ245" i="7"/>
  <c r="R245" i="6" s="1"/>
  <c r="S233" i="6"/>
  <c r="DT233" i="7"/>
  <c r="S214" i="6"/>
  <c r="DR214" i="7"/>
  <c r="DS214" i="7" s="1"/>
  <c r="S202" i="6"/>
  <c r="DQ202" i="7"/>
  <c r="R202" i="6" s="1"/>
  <c r="S182" i="6"/>
  <c r="DR182" i="7"/>
  <c r="DS182" i="7" s="1"/>
  <c r="DT228" i="7"/>
  <c r="DT3" i="7"/>
  <c r="DR7" i="7"/>
  <c r="DT11" i="7"/>
  <c r="DR15" i="7"/>
  <c r="DS15" i="7" s="1"/>
  <c r="DT19" i="7"/>
  <c r="DR23" i="7"/>
  <c r="DS23" i="7" s="1"/>
  <c r="DT27" i="7"/>
  <c r="DR31" i="7"/>
  <c r="DU31" i="7" s="1"/>
  <c r="DT35" i="7"/>
  <c r="DR39" i="7"/>
  <c r="DT43" i="7"/>
  <c r="DR47" i="7"/>
  <c r="DT51" i="7"/>
  <c r="DR55" i="7"/>
  <c r="DT59" i="7"/>
  <c r="DR63" i="7"/>
  <c r="DU63" i="7" s="1"/>
  <c r="DT67" i="7"/>
  <c r="DR71" i="7"/>
  <c r="DT75" i="7"/>
  <c r="DR79" i="7"/>
  <c r="DT83" i="7"/>
  <c r="DR87" i="7"/>
  <c r="DT91" i="7"/>
  <c r="DR95" i="7"/>
  <c r="DT99" i="7"/>
  <c r="DR103" i="7"/>
  <c r="DS103" i="7" s="1"/>
  <c r="DT107" i="7"/>
  <c r="DR111" i="7"/>
  <c r="DT115" i="7"/>
  <c r="DR119" i="7"/>
  <c r="DT123" i="7"/>
  <c r="DR127" i="7"/>
  <c r="DT131" i="7"/>
  <c r="DR135" i="7"/>
  <c r="DS135" i="7" s="1"/>
  <c r="DT139" i="7"/>
  <c r="DR143" i="7"/>
  <c r="DT147" i="7"/>
  <c r="DR151" i="7"/>
  <c r="DT155" i="7"/>
  <c r="DR159" i="7"/>
  <c r="DT163" i="7"/>
  <c r="DR167" i="7"/>
  <c r="DT171" i="7"/>
  <c r="DR175" i="7"/>
  <c r="DU175" i="7" s="1"/>
  <c r="DT179" i="7"/>
  <c r="DR183" i="7"/>
  <c r="DT187" i="7"/>
  <c r="DR191" i="7"/>
  <c r="DT195" i="7"/>
  <c r="DR199" i="7"/>
  <c r="DT203" i="7"/>
  <c r="DR207" i="7"/>
  <c r="DU207" i="7" s="1"/>
  <c r="DT211" i="7"/>
  <c r="DR215" i="7"/>
  <c r="DT219" i="7"/>
  <c r="DR223" i="7"/>
  <c r="DR459" i="7"/>
  <c r="DS459" i="7" s="1"/>
  <c r="DQ617" i="7"/>
  <c r="R617" i="6" s="1"/>
  <c r="DT491" i="7"/>
  <c r="DR427" i="7"/>
  <c r="DU427" i="7" s="1"/>
  <c r="DQ317" i="7"/>
  <c r="R317" i="6" s="1"/>
  <c r="S2" i="6"/>
  <c r="DT2" i="7"/>
  <c r="DX2" i="7"/>
  <c r="S585" i="6"/>
  <c r="DT585" i="7"/>
  <c r="S521" i="6"/>
  <c r="DT521" i="7"/>
  <c r="S646" i="6"/>
  <c r="DR646" i="7"/>
  <c r="DS646" i="7" s="1"/>
  <c r="S642" i="6"/>
  <c r="DR642" i="7"/>
  <c r="DS642" i="7" s="1"/>
  <c r="S638" i="6"/>
  <c r="DR638" i="7"/>
  <c r="S634" i="6"/>
  <c r="DQ634" i="7"/>
  <c r="R634" i="6" s="1"/>
  <c r="S630" i="6"/>
  <c r="DR630" i="7"/>
  <c r="S626" i="6"/>
  <c r="DQ626" i="7"/>
  <c r="R626" i="6" s="1"/>
  <c r="S622" i="6"/>
  <c r="DQ622" i="7"/>
  <c r="R622" i="6" s="1"/>
  <c r="S618" i="6"/>
  <c r="DR618" i="7"/>
  <c r="S614" i="6"/>
  <c r="DQ614" i="7"/>
  <c r="R614" i="6" s="1"/>
  <c r="S610" i="6"/>
  <c r="DR610" i="7"/>
  <c r="DS610" i="7" s="1"/>
  <c r="S606" i="6"/>
  <c r="DQ606" i="7"/>
  <c r="R606" i="6" s="1"/>
  <c r="S602" i="6"/>
  <c r="DR602" i="7"/>
  <c r="DU602" i="7" s="1"/>
  <c r="S598" i="6"/>
  <c r="DR598" i="7"/>
  <c r="S594" i="6"/>
  <c r="DQ594" i="7"/>
  <c r="R594" i="6" s="1"/>
  <c r="S590" i="6"/>
  <c r="DR590" i="7"/>
  <c r="S586" i="6"/>
  <c r="DR586" i="7"/>
  <c r="DU586" i="7" s="1"/>
  <c r="S582" i="6"/>
  <c r="DR582" i="7"/>
  <c r="DU582" i="7" s="1"/>
  <c r="S578" i="6"/>
  <c r="DR578" i="7"/>
  <c r="S574" i="6"/>
  <c r="DR574" i="7"/>
  <c r="DU574" i="7" s="1"/>
  <c r="S570" i="6"/>
  <c r="DR570" i="7"/>
  <c r="S566" i="6"/>
  <c r="DR566" i="7"/>
  <c r="S562" i="6"/>
  <c r="DR562" i="7"/>
  <c r="S558" i="6"/>
  <c r="DR558" i="7"/>
  <c r="S554" i="6"/>
  <c r="DR554" i="7"/>
  <c r="S550" i="6"/>
  <c r="DR550" i="7"/>
  <c r="S546" i="6"/>
  <c r="DR546" i="7"/>
  <c r="S542" i="6"/>
  <c r="DR542" i="7"/>
  <c r="S538" i="6"/>
  <c r="DR538" i="7"/>
  <c r="S534" i="6"/>
  <c r="DR534" i="7"/>
  <c r="S530" i="6"/>
  <c r="DR530" i="7"/>
  <c r="DU530" i="7" s="1"/>
  <c r="S526" i="6"/>
  <c r="DR526" i="7"/>
  <c r="S522" i="6"/>
  <c r="DR522" i="7"/>
  <c r="DU522" i="7" s="1"/>
  <c r="S518" i="6"/>
  <c r="DR518" i="7"/>
  <c r="S515" i="6"/>
  <c r="DQ515" i="7"/>
  <c r="R515" i="6" s="1"/>
  <c r="S499" i="6"/>
  <c r="DT499" i="7"/>
  <c r="S483" i="6"/>
  <c r="DT483" i="7"/>
  <c r="S467" i="6"/>
  <c r="DR467" i="7"/>
  <c r="S451" i="6"/>
  <c r="DR451" i="7"/>
  <c r="DS451" i="7" s="1"/>
  <c r="S435" i="6"/>
  <c r="DR435" i="7"/>
  <c r="S419" i="6"/>
  <c r="DR419" i="7"/>
  <c r="S397" i="6"/>
  <c r="DQ397" i="7"/>
  <c r="R397" i="6" s="1"/>
  <c r="S365" i="6"/>
  <c r="DQ365" i="7"/>
  <c r="R365" i="6" s="1"/>
  <c r="S333" i="6"/>
  <c r="DQ333" i="7"/>
  <c r="R333" i="6" s="1"/>
  <c r="S301" i="6"/>
  <c r="DQ301" i="7"/>
  <c r="R301" i="6" s="1"/>
  <c r="S269" i="6"/>
  <c r="DQ269" i="7"/>
  <c r="R269" i="6" s="1"/>
  <c r="S264" i="6"/>
  <c r="DT264" i="7"/>
  <c r="S260" i="6"/>
  <c r="DQ260" i="7"/>
  <c r="R260" i="6" s="1"/>
  <c r="S256" i="6"/>
  <c r="DT256" i="7"/>
  <c r="S252" i="6"/>
  <c r="DQ252" i="7"/>
  <c r="R252" i="6" s="1"/>
  <c r="S248" i="6"/>
  <c r="DT248" i="7"/>
  <c r="S244" i="6"/>
  <c r="DQ244" i="7"/>
  <c r="R244" i="6" s="1"/>
  <c r="S240" i="6"/>
  <c r="DT240" i="7"/>
  <c r="S236" i="6"/>
  <c r="DT236" i="7"/>
  <c r="S232" i="6"/>
  <c r="DR232" i="7"/>
  <c r="DQ3" i="7"/>
  <c r="R3" i="6" s="1"/>
  <c r="DQ7" i="7"/>
  <c r="R7" i="6" s="1"/>
  <c r="DR11" i="7"/>
  <c r="DT15" i="7"/>
  <c r="DR19" i="7"/>
  <c r="DU19" i="7" s="1"/>
  <c r="DT23" i="7"/>
  <c r="DR27" i="7"/>
  <c r="DU27" i="7" s="1"/>
  <c r="DT31" i="7"/>
  <c r="DR35" i="7"/>
  <c r="DU35" i="7" s="1"/>
  <c r="DT39" i="7"/>
  <c r="DR43" i="7"/>
  <c r="DT47" i="7"/>
  <c r="DR51" i="7"/>
  <c r="DU51" i="7" s="1"/>
  <c r="DT55" i="7"/>
  <c r="DR59" i="7"/>
  <c r="DU59" i="7" s="1"/>
  <c r="DT63" i="7"/>
  <c r="DR67" i="7"/>
  <c r="DU67" i="7" s="1"/>
  <c r="DT71" i="7"/>
  <c r="DR75" i="7"/>
  <c r="DT79" i="7"/>
  <c r="DR83" i="7"/>
  <c r="DU83" i="7" s="1"/>
  <c r="DT87" i="7"/>
  <c r="DR91" i="7"/>
  <c r="DU91" i="7" s="1"/>
  <c r="DT95" i="7"/>
  <c r="DR99" i="7"/>
  <c r="DU99" i="7" s="1"/>
  <c r="DT103" i="7"/>
  <c r="DR107" i="7"/>
  <c r="DT111" i="7"/>
  <c r="DR115" i="7"/>
  <c r="DU115" i="7" s="1"/>
  <c r="DT119" i="7"/>
  <c r="DR123" i="7"/>
  <c r="DU123" i="7" s="1"/>
  <c r="DT127" i="7"/>
  <c r="DR131" i="7"/>
  <c r="DU131" i="7" s="1"/>
  <c r="DT135" i="7"/>
  <c r="DR139" i="7"/>
  <c r="DT143" i="7"/>
  <c r="DR147" i="7"/>
  <c r="DU147" i="7" s="1"/>
  <c r="DT151" i="7"/>
  <c r="DR155" i="7"/>
  <c r="DU155" i="7" s="1"/>
  <c r="DT159" i="7"/>
  <c r="DR163" i="7"/>
  <c r="DU163" i="7" s="1"/>
  <c r="DT167" i="7"/>
  <c r="DR171" i="7"/>
  <c r="DT175" i="7"/>
  <c r="DR179" i="7"/>
  <c r="DU179" i="7" s="1"/>
  <c r="DT183" i="7"/>
  <c r="DR187" i="7"/>
  <c r="DU187" i="7" s="1"/>
  <c r="DT191" i="7"/>
  <c r="DR195" i="7"/>
  <c r="DU195" i="7" s="1"/>
  <c r="DT199" i="7"/>
  <c r="DR203" i="7"/>
  <c r="DT207" i="7"/>
  <c r="DR211" i="7"/>
  <c r="DU211" i="7" s="1"/>
  <c r="DT215" i="7"/>
  <c r="DR219" i="7"/>
  <c r="DU219" i="7" s="1"/>
  <c r="DT223" i="7"/>
  <c r="DR228" i="7"/>
  <c r="DU228" i="7" s="1"/>
  <c r="DR654" i="7"/>
  <c r="DS654" i="7" s="1"/>
  <c r="DT658" i="7"/>
  <c r="DT662" i="7"/>
  <c r="DQ666" i="7"/>
  <c r="R666" i="6" s="1"/>
  <c r="DQ670" i="7"/>
  <c r="R670" i="6" s="1"/>
  <c r="DT553" i="7"/>
  <c r="DT507" i="7"/>
  <c r="DT475" i="7"/>
  <c r="DR443" i="7"/>
  <c r="DR411" i="7"/>
  <c r="DS411" i="7" s="1"/>
  <c r="DQ349" i="7"/>
  <c r="R349" i="6" s="1"/>
  <c r="DQ285" i="7"/>
  <c r="R285" i="6" s="1"/>
  <c r="S609" i="6"/>
  <c r="DT609" i="7"/>
  <c r="S593" i="6"/>
  <c r="DT593" i="7"/>
  <c r="S561" i="6"/>
  <c r="DT561" i="7"/>
  <c r="S694" i="6"/>
  <c r="DT694" i="7"/>
  <c r="DR694" i="7"/>
  <c r="DS694" i="7" s="1"/>
  <c r="S690" i="6"/>
  <c r="DQ690" i="7"/>
  <c r="R690" i="6" s="1"/>
  <c r="DR690" i="7"/>
  <c r="DS690" i="7" s="1"/>
  <c r="S682" i="6"/>
  <c r="DR682" i="7"/>
  <c r="DS682" i="7" s="1"/>
  <c r="DT682" i="7"/>
  <c r="S678" i="6"/>
  <c r="DR678" i="7"/>
  <c r="DU678" i="7" s="1"/>
  <c r="DT678" i="7"/>
  <c r="S674" i="6"/>
  <c r="DQ674" i="7"/>
  <c r="R674" i="6" s="1"/>
  <c r="DR674" i="7"/>
  <c r="DS674" i="7" s="1"/>
  <c r="S509" i="6"/>
  <c r="DQ509" i="7"/>
  <c r="R509" i="6" s="1"/>
  <c r="S501" i="6"/>
  <c r="DT501" i="7"/>
  <c r="S497" i="6"/>
  <c r="DQ497" i="7"/>
  <c r="R497" i="6" s="1"/>
  <c r="S485" i="6"/>
  <c r="DT485" i="7"/>
  <c r="S481" i="6"/>
  <c r="DQ481" i="7"/>
  <c r="R481" i="6" s="1"/>
  <c r="S469" i="6"/>
  <c r="DQ469" i="7"/>
  <c r="R469" i="6" s="1"/>
  <c r="S465" i="6"/>
  <c r="DQ465" i="7"/>
  <c r="R465" i="6" s="1"/>
  <c r="S453" i="6"/>
  <c r="DQ453" i="7"/>
  <c r="R453" i="6" s="1"/>
  <c r="S449" i="6"/>
  <c r="DQ449" i="7"/>
  <c r="R449" i="6" s="1"/>
  <c r="S445" i="6"/>
  <c r="DQ445" i="7"/>
  <c r="R445" i="6" s="1"/>
  <c r="S429" i="6"/>
  <c r="DQ429" i="7"/>
  <c r="R429" i="6" s="1"/>
  <c r="S425" i="6"/>
  <c r="DR425" i="7"/>
  <c r="S417" i="6"/>
  <c r="DQ417" i="7"/>
  <c r="R417" i="6" s="1"/>
  <c r="S413" i="6"/>
  <c r="DQ413" i="7"/>
  <c r="R413" i="6" s="1"/>
  <c r="S409" i="6"/>
  <c r="DR409" i="7"/>
  <c r="DU409" i="7" s="1"/>
  <c r="S401" i="6"/>
  <c r="DQ401" i="7"/>
  <c r="R401" i="6" s="1"/>
  <c r="S399" i="6"/>
  <c r="DQ399" i="7"/>
  <c r="R399" i="6" s="1"/>
  <c r="S395" i="6"/>
  <c r="DR395" i="7"/>
  <c r="S385" i="6"/>
  <c r="DQ385" i="7"/>
  <c r="R385" i="6" s="1"/>
  <c r="S377" i="6"/>
  <c r="DR377" i="7"/>
  <c r="DU377" i="7" s="1"/>
  <c r="S375" i="6"/>
  <c r="DR375" i="7"/>
  <c r="S371" i="6"/>
  <c r="DR371" i="7"/>
  <c r="S367" i="6"/>
  <c r="DQ367" i="7"/>
  <c r="R367" i="6" s="1"/>
  <c r="S363" i="6"/>
  <c r="DR363" i="7"/>
  <c r="S345" i="6"/>
  <c r="DR345" i="7"/>
  <c r="DU345" i="7" s="1"/>
  <c r="S343" i="6"/>
  <c r="DR343" i="7"/>
  <c r="S337" i="6"/>
  <c r="DQ337" i="7"/>
  <c r="R337" i="6" s="1"/>
  <c r="S329" i="6"/>
  <c r="DR329" i="7"/>
  <c r="DU329" i="7" s="1"/>
  <c r="S327" i="6"/>
  <c r="DR327" i="7"/>
  <c r="S323" i="6"/>
  <c r="DR323" i="7"/>
  <c r="S321" i="6"/>
  <c r="DQ321" i="7"/>
  <c r="R321" i="6" s="1"/>
  <c r="S319" i="6"/>
  <c r="DQ319" i="7"/>
  <c r="R319" i="6" s="1"/>
  <c r="S315" i="6"/>
  <c r="DR315" i="7"/>
  <c r="S311" i="6"/>
  <c r="DR311" i="7"/>
  <c r="S307" i="6"/>
  <c r="DR307" i="7"/>
  <c r="S263" i="6"/>
  <c r="DR263" i="7"/>
  <c r="DU263" i="7" s="1"/>
  <c r="S255" i="6"/>
  <c r="DQ255" i="7"/>
  <c r="R255" i="6" s="1"/>
  <c r="S251" i="6"/>
  <c r="DR251" i="7"/>
  <c r="S243" i="6"/>
  <c r="DR243" i="7"/>
  <c r="S231" i="6"/>
  <c r="DT231" i="7"/>
  <c r="S625" i="6"/>
  <c r="DQ625" i="7"/>
  <c r="R625" i="6" s="1"/>
  <c r="S577" i="6"/>
  <c r="DT577" i="7"/>
  <c r="S545" i="6"/>
  <c r="DT545" i="7"/>
  <c r="S529" i="6"/>
  <c r="DT529" i="7"/>
  <c r="S698" i="6"/>
  <c r="DQ698" i="7"/>
  <c r="R698" i="6" s="1"/>
  <c r="DR698" i="7"/>
  <c r="DS698" i="7" s="1"/>
  <c r="S686" i="6"/>
  <c r="DT686" i="7"/>
  <c r="DR686" i="7"/>
  <c r="DU686" i="7" s="1"/>
  <c r="S513" i="6"/>
  <c r="DT513" i="7"/>
  <c r="S505" i="6"/>
  <c r="DQ505" i="7"/>
  <c r="R505" i="6" s="1"/>
  <c r="S493" i="6"/>
  <c r="DT493" i="7"/>
  <c r="S489" i="6"/>
  <c r="DQ489" i="7"/>
  <c r="R489" i="6" s="1"/>
  <c r="S477" i="6"/>
  <c r="DT477" i="7"/>
  <c r="S473" i="6"/>
  <c r="DQ473" i="7"/>
  <c r="R473" i="6" s="1"/>
  <c r="S461" i="6"/>
  <c r="DQ461" i="7"/>
  <c r="R461" i="6" s="1"/>
  <c r="S457" i="6"/>
  <c r="DR457" i="7"/>
  <c r="DU457" i="7" s="1"/>
  <c r="S441" i="6"/>
  <c r="DR441" i="7"/>
  <c r="S437" i="6"/>
  <c r="DQ437" i="7"/>
  <c r="R437" i="6" s="1"/>
  <c r="S433" i="6"/>
  <c r="DQ433" i="7"/>
  <c r="R433" i="6" s="1"/>
  <c r="S421" i="6"/>
  <c r="DQ421" i="7"/>
  <c r="R421" i="6" s="1"/>
  <c r="S407" i="6"/>
  <c r="DR407" i="7"/>
  <c r="S403" i="6"/>
  <c r="DR403" i="7"/>
  <c r="S393" i="6"/>
  <c r="DR393" i="7"/>
  <c r="DU393" i="7" s="1"/>
  <c r="S391" i="6"/>
  <c r="DR391" i="7"/>
  <c r="S387" i="6"/>
  <c r="DR387" i="7"/>
  <c r="S383" i="6"/>
  <c r="DQ383" i="7"/>
  <c r="R383" i="6" s="1"/>
  <c r="S379" i="6"/>
  <c r="DR379" i="7"/>
  <c r="S369" i="6"/>
  <c r="DQ369" i="7"/>
  <c r="R369" i="6" s="1"/>
  <c r="S361" i="6"/>
  <c r="DR361" i="7"/>
  <c r="DU361" i="7" s="1"/>
  <c r="S359" i="6"/>
  <c r="DR359" i="7"/>
  <c r="S355" i="6"/>
  <c r="DR355" i="7"/>
  <c r="S353" i="6"/>
  <c r="DQ353" i="7"/>
  <c r="R353" i="6" s="1"/>
  <c r="S351" i="6"/>
  <c r="DQ351" i="7"/>
  <c r="R351" i="6" s="1"/>
  <c r="S347" i="6"/>
  <c r="DR347" i="7"/>
  <c r="S339" i="6"/>
  <c r="DR339" i="7"/>
  <c r="S335" i="6"/>
  <c r="DQ335" i="7"/>
  <c r="R335" i="6" s="1"/>
  <c r="S331" i="6"/>
  <c r="DR331" i="7"/>
  <c r="S313" i="6"/>
  <c r="DR313" i="7"/>
  <c r="DU313" i="7" s="1"/>
  <c r="S305" i="6"/>
  <c r="DQ305" i="7"/>
  <c r="R305" i="6" s="1"/>
  <c r="S303" i="6"/>
  <c r="DQ303" i="7"/>
  <c r="R303" i="6" s="1"/>
  <c r="S299" i="6"/>
  <c r="DR299" i="7"/>
  <c r="S297" i="6"/>
  <c r="DR297" i="7"/>
  <c r="DU297" i="7" s="1"/>
  <c r="S295" i="6"/>
  <c r="DR295" i="7"/>
  <c r="S291" i="6"/>
  <c r="DR291" i="7"/>
  <c r="S289" i="6"/>
  <c r="DQ289" i="7"/>
  <c r="R289" i="6" s="1"/>
  <c r="S287" i="6"/>
  <c r="DQ287" i="7"/>
  <c r="R287" i="6" s="1"/>
  <c r="S283" i="6"/>
  <c r="DR283" i="7"/>
  <c r="S281" i="6"/>
  <c r="DR281" i="7"/>
  <c r="DU281" i="7" s="1"/>
  <c r="S279" i="6"/>
  <c r="DR279" i="7"/>
  <c r="S275" i="6"/>
  <c r="DR275" i="7"/>
  <c r="S273" i="6"/>
  <c r="DQ273" i="7"/>
  <c r="R273" i="6" s="1"/>
  <c r="S271" i="6"/>
  <c r="DQ271" i="7"/>
  <c r="R271" i="6" s="1"/>
  <c r="S267" i="6"/>
  <c r="DR267" i="7"/>
  <c r="S259" i="6"/>
  <c r="DR259" i="7"/>
  <c r="S247" i="6"/>
  <c r="DR247" i="7"/>
  <c r="DU247" i="7" s="1"/>
  <c r="S239" i="6"/>
  <c r="DQ239" i="7"/>
  <c r="R239" i="6" s="1"/>
  <c r="S235" i="6"/>
  <c r="DT235" i="7"/>
  <c r="S227" i="6"/>
  <c r="DT227" i="7"/>
  <c r="S224" i="6"/>
  <c r="DQ224" i="7"/>
  <c r="R224" i="6" s="1"/>
  <c r="S192" i="6"/>
  <c r="DT192" i="7"/>
  <c r="S164" i="6"/>
  <c r="DQ164" i="7"/>
  <c r="R164" i="6" s="1"/>
  <c r="S144" i="6"/>
  <c r="DR144" i="7"/>
  <c r="DU144" i="7" s="1"/>
  <c r="S132" i="6"/>
  <c r="DQ132" i="7"/>
  <c r="R132" i="6" s="1"/>
  <c r="S112" i="6"/>
  <c r="DR112" i="7"/>
  <c r="DU112" i="7" s="1"/>
  <c r="S100" i="6"/>
  <c r="DQ100" i="7"/>
  <c r="R100" i="6" s="1"/>
  <c r="S80" i="6"/>
  <c r="DR80" i="7"/>
  <c r="DU80" i="7" s="1"/>
  <c r="S68" i="6"/>
  <c r="DQ68" i="7"/>
  <c r="R68" i="6" s="1"/>
  <c r="S48" i="6"/>
  <c r="DR48" i="7"/>
  <c r="DS48" i="7" s="1"/>
  <c r="S36" i="6"/>
  <c r="DQ36" i="7"/>
  <c r="R36" i="6" s="1"/>
  <c r="S16" i="6"/>
  <c r="DR16" i="7"/>
  <c r="DS16" i="7" s="1"/>
  <c r="S4" i="6"/>
  <c r="DQ4" i="7"/>
  <c r="R4" i="6" s="1"/>
  <c r="DR3" i="7"/>
  <c r="DS3" i="7" s="1"/>
  <c r="DT7" i="7"/>
  <c r="DQ11" i="7"/>
  <c r="R11" i="6" s="1"/>
  <c r="DQ15" i="7"/>
  <c r="R15" i="6" s="1"/>
  <c r="DQ19" i="7"/>
  <c r="R19" i="6" s="1"/>
  <c r="DQ23" i="7"/>
  <c r="R23" i="6" s="1"/>
  <c r="DQ27" i="7"/>
  <c r="R27" i="6" s="1"/>
  <c r="DQ31" i="7"/>
  <c r="R31" i="6" s="1"/>
  <c r="DQ35" i="7"/>
  <c r="R35" i="6" s="1"/>
  <c r="DQ39" i="7"/>
  <c r="R39" i="6" s="1"/>
  <c r="DQ43" i="7"/>
  <c r="R43" i="6" s="1"/>
  <c r="DQ47" i="7"/>
  <c r="R47" i="6" s="1"/>
  <c r="DQ51" i="7"/>
  <c r="R51" i="6" s="1"/>
  <c r="DQ55" i="7"/>
  <c r="R55" i="6" s="1"/>
  <c r="DQ59" i="7"/>
  <c r="R59" i="6" s="1"/>
  <c r="DQ63" i="7"/>
  <c r="R63" i="6" s="1"/>
  <c r="DQ67" i="7"/>
  <c r="R67" i="6" s="1"/>
  <c r="DQ71" i="7"/>
  <c r="R71" i="6" s="1"/>
  <c r="DQ75" i="7"/>
  <c r="R75" i="6" s="1"/>
  <c r="DQ79" i="7"/>
  <c r="R79" i="6" s="1"/>
  <c r="DQ83" i="7"/>
  <c r="R83" i="6" s="1"/>
  <c r="DQ87" i="7"/>
  <c r="R87" i="6" s="1"/>
  <c r="DQ91" i="7"/>
  <c r="R91" i="6" s="1"/>
  <c r="DQ95" i="7"/>
  <c r="R95" i="6" s="1"/>
  <c r="DQ99" i="7"/>
  <c r="R99" i="6" s="1"/>
  <c r="DQ103" i="7"/>
  <c r="R103" i="6" s="1"/>
  <c r="DQ107" i="7"/>
  <c r="R107" i="6" s="1"/>
  <c r="DQ111" i="7"/>
  <c r="R111" i="6" s="1"/>
  <c r="DQ115" i="7"/>
  <c r="R115" i="6" s="1"/>
  <c r="DQ119" i="7"/>
  <c r="R119" i="6" s="1"/>
  <c r="DQ123" i="7"/>
  <c r="R123" i="6" s="1"/>
  <c r="DQ127" i="7"/>
  <c r="R127" i="6" s="1"/>
  <c r="DQ131" i="7"/>
  <c r="R131" i="6" s="1"/>
  <c r="DQ135" i="7"/>
  <c r="R135" i="6" s="1"/>
  <c r="DQ139" i="7"/>
  <c r="R139" i="6" s="1"/>
  <c r="DQ143" i="7"/>
  <c r="R143" i="6" s="1"/>
  <c r="DQ147" i="7"/>
  <c r="R147" i="6" s="1"/>
  <c r="DQ151" i="7"/>
  <c r="R151" i="6" s="1"/>
  <c r="DQ155" i="7"/>
  <c r="R155" i="6" s="1"/>
  <c r="DQ159" i="7"/>
  <c r="R159" i="6" s="1"/>
  <c r="DQ163" i="7"/>
  <c r="R163" i="6" s="1"/>
  <c r="DQ167" i="7"/>
  <c r="R167" i="6" s="1"/>
  <c r="DQ171" i="7"/>
  <c r="R171" i="6" s="1"/>
  <c r="DQ175" i="7"/>
  <c r="R175" i="6" s="1"/>
  <c r="DQ179" i="7"/>
  <c r="R179" i="6" s="1"/>
  <c r="DQ183" i="7"/>
  <c r="R183" i="6" s="1"/>
  <c r="DQ187" i="7"/>
  <c r="R187" i="6" s="1"/>
  <c r="DQ191" i="7"/>
  <c r="R191" i="6" s="1"/>
  <c r="DQ195" i="7"/>
  <c r="R195" i="6" s="1"/>
  <c r="DQ199" i="7"/>
  <c r="R199" i="6" s="1"/>
  <c r="DQ203" i="7"/>
  <c r="R203" i="6" s="1"/>
  <c r="DQ207" i="7"/>
  <c r="R207" i="6" s="1"/>
  <c r="DQ211" i="7"/>
  <c r="R211" i="6" s="1"/>
  <c r="DQ215" i="7"/>
  <c r="R215" i="6" s="1"/>
  <c r="DQ219" i="7"/>
  <c r="R219" i="6" s="1"/>
  <c r="DQ223" i="7"/>
  <c r="R223" i="6" s="1"/>
  <c r="DQ267" i="7"/>
  <c r="R267" i="6" s="1"/>
  <c r="DT449" i="7"/>
  <c r="DQ228" i="7"/>
  <c r="R228" i="6" s="1"/>
  <c r="DQ232" i="7"/>
  <c r="R232" i="6" s="1"/>
  <c r="DQ236" i="7"/>
  <c r="R236" i="6" s="1"/>
  <c r="DR240" i="7"/>
  <c r="DS240" i="7" s="1"/>
  <c r="DR244" i="7"/>
  <c r="DS244" i="7" s="1"/>
  <c r="DR248" i="7"/>
  <c r="DS248" i="7" s="1"/>
  <c r="DT252" i="7"/>
  <c r="DR256" i="7"/>
  <c r="DS256" i="7" s="1"/>
  <c r="DR260" i="7"/>
  <c r="DS260" i="7" s="1"/>
  <c r="DR264" i="7"/>
  <c r="DU264" i="7" s="1"/>
  <c r="DQ518" i="7"/>
  <c r="R518" i="6" s="1"/>
  <c r="DT518" i="7"/>
  <c r="DT522" i="7"/>
  <c r="DQ522" i="7"/>
  <c r="R522" i="6" s="1"/>
  <c r="DQ526" i="7"/>
  <c r="R526" i="6" s="1"/>
  <c r="DT526" i="7"/>
  <c r="DT530" i="7"/>
  <c r="DQ530" i="7"/>
  <c r="R530" i="6" s="1"/>
  <c r="DQ534" i="7"/>
  <c r="R534" i="6" s="1"/>
  <c r="DT534" i="7"/>
  <c r="DT538" i="7"/>
  <c r="DQ538" i="7"/>
  <c r="R538" i="6" s="1"/>
  <c r="DQ542" i="7"/>
  <c r="R542" i="6" s="1"/>
  <c r="DT542" i="7"/>
  <c r="DT546" i="7"/>
  <c r="DQ546" i="7"/>
  <c r="R546" i="6" s="1"/>
  <c r="DQ550" i="7"/>
  <c r="R550" i="6" s="1"/>
  <c r="DT550" i="7"/>
  <c r="DT554" i="7"/>
  <c r="DQ554" i="7"/>
  <c r="R554" i="6" s="1"/>
  <c r="DQ558" i="7"/>
  <c r="R558" i="6" s="1"/>
  <c r="DT558" i="7"/>
  <c r="DT562" i="7"/>
  <c r="DQ562" i="7"/>
  <c r="R562" i="6" s="1"/>
  <c r="DQ566" i="7"/>
  <c r="R566" i="6" s="1"/>
  <c r="DT566" i="7"/>
  <c r="DT570" i="7"/>
  <c r="DQ570" i="7"/>
  <c r="R570" i="6" s="1"/>
  <c r="DQ574" i="7"/>
  <c r="R574" i="6" s="1"/>
  <c r="DT574" i="7"/>
  <c r="DT578" i="7"/>
  <c r="DQ578" i="7"/>
  <c r="R578" i="6" s="1"/>
  <c r="DQ582" i="7"/>
  <c r="R582" i="6" s="1"/>
  <c r="DT582" i="7"/>
  <c r="DT586" i="7"/>
  <c r="DQ586" i="7"/>
  <c r="R586" i="6" s="1"/>
  <c r="DQ590" i="7"/>
  <c r="R590" i="6" s="1"/>
  <c r="DT590" i="7"/>
  <c r="DT594" i="7"/>
  <c r="DR594" i="7"/>
  <c r="DU594" i="7" s="1"/>
  <c r="DT598" i="7"/>
  <c r="DQ598" i="7"/>
  <c r="R598" i="6" s="1"/>
  <c r="DT602" i="7"/>
  <c r="DQ602" i="7"/>
  <c r="R602" i="6" s="1"/>
  <c r="DT606" i="7"/>
  <c r="DR606" i="7"/>
  <c r="DS606" i="7" s="1"/>
  <c r="DT610" i="7"/>
  <c r="DQ610" i="7"/>
  <c r="R610" i="6" s="1"/>
  <c r="DT614" i="7"/>
  <c r="DR614" i="7"/>
  <c r="DS614" i="7" s="1"/>
  <c r="DT618" i="7"/>
  <c r="DQ618" i="7"/>
  <c r="R618" i="6" s="1"/>
  <c r="DT622" i="7"/>
  <c r="DR622" i="7"/>
  <c r="DU622" i="7" s="1"/>
  <c r="DT626" i="7"/>
  <c r="DR626" i="7"/>
  <c r="DU626" i="7" s="1"/>
  <c r="DT630" i="7"/>
  <c r="DQ630" i="7"/>
  <c r="R630" i="6" s="1"/>
  <c r="DT634" i="7"/>
  <c r="DR634" i="7"/>
  <c r="DS634" i="7" s="1"/>
  <c r="DT638" i="7"/>
  <c r="DQ638" i="7"/>
  <c r="R638" i="6" s="1"/>
  <c r="DT642" i="7"/>
  <c r="DQ642" i="7"/>
  <c r="R642" i="6" s="1"/>
  <c r="DT646" i="7"/>
  <c r="DQ646" i="7"/>
  <c r="R646" i="6" s="1"/>
  <c r="DT650" i="7"/>
  <c r="DT654" i="7"/>
  <c r="DQ654" i="7"/>
  <c r="R654" i="6" s="1"/>
  <c r="DR658" i="7"/>
  <c r="DS658" i="7" s="1"/>
  <c r="DQ658" i="7"/>
  <c r="R658" i="6" s="1"/>
  <c r="DR662" i="7"/>
  <c r="DU662" i="7" s="1"/>
  <c r="DQ662" i="7"/>
  <c r="R662" i="6" s="1"/>
  <c r="DT666" i="7"/>
  <c r="DR666" i="7"/>
  <c r="DS666" i="7" s="1"/>
  <c r="DT670" i="7"/>
  <c r="DR670" i="7"/>
  <c r="DU670" i="7" s="1"/>
  <c r="DT674" i="7"/>
  <c r="DQ678" i="7"/>
  <c r="R678" i="6" s="1"/>
  <c r="DQ682" i="7"/>
  <c r="R682" i="6" s="1"/>
  <c r="DQ686" i="7"/>
  <c r="R686" i="6" s="1"/>
  <c r="DT690" i="7"/>
  <c r="DQ694" i="7"/>
  <c r="R694" i="6" s="1"/>
  <c r="DT698" i="7"/>
  <c r="DW3" i="7"/>
  <c r="DQ697" i="7"/>
  <c r="R697" i="6" s="1"/>
  <c r="DQ689" i="7"/>
  <c r="R689" i="6" s="1"/>
  <c r="DT681" i="7"/>
  <c r="DR673" i="7"/>
  <c r="DS673" i="7" s="1"/>
  <c r="DR665" i="7"/>
  <c r="DT657" i="7"/>
  <c r="DQ649" i="7"/>
  <c r="R649" i="6" s="1"/>
  <c r="DQ641" i="7"/>
  <c r="R641" i="6" s="1"/>
  <c r="DQ633" i="7"/>
  <c r="R633" i="6" s="1"/>
  <c r="DT601" i="7"/>
  <c r="DT569" i="7"/>
  <c r="DT537" i="7"/>
  <c r="DT511" i="7"/>
  <c r="DQ503" i="7"/>
  <c r="R503" i="6" s="1"/>
  <c r="DQ495" i="7"/>
  <c r="R495" i="6" s="1"/>
  <c r="DQ487" i="7"/>
  <c r="R487" i="6" s="1"/>
  <c r="DQ479" i="7"/>
  <c r="R479" i="6" s="1"/>
  <c r="DQ471" i="7"/>
  <c r="R471" i="6" s="1"/>
  <c r="DQ463" i="7"/>
  <c r="R463" i="6" s="1"/>
  <c r="DR455" i="7"/>
  <c r="DU455" i="7" s="1"/>
  <c r="DQ447" i="7"/>
  <c r="R447" i="6" s="1"/>
  <c r="DR439" i="7"/>
  <c r="DU439" i="7" s="1"/>
  <c r="DQ431" i="7"/>
  <c r="R431" i="6" s="1"/>
  <c r="DR423" i="7"/>
  <c r="DU423" i="7" s="1"/>
  <c r="DQ415" i="7"/>
  <c r="R415" i="6" s="1"/>
  <c r="DQ405" i="7"/>
  <c r="R405" i="6" s="1"/>
  <c r="DQ389" i="7"/>
  <c r="R389" i="6" s="1"/>
  <c r="DQ373" i="7"/>
  <c r="R373" i="6" s="1"/>
  <c r="DQ357" i="7"/>
  <c r="R357" i="6" s="1"/>
  <c r="DQ341" i="7"/>
  <c r="R341" i="6" s="1"/>
  <c r="DQ325" i="7"/>
  <c r="R325" i="6" s="1"/>
  <c r="DQ309" i="7"/>
  <c r="R309" i="6" s="1"/>
  <c r="DQ293" i="7"/>
  <c r="R293" i="6" s="1"/>
  <c r="DQ277" i="7"/>
  <c r="R277" i="6" s="1"/>
  <c r="DQ2" i="7"/>
  <c r="R2" i="6" s="1"/>
  <c r="DR2" i="7"/>
  <c r="DU2" i="7" s="1"/>
  <c r="DT321" i="7"/>
  <c r="DR405" i="7"/>
  <c r="DU405" i="7" s="1"/>
  <c r="DQ491" i="7"/>
  <c r="R491" i="6" s="1"/>
  <c r="DQ299" i="7"/>
  <c r="R299" i="6" s="1"/>
  <c r="DR341" i="7"/>
  <c r="DS341" i="7" s="1"/>
  <c r="DT385" i="7"/>
  <c r="DQ427" i="7"/>
  <c r="R427" i="6" s="1"/>
  <c r="DR469" i="7"/>
  <c r="DU469" i="7" s="1"/>
  <c r="DT515" i="7"/>
  <c r="DQ695" i="7"/>
  <c r="R695" i="6" s="1"/>
  <c r="DR225" i="7"/>
  <c r="DS225" i="7" s="1"/>
  <c r="DR245" i="7"/>
  <c r="DU245" i="7" s="1"/>
  <c r="DT289" i="7"/>
  <c r="DR309" i="7"/>
  <c r="DU309" i="7" s="1"/>
  <c r="DQ331" i="7"/>
  <c r="R331" i="6" s="1"/>
  <c r="DT353" i="7"/>
  <c r="DR373" i="7"/>
  <c r="DQ395" i="7"/>
  <c r="R395" i="6" s="1"/>
  <c r="DT417" i="7"/>
  <c r="DR437" i="7"/>
  <c r="DU437" i="7" s="1"/>
  <c r="DQ459" i="7"/>
  <c r="R459" i="6" s="1"/>
  <c r="DR481" i="7"/>
  <c r="DS481" i="7" s="1"/>
  <c r="DQ501" i="7"/>
  <c r="R501" i="6" s="1"/>
  <c r="DT579" i="7"/>
  <c r="DQ623" i="7"/>
  <c r="R623" i="6" s="1"/>
  <c r="DQ235" i="7"/>
  <c r="R235" i="6" s="1"/>
  <c r="DT257" i="7"/>
  <c r="DR277" i="7"/>
  <c r="DU277" i="7" s="1"/>
  <c r="DQ229" i="7"/>
  <c r="R229" i="6" s="1"/>
  <c r="DT241" i="7"/>
  <c r="DQ251" i="7"/>
  <c r="R251" i="6" s="1"/>
  <c r="DR261" i="7"/>
  <c r="DU261" i="7" s="1"/>
  <c r="DT273" i="7"/>
  <c r="DQ283" i="7"/>
  <c r="R283" i="6" s="1"/>
  <c r="DR293" i="7"/>
  <c r="DS293" i="7" s="1"/>
  <c r="DT305" i="7"/>
  <c r="DQ315" i="7"/>
  <c r="R315" i="6" s="1"/>
  <c r="DR325" i="7"/>
  <c r="DU325" i="7" s="1"/>
  <c r="DT337" i="7"/>
  <c r="DQ347" i="7"/>
  <c r="R347" i="6" s="1"/>
  <c r="DR357" i="7"/>
  <c r="DU357" i="7" s="1"/>
  <c r="DT369" i="7"/>
  <c r="DQ379" i="7"/>
  <c r="R379" i="6" s="1"/>
  <c r="DR389" i="7"/>
  <c r="DU389" i="7" s="1"/>
  <c r="DT401" i="7"/>
  <c r="DQ411" i="7"/>
  <c r="R411" i="6" s="1"/>
  <c r="DR421" i="7"/>
  <c r="DU421" i="7" s="1"/>
  <c r="DT433" i="7"/>
  <c r="DQ443" i="7"/>
  <c r="R443" i="6" s="1"/>
  <c r="DR453" i="7"/>
  <c r="DU453" i="7" s="1"/>
  <c r="DT465" i="7"/>
  <c r="DQ475" i="7"/>
  <c r="R475" i="6" s="1"/>
  <c r="DQ485" i="7"/>
  <c r="R485" i="6" s="1"/>
  <c r="DR497" i="7"/>
  <c r="DS497" i="7" s="1"/>
  <c r="DQ507" i="7"/>
  <c r="R507" i="6" s="1"/>
  <c r="DR527" i="7"/>
  <c r="DU527" i="7" s="1"/>
  <c r="DT547" i="7"/>
  <c r="DR591" i="7"/>
  <c r="DU591" i="7" s="1"/>
  <c r="DT611" i="7"/>
  <c r="DQ227" i="7"/>
  <c r="R227" i="6" s="1"/>
  <c r="DR233" i="7"/>
  <c r="DQ237" i="7"/>
  <c r="R237" i="6" s="1"/>
  <c r="DQ243" i="7"/>
  <c r="R243" i="6" s="1"/>
  <c r="DT249" i="7"/>
  <c r="DR253" i="7"/>
  <c r="DQ259" i="7"/>
  <c r="R259" i="6" s="1"/>
  <c r="DT265" i="7"/>
  <c r="DR269" i="7"/>
  <c r="DS269" i="7" s="1"/>
  <c r="DQ275" i="7"/>
  <c r="R275" i="6" s="1"/>
  <c r="DT281" i="7"/>
  <c r="DR285" i="7"/>
  <c r="DU285" i="7" s="1"/>
  <c r="DQ291" i="7"/>
  <c r="R291" i="6" s="1"/>
  <c r="DT297" i="7"/>
  <c r="DR301" i="7"/>
  <c r="DS301" i="7" s="1"/>
  <c r="DQ307" i="7"/>
  <c r="R307" i="6" s="1"/>
  <c r="DT313" i="7"/>
  <c r="DR317" i="7"/>
  <c r="DU317" i="7" s="1"/>
  <c r="DQ323" i="7"/>
  <c r="R323" i="6" s="1"/>
  <c r="DT329" i="7"/>
  <c r="DR333" i="7"/>
  <c r="DS333" i="7" s="1"/>
  <c r="DQ339" i="7"/>
  <c r="R339" i="6" s="1"/>
  <c r="DT345" i="7"/>
  <c r="DR349" i="7"/>
  <c r="DQ355" i="7"/>
  <c r="R355" i="6" s="1"/>
  <c r="DT361" i="7"/>
  <c r="DR365" i="7"/>
  <c r="DS365" i="7" s="1"/>
  <c r="DQ371" i="7"/>
  <c r="R371" i="6" s="1"/>
  <c r="DT377" i="7"/>
  <c r="DR381" i="7"/>
  <c r="DS381" i="7" s="1"/>
  <c r="DQ387" i="7"/>
  <c r="R387" i="6" s="1"/>
  <c r="DT393" i="7"/>
  <c r="DR397" i="7"/>
  <c r="DS397" i="7" s="1"/>
  <c r="DQ403" i="7"/>
  <c r="R403" i="6" s="1"/>
  <c r="DT409" i="7"/>
  <c r="DR413" i="7"/>
  <c r="DQ419" i="7"/>
  <c r="R419" i="6" s="1"/>
  <c r="DT425" i="7"/>
  <c r="DR429" i="7"/>
  <c r="DS429" i="7" s="1"/>
  <c r="DQ435" i="7"/>
  <c r="R435" i="6" s="1"/>
  <c r="DT441" i="7"/>
  <c r="DR445" i="7"/>
  <c r="DU445" i="7" s="1"/>
  <c r="DQ451" i="7"/>
  <c r="R451" i="6" s="1"/>
  <c r="DT457" i="7"/>
  <c r="DR461" i="7"/>
  <c r="DS461" i="7" s="1"/>
  <c r="DQ467" i="7"/>
  <c r="R467" i="6" s="1"/>
  <c r="DR473" i="7"/>
  <c r="DS473" i="7" s="1"/>
  <c r="DQ477" i="7"/>
  <c r="R477" i="6" s="1"/>
  <c r="DQ483" i="7"/>
  <c r="R483" i="6" s="1"/>
  <c r="DR489" i="7"/>
  <c r="DU489" i="7" s="1"/>
  <c r="DQ493" i="7"/>
  <c r="R493" i="6" s="1"/>
  <c r="DQ499" i="7"/>
  <c r="R499" i="6" s="1"/>
  <c r="DR505" i="7"/>
  <c r="DS505" i="7" s="1"/>
  <c r="DR511" i="7"/>
  <c r="DT531" i="7"/>
  <c r="DR543" i="7"/>
  <c r="DT563" i="7"/>
  <c r="DR575" i="7"/>
  <c r="DT595" i="7"/>
  <c r="DR607" i="7"/>
  <c r="DT627" i="7"/>
  <c r="DT663" i="7"/>
  <c r="DR683" i="7"/>
  <c r="DS683" i="7" s="1"/>
  <c r="DQ650" i="7"/>
  <c r="R650" i="6" s="1"/>
  <c r="DR650" i="7"/>
  <c r="DS650" i="7" s="1"/>
  <c r="DR691" i="7"/>
  <c r="DU691" i="7" s="1"/>
  <c r="DQ691" i="7"/>
  <c r="R691" i="6" s="1"/>
  <c r="DR687" i="7"/>
  <c r="DU687" i="7" s="1"/>
  <c r="DQ687" i="7"/>
  <c r="R687" i="6" s="1"/>
  <c r="DR675" i="7"/>
  <c r="DU675" i="7" s="1"/>
  <c r="DQ675" i="7"/>
  <c r="R675" i="6" s="1"/>
  <c r="DQ671" i="7"/>
  <c r="R671" i="6" s="1"/>
  <c r="DT671" i="7"/>
  <c r="DR659" i="7"/>
  <c r="DU659" i="7" s="1"/>
  <c r="DQ659" i="7"/>
  <c r="R659" i="6" s="1"/>
  <c r="DT655" i="7"/>
  <c r="DR655" i="7"/>
  <c r="DS655" i="7" s="1"/>
  <c r="DR643" i="7"/>
  <c r="DU643" i="7" s="1"/>
  <c r="DT643" i="7"/>
  <c r="DR639" i="7"/>
  <c r="DS639" i="7" s="1"/>
  <c r="DQ639" i="7"/>
  <c r="R639" i="6" s="1"/>
  <c r="DQ225" i="7"/>
  <c r="R225" i="6" s="1"/>
  <c r="DR229" i="7"/>
  <c r="DU229" i="7" s="1"/>
  <c r="DQ231" i="7"/>
  <c r="R231" i="6" s="1"/>
  <c r="DQ233" i="7"/>
  <c r="R233" i="6" s="1"/>
  <c r="DR237" i="7"/>
  <c r="DS237" i="7" s="1"/>
  <c r="DR239" i="7"/>
  <c r="DU239" i="7" s="1"/>
  <c r="DR241" i="7"/>
  <c r="DT245" i="7"/>
  <c r="DQ247" i="7"/>
  <c r="R247" i="6" s="1"/>
  <c r="DQ249" i="7"/>
  <c r="R249" i="6" s="1"/>
  <c r="DT253" i="7"/>
  <c r="DR255" i="7"/>
  <c r="DU255" i="7" s="1"/>
  <c r="DR257" i="7"/>
  <c r="DU257" i="7" s="1"/>
  <c r="DT261" i="7"/>
  <c r="DQ263" i="7"/>
  <c r="R263" i="6" s="1"/>
  <c r="DQ265" i="7"/>
  <c r="R265" i="6" s="1"/>
  <c r="DT269" i="7"/>
  <c r="DR271" i="7"/>
  <c r="DU271" i="7" s="1"/>
  <c r="DR273" i="7"/>
  <c r="DT277" i="7"/>
  <c r="DQ279" i="7"/>
  <c r="R279" i="6" s="1"/>
  <c r="DQ281" i="7"/>
  <c r="R281" i="6" s="1"/>
  <c r="DT285" i="7"/>
  <c r="DR287" i="7"/>
  <c r="DU287" i="7" s="1"/>
  <c r="DR289" i="7"/>
  <c r="DT293" i="7"/>
  <c r="DQ295" i="7"/>
  <c r="R295" i="6" s="1"/>
  <c r="DQ297" i="7"/>
  <c r="R297" i="6" s="1"/>
  <c r="DT301" i="7"/>
  <c r="DR303" i="7"/>
  <c r="DU303" i="7" s="1"/>
  <c r="DR305" i="7"/>
  <c r="DU305" i="7" s="1"/>
  <c r="DT309" i="7"/>
  <c r="DQ311" i="7"/>
  <c r="R311" i="6" s="1"/>
  <c r="DQ313" i="7"/>
  <c r="R313" i="6" s="1"/>
  <c r="DT317" i="7"/>
  <c r="DR319" i="7"/>
  <c r="DU319" i="7" s="1"/>
  <c r="DR321" i="7"/>
  <c r="DU321" i="7" s="1"/>
  <c r="DT325" i="7"/>
  <c r="DQ327" i="7"/>
  <c r="R327" i="6" s="1"/>
  <c r="DQ329" i="7"/>
  <c r="R329" i="6" s="1"/>
  <c r="DT333" i="7"/>
  <c r="DR335" i="7"/>
  <c r="DU335" i="7" s="1"/>
  <c r="DR337" i="7"/>
  <c r="DT341" i="7"/>
  <c r="DQ343" i="7"/>
  <c r="R343" i="6" s="1"/>
  <c r="DQ345" i="7"/>
  <c r="R345" i="6" s="1"/>
  <c r="DT349" i="7"/>
  <c r="DR351" i="7"/>
  <c r="DU351" i="7" s="1"/>
  <c r="DR353" i="7"/>
  <c r="DT357" i="7"/>
  <c r="DQ359" i="7"/>
  <c r="R359" i="6" s="1"/>
  <c r="DQ361" i="7"/>
  <c r="R361" i="6" s="1"/>
  <c r="DT365" i="7"/>
  <c r="DR367" i="7"/>
  <c r="DU367" i="7" s="1"/>
  <c r="DR369" i="7"/>
  <c r="DU369" i="7" s="1"/>
  <c r="DT373" i="7"/>
  <c r="DQ375" i="7"/>
  <c r="R375" i="6" s="1"/>
  <c r="DQ377" i="7"/>
  <c r="R377" i="6" s="1"/>
  <c r="DT381" i="7"/>
  <c r="DR383" i="7"/>
  <c r="DU383" i="7" s="1"/>
  <c r="DR385" i="7"/>
  <c r="DS385" i="7" s="1"/>
  <c r="DT389" i="7"/>
  <c r="DQ391" i="7"/>
  <c r="R391" i="6" s="1"/>
  <c r="DQ393" i="7"/>
  <c r="R393" i="6" s="1"/>
  <c r="DT397" i="7"/>
  <c r="DR399" i="7"/>
  <c r="DU399" i="7" s="1"/>
  <c r="DR401" i="7"/>
  <c r="DT405" i="7"/>
  <c r="DQ407" i="7"/>
  <c r="R407" i="6" s="1"/>
  <c r="DQ409" i="7"/>
  <c r="R409" i="6" s="1"/>
  <c r="DT413" i="7"/>
  <c r="DR415" i="7"/>
  <c r="DU415" i="7" s="1"/>
  <c r="DR417" i="7"/>
  <c r="DU417" i="7" s="1"/>
  <c r="DT421" i="7"/>
  <c r="DQ423" i="7"/>
  <c r="R423" i="6" s="1"/>
  <c r="DQ425" i="7"/>
  <c r="R425" i="6" s="1"/>
  <c r="DT429" i="7"/>
  <c r="DR431" i="7"/>
  <c r="DU431" i="7" s="1"/>
  <c r="DR433" i="7"/>
  <c r="DU433" i="7" s="1"/>
  <c r="DT437" i="7"/>
  <c r="DQ439" i="7"/>
  <c r="R439" i="6" s="1"/>
  <c r="DQ441" i="7"/>
  <c r="R441" i="6" s="1"/>
  <c r="DT445" i="7"/>
  <c r="DR447" i="7"/>
  <c r="DU447" i="7" s="1"/>
  <c r="DR449" i="7"/>
  <c r="DU449" i="7" s="1"/>
  <c r="DT453" i="7"/>
  <c r="DQ455" i="7"/>
  <c r="R455" i="6" s="1"/>
  <c r="DQ457" i="7"/>
  <c r="R457" i="6" s="1"/>
  <c r="DT461" i="7"/>
  <c r="DR463" i="7"/>
  <c r="DU463" i="7" s="1"/>
  <c r="DR465" i="7"/>
  <c r="DS465" i="7" s="1"/>
  <c r="DT469" i="7"/>
  <c r="DT471" i="7"/>
  <c r="DT473" i="7"/>
  <c r="DR477" i="7"/>
  <c r="DU477" i="7" s="1"/>
  <c r="DT479" i="7"/>
  <c r="DT481" i="7"/>
  <c r="DR485" i="7"/>
  <c r="DS485" i="7" s="1"/>
  <c r="DT487" i="7"/>
  <c r="DT489" i="7"/>
  <c r="DR493" i="7"/>
  <c r="DU493" i="7" s="1"/>
  <c r="DT495" i="7"/>
  <c r="DT497" i="7"/>
  <c r="DR501" i="7"/>
  <c r="DS501" i="7" s="1"/>
  <c r="DT503" i="7"/>
  <c r="DT505" i="7"/>
  <c r="DR509" i="7"/>
  <c r="DS509" i="7" s="1"/>
  <c r="DR519" i="7"/>
  <c r="DU519" i="7" s="1"/>
  <c r="DT523" i="7"/>
  <c r="DR535" i="7"/>
  <c r="DU535" i="7" s="1"/>
  <c r="DT539" i="7"/>
  <c r="DR551" i="7"/>
  <c r="DU551" i="7" s="1"/>
  <c r="DT555" i="7"/>
  <c r="DR567" i="7"/>
  <c r="DU567" i="7" s="1"/>
  <c r="DT571" i="7"/>
  <c r="DR583" i="7"/>
  <c r="DU583" i="7" s="1"/>
  <c r="DT587" i="7"/>
  <c r="DR599" i="7"/>
  <c r="DS599" i="7" s="1"/>
  <c r="DT603" i="7"/>
  <c r="DR615" i="7"/>
  <c r="DS615" i="7" s="1"/>
  <c r="DT619" i="7"/>
  <c r="DR631" i="7"/>
  <c r="DS631" i="7" s="1"/>
  <c r="DT635" i="7"/>
  <c r="DQ647" i="7"/>
  <c r="R647" i="6" s="1"/>
  <c r="DQ667" i="7"/>
  <c r="R667" i="6" s="1"/>
  <c r="DT679" i="7"/>
  <c r="DQ699" i="7"/>
  <c r="R699" i="6" s="1"/>
  <c r="DT697" i="7"/>
  <c r="DR697" i="7"/>
  <c r="DU697" i="7" s="1"/>
  <c r="DQ693" i="7"/>
  <c r="R693" i="6" s="1"/>
  <c r="DT693" i="7"/>
  <c r="DT689" i="7"/>
  <c r="DR689" i="7"/>
  <c r="DU689" i="7" s="1"/>
  <c r="DQ685" i="7"/>
  <c r="R685" i="6" s="1"/>
  <c r="DT685" i="7"/>
  <c r="DQ673" i="7"/>
  <c r="R673" i="6" s="1"/>
  <c r="DT673" i="7"/>
  <c r="DQ669" i="7"/>
  <c r="R669" i="6" s="1"/>
  <c r="DR669" i="7"/>
  <c r="DU669" i="7" s="1"/>
  <c r="DQ665" i="7"/>
  <c r="R665" i="6" s="1"/>
  <c r="DT665" i="7"/>
  <c r="DQ653" i="7"/>
  <c r="R653" i="6" s="1"/>
  <c r="DR653" i="7"/>
  <c r="DS653" i="7" s="1"/>
  <c r="DR649" i="7"/>
  <c r="DS649" i="7" s="1"/>
  <c r="DT649" i="7"/>
  <c r="DQ645" i="7"/>
  <c r="R645" i="6" s="1"/>
  <c r="DR645" i="7"/>
  <c r="DU645" i="7" s="1"/>
  <c r="DR641" i="7"/>
  <c r="DS641" i="7" s="1"/>
  <c r="DT641" i="7"/>
  <c r="DR633" i="7"/>
  <c r="DS633" i="7" s="1"/>
  <c r="DT633" i="7"/>
  <c r="DQ629" i="7"/>
  <c r="R629" i="6" s="1"/>
  <c r="DR629" i="7"/>
  <c r="DS629" i="7" s="1"/>
  <c r="DR625" i="7"/>
  <c r="DS625" i="7" s="1"/>
  <c r="DT625" i="7"/>
  <c r="DQ621" i="7"/>
  <c r="R621" i="6" s="1"/>
  <c r="DR621" i="7"/>
  <c r="DU621" i="7" s="1"/>
  <c r="DR613" i="7"/>
  <c r="DU613" i="7" s="1"/>
  <c r="DT613" i="7"/>
  <c r="DQ609" i="7"/>
  <c r="R609" i="6" s="1"/>
  <c r="DR609" i="7"/>
  <c r="DS609" i="7" s="1"/>
  <c r="DQ601" i="7"/>
  <c r="R601" i="6" s="1"/>
  <c r="DR601" i="7"/>
  <c r="DS601" i="7" s="1"/>
  <c r="DQ597" i="7"/>
  <c r="R597" i="6" s="1"/>
  <c r="DR597" i="7"/>
  <c r="DU597" i="7" s="1"/>
  <c r="DQ593" i="7"/>
  <c r="R593" i="6" s="1"/>
  <c r="DR593" i="7"/>
  <c r="DS593" i="7" s="1"/>
  <c r="DT589" i="7"/>
  <c r="DR589" i="7"/>
  <c r="DS589" i="7" s="1"/>
  <c r="DQ585" i="7"/>
  <c r="R585" i="6" s="1"/>
  <c r="DR585" i="7"/>
  <c r="DS585" i="7" s="1"/>
  <c r="DT581" i="7"/>
  <c r="DR581" i="7"/>
  <c r="DS581" i="7" s="1"/>
  <c r="DT573" i="7"/>
  <c r="DR573" i="7"/>
  <c r="DS573" i="7" s="1"/>
  <c r="DQ569" i="7"/>
  <c r="R569" i="6" s="1"/>
  <c r="DR569" i="7"/>
  <c r="DS569" i="7" s="1"/>
  <c r="DT565" i="7"/>
  <c r="DR565" i="7"/>
  <c r="DS565" i="7" s="1"/>
  <c r="DT557" i="7"/>
  <c r="DR557" i="7"/>
  <c r="DS557" i="7" s="1"/>
  <c r="DQ553" i="7"/>
  <c r="R553" i="6" s="1"/>
  <c r="DR553" i="7"/>
  <c r="DS553" i="7" s="1"/>
  <c r="DT549" i="7"/>
  <c r="DR549" i="7"/>
  <c r="DS549" i="7" s="1"/>
  <c r="DQ545" i="7"/>
  <c r="R545" i="6" s="1"/>
  <c r="DR545" i="7"/>
  <c r="DS545" i="7" s="1"/>
  <c r="DQ537" i="7"/>
  <c r="R537" i="6" s="1"/>
  <c r="DR537" i="7"/>
  <c r="DS537" i="7" s="1"/>
  <c r="DT533" i="7"/>
  <c r="DR533" i="7"/>
  <c r="DS533" i="7" s="1"/>
  <c r="DQ529" i="7"/>
  <c r="R529" i="6" s="1"/>
  <c r="DR529" i="7"/>
  <c r="DS529" i="7" s="1"/>
  <c r="DT525" i="7"/>
  <c r="DR525" i="7"/>
  <c r="DS525" i="7" s="1"/>
  <c r="DQ521" i="7"/>
  <c r="R521" i="6" s="1"/>
  <c r="DR521" i="7"/>
  <c r="DS521" i="7" s="1"/>
  <c r="DT224" i="7"/>
  <c r="DR224" i="7"/>
  <c r="DT222" i="7"/>
  <c r="DQ222" i="7"/>
  <c r="R222" i="6" s="1"/>
  <c r="DR222" i="7"/>
  <c r="DS222" i="7" s="1"/>
  <c r="DT220" i="7"/>
  <c r="DR220" i="7"/>
  <c r="DU220" i="7" s="1"/>
  <c r="DQ220" i="7"/>
  <c r="R220" i="6" s="1"/>
  <c r="DT218" i="7"/>
  <c r="DR218" i="7"/>
  <c r="DU218" i="7" s="1"/>
  <c r="DT216" i="7"/>
  <c r="DR216" i="7"/>
  <c r="DS216" i="7" s="1"/>
  <c r="DQ216" i="7"/>
  <c r="R216" i="6" s="1"/>
  <c r="DT214" i="7"/>
  <c r="DQ214" i="7"/>
  <c r="R214" i="6" s="1"/>
  <c r="DT212" i="7"/>
  <c r="DR212" i="7"/>
  <c r="DU212" i="7" s="1"/>
  <c r="DQ212" i="7"/>
  <c r="R212" i="6" s="1"/>
  <c r="DT210" i="7"/>
  <c r="DR210" i="7"/>
  <c r="DU210" i="7" s="1"/>
  <c r="DQ210" i="7"/>
  <c r="R210" i="6" s="1"/>
  <c r="DT208" i="7"/>
  <c r="DR208" i="7"/>
  <c r="DT206" i="7"/>
  <c r="DQ206" i="7"/>
  <c r="R206" i="6" s="1"/>
  <c r="DR206" i="7"/>
  <c r="DU206" i="7" s="1"/>
  <c r="DT204" i="7"/>
  <c r="DR204" i="7"/>
  <c r="DQ204" i="7"/>
  <c r="R204" i="6" s="1"/>
  <c r="DT202" i="7"/>
  <c r="DR202" i="7"/>
  <c r="DS202" i="7" s="1"/>
  <c r="DT200" i="7"/>
  <c r="DR200" i="7"/>
  <c r="DU200" i="7" s="1"/>
  <c r="DQ200" i="7"/>
  <c r="R200" i="6" s="1"/>
  <c r="DT198" i="7"/>
  <c r="DQ198" i="7"/>
  <c r="R198" i="6" s="1"/>
  <c r="DT196" i="7"/>
  <c r="DR196" i="7"/>
  <c r="DQ196" i="7"/>
  <c r="R196" i="6" s="1"/>
  <c r="DT194" i="7"/>
  <c r="DR194" i="7"/>
  <c r="DS194" i="7" s="1"/>
  <c r="DQ194" i="7"/>
  <c r="R194" i="6" s="1"/>
  <c r="DQ192" i="7"/>
  <c r="R192" i="6" s="1"/>
  <c r="DR192" i="7"/>
  <c r="DT190" i="7"/>
  <c r="DQ190" i="7"/>
  <c r="R190" i="6" s="1"/>
  <c r="DR190" i="7"/>
  <c r="DS190" i="7" s="1"/>
  <c r="DQ188" i="7"/>
  <c r="R188" i="6" s="1"/>
  <c r="DR188" i="7"/>
  <c r="DU188" i="7" s="1"/>
  <c r="DT188" i="7"/>
  <c r="DT186" i="7"/>
  <c r="DR186" i="7"/>
  <c r="DU186" i="7" s="1"/>
  <c r="DQ184" i="7"/>
  <c r="R184" i="6" s="1"/>
  <c r="DR184" i="7"/>
  <c r="DS184" i="7" s="1"/>
  <c r="DT184" i="7"/>
  <c r="DT182" i="7"/>
  <c r="DQ182" i="7"/>
  <c r="R182" i="6" s="1"/>
  <c r="DQ180" i="7"/>
  <c r="R180" i="6" s="1"/>
  <c r="DR180" i="7"/>
  <c r="DU180" i="7" s="1"/>
  <c r="DT180" i="7"/>
  <c r="DT178" i="7"/>
  <c r="DR178" i="7"/>
  <c r="DU178" i="7" s="1"/>
  <c r="DQ178" i="7"/>
  <c r="R178" i="6" s="1"/>
  <c r="DQ176" i="7"/>
  <c r="R176" i="6" s="1"/>
  <c r="DR176" i="7"/>
  <c r="DT174" i="7"/>
  <c r="DQ174" i="7"/>
  <c r="R174" i="6" s="1"/>
  <c r="DR174" i="7"/>
  <c r="DU174" i="7" s="1"/>
  <c r="DQ172" i="7"/>
  <c r="R172" i="6" s="1"/>
  <c r="DR172" i="7"/>
  <c r="DT172" i="7"/>
  <c r="DT170" i="7"/>
  <c r="DR170" i="7"/>
  <c r="DS170" i="7" s="1"/>
  <c r="DT168" i="7"/>
  <c r="DQ168" i="7"/>
  <c r="R168" i="6" s="1"/>
  <c r="DQ166" i="7"/>
  <c r="R166" i="6" s="1"/>
  <c r="DR166" i="7"/>
  <c r="DS166" i="7" s="1"/>
  <c r="DT166" i="7"/>
  <c r="DT164" i="7"/>
  <c r="DR164" i="7"/>
  <c r="DT160" i="7"/>
  <c r="DQ160" i="7"/>
  <c r="R160" i="6" s="1"/>
  <c r="DQ158" i="7"/>
  <c r="R158" i="6" s="1"/>
  <c r="DR158" i="7"/>
  <c r="DS158" i="7" s="1"/>
  <c r="DT158" i="7"/>
  <c r="DT156" i="7"/>
  <c r="DR156" i="7"/>
  <c r="DU156" i="7" s="1"/>
  <c r="DQ154" i="7"/>
  <c r="R154" i="6" s="1"/>
  <c r="DR154" i="7"/>
  <c r="DS154" i="7" s="1"/>
  <c r="DT152" i="7"/>
  <c r="DQ152" i="7"/>
  <c r="R152" i="6" s="1"/>
  <c r="DQ150" i="7"/>
  <c r="R150" i="6" s="1"/>
  <c r="DR150" i="7"/>
  <c r="DS150" i="7" s="1"/>
  <c r="DT150" i="7"/>
  <c r="DT148" i="7"/>
  <c r="DR148" i="7"/>
  <c r="DQ146" i="7"/>
  <c r="R146" i="6" s="1"/>
  <c r="DR146" i="7"/>
  <c r="DU146" i="7" s="1"/>
  <c r="DT144" i="7"/>
  <c r="DQ144" i="7"/>
  <c r="R144" i="6" s="1"/>
  <c r="DQ142" i="7"/>
  <c r="R142" i="6" s="1"/>
  <c r="DR142" i="7"/>
  <c r="DU142" i="7" s="1"/>
  <c r="DT142" i="7"/>
  <c r="DT140" i="7"/>
  <c r="DR140" i="7"/>
  <c r="DU140" i="7" s="1"/>
  <c r="DQ138" i="7"/>
  <c r="R138" i="6" s="1"/>
  <c r="DR138" i="7"/>
  <c r="DS138" i="7" s="1"/>
  <c r="DT136" i="7"/>
  <c r="DQ136" i="7"/>
  <c r="R136" i="6" s="1"/>
  <c r="DQ134" i="7"/>
  <c r="R134" i="6" s="1"/>
  <c r="DR134" i="7"/>
  <c r="DS134" i="7" s="1"/>
  <c r="DT134" i="7"/>
  <c r="DT132" i="7"/>
  <c r="DR132" i="7"/>
  <c r="DQ130" i="7"/>
  <c r="R130" i="6" s="1"/>
  <c r="DR130" i="7"/>
  <c r="DS130" i="7" s="1"/>
  <c r="DT128" i="7"/>
  <c r="DQ128" i="7"/>
  <c r="R128" i="6" s="1"/>
  <c r="DQ126" i="7"/>
  <c r="R126" i="6" s="1"/>
  <c r="DR126" i="7"/>
  <c r="DS126" i="7" s="1"/>
  <c r="DT126" i="7"/>
  <c r="DT124" i="7"/>
  <c r="DR124" i="7"/>
  <c r="DU124" i="7" s="1"/>
  <c r="DQ122" i="7"/>
  <c r="R122" i="6" s="1"/>
  <c r="DR122" i="7"/>
  <c r="DS122" i="7" s="1"/>
  <c r="DT120" i="7"/>
  <c r="DQ120" i="7"/>
  <c r="R120" i="6" s="1"/>
  <c r="DQ118" i="7"/>
  <c r="R118" i="6" s="1"/>
  <c r="DR118" i="7"/>
  <c r="DS118" i="7" s="1"/>
  <c r="DT118" i="7"/>
  <c r="DT116" i="7"/>
  <c r="DR116" i="7"/>
  <c r="DQ114" i="7"/>
  <c r="R114" i="6" s="1"/>
  <c r="DR114" i="7"/>
  <c r="DU114" i="7" s="1"/>
  <c r="DT112" i="7"/>
  <c r="DQ112" i="7"/>
  <c r="R112" i="6" s="1"/>
  <c r="DQ110" i="7"/>
  <c r="R110" i="6" s="1"/>
  <c r="DR110" i="7"/>
  <c r="DU110" i="7" s="1"/>
  <c r="DT110" i="7"/>
  <c r="DT108" i="7"/>
  <c r="DR108" i="7"/>
  <c r="DU108" i="7" s="1"/>
  <c r="DQ106" i="7"/>
  <c r="R106" i="6" s="1"/>
  <c r="DR106" i="7"/>
  <c r="DS106" i="7" s="1"/>
  <c r="DT104" i="7"/>
  <c r="DQ104" i="7"/>
  <c r="R104" i="6" s="1"/>
  <c r="DQ102" i="7"/>
  <c r="R102" i="6" s="1"/>
  <c r="DR102" i="7"/>
  <c r="DS102" i="7" s="1"/>
  <c r="DT102" i="7"/>
  <c r="DT100" i="7"/>
  <c r="DR100" i="7"/>
  <c r="DQ98" i="7"/>
  <c r="R98" i="6" s="1"/>
  <c r="DR98" i="7"/>
  <c r="DS98" i="7" s="1"/>
  <c r="DT96" i="7"/>
  <c r="DQ96" i="7"/>
  <c r="R96" i="6" s="1"/>
  <c r="DQ94" i="7"/>
  <c r="R94" i="6" s="1"/>
  <c r="DR94" i="7"/>
  <c r="DS94" i="7" s="1"/>
  <c r="DT94" i="7"/>
  <c r="DT92" i="7"/>
  <c r="DR92" i="7"/>
  <c r="DQ90" i="7"/>
  <c r="R90" i="6" s="1"/>
  <c r="DR90" i="7"/>
  <c r="DS90" i="7" s="1"/>
  <c r="DT88" i="7"/>
  <c r="DQ88" i="7"/>
  <c r="R88" i="6" s="1"/>
  <c r="DQ86" i="7"/>
  <c r="R86" i="6" s="1"/>
  <c r="DR86" i="7"/>
  <c r="DS86" i="7" s="1"/>
  <c r="DT86" i="7"/>
  <c r="DT84" i="7"/>
  <c r="DR84" i="7"/>
  <c r="DQ82" i="7"/>
  <c r="R82" i="6" s="1"/>
  <c r="DR82" i="7"/>
  <c r="DU82" i="7" s="1"/>
  <c r="DT80" i="7"/>
  <c r="DQ80" i="7"/>
  <c r="R80" i="6" s="1"/>
  <c r="DQ78" i="7"/>
  <c r="R78" i="6" s="1"/>
  <c r="DR78" i="7"/>
  <c r="DU78" i="7" s="1"/>
  <c r="DT78" i="7"/>
  <c r="DT76" i="7"/>
  <c r="DR76" i="7"/>
  <c r="DU76" i="7" s="1"/>
  <c r="DQ74" i="7"/>
  <c r="R74" i="6" s="1"/>
  <c r="DR74" i="7"/>
  <c r="DS74" i="7" s="1"/>
  <c r="DT72" i="7"/>
  <c r="DQ72" i="7"/>
  <c r="R72" i="6" s="1"/>
  <c r="DQ70" i="7"/>
  <c r="R70" i="6" s="1"/>
  <c r="DR70" i="7"/>
  <c r="DS70" i="7" s="1"/>
  <c r="DT70" i="7"/>
  <c r="DT68" i="7"/>
  <c r="DR68" i="7"/>
  <c r="DQ66" i="7"/>
  <c r="R66" i="6" s="1"/>
  <c r="DR66" i="7"/>
  <c r="DS66" i="7" s="1"/>
  <c r="DT64" i="7"/>
  <c r="DQ64" i="7"/>
  <c r="R64" i="6" s="1"/>
  <c r="DQ62" i="7"/>
  <c r="R62" i="6" s="1"/>
  <c r="DR62" i="7"/>
  <c r="DS62" i="7" s="1"/>
  <c r="DT62" i="7"/>
  <c r="DT60" i="7"/>
  <c r="DR60" i="7"/>
  <c r="DU60" i="7" s="1"/>
  <c r="DQ58" i="7"/>
  <c r="R58" i="6" s="1"/>
  <c r="DR58" i="7"/>
  <c r="DS58" i="7" s="1"/>
  <c r="DT56" i="7"/>
  <c r="DQ56" i="7"/>
  <c r="R56" i="6" s="1"/>
  <c r="DQ54" i="7"/>
  <c r="R54" i="6" s="1"/>
  <c r="DR54" i="7"/>
  <c r="DS54" i="7" s="1"/>
  <c r="DT54" i="7"/>
  <c r="DT52" i="7"/>
  <c r="DR52" i="7"/>
  <c r="DQ50" i="7"/>
  <c r="R50" i="6" s="1"/>
  <c r="DR50" i="7"/>
  <c r="DU50" i="7" s="1"/>
  <c r="DT48" i="7"/>
  <c r="DQ48" i="7"/>
  <c r="R48" i="6" s="1"/>
  <c r="DQ46" i="7"/>
  <c r="R46" i="6" s="1"/>
  <c r="DR46" i="7"/>
  <c r="DU46" i="7" s="1"/>
  <c r="DT46" i="7"/>
  <c r="DT44" i="7"/>
  <c r="DR44" i="7"/>
  <c r="DQ42" i="7"/>
  <c r="R42" i="6" s="1"/>
  <c r="DR42" i="7"/>
  <c r="DS42" i="7" s="1"/>
  <c r="DT40" i="7"/>
  <c r="DQ40" i="7"/>
  <c r="R40" i="6" s="1"/>
  <c r="DQ38" i="7"/>
  <c r="R38" i="6" s="1"/>
  <c r="DR38" i="7"/>
  <c r="DS38" i="7" s="1"/>
  <c r="DT38" i="7"/>
  <c r="DT36" i="7"/>
  <c r="DR36" i="7"/>
  <c r="DQ34" i="7"/>
  <c r="R34" i="6" s="1"/>
  <c r="DR34" i="7"/>
  <c r="DS34" i="7" s="1"/>
  <c r="DT32" i="7"/>
  <c r="DQ32" i="7"/>
  <c r="R32" i="6" s="1"/>
  <c r="DQ30" i="7"/>
  <c r="R30" i="6" s="1"/>
  <c r="DR30" i="7"/>
  <c r="DS30" i="7" s="1"/>
  <c r="DT30" i="7"/>
  <c r="DT28" i="7"/>
  <c r="DR28" i="7"/>
  <c r="DU28" i="7" s="1"/>
  <c r="DQ26" i="7"/>
  <c r="R26" i="6" s="1"/>
  <c r="DR26" i="7"/>
  <c r="DS26" i="7" s="1"/>
  <c r="DT24" i="7"/>
  <c r="DQ24" i="7"/>
  <c r="R24" i="6" s="1"/>
  <c r="DQ22" i="7"/>
  <c r="R22" i="6" s="1"/>
  <c r="DR22" i="7"/>
  <c r="DU22" i="7" s="1"/>
  <c r="DT22" i="7"/>
  <c r="DT20" i="7"/>
  <c r="DR20" i="7"/>
  <c r="DQ18" i="7"/>
  <c r="R18" i="6" s="1"/>
  <c r="DR18" i="7"/>
  <c r="DU18" i="7" s="1"/>
  <c r="DT16" i="7"/>
  <c r="DQ16" i="7"/>
  <c r="R16" i="6" s="1"/>
  <c r="DQ14" i="7"/>
  <c r="R14" i="6" s="1"/>
  <c r="DR14" i="7"/>
  <c r="DU14" i="7" s="1"/>
  <c r="DT14" i="7"/>
  <c r="DR12" i="7"/>
  <c r="DS12" i="7" s="1"/>
  <c r="DT12" i="7"/>
  <c r="DQ10" i="7"/>
  <c r="R10" i="6" s="1"/>
  <c r="DR10" i="7"/>
  <c r="DU10" i="7" s="1"/>
  <c r="DR8" i="7"/>
  <c r="DS8" i="7" s="1"/>
  <c r="DQ8" i="7"/>
  <c r="R8" i="6" s="1"/>
  <c r="DQ6" i="7"/>
  <c r="R6" i="6" s="1"/>
  <c r="DR6" i="7"/>
  <c r="DU6" i="7" s="1"/>
  <c r="DT6" i="7"/>
  <c r="DW1" i="7"/>
  <c r="DV17" i="7" s="1"/>
  <c r="DR4" i="7"/>
  <c r="DS4" i="7" s="1"/>
  <c r="DT4" i="7"/>
  <c r="DQ701" i="7"/>
  <c r="R701" i="6" s="1"/>
  <c r="DT701" i="7"/>
  <c r="DQ681" i="7"/>
  <c r="R681" i="6" s="1"/>
  <c r="DR681" i="7"/>
  <c r="DS681" i="7" s="1"/>
  <c r="DQ677" i="7"/>
  <c r="R677" i="6" s="1"/>
  <c r="DR677" i="7"/>
  <c r="DS677" i="7" s="1"/>
  <c r="DR661" i="7"/>
  <c r="DU661" i="7" s="1"/>
  <c r="DQ661" i="7"/>
  <c r="R661" i="6" s="1"/>
  <c r="DQ657" i="7"/>
  <c r="R657" i="6" s="1"/>
  <c r="DR657" i="7"/>
  <c r="DS657" i="7" s="1"/>
  <c r="DR651" i="7"/>
  <c r="DS651" i="7" s="1"/>
  <c r="DR637" i="7"/>
  <c r="DU637" i="7" s="1"/>
  <c r="DT637" i="7"/>
  <c r="DR617" i="7"/>
  <c r="DS617" i="7" s="1"/>
  <c r="DT617" i="7"/>
  <c r="DQ605" i="7"/>
  <c r="R605" i="6" s="1"/>
  <c r="DR605" i="7"/>
  <c r="DU605" i="7" s="1"/>
  <c r="DQ577" i="7"/>
  <c r="R577" i="6" s="1"/>
  <c r="DR577" i="7"/>
  <c r="DS577" i="7" s="1"/>
  <c r="DQ561" i="7"/>
  <c r="R561" i="6" s="1"/>
  <c r="DR561" i="7"/>
  <c r="DS561" i="7" s="1"/>
  <c r="DT541" i="7"/>
  <c r="DR541" i="7"/>
  <c r="DS541" i="7" s="1"/>
  <c r="DT517" i="7"/>
  <c r="DR517" i="7"/>
  <c r="DS517" i="7" s="1"/>
  <c r="DQ513" i="7"/>
  <c r="R513" i="6" s="1"/>
  <c r="DR513" i="7"/>
  <c r="DS513" i="7" s="1"/>
  <c r="DQ162" i="7"/>
  <c r="R162" i="6" s="1"/>
  <c r="DR162" i="7"/>
  <c r="DS162" i="7" s="1"/>
  <c r="DR227" i="7"/>
  <c r="DU227" i="7" s="1"/>
  <c r="DR231" i="7"/>
  <c r="DR235" i="7"/>
  <c r="DT239" i="7"/>
  <c r="DT243" i="7"/>
  <c r="DT247" i="7"/>
  <c r="DT251" i="7"/>
  <c r="DT255" i="7"/>
  <c r="DT259" i="7"/>
  <c r="DT263" i="7"/>
  <c r="DT267" i="7"/>
  <c r="DT271" i="7"/>
  <c r="DT275" i="7"/>
  <c r="DT279" i="7"/>
  <c r="DT283" i="7"/>
  <c r="DT287" i="7"/>
  <c r="DT291" i="7"/>
  <c r="DT295" i="7"/>
  <c r="DT299" i="7"/>
  <c r="DT303" i="7"/>
  <c r="DT307" i="7"/>
  <c r="DT311" i="7"/>
  <c r="DT315" i="7"/>
  <c r="DT319" i="7"/>
  <c r="DT323" i="7"/>
  <c r="DT327" i="7"/>
  <c r="DT331" i="7"/>
  <c r="DT335" i="7"/>
  <c r="DT339" i="7"/>
  <c r="DT343" i="7"/>
  <c r="DT347" i="7"/>
  <c r="DT351" i="7"/>
  <c r="DT355" i="7"/>
  <c r="DT359" i="7"/>
  <c r="DT363" i="7"/>
  <c r="DT367" i="7"/>
  <c r="DT371" i="7"/>
  <c r="DT375" i="7"/>
  <c r="DT379" i="7"/>
  <c r="DT383" i="7"/>
  <c r="DT387" i="7"/>
  <c r="DT391" i="7"/>
  <c r="DT395" i="7"/>
  <c r="DT399" i="7"/>
  <c r="DT403" i="7"/>
  <c r="DT407" i="7"/>
  <c r="DT411" i="7"/>
  <c r="DT415" i="7"/>
  <c r="DT419" i="7"/>
  <c r="DT423" i="7"/>
  <c r="DT427" i="7"/>
  <c r="DT431" i="7"/>
  <c r="DT435" i="7"/>
  <c r="DT439" i="7"/>
  <c r="DT443" i="7"/>
  <c r="DT447" i="7"/>
  <c r="DT451" i="7"/>
  <c r="DT455" i="7"/>
  <c r="DT459" i="7"/>
  <c r="DT463" i="7"/>
  <c r="DT467" i="7"/>
  <c r="DR471" i="7"/>
  <c r="DR475" i="7"/>
  <c r="DU475" i="7" s="1"/>
  <c r="DR479" i="7"/>
  <c r="DS479" i="7" s="1"/>
  <c r="DR483" i="7"/>
  <c r="DU483" i="7" s="1"/>
  <c r="DR487" i="7"/>
  <c r="DR491" i="7"/>
  <c r="DU491" i="7" s="1"/>
  <c r="DR495" i="7"/>
  <c r="DR499" i="7"/>
  <c r="DU499" i="7" s="1"/>
  <c r="DR503" i="7"/>
  <c r="DR507" i="7"/>
  <c r="DU507" i="7" s="1"/>
  <c r="DT509" i="7"/>
  <c r="DQ511" i="7"/>
  <c r="R511" i="6" s="1"/>
  <c r="DR515" i="7"/>
  <c r="DQ517" i="7"/>
  <c r="R517" i="6" s="1"/>
  <c r="DQ519" i="7"/>
  <c r="R519" i="6" s="1"/>
  <c r="DR523" i="7"/>
  <c r="DU523" i="7" s="1"/>
  <c r="DQ525" i="7"/>
  <c r="R525" i="6" s="1"/>
  <c r="DQ527" i="7"/>
  <c r="R527" i="6" s="1"/>
  <c r="DR531" i="7"/>
  <c r="DQ533" i="7"/>
  <c r="R533" i="6" s="1"/>
  <c r="DQ535" i="7"/>
  <c r="R535" i="6" s="1"/>
  <c r="DR539" i="7"/>
  <c r="DU539" i="7" s="1"/>
  <c r="DQ541" i="7"/>
  <c r="R541" i="6" s="1"/>
  <c r="DQ543" i="7"/>
  <c r="R543" i="6" s="1"/>
  <c r="DR547" i="7"/>
  <c r="DQ549" i="7"/>
  <c r="R549" i="6" s="1"/>
  <c r="DQ551" i="7"/>
  <c r="R551" i="6" s="1"/>
  <c r="DR555" i="7"/>
  <c r="DU555" i="7" s="1"/>
  <c r="DQ557" i="7"/>
  <c r="R557" i="6" s="1"/>
  <c r="DQ559" i="7"/>
  <c r="R559" i="6" s="1"/>
  <c r="DR563" i="7"/>
  <c r="DQ565" i="7"/>
  <c r="R565" i="6" s="1"/>
  <c r="DQ567" i="7"/>
  <c r="R567" i="6" s="1"/>
  <c r="DR571" i="7"/>
  <c r="DU571" i="7" s="1"/>
  <c r="DQ573" i="7"/>
  <c r="R573" i="6" s="1"/>
  <c r="DQ575" i="7"/>
  <c r="R575" i="6" s="1"/>
  <c r="DR579" i="7"/>
  <c r="DQ581" i="7"/>
  <c r="R581" i="6" s="1"/>
  <c r="DQ583" i="7"/>
  <c r="R583" i="6" s="1"/>
  <c r="DR587" i="7"/>
  <c r="DU587" i="7" s="1"/>
  <c r="DQ589" i="7"/>
  <c r="R589" i="6" s="1"/>
  <c r="DQ591" i="7"/>
  <c r="R591" i="6" s="1"/>
  <c r="DQ595" i="7"/>
  <c r="R595" i="6" s="1"/>
  <c r="DT597" i="7"/>
  <c r="DT599" i="7"/>
  <c r="DR603" i="7"/>
  <c r="DS603" i="7" s="1"/>
  <c r="DT605" i="7"/>
  <c r="DT607" i="7"/>
  <c r="DR611" i="7"/>
  <c r="DQ613" i="7"/>
  <c r="R613" i="6" s="1"/>
  <c r="DT615" i="7"/>
  <c r="DQ619" i="7"/>
  <c r="R619" i="6" s="1"/>
  <c r="DT621" i="7"/>
  <c r="DT623" i="7"/>
  <c r="DQ627" i="7"/>
  <c r="R627" i="6" s="1"/>
  <c r="DT629" i="7"/>
  <c r="DT631" i="7"/>
  <c r="DR635" i="7"/>
  <c r="DS635" i="7" s="1"/>
  <c r="DQ637" i="7"/>
  <c r="R637" i="6" s="1"/>
  <c r="DT639" i="7"/>
  <c r="DQ643" i="7"/>
  <c r="R643" i="6" s="1"/>
  <c r="DT645" i="7"/>
  <c r="DT647" i="7"/>
  <c r="DQ651" i="7"/>
  <c r="R651" i="6" s="1"/>
  <c r="DT653" i="7"/>
  <c r="DQ655" i="7"/>
  <c r="R655" i="6" s="1"/>
  <c r="DT659" i="7"/>
  <c r="DT661" i="7"/>
  <c r="DR663" i="7"/>
  <c r="DT667" i="7"/>
  <c r="DT669" i="7"/>
  <c r="DR671" i="7"/>
  <c r="DS671" i="7" s="1"/>
  <c r="DT675" i="7"/>
  <c r="DT677" i="7"/>
  <c r="DR679" i="7"/>
  <c r="DT683" i="7"/>
  <c r="DR685" i="7"/>
  <c r="DT687" i="7"/>
  <c r="DT691" i="7"/>
  <c r="DR693" i="7"/>
  <c r="DS693" i="7" s="1"/>
  <c r="DT695" i="7"/>
  <c r="DT699" i="7"/>
  <c r="DR701" i="7"/>
  <c r="DT8" i="7"/>
  <c r="DQ12" i="7"/>
  <c r="R12" i="6" s="1"/>
  <c r="DT18" i="7"/>
  <c r="DR24" i="7"/>
  <c r="DQ28" i="7"/>
  <c r="R28" i="6" s="1"/>
  <c r="DT34" i="7"/>
  <c r="DR40" i="7"/>
  <c r="DU40" i="7" s="1"/>
  <c r="DQ44" i="7"/>
  <c r="R44" i="6" s="1"/>
  <c r="DT50" i="7"/>
  <c r="DR56" i="7"/>
  <c r="DQ60" i="7"/>
  <c r="R60" i="6" s="1"/>
  <c r="DT66" i="7"/>
  <c r="DR72" i="7"/>
  <c r="DU72" i="7" s="1"/>
  <c r="DQ76" i="7"/>
  <c r="R76" i="6" s="1"/>
  <c r="DT82" i="7"/>
  <c r="DR88" i="7"/>
  <c r="DQ92" i="7"/>
  <c r="R92" i="6" s="1"/>
  <c r="DT98" i="7"/>
  <c r="DR104" i="7"/>
  <c r="DU104" i="7" s="1"/>
  <c r="DQ108" i="7"/>
  <c r="R108" i="6" s="1"/>
  <c r="DT114" i="7"/>
  <c r="DR120" i="7"/>
  <c r="DQ124" i="7"/>
  <c r="R124" i="6" s="1"/>
  <c r="DT130" i="7"/>
  <c r="DR136" i="7"/>
  <c r="DQ140" i="7"/>
  <c r="R140" i="6" s="1"/>
  <c r="DT146" i="7"/>
  <c r="DR152" i="7"/>
  <c r="DQ156" i="7"/>
  <c r="R156" i="6" s="1"/>
  <c r="DT162" i="7"/>
  <c r="DR168" i="7"/>
  <c r="DU168" i="7" s="1"/>
  <c r="DT176" i="7"/>
  <c r="DQ186" i="7"/>
  <c r="R186" i="6" s="1"/>
  <c r="DR198" i="7"/>
  <c r="DS198" i="7" s="1"/>
  <c r="DQ208" i="7"/>
  <c r="R208" i="6" s="1"/>
  <c r="DQ218" i="7"/>
  <c r="R218" i="6" s="1"/>
  <c r="DX696" i="7"/>
  <c r="EA696" i="7"/>
  <c r="DX680" i="7"/>
  <c r="EA680" i="7"/>
  <c r="DX664" i="7"/>
  <c r="EA664" i="7"/>
  <c r="DX648" i="7"/>
  <c r="EA648" i="7"/>
  <c r="DX632" i="7"/>
  <c r="EA632" i="7"/>
  <c r="DX616" i="7"/>
  <c r="EA616" i="7"/>
  <c r="DX600" i="7"/>
  <c r="EA600" i="7"/>
  <c r="DX584" i="7"/>
  <c r="EA584" i="7"/>
  <c r="DX568" i="7"/>
  <c r="EA568" i="7"/>
  <c r="DX552" i="7"/>
  <c r="EA552" i="7"/>
  <c r="DX536" i="7"/>
  <c r="EA536" i="7"/>
  <c r="DX520" i="7"/>
  <c r="EA520" i="7"/>
  <c r="DX504" i="7"/>
  <c r="EA504" i="7"/>
  <c r="DX488" i="7"/>
  <c r="EA488" i="7"/>
  <c r="DX472" i="7"/>
  <c r="EA472" i="7"/>
  <c r="DX456" i="7"/>
  <c r="EA456" i="7"/>
  <c r="DX440" i="7"/>
  <c r="EA440" i="7"/>
  <c r="DX424" i="7"/>
  <c r="EA424" i="7"/>
  <c r="EA408" i="7"/>
  <c r="DX408" i="7"/>
  <c r="EA392" i="7"/>
  <c r="DX392" i="7"/>
  <c r="EA376" i="7"/>
  <c r="DX376" i="7"/>
  <c r="EA360" i="7"/>
  <c r="DX360" i="7"/>
  <c r="EA344" i="7"/>
  <c r="DX344" i="7"/>
  <c r="EA328" i="7"/>
  <c r="DX328" i="7"/>
  <c r="EA312" i="7"/>
  <c r="DX312" i="7"/>
  <c r="EA296" i="7"/>
  <c r="DX296" i="7"/>
  <c r="EA280" i="7"/>
  <c r="DX280" i="7"/>
  <c r="EA264" i="7"/>
  <c r="DX264" i="7"/>
  <c r="EA248" i="7"/>
  <c r="DX248" i="7"/>
  <c r="EA232" i="7"/>
  <c r="DX232" i="7"/>
  <c r="DX692" i="7"/>
  <c r="EA692" i="7"/>
  <c r="DX676" i="7"/>
  <c r="EA676" i="7"/>
  <c r="DX660" i="7"/>
  <c r="EA660" i="7"/>
  <c r="DX644" i="7"/>
  <c r="EA644" i="7"/>
  <c r="DX628" i="7"/>
  <c r="EA628" i="7"/>
  <c r="DX612" i="7"/>
  <c r="EA612" i="7"/>
  <c r="DX596" i="7"/>
  <c r="EA596" i="7"/>
  <c r="DX580" i="7"/>
  <c r="EA580" i="7"/>
  <c r="DX564" i="7"/>
  <c r="EA564" i="7"/>
  <c r="DX548" i="7"/>
  <c r="EA548" i="7"/>
  <c r="DX532" i="7"/>
  <c r="EA532" i="7"/>
  <c r="DX516" i="7"/>
  <c r="EA516" i="7"/>
  <c r="DX500" i="7"/>
  <c r="EA500" i="7"/>
  <c r="DX484" i="7"/>
  <c r="EA484" i="7"/>
  <c r="DX468" i="7"/>
  <c r="EA468" i="7"/>
  <c r="DX452" i="7"/>
  <c r="EA452" i="7"/>
  <c r="DX436" i="7"/>
  <c r="EA436" i="7"/>
  <c r="DX420" i="7"/>
  <c r="EA420" i="7"/>
  <c r="EA404" i="7"/>
  <c r="DX404" i="7"/>
  <c r="EA388" i="7"/>
  <c r="DX388" i="7"/>
  <c r="EA372" i="7"/>
  <c r="DX372" i="7"/>
  <c r="EA356" i="7"/>
  <c r="DX356" i="7"/>
  <c r="EA340" i="7"/>
  <c r="DX340" i="7"/>
  <c r="EA324" i="7"/>
  <c r="DX324" i="7"/>
  <c r="EA308" i="7"/>
  <c r="DX308" i="7"/>
  <c r="EA292" i="7"/>
  <c r="DX292" i="7"/>
  <c r="EA276" i="7"/>
  <c r="DX276" i="7"/>
  <c r="EA260" i="7"/>
  <c r="DX260" i="7"/>
  <c r="EA244" i="7"/>
  <c r="DX244" i="7"/>
  <c r="EA228" i="7"/>
  <c r="DX228" i="7"/>
  <c r="EA215" i="7"/>
  <c r="DX215" i="7"/>
  <c r="EA199" i="7"/>
  <c r="DX199" i="7"/>
  <c r="EA183" i="7"/>
  <c r="DX183" i="7"/>
  <c r="EA167" i="7"/>
  <c r="DX167" i="7"/>
  <c r="EA151" i="7"/>
  <c r="DX151" i="7"/>
  <c r="EA135" i="7"/>
  <c r="DX135" i="7"/>
  <c r="EA119" i="7"/>
  <c r="DX119" i="7"/>
  <c r="EA103" i="7"/>
  <c r="DX103" i="7"/>
  <c r="EA87" i="7"/>
  <c r="DX87" i="7"/>
  <c r="EA71" i="7"/>
  <c r="DX71" i="7"/>
  <c r="EA55" i="7"/>
  <c r="DX55" i="7"/>
  <c r="EA39" i="7"/>
  <c r="DX39" i="7"/>
  <c r="DX23" i="7"/>
  <c r="EA23" i="7"/>
  <c r="DX7" i="7"/>
  <c r="EA7" i="7"/>
  <c r="DX698" i="7"/>
  <c r="EA698" i="7"/>
  <c r="DX690" i="7"/>
  <c r="EA690" i="7"/>
  <c r="DX682" i="7"/>
  <c r="EA682" i="7"/>
  <c r="DX674" i="7"/>
  <c r="EA674" i="7"/>
  <c r="DX666" i="7"/>
  <c r="EA666" i="7"/>
  <c r="DX658" i="7"/>
  <c r="EA658" i="7"/>
  <c r="DX650" i="7"/>
  <c r="EA650" i="7"/>
  <c r="DX642" i="7"/>
  <c r="EA642" i="7"/>
  <c r="DX634" i="7"/>
  <c r="EA634" i="7"/>
  <c r="DX626" i="7"/>
  <c r="EA626" i="7"/>
  <c r="DX618" i="7"/>
  <c r="EA618" i="7"/>
  <c r="DX610" i="7"/>
  <c r="EA610" i="7"/>
  <c r="DX602" i="7"/>
  <c r="EA602" i="7"/>
  <c r="DX594" i="7"/>
  <c r="EA594" i="7"/>
  <c r="DX586" i="7"/>
  <c r="EA586" i="7"/>
  <c r="DX578" i="7"/>
  <c r="EA578" i="7"/>
  <c r="DX570" i="7"/>
  <c r="EA570" i="7"/>
  <c r="DX562" i="7"/>
  <c r="EA562" i="7"/>
  <c r="DX554" i="7"/>
  <c r="EA554" i="7"/>
  <c r="DX546" i="7"/>
  <c r="EA546" i="7"/>
  <c r="DX538" i="7"/>
  <c r="EA538" i="7"/>
  <c r="DX530" i="7"/>
  <c r="EA530" i="7"/>
  <c r="DX522" i="7"/>
  <c r="EA522" i="7"/>
  <c r="DX514" i="7"/>
  <c r="EA514" i="7"/>
  <c r="DX506" i="7"/>
  <c r="EA506" i="7"/>
  <c r="DX498" i="7"/>
  <c r="EA498" i="7"/>
  <c r="DX490" i="7"/>
  <c r="EA490" i="7"/>
  <c r="DX482" i="7"/>
  <c r="EA482" i="7"/>
  <c r="DX474" i="7"/>
  <c r="EA474" i="7"/>
  <c r="DX466" i="7"/>
  <c r="EA466" i="7"/>
  <c r="DX458" i="7"/>
  <c r="EA458" i="7"/>
  <c r="DX450" i="7"/>
  <c r="EA450" i="7"/>
  <c r="DX442" i="7"/>
  <c r="EA442" i="7"/>
  <c r="DX434" i="7"/>
  <c r="EA434" i="7"/>
  <c r="DX426" i="7"/>
  <c r="EA426" i="7"/>
  <c r="DX418" i="7"/>
  <c r="EA418" i="7"/>
  <c r="EA410" i="7"/>
  <c r="DX410" i="7"/>
  <c r="EA402" i="7"/>
  <c r="DX402" i="7"/>
  <c r="EA394" i="7"/>
  <c r="DX394" i="7"/>
  <c r="EA386" i="7"/>
  <c r="DX386" i="7"/>
  <c r="EA378" i="7"/>
  <c r="DX378" i="7"/>
  <c r="EA370" i="7"/>
  <c r="DX370" i="7"/>
  <c r="EA362" i="7"/>
  <c r="DX362" i="7"/>
  <c r="EA354" i="7"/>
  <c r="DX354" i="7"/>
  <c r="EA346" i="7"/>
  <c r="DX346" i="7"/>
  <c r="EA338" i="7"/>
  <c r="DX338" i="7"/>
  <c r="EA330" i="7"/>
  <c r="DX330" i="7"/>
  <c r="EA322" i="7"/>
  <c r="DX322" i="7"/>
  <c r="EA314" i="7"/>
  <c r="DX314" i="7"/>
  <c r="EA306" i="7"/>
  <c r="DX306" i="7"/>
  <c r="EA298" i="7"/>
  <c r="DX298" i="7"/>
  <c r="EA290" i="7"/>
  <c r="DX290" i="7"/>
  <c r="EA282" i="7"/>
  <c r="DX282" i="7"/>
  <c r="EA274" i="7"/>
  <c r="DX274" i="7"/>
  <c r="EA266" i="7"/>
  <c r="DX266" i="7"/>
  <c r="EA258" i="7"/>
  <c r="DX258" i="7"/>
  <c r="EA250" i="7"/>
  <c r="DX250" i="7"/>
  <c r="EA242" i="7"/>
  <c r="DX242" i="7"/>
  <c r="EA234" i="7"/>
  <c r="DX234" i="7"/>
  <c r="EA226" i="7"/>
  <c r="DX226" i="7"/>
  <c r="EA211" i="7"/>
  <c r="DX211" i="7"/>
  <c r="EA195" i="7"/>
  <c r="DX195" i="7"/>
  <c r="EA179" i="7"/>
  <c r="DX179" i="7"/>
  <c r="EA163" i="7"/>
  <c r="DX163" i="7"/>
  <c r="EA147" i="7"/>
  <c r="DX147" i="7"/>
  <c r="EA131" i="7"/>
  <c r="DX131" i="7"/>
  <c r="EA115" i="7"/>
  <c r="DX115" i="7"/>
  <c r="EA99" i="7"/>
  <c r="DX99" i="7"/>
  <c r="EA83" i="7"/>
  <c r="DX83" i="7"/>
  <c r="EA67" i="7"/>
  <c r="DX67" i="7"/>
  <c r="EA51" i="7"/>
  <c r="DX51" i="7"/>
  <c r="EA35" i="7"/>
  <c r="DX35" i="7"/>
  <c r="DX19" i="7"/>
  <c r="EA19" i="7"/>
  <c r="DX3" i="7"/>
  <c r="EA3" i="7"/>
  <c r="DX699" i="7"/>
  <c r="EA699" i="7"/>
  <c r="DX695" i="7"/>
  <c r="EA695" i="7"/>
  <c r="DX691" i="7"/>
  <c r="EA691" i="7"/>
  <c r="DX687" i="7"/>
  <c r="EA687" i="7"/>
  <c r="DX683" i="7"/>
  <c r="EA683" i="7"/>
  <c r="DX679" i="7"/>
  <c r="EA679" i="7"/>
  <c r="DX675" i="7"/>
  <c r="EA675" i="7"/>
  <c r="DX671" i="7"/>
  <c r="EA671" i="7"/>
  <c r="DX667" i="7"/>
  <c r="EA667" i="7"/>
  <c r="DX663" i="7"/>
  <c r="EA663" i="7"/>
  <c r="DX659" i="7"/>
  <c r="EA659" i="7"/>
  <c r="DX655" i="7"/>
  <c r="EA655" i="7"/>
  <c r="DX651" i="7"/>
  <c r="EA651" i="7"/>
  <c r="DX647" i="7"/>
  <c r="EA647" i="7"/>
  <c r="DX643" i="7"/>
  <c r="EA643" i="7"/>
  <c r="DX639" i="7"/>
  <c r="EA639" i="7"/>
  <c r="DX635" i="7"/>
  <c r="EA635" i="7"/>
  <c r="DX631" i="7"/>
  <c r="EA631" i="7"/>
  <c r="DX627" i="7"/>
  <c r="EA627" i="7"/>
  <c r="DX623" i="7"/>
  <c r="EA623" i="7"/>
  <c r="DX619" i="7"/>
  <c r="EA619" i="7"/>
  <c r="DX615" i="7"/>
  <c r="EA615" i="7"/>
  <c r="DX611" i="7"/>
  <c r="EA611" i="7"/>
  <c r="DX607" i="7"/>
  <c r="EA607" i="7"/>
  <c r="DX603" i="7"/>
  <c r="EA603" i="7"/>
  <c r="DX599" i="7"/>
  <c r="EA599" i="7"/>
  <c r="DX595" i="7"/>
  <c r="EA595" i="7"/>
  <c r="DX591" i="7"/>
  <c r="EA591" i="7"/>
  <c r="DX587" i="7"/>
  <c r="EA587" i="7"/>
  <c r="DX583" i="7"/>
  <c r="EA583" i="7"/>
  <c r="DX579" i="7"/>
  <c r="EA579" i="7"/>
  <c r="DX575" i="7"/>
  <c r="EA575" i="7"/>
  <c r="DX571" i="7"/>
  <c r="EA571" i="7"/>
  <c r="DX567" i="7"/>
  <c r="EA567" i="7"/>
  <c r="DX563" i="7"/>
  <c r="EA563" i="7"/>
  <c r="DX559" i="7"/>
  <c r="EA559" i="7"/>
  <c r="DX555" i="7"/>
  <c r="EA555" i="7"/>
  <c r="DX551" i="7"/>
  <c r="EA551" i="7"/>
  <c r="DX547" i="7"/>
  <c r="EA547" i="7"/>
  <c r="DX543" i="7"/>
  <c r="EA543" i="7"/>
  <c r="DX539" i="7"/>
  <c r="EA539" i="7"/>
  <c r="DX535" i="7"/>
  <c r="EA535" i="7"/>
  <c r="DX531" i="7"/>
  <c r="EA531" i="7"/>
  <c r="DX527" i="7"/>
  <c r="EA527" i="7"/>
  <c r="DX523" i="7"/>
  <c r="EA523" i="7"/>
  <c r="DX519" i="7"/>
  <c r="EA519" i="7"/>
  <c r="DX515" i="7"/>
  <c r="EA515" i="7"/>
  <c r="DX511" i="7"/>
  <c r="EA511" i="7"/>
  <c r="DX507" i="7"/>
  <c r="EA507" i="7"/>
  <c r="DX503" i="7"/>
  <c r="EA503" i="7"/>
  <c r="DX499" i="7"/>
  <c r="EA499" i="7"/>
  <c r="DX495" i="7"/>
  <c r="EA495" i="7"/>
  <c r="DX491" i="7"/>
  <c r="EA491" i="7"/>
  <c r="DX487" i="7"/>
  <c r="EA487" i="7"/>
  <c r="DX483" i="7"/>
  <c r="EA483" i="7"/>
  <c r="DX479" i="7"/>
  <c r="EA479" i="7"/>
  <c r="DX475" i="7"/>
  <c r="EA475" i="7"/>
  <c r="DX471" i="7"/>
  <c r="EA471" i="7"/>
  <c r="DX467" i="7"/>
  <c r="EA467" i="7"/>
  <c r="DX463" i="7"/>
  <c r="EA463" i="7"/>
  <c r="DX459" i="7"/>
  <c r="EA459" i="7"/>
  <c r="DX455" i="7"/>
  <c r="EA455" i="7"/>
  <c r="DX451" i="7"/>
  <c r="EA451" i="7"/>
  <c r="DX447" i="7"/>
  <c r="EA447" i="7"/>
  <c r="DX443" i="7"/>
  <c r="EA443" i="7"/>
  <c r="DX439" i="7"/>
  <c r="EA439" i="7"/>
  <c r="DX435" i="7"/>
  <c r="EA435" i="7"/>
  <c r="DX431" i="7"/>
  <c r="EA431" i="7"/>
  <c r="DX427" i="7"/>
  <c r="EA427" i="7"/>
  <c r="DX423" i="7"/>
  <c r="EA423" i="7"/>
  <c r="DX419" i="7"/>
  <c r="EA419" i="7"/>
  <c r="DX415" i="7"/>
  <c r="EA415" i="7"/>
  <c r="EA411" i="7"/>
  <c r="DX411" i="7"/>
  <c r="EA407" i="7"/>
  <c r="DX407" i="7"/>
  <c r="EA403" i="7"/>
  <c r="DX403" i="7"/>
  <c r="EA399" i="7"/>
  <c r="DX399" i="7"/>
  <c r="EA395" i="7"/>
  <c r="DX395" i="7"/>
  <c r="EA391" i="7"/>
  <c r="DX391" i="7"/>
  <c r="EA387" i="7"/>
  <c r="DX387" i="7"/>
  <c r="EA383" i="7"/>
  <c r="DX383" i="7"/>
  <c r="EA379" i="7"/>
  <c r="DX379" i="7"/>
  <c r="EA375" i="7"/>
  <c r="DX375" i="7"/>
  <c r="EA371" i="7"/>
  <c r="DX371" i="7"/>
  <c r="EA367" i="7"/>
  <c r="DX367" i="7"/>
  <c r="EA363" i="7"/>
  <c r="DX363" i="7"/>
  <c r="EA359" i="7"/>
  <c r="DX359" i="7"/>
  <c r="EA355" i="7"/>
  <c r="DX355" i="7"/>
  <c r="EA351" i="7"/>
  <c r="DX351" i="7"/>
  <c r="EA347" i="7"/>
  <c r="DX347" i="7"/>
  <c r="EA343" i="7"/>
  <c r="DX343" i="7"/>
  <c r="EA339" i="7"/>
  <c r="DX339" i="7"/>
  <c r="EA335" i="7"/>
  <c r="DX335" i="7"/>
  <c r="EA331" i="7"/>
  <c r="DX331" i="7"/>
  <c r="EA327" i="7"/>
  <c r="DX327" i="7"/>
  <c r="EA323" i="7"/>
  <c r="DX323" i="7"/>
  <c r="EA319" i="7"/>
  <c r="DX319" i="7"/>
  <c r="EA315" i="7"/>
  <c r="DX315" i="7"/>
  <c r="EA311" i="7"/>
  <c r="DX311" i="7"/>
  <c r="EA307" i="7"/>
  <c r="DX307" i="7"/>
  <c r="EA303" i="7"/>
  <c r="DX303" i="7"/>
  <c r="EA299" i="7"/>
  <c r="DX299" i="7"/>
  <c r="EA295" i="7"/>
  <c r="DX295" i="7"/>
  <c r="EA291" i="7"/>
  <c r="DX291" i="7"/>
  <c r="EA287" i="7"/>
  <c r="DX287" i="7"/>
  <c r="EA283" i="7"/>
  <c r="DX283" i="7"/>
  <c r="EA279" i="7"/>
  <c r="DX279" i="7"/>
  <c r="EA275" i="7"/>
  <c r="DX275" i="7"/>
  <c r="EA271" i="7"/>
  <c r="DX271" i="7"/>
  <c r="EA267" i="7"/>
  <c r="DX267" i="7"/>
  <c r="EA263" i="7"/>
  <c r="DX263" i="7"/>
  <c r="EA259" i="7"/>
  <c r="DX259" i="7"/>
  <c r="EA255" i="7"/>
  <c r="DX255" i="7"/>
  <c r="EA251" i="7"/>
  <c r="DX251" i="7"/>
  <c r="EA247" i="7"/>
  <c r="DX247" i="7"/>
  <c r="EA243" i="7"/>
  <c r="DX243" i="7"/>
  <c r="EA239" i="7"/>
  <c r="DX239" i="7"/>
  <c r="EA235" i="7"/>
  <c r="DX235" i="7"/>
  <c r="EA231" i="7"/>
  <c r="DX231" i="7"/>
  <c r="EA227" i="7"/>
  <c r="DX227" i="7"/>
  <c r="EA221" i="7"/>
  <c r="DX221" i="7"/>
  <c r="EA213" i="7"/>
  <c r="DX213" i="7"/>
  <c r="EA205" i="7"/>
  <c r="DX205" i="7"/>
  <c r="EA197" i="7"/>
  <c r="DX197" i="7"/>
  <c r="EA189" i="7"/>
  <c r="DX189" i="7"/>
  <c r="EA181" i="7"/>
  <c r="DX181" i="7"/>
  <c r="EA173" i="7"/>
  <c r="DX173" i="7"/>
  <c r="EA165" i="7"/>
  <c r="DX165" i="7"/>
  <c r="EA157" i="7"/>
  <c r="DX157" i="7"/>
  <c r="EA149" i="7"/>
  <c r="DX149" i="7"/>
  <c r="EA141" i="7"/>
  <c r="DX141" i="7"/>
  <c r="EA133" i="7"/>
  <c r="DX133" i="7"/>
  <c r="EA125" i="7"/>
  <c r="DX125" i="7"/>
  <c r="EA117" i="7"/>
  <c r="DX117" i="7"/>
  <c r="EA109" i="7"/>
  <c r="DX109" i="7"/>
  <c r="EA101" i="7"/>
  <c r="DX101" i="7"/>
  <c r="EA93" i="7"/>
  <c r="DX93" i="7"/>
  <c r="EA85" i="7"/>
  <c r="DX85" i="7"/>
  <c r="EA77" i="7"/>
  <c r="DX77" i="7"/>
  <c r="EA69" i="7"/>
  <c r="DX69" i="7"/>
  <c r="EA61" i="7"/>
  <c r="DX61" i="7"/>
  <c r="EA53" i="7"/>
  <c r="DX53" i="7"/>
  <c r="EA45" i="7"/>
  <c r="DX45" i="7"/>
  <c r="EA37" i="7"/>
  <c r="DX37" i="7"/>
  <c r="DX29" i="7"/>
  <c r="EA29" i="7"/>
  <c r="DX21" i="7"/>
  <c r="EA21" i="7"/>
  <c r="DX13" i="7"/>
  <c r="EA13" i="7"/>
  <c r="DX5" i="7"/>
  <c r="EA5" i="7"/>
  <c r="EA222" i="7"/>
  <c r="DX222" i="7"/>
  <c r="EA218" i="7"/>
  <c r="DX218" i="7"/>
  <c r="EA214" i="7"/>
  <c r="DX214" i="7"/>
  <c r="EA210" i="7"/>
  <c r="DX210" i="7"/>
  <c r="EA206" i="7"/>
  <c r="DX206" i="7"/>
  <c r="EA202" i="7"/>
  <c r="DX202" i="7"/>
  <c r="EA198" i="7"/>
  <c r="DX198" i="7"/>
  <c r="EA194" i="7"/>
  <c r="DX194" i="7"/>
  <c r="EA190" i="7"/>
  <c r="DX190" i="7"/>
  <c r="EA186" i="7"/>
  <c r="DX186" i="7"/>
  <c r="EA182" i="7"/>
  <c r="DX182" i="7"/>
  <c r="EA178" i="7"/>
  <c r="DX178" i="7"/>
  <c r="EA174" i="7"/>
  <c r="DX174" i="7"/>
  <c r="EA170" i="7"/>
  <c r="DX170" i="7"/>
  <c r="EA166" i="7"/>
  <c r="DX166" i="7"/>
  <c r="EA162" i="7"/>
  <c r="DX162" i="7"/>
  <c r="EA158" i="7"/>
  <c r="DX158" i="7"/>
  <c r="EA154" i="7"/>
  <c r="DX154" i="7"/>
  <c r="EA150" i="7"/>
  <c r="DX150" i="7"/>
  <c r="EA146" i="7"/>
  <c r="DX146" i="7"/>
  <c r="EA142" i="7"/>
  <c r="DX142" i="7"/>
  <c r="EA138" i="7"/>
  <c r="DX138" i="7"/>
  <c r="EA134" i="7"/>
  <c r="DX134" i="7"/>
  <c r="EA130" i="7"/>
  <c r="DX130" i="7"/>
  <c r="EA126" i="7"/>
  <c r="DX126" i="7"/>
  <c r="EA122" i="7"/>
  <c r="DX122" i="7"/>
  <c r="EA118" i="7"/>
  <c r="DX118" i="7"/>
  <c r="EA114" i="7"/>
  <c r="DX114" i="7"/>
  <c r="EA110" i="7"/>
  <c r="DX110" i="7"/>
  <c r="EA106" i="7"/>
  <c r="DX106" i="7"/>
  <c r="EA102" i="7"/>
  <c r="DX102" i="7"/>
  <c r="EA98" i="7"/>
  <c r="DX98" i="7"/>
  <c r="EA94" i="7"/>
  <c r="DX94" i="7"/>
  <c r="EA90" i="7"/>
  <c r="DX90" i="7"/>
  <c r="EA86" i="7"/>
  <c r="DX86" i="7"/>
  <c r="EA82" i="7"/>
  <c r="DX82" i="7"/>
  <c r="EA78" i="7"/>
  <c r="DX78" i="7"/>
  <c r="EA74" i="7"/>
  <c r="DX74" i="7"/>
  <c r="EA70" i="7"/>
  <c r="DX70" i="7"/>
  <c r="EA66" i="7"/>
  <c r="DX66" i="7"/>
  <c r="EA62" i="7"/>
  <c r="DX62" i="7"/>
  <c r="EA58" i="7"/>
  <c r="DX58" i="7"/>
  <c r="EA54" i="7"/>
  <c r="DX54" i="7"/>
  <c r="EA50" i="7"/>
  <c r="DX50" i="7"/>
  <c r="EA46" i="7"/>
  <c r="DX46" i="7"/>
  <c r="EA42" i="7"/>
  <c r="DX42" i="7"/>
  <c r="EA38" i="7"/>
  <c r="DX38" i="7"/>
  <c r="EA34" i="7"/>
  <c r="DX34" i="7"/>
  <c r="EA30" i="7"/>
  <c r="DX30" i="7"/>
  <c r="DX26" i="7"/>
  <c r="EA26" i="7"/>
  <c r="DX22" i="7"/>
  <c r="EA22" i="7"/>
  <c r="DX18" i="7"/>
  <c r="EA18" i="7"/>
  <c r="DX14" i="7"/>
  <c r="CM45" i="10" s="1"/>
  <c r="T51" i="17" s="1"/>
  <c r="EA14" i="7"/>
  <c r="CP45" i="10" s="1"/>
  <c r="S51" i="17" s="1"/>
  <c r="DX10" i="7"/>
  <c r="EA10" i="7"/>
  <c r="DX6" i="7"/>
  <c r="EA6" i="7"/>
  <c r="DX688" i="7"/>
  <c r="EA688" i="7"/>
  <c r="DX672" i="7"/>
  <c r="EA672" i="7"/>
  <c r="DX656" i="7"/>
  <c r="EA656" i="7"/>
  <c r="DX640" i="7"/>
  <c r="EA640" i="7"/>
  <c r="DX624" i="7"/>
  <c r="EA624" i="7"/>
  <c r="DX608" i="7"/>
  <c r="EA608" i="7"/>
  <c r="DX592" i="7"/>
  <c r="EA592" i="7"/>
  <c r="DX576" i="7"/>
  <c r="EA576" i="7"/>
  <c r="DX560" i="7"/>
  <c r="EA560" i="7"/>
  <c r="DX544" i="7"/>
  <c r="EA544" i="7"/>
  <c r="DX528" i="7"/>
  <c r="EA528" i="7"/>
  <c r="DX512" i="7"/>
  <c r="EA512" i="7"/>
  <c r="DX496" i="7"/>
  <c r="EA496" i="7"/>
  <c r="DX480" i="7"/>
  <c r="EA480" i="7"/>
  <c r="DX464" i="7"/>
  <c r="EA464" i="7"/>
  <c r="DX448" i="7"/>
  <c r="EA448" i="7"/>
  <c r="DX432" i="7"/>
  <c r="EA432" i="7"/>
  <c r="DX416" i="7"/>
  <c r="EA416" i="7"/>
  <c r="EA400" i="7"/>
  <c r="DX400" i="7"/>
  <c r="EA384" i="7"/>
  <c r="DX384" i="7"/>
  <c r="EA368" i="7"/>
  <c r="DX368" i="7"/>
  <c r="EA352" i="7"/>
  <c r="DX352" i="7"/>
  <c r="EA336" i="7"/>
  <c r="DX336" i="7"/>
  <c r="EA320" i="7"/>
  <c r="DX320" i="7"/>
  <c r="EA304" i="7"/>
  <c r="DX304" i="7"/>
  <c r="EA288" i="7"/>
  <c r="DX288" i="7"/>
  <c r="EA272" i="7"/>
  <c r="DX272" i="7"/>
  <c r="EA256" i="7"/>
  <c r="DX256" i="7"/>
  <c r="EA240" i="7"/>
  <c r="DX240" i="7"/>
  <c r="DX700" i="7"/>
  <c r="EA700" i="7"/>
  <c r="DX684" i="7"/>
  <c r="EA684" i="7"/>
  <c r="DX668" i="7"/>
  <c r="EA668" i="7"/>
  <c r="DX652" i="7"/>
  <c r="EA652" i="7"/>
  <c r="DX636" i="7"/>
  <c r="EA636" i="7"/>
  <c r="DX620" i="7"/>
  <c r="EA620" i="7"/>
  <c r="DX604" i="7"/>
  <c r="EA604" i="7"/>
  <c r="DX588" i="7"/>
  <c r="EA588" i="7"/>
  <c r="DX572" i="7"/>
  <c r="EA572" i="7"/>
  <c r="DX556" i="7"/>
  <c r="EA556" i="7"/>
  <c r="DX540" i="7"/>
  <c r="EA540" i="7"/>
  <c r="DX524" i="7"/>
  <c r="EA524" i="7"/>
  <c r="DX508" i="7"/>
  <c r="EA508" i="7"/>
  <c r="DX492" i="7"/>
  <c r="EA492" i="7"/>
  <c r="DX476" i="7"/>
  <c r="EA476" i="7"/>
  <c r="DX460" i="7"/>
  <c r="EA460" i="7"/>
  <c r="DX444" i="7"/>
  <c r="EA444" i="7"/>
  <c r="DX428" i="7"/>
  <c r="EA428" i="7"/>
  <c r="EA412" i="7"/>
  <c r="DX412" i="7"/>
  <c r="EA396" i="7"/>
  <c r="DX396" i="7"/>
  <c r="EA380" i="7"/>
  <c r="DX380" i="7"/>
  <c r="EA364" i="7"/>
  <c r="DX364" i="7"/>
  <c r="EA348" i="7"/>
  <c r="DX348" i="7"/>
  <c r="EA332" i="7"/>
  <c r="DX332" i="7"/>
  <c r="EA316" i="7"/>
  <c r="DX316" i="7"/>
  <c r="EA300" i="7"/>
  <c r="DX300" i="7"/>
  <c r="EA284" i="7"/>
  <c r="DX284" i="7"/>
  <c r="EA268" i="7"/>
  <c r="DX268" i="7"/>
  <c r="EA252" i="7"/>
  <c r="DX252" i="7"/>
  <c r="EA236" i="7"/>
  <c r="DX236" i="7"/>
  <c r="EA223" i="7"/>
  <c r="DX223" i="7"/>
  <c r="EA207" i="7"/>
  <c r="DX207" i="7"/>
  <c r="EA191" i="7"/>
  <c r="DX191" i="7"/>
  <c r="EA175" i="7"/>
  <c r="DX175" i="7"/>
  <c r="EA159" i="7"/>
  <c r="DX159" i="7"/>
  <c r="EA143" i="7"/>
  <c r="DX143" i="7"/>
  <c r="EA127" i="7"/>
  <c r="DX127" i="7"/>
  <c r="EA111" i="7"/>
  <c r="DX111" i="7"/>
  <c r="EA95" i="7"/>
  <c r="DX95" i="7"/>
  <c r="EA79" i="7"/>
  <c r="DX79" i="7"/>
  <c r="EA63" i="7"/>
  <c r="DX63" i="7"/>
  <c r="EA47" i="7"/>
  <c r="DX47" i="7"/>
  <c r="EA31" i="7"/>
  <c r="DX31" i="7"/>
  <c r="DX15" i="7"/>
  <c r="EA15" i="7"/>
  <c r="DX694" i="7"/>
  <c r="EA694" i="7"/>
  <c r="DX686" i="7"/>
  <c r="EA686" i="7"/>
  <c r="DX678" i="7"/>
  <c r="EA678" i="7"/>
  <c r="DX670" i="7"/>
  <c r="EA670" i="7"/>
  <c r="DX662" i="7"/>
  <c r="EA662" i="7"/>
  <c r="DX654" i="7"/>
  <c r="EA654" i="7"/>
  <c r="DX646" i="7"/>
  <c r="EA646" i="7"/>
  <c r="DX638" i="7"/>
  <c r="EA638" i="7"/>
  <c r="DX630" i="7"/>
  <c r="EA630" i="7"/>
  <c r="DX622" i="7"/>
  <c r="EA622" i="7"/>
  <c r="DX614" i="7"/>
  <c r="EA614" i="7"/>
  <c r="DX606" i="7"/>
  <c r="EA606" i="7"/>
  <c r="DX598" i="7"/>
  <c r="EA598" i="7"/>
  <c r="DX590" i="7"/>
  <c r="EA590" i="7"/>
  <c r="DX582" i="7"/>
  <c r="EA582" i="7"/>
  <c r="DX574" i="7"/>
  <c r="EA574" i="7"/>
  <c r="DX566" i="7"/>
  <c r="EA566" i="7"/>
  <c r="DX558" i="7"/>
  <c r="EA558" i="7"/>
  <c r="DX550" i="7"/>
  <c r="EA550" i="7"/>
  <c r="DX542" i="7"/>
  <c r="EA542" i="7"/>
  <c r="DX534" i="7"/>
  <c r="EA534" i="7"/>
  <c r="DX526" i="7"/>
  <c r="EA526" i="7"/>
  <c r="DX518" i="7"/>
  <c r="EA518" i="7"/>
  <c r="DX510" i="7"/>
  <c r="EA510" i="7"/>
  <c r="DX502" i="7"/>
  <c r="EA502" i="7"/>
  <c r="DX494" i="7"/>
  <c r="EA494" i="7"/>
  <c r="DX486" i="7"/>
  <c r="EA486" i="7"/>
  <c r="DX478" i="7"/>
  <c r="EA478" i="7"/>
  <c r="DX470" i="7"/>
  <c r="EA470" i="7"/>
  <c r="DX462" i="7"/>
  <c r="EA462" i="7"/>
  <c r="DX454" i="7"/>
  <c r="EA454" i="7"/>
  <c r="DX446" i="7"/>
  <c r="EA446" i="7"/>
  <c r="DX438" i="7"/>
  <c r="EA438" i="7"/>
  <c r="DX430" i="7"/>
  <c r="EA430" i="7"/>
  <c r="DX422" i="7"/>
  <c r="EA422" i="7"/>
  <c r="DX414" i="7"/>
  <c r="EA414" i="7"/>
  <c r="EA406" i="7"/>
  <c r="DX406" i="7"/>
  <c r="EA398" i="7"/>
  <c r="DX398" i="7"/>
  <c r="EA390" i="7"/>
  <c r="DX390" i="7"/>
  <c r="EA382" i="7"/>
  <c r="DX382" i="7"/>
  <c r="EA374" i="7"/>
  <c r="DX374" i="7"/>
  <c r="EA366" i="7"/>
  <c r="DX366" i="7"/>
  <c r="EA358" i="7"/>
  <c r="DX358" i="7"/>
  <c r="EA350" i="7"/>
  <c r="DX350" i="7"/>
  <c r="EA342" i="7"/>
  <c r="DX342" i="7"/>
  <c r="EA334" i="7"/>
  <c r="DX334" i="7"/>
  <c r="EA326" i="7"/>
  <c r="DX326" i="7"/>
  <c r="EA318" i="7"/>
  <c r="DX318" i="7"/>
  <c r="EA310" i="7"/>
  <c r="DX310" i="7"/>
  <c r="EA302" i="7"/>
  <c r="DX302" i="7"/>
  <c r="EA294" i="7"/>
  <c r="DX294" i="7"/>
  <c r="EA286" i="7"/>
  <c r="DX286" i="7"/>
  <c r="EA278" i="7"/>
  <c r="DX278" i="7"/>
  <c r="EA270" i="7"/>
  <c r="DX270" i="7"/>
  <c r="EA262" i="7"/>
  <c r="DX262" i="7"/>
  <c r="EA254" i="7"/>
  <c r="DX254" i="7"/>
  <c r="EA246" i="7"/>
  <c r="DX246" i="7"/>
  <c r="EA238" i="7"/>
  <c r="DX238" i="7"/>
  <c r="EA230" i="7"/>
  <c r="DX230" i="7"/>
  <c r="EA219" i="7"/>
  <c r="DX219" i="7"/>
  <c r="EA203" i="7"/>
  <c r="DX203" i="7"/>
  <c r="EA187" i="7"/>
  <c r="DX187" i="7"/>
  <c r="EA171" i="7"/>
  <c r="DX171" i="7"/>
  <c r="EA155" i="7"/>
  <c r="DX155" i="7"/>
  <c r="EA139" i="7"/>
  <c r="DX139" i="7"/>
  <c r="EA123" i="7"/>
  <c r="DX123" i="7"/>
  <c r="EA107" i="7"/>
  <c r="DX107" i="7"/>
  <c r="EA91" i="7"/>
  <c r="DX91" i="7"/>
  <c r="EA75" i="7"/>
  <c r="DX75" i="7"/>
  <c r="EA59" i="7"/>
  <c r="DX59" i="7"/>
  <c r="EA43" i="7"/>
  <c r="DX43" i="7"/>
  <c r="DX27" i="7"/>
  <c r="EA27" i="7"/>
  <c r="DX11" i="7"/>
  <c r="EA11" i="7"/>
  <c r="DX701" i="7"/>
  <c r="EA701" i="7"/>
  <c r="DX697" i="7"/>
  <c r="EA697" i="7"/>
  <c r="DX693" i="7"/>
  <c r="EA693" i="7"/>
  <c r="DX689" i="7"/>
  <c r="EA689" i="7"/>
  <c r="DX685" i="7"/>
  <c r="EA685" i="7"/>
  <c r="DX681" i="7"/>
  <c r="EA681" i="7"/>
  <c r="DX677" i="7"/>
  <c r="EA677" i="7"/>
  <c r="DX673" i="7"/>
  <c r="EA673" i="7"/>
  <c r="DX669" i="7"/>
  <c r="EA669" i="7"/>
  <c r="DX665" i="7"/>
  <c r="EA665" i="7"/>
  <c r="DX661" i="7"/>
  <c r="EA661" i="7"/>
  <c r="DX657" i="7"/>
  <c r="EA657" i="7"/>
  <c r="DX653" i="7"/>
  <c r="EA653" i="7"/>
  <c r="DX649" i="7"/>
  <c r="EA649" i="7"/>
  <c r="DX645" i="7"/>
  <c r="EA645" i="7"/>
  <c r="DX641" i="7"/>
  <c r="EA641" i="7"/>
  <c r="DX637" i="7"/>
  <c r="EA637" i="7"/>
  <c r="DX633" i="7"/>
  <c r="EA633" i="7"/>
  <c r="DX629" i="7"/>
  <c r="EA629" i="7"/>
  <c r="DX625" i="7"/>
  <c r="EA625" i="7"/>
  <c r="DX621" i="7"/>
  <c r="EA621" i="7"/>
  <c r="DX617" i="7"/>
  <c r="EA617" i="7"/>
  <c r="DX613" i="7"/>
  <c r="EA613" i="7"/>
  <c r="DX609" i="7"/>
  <c r="EA609" i="7"/>
  <c r="DX605" i="7"/>
  <c r="EA605" i="7"/>
  <c r="DX601" i="7"/>
  <c r="EA601" i="7"/>
  <c r="DX597" i="7"/>
  <c r="EA597" i="7"/>
  <c r="DX593" i="7"/>
  <c r="EA593" i="7"/>
  <c r="DX589" i="7"/>
  <c r="EA589" i="7"/>
  <c r="DX585" i="7"/>
  <c r="EA585" i="7"/>
  <c r="DX581" i="7"/>
  <c r="EA581" i="7"/>
  <c r="DX577" i="7"/>
  <c r="EA577" i="7"/>
  <c r="DX573" i="7"/>
  <c r="EA573" i="7"/>
  <c r="DX569" i="7"/>
  <c r="EA569" i="7"/>
  <c r="DX565" i="7"/>
  <c r="EA565" i="7"/>
  <c r="DX561" i="7"/>
  <c r="EA561" i="7"/>
  <c r="DX557" i="7"/>
  <c r="EA557" i="7"/>
  <c r="DX553" i="7"/>
  <c r="EA553" i="7"/>
  <c r="DX549" i="7"/>
  <c r="EA549" i="7"/>
  <c r="DX545" i="7"/>
  <c r="EA545" i="7"/>
  <c r="DX541" i="7"/>
  <c r="EA541" i="7"/>
  <c r="DX537" i="7"/>
  <c r="EA537" i="7"/>
  <c r="DX533" i="7"/>
  <c r="EA533" i="7"/>
  <c r="DX529" i="7"/>
  <c r="EA529" i="7"/>
  <c r="DX525" i="7"/>
  <c r="EA525" i="7"/>
  <c r="DX521" i="7"/>
  <c r="EA521" i="7"/>
  <c r="DX517" i="7"/>
  <c r="EA517" i="7"/>
  <c r="DX513" i="7"/>
  <c r="EA513" i="7"/>
  <c r="DX509" i="7"/>
  <c r="EA509" i="7"/>
  <c r="DX505" i="7"/>
  <c r="EA505" i="7"/>
  <c r="DX501" i="7"/>
  <c r="EA501" i="7"/>
  <c r="DX497" i="7"/>
  <c r="EA497" i="7"/>
  <c r="DX493" i="7"/>
  <c r="EA493" i="7"/>
  <c r="DX489" i="7"/>
  <c r="EA489" i="7"/>
  <c r="DX485" i="7"/>
  <c r="EA485" i="7"/>
  <c r="DX481" i="7"/>
  <c r="EA481" i="7"/>
  <c r="DX477" i="7"/>
  <c r="EA477" i="7"/>
  <c r="DX473" i="7"/>
  <c r="EA473" i="7"/>
  <c r="DX469" i="7"/>
  <c r="EA469" i="7"/>
  <c r="DX465" i="7"/>
  <c r="EA465" i="7"/>
  <c r="DX461" i="7"/>
  <c r="EA461" i="7"/>
  <c r="DX457" i="7"/>
  <c r="EA457" i="7"/>
  <c r="DX453" i="7"/>
  <c r="EA453" i="7"/>
  <c r="DX449" i="7"/>
  <c r="EA449" i="7"/>
  <c r="DX445" i="7"/>
  <c r="EA445" i="7"/>
  <c r="DX441" i="7"/>
  <c r="EA441" i="7"/>
  <c r="DX437" i="7"/>
  <c r="EA437" i="7"/>
  <c r="DX433" i="7"/>
  <c r="EA433" i="7"/>
  <c r="DX429" i="7"/>
  <c r="EA429" i="7"/>
  <c r="DX425" i="7"/>
  <c r="EA425" i="7"/>
  <c r="DX421" i="7"/>
  <c r="EA421" i="7"/>
  <c r="DX417" i="7"/>
  <c r="EA417" i="7"/>
  <c r="DX413" i="7"/>
  <c r="EA413" i="7"/>
  <c r="EA409" i="7"/>
  <c r="DX409" i="7"/>
  <c r="EA405" i="7"/>
  <c r="DX405" i="7"/>
  <c r="EA401" i="7"/>
  <c r="DX401" i="7"/>
  <c r="EA397" i="7"/>
  <c r="DX397" i="7"/>
  <c r="EA393" i="7"/>
  <c r="DX393" i="7"/>
  <c r="EA389" i="7"/>
  <c r="DX389" i="7"/>
  <c r="EA385" i="7"/>
  <c r="DX385" i="7"/>
  <c r="EA381" i="7"/>
  <c r="DX381" i="7"/>
  <c r="EA377" i="7"/>
  <c r="DX377" i="7"/>
  <c r="EA373" i="7"/>
  <c r="DX373" i="7"/>
  <c r="EA369" i="7"/>
  <c r="DX369" i="7"/>
  <c r="EA365" i="7"/>
  <c r="DX365" i="7"/>
  <c r="EA361" i="7"/>
  <c r="DX361" i="7"/>
  <c r="EA357" i="7"/>
  <c r="DX357" i="7"/>
  <c r="EA353" i="7"/>
  <c r="DX353" i="7"/>
  <c r="EA349" i="7"/>
  <c r="DX349" i="7"/>
  <c r="EA345" i="7"/>
  <c r="DX345" i="7"/>
  <c r="EA341" i="7"/>
  <c r="DX341" i="7"/>
  <c r="EA337" i="7"/>
  <c r="DX337" i="7"/>
  <c r="EA333" i="7"/>
  <c r="DX333" i="7"/>
  <c r="EA329" i="7"/>
  <c r="DX329" i="7"/>
  <c r="EA325" i="7"/>
  <c r="DX325" i="7"/>
  <c r="EA321" i="7"/>
  <c r="DX321" i="7"/>
  <c r="EA317" i="7"/>
  <c r="DX317" i="7"/>
  <c r="EA313" i="7"/>
  <c r="DX313" i="7"/>
  <c r="EA309" i="7"/>
  <c r="DX309" i="7"/>
  <c r="EA305" i="7"/>
  <c r="DX305" i="7"/>
  <c r="EA301" i="7"/>
  <c r="DX301" i="7"/>
  <c r="EA297" i="7"/>
  <c r="DX297" i="7"/>
  <c r="EA293" i="7"/>
  <c r="DX293" i="7"/>
  <c r="EA289" i="7"/>
  <c r="DX289" i="7"/>
  <c r="EA285" i="7"/>
  <c r="DX285" i="7"/>
  <c r="EA281" i="7"/>
  <c r="DX281" i="7"/>
  <c r="EA277" i="7"/>
  <c r="DX277" i="7"/>
  <c r="EA273" i="7"/>
  <c r="DX273" i="7"/>
  <c r="EA269" i="7"/>
  <c r="DX269" i="7"/>
  <c r="EA265" i="7"/>
  <c r="DX265" i="7"/>
  <c r="EA261" i="7"/>
  <c r="DX261" i="7"/>
  <c r="EA257" i="7"/>
  <c r="DX257" i="7"/>
  <c r="EA253" i="7"/>
  <c r="DX253" i="7"/>
  <c r="EA249" i="7"/>
  <c r="DX249" i="7"/>
  <c r="EA245" i="7"/>
  <c r="DX245" i="7"/>
  <c r="EA241" i="7"/>
  <c r="DX241" i="7"/>
  <c r="EA237" i="7"/>
  <c r="DX237" i="7"/>
  <c r="EA233" i="7"/>
  <c r="DX233" i="7"/>
  <c r="EA229" i="7"/>
  <c r="CP42" i="10" s="1"/>
  <c r="S48" i="17" s="1"/>
  <c r="DX229" i="7"/>
  <c r="CM42" i="10" s="1"/>
  <c r="T48" i="17" s="1"/>
  <c r="EA225" i="7"/>
  <c r="DX225" i="7"/>
  <c r="EA217" i="7"/>
  <c r="DX217" i="7"/>
  <c r="EA209" i="7"/>
  <c r="DX209" i="7"/>
  <c r="EA201" i="7"/>
  <c r="DX201" i="7"/>
  <c r="EA193" i="7"/>
  <c r="DX193" i="7"/>
  <c r="EA185" i="7"/>
  <c r="DX185" i="7"/>
  <c r="EA177" i="7"/>
  <c r="DX177" i="7"/>
  <c r="EA169" i="7"/>
  <c r="DX169" i="7"/>
  <c r="EA161" i="7"/>
  <c r="DX161" i="7"/>
  <c r="EA153" i="7"/>
  <c r="DX153" i="7"/>
  <c r="EA145" i="7"/>
  <c r="DX145" i="7"/>
  <c r="EA137" i="7"/>
  <c r="DX137" i="7"/>
  <c r="EA129" i="7"/>
  <c r="DX129" i="7"/>
  <c r="EA121" i="7"/>
  <c r="DX121" i="7"/>
  <c r="EA113" i="7"/>
  <c r="DX113" i="7"/>
  <c r="EA105" i="7"/>
  <c r="DX105" i="7"/>
  <c r="EA97" i="7"/>
  <c r="DX97" i="7"/>
  <c r="EA89" i="7"/>
  <c r="DX89" i="7"/>
  <c r="EA81" i="7"/>
  <c r="DX81" i="7"/>
  <c r="EA73" i="7"/>
  <c r="DX73" i="7"/>
  <c r="EA65" i="7"/>
  <c r="DX65" i="7"/>
  <c r="EA57" i="7"/>
  <c r="DX57" i="7"/>
  <c r="EA49" i="7"/>
  <c r="DX49" i="7"/>
  <c r="EA41" i="7"/>
  <c r="DX41" i="7"/>
  <c r="EA33" i="7"/>
  <c r="DX33" i="7"/>
  <c r="DX25" i="7"/>
  <c r="EA25" i="7"/>
  <c r="DX17" i="7"/>
  <c r="EA17" i="7"/>
  <c r="DX9" i="7"/>
  <c r="EA9" i="7"/>
  <c r="CP32" i="10"/>
  <c r="CP30" i="10"/>
  <c r="CP28" i="10"/>
  <c r="CP26" i="10"/>
  <c r="CP22" i="10"/>
  <c r="CP20" i="10"/>
  <c r="CP18" i="10"/>
  <c r="CP16" i="10"/>
  <c r="CP14" i="10"/>
  <c r="CP12" i="10"/>
  <c r="CP10" i="10"/>
  <c r="CP8" i="10"/>
  <c r="CO31" i="10"/>
  <c r="CO29" i="10"/>
  <c r="CO27" i="10"/>
  <c r="CO25" i="10"/>
  <c r="CO23" i="10"/>
  <c r="CO21" i="10"/>
  <c r="CO19" i="10"/>
  <c r="CO17" i="10"/>
  <c r="CO15" i="10"/>
  <c r="CO13" i="10"/>
  <c r="CO7" i="10"/>
  <c r="CN32" i="10"/>
  <c r="CN30" i="10"/>
  <c r="CN28" i="10"/>
  <c r="CN26" i="10"/>
  <c r="CN22" i="10"/>
  <c r="CN20" i="10"/>
  <c r="CN18" i="10"/>
  <c r="CN16" i="10"/>
  <c r="CN14" i="10"/>
  <c r="CN12" i="10"/>
  <c r="CN10" i="10"/>
  <c r="CN8" i="10"/>
  <c r="CM31" i="10"/>
  <c r="CM29" i="10"/>
  <c r="CM27" i="10"/>
  <c r="CM25" i="10"/>
  <c r="CM23" i="10"/>
  <c r="CM21" i="10"/>
  <c r="CM19" i="10"/>
  <c r="CM17" i="10"/>
  <c r="CM15" i="10"/>
  <c r="CM13" i="10"/>
  <c r="CM11" i="10"/>
  <c r="CM9" i="10"/>
  <c r="CM7" i="10"/>
  <c r="CM5" i="10"/>
  <c r="CP31" i="10"/>
  <c r="CP27" i="10"/>
  <c r="CP23" i="10"/>
  <c r="CP19" i="10"/>
  <c r="CP15" i="10"/>
  <c r="CP11" i="10"/>
  <c r="CP7" i="10"/>
  <c r="CO32" i="10"/>
  <c r="CO28" i="10"/>
  <c r="CO20" i="10"/>
  <c r="CO16" i="10"/>
  <c r="CN29" i="10"/>
  <c r="CN25" i="10"/>
  <c r="CN21" i="10"/>
  <c r="CN17" i="10"/>
  <c r="CN13" i="10"/>
  <c r="CN5" i="10"/>
  <c r="CM30" i="10"/>
  <c r="CM26" i="10"/>
  <c r="CM22" i="10"/>
  <c r="CM18" i="10"/>
  <c r="CM14" i="10"/>
  <c r="CM10" i="10"/>
  <c r="CM6" i="10"/>
  <c r="CP29" i="10"/>
  <c r="CP21" i="10"/>
  <c r="CP13" i="10"/>
  <c r="CP5" i="10"/>
  <c r="CO26" i="10"/>
  <c r="CO18" i="10"/>
  <c r="CN31" i="10"/>
  <c r="CN23" i="10"/>
  <c r="CN15" i="10"/>
  <c r="CN7" i="10"/>
  <c r="CM28" i="10"/>
  <c r="CM20" i="10"/>
  <c r="CM12" i="10"/>
  <c r="CP25" i="10"/>
  <c r="CP9" i="10"/>
  <c r="CO22" i="10"/>
  <c r="CN19" i="10"/>
  <c r="CM32" i="10"/>
  <c r="CM16" i="10"/>
  <c r="EA2" i="7"/>
  <c r="CP6" i="10" s="1"/>
  <c r="CP17" i="10"/>
  <c r="CO14" i="10"/>
  <c r="CM8" i="10"/>
  <c r="CO30" i="10"/>
  <c r="CN27" i="10"/>
  <c r="EA224" i="7"/>
  <c r="DX224" i="7"/>
  <c r="EA220" i="7"/>
  <c r="DX220" i="7"/>
  <c r="EA216" i="7"/>
  <c r="DX216" i="7"/>
  <c r="EA212" i="7"/>
  <c r="DX212" i="7"/>
  <c r="EA208" i="7"/>
  <c r="DX208" i="7"/>
  <c r="EA204" i="7"/>
  <c r="DX204" i="7"/>
  <c r="EA200" i="7"/>
  <c r="DX200" i="7"/>
  <c r="EA196" i="7"/>
  <c r="DX196" i="7"/>
  <c r="EA192" i="7"/>
  <c r="DX192" i="7"/>
  <c r="EA188" i="7"/>
  <c r="DX188" i="7"/>
  <c r="EA184" i="7"/>
  <c r="DX184" i="7"/>
  <c r="EA180" i="7"/>
  <c r="DX180" i="7"/>
  <c r="EA176" i="7"/>
  <c r="DX176" i="7"/>
  <c r="EA172" i="7"/>
  <c r="DX172" i="7"/>
  <c r="EA168" i="7"/>
  <c r="DX168" i="7"/>
  <c r="EA164" i="7"/>
  <c r="DX164" i="7"/>
  <c r="EA160" i="7"/>
  <c r="DX160" i="7"/>
  <c r="EA156" i="7"/>
  <c r="DX156" i="7"/>
  <c r="EA152" i="7"/>
  <c r="DX152" i="7"/>
  <c r="EA148" i="7"/>
  <c r="DX148" i="7"/>
  <c r="EA144" i="7"/>
  <c r="DX144" i="7"/>
  <c r="EA140" i="7"/>
  <c r="DX140" i="7"/>
  <c r="EA136" i="7"/>
  <c r="DX136" i="7"/>
  <c r="EA132" i="7"/>
  <c r="DX132" i="7"/>
  <c r="EA128" i="7"/>
  <c r="DX128" i="7"/>
  <c r="EA124" i="7"/>
  <c r="DX124" i="7"/>
  <c r="EA120" i="7"/>
  <c r="DX120" i="7"/>
  <c r="EA116" i="7"/>
  <c r="DX116" i="7"/>
  <c r="EA112" i="7"/>
  <c r="DX112" i="7"/>
  <c r="EA108" i="7"/>
  <c r="DX108" i="7"/>
  <c r="EA104" i="7"/>
  <c r="DX104" i="7"/>
  <c r="EA100" i="7"/>
  <c r="DX100" i="7"/>
  <c r="EA96" i="7"/>
  <c r="DX96" i="7"/>
  <c r="EA92" i="7"/>
  <c r="DX92" i="7"/>
  <c r="EA88" i="7"/>
  <c r="DX88" i="7"/>
  <c r="EA84" i="7"/>
  <c r="DX84" i="7"/>
  <c r="EA80" i="7"/>
  <c r="DX80" i="7"/>
  <c r="EA76" i="7"/>
  <c r="DX76" i="7"/>
  <c r="EA72" i="7"/>
  <c r="DX72" i="7"/>
  <c r="EA68" i="7"/>
  <c r="DX68" i="7"/>
  <c r="EA64" i="7"/>
  <c r="DX64" i="7"/>
  <c r="EA60" i="7"/>
  <c r="DX60" i="7"/>
  <c r="EA56" i="7"/>
  <c r="DX56" i="7"/>
  <c r="EA52" i="7"/>
  <c r="DX52" i="7"/>
  <c r="EA48" i="7"/>
  <c r="DX48" i="7"/>
  <c r="EA44" i="7"/>
  <c r="DX44" i="7"/>
  <c r="EA40" i="7"/>
  <c r="DX40" i="7"/>
  <c r="EA36" i="7"/>
  <c r="DX36" i="7"/>
  <c r="EA32" i="7"/>
  <c r="DX32" i="7"/>
  <c r="DX28" i="7"/>
  <c r="EA28" i="7"/>
  <c r="DX24" i="7"/>
  <c r="EA24" i="7"/>
  <c r="DX20" i="7"/>
  <c r="EA20" i="7"/>
  <c r="DX16" i="7"/>
  <c r="EA16" i="7"/>
  <c r="DX12" i="7"/>
  <c r="CM44" i="10" s="1"/>
  <c r="T50" i="17" s="1"/>
  <c r="EA12" i="7"/>
  <c r="CP44" i="10" s="1"/>
  <c r="S50" i="17" s="1"/>
  <c r="DX8" i="7"/>
  <c r="EA8" i="7"/>
  <c r="DX4" i="7"/>
  <c r="EA4" i="7"/>
  <c r="DU656" i="7"/>
  <c r="DS656" i="7"/>
  <c r="DS668" i="7"/>
  <c r="DU672" i="7"/>
  <c r="DS672" i="7"/>
  <c r="DU684" i="7"/>
  <c r="DS688" i="7"/>
  <c r="DU688" i="7"/>
  <c r="DU696" i="7"/>
  <c r="DS31" i="7"/>
  <c r="DS155" i="7"/>
  <c r="DS393" i="7"/>
  <c r="DS423" i="7"/>
  <c r="DU451" i="7"/>
  <c r="DS455" i="7"/>
  <c r="DS457" i="7"/>
  <c r="DS507" i="7"/>
  <c r="DS535" i="7"/>
  <c r="DS551" i="7"/>
  <c r="DS559" i="7"/>
  <c r="DU559" i="7"/>
  <c r="DS567" i="7"/>
  <c r="DS583" i="7"/>
  <c r="DU655" i="7"/>
  <c r="DU673" i="7"/>
  <c r="DU32" i="7"/>
  <c r="DS32" i="7"/>
  <c r="DU48" i="7"/>
  <c r="DS64" i="7"/>
  <c r="DU96" i="7"/>
  <c r="DS96" i="7"/>
  <c r="DU128" i="7"/>
  <c r="DS128" i="7"/>
  <c r="DS156" i="7"/>
  <c r="DU160" i="7"/>
  <c r="DS160" i="7"/>
  <c r="DU236" i="7"/>
  <c r="DS236" i="7"/>
  <c r="DU250" i="7"/>
  <c r="DS250" i="7"/>
  <c r="DU252" i="7"/>
  <c r="DS252" i="7"/>
  <c r="DU266" i="7"/>
  <c r="DS266" i="7"/>
  <c r="DS282" i="7"/>
  <c r="DU470" i="7"/>
  <c r="DU486" i="7"/>
  <c r="DU502" i="7"/>
  <c r="DS520" i="7"/>
  <c r="DU536" i="7"/>
  <c r="DS536" i="7"/>
  <c r="DS552" i="7"/>
  <c r="DU560" i="7"/>
  <c r="DU568" i="7"/>
  <c r="DS568" i="7"/>
  <c r="DU576" i="7"/>
  <c r="DS576" i="7"/>
  <c r="DU592" i="7"/>
  <c r="DS592" i="7"/>
  <c r="DU604" i="7"/>
  <c r="DS608" i="7"/>
  <c r="DU608" i="7"/>
  <c r="DU624" i="7"/>
  <c r="DS632" i="7"/>
  <c r="DU632" i="7"/>
  <c r="DS640" i="7"/>
  <c r="DU640" i="7"/>
  <c r="DS648" i="7"/>
  <c r="DU648" i="7"/>
  <c r="DS5" i="7"/>
  <c r="DS17" i="7"/>
  <c r="DU21" i="7"/>
  <c r="DS21" i="7"/>
  <c r="DS29" i="7"/>
  <c r="DU37" i="7"/>
  <c r="DS37" i="7"/>
  <c r="DS41" i="7"/>
  <c r="DU45" i="7"/>
  <c r="DS45" i="7"/>
  <c r="DU57" i="7"/>
  <c r="DS57" i="7"/>
  <c r="DU65" i="7"/>
  <c r="DU81" i="7"/>
  <c r="DU97" i="7"/>
  <c r="DS97" i="7"/>
  <c r="DU121" i="7"/>
  <c r="DS121" i="7"/>
  <c r="DU137" i="7"/>
  <c r="DS137" i="7"/>
  <c r="DS169" i="7"/>
  <c r="DU193" i="7"/>
  <c r="DS193" i="7"/>
  <c r="DS205" i="7"/>
  <c r="DS245" i="7"/>
  <c r="DS303" i="7"/>
  <c r="DS309" i="7"/>
  <c r="DS319" i="7"/>
  <c r="DS325" i="7"/>
  <c r="DS335" i="7"/>
  <c r="DS351" i="7"/>
  <c r="DS367" i="7"/>
  <c r="DS383" i="7"/>
  <c r="DS389" i="7"/>
  <c r="DS399" i="7"/>
  <c r="DS405" i="7"/>
  <c r="DS415" i="7"/>
  <c r="DS431" i="7"/>
  <c r="DS437" i="7"/>
  <c r="DS447" i="7"/>
  <c r="DS453" i="7"/>
  <c r="DS463" i="7"/>
  <c r="DS469" i="7"/>
  <c r="DU485" i="7"/>
  <c r="DU501" i="7"/>
  <c r="DU529" i="7"/>
  <c r="DU561" i="7"/>
  <c r="DU593" i="7"/>
  <c r="DU633" i="7"/>
  <c r="DU641" i="7"/>
  <c r="DS647" i="7"/>
  <c r="DS661" i="7"/>
  <c r="DS697" i="7"/>
  <c r="DU26" i="7"/>
  <c r="DU42" i="7"/>
  <c r="DU66" i="7"/>
  <c r="DU122" i="7"/>
  <c r="DU154" i="7"/>
  <c r="DS210" i="7"/>
  <c r="DU230" i="7"/>
  <c r="DS230" i="7"/>
  <c r="DU234" i="7"/>
  <c r="DU246" i="7"/>
  <c r="DS246" i="7"/>
  <c r="DU248" i="7"/>
  <c r="DU262" i="7"/>
  <c r="DS262" i="7"/>
  <c r="DS274" i="7"/>
  <c r="DU278" i="7"/>
  <c r="DS278" i="7"/>
  <c r="DU288" i="7"/>
  <c r="DS288" i="7"/>
  <c r="DU294" i="7"/>
  <c r="DS294" i="7"/>
  <c r="DU308" i="7"/>
  <c r="DU310" i="7"/>
  <c r="DS310" i="7"/>
  <c r="DU320" i="7"/>
  <c r="DS320" i="7"/>
  <c r="DU326" i="7"/>
  <c r="DS326" i="7"/>
  <c r="DU328" i="7"/>
  <c r="DS336" i="7"/>
  <c r="DS338" i="7"/>
  <c r="DU342" i="7"/>
  <c r="DS342" i="7"/>
  <c r="DU352" i="7"/>
  <c r="DS352" i="7"/>
  <c r="DS356" i="7"/>
  <c r="DU358" i="7"/>
  <c r="DS358" i="7"/>
  <c r="DS372" i="7"/>
  <c r="DU374" i="7"/>
  <c r="DS374" i="7"/>
  <c r="DU384" i="7"/>
  <c r="DS384" i="7"/>
  <c r="DU390" i="7"/>
  <c r="DS390" i="7"/>
  <c r="DS392" i="7"/>
  <c r="DS400" i="7"/>
  <c r="DU402" i="7"/>
  <c r="DU406" i="7"/>
  <c r="DS406" i="7"/>
  <c r="DU416" i="7"/>
  <c r="DS416" i="7"/>
  <c r="DU422" i="7"/>
  <c r="DS422" i="7"/>
  <c r="DU436" i="7"/>
  <c r="DU438" i="7"/>
  <c r="DS438" i="7"/>
  <c r="DU448" i="7"/>
  <c r="DS448" i="7"/>
  <c r="DU454" i="7"/>
  <c r="DS454" i="7"/>
  <c r="DU456" i="7"/>
  <c r="DS464" i="7"/>
  <c r="DS468" i="7"/>
  <c r="DU480" i="7"/>
  <c r="DS488" i="7"/>
  <c r="DS496" i="7"/>
  <c r="DS504" i="7"/>
  <c r="DU548" i="7"/>
  <c r="DS548" i="7"/>
  <c r="DU564" i="7"/>
  <c r="DS564" i="7"/>
  <c r="DU580" i="7"/>
  <c r="DS580" i="7"/>
  <c r="DS588" i="7"/>
  <c r="DU658" i="7"/>
  <c r="DU666" i="7"/>
  <c r="DS678" i="7"/>
  <c r="DU682" i="7"/>
  <c r="DS686" i="7"/>
  <c r="DU690" i="7"/>
  <c r="DU694" i="7"/>
  <c r="DU698" i="7"/>
  <c r="S1" i="6"/>
  <c r="DY487" i="7"/>
  <c r="DY304" i="7"/>
  <c r="DY633" i="7"/>
  <c r="DY450" i="7"/>
  <c r="DY255" i="7"/>
  <c r="DY580" i="7"/>
  <c r="DY389" i="7"/>
  <c r="DY202" i="7"/>
  <c r="DY187" i="7"/>
  <c r="DY448" i="7"/>
  <c r="DY339" i="7"/>
  <c r="DY660" i="7"/>
  <c r="DY559" i="7"/>
  <c r="DY376" i="7"/>
  <c r="DY189" i="7"/>
  <c r="DY522" i="7"/>
  <c r="DY331" i="7"/>
  <c r="DY652" i="7"/>
  <c r="DY461" i="7"/>
  <c r="DY270" i="7"/>
  <c r="DY311" i="7"/>
  <c r="DY640" i="7"/>
  <c r="DY338" i="7"/>
  <c r="DY659" i="7"/>
  <c r="DY277" i="7"/>
  <c r="DY575" i="7"/>
  <c r="DY392" i="7"/>
  <c r="DY205" i="7"/>
  <c r="DY538" i="7"/>
  <c r="DY347" i="7"/>
  <c r="DY160" i="7"/>
  <c r="DY668" i="7"/>
  <c r="DY477" i="7"/>
  <c r="DY286" i="7"/>
  <c r="DY233" i="7"/>
  <c r="DY486" i="7"/>
  <c r="DY246" i="7"/>
  <c r="DY316" i="7"/>
  <c r="DY327" i="7"/>
  <c r="DY656" i="7"/>
  <c r="DY473" i="7"/>
  <c r="DY290" i="7"/>
  <c r="DY611" i="7"/>
  <c r="DY420" i="7"/>
  <c r="DY421" i="7"/>
  <c r="DY438" i="7"/>
  <c r="DY616" i="7"/>
  <c r="DY183" i="7"/>
  <c r="DY591" i="7"/>
  <c r="DY408" i="7"/>
  <c r="DY221" i="7"/>
  <c r="DY554" i="7"/>
  <c r="DY363" i="7"/>
  <c r="DY176" i="7"/>
  <c r="DY684" i="7"/>
  <c r="DY493" i="7"/>
  <c r="DY302" i="7"/>
  <c r="DY249" i="7"/>
  <c r="DY479" i="7"/>
  <c r="DY689" i="7"/>
  <c r="DY192" i="7"/>
  <c r="DY279" i="7"/>
  <c r="DY608" i="7"/>
  <c r="DY425" i="7"/>
  <c r="DY238" i="7"/>
  <c r="DY563" i="7"/>
  <c r="DY372" i="7"/>
  <c r="DY497" i="7"/>
  <c r="DY470" i="7"/>
  <c r="DY382" i="7"/>
  <c r="DY637" i="7"/>
  <c r="DY208" i="7"/>
  <c r="DY541" i="7"/>
  <c r="DY572" i="7"/>
  <c r="DY537" i="7"/>
  <c r="DY675" i="7"/>
  <c r="DY630" i="7"/>
  <c r="DY289" i="7"/>
  <c r="DY427" i="7"/>
  <c r="DY627" i="7"/>
  <c r="DY551" i="7"/>
  <c r="DY368" i="7"/>
  <c r="DY181" i="7"/>
  <c r="DY697" i="7"/>
  <c r="DY514" i="7"/>
  <c r="DY323" i="7"/>
  <c r="DY644" i="7"/>
  <c r="DY453" i="7"/>
  <c r="DY266" i="7"/>
  <c r="DY251" i="7"/>
  <c r="DY576" i="7"/>
  <c r="DY467" i="7"/>
  <c r="DY623" i="7"/>
  <c r="DY440" i="7"/>
  <c r="DY253" i="7"/>
  <c r="DY586" i="7"/>
  <c r="DY395" i="7"/>
  <c r="DY525" i="7"/>
  <c r="DY334" i="7"/>
  <c r="DY439" i="7"/>
  <c r="DY466" i="7"/>
  <c r="DY405" i="7"/>
  <c r="DY639" i="7"/>
  <c r="DY456" i="7"/>
  <c r="DY273" i="7"/>
  <c r="DY602" i="7"/>
  <c r="DY224" i="7"/>
  <c r="DY350" i="7"/>
  <c r="DY614" i="7"/>
  <c r="DY442" i="7"/>
  <c r="DY204" i="7"/>
  <c r="DY354" i="7"/>
  <c r="DY484" i="7"/>
  <c r="DY655" i="7"/>
  <c r="DY618" i="7"/>
  <c r="DY557" i="7"/>
  <c r="DY444" i="7"/>
  <c r="DY436" i="7"/>
  <c r="DY615" i="7"/>
  <c r="DY432" i="7"/>
  <c r="DY245" i="7"/>
  <c r="DY578" i="7"/>
  <c r="DY387" i="7"/>
  <c r="DY200" i="7"/>
  <c r="DY517" i="7"/>
  <c r="DY326" i="7"/>
  <c r="DY375" i="7"/>
  <c r="DY274" i="7"/>
  <c r="DY595" i="7"/>
  <c r="DY217" i="7"/>
  <c r="DY179" i="7"/>
  <c r="DY687" i="7"/>
  <c r="DY504" i="7"/>
  <c r="DY321" i="7"/>
  <c r="DY650" i="7"/>
  <c r="DY459" i="7"/>
  <c r="DY268" i="7"/>
  <c r="DY589" i="7"/>
  <c r="DY398" i="7"/>
  <c r="DY567" i="7"/>
  <c r="DY197" i="7"/>
  <c r="DY594" i="7"/>
  <c r="DY216" i="7"/>
  <c r="DY533" i="7"/>
  <c r="DY195" i="7"/>
  <c r="DY520" i="7"/>
  <c r="DY337" i="7"/>
  <c r="DY666" i="7"/>
  <c r="DY475" i="7"/>
  <c r="DY284" i="7"/>
  <c r="DY605" i="7"/>
  <c r="DY414" i="7"/>
  <c r="DY485" i="7"/>
  <c r="DY374" i="7"/>
  <c r="DY488" i="7"/>
  <c r="DY634" i="7"/>
  <c r="DY455" i="7"/>
  <c r="DY272" i="7"/>
  <c r="DY601" i="7"/>
  <c r="DY418" i="7"/>
  <c r="DY223" i="7"/>
  <c r="DY548" i="7"/>
  <c r="DY677" i="7"/>
  <c r="DY227" i="7"/>
  <c r="DY305" i="7"/>
  <c r="DY571" i="7"/>
  <c r="DY211" i="7"/>
  <c r="DY536" i="7"/>
  <c r="DY353" i="7"/>
  <c r="DY166" i="7"/>
  <c r="DY682" i="7"/>
  <c r="DY491" i="7"/>
  <c r="DY300" i="7"/>
  <c r="DY621" i="7"/>
  <c r="DY430" i="7"/>
  <c r="DY373" i="7"/>
  <c r="DY186" i="7"/>
  <c r="DY164" i="7"/>
  <c r="DY378" i="7"/>
  <c r="DY700" i="7"/>
  <c r="DY407" i="7"/>
  <c r="DY220" i="7"/>
  <c r="DY553" i="7"/>
  <c r="DY370" i="7"/>
  <c r="DY175" i="7"/>
  <c r="DY691" i="7"/>
  <c r="DY500" i="7"/>
  <c r="DY508" i="7"/>
  <c r="DY573" i="7"/>
  <c r="DY258" i="7"/>
  <c r="DY598" i="7"/>
  <c r="DY494" i="7"/>
  <c r="DY360" i="7"/>
  <c r="DY257" i="7"/>
  <c r="DY288" i="7"/>
  <c r="DY617" i="7"/>
  <c r="DY434" i="7"/>
  <c r="DY278" i="7"/>
  <c r="DY317" i="7"/>
  <c r="DY410" i="7"/>
  <c r="DY294" i="7"/>
  <c r="DY561" i="7"/>
  <c r="DY345" i="7"/>
  <c r="DY292" i="7"/>
  <c r="DY193" i="7"/>
  <c r="DY609" i="7"/>
  <c r="DY365" i="7"/>
  <c r="DY694" i="7"/>
  <c r="DY663" i="7"/>
  <c r="DY435" i="7"/>
  <c r="DY534" i="7"/>
  <c r="DY343" i="7"/>
  <c r="DY171" i="7"/>
  <c r="DY679" i="7"/>
  <c r="DY496" i="7"/>
  <c r="DY313" i="7"/>
  <c r="DY642" i="7"/>
  <c r="DY451" i="7"/>
  <c r="DY264" i="7"/>
  <c r="DY581" i="7"/>
  <c r="DY390" i="7"/>
  <c r="DY503" i="7"/>
  <c r="DY402" i="7"/>
  <c r="DY341" i="7"/>
  <c r="DY243" i="7"/>
  <c r="DY568" i="7"/>
  <c r="DY385" i="7"/>
  <c r="DY198" i="7"/>
  <c r="DY523" i="7"/>
  <c r="DY332" i="7"/>
  <c r="DY653" i="7"/>
  <c r="DY462" i="7"/>
  <c r="DY695" i="7"/>
  <c r="DY329" i="7"/>
  <c r="DY340" i="7"/>
  <c r="DY661" i="7"/>
  <c r="DY259" i="7"/>
  <c r="DY584" i="7"/>
  <c r="DY401" i="7"/>
  <c r="DY214" i="7"/>
  <c r="DY539" i="7"/>
  <c r="DY348" i="7"/>
  <c r="DY161" i="7"/>
  <c r="DY669" i="7"/>
  <c r="DY478" i="7"/>
  <c r="DY613" i="7"/>
  <c r="DY566" i="7"/>
  <c r="DY680" i="7"/>
  <c r="DY519" i="7"/>
  <c r="DY336" i="7"/>
  <c r="DY665" i="7"/>
  <c r="DY482" i="7"/>
  <c r="DY291" i="7"/>
  <c r="DY612" i="7"/>
  <c r="DY351" i="7"/>
  <c r="DY625" i="7"/>
  <c r="DY271" i="7"/>
  <c r="DY600" i="7"/>
  <c r="DY417" i="7"/>
  <c r="DY230" i="7"/>
  <c r="DY555" i="7"/>
  <c r="DY364" i="7"/>
  <c r="DY177" i="7"/>
  <c r="DY685" i="7"/>
  <c r="DY437" i="7"/>
  <c r="DY250" i="7"/>
  <c r="DY570" i="7"/>
  <c r="DY471" i="7"/>
  <c r="DY239" i="7"/>
  <c r="DY564" i="7"/>
  <c r="DY701" i="7"/>
  <c r="DY406" i="7"/>
  <c r="DY574" i="7"/>
  <c r="DY540" i="7"/>
  <c r="DY203" i="7"/>
  <c r="DY674" i="7"/>
  <c r="DY228" i="7"/>
  <c r="DY280" i="7"/>
  <c r="DY556" i="7"/>
  <c r="DY629" i="7"/>
  <c r="DY626" i="7"/>
  <c r="DY446" i="7"/>
  <c r="DY366" i="7"/>
  <c r="DY489" i="7"/>
  <c r="DY445" i="7"/>
  <c r="DY235" i="7"/>
  <c r="DY560" i="7"/>
  <c r="DY377" i="7"/>
  <c r="DY190" i="7"/>
  <c r="DY515" i="7"/>
  <c r="DY324" i="7"/>
  <c r="DY645" i="7"/>
  <c r="DY454" i="7"/>
  <c r="DY631" i="7"/>
  <c r="DY261" i="7"/>
  <c r="DY530" i="7"/>
  <c r="DY469" i="7"/>
  <c r="DY303" i="7"/>
  <c r="DY632" i="7"/>
  <c r="DY449" i="7"/>
  <c r="DY262" i="7"/>
  <c r="DY587" i="7"/>
  <c r="DY396" i="7"/>
  <c r="DY209" i="7"/>
  <c r="DY526" i="7"/>
  <c r="DY457" i="7"/>
  <c r="DY468" i="7"/>
  <c r="DY319" i="7"/>
  <c r="DY648" i="7"/>
  <c r="DY465" i="7"/>
  <c r="DY282" i="7"/>
  <c r="DY603" i="7"/>
  <c r="DY412" i="7"/>
  <c r="DY225" i="7"/>
  <c r="DY542" i="7"/>
  <c r="DY173" i="7"/>
  <c r="DY315" i="7"/>
  <c r="DY583" i="7"/>
  <c r="DY400" i="7"/>
  <c r="DY213" i="7"/>
  <c r="DY546" i="7"/>
  <c r="DY355" i="7"/>
  <c r="DY168" i="7"/>
  <c r="DY234" i="7"/>
  <c r="DY543" i="7"/>
  <c r="DY380" i="7"/>
  <c r="DY335" i="7"/>
  <c r="DY664" i="7"/>
  <c r="DY481" i="7"/>
  <c r="DY298" i="7"/>
  <c r="DY619" i="7"/>
  <c r="DY428" i="7"/>
  <c r="DY241" i="7"/>
  <c r="DY558" i="7"/>
  <c r="DY501" i="7"/>
  <c r="DY310" i="7"/>
  <c r="DY552" i="7"/>
  <c r="DY535" i="7"/>
  <c r="DY352" i="7"/>
  <c r="DY165" i="7"/>
  <c r="DY681" i="7"/>
  <c r="DY498" i="7"/>
  <c r="DY307" i="7"/>
  <c r="DY628" i="7"/>
  <c r="DY662" i="7"/>
  <c r="DY215" i="7"/>
  <c r="DY528" i="7"/>
  <c r="DY483" i="7"/>
  <c r="DY506" i="7"/>
  <c r="DY686" i="7"/>
  <c r="DY443" i="7"/>
  <c r="DY309" i="7"/>
  <c r="DY672" i="7"/>
  <c r="DY510" i="7"/>
  <c r="DY295" i="7"/>
  <c r="DY624" i="7"/>
  <c r="DY441" i="7"/>
  <c r="DY254" i="7"/>
  <c r="DY579" i="7"/>
  <c r="DY388" i="7"/>
  <c r="DY201" i="7"/>
  <c r="DY518" i="7"/>
  <c r="DY393" i="7"/>
  <c r="DY658" i="7"/>
  <c r="DY276" i="7"/>
  <c r="DY597" i="7"/>
  <c r="DY367" i="7"/>
  <c r="DY180" i="7"/>
  <c r="DY696" i="7"/>
  <c r="DY513" i="7"/>
  <c r="DY330" i="7"/>
  <c r="DY651" i="7"/>
  <c r="DY460" i="7"/>
  <c r="DY269" i="7"/>
  <c r="DY590" i="7"/>
  <c r="DY252" i="7"/>
  <c r="DY585" i="7"/>
  <c r="DY275" i="7"/>
  <c r="DY596" i="7"/>
  <c r="DY218" i="7"/>
  <c r="DY383" i="7"/>
  <c r="DY196" i="7"/>
  <c r="DY529" i="7"/>
  <c r="DY346" i="7"/>
  <c r="DY667" i="7"/>
  <c r="DY476" i="7"/>
  <c r="DY285" i="7"/>
  <c r="DY606" i="7"/>
  <c r="DY170" i="7"/>
  <c r="DY287" i="7"/>
  <c r="DY369" i="7"/>
  <c r="DY507" i="7"/>
  <c r="DY647" i="7"/>
  <c r="DY464" i="7"/>
  <c r="DY281" i="7"/>
  <c r="DY610" i="7"/>
  <c r="DY419" i="7"/>
  <c r="DY232" i="7"/>
  <c r="DY422" i="7"/>
  <c r="DY314" i="7"/>
  <c r="DY636" i="7"/>
  <c r="DY399" i="7"/>
  <c r="DY212" i="7"/>
  <c r="DY545" i="7"/>
  <c r="DY362" i="7"/>
  <c r="DY167" i="7"/>
  <c r="DY683" i="7"/>
  <c r="DY492" i="7"/>
  <c r="DY301" i="7"/>
  <c r="DY622" i="7"/>
  <c r="DY565" i="7"/>
  <c r="DY502" i="7"/>
  <c r="DY247" i="7"/>
  <c r="DY599" i="7"/>
  <c r="DY416" i="7"/>
  <c r="DY229" i="7"/>
  <c r="DY562" i="7"/>
  <c r="DY371" i="7"/>
  <c r="DY184" i="7"/>
  <c r="DY692" i="7"/>
  <c r="DY381" i="7"/>
  <c r="DY638" i="7"/>
  <c r="DY670" i="7"/>
  <c r="DY699" i="7"/>
  <c r="DY550" i="7"/>
  <c r="DY463" i="7"/>
  <c r="DY426" i="7"/>
  <c r="DY178" i="7"/>
  <c r="DY237" i="7"/>
  <c r="DY297" i="7"/>
  <c r="DY248" i="7"/>
  <c r="DY509" i="7"/>
  <c r="DY182" i="7"/>
  <c r="DY359" i="7"/>
  <c r="DY172" i="7"/>
  <c r="DY688" i="7"/>
  <c r="DY505" i="7"/>
  <c r="DY322" i="7"/>
  <c r="DY643" i="7"/>
  <c r="DY452" i="7"/>
  <c r="DY265" i="7"/>
  <c r="DY582" i="7"/>
  <c r="DY188" i="7"/>
  <c r="DY521" i="7"/>
  <c r="DY404" i="7"/>
  <c r="DY431" i="7"/>
  <c r="DY244" i="7"/>
  <c r="DY577" i="7"/>
  <c r="DY394" i="7"/>
  <c r="DY199" i="7"/>
  <c r="DY524" i="7"/>
  <c r="DY333" i="7"/>
  <c r="DY654" i="7"/>
  <c r="DY384" i="7"/>
  <c r="DY403" i="7"/>
  <c r="DY447" i="7"/>
  <c r="DY260" i="7"/>
  <c r="DY593" i="7"/>
  <c r="DY349" i="7"/>
  <c r="DY162" i="7"/>
  <c r="DY415" i="7"/>
  <c r="DY169" i="7"/>
  <c r="DY231" i="7"/>
  <c r="DY480" i="7"/>
  <c r="DY342" i="7"/>
  <c r="DY423" i="7"/>
  <c r="DY236" i="7"/>
  <c r="DY569" i="7"/>
  <c r="DY386" i="7"/>
  <c r="DY191" i="7"/>
  <c r="DY516" i="7"/>
  <c r="DY325" i="7"/>
  <c r="DY646" i="7"/>
  <c r="DY320" i="7"/>
  <c r="DY649" i="7"/>
  <c r="DY207" i="7"/>
  <c r="DY532" i="7"/>
  <c r="DY495" i="7"/>
  <c r="DY312" i="7"/>
  <c r="DY641" i="7"/>
  <c r="DY458" i="7"/>
  <c r="DY263" i="7"/>
  <c r="DY588" i="7"/>
  <c r="DY397" i="7"/>
  <c r="DY210" i="7"/>
  <c r="DY512" i="7"/>
  <c r="DY206" i="7"/>
  <c r="DY531" i="7"/>
  <c r="DY511" i="7"/>
  <c r="DY328" i="7"/>
  <c r="DY657" i="7"/>
  <c r="DY474" i="7"/>
  <c r="DY283" i="7"/>
  <c r="DY604" i="7"/>
  <c r="DY413" i="7"/>
  <c r="DY226" i="7"/>
  <c r="DY676" i="7"/>
  <c r="DY358" i="7"/>
  <c r="DY607" i="7"/>
  <c r="DY256" i="7"/>
  <c r="DY267" i="7"/>
  <c r="DY592" i="7"/>
  <c r="DY409" i="7"/>
  <c r="DY222" i="7"/>
  <c r="DY547" i="7"/>
  <c r="DY356" i="7"/>
  <c r="DY293" i="7"/>
  <c r="DY678" i="7"/>
  <c r="DY424" i="7"/>
  <c r="DY698" i="7"/>
  <c r="DY527" i="7"/>
  <c r="DY344" i="7"/>
  <c r="DY673" i="7"/>
  <c r="DY490" i="7"/>
  <c r="DY299" i="7"/>
  <c r="DY620" i="7"/>
  <c r="DY429" i="7"/>
  <c r="DY242" i="7"/>
  <c r="DY185" i="7"/>
  <c r="DY693" i="7"/>
  <c r="DY163" i="7"/>
  <c r="DY433" i="7"/>
  <c r="DY635" i="7"/>
  <c r="DY219" i="7"/>
  <c r="DY544" i="7"/>
  <c r="DY361" i="7"/>
  <c r="DY174" i="7"/>
  <c r="DY690" i="7"/>
  <c r="DY499" i="7"/>
  <c r="DY308" i="7"/>
  <c r="DY194" i="7"/>
  <c r="DY318" i="7"/>
  <c r="DY411" i="7"/>
  <c r="DY357" i="7"/>
  <c r="DY296" i="7"/>
  <c r="DY391" i="7"/>
  <c r="DY159" i="7"/>
  <c r="DY549" i="7"/>
  <c r="DY379" i="7"/>
  <c r="DY472" i="7"/>
  <c r="DY240" i="7"/>
  <c r="DY671" i="7"/>
  <c r="DY306" i="7"/>
  <c r="DY140" i="7"/>
  <c r="DY47" i="7"/>
  <c r="DY122" i="7"/>
  <c r="DY142" i="7"/>
  <c r="DY62" i="7"/>
  <c r="DY5" i="7"/>
  <c r="DY134" i="7"/>
  <c r="DY150" i="7"/>
  <c r="DY113" i="7"/>
  <c r="DY128" i="7"/>
  <c r="DY152" i="7"/>
  <c r="DY57" i="7"/>
  <c r="DY130" i="7"/>
  <c r="DY111" i="7"/>
  <c r="DY26" i="7"/>
  <c r="DY12" i="7"/>
  <c r="DY19" i="7"/>
  <c r="DY121" i="7"/>
  <c r="DY156" i="7"/>
  <c r="DY131" i="7"/>
  <c r="DY20" i="7"/>
  <c r="DY126" i="7"/>
  <c r="DY133" i="7"/>
  <c r="DY90" i="7"/>
  <c r="DY75" i="7"/>
  <c r="DY41" i="7"/>
  <c r="DY63" i="7"/>
  <c r="DY135" i="7"/>
  <c r="DY151" i="7"/>
  <c r="DY114" i="7"/>
  <c r="DY31" i="7"/>
  <c r="DY28" i="7"/>
  <c r="DY77" i="7"/>
  <c r="DY21" i="7"/>
  <c r="DY153" i="7"/>
  <c r="DY96" i="7"/>
  <c r="DY117" i="7"/>
  <c r="DY136" i="7"/>
  <c r="DY89" i="7"/>
  <c r="DY17" i="7"/>
  <c r="DY40" i="7"/>
  <c r="DY37" i="7"/>
  <c r="DY56" i="7"/>
  <c r="DY49" i="7"/>
  <c r="DY7" i="7"/>
  <c r="DY15" i="7"/>
  <c r="DY23" i="7"/>
  <c r="DY84" i="7"/>
  <c r="DY137" i="7"/>
  <c r="DY29" i="7"/>
  <c r="DY74" i="7"/>
  <c r="DY146" i="7"/>
  <c r="DY54" i="7"/>
  <c r="DY80" i="7"/>
  <c r="DY157" i="7"/>
  <c r="DY6" i="7"/>
  <c r="DY22" i="7"/>
  <c r="DY83" i="7"/>
  <c r="DY43" i="7"/>
  <c r="DY115" i="7"/>
  <c r="DY65" i="7"/>
  <c r="DY129" i="7"/>
  <c r="DY24" i="7"/>
  <c r="DY119" i="7"/>
  <c r="DY104" i="7"/>
  <c r="DY44" i="7"/>
  <c r="DY116" i="7"/>
  <c r="DY18" i="7"/>
  <c r="DY132" i="7"/>
  <c r="DY34" i="7"/>
  <c r="DY103" i="7"/>
  <c r="DY93" i="7"/>
  <c r="DY139" i="7"/>
  <c r="DY105" i="7"/>
  <c r="DY46" i="7"/>
  <c r="DY59" i="7"/>
  <c r="DY61" i="7"/>
  <c r="DY8" i="7"/>
  <c r="DY78" i="7"/>
  <c r="DY100" i="7"/>
  <c r="DY95" i="7"/>
  <c r="DY92" i="7"/>
  <c r="DY107" i="7"/>
  <c r="DY9" i="7"/>
  <c r="DY81" i="7"/>
  <c r="DY97" i="7"/>
  <c r="DY64" i="7"/>
  <c r="DY11" i="7"/>
  <c r="DY155" i="7"/>
  <c r="DY118" i="7"/>
  <c r="DY55" i="7"/>
  <c r="DY120" i="7"/>
  <c r="DY48" i="7"/>
  <c r="DY32" i="7"/>
  <c r="DY154" i="7"/>
  <c r="DY3" i="7"/>
  <c r="DY69" i="7"/>
  <c r="DY147" i="7"/>
  <c r="DY86" i="7"/>
  <c r="DY4" i="7"/>
  <c r="DY73" i="7"/>
  <c r="DY145" i="7"/>
  <c r="DY106" i="7"/>
  <c r="DY124" i="7"/>
  <c r="DY42" i="7"/>
  <c r="DY30" i="7"/>
  <c r="DY27" i="7"/>
  <c r="DY108" i="7"/>
  <c r="DY10" i="7"/>
  <c r="DY82" i="7"/>
  <c r="DY98" i="7"/>
  <c r="DY36" i="7"/>
  <c r="DY45" i="7"/>
  <c r="DY14" i="7"/>
  <c r="DY76" i="7"/>
  <c r="DY33" i="7"/>
  <c r="DY16" i="7"/>
  <c r="DY53" i="7"/>
  <c r="DY125" i="7"/>
  <c r="DY112" i="7"/>
  <c r="DY72" i="7"/>
  <c r="DY144" i="7"/>
  <c r="DY109" i="7"/>
  <c r="DY85" i="7"/>
  <c r="DY52" i="7"/>
  <c r="DY68" i="7"/>
  <c r="DY39" i="7"/>
  <c r="DY99" i="7"/>
  <c r="DY13" i="7"/>
  <c r="DY158" i="7"/>
  <c r="DY127" i="7"/>
  <c r="DY79" i="7"/>
  <c r="DY138" i="7"/>
  <c r="DY25" i="7"/>
  <c r="DY123" i="7"/>
  <c r="DY102" i="7"/>
  <c r="DY66" i="7"/>
  <c r="DY35" i="7"/>
  <c r="DY51" i="7"/>
  <c r="DY67" i="7"/>
  <c r="DY38" i="7"/>
  <c r="DY58" i="7"/>
  <c r="DY70" i="7"/>
  <c r="DY88" i="7"/>
  <c r="DY149" i="7"/>
  <c r="DY101" i="7"/>
  <c r="DY2" i="7"/>
  <c r="DY71" i="7"/>
  <c r="DY143" i="7"/>
  <c r="DY87" i="7"/>
  <c r="DY148" i="7"/>
  <c r="DY50" i="7"/>
  <c r="DY110" i="7"/>
  <c r="DY60" i="7"/>
  <c r="DY94" i="7"/>
  <c r="DY91" i="7"/>
  <c r="DY141" i="7"/>
  <c r="DU145" i="7" l="1"/>
  <c r="DS27" i="7"/>
  <c r="DU74" i="7"/>
  <c r="DS9" i="7"/>
  <c r="DU23" i="7"/>
  <c r="DU420" i="7"/>
  <c r="DS472" i="7"/>
  <c r="DU292" i="7"/>
  <c r="DS78" i="7"/>
  <c r="DS466" i="7"/>
  <c r="DS263" i="7"/>
  <c r="DS623" i="7"/>
  <c r="DS574" i="7"/>
  <c r="CM4" i="10"/>
  <c r="T10" i="17" s="1"/>
  <c r="CM41" i="10"/>
  <c r="T47" i="17" s="1"/>
  <c r="CP41" i="10"/>
  <c r="S47" i="17" s="1"/>
  <c r="CP4" i="10"/>
  <c r="S10" i="17" s="1"/>
  <c r="DV229" i="7"/>
  <c r="CS25" i="10"/>
  <c r="T31" i="17" s="1"/>
  <c r="CR25" i="10"/>
  <c r="S31" i="17" s="1"/>
  <c r="CS13" i="10"/>
  <c r="T19" i="17" s="1"/>
  <c r="CR13" i="10"/>
  <c r="S19" i="17" s="1"/>
  <c r="CS19" i="10"/>
  <c r="T25" i="17" s="1"/>
  <c r="CR19" i="10"/>
  <c r="S25" i="17" s="1"/>
  <c r="CS10" i="10"/>
  <c r="T16" i="17" s="1"/>
  <c r="CR10" i="10"/>
  <c r="S16" i="17" s="1"/>
  <c r="CS14" i="10"/>
  <c r="T20" i="17" s="1"/>
  <c r="CR14" i="10"/>
  <c r="S20" i="17" s="1"/>
  <c r="CS18" i="10"/>
  <c r="T24" i="17" s="1"/>
  <c r="CR18" i="10"/>
  <c r="S24" i="17" s="1"/>
  <c r="CS22" i="10"/>
  <c r="T28" i="17" s="1"/>
  <c r="CR22" i="10"/>
  <c r="S28" i="17" s="1"/>
  <c r="CS26" i="10"/>
  <c r="T32" i="17" s="1"/>
  <c r="CR26" i="10"/>
  <c r="S32" i="17" s="1"/>
  <c r="CS30" i="10"/>
  <c r="T36" i="17" s="1"/>
  <c r="CR30" i="10"/>
  <c r="S36" i="17" s="1"/>
  <c r="CS6" i="10"/>
  <c r="T12" i="17" s="1"/>
  <c r="CR6" i="10"/>
  <c r="S12" i="17" s="1"/>
  <c r="CS29" i="10"/>
  <c r="T35" i="17" s="1"/>
  <c r="CR29" i="10"/>
  <c r="S35" i="17" s="1"/>
  <c r="CS11" i="10"/>
  <c r="T17" i="17" s="1"/>
  <c r="CR11" i="10"/>
  <c r="S17" i="17" s="1"/>
  <c r="CS27" i="10"/>
  <c r="T33" i="17" s="1"/>
  <c r="CR27" i="10"/>
  <c r="S33" i="17" s="1"/>
  <c r="CS17" i="10"/>
  <c r="T23" i="17" s="1"/>
  <c r="CR17" i="10"/>
  <c r="S23" i="17" s="1"/>
  <c r="CS9" i="10"/>
  <c r="T15" i="17" s="1"/>
  <c r="CR9" i="10"/>
  <c r="S15" i="17" s="1"/>
  <c r="CS5" i="10"/>
  <c r="T11" i="17" s="1"/>
  <c r="CR5" i="10"/>
  <c r="S11" i="17" s="1"/>
  <c r="CS21" i="10"/>
  <c r="CR21" i="10"/>
  <c r="S27" i="17" s="1"/>
  <c r="CS7" i="10"/>
  <c r="T13" i="17" s="1"/>
  <c r="CR7" i="10"/>
  <c r="S13" i="17" s="1"/>
  <c r="CS15" i="10"/>
  <c r="T21" i="17" s="1"/>
  <c r="CR15" i="10"/>
  <c r="S21" i="17" s="1"/>
  <c r="CS23" i="10"/>
  <c r="T29" i="17" s="1"/>
  <c r="CR23" i="10"/>
  <c r="S29" i="17" s="1"/>
  <c r="CS31" i="10"/>
  <c r="CR31" i="10"/>
  <c r="S37" i="17" s="1"/>
  <c r="CR8" i="10"/>
  <c r="S14" i="17" s="1"/>
  <c r="CS8" i="10"/>
  <c r="T14" i="17" s="1"/>
  <c r="CR12" i="10"/>
  <c r="S18" i="17" s="1"/>
  <c r="CS12" i="10"/>
  <c r="T18" i="17" s="1"/>
  <c r="CR16" i="10"/>
  <c r="S22" i="17" s="1"/>
  <c r="CS16" i="10"/>
  <c r="T22" i="17" s="1"/>
  <c r="CR20" i="10"/>
  <c r="S26" i="17" s="1"/>
  <c r="CS20" i="10"/>
  <c r="T26" i="17" s="1"/>
  <c r="CR24" i="10"/>
  <c r="S30" i="17" s="1"/>
  <c r="CS24" i="10"/>
  <c r="T30" i="17" s="1"/>
  <c r="CR28" i="10"/>
  <c r="S34" i="17" s="1"/>
  <c r="CS28" i="10"/>
  <c r="T34" i="17" s="1"/>
  <c r="CU17" i="10"/>
  <c r="AO23" i="17" s="1"/>
  <c r="CT17" i="10"/>
  <c r="AE23" i="17" s="1"/>
  <c r="CT6" i="10"/>
  <c r="AE12" i="17" s="1"/>
  <c r="CU6" i="10"/>
  <c r="AO12" i="17" s="1"/>
  <c r="CU25" i="10"/>
  <c r="AO31" i="17" s="1"/>
  <c r="CT25" i="10"/>
  <c r="AE31" i="17" s="1"/>
  <c r="CU13" i="10"/>
  <c r="AO19" i="17" s="1"/>
  <c r="CT13" i="10"/>
  <c r="AE19" i="17" s="1"/>
  <c r="CU29" i="10"/>
  <c r="AO35" i="17" s="1"/>
  <c r="CT29" i="10"/>
  <c r="AE35" i="17" s="1"/>
  <c r="CU11" i="10"/>
  <c r="AO17" i="17" s="1"/>
  <c r="CT11" i="10"/>
  <c r="AE17" i="17" s="1"/>
  <c r="CU19" i="10"/>
  <c r="AO25" i="17" s="1"/>
  <c r="CT19" i="10"/>
  <c r="AE25" i="17" s="1"/>
  <c r="CU27" i="10"/>
  <c r="AO33" i="17" s="1"/>
  <c r="CT27" i="10"/>
  <c r="AE33" i="17" s="1"/>
  <c r="CT10" i="10"/>
  <c r="AE16" i="17" s="1"/>
  <c r="CU10" i="10"/>
  <c r="AO16" i="17" s="1"/>
  <c r="CT14" i="10"/>
  <c r="AE20" i="17" s="1"/>
  <c r="CU14" i="10"/>
  <c r="AO20" i="17" s="1"/>
  <c r="CT18" i="10"/>
  <c r="AE24" i="17" s="1"/>
  <c r="CU18" i="10"/>
  <c r="AO24" i="17" s="1"/>
  <c r="CT22" i="10"/>
  <c r="AE28" i="17" s="1"/>
  <c r="CU22" i="10"/>
  <c r="AO28" i="17" s="1"/>
  <c r="CT26" i="10"/>
  <c r="AE32" i="17" s="1"/>
  <c r="CU26" i="10"/>
  <c r="AO32" i="17" s="1"/>
  <c r="CT30" i="10"/>
  <c r="AE36" i="17" s="1"/>
  <c r="CU30" i="10"/>
  <c r="AO36" i="17" s="1"/>
  <c r="CU9" i="10"/>
  <c r="AO15" i="17" s="1"/>
  <c r="CT9" i="10"/>
  <c r="AE15" i="17" s="1"/>
  <c r="CU5" i="10"/>
  <c r="AO11" i="17" s="1"/>
  <c r="CT5" i="10"/>
  <c r="AE11" i="17" s="1"/>
  <c r="CU21" i="10"/>
  <c r="AO27" i="17" s="1"/>
  <c r="CT21" i="10"/>
  <c r="AE27" i="17" s="1"/>
  <c r="T27" i="17"/>
  <c r="CU7" i="10"/>
  <c r="AO13" i="17" s="1"/>
  <c r="CT7" i="10"/>
  <c r="AE13" i="17" s="1"/>
  <c r="CU15" i="10"/>
  <c r="AO21" i="17" s="1"/>
  <c r="CT15" i="10"/>
  <c r="AE21" i="17" s="1"/>
  <c r="CU23" i="10"/>
  <c r="AO29" i="17" s="1"/>
  <c r="CT23" i="10"/>
  <c r="AE29" i="17" s="1"/>
  <c r="CU31" i="10"/>
  <c r="AO37" i="17" s="1"/>
  <c r="CT31" i="10"/>
  <c r="AE37" i="17" s="1"/>
  <c r="T37" i="17"/>
  <c r="CT8" i="10"/>
  <c r="AE14" i="17" s="1"/>
  <c r="CU8" i="10"/>
  <c r="AO14" i="17" s="1"/>
  <c r="CT12" i="10"/>
  <c r="AE18" i="17" s="1"/>
  <c r="CU12" i="10"/>
  <c r="AO18" i="17" s="1"/>
  <c r="CT16" i="10"/>
  <c r="AE22" i="17" s="1"/>
  <c r="CU16" i="10"/>
  <c r="AO22" i="17" s="1"/>
  <c r="CT20" i="10"/>
  <c r="AE26" i="17" s="1"/>
  <c r="CU20" i="10"/>
  <c r="AO26" i="17" s="1"/>
  <c r="CT24" i="10"/>
  <c r="AE30" i="17" s="1"/>
  <c r="CU24" i="10"/>
  <c r="AO30" i="17" s="1"/>
  <c r="CT28" i="10"/>
  <c r="AE34" i="17" s="1"/>
  <c r="CU28" i="10"/>
  <c r="AO34" i="17" s="1"/>
  <c r="DU614" i="7"/>
  <c r="DU532" i="7"/>
  <c r="DU450" i="7"/>
  <c r="DU432" i="7"/>
  <c r="DU408" i="7"/>
  <c r="DS386" i="7"/>
  <c r="DS368" i="7"/>
  <c r="DS344" i="7"/>
  <c r="DU322" i="7"/>
  <c r="DU304" i="7"/>
  <c r="DU280" i="7"/>
  <c r="DS264" i="7"/>
  <c r="DS178" i="7"/>
  <c r="DU126" i="7"/>
  <c r="DS114" i="7"/>
  <c r="DS14" i="7"/>
  <c r="DS687" i="7"/>
  <c r="DS605" i="7"/>
  <c r="DU577" i="7"/>
  <c r="DU545" i="7"/>
  <c r="DU513" i="7"/>
  <c r="DS489" i="7"/>
  <c r="DS477" i="7"/>
  <c r="DU465" i="7"/>
  <c r="DS417" i="7"/>
  <c r="DS369" i="7"/>
  <c r="DS357" i="7"/>
  <c r="DU341" i="7"/>
  <c r="DS285" i="7"/>
  <c r="DU225" i="7"/>
  <c r="DS181" i="7"/>
  <c r="DS165" i="7"/>
  <c r="DU113" i="7"/>
  <c r="DU642" i="7"/>
  <c r="DU610" i="7"/>
  <c r="DS602" i="7"/>
  <c r="DU426" i="7"/>
  <c r="DS329" i="7"/>
  <c r="DS626" i="7"/>
  <c r="DS594" i="7"/>
  <c r="DU556" i="7"/>
  <c r="DS516" i="7"/>
  <c r="DU452" i="7"/>
  <c r="DU440" i="7"/>
  <c r="DU434" i="7"/>
  <c r="DU424" i="7"/>
  <c r="DU418" i="7"/>
  <c r="DU404" i="7"/>
  <c r="DS388" i="7"/>
  <c r="DS376" i="7"/>
  <c r="DS370" i="7"/>
  <c r="DS360" i="7"/>
  <c r="DS354" i="7"/>
  <c r="DS340" i="7"/>
  <c r="DU324" i="7"/>
  <c r="DU312" i="7"/>
  <c r="DU306" i="7"/>
  <c r="DU296" i="7"/>
  <c r="DU290" i="7"/>
  <c r="DU276" i="7"/>
  <c r="DS272" i="7"/>
  <c r="DU258" i="7"/>
  <c r="DU242" i="7"/>
  <c r="DU226" i="7"/>
  <c r="DU198" i="7"/>
  <c r="DU162" i="7"/>
  <c r="DS142" i="7"/>
  <c r="DU94" i="7"/>
  <c r="DS50" i="7"/>
  <c r="DU8" i="7"/>
  <c r="DS691" i="7"/>
  <c r="DS669" i="7"/>
  <c r="DU653" i="7"/>
  <c r="DS643" i="7"/>
  <c r="DU639" i="7"/>
  <c r="DU629" i="7"/>
  <c r="DS619" i="7"/>
  <c r="DS597" i="7"/>
  <c r="DU585" i="7"/>
  <c r="DU569" i="7"/>
  <c r="DU553" i="7"/>
  <c r="DU537" i="7"/>
  <c r="DU521" i="7"/>
  <c r="DS209" i="7"/>
  <c r="DU201" i="7"/>
  <c r="DS149" i="7"/>
  <c r="DU133" i="7"/>
  <c r="DS89" i="7"/>
  <c r="DS69" i="7"/>
  <c r="DS53" i="7"/>
  <c r="DU654" i="7"/>
  <c r="DS586" i="7"/>
  <c r="DS530" i="7"/>
  <c r="DU362" i="7"/>
  <c r="DU216" i="7"/>
  <c r="DS112" i="7"/>
  <c r="DS361" i="7"/>
  <c r="DS297" i="7"/>
  <c r="DS207" i="7"/>
  <c r="DU103" i="7"/>
  <c r="DU152" i="7"/>
  <c r="DS152" i="7"/>
  <c r="DU120" i="7"/>
  <c r="DS120" i="7"/>
  <c r="DU88" i="7"/>
  <c r="DS88" i="7"/>
  <c r="DS56" i="7"/>
  <c r="DU56" i="7"/>
  <c r="DS24" i="7"/>
  <c r="DU24" i="7"/>
  <c r="DU685" i="7"/>
  <c r="DS685" i="7"/>
  <c r="DS663" i="7"/>
  <c r="DU663" i="7"/>
  <c r="DU563" i="7"/>
  <c r="DS563" i="7"/>
  <c r="DS547" i="7"/>
  <c r="DU547" i="7"/>
  <c r="DS515" i="7"/>
  <c r="DU515" i="7"/>
  <c r="DU495" i="7"/>
  <c r="DS495" i="7"/>
  <c r="DU471" i="7"/>
  <c r="DS471" i="7"/>
  <c r="DS231" i="7"/>
  <c r="DU231" i="7"/>
  <c r="DS164" i="7"/>
  <c r="DU164" i="7"/>
  <c r="DS196" i="7"/>
  <c r="DU196" i="7"/>
  <c r="DU224" i="7"/>
  <c r="DS224" i="7"/>
  <c r="DU401" i="7"/>
  <c r="DS401" i="7"/>
  <c r="DU353" i="7"/>
  <c r="DS353" i="7"/>
  <c r="DS337" i="7"/>
  <c r="DU337" i="7"/>
  <c r="DS289" i="7"/>
  <c r="DU289" i="7"/>
  <c r="DS273" i="7"/>
  <c r="DU273" i="7"/>
  <c r="DS241" i="7"/>
  <c r="DU241" i="7"/>
  <c r="DS607" i="7"/>
  <c r="DU607" i="7"/>
  <c r="DS575" i="7"/>
  <c r="DU575" i="7"/>
  <c r="DU413" i="7"/>
  <c r="DS413" i="7"/>
  <c r="DU349" i="7"/>
  <c r="DS349" i="7"/>
  <c r="DS253" i="7"/>
  <c r="DU253" i="7"/>
  <c r="DS233" i="7"/>
  <c r="DU233" i="7"/>
  <c r="DU373" i="7"/>
  <c r="DS373" i="7"/>
  <c r="DU275" i="7"/>
  <c r="DS275" i="7"/>
  <c r="DU291" i="7"/>
  <c r="DS291" i="7"/>
  <c r="DU339" i="7"/>
  <c r="DS339" i="7"/>
  <c r="DU355" i="7"/>
  <c r="DS355" i="7"/>
  <c r="DU387" i="7"/>
  <c r="DS387" i="7"/>
  <c r="DU403" i="7"/>
  <c r="DS403" i="7"/>
  <c r="DS441" i="7"/>
  <c r="DU441" i="7"/>
  <c r="DS251" i="7"/>
  <c r="DU251" i="7"/>
  <c r="DU307" i="7"/>
  <c r="DS307" i="7"/>
  <c r="DU323" i="7"/>
  <c r="DS323" i="7"/>
  <c r="DU371" i="7"/>
  <c r="DS371" i="7"/>
  <c r="DU538" i="7"/>
  <c r="DS538" i="7"/>
  <c r="DU550" i="7"/>
  <c r="DS550" i="7"/>
  <c r="DU558" i="7"/>
  <c r="DS558" i="7"/>
  <c r="DU566" i="7"/>
  <c r="DS566" i="7"/>
  <c r="DU578" i="7"/>
  <c r="DS578" i="7"/>
  <c r="DU590" i="7"/>
  <c r="DS590" i="7"/>
  <c r="DS598" i="7"/>
  <c r="DU598" i="7"/>
  <c r="DU618" i="7"/>
  <c r="DS618" i="7"/>
  <c r="DS630" i="7"/>
  <c r="DU630" i="7"/>
  <c r="DS638" i="7"/>
  <c r="DU638" i="7"/>
  <c r="DU191" i="7"/>
  <c r="DS191" i="7"/>
  <c r="DU159" i="7"/>
  <c r="DS159" i="7"/>
  <c r="DS151" i="7"/>
  <c r="DU151" i="7"/>
  <c r="DS119" i="7"/>
  <c r="DU119" i="7"/>
  <c r="DU79" i="7"/>
  <c r="DS79" i="7"/>
  <c r="DU47" i="7"/>
  <c r="DS47" i="7"/>
  <c r="DU442" i="7"/>
  <c r="DS442" i="7"/>
  <c r="DU410" i="7"/>
  <c r="DS410" i="7"/>
  <c r="DU378" i="7"/>
  <c r="DS378" i="7"/>
  <c r="DU346" i="7"/>
  <c r="DS346" i="7"/>
  <c r="DU314" i="7"/>
  <c r="DS314" i="7"/>
  <c r="DS213" i="7"/>
  <c r="DU213" i="7"/>
  <c r="DU197" i="7"/>
  <c r="DS197" i="7"/>
  <c r="DS101" i="7"/>
  <c r="DU101" i="7"/>
  <c r="DU584" i="7"/>
  <c r="DS584" i="7"/>
  <c r="DU612" i="7"/>
  <c r="DS612" i="7"/>
  <c r="DU644" i="7"/>
  <c r="DS644" i="7"/>
  <c r="DU652" i="7"/>
  <c r="DS652" i="7"/>
  <c r="DU161" i="7"/>
  <c r="DS161" i="7"/>
  <c r="DS129" i="7"/>
  <c r="DU129" i="7"/>
  <c r="DS528" i="7"/>
  <c r="DU528" i="7"/>
  <c r="DS254" i="7"/>
  <c r="DU254" i="7"/>
  <c r="DU674" i="7"/>
  <c r="DS662" i="7"/>
  <c r="DU634" i="7"/>
  <c r="DS622" i="7"/>
  <c r="DU606" i="7"/>
  <c r="DS524" i="7"/>
  <c r="DU256" i="7"/>
  <c r="DU240" i="7"/>
  <c r="DS218" i="7"/>
  <c r="DS206" i="7"/>
  <c r="DS186" i="7"/>
  <c r="DS174" i="7"/>
  <c r="DU158" i="7"/>
  <c r="DS146" i="7"/>
  <c r="DU130" i="7"/>
  <c r="DS110" i="7"/>
  <c r="DS82" i="7"/>
  <c r="DU62" i="7"/>
  <c r="DS46" i="7"/>
  <c r="DU34" i="7"/>
  <c r="DS18" i="7"/>
  <c r="DU12" i="7"/>
  <c r="DS699" i="7"/>
  <c r="DS695" i="7"/>
  <c r="DS689" i="7"/>
  <c r="DS675" i="7"/>
  <c r="DS667" i="7"/>
  <c r="DS659" i="7"/>
  <c r="DU651" i="7"/>
  <c r="DS645" i="7"/>
  <c r="DU627" i="7"/>
  <c r="DS621" i="7"/>
  <c r="DU609" i="7"/>
  <c r="DU601" i="7"/>
  <c r="DS595" i="7"/>
  <c r="DU589" i="7"/>
  <c r="DU581" i="7"/>
  <c r="DU573" i="7"/>
  <c r="DU565" i="7"/>
  <c r="DU557" i="7"/>
  <c r="DU549" i="7"/>
  <c r="DU541" i="7"/>
  <c r="DU533" i="7"/>
  <c r="DU525" i="7"/>
  <c r="DU517" i="7"/>
  <c r="DU509" i="7"/>
  <c r="DS493" i="7"/>
  <c r="DS449" i="7"/>
  <c r="DS445" i="7"/>
  <c r="DS433" i="7"/>
  <c r="DS421" i="7"/>
  <c r="DU385" i="7"/>
  <c r="DU381" i="7"/>
  <c r="DS321" i="7"/>
  <c r="DS317" i="7"/>
  <c r="DS305" i="7"/>
  <c r="DU293" i="7"/>
  <c r="DS257" i="7"/>
  <c r="DU237" i="7"/>
  <c r="DU217" i="7"/>
  <c r="DS185" i="7"/>
  <c r="DS153" i="7"/>
  <c r="DU117" i="7"/>
  <c r="DU105" i="7"/>
  <c r="DU85" i="7"/>
  <c r="DS73" i="7"/>
  <c r="DU49" i="7"/>
  <c r="DS33" i="7"/>
  <c r="DU25" i="7"/>
  <c r="DS13" i="7"/>
  <c r="DU646" i="7"/>
  <c r="DS636" i="7"/>
  <c r="DS616" i="7"/>
  <c r="DS596" i="7"/>
  <c r="DS582" i="7"/>
  <c r="DS544" i="7"/>
  <c r="DS522" i="7"/>
  <c r="DS514" i="7"/>
  <c r="DU458" i="7"/>
  <c r="DU394" i="7"/>
  <c r="DU330" i="7"/>
  <c r="DU238" i="7"/>
  <c r="DU184" i="7"/>
  <c r="DS144" i="7"/>
  <c r="DS80" i="7"/>
  <c r="DU16" i="7"/>
  <c r="DU479" i="7"/>
  <c r="DS427" i="7"/>
  <c r="DS409" i="7"/>
  <c r="DS377" i="7"/>
  <c r="DS345" i="7"/>
  <c r="DS313" i="7"/>
  <c r="DS281" i="7"/>
  <c r="DS247" i="7"/>
  <c r="DS175" i="7"/>
  <c r="DU135" i="7"/>
  <c r="DS63" i="7"/>
  <c r="DS670" i="7"/>
  <c r="DU650" i="7"/>
  <c r="DS572" i="7"/>
  <c r="DS540" i="7"/>
  <c r="DU260" i="7"/>
  <c r="DU222" i="7"/>
  <c r="DU202" i="7"/>
  <c r="DU190" i="7"/>
  <c r="DU170" i="7"/>
  <c r="DU138" i="7"/>
  <c r="DU106" i="7"/>
  <c r="DU90" i="7"/>
  <c r="DU58" i="7"/>
  <c r="DU681" i="7"/>
  <c r="DU649" i="7"/>
  <c r="DU625" i="7"/>
  <c r="DS613" i="7"/>
  <c r="DU505" i="7"/>
  <c r="DU497" i="7"/>
  <c r="DU481" i="7"/>
  <c r="DU473" i="7"/>
  <c r="DU461" i="7"/>
  <c r="DU429" i="7"/>
  <c r="DU397" i="7"/>
  <c r="DU365" i="7"/>
  <c r="DU333" i="7"/>
  <c r="DS271" i="7"/>
  <c r="DS177" i="7"/>
  <c r="DS141" i="7"/>
  <c r="DS77" i="7"/>
  <c r="DS628" i="7"/>
  <c r="DS620" i="7"/>
  <c r="DU510" i="7"/>
  <c r="DU494" i="7"/>
  <c r="DU478" i="7"/>
  <c r="DU460" i="7"/>
  <c r="DU444" i="7"/>
  <c r="DU428" i="7"/>
  <c r="DU412" i="7"/>
  <c r="DU396" i="7"/>
  <c r="DU380" i="7"/>
  <c r="DU364" i="7"/>
  <c r="DU348" i="7"/>
  <c r="DU332" i="7"/>
  <c r="DU316" i="7"/>
  <c r="DS220" i="7"/>
  <c r="DU631" i="7"/>
  <c r="DS591" i="7"/>
  <c r="DS475" i="7"/>
  <c r="DS219" i="7"/>
  <c r="DS91" i="7"/>
  <c r="DS701" i="7"/>
  <c r="DU701" i="7"/>
  <c r="DU679" i="7"/>
  <c r="DS679" i="7"/>
  <c r="DS611" i="7"/>
  <c r="DU611" i="7"/>
  <c r="DS579" i="7"/>
  <c r="DU579" i="7"/>
  <c r="DU531" i="7"/>
  <c r="DS531" i="7"/>
  <c r="DU503" i="7"/>
  <c r="DS503" i="7"/>
  <c r="DS487" i="7"/>
  <c r="DU487" i="7"/>
  <c r="DS20" i="7"/>
  <c r="DU20" i="7"/>
  <c r="DS36" i="7"/>
  <c r="DU36" i="7"/>
  <c r="DS52" i="7"/>
  <c r="DU52" i="7"/>
  <c r="DS68" i="7"/>
  <c r="DU68" i="7"/>
  <c r="DU84" i="7"/>
  <c r="DS84" i="7"/>
  <c r="DU100" i="7"/>
  <c r="DS100" i="7"/>
  <c r="DU116" i="7"/>
  <c r="DS116" i="7"/>
  <c r="DU132" i="7"/>
  <c r="DS132" i="7"/>
  <c r="DU148" i="7"/>
  <c r="DS148" i="7"/>
  <c r="DS172" i="7"/>
  <c r="DU172" i="7"/>
  <c r="DS192" i="7"/>
  <c r="DU192" i="7"/>
  <c r="DS204" i="7"/>
  <c r="DU204" i="7"/>
  <c r="DS543" i="7"/>
  <c r="DU543" i="7"/>
  <c r="DS511" i="7"/>
  <c r="DU511" i="7"/>
  <c r="DU665" i="7"/>
  <c r="DS665" i="7"/>
  <c r="DU259" i="7"/>
  <c r="DS259" i="7"/>
  <c r="DS267" i="7"/>
  <c r="DU267" i="7"/>
  <c r="DU279" i="7"/>
  <c r="DS279" i="7"/>
  <c r="DS283" i="7"/>
  <c r="DU283" i="7"/>
  <c r="DU295" i="7"/>
  <c r="DS295" i="7"/>
  <c r="DS299" i="7"/>
  <c r="DU299" i="7"/>
  <c r="DS331" i="7"/>
  <c r="DU331" i="7"/>
  <c r="DS347" i="7"/>
  <c r="DU347" i="7"/>
  <c r="DU359" i="7"/>
  <c r="DS359" i="7"/>
  <c r="DS379" i="7"/>
  <c r="DU379" i="7"/>
  <c r="DU391" i="7"/>
  <c r="DS391" i="7"/>
  <c r="DU407" i="7"/>
  <c r="DS407" i="7"/>
  <c r="DU243" i="7"/>
  <c r="DS243" i="7"/>
  <c r="DU311" i="7"/>
  <c r="DS311" i="7"/>
  <c r="DS315" i="7"/>
  <c r="DU315" i="7"/>
  <c r="DU327" i="7"/>
  <c r="DS327" i="7"/>
  <c r="DU343" i="7"/>
  <c r="DS343" i="7"/>
  <c r="DS363" i="7"/>
  <c r="DU363" i="7"/>
  <c r="DU375" i="7"/>
  <c r="DS375" i="7"/>
  <c r="DS395" i="7"/>
  <c r="DU395" i="7"/>
  <c r="DS425" i="7"/>
  <c r="DU425" i="7"/>
  <c r="DU443" i="7"/>
  <c r="DS443" i="7"/>
  <c r="DU232" i="7"/>
  <c r="DS232" i="7"/>
  <c r="DU419" i="7"/>
  <c r="DS419" i="7"/>
  <c r="DS435" i="7"/>
  <c r="DU435" i="7"/>
  <c r="DU467" i="7"/>
  <c r="DS467" i="7"/>
  <c r="DU518" i="7"/>
  <c r="DS518" i="7"/>
  <c r="DU526" i="7"/>
  <c r="DS526" i="7"/>
  <c r="DU534" i="7"/>
  <c r="DS534" i="7"/>
  <c r="DU542" i="7"/>
  <c r="DS542" i="7"/>
  <c r="DU546" i="7"/>
  <c r="DS546" i="7"/>
  <c r="DU554" i="7"/>
  <c r="DS554" i="7"/>
  <c r="DU562" i="7"/>
  <c r="DS562" i="7"/>
  <c r="DU570" i="7"/>
  <c r="DS570" i="7"/>
  <c r="DS223" i="7"/>
  <c r="DU223" i="7"/>
  <c r="DU215" i="7"/>
  <c r="DS215" i="7"/>
  <c r="DU199" i="7"/>
  <c r="DS199" i="7"/>
  <c r="DU183" i="7"/>
  <c r="DS183" i="7"/>
  <c r="DU167" i="7"/>
  <c r="DS167" i="7"/>
  <c r="DS143" i="7"/>
  <c r="DU143" i="7"/>
  <c r="DS127" i="7"/>
  <c r="DU127" i="7"/>
  <c r="DS111" i="7"/>
  <c r="DU111" i="7"/>
  <c r="DS95" i="7"/>
  <c r="DU95" i="7"/>
  <c r="DU87" i="7"/>
  <c r="DS87" i="7"/>
  <c r="DU71" i="7"/>
  <c r="DS71" i="7"/>
  <c r="DU55" i="7"/>
  <c r="DS55" i="7"/>
  <c r="DU39" i="7"/>
  <c r="DS39" i="7"/>
  <c r="DS7" i="7"/>
  <c r="DU7" i="7"/>
  <c r="DU512" i="7"/>
  <c r="DS512" i="7"/>
  <c r="DS506" i="7"/>
  <c r="DU506" i="7"/>
  <c r="DU498" i="7"/>
  <c r="DS498" i="7"/>
  <c r="DS490" i="7"/>
  <c r="DU490" i="7"/>
  <c r="DU482" i="7"/>
  <c r="DS482" i="7"/>
  <c r="DS474" i="7"/>
  <c r="DU474" i="7"/>
  <c r="DU298" i="7"/>
  <c r="DS298" i="7"/>
  <c r="DU249" i="7"/>
  <c r="DS249" i="7"/>
  <c r="DS660" i="7"/>
  <c r="DU660" i="7"/>
  <c r="DU680" i="7"/>
  <c r="DS680" i="7"/>
  <c r="DS692" i="7"/>
  <c r="DU692" i="7"/>
  <c r="DU677" i="7"/>
  <c r="DU657" i="7"/>
  <c r="DS637" i="7"/>
  <c r="DU617" i="7"/>
  <c r="DS72" i="7"/>
  <c r="DU693" i="7"/>
  <c r="DU603" i="7"/>
  <c r="DS523" i="7"/>
  <c r="DS491" i="7"/>
  <c r="DV10" i="7"/>
  <c r="DU15" i="7"/>
  <c r="CN11" i="10"/>
  <c r="DU4" i="7"/>
  <c r="DU30" i="7"/>
  <c r="DU98" i="7"/>
  <c r="DS2" i="7"/>
  <c r="DW6" i="7"/>
  <c r="DW9" i="7" s="1"/>
  <c r="DU136" i="7"/>
  <c r="DS136" i="7"/>
  <c r="DU235" i="7"/>
  <c r="DS235" i="7"/>
  <c r="DU44" i="7"/>
  <c r="DS44" i="7"/>
  <c r="DU208" i="7"/>
  <c r="DS208" i="7"/>
  <c r="DU92" i="7"/>
  <c r="DS92" i="7"/>
  <c r="DU176" i="7"/>
  <c r="DS176" i="7"/>
  <c r="DU203" i="7"/>
  <c r="DS203" i="7"/>
  <c r="DU171" i="7"/>
  <c r="DS171" i="7"/>
  <c r="DU139" i="7"/>
  <c r="DS139" i="7"/>
  <c r="DU107" i="7"/>
  <c r="DS107" i="7"/>
  <c r="DU75" i="7"/>
  <c r="DS75" i="7"/>
  <c r="DU43" i="7"/>
  <c r="DS43" i="7"/>
  <c r="DU11" i="7"/>
  <c r="DS11" i="7"/>
  <c r="DU300" i="7"/>
  <c r="DS300" i="7"/>
  <c r="DU268" i="7"/>
  <c r="DS268" i="7"/>
  <c r="DU244" i="7"/>
  <c r="DU214" i="7"/>
  <c r="DU194" i="7"/>
  <c r="DU182" i="7"/>
  <c r="DU166" i="7"/>
  <c r="DU150" i="7"/>
  <c r="DU134" i="7"/>
  <c r="DU118" i="7"/>
  <c r="DU102" i="7"/>
  <c r="DU86" i="7"/>
  <c r="DU70" i="7"/>
  <c r="DU54" i="7"/>
  <c r="DU38" i="7"/>
  <c r="DS10" i="7"/>
  <c r="DS287" i="7"/>
  <c r="DS261" i="7"/>
  <c r="DS229" i="7"/>
  <c r="DS173" i="7"/>
  <c r="DS109" i="7"/>
  <c r="DU3" i="7"/>
  <c r="DS600" i="7"/>
  <c r="DU508" i="7"/>
  <c r="DU500" i="7"/>
  <c r="DU492" i="7"/>
  <c r="DU484" i="7"/>
  <c r="DU476" i="7"/>
  <c r="DU462" i="7"/>
  <c r="DU446" i="7"/>
  <c r="DU430" i="7"/>
  <c r="DU414" i="7"/>
  <c r="DU398" i="7"/>
  <c r="DU382" i="7"/>
  <c r="DU366" i="7"/>
  <c r="DU350" i="7"/>
  <c r="DU334" i="7"/>
  <c r="DU318" i="7"/>
  <c r="DS284" i="7"/>
  <c r="DS188" i="7"/>
  <c r="DS108" i="7"/>
  <c r="DS28" i="7"/>
  <c r="DU683" i="7"/>
  <c r="DU671" i="7"/>
  <c r="DU635" i="7"/>
  <c r="DU615" i="7"/>
  <c r="DU599" i="7"/>
  <c r="DS587" i="7"/>
  <c r="DS571" i="7"/>
  <c r="DS555" i="7"/>
  <c r="DS539" i="7"/>
  <c r="DS527" i="7"/>
  <c r="DS519" i="7"/>
  <c r="DS499" i="7"/>
  <c r="DS483" i="7"/>
  <c r="DU459" i="7"/>
  <c r="DS439" i="7"/>
  <c r="DU411" i="7"/>
  <c r="DS187" i="7"/>
  <c r="DS123" i="7"/>
  <c r="DS59" i="7"/>
  <c r="DU700" i="7"/>
  <c r="DS676" i="7"/>
  <c r="DS664" i="7"/>
  <c r="DW13" i="7"/>
  <c r="DW4" i="7"/>
  <c r="DW12" i="7" s="1"/>
  <c r="DS22" i="7"/>
  <c r="DS6" i="7"/>
  <c r="DU301" i="7"/>
  <c r="DS277" i="7"/>
  <c r="DU269" i="7"/>
  <c r="DS255" i="7"/>
  <c r="DS239" i="7"/>
  <c r="DS221" i="7"/>
  <c r="DS189" i="7"/>
  <c r="DS157" i="7"/>
  <c r="DS125" i="7"/>
  <c r="DS93" i="7"/>
  <c r="DS61" i="7"/>
  <c r="DS302" i="7"/>
  <c r="DS286" i="7"/>
  <c r="DS270" i="7"/>
  <c r="DS228" i="7"/>
  <c r="DS212" i="7"/>
  <c r="DS200" i="7"/>
  <c r="DS180" i="7"/>
  <c r="DS168" i="7"/>
  <c r="DS140" i="7"/>
  <c r="DS124" i="7"/>
  <c r="DS104" i="7"/>
  <c r="DS76" i="7"/>
  <c r="DS60" i="7"/>
  <c r="DS40" i="7"/>
  <c r="DU265" i="7"/>
  <c r="DS227" i="7"/>
  <c r="DS211" i="7"/>
  <c r="DS195" i="7"/>
  <c r="DS179" i="7"/>
  <c r="DS163" i="7"/>
  <c r="DS147" i="7"/>
  <c r="DS131" i="7"/>
  <c r="DS115" i="7"/>
  <c r="DS99" i="7"/>
  <c r="DS83" i="7"/>
  <c r="DS67" i="7"/>
  <c r="DS51" i="7"/>
  <c r="DS35" i="7"/>
  <c r="DS19" i="7"/>
  <c r="DW2" i="7"/>
  <c r="CO12" i="10"/>
  <c r="S52" i="17" l="1"/>
  <c r="T52" i="17"/>
  <c r="T39" i="17"/>
  <c r="S39" i="17"/>
  <c r="CN6" i="10"/>
  <c r="CN9" i="10"/>
  <c r="DW5" i="7"/>
  <c r="DW8" i="7" s="1"/>
  <c r="DW7" i="7"/>
  <c r="DW10" i="7" s="1"/>
  <c r="DW11" i="7" l="1"/>
  <c r="DW14" i="7" s="1"/>
  <c r="AB5" i="6" s="1"/>
  <c r="CK3" i="7"/>
  <c r="CK4" i="7"/>
  <c r="CK5" i="7"/>
  <c r="CK6" i="7"/>
  <c r="CK7" i="7"/>
  <c r="CK8" i="7"/>
  <c r="CK9" i="7"/>
  <c r="CK10" i="7"/>
  <c r="CK11" i="7"/>
  <c r="CK12" i="7"/>
  <c r="CK13" i="7"/>
  <c r="CK14" i="7"/>
  <c r="CK15" i="7"/>
  <c r="CK16" i="7"/>
  <c r="CK17" i="7"/>
  <c r="CK18" i="7"/>
  <c r="CK19" i="7"/>
  <c r="CK20" i="7"/>
  <c r="CK21" i="7"/>
  <c r="CK22" i="7"/>
  <c r="CK23" i="7"/>
  <c r="CK24" i="7"/>
  <c r="CK25" i="7"/>
  <c r="CK26" i="7"/>
  <c r="CK27" i="7"/>
  <c r="CK28" i="7"/>
  <c r="CK29" i="7"/>
  <c r="CK30" i="7"/>
  <c r="CK31" i="7"/>
  <c r="CK32" i="7"/>
  <c r="CK33" i="7"/>
  <c r="CK34" i="7"/>
  <c r="CK35" i="7"/>
  <c r="CK36" i="7"/>
  <c r="CK37" i="7"/>
  <c r="CK38" i="7"/>
  <c r="CK39" i="7"/>
  <c r="CK40" i="7"/>
  <c r="CK41" i="7"/>
  <c r="CK42" i="7"/>
  <c r="CK43" i="7"/>
  <c r="CK44" i="7"/>
  <c r="CK45" i="7"/>
  <c r="CK46" i="7"/>
  <c r="CK47" i="7"/>
  <c r="CK48" i="7"/>
  <c r="CK49" i="7"/>
  <c r="CK50" i="7"/>
  <c r="CK51" i="7"/>
  <c r="CK52" i="7"/>
  <c r="CK53" i="7"/>
  <c r="CK54" i="7"/>
  <c r="CK55" i="7"/>
  <c r="CK56" i="7"/>
  <c r="CK57" i="7"/>
  <c r="CK58" i="7"/>
  <c r="CK59" i="7"/>
  <c r="CK60" i="7"/>
  <c r="CK61" i="7"/>
  <c r="CK62" i="7"/>
  <c r="CK63" i="7"/>
  <c r="CK64" i="7"/>
  <c r="CK65" i="7"/>
  <c r="CK66" i="7"/>
  <c r="CK67" i="7"/>
  <c r="CK68" i="7"/>
  <c r="CK69" i="7"/>
  <c r="CK70" i="7"/>
  <c r="CK71" i="7"/>
  <c r="CK72" i="7"/>
  <c r="CK73" i="7"/>
  <c r="CK74" i="7"/>
  <c r="CK75" i="7"/>
  <c r="CK76" i="7"/>
  <c r="CK77" i="7"/>
  <c r="CK78" i="7"/>
  <c r="CK79" i="7"/>
  <c r="CK80" i="7"/>
  <c r="CK81" i="7"/>
  <c r="CK82" i="7"/>
  <c r="CK83" i="7"/>
  <c r="CK84" i="7"/>
  <c r="CK85" i="7"/>
  <c r="CK86" i="7"/>
  <c r="CK87" i="7"/>
  <c r="CK88" i="7"/>
  <c r="CK89" i="7"/>
  <c r="CK90" i="7"/>
  <c r="CK91" i="7"/>
  <c r="CK92" i="7"/>
  <c r="CK93" i="7"/>
  <c r="CK94" i="7"/>
  <c r="CK95" i="7"/>
  <c r="CK96" i="7"/>
  <c r="CK97" i="7"/>
  <c r="CK98" i="7"/>
  <c r="CK99" i="7"/>
  <c r="CK100" i="7"/>
  <c r="CK101" i="7"/>
  <c r="CK102" i="7"/>
  <c r="CK103" i="7"/>
  <c r="CK104" i="7"/>
  <c r="CK105" i="7"/>
  <c r="CK106" i="7"/>
  <c r="CK107" i="7"/>
  <c r="CK108" i="7"/>
  <c r="CK109" i="7"/>
  <c r="CK110" i="7"/>
  <c r="CK111" i="7"/>
  <c r="CK112" i="7"/>
  <c r="CK113" i="7"/>
  <c r="CK114" i="7"/>
  <c r="CK115" i="7"/>
  <c r="CK116" i="7"/>
  <c r="CK117" i="7"/>
  <c r="CK118" i="7"/>
  <c r="CK119" i="7"/>
  <c r="CK120" i="7"/>
  <c r="CK121" i="7"/>
  <c r="CK122" i="7"/>
  <c r="CK123" i="7"/>
  <c r="CK124" i="7"/>
  <c r="CK125" i="7"/>
  <c r="CK126" i="7"/>
  <c r="CK127" i="7"/>
  <c r="CK128" i="7"/>
  <c r="CK129" i="7"/>
  <c r="CK130" i="7"/>
  <c r="CK131" i="7"/>
  <c r="CK132" i="7"/>
  <c r="CK133" i="7"/>
  <c r="CK134" i="7"/>
  <c r="CK135" i="7"/>
  <c r="CK136" i="7"/>
  <c r="CK137" i="7"/>
  <c r="CK138" i="7"/>
  <c r="CK139" i="7"/>
  <c r="CK140" i="7"/>
  <c r="CK141" i="7"/>
  <c r="CK142" i="7"/>
  <c r="CK143" i="7"/>
  <c r="CK144" i="7"/>
  <c r="CK145" i="7"/>
  <c r="CK146" i="7"/>
  <c r="CK147" i="7"/>
  <c r="CK148" i="7"/>
  <c r="CK149" i="7"/>
  <c r="CK150" i="7"/>
  <c r="CK151" i="7"/>
  <c r="CK152" i="7"/>
  <c r="CK153" i="7"/>
  <c r="CK154" i="7"/>
  <c r="CK155" i="7"/>
  <c r="CK156" i="7"/>
  <c r="CK157" i="7"/>
  <c r="CK158" i="7"/>
  <c r="CK159" i="7"/>
  <c r="CK160" i="7"/>
  <c r="CK161" i="7"/>
  <c r="CK162" i="7"/>
  <c r="CK163" i="7"/>
  <c r="CK164" i="7"/>
  <c r="CK165" i="7"/>
  <c r="CK166" i="7"/>
  <c r="CK167" i="7"/>
  <c r="CK168" i="7"/>
  <c r="CK169" i="7"/>
  <c r="CK170" i="7"/>
  <c r="CK171" i="7"/>
  <c r="CK172" i="7"/>
  <c r="CK173" i="7"/>
  <c r="CK174" i="7"/>
  <c r="CK175" i="7"/>
  <c r="CK176" i="7"/>
  <c r="CK177" i="7"/>
  <c r="CK178" i="7"/>
  <c r="CK179" i="7"/>
  <c r="CK180" i="7"/>
  <c r="CK181" i="7"/>
  <c r="CK182" i="7"/>
  <c r="CK183" i="7"/>
  <c r="CK184" i="7"/>
  <c r="CK185" i="7"/>
  <c r="CK186" i="7"/>
  <c r="CK187" i="7"/>
  <c r="CK188" i="7"/>
  <c r="CK189" i="7"/>
  <c r="CK190" i="7"/>
  <c r="CK191" i="7"/>
  <c r="CK192" i="7"/>
  <c r="CK193" i="7"/>
  <c r="CK194" i="7"/>
  <c r="CK195" i="7"/>
  <c r="CK196" i="7"/>
  <c r="CK197" i="7"/>
  <c r="CK198" i="7"/>
  <c r="CK199" i="7"/>
  <c r="CK200" i="7"/>
  <c r="CK201" i="7"/>
  <c r="CK202" i="7"/>
  <c r="CK203" i="7"/>
  <c r="CK204" i="7"/>
  <c r="CK205" i="7"/>
  <c r="CK206" i="7"/>
  <c r="CK207" i="7"/>
  <c r="CK208" i="7"/>
  <c r="CK209" i="7"/>
  <c r="CK210" i="7"/>
  <c r="CK211" i="7"/>
  <c r="CK212" i="7"/>
  <c r="CK213" i="7"/>
  <c r="CK214" i="7"/>
  <c r="CK215" i="7"/>
  <c r="CK216" i="7"/>
  <c r="CK217" i="7"/>
  <c r="CK218" i="7"/>
  <c r="CK219" i="7"/>
  <c r="CK220" i="7"/>
  <c r="CK221" i="7"/>
  <c r="CK222" i="7"/>
  <c r="CK223" i="7"/>
  <c r="CK224" i="7"/>
  <c r="CK225" i="7"/>
  <c r="CK226" i="7"/>
  <c r="CK227" i="7"/>
  <c r="CK228" i="7"/>
  <c r="CK229" i="7"/>
  <c r="CK230" i="7"/>
  <c r="CK231" i="7"/>
  <c r="CK232" i="7"/>
  <c r="CK233" i="7"/>
  <c r="CK234" i="7"/>
  <c r="CK235" i="7"/>
  <c r="CK236" i="7"/>
  <c r="CK237" i="7"/>
  <c r="CK238" i="7"/>
  <c r="CK239" i="7"/>
  <c r="CK240" i="7"/>
  <c r="CK241" i="7"/>
  <c r="CK242" i="7"/>
  <c r="CK243" i="7"/>
  <c r="CK244" i="7"/>
  <c r="CK245" i="7"/>
  <c r="CK246" i="7"/>
  <c r="CK247" i="7"/>
  <c r="CK248" i="7"/>
  <c r="CK249" i="7"/>
  <c r="CK250" i="7"/>
  <c r="CK251" i="7"/>
  <c r="CK252" i="7"/>
  <c r="CK253" i="7"/>
  <c r="CK254" i="7"/>
  <c r="CK255" i="7"/>
  <c r="CK256" i="7"/>
  <c r="CK257" i="7"/>
  <c r="CK258" i="7"/>
  <c r="CK259" i="7"/>
  <c r="CK260" i="7"/>
  <c r="CK261" i="7"/>
  <c r="CK262" i="7"/>
  <c r="CK263" i="7"/>
  <c r="CK264" i="7"/>
  <c r="CK265" i="7"/>
  <c r="CK266" i="7"/>
  <c r="CK267" i="7"/>
  <c r="CK268" i="7"/>
  <c r="CK269" i="7"/>
  <c r="CK270" i="7"/>
  <c r="CK271" i="7"/>
  <c r="CK272" i="7"/>
  <c r="CK273" i="7"/>
  <c r="CK274" i="7"/>
  <c r="CK275" i="7"/>
  <c r="CK276" i="7"/>
  <c r="CK277" i="7"/>
  <c r="CK278" i="7"/>
  <c r="CK279" i="7"/>
  <c r="CK280" i="7"/>
  <c r="CK281" i="7"/>
  <c r="CK282" i="7"/>
  <c r="CK283" i="7"/>
  <c r="CK284" i="7"/>
  <c r="CK285" i="7"/>
  <c r="CK286" i="7"/>
  <c r="CK287" i="7"/>
  <c r="CK288" i="7"/>
  <c r="CK289" i="7"/>
  <c r="CK290" i="7"/>
  <c r="CK291" i="7"/>
  <c r="CK292" i="7"/>
  <c r="CK293" i="7"/>
  <c r="CK294" i="7"/>
  <c r="CK295" i="7"/>
  <c r="CK296" i="7"/>
  <c r="CK297" i="7"/>
  <c r="CK298" i="7"/>
  <c r="CK299" i="7"/>
  <c r="CK300" i="7"/>
  <c r="CK301" i="7"/>
  <c r="CK302" i="7"/>
  <c r="CK303" i="7"/>
  <c r="CK304" i="7"/>
  <c r="CK305" i="7"/>
  <c r="CK306" i="7"/>
  <c r="CK307" i="7"/>
  <c r="CK308" i="7"/>
  <c r="CK309" i="7"/>
  <c r="CK310" i="7"/>
  <c r="CK311" i="7"/>
  <c r="CK312" i="7"/>
  <c r="CK313" i="7"/>
  <c r="CK314" i="7"/>
  <c r="CK315" i="7"/>
  <c r="CK316" i="7"/>
  <c r="CK317" i="7"/>
  <c r="CK318" i="7"/>
  <c r="CK319" i="7"/>
  <c r="CK320" i="7"/>
  <c r="CK321" i="7"/>
  <c r="CK322" i="7"/>
  <c r="CK323" i="7"/>
  <c r="CK324" i="7"/>
  <c r="CK325" i="7"/>
  <c r="CK326" i="7"/>
  <c r="CK327" i="7"/>
  <c r="CK328" i="7"/>
  <c r="CK329" i="7"/>
  <c r="CK330" i="7"/>
  <c r="CK331" i="7"/>
  <c r="CK332" i="7"/>
  <c r="CK333" i="7"/>
  <c r="CK334" i="7"/>
  <c r="CK335" i="7"/>
  <c r="CK336" i="7"/>
  <c r="CK337" i="7"/>
  <c r="CK338" i="7"/>
  <c r="CK339" i="7"/>
  <c r="CK340" i="7"/>
  <c r="CK341" i="7"/>
  <c r="CK342" i="7"/>
  <c r="CK343" i="7"/>
  <c r="CK344" i="7"/>
  <c r="CK345" i="7"/>
  <c r="CK346" i="7"/>
  <c r="CK347" i="7"/>
  <c r="CK348" i="7"/>
  <c r="CK349" i="7"/>
  <c r="CK350" i="7"/>
  <c r="CK351" i="7"/>
  <c r="CK352" i="7"/>
  <c r="CK353" i="7"/>
  <c r="CK354" i="7"/>
  <c r="CK355" i="7"/>
  <c r="CK356" i="7"/>
  <c r="CK357" i="7"/>
  <c r="CK358" i="7"/>
  <c r="CK359" i="7"/>
  <c r="CK360" i="7"/>
  <c r="CK361" i="7"/>
  <c r="CK362" i="7"/>
  <c r="CK363" i="7"/>
  <c r="CK364" i="7"/>
  <c r="CK365" i="7"/>
  <c r="CK366" i="7"/>
  <c r="CK367" i="7"/>
  <c r="CK368" i="7"/>
  <c r="CK369" i="7"/>
  <c r="CK370" i="7"/>
  <c r="CK371" i="7"/>
  <c r="CK372" i="7"/>
  <c r="CK373" i="7"/>
  <c r="CK374" i="7"/>
  <c r="CK375" i="7"/>
  <c r="CK376" i="7"/>
  <c r="CK377" i="7"/>
  <c r="CK378" i="7"/>
  <c r="CK379" i="7"/>
  <c r="CK380" i="7"/>
  <c r="CK381" i="7"/>
  <c r="CK382" i="7"/>
  <c r="CK383" i="7"/>
  <c r="CK384" i="7"/>
  <c r="CK385" i="7"/>
  <c r="CK386" i="7"/>
  <c r="CK387" i="7"/>
  <c r="CK388" i="7"/>
  <c r="CK389" i="7"/>
  <c r="CK390" i="7"/>
  <c r="CK391" i="7"/>
  <c r="CK392" i="7"/>
  <c r="CK393" i="7"/>
  <c r="CK394" i="7"/>
  <c r="CK395" i="7"/>
  <c r="CK396" i="7"/>
  <c r="CK397" i="7"/>
  <c r="CK398" i="7"/>
  <c r="CK399" i="7"/>
  <c r="CK400" i="7"/>
  <c r="CK401" i="7"/>
  <c r="CK402" i="7"/>
  <c r="CK403" i="7"/>
  <c r="CK404" i="7"/>
  <c r="CK405" i="7"/>
  <c r="CK406" i="7"/>
  <c r="CK407" i="7"/>
  <c r="CK408" i="7"/>
  <c r="CK409" i="7"/>
  <c r="CK410" i="7"/>
  <c r="CK411" i="7"/>
  <c r="CK412" i="7"/>
  <c r="CK413" i="7"/>
  <c r="CK414" i="7"/>
  <c r="CK415" i="7"/>
  <c r="CK416" i="7"/>
  <c r="CK417" i="7"/>
  <c r="CK418" i="7"/>
  <c r="CK419" i="7"/>
  <c r="CK420" i="7"/>
  <c r="CK421" i="7"/>
  <c r="CK422" i="7"/>
  <c r="CK423" i="7"/>
  <c r="CK424" i="7"/>
  <c r="CK425" i="7"/>
  <c r="CK426" i="7"/>
  <c r="CK427" i="7"/>
  <c r="CK428" i="7"/>
  <c r="CK429" i="7"/>
  <c r="CK430" i="7"/>
  <c r="CK431" i="7"/>
  <c r="CK432" i="7"/>
  <c r="CK433" i="7"/>
  <c r="CK434" i="7"/>
  <c r="CK435" i="7"/>
  <c r="CK436" i="7"/>
  <c r="CK437" i="7"/>
  <c r="CK438" i="7"/>
  <c r="CK439" i="7"/>
  <c r="CK440" i="7"/>
  <c r="CK441" i="7"/>
  <c r="CK442" i="7"/>
  <c r="CK443" i="7"/>
  <c r="CK444" i="7"/>
  <c r="CK445" i="7"/>
  <c r="CK446" i="7"/>
  <c r="CK447" i="7"/>
  <c r="CK448" i="7"/>
  <c r="CK449" i="7"/>
  <c r="CK450" i="7"/>
  <c r="CK451" i="7"/>
  <c r="CK452" i="7"/>
  <c r="CK453" i="7"/>
  <c r="CK454" i="7"/>
  <c r="CK455" i="7"/>
  <c r="CK456" i="7"/>
  <c r="CK457" i="7"/>
  <c r="CK458" i="7"/>
  <c r="CK459" i="7"/>
  <c r="CK460" i="7"/>
  <c r="CK461" i="7"/>
  <c r="CK462" i="7"/>
  <c r="CK463" i="7"/>
  <c r="CK464" i="7"/>
  <c r="CK465" i="7"/>
  <c r="CK466" i="7"/>
  <c r="CK467" i="7"/>
  <c r="CK468" i="7"/>
  <c r="CK469" i="7"/>
  <c r="CK470" i="7"/>
  <c r="CK471" i="7"/>
  <c r="CK472" i="7"/>
  <c r="CK473" i="7"/>
  <c r="CK474" i="7"/>
  <c r="CK475" i="7"/>
  <c r="CK476" i="7"/>
  <c r="CK477" i="7"/>
  <c r="CK478" i="7"/>
  <c r="CK479" i="7"/>
  <c r="CK480" i="7"/>
  <c r="CK481" i="7"/>
  <c r="CK482" i="7"/>
  <c r="CK483" i="7"/>
  <c r="CK484" i="7"/>
  <c r="CK485" i="7"/>
  <c r="CK486" i="7"/>
  <c r="CK487" i="7"/>
  <c r="CK488" i="7"/>
  <c r="CK489" i="7"/>
  <c r="CK490" i="7"/>
  <c r="CK491" i="7"/>
  <c r="CK492" i="7"/>
  <c r="CK493" i="7"/>
  <c r="CK494" i="7"/>
  <c r="CK495" i="7"/>
  <c r="CK496" i="7"/>
  <c r="CK497" i="7"/>
  <c r="CK498" i="7"/>
  <c r="CK499" i="7"/>
  <c r="CK500" i="7"/>
  <c r="CK501" i="7"/>
  <c r="CK502" i="7"/>
  <c r="CK503" i="7"/>
  <c r="CK504" i="7"/>
  <c r="CK505" i="7"/>
  <c r="CK506" i="7"/>
  <c r="CK507" i="7"/>
  <c r="CK508" i="7"/>
  <c r="CK509" i="7"/>
  <c r="CK510" i="7"/>
  <c r="CK511" i="7"/>
  <c r="CK512" i="7"/>
  <c r="CK513" i="7"/>
  <c r="CK514" i="7"/>
  <c r="CK515" i="7"/>
  <c r="CK516" i="7"/>
  <c r="CK517" i="7"/>
  <c r="CK518" i="7"/>
  <c r="CK519" i="7"/>
  <c r="CK520" i="7"/>
  <c r="CK521" i="7"/>
  <c r="CK522" i="7"/>
  <c r="CK523" i="7"/>
  <c r="CK524" i="7"/>
  <c r="CK525" i="7"/>
  <c r="CK526" i="7"/>
  <c r="CK527" i="7"/>
  <c r="CK528" i="7"/>
  <c r="CK529" i="7"/>
  <c r="CK530" i="7"/>
  <c r="CK531" i="7"/>
  <c r="CK532" i="7"/>
  <c r="CK533" i="7"/>
  <c r="CK534" i="7"/>
  <c r="CK535" i="7"/>
  <c r="CK536" i="7"/>
  <c r="CK537" i="7"/>
  <c r="CK538" i="7"/>
  <c r="CK539" i="7"/>
  <c r="CK540" i="7"/>
  <c r="CK541" i="7"/>
  <c r="CK542" i="7"/>
  <c r="CK543" i="7"/>
  <c r="CK544" i="7"/>
  <c r="CK545" i="7"/>
  <c r="CK546" i="7"/>
  <c r="CK547" i="7"/>
  <c r="CK548" i="7"/>
  <c r="CK549" i="7"/>
  <c r="CK550" i="7"/>
  <c r="CK551" i="7"/>
  <c r="CK552" i="7"/>
  <c r="CK553" i="7"/>
  <c r="CK554" i="7"/>
  <c r="CK555" i="7"/>
  <c r="CK556" i="7"/>
  <c r="CK557" i="7"/>
  <c r="CK558" i="7"/>
  <c r="CK559" i="7"/>
  <c r="CK560" i="7"/>
  <c r="CK561" i="7"/>
  <c r="CK562" i="7"/>
  <c r="CK563" i="7"/>
  <c r="CK564" i="7"/>
  <c r="CK565" i="7"/>
  <c r="CK566" i="7"/>
  <c r="CK567" i="7"/>
  <c r="CK568" i="7"/>
  <c r="CK569" i="7"/>
  <c r="CK570" i="7"/>
  <c r="CK571" i="7"/>
  <c r="CK572" i="7"/>
  <c r="CK573" i="7"/>
  <c r="CK574" i="7"/>
  <c r="CK575" i="7"/>
  <c r="CK576" i="7"/>
  <c r="CK577" i="7"/>
  <c r="CK578" i="7"/>
  <c r="CK579" i="7"/>
  <c r="CK580" i="7"/>
  <c r="CK581" i="7"/>
  <c r="CK582" i="7"/>
  <c r="CK583" i="7"/>
  <c r="CK584" i="7"/>
  <c r="CK585" i="7"/>
  <c r="CK586" i="7"/>
  <c r="CK587" i="7"/>
  <c r="CK588" i="7"/>
  <c r="CK589" i="7"/>
  <c r="CK590" i="7"/>
  <c r="CK591" i="7"/>
  <c r="CK592" i="7"/>
  <c r="CK593" i="7"/>
  <c r="CK594" i="7"/>
  <c r="CK595" i="7"/>
  <c r="CK596" i="7"/>
  <c r="CK597" i="7"/>
  <c r="CK598" i="7"/>
  <c r="CK599" i="7"/>
  <c r="CK600" i="7"/>
  <c r="CK601" i="7"/>
  <c r="CK602" i="7"/>
  <c r="CK603" i="7"/>
  <c r="CK604" i="7"/>
  <c r="CK605" i="7"/>
  <c r="CK606" i="7"/>
  <c r="CK607" i="7"/>
  <c r="CK608" i="7"/>
  <c r="CK609" i="7"/>
  <c r="CK610" i="7"/>
  <c r="CK611" i="7"/>
  <c r="CK612" i="7"/>
  <c r="CK613" i="7"/>
  <c r="CK614" i="7"/>
  <c r="CK615" i="7"/>
  <c r="CK616" i="7"/>
  <c r="CK617" i="7"/>
  <c r="CK618" i="7"/>
  <c r="CK619" i="7"/>
  <c r="CK620" i="7"/>
  <c r="CK621" i="7"/>
  <c r="CK622" i="7"/>
  <c r="CK623" i="7"/>
  <c r="CK624" i="7"/>
  <c r="CK625" i="7"/>
  <c r="CK626" i="7"/>
  <c r="CK627" i="7"/>
  <c r="CK628" i="7"/>
  <c r="CK629" i="7"/>
  <c r="CK630" i="7"/>
  <c r="CK631" i="7"/>
  <c r="CK632" i="7"/>
  <c r="CK633" i="7"/>
  <c r="CK634" i="7"/>
  <c r="CK635" i="7"/>
  <c r="CK636" i="7"/>
  <c r="CK637" i="7"/>
  <c r="CK638" i="7"/>
  <c r="CK639" i="7"/>
  <c r="CK640" i="7"/>
  <c r="CK641" i="7"/>
  <c r="CK642" i="7"/>
  <c r="CK643" i="7"/>
  <c r="CK644" i="7"/>
  <c r="CK645" i="7"/>
  <c r="CK646" i="7"/>
  <c r="CK647" i="7"/>
  <c r="CK648" i="7"/>
  <c r="CK649" i="7"/>
  <c r="CK650" i="7"/>
  <c r="CK651" i="7"/>
  <c r="CK652" i="7"/>
  <c r="CK653" i="7"/>
  <c r="CK654" i="7"/>
  <c r="CK655" i="7"/>
  <c r="CK656" i="7"/>
  <c r="CK657" i="7"/>
  <c r="CK658" i="7"/>
  <c r="CK659" i="7"/>
  <c r="CK660" i="7"/>
  <c r="CK661" i="7"/>
  <c r="CK662" i="7"/>
  <c r="CK663" i="7"/>
  <c r="CK664" i="7"/>
  <c r="CK665" i="7"/>
  <c r="CK666" i="7"/>
  <c r="CK667" i="7"/>
  <c r="CK668" i="7"/>
  <c r="CK669" i="7"/>
  <c r="CK670" i="7"/>
  <c r="CK671" i="7"/>
  <c r="CK672" i="7"/>
  <c r="CK673" i="7"/>
  <c r="CK674" i="7"/>
  <c r="CK675" i="7"/>
  <c r="CK676" i="7"/>
  <c r="CK677" i="7"/>
  <c r="CK678" i="7"/>
  <c r="CK679" i="7"/>
  <c r="CK680" i="7"/>
  <c r="CK681" i="7"/>
  <c r="CK682" i="7"/>
  <c r="CK683" i="7"/>
  <c r="CK684" i="7"/>
  <c r="CK685" i="7"/>
  <c r="CK686" i="7"/>
  <c r="CK687" i="7"/>
  <c r="CK688" i="7"/>
  <c r="CK689" i="7"/>
  <c r="CK690" i="7"/>
  <c r="CK691" i="7"/>
  <c r="CK692" i="7"/>
  <c r="CK693" i="7"/>
  <c r="CK694" i="7"/>
  <c r="CK695" i="7"/>
  <c r="CK696" i="7"/>
  <c r="CK697" i="7"/>
  <c r="CK698" i="7"/>
  <c r="CK699" i="7"/>
  <c r="CK700" i="7"/>
  <c r="CK701" i="7"/>
  <c r="CL2" i="7"/>
  <c r="O2" i="6" s="1"/>
  <c r="CL3" i="7"/>
  <c r="O3" i="6" s="1"/>
  <c r="CL5" i="7"/>
  <c r="CL7" i="7"/>
  <c r="CL9" i="7"/>
  <c r="CL11" i="7"/>
  <c r="CL13" i="7"/>
  <c r="CL15" i="7"/>
  <c r="CL17" i="7"/>
  <c r="CL19" i="7"/>
  <c r="CL21" i="7"/>
  <c r="CL23" i="7"/>
  <c r="CL25" i="7"/>
  <c r="CL27" i="7"/>
  <c r="CL29" i="7"/>
  <c r="CL31" i="7"/>
  <c r="CL33" i="7"/>
  <c r="CL35" i="7"/>
  <c r="CL37" i="7"/>
  <c r="CL39" i="7"/>
  <c r="CL41" i="7"/>
  <c r="CL43" i="7"/>
  <c r="CL45" i="7"/>
  <c r="CL47" i="7"/>
  <c r="CL49" i="7"/>
  <c r="CL51" i="7"/>
  <c r="CL53" i="7"/>
  <c r="CL55" i="7"/>
  <c r="CL57" i="7"/>
  <c r="CL59" i="7"/>
  <c r="CL61" i="7"/>
  <c r="CL63" i="7"/>
  <c r="CL65" i="7"/>
  <c r="CL67" i="7"/>
  <c r="CL69" i="7"/>
  <c r="CL71" i="7"/>
  <c r="CL73" i="7"/>
  <c r="CL75" i="7"/>
  <c r="CL77" i="7"/>
  <c r="CL79" i="7"/>
  <c r="CL81" i="7"/>
  <c r="CL83" i="7"/>
  <c r="CL85" i="7"/>
  <c r="CL87" i="7"/>
  <c r="CL89" i="7"/>
  <c r="CL91" i="7"/>
  <c r="CL93" i="7"/>
  <c r="CL95" i="7"/>
  <c r="CL97" i="7"/>
  <c r="CL99" i="7"/>
  <c r="CL101" i="7"/>
  <c r="CL103" i="7"/>
  <c r="CL105" i="7"/>
  <c r="CL107" i="7"/>
  <c r="CL109" i="7"/>
  <c r="CL111" i="7"/>
  <c r="CL113" i="7"/>
  <c r="CL115" i="7"/>
  <c r="CL117" i="7"/>
  <c r="CL119" i="7"/>
  <c r="CL121" i="7"/>
  <c r="CL123" i="7"/>
  <c r="CL125" i="7"/>
  <c r="CL127" i="7"/>
  <c r="CL129" i="7"/>
  <c r="CL131" i="7"/>
  <c r="CL133" i="7"/>
  <c r="CL135" i="7"/>
  <c r="CL137" i="7"/>
  <c r="CL139" i="7"/>
  <c r="CL141" i="7"/>
  <c r="CL143" i="7"/>
  <c r="CL145" i="7"/>
  <c r="CL147" i="7"/>
  <c r="CL149" i="7"/>
  <c r="CL151" i="7"/>
  <c r="CL153" i="7"/>
  <c r="CL155" i="7"/>
  <c r="CL157" i="7"/>
  <c r="CL159" i="7"/>
  <c r="CL161" i="7"/>
  <c r="CL163" i="7"/>
  <c r="CL165" i="7"/>
  <c r="CL167" i="7"/>
  <c r="CL169" i="7"/>
  <c r="CL171" i="7"/>
  <c r="CL173" i="7"/>
  <c r="CL175" i="7"/>
  <c r="CL177" i="7"/>
  <c r="CL179" i="7"/>
  <c r="CL181" i="7"/>
  <c r="CL183" i="7"/>
  <c r="CL185" i="7"/>
  <c r="CL187" i="7"/>
  <c r="CL189" i="7"/>
  <c r="CL191" i="7"/>
  <c r="CL193" i="7"/>
  <c r="CL195" i="7"/>
  <c r="CL197" i="7"/>
  <c r="CL199" i="7"/>
  <c r="CL201" i="7"/>
  <c r="CL203" i="7"/>
  <c r="CL205" i="7"/>
  <c r="CL207" i="7"/>
  <c r="CL209" i="7"/>
  <c r="CL211" i="7"/>
  <c r="CL213" i="7"/>
  <c r="CL215" i="7"/>
  <c r="CL217" i="7"/>
  <c r="CL219" i="7"/>
  <c r="CL221" i="7"/>
  <c r="CL223" i="7"/>
  <c r="CL225" i="7"/>
  <c r="CL227" i="7"/>
  <c r="CL229" i="7"/>
  <c r="CL231" i="7"/>
  <c r="CL233" i="7"/>
  <c r="CL235" i="7"/>
  <c r="CL237" i="7"/>
  <c r="CL239" i="7"/>
  <c r="CL241" i="7"/>
  <c r="CL243" i="7"/>
  <c r="CL245" i="7"/>
  <c r="CL247" i="7"/>
  <c r="CL249" i="7"/>
  <c r="CL251" i="7"/>
  <c r="CL253" i="7"/>
  <c r="CL255" i="7"/>
  <c r="CL257" i="7"/>
  <c r="CL259" i="7"/>
  <c r="CL261" i="7"/>
  <c r="CL263" i="7"/>
  <c r="CL265" i="7"/>
  <c r="CL267" i="7"/>
  <c r="CL269" i="7"/>
  <c r="CL271" i="7"/>
  <c r="CL273" i="7"/>
  <c r="CL275" i="7"/>
  <c r="CL277" i="7"/>
  <c r="CL279" i="7"/>
  <c r="CL281" i="7"/>
  <c r="CL283" i="7"/>
  <c r="CL285" i="7"/>
  <c r="CL287" i="7"/>
  <c r="CL289" i="7"/>
  <c r="CL291" i="7"/>
  <c r="CL293" i="7"/>
  <c r="CL295" i="7"/>
  <c r="CL297" i="7"/>
  <c r="CL299" i="7"/>
  <c r="CL301" i="7"/>
  <c r="CL303" i="7"/>
  <c r="CL305" i="7"/>
  <c r="CL307" i="7"/>
  <c r="CL309" i="7"/>
  <c r="CL311" i="7"/>
  <c r="CL313" i="7"/>
  <c r="CL315" i="7"/>
  <c r="CL317" i="7"/>
  <c r="CL319" i="7"/>
  <c r="CL321" i="7"/>
  <c r="CL323" i="7"/>
  <c r="CL325" i="7"/>
  <c r="CL327" i="7"/>
  <c r="CL329" i="7"/>
  <c r="CL331" i="7"/>
  <c r="CL333" i="7"/>
  <c r="CL335" i="7"/>
  <c r="CL337" i="7"/>
  <c r="CL339" i="7"/>
  <c r="CL341" i="7"/>
  <c r="CL343" i="7"/>
  <c r="CL345" i="7"/>
  <c r="CL347" i="7"/>
  <c r="CL349" i="7"/>
  <c r="CL351" i="7"/>
  <c r="CL353" i="7"/>
  <c r="CL355" i="7"/>
  <c r="CL357" i="7"/>
  <c r="CL359" i="7"/>
  <c r="CL361" i="7"/>
  <c r="CL363" i="7"/>
  <c r="CL365" i="7"/>
  <c r="CL367" i="7"/>
  <c r="CL369" i="7"/>
  <c r="CL371" i="7"/>
  <c r="CL373" i="7"/>
  <c r="CL375" i="7"/>
  <c r="CL377" i="7"/>
  <c r="CL379" i="7"/>
  <c r="CL381" i="7"/>
  <c r="CL383" i="7"/>
  <c r="CL385" i="7"/>
  <c r="CL387" i="7"/>
  <c r="CL389" i="7"/>
  <c r="CL391" i="7"/>
  <c r="CL393" i="7"/>
  <c r="CL395" i="7"/>
  <c r="CL397" i="7"/>
  <c r="CL399" i="7"/>
  <c r="CL401" i="7"/>
  <c r="CL403" i="7"/>
  <c r="CL405" i="7"/>
  <c r="CL407" i="7"/>
  <c r="CL409" i="7"/>
  <c r="CL411" i="7"/>
  <c r="CL413" i="7"/>
  <c r="CL415" i="7"/>
  <c r="CL417" i="7"/>
  <c r="CL419" i="7"/>
  <c r="CL421" i="7"/>
  <c r="CL423" i="7"/>
  <c r="CL425" i="7"/>
  <c r="CL427" i="7"/>
  <c r="CL429" i="7"/>
  <c r="CL431" i="7"/>
  <c r="CL433" i="7"/>
  <c r="CL435" i="7"/>
  <c r="CL437" i="7"/>
  <c r="CL439" i="7"/>
  <c r="CL441" i="7"/>
  <c r="CL443" i="7"/>
  <c r="CL445" i="7"/>
  <c r="CL447" i="7"/>
  <c r="CL449" i="7"/>
  <c r="CL451" i="7"/>
  <c r="CL453" i="7"/>
  <c r="CL455" i="7"/>
  <c r="CL457" i="7"/>
  <c r="CL459" i="7"/>
  <c r="CL461" i="7"/>
  <c r="CL463" i="7"/>
  <c r="CL465" i="7"/>
  <c r="CL467" i="7"/>
  <c r="CL469" i="7"/>
  <c r="CL471" i="7"/>
  <c r="CL473" i="7"/>
  <c r="CL475" i="7"/>
  <c r="CL477" i="7"/>
  <c r="CL479" i="7"/>
  <c r="CL481" i="7"/>
  <c r="CL483" i="7"/>
  <c r="CL485" i="7"/>
  <c r="CL487" i="7"/>
  <c r="CL489" i="7"/>
  <c r="CL491" i="7"/>
  <c r="CL493" i="7"/>
  <c r="CL495" i="7"/>
  <c r="CL497" i="7"/>
  <c r="CL499" i="7"/>
  <c r="CL501" i="7"/>
  <c r="CL503" i="7"/>
  <c r="CL505" i="7"/>
  <c r="CL507" i="7"/>
  <c r="CL509" i="7"/>
  <c r="CL511" i="7"/>
  <c r="CL513" i="7"/>
  <c r="CL515" i="7"/>
  <c r="CL517" i="7"/>
  <c r="CL519" i="7"/>
  <c r="CL521" i="7"/>
  <c r="CL523" i="7"/>
  <c r="CL525" i="7"/>
  <c r="CL527" i="7"/>
  <c r="CL529" i="7"/>
  <c r="CL531" i="7"/>
  <c r="CL533" i="7"/>
  <c r="CL535" i="7"/>
  <c r="CL537" i="7"/>
  <c r="CL539" i="7"/>
  <c r="CL541" i="7"/>
  <c r="CL543" i="7"/>
  <c r="CL545" i="7"/>
  <c r="CL547" i="7"/>
  <c r="CL549" i="7"/>
  <c r="CL551" i="7"/>
  <c r="CL553" i="7"/>
  <c r="CL555" i="7"/>
  <c r="CL557" i="7"/>
  <c r="CL559" i="7"/>
  <c r="CL561" i="7"/>
  <c r="CL563" i="7"/>
  <c r="CL565" i="7"/>
  <c r="CL567" i="7"/>
  <c r="CL569" i="7"/>
  <c r="CL571" i="7"/>
  <c r="CL573" i="7"/>
  <c r="CL575" i="7"/>
  <c r="CL577" i="7"/>
  <c r="CL579" i="7"/>
  <c r="CL581" i="7"/>
  <c r="CL583" i="7"/>
  <c r="CL585" i="7"/>
  <c r="CL587" i="7"/>
  <c r="CL589" i="7"/>
  <c r="CL591" i="7"/>
  <c r="CL593" i="7"/>
  <c r="CL595" i="7"/>
  <c r="CL597" i="7"/>
  <c r="CL599" i="7"/>
  <c r="CL601" i="7"/>
  <c r="CL603" i="7"/>
  <c r="CL605" i="7"/>
  <c r="CL607" i="7"/>
  <c r="CL609" i="7"/>
  <c r="CL611" i="7"/>
  <c r="CL613" i="7"/>
  <c r="CL615" i="7"/>
  <c r="CL617" i="7"/>
  <c r="CL619" i="7"/>
  <c r="CL621" i="7"/>
  <c r="CL623" i="7"/>
  <c r="CL625" i="7"/>
  <c r="CL627" i="7"/>
  <c r="CL629" i="7"/>
  <c r="CL631" i="7"/>
  <c r="CL633" i="7"/>
  <c r="CL635" i="7"/>
  <c r="CL637" i="7"/>
  <c r="CL639" i="7"/>
  <c r="CL641" i="7"/>
  <c r="CL643" i="7"/>
  <c r="CL645" i="7"/>
  <c r="CL647" i="7"/>
  <c r="CL649" i="7"/>
  <c r="CL651" i="7"/>
  <c r="CL653" i="7"/>
  <c r="CL655" i="7"/>
  <c r="CL657" i="7"/>
  <c r="CL659" i="7"/>
  <c r="CL661" i="7"/>
  <c r="CL663" i="7"/>
  <c r="CL665" i="7"/>
  <c r="CL667" i="7"/>
  <c r="CL669" i="7"/>
  <c r="CL671" i="7"/>
  <c r="CL673" i="7"/>
  <c r="CL675" i="7"/>
  <c r="CL677" i="7"/>
  <c r="CL679" i="7"/>
  <c r="CL681" i="7"/>
  <c r="CL683" i="7"/>
  <c r="CL685" i="7"/>
  <c r="CL687" i="7"/>
  <c r="CL689" i="7"/>
  <c r="CL691" i="7"/>
  <c r="CL693" i="7"/>
  <c r="CL695" i="7"/>
  <c r="CL697" i="7"/>
  <c r="CL699" i="7"/>
  <c r="CL701" i="7"/>
  <c r="CL4" i="7"/>
  <c r="CL8" i="7"/>
  <c r="CL12" i="7"/>
  <c r="CL16" i="7"/>
  <c r="CL6" i="7"/>
  <c r="CL14" i="7"/>
  <c r="CL20" i="7"/>
  <c r="CL24" i="7"/>
  <c r="CL28" i="7"/>
  <c r="CL32" i="7"/>
  <c r="CL36" i="7"/>
  <c r="CL40" i="7"/>
  <c r="CL44" i="7"/>
  <c r="CL48" i="7"/>
  <c r="CL52" i="7"/>
  <c r="CL56" i="7"/>
  <c r="CL60" i="7"/>
  <c r="CL64" i="7"/>
  <c r="CL68" i="7"/>
  <c r="CL72" i="7"/>
  <c r="CL76" i="7"/>
  <c r="CL80" i="7"/>
  <c r="CL84" i="7"/>
  <c r="CL88" i="7"/>
  <c r="CL92" i="7"/>
  <c r="CL96" i="7"/>
  <c r="CL100" i="7"/>
  <c r="CL104" i="7"/>
  <c r="CL108" i="7"/>
  <c r="CL112" i="7"/>
  <c r="CL116" i="7"/>
  <c r="CL120" i="7"/>
  <c r="CL124" i="7"/>
  <c r="CL128" i="7"/>
  <c r="CL132" i="7"/>
  <c r="CL136" i="7"/>
  <c r="CL140" i="7"/>
  <c r="CL144" i="7"/>
  <c r="CL148" i="7"/>
  <c r="CL152" i="7"/>
  <c r="CL156" i="7"/>
  <c r="CL160" i="7"/>
  <c r="CL164" i="7"/>
  <c r="CL168" i="7"/>
  <c r="CL172" i="7"/>
  <c r="CL176" i="7"/>
  <c r="CL180" i="7"/>
  <c r="CL184" i="7"/>
  <c r="CL188" i="7"/>
  <c r="CL192" i="7"/>
  <c r="CL196" i="7"/>
  <c r="CL200" i="7"/>
  <c r="CL204" i="7"/>
  <c r="CL208" i="7"/>
  <c r="CL212" i="7"/>
  <c r="CL216" i="7"/>
  <c r="CL220" i="7"/>
  <c r="CL224" i="7"/>
  <c r="CL228" i="7"/>
  <c r="CL232" i="7"/>
  <c r="CL236" i="7"/>
  <c r="CL240" i="7"/>
  <c r="CL244" i="7"/>
  <c r="CL248" i="7"/>
  <c r="CL252" i="7"/>
  <c r="CL256" i="7"/>
  <c r="CL260" i="7"/>
  <c r="CL264" i="7"/>
  <c r="CL268" i="7"/>
  <c r="CL272" i="7"/>
  <c r="CL276" i="7"/>
  <c r="CL280" i="7"/>
  <c r="CL284" i="7"/>
  <c r="CL288" i="7"/>
  <c r="CL292" i="7"/>
  <c r="CL296" i="7"/>
  <c r="CL300" i="7"/>
  <c r="CL304" i="7"/>
  <c r="CL308" i="7"/>
  <c r="CL312" i="7"/>
  <c r="CL316" i="7"/>
  <c r="CL320" i="7"/>
  <c r="CL324" i="7"/>
  <c r="CL328" i="7"/>
  <c r="CL332" i="7"/>
  <c r="CL336" i="7"/>
  <c r="CL340" i="7"/>
  <c r="CL344" i="7"/>
  <c r="CL348" i="7"/>
  <c r="CL352" i="7"/>
  <c r="CL356" i="7"/>
  <c r="CL360" i="7"/>
  <c r="CL364" i="7"/>
  <c r="CL368" i="7"/>
  <c r="CL372" i="7"/>
  <c r="CL376" i="7"/>
  <c r="CL380" i="7"/>
  <c r="CL384" i="7"/>
  <c r="CL388" i="7"/>
  <c r="CL392" i="7"/>
  <c r="CL396" i="7"/>
  <c r="CL400" i="7"/>
  <c r="CL404" i="7"/>
  <c r="CL408" i="7"/>
  <c r="CL412" i="7"/>
  <c r="CL416" i="7"/>
  <c r="CL420" i="7"/>
  <c r="CL424" i="7"/>
  <c r="CL428" i="7"/>
  <c r="CL432" i="7"/>
  <c r="CL436" i="7"/>
  <c r="CL440" i="7"/>
  <c r="CL444" i="7"/>
  <c r="CL448" i="7"/>
  <c r="CL452" i="7"/>
  <c r="CL456" i="7"/>
  <c r="CL460" i="7"/>
  <c r="CL464" i="7"/>
  <c r="CL468" i="7"/>
  <c r="CL472" i="7"/>
  <c r="CL476" i="7"/>
  <c r="CL480" i="7"/>
  <c r="CL484" i="7"/>
  <c r="CL488" i="7"/>
  <c r="CL492" i="7"/>
  <c r="CL496" i="7"/>
  <c r="CL500" i="7"/>
  <c r="CL504" i="7"/>
  <c r="CL508" i="7"/>
  <c r="CL512" i="7"/>
  <c r="CL516" i="7"/>
  <c r="CL520" i="7"/>
  <c r="CL524" i="7"/>
  <c r="CL528" i="7"/>
  <c r="CL532" i="7"/>
  <c r="CL536" i="7"/>
  <c r="CL540" i="7"/>
  <c r="CL544" i="7"/>
  <c r="CL548" i="7"/>
  <c r="CL552" i="7"/>
  <c r="CL556" i="7"/>
  <c r="CL560" i="7"/>
  <c r="CL564" i="7"/>
  <c r="CL568" i="7"/>
  <c r="CL572" i="7"/>
  <c r="CL576" i="7"/>
  <c r="CL580" i="7"/>
  <c r="CL584" i="7"/>
  <c r="CL588" i="7"/>
  <c r="CL592" i="7"/>
  <c r="CL596" i="7"/>
  <c r="CL600" i="7"/>
  <c r="CL604" i="7"/>
  <c r="CL608" i="7"/>
  <c r="CL612" i="7"/>
  <c r="CL616" i="7"/>
  <c r="CL620" i="7"/>
  <c r="CL624" i="7"/>
  <c r="CL628" i="7"/>
  <c r="CL632" i="7"/>
  <c r="CL636" i="7"/>
  <c r="CL640" i="7"/>
  <c r="CL644" i="7"/>
  <c r="CL648" i="7"/>
  <c r="CL652" i="7"/>
  <c r="CL656" i="7"/>
  <c r="CL660" i="7"/>
  <c r="CL664" i="7"/>
  <c r="CL668" i="7"/>
  <c r="CL672" i="7"/>
  <c r="CL676" i="7"/>
  <c r="CL680" i="7"/>
  <c r="CL684" i="7"/>
  <c r="CL688" i="7"/>
  <c r="CL692" i="7"/>
  <c r="CL696" i="7"/>
  <c r="CL700" i="7"/>
  <c r="CL10" i="7"/>
  <c r="CL18" i="7"/>
  <c r="CL22" i="7"/>
  <c r="CL26" i="7"/>
  <c r="CL30" i="7"/>
  <c r="CL34" i="7"/>
  <c r="CL38" i="7"/>
  <c r="CL42" i="7"/>
  <c r="CL46" i="7"/>
  <c r="CL50" i="7"/>
  <c r="CL54" i="7"/>
  <c r="CL58" i="7"/>
  <c r="CL62" i="7"/>
  <c r="CL66" i="7"/>
  <c r="CL70" i="7"/>
  <c r="CL74" i="7"/>
  <c r="CL78" i="7"/>
  <c r="CL82" i="7"/>
  <c r="CL86" i="7"/>
  <c r="CL90" i="7"/>
  <c r="CL94" i="7"/>
  <c r="CL98" i="7"/>
  <c r="CL102" i="7"/>
  <c r="CL106" i="7"/>
  <c r="CL110" i="7"/>
  <c r="CL114" i="7"/>
  <c r="CL118" i="7"/>
  <c r="CL122" i="7"/>
  <c r="CL126" i="7"/>
  <c r="CL130" i="7"/>
  <c r="CL134" i="7"/>
  <c r="CL138" i="7"/>
  <c r="CL142" i="7"/>
  <c r="CL146" i="7"/>
  <c r="CL150" i="7"/>
  <c r="CL154" i="7"/>
  <c r="CL158" i="7"/>
  <c r="CL162" i="7"/>
  <c r="CL166" i="7"/>
  <c r="CL170" i="7"/>
  <c r="CL174" i="7"/>
  <c r="CL178" i="7"/>
  <c r="CL182" i="7"/>
  <c r="CL186" i="7"/>
  <c r="CL190" i="7"/>
  <c r="CL194" i="7"/>
  <c r="CL198" i="7"/>
  <c r="CL202" i="7"/>
  <c r="CL206" i="7"/>
  <c r="CL210" i="7"/>
  <c r="CL214" i="7"/>
  <c r="CL218" i="7"/>
  <c r="CL222" i="7"/>
  <c r="CL226" i="7"/>
  <c r="CL230" i="7"/>
  <c r="CL234" i="7"/>
  <c r="CL238" i="7"/>
  <c r="CL242" i="7"/>
  <c r="CL246" i="7"/>
  <c r="CL250" i="7"/>
  <c r="CL254" i="7"/>
  <c r="CL258" i="7"/>
  <c r="CL262" i="7"/>
  <c r="CL266" i="7"/>
  <c r="CL270" i="7"/>
  <c r="CL274" i="7"/>
  <c r="CL278" i="7"/>
  <c r="CL282" i="7"/>
  <c r="CL286" i="7"/>
  <c r="CL290" i="7"/>
  <c r="CL294" i="7"/>
  <c r="CL298" i="7"/>
  <c r="CL302" i="7"/>
  <c r="CL306" i="7"/>
  <c r="CL310" i="7"/>
  <c r="CL314" i="7"/>
  <c r="CL318" i="7"/>
  <c r="CL322" i="7"/>
  <c r="CL326" i="7"/>
  <c r="CL330" i="7"/>
  <c r="CL334" i="7"/>
  <c r="CL338" i="7"/>
  <c r="CL342" i="7"/>
  <c r="CL346" i="7"/>
  <c r="CL350" i="7"/>
  <c r="CL354" i="7"/>
  <c r="CL358" i="7"/>
  <c r="CL362" i="7"/>
  <c r="CL366" i="7"/>
  <c r="CL370" i="7"/>
  <c r="CL374" i="7"/>
  <c r="CL378" i="7"/>
  <c r="CL382" i="7"/>
  <c r="CL386" i="7"/>
  <c r="CL390" i="7"/>
  <c r="CL394" i="7"/>
  <c r="CL398" i="7"/>
  <c r="CL402" i="7"/>
  <c r="CL406" i="7"/>
  <c r="CL410" i="7"/>
  <c r="CL414" i="7"/>
  <c r="CL418" i="7"/>
  <c r="CL422" i="7"/>
  <c r="CL426" i="7"/>
  <c r="CL430" i="7"/>
  <c r="CL434" i="7"/>
  <c r="CL438" i="7"/>
  <c r="CL442" i="7"/>
  <c r="CL446" i="7"/>
  <c r="CL450" i="7"/>
  <c r="CL454" i="7"/>
  <c r="CL458" i="7"/>
  <c r="CL462" i="7"/>
  <c r="CL466" i="7"/>
  <c r="CL470" i="7"/>
  <c r="CL474" i="7"/>
  <c r="CL478" i="7"/>
  <c r="CL482" i="7"/>
  <c r="CL486" i="7"/>
  <c r="CL490" i="7"/>
  <c r="CL494" i="7"/>
  <c r="CL498" i="7"/>
  <c r="CL502" i="7"/>
  <c r="CL506" i="7"/>
  <c r="CL510" i="7"/>
  <c r="CL514" i="7"/>
  <c r="CL518" i="7"/>
  <c r="CL522" i="7"/>
  <c r="CL526" i="7"/>
  <c r="CL530" i="7"/>
  <c r="CL534" i="7"/>
  <c r="CL538" i="7"/>
  <c r="CL542" i="7"/>
  <c r="CL546" i="7"/>
  <c r="CL550" i="7"/>
  <c r="CL554" i="7"/>
  <c r="CL558" i="7"/>
  <c r="CL562" i="7"/>
  <c r="CL566" i="7"/>
  <c r="CL570" i="7"/>
  <c r="CL574" i="7"/>
  <c r="CL578" i="7"/>
  <c r="CL582" i="7"/>
  <c r="CL586" i="7"/>
  <c r="CL590" i="7"/>
  <c r="CL594" i="7"/>
  <c r="CL598" i="7"/>
  <c r="CL602" i="7"/>
  <c r="CL606" i="7"/>
  <c r="CL610" i="7"/>
  <c r="CL614" i="7"/>
  <c r="CL618" i="7"/>
  <c r="CL622" i="7"/>
  <c r="CL626" i="7"/>
  <c r="CL630" i="7"/>
  <c r="CL634" i="7"/>
  <c r="CL638" i="7"/>
  <c r="CL642" i="7"/>
  <c r="CL646" i="7"/>
  <c r="CL650" i="7"/>
  <c r="CL654" i="7"/>
  <c r="CL658" i="7"/>
  <c r="CL662" i="7"/>
  <c r="CL666" i="7"/>
  <c r="CL670" i="7"/>
  <c r="CL674" i="7"/>
  <c r="CL678" i="7"/>
  <c r="CL682" i="7"/>
  <c r="CL686" i="7"/>
  <c r="CL690" i="7"/>
  <c r="CL694" i="7"/>
  <c r="CL698" i="7"/>
  <c r="CK2" i="7"/>
  <c r="DA3" i="7"/>
  <c r="DA4" i="7"/>
  <c r="DA5" i="7"/>
  <c r="DA6" i="7"/>
  <c r="DA7" i="7"/>
  <c r="DA8" i="7"/>
  <c r="DA9" i="7"/>
  <c r="DA10" i="7"/>
  <c r="DA11" i="7"/>
  <c r="DA12" i="7"/>
  <c r="DA13" i="7"/>
  <c r="DA14" i="7"/>
  <c r="DA15" i="7"/>
  <c r="DA16" i="7"/>
  <c r="DA17" i="7"/>
  <c r="DA18" i="7"/>
  <c r="DA19" i="7"/>
  <c r="DA20" i="7"/>
  <c r="DA21" i="7"/>
  <c r="DA22" i="7"/>
  <c r="DA23" i="7"/>
  <c r="DA24" i="7"/>
  <c r="DA25" i="7"/>
  <c r="DA26" i="7"/>
  <c r="DA27" i="7"/>
  <c r="DA28" i="7"/>
  <c r="DA29" i="7"/>
  <c r="DA30" i="7"/>
  <c r="DA31" i="7"/>
  <c r="DA32" i="7"/>
  <c r="DA33" i="7"/>
  <c r="DA34" i="7"/>
  <c r="DA35" i="7"/>
  <c r="DA36" i="7"/>
  <c r="DA37" i="7"/>
  <c r="DA38" i="7"/>
  <c r="DA39" i="7"/>
  <c r="DA40" i="7"/>
  <c r="DA41" i="7"/>
  <c r="DA42" i="7"/>
  <c r="DA43" i="7"/>
  <c r="DA44" i="7"/>
  <c r="DA45" i="7"/>
  <c r="DA46" i="7"/>
  <c r="DA47" i="7"/>
  <c r="DA48" i="7"/>
  <c r="DA49" i="7"/>
  <c r="DA50" i="7"/>
  <c r="DA51" i="7"/>
  <c r="DA52" i="7"/>
  <c r="DA53" i="7"/>
  <c r="DA54" i="7"/>
  <c r="DA55" i="7"/>
  <c r="DA56" i="7"/>
  <c r="DA57" i="7"/>
  <c r="DA58" i="7"/>
  <c r="DA59" i="7"/>
  <c r="DA60" i="7"/>
  <c r="DA61" i="7"/>
  <c r="DA62" i="7"/>
  <c r="DA63" i="7"/>
  <c r="DA64" i="7"/>
  <c r="DA65" i="7"/>
  <c r="DA66" i="7"/>
  <c r="DA67" i="7"/>
  <c r="DA68" i="7"/>
  <c r="DA69" i="7"/>
  <c r="DA70" i="7"/>
  <c r="DA71" i="7"/>
  <c r="DA72" i="7"/>
  <c r="DA73" i="7"/>
  <c r="DA74" i="7"/>
  <c r="DA75" i="7"/>
  <c r="DA76" i="7"/>
  <c r="DA77" i="7"/>
  <c r="DA78" i="7"/>
  <c r="DA79" i="7"/>
  <c r="DA80" i="7"/>
  <c r="DA81" i="7"/>
  <c r="DA82" i="7"/>
  <c r="DA83" i="7"/>
  <c r="DA84" i="7"/>
  <c r="DA85" i="7"/>
  <c r="DA86" i="7"/>
  <c r="DA87" i="7"/>
  <c r="DA88" i="7"/>
  <c r="DA89" i="7"/>
  <c r="DA90" i="7"/>
  <c r="DA91" i="7"/>
  <c r="DA92" i="7"/>
  <c r="DA93" i="7"/>
  <c r="DA94" i="7"/>
  <c r="DA95" i="7"/>
  <c r="DA96" i="7"/>
  <c r="DA97" i="7"/>
  <c r="DA98" i="7"/>
  <c r="DA99" i="7"/>
  <c r="DA100" i="7"/>
  <c r="DA101" i="7"/>
  <c r="DA102" i="7"/>
  <c r="DA103" i="7"/>
  <c r="DA104" i="7"/>
  <c r="DA105" i="7"/>
  <c r="DA106" i="7"/>
  <c r="DA107" i="7"/>
  <c r="DA108" i="7"/>
  <c r="DA109" i="7"/>
  <c r="DA110" i="7"/>
  <c r="DA111" i="7"/>
  <c r="DA112" i="7"/>
  <c r="DA113" i="7"/>
  <c r="DA114" i="7"/>
  <c r="DA115" i="7"/>
  <c r="DA116" i="7"/>
  <c r="DA117" i="7"/>
  <c r="DA118" i="7"/>
  <c r="DA119" i="7"/>
  <c r="DA120" i="7"/>
  <c r="DA121" i="7"/>
  <c r="DA122" i="7"/>
  <c r="DA123" i="7"/>
  <c r="DA124" i="7"/>
  <c r="DA125" i="7"/>
  <c r="DA126" i="7"/>
  <c r="DA127" i="7"/>
  <c r="DA128" i="7"/>
  <c r="DA129" i="7"/>
  <c r="DA130" i="7"/>
  <c r="DA131" i="7"/>
  <c r="DA132" i="7"/>
  <c r="DA133" i="7"/>
  <c r="DA134" i="7"/>
  <c r="DA135" i="7"/>
  <c r="DA136" i="7"/>
  <c r="DA137" i="7"/>
  <c r="DA138" i="7"/>
  <c r="DA139" i="7"/>
  <c r="DA140" i="7"/>
  <c r="DA141" i="7"/>
  <c r="DA142" i="7"/>
  <c r="DA143" i="7"/>
  <c r="DA144" i="7"/>
  <c r="DA145" i="7"/>
  <c r="DA146" i="7"/>
  <c r="DA147" i="7"/>
  <c r="DA148" i="7"/>
  <c r="DA149" i="7"/>
  <c r="DA150" i="7"/>
  <c r="DA151" i="7"/>
  <c r="DA152" i="7"/>
  <c r="DA153" i="7"/>
  <c r="DA154" i="7"/>
  <c r="DA155" i="7"/>
  <c r="DA156" i="7"/>
  <c r="DA157" i="7"/>
  <c r="DA158" i="7"/>
  <c r="DA159" i="7"/>
  <c r="DA160" i="7"/>
  <c r="DA161" i="7"/>
  <c r="DA162" i="7"/>
  <c r="DA163" i="7"/>
  <c r="DA164" i="7"/>
  <c r="DA165" i="7"/>
  <c r="DA166" i="7"/>
  <c r="DA167" i="7"/>
  <c r="DA168" i="7"/>
  <c r="DA169" i="7"/>
  <c r="DA170" i="7"/>
  <c r="DA171" i="7"/>
  <c r="DA172" i="7"/>
  <c r="DA173" i="7"/>
  <c r="DA174" i="7"/>
  <c r="DA175" i="7"/>
  <c r="DA176" i="7"/>
  <c r="DA177" i="7"/>
  <c r="DA178" i="7"/>
  <c r="DA179" i="7"/>
  <c r="DA180" i="7"/>
  <c r="DA181" i="7"/>
  <c r="DA182" i="7"/>
  <c r="DA183" i="7"/>
  <c r="DA184" i="7"/>
  <c r="DA185" i="7"/>
  <c r="DA186" i="7"/>
  <c r="DA187" i="7"/>
  <c r="DA188" i="7"/>
  <c r="DA189" i="7"/>
  <c r="DA190" i="7"/>
  <c r="DA191" i="7"/>
  <c r="DA192" i="7"/>
  <c r="DA193" i="7"/>
  <c r="DA194" i="7"/>
  <c r="DA195" i="7"/>
  <c r="DA196" i="7"/>
  <c r="DA197" i="7"/>
  <c r="DA198" i="7"/>
  <c r="DA199" i="7"/>
  <c r="DA200" i="7"/>
  <c r="DA201" i="7"/>
  <c r="DA202" i="7"/>
  <c r="DA203" i="7"/>
  <c r="DA204" i="7"/>
  <c r="DA205" i="7"/>
  <c r="DA206" i="7"/>
  <c r="DA207" i="7"/>
  <c r="DA208" i="7"/>
  <c r="DA209" i="7"/>
  <c r="DA210" i="7"/>
  <c r="DA211" i="7"/>
  <c r="DA212" i="7"/>
  <c r="DA213" i="7"/>
  <c r="DA214" i="7"/>
  <c r="DA215" i="7"/>
  <c r="DA216" i="7"/>
  <c r="DA217" i="7"/>
  <c r="DA218" i="7"/>
  <c r="DA219" i="7"/>
  <c r="DA220" i="7"/>
  <c r="DA221" i="7"/>
  <c r="DA222" i="7"/>
  <c r="DA223" i="7"/>
  <c r="DA224" i="7"/>
  <c r="DA225" i="7"/>
  <c r="DA226" i="7"/>
  <c r="DA227" i="7"/>
  <c r="DA228" i="7"/>
  <c r="DA229" i="7"/>
  <c r="DA230" i="7"/>
  <c r="DA231" i="7"/>
  <c r="DA232" i="7"/>
  <c r="DA233" i="7"/>
  <c r="DA234" i="7"/>
  <c r="DA235" i="7"/>
  <c r="DA236" i="7"/>
  <c r="DA237" i="7"/>
  <c r="DA238" i="7"/>
  <c r="DA239" i="7"/>
  <c r="DA240" i="7"/>
  <c r="DA241" i="7"/>
  <c r="DA242" i="7"/>
  <c r="DA243" i="7"/>
  <c r="DA244" i="7"/>
  <c r="DA245" i="7"/>
  <c r="DA246" i="7"/>
  <c r="DA247" i="7"/>
  <c r="DA248" i="7"/>
  <c r="DA249" i="7"/>
  <c r="DA250" i="7"/>
  <c r="DA251" i="7"/>
  <c r="DA252" i="7"/>
  <c r="DA253" i="7"/>
  <c r="DA254" i="7"/>
  <c r="DA255" i="7"/>
  <c r="DA256" i="7"/>
  <c r="DA257" i="7"/>
  <c r="DA258" i="7"/>
  <c r="DA259" i="7"/>
  <c r="DA260" i="7"/>
  <c r="DA261" i="7"/>
  <c r="DA262" i="7"/>
  <c r="DA263" i="7"/>
  <c r="DA264" i="7"/>
  <c r="DA265" i="7"/>
  <c r="DA266" i="7"/>
  <c r="DA267" i="7"/>
  <c r="DA268" i="7"/>
  <c r="DA269" i="7"/>
  <c r="DA270" i="7"/>
  <c r="DA271" i="7"/>
  <c r="DA272" i="7"/>
  <c r="DA273" i="7"/>
  <c r="DA274" i="7"/>
  <c r="DA275" i="7"/>
  <c r="DA276" i="7"/>
  <c r="DA277" i="7"/>
  <c r="DA278" i="7"/>
  <c r="DA279" i="7"/>
  <c r="DA280" i="7"/>
  <c r="DA281" i="7"/>
  <c r="DA282" i="7"/>
  <c r="DA283" i="7"/>
  <c r="DA284" i="7"/>
  <c r="DA285" i="7"/>
  <c r="DA286" i="7"/>
  <c r="DA287" i="7"/>
  <c r="DA288" i="7"/>
  <c r="DA289" i="7"/>
  <c r="DA290" i="7"/>
  <c r="DA291" i="7"/>
  <c r="DA292" i="7"/>
  <c r="DA293" i="7"/>
  <c r="DA294" i="7"/>
  <c r="DA295" i="7"/>
  <c r="DA296" i="7"/>
  <c r="DA297" i="7"/>
  <c r="DA298" i="7"/>
  <c r="DA299" i="7"/>
  <c r="DA300" i="7"/>
  <c r="DA301" i="7"/>
  <c r="DA302" i="7"/>
  <c r="DA303" i="7"/>
  <c r="DA304" i="7"/>
  <c r="DA305" i="7"/>
  <c r="DA306" i="7"/>
  <c r="DA307" i="7"/>
  <c r="DA308" i="7"/>
  <c r="DA309" i="7"/>
  <c r="DA310" i="7"/>
  <c r="DA311" i="7"/>
  <c r="DA312" i="7"/>
  <c r="DA313" i="7"/>
  <c r="DA314" i="7"/>
  <c r="DA315" i="7"/>
  <c r="DA316" i="7"/>
  <c r="DA317" i="7"/>
  <c r="DA318" i="7"/>
  <c r="DA319" i="7"/>
  <c r="DA320" i="7"/>
  <c r="DA321" i="7"/>
  <c r="DA322" i="7"/>
  <c r="DA323" i="7"/>
  <c r="DA324" i="7"/>
  <c r="DA325" i="7"/>
  <c r="DA326" i="7"/>
  <c r="DA327" i="7"/>
  <c r="DA328" i="7"/>
  <c r="DA329" i="7"/>
  <c r="DA330" i="7"/>
  <c r="DA331" i="7"/>
  <c r="DA332" i="7"/>
  <c r="DA333" i="7"/>
  <c r="DA334" i="7"/>
  <c r="DA335" i="7"/>
  <c r="DA336" i="7"/>
  <c r="DA337" i="7"/>
  <c r="DA338" i="7"/>
  <c r="DA339" i="7"/>
  <c r="DA340" i="7"/>
  <c r="DA341" i="7"/>
  <c r="DA342" i="7"/>
  <c r="DA343" i="7"/>
  <c r="DA344" i="7"/>
  <c r="DA345" i="7"/>
  <c r="DA346" i="7"/>
  <c r="DA347" i="7"/>
  <c r="DA348" i="7"/>
  <c r="DA349" i="7"/>
  <c r="DA350" i="7"/>
  <c r="DA351" i="7"/>
  <c r="DA352" i="7"/>
  <c r="DA353" i="7"/>
  <c r="DA354" i="7"/>
  <c r="DA355" i="7"/>
  <c r="DA356" i="7"/>
  <c r="DA357" i="7"/>
  <c r="DA358" i="7"/>
  <c r="DA359" i="7"/>
  <c r="DA360" i="7"/>
  <c r="DA361" i="7"/>
  <c r="DA362" i="7"/>
  <c r="DA363" i="7"/>
  <c r="DA364" i="7"/>
  <c r="DA365" i="7"/>
  <c r="DA366" i="7"/>
  <c r="DA367" i="7"/>
  <c r="DA368" i="7"/>
  <c r="DA369" i="7"/>
  <c r="DA370" i="7"/>
  <c r="DA371" i="7"/>
  <c r="DA372" i="7"/>
  <c r="DA373" i="7"/>
  <c r="DA374" i="7"/>
  <c r="DA375" i="7"/>
  <c r="DA376" i="7"/>
  <c r="DA377" i="7"/>
  <c r="DA378" i="7"/>
  <c r="DA379" i="7"/>
  <c r="DA380" i="7"/>
  <c r="DA381" i="7"/>
  <c r="DA382" i="7"/>
  <c r="DA383" i="7"/>
  <c r="DA384" i="7"/>
  <c r="DA385" i="7"/>
  <c r="DA386" i="7"/>
  <c r="DA387" i="7"/>
  <c r="DA388" i="7"/>
  <c r="DA389" i="7"/>
  <c r="DA390" i="7"/>
  <c r="DA391" i="7"/>
  <c r="DA392" i="7"/>
  <c r="DA393" i="7"/>
  <c r="DA394" i="7"/>
  <c r="DA395" i="7"/>
  <c r="DA396" i="7"/>
  <c r="DA397" i="7"/>
  <c r="DA398" i="7"/>
  <c r="DA399" i="7"/>
  <c r="DA400" i="7"/>
  <c r="DA401" i="7"/>
  <c r="DA402" i="7"/>
  <c r="DA403" i="7"/>
  <c r="DA404" i="7"/>
  <c r="DA405" i="7"/>
  <c r="DA406" i="7"/>
  <c r="DA407" i="7"/>
  <c r="DA408" i="7"/>
  <c r="DA409" i="7"/>
  <c r="DA410" i="7"/>
  <c r="DA411" i="7"/>
  <c r="DA412" i="7"/>
  <c r="DA413" i="7"/>
  <c r="DA414" i="7"/>
  <c r="DA415" i="7"/>
  <c r="DA416" i="7"/>
  <c r="DA417" i="7"/>
  <c r="DA418" i="7"/>
  <c r="DA419" i="7"/>
  <c r="DA420" i="7"/>
  <c r="DA421" i="7"/>
  <c r="DA422" i="7"/>
  <c r="DA423" i="7"/>
  <c r="DA424" i="7"/>
  <c r="DA425" i="7"/>
  <c r="DA426" i="7"/>
  <c r="DA427" i="7"/>
  <c r="DA428" i="7"/>
  <c r="DA429" i="7"/>
  <c r="DA430" i="7"/>
  <c r="DA431" i="7"/>
  <c r="DA432" i="7"/>
  <c r="DA433" i="7"/>
  <c r="DA434" i="7"/>
  <c r="DA435" i="7"/>
  <c r="DA436" i="7"/>
  <c r="DA437" i="7"/>
  <c r="DA438" i="7"/>
  <c r="DA439" i="7"/>
  <c r="DA440" i="7"/>
  <c r="DA441" i="7"/>
  <c r="DA442" i="7"/>
  <c r="DA443" i="7"/>
  <c r="DA444" i="7"/>
  <c r="DA445" i="7"/>
  <c r="DA446" i="7"/>
  <c r="DA447" i="7"/>
  <c r="DA448" i="7"/>
  <c r="DA449" i="7"/>
  <c r="DA450" i="7"/>
  <c r="DA451" i="7"/>
  <c r="DA452" i="7"/>
  <c r="DA453" i="7"/>
  <c r="DA454" i="7"/>
  <c r="DA455" i="7"/>
  <c r="DA456" i="7"/>
  <c r="DA457" i="7"/>
  <c r="DA458" i="7"/>
  <c r="DA459" i="7"/>
  <c r="DA460" i="7"/>
  <c r="DA461" i="7"/>
  <c r="DA462" i="7"/>
  <c r="DA463" i="7"/>
  <c r="DA464" i="7"/>
  <c r="DA465" i="7"/>
  <c r="DA466" i="7"/>
  <c r="DA467" i="7"/>
  <c r="DA468" i="7"/>
  <c r="DA469" i="7"/>
  <c r="DA470" i="7"/>
  <c r="DA471" i="7"/>
  <c r="DA472" i="7"/>
  <c r="DA473" i="7"/>
  <c r="DA474" i="7"/>
  <c r="DA475" i="7"/>
  <c r="DA476" i="7"/>
  <c r="DA477" i="7"/>
  <c r="DA478" i="7"/>
  <c r="DA479" i="7"/>
  <c r="DA480" i="7"/>
  <c r="DA481" i="7"/>
  <c r="DA482" i="7"/>
  <c r="DA483" i="7"/>
  <c r="DA484" i="7"/>
  <c r="DA485" i="7"/>
  <c r="DA486" i="7"/>
  <c r="DA487" i="7"/>
  <c r="DA488" i="7"/>
  <c r="DA489" i="7"/>
  <c r="DA490" i="7"/>
  <c r="DA491" i="7"/>
  <c r="DA492" i="7"/>
  <c r="DA493" i="7"/>
  <c r="DA494" i="7"/>
  <c r="DA495" i="7"/>
  <c r="DA496" i="7"/>
  <c r="DA497" i="7"/>
  <c r="DA498" i="7"/>
  <c r="DA499" i="7"/>
  <c r="DA500" i="7"/>
  <c r="DA501" i="7"/>
  <c r="DA502" i="7"/>
  <c r="DA503" i="7"/>
  <c r="DA504" i="7"/>
  <c r="DA505" i="7"/>
  <c r="DA506" i="7"/>
  <c r="DA507" i="7"/>
  <c r="DA508" i="7"/>
  <c r="DA509" i="7"/>
  <c r="DA510" i="7"/>
  <c r="DA511" i="7"/>
  <c r="DA512" i="7"/>
  <c r="DA513" i="7"/>
  <c r="DA514" i="7"/>
  <c r="DA515" i="7"/>
  <c r="DA516" i="7"/>
  <c r="DA517" i="7"/>
  <c r="DA518" i="7"/>
  <c r="DA519" i="7"/>
  <c r="DA520" i="7"/>
  <c r="DA521" i="7"/>
  <c r="DA522" i="7"/>
  <c r="DA523" i="7"/>
  <c r="DA524" i="7"/>
  <c r="DA525" i="7"/>
  <c r="DA526" i="7"/>
  <c r="DA527" i="7"/>
  <c r="DA528" i="7"/>
  <c r="DA529" i="7"/>
  <c r="DA530" i="7"/>
  <c r="DA531" i="7"/>
  <c r="DA532" i="7"/>
  <c r="DA533" i="7"/>
  <c r="DA534" i="7"/>
  <c r="DA535" i="7"/>
  <c r="DA536" i="7"/>
  <c r="DA537" i="7"/>
  <c r="DA538" i="7"/>
  <c r="DA539" i="7"/>
  <c r="DA540" i="7"/>
  <c r="DA541" i="7"/>
  <c r="DA542" i="7"/>
  <c r="DA543" i="7"/>
  <c r="DA544" i="7"/>
  <c r="DA545" i="7"/>
  <c r="DA546" i="7"/>
  <c r="DA547" i="7"/>
  <c r="DA548" i="7"/>
  <c r="CZ3" i="7"/>
  <c r="CZ5" i="7"/>
  <c r="CZ7" i="7"/>
  <c r="CZ9" i="7"/>
  <c r="CZ11" i="7"/>
  <c r="CZ13" i="7"/>
  <c r="CZ15" i="7"/>
  <c r="CZ17" i="7"/>
  <c r="CZ19" i="7"/>
  <c r="CZ21" i="7"/>
  <c r="CZ23" i="7"/>
  <c r="CZ25" i="7"/>
  <c r="CZ27" i="7"/>
  <c r="CZ29" i="7"/>
  <c r="CZ31" i="7"/>
  <c r="CZ33" i="7"/>
  <c r="CZ35" i="7"/>
  <c r="CZ37" i="7"/>
  <c r="CZ39" i="7"/>
  <c r="CZ41" i="7"/>
  <c r="CZ43" i="7"/>
  <c r="CZ45" i="7"/>
  <c r="CZ47" i="7"/>
  <c r="CZ49" i="7"/>
  <c r="CZ51" i="7"/>
  <c r="CZ53" i="7"/>
  <c r="CZ55" i="7"/>
  <c r="CZ57" i="7"/>
  <c r="CZ59" i="7"/>
  <c r="CZ61" i="7"/>
  <c r="CZ63" i="7"/>
  <c r="CZ65" i="7"/>
  <c r="CZ67" i="7"/>
  <c r="CZ69" i="7"/>
  <c r="CZ71" i="7"/>
  <c r="CZ73" i="7"/>
  <c r="CZ75" i="7"/>
  <c r="CZ77" i="7"/>
  <c r="CZ79" i="7"/>
  <c r="CZ81" i="7"/>
  <c r="CZ83" i="7"/>
  <c r="CZ85" i="7"/>
  <c r="CZ87" i="7"/>
  <c r="CZ89" i="7"/>
  <c r="CZ91" i="7"/>
  <c r="CZ93" i="7"/>
  <c r="CZ95" i="7"/>
  <c r="CZ97" i="7"/>
  <c r="CZ99" i="7"/>
  <c r="CZ101" i="7"/>
  <c r="CZ103" i="7"/>
  <c r="CZ105" i="7"/>
  <c r="CZ107" i="7"/>
  <c r="CZ109" i="7"/>
  <c r="CZ111" i="7"/>
  <c r="CZ113" i="7"/>
  <c r="CZ115" i="7"/>
  <c r="CZ117" i="7"/>
  <c r="CZ119" i="7"/>
  <c r="CZ121" i="7"/>
  <c r="CZ123" i="7"/>
  <c r="CZ125" i="7"/>
  <c r="CZ127" i="7"/>
  <c r="CZ129" i="7"/>
  <c r="CZ131" i="7"/>
  <c r="CZ133" i="7"/>
  <c r="CZ135" i="7"/>
  <c r="CZ137" i="7"/>
  <c r="CZ139" i="7"/>
  <c r="CZ141" i="7"/>
  <c r="CZ143" i="7"/>
  <c r="CZ145" i="7"/>
  <c r="CZ147" i="7"/>
  <c r="CZ149" i="7"/>
  <c r="CZ151" i="7"/>
  <c r="CZ153" i="7"/>
  <c r="CZ155" i="7"/>
  <c r="CZ157" i="7"/>
  <c r="CZ159" i="7"/>
  <c r="CZ161" i="7"/>
  <c r="CZ163" i="7"/>
  <c r="CZ165" i="7"/>
  <c r="CZ167" i="7"/>
  <c r="CZ169" i="7"/>
  <c r="CZ171" i="7"/>
  <c r="CZ173" i="7"/>
  <c r="CZ175" i="7"/>
  <c r="CZ177" i="7"/>
  <c r="CZ179" i="7"/>
  <c r="CZ181" i="7"/>
  <c r="CZ183" i="7"/>
  <c r="CZ185" i="7"/>
  <c r="CZ187" i="7"/>
  <c r="CZ189" i="7"/>
  <c r="CZ191" i="7"/>
  <c r="CZ193" i="7"/>
  <c r="CZ195" i="7"/>
  <c r="CZ197" i="7"/>
  <c r="CZ199" i="7"/>
  <c r="CZ201" i="7"/>
  <c r="CZ203" i="7"/>
  <c r="CZ205" i="7"/>
  <c r="CZ207" i="7"/>
  <c r="CZ209" i="7"/>
  <c r="CZ211" i="7"/>
  <c r="CZ213" i="7"/>
  <c r="CZ215" i="7"/>
  <c r="CZ217" i="7"/>
  <c r="CZ219" i="7"/>
  <c r="CZ221" i="7"/>
  <c r="CZ223" i="7"/>
  <c r="CZ225" i="7"/>
  <c r="CZ227" i="7"/>
  <c r="CZ229" i="7"/>
  <c r="CZ231" i="7"/>
  <c r="CZ233" i="7"/>
  <c r="CZ235" i="7"/>
  <c r="CZ237" i="7"/>
  <c r="CZ239" i="7"/>
  <c r="CZ241" i="7"/>
  <c r="CZ243" i="7"/>
  <c r="CZ245" i="7"/>
  <c r="CZ247" i="7"/>
  <c r="CZ249" i="7"/>
  <c r="CZ251" i="7"/>
  <c r="CZ253" i="7"/>
  <c r="CZ255" i="7"/>
  <c r="CZ257" i="7"/>
  <c r="CZ259" i="7"/>
  <c r="CZ261" i="7"/>
  <c r="CZ263" i="7"/>
  <c r="CZ265" i="7"/>
  <c r="CZ267" i="7"/>
  <c r="CZ269" i="7"/>
  <c r="CZ271" i="7"/>
  <c r="CZ273" i="7"/>
  <c r="CZ275" i="7"/>
  <c r="CZ277" i="7"/>
  <c r="CZ279" i="7"/>
  <c r="CZ281" i="7"/>
  <c r="CZ283" i="7"/>
  <c r="CZ285" i="7"/>
  <c r="CZ287" i="7"/>
  <c r="CZ289" i="7"/>
  <c r="CZ291" i="7"/>
  <c r="CZ293" i="7"/>
  <c r="CZ295" i="7"/>
  <c r="CZ297" i="7"/>
  <c r="CZ299" i="7"/>
  <c r="CZ301" i="7"/>
  <c r="CZ303" i="7"/>
  <c r="CZ305" i="7"/>
  <c r="CZ307" i="7"/>
  <c r="CZ309" i="7"/>
  <c r="CZ311" i="7"/>
  <c r="CZ313" i="7"/>
  <c r="CZ315" i="7"/>
  <c r="CZ317" i="7"/>
  <c r="CZ319" i="7"/>
  <c r="CZ321" i="7"/>
  <c r="CZ323" i="7"/>
  <c r="CZ325" i="7"/>
  <c r="CZ327" i="7"/>
  <c r="CZ329" i="7"/>
  <c r="CZ331" i="7"/>
  <c r="CZ333" i="7"/>
  <c r="CZ335" i="7"/>
  <c r="CZ337" i="7"/>
  <c r="CZ339" i="7"/>
  <c r="CZ341" i="7"/>
  <c r="CZ343" i="7"/>
  <c r="CZ345" i="7"/>
  <c r="CZ347" i="7"/>
  <c r="CZ349" i="7"/>
  <c r="CZ351" i="7"/>
  <c r="CZ353" i="7"/>
  <c r="CZ355" i="7"/>
  <c r="CZ357" i="7"/>
  <c r="CZ359" i="7"/>
  <c r="CZ361" i="7"/>
  <c r="CZ363" i="7"/>
  <c r="CZ365" i="7"/>
  <c r="CZ367" i="7"/>
  <c r="CZ369" i="7"/>
  <c r="CZ371" i="7"/>
  <c r="CZ373" i="7"/>
  <c r="CZ375" i="7"/>
  <c r="CZ377" i="7"/>
  <c r="CZ379" i="7"/>
  <c r="CZ381" i="7"/>
  <c r="CZ383" i="7"/>
  <c r="CZ385" i="7"/>
  <c r="CZ387" i="7"/>
  <c r="CZ389" i="7"/>
  <c r="CZ391" i="7"/>
  <c r="CZ393" i="7"/>
  <c r="CZ395" i="7"/>
  <c r="CZ397" i="7"/>
  <c r="CZ399" i="7"/>
  <c r="CZ401" i="7"/>
  <c r="CZ403" i="7"/>
  <c r="CZ405" i="7"/>
  <c r="CZ407" i="7"/>
  <c r="CZ409" i="7"/>
  <c r="CZ411" i="7"/>
  <c r="CZ413" i="7"/>
  <c r="CZ415" i="7"/>
  <c r="CZ417" i="7"/>
  <c r="CZ419" i="7"/>
  <c r="CZ421" i="7"/>
  <c r="CZ423" i="7"/>
  <c r="CZ425" i="7"/>
  <c r="CZ427" i="7"/>
  <c r="CZ429" i="7"/>
  <c r="CZ431" i="7"/>
  <c r="CZ433" i="7"/>
  <c r="CZ435" i="7"/>
  <c r="CZ437" i="7"/>
  <c r="CZ439" i="7"/>
  <c r="CZ441" i="7"/>
  <c r="CZ443" i="7"/>
  <c r="CZ445" i="7"/>
  <c r="CZ447" i="7"/>
  <c r="CZ449" i="7"/>
  <c r="CZ451" i="7"/>
  <c r="CZ453" i="7"/>
  <c r="CZ455" i="7"/>
  <c r="CZ457" i="7"/>
  <c r="CZ459" i="7"/>
  <c r="CZ461" i="7"/>
  <c r="CZ463" i="7"/>
  <c r="CZ465" i="7"/>
  <c r="CZ467" i="7"/>
  <c r="CZ469" i="7"/>
  <c r="CZ471" i="7"/>
  <c r="CZ473" i="7"/>
  <c r="CZ475" i="7"/>
  <c r="CZ477" i="7"/>
  <c r="CZ479" i="7"/>
  <c r="CZ481" i="7"/>
  <c r="CZ483" i="7"/>
  <c r="CZ485" i="7"/>
  <c r="CZ487" i="7"/>
  <c r="CZ489" i="7"/>
  <c r="CZ491" i="7"/>
  <c r="CZ493" i="7"/>
  <c r="CZ495" i="7"/>
  <c r="CZ497" i="7"/>
  <c r="CZ499" i="7"/>
  <c r="CZ501" i="7"/>
  <c r="CZ503" i="7"/>
  <c r="CZ505" i="7"/>
  <c r="CZ507" i="7"/>
  <c r="CZ509" i="7"/>
  <c r="CZ511" i="7"/>
  <c r="CZ513" i="7"/>
  <c r="CZ515" i="7"/>
  <c r="CZ517" i="7"/>
  <c r="CZ519" i="7"/>
  <c r="CZ521" i="7"/>
  <c r="CZ523" i="7"/>
  <c r="CZ525" i="7"/>
  <c r="CZ527" i="7"/>
  <c r="CZ529" i="7"/>
  <c r="CZ531" i="7"/>
  <c r="CZ533" i="7"/>
  <c r="CZ535" i="7"/>
  <c r="CZ537" i="7"/>
  <c r="CZ539" i="7"/>
  <c r="CZ541" i="7"/>
  <c r="CZ543" i="7"/>
  <c r="CZ545" i="7"/>
  <c r="CZ547" i="7"/>
  <c r="CZ549" i="7"/>
  <c r="CZ550" i="7"/>
  <c r="CZ551" i="7"/>
  <c r="CZ552" i="7"/>
  <c r="CZ553" i="7"/>
  <c r="CZ554" i="7"/>
  <c r="CZ555" i="7"/>
  <c r="CZ556" i="7"/>
  <c r="CZ557" i="7"/>
  <c r="CZ558" i="7"/>
  <c r="CZ559" i="7"/>
  <c r="CZ560" i="7"/>
  <c r="CZ561" i="7"/>
  <c r="CZ562" i="7"/>
  <c r="CZ563" i="7"/>
  <c r="CZ564" i="7"/>
  <c r="CZ565" i="7"/>
  <c r="CZ566" i="7"/>
  <c r="CZ567" i="7"/>
  <c r="CZ568" i="7"/>
  <c r="CZ569" i="7"/>
  <c r="CZ570" i="7"/>
  <c r="CZ571" i="7"/>
  <c r="CZ572" i="7"/>
  <c r="CZ573" i="7"/>
  <c r="CZ574" i="7"/>
  <c r="CZ575" i="7"/>
  <c r="CZ576" i="7"/>
  <c r="CZ577" i="7"/>
  <c r="CZ578" i="7"/>
  <c r="CZ579" i="7"/>
  <c r="CZ580" i="7"/>
  <c r="CZ581" i="7"/>
  <c r="CZ582" i="7"/>
  <c r="CZ583" i="7"/>
  <c r="CZ584" i="7"/>
  <c r="CZ585" i="7"/>
  <c r="CZ586" i="7"/>
  <c r="CZ587" i="7"/>
  <c r="CZ588" i="7"/>
  <c r="CZ589" i="7"/>
  <c r="CZ590" i="7"/>
  <c r="CZ591" i="7"/>
  <c r="CZ592" i="7"/>
  <c r="CZ593" i="7"/>
  <c r="CZ594" i="7"/>
  <c r="CZ595" i="7"/>
  <c r="CZ596" i="7"/>
  <c r="CZ597" i="7"/>
  <c r="CZ598" i="7"/>
  <c r="CZ599" i="7"/>
  <c r="CZ600" i="7"/>
  <c r="CZ601" i="7"/>
  <c r="CZ602" i="7"/>
  <c r="CZ603" i="7"/>
  <c r="CZ604" i="7"/>
  <c r="CZ605" i="7"/>
  <c r="CZ606" i="7"/>
  <c r="CZ607" i="7"/>
  <c r="CZ608" i="7"/>
  <c r="CZ609" i="7"/>
  <c r="CZ610" i="7"/>
  <c r="CZ611" i="7"/>
  <c r="CZ612" i="7"/>
  <c r="CZ613" i="7"/>
  <c r="CZ614" i="7"/>
  <c r="CZ615" i="7"/>
  <c r="CZ616" i="7"/>
  <c r="CZ617" i="7"/>
  <c r="CZ618" i="7"/>
  <c r="CZ619" i="7"/>
  <c r="CZ620" i="7"/>
  <c r="CZ621" i="7"/>
  <c r="CZ622" i="7"/>
  <c r="CZ623" i="7"/>
  <c r="CZ624" i="7"/>
  <c r="CZ625" i="7"/>
  <c r="CZ626" i="7"/>
  <c r="CZ627" i="7"/>
  <c r="CZ628" i="7"/>
  <c r="CZ629" i="7"/>
  <c r="CZ630" i="7"/>
  <c r="CZ631" i="7"/>
  <c r="CZ632" i="7"/>
  <c r="CZ633" i="7"/>
  <c r="CZ634" i="7"/>
  <c r="CZ635" i="7"/>
  <c r="CZ636" i="7"/>
  <c r="CZ637" i="7"/>
  <c r="CZ638" i="7"/>
  <c r="CZ639" i="7"/>
  <c r="CZ640" i="7"/>
  <c r="CZ641" i="7"/>
  <c r="CZ642" i="7"/>
  <c r="CZ643" i="7"/>
  <c r="CZ644" i="7"/>
  <c r="CZ645" i="7"/>
  <c r="CZ646" i="7"/>
  <c r="CZ647" i="7"/>
  <c r="CZ648" i="7"/>
  <c r="CZ649" i="7"/>
  <c r="CZ650" i="7"/>
  <c r="CZ651" i="7"/>
  <c r="CZ652" i="7"/>
  <c r="CZ653" i="7"/>
  <c r="CZ654" i="7"/>
  <c r="CZ655" i="7"/>
  <c r="CZ656" i="7"/>
  <c r="CZ657" i="7"/>
  <c r="CZ658" i="7"/>
  <c r="CZ659" i="7"/>
  <c r="CZ660" i="7"/>
  <c r="CZ661" i="7"/>
  <c r="CZ662" i="7"/>
  <c r="CZ663" i="7"/>
  <c r="CZ664" i="7"/>
  <c r="CZ665" i="7"/>
  <c r="CZ666" i="7"/>
  <c r="CZ667" i="7"/>
  <c r="CZ668" i="7"/>
  <c r="CZ669" i="7"/>
  <c r="CZ670" i="7"/>
  <c r="CZ671" i="7"/>
  <c r="CZ672" i="7"/>
  <c r="CZ673" i="7"/>
  <c r="CZ674" i="7"/>
  <c r="CZ675" i="7"/>
  <c r="CZ676" i="7"/>
  <c r="CZ677" i="7"/>
  <c r="CZ678" i="7"/>
  <c r="CZ679" i="7"/>
  <c r="CZ680" i="7"/>
  <c r="CZ681" i="7"/>
  <c r="CZ682" i="7"/>
  <c r="CZ683" i="7"/>
  <c r="CZ684" i="7"/>
  <c r="CZ685" i="7"/>
  <c r="CZ686" i="7"/>
  <c r="CZ687" i="7"/>
  <c r="CZ688" i="7"/>
  <c r="CZ689" i="7"/>
  <c r="CZ690" i="7"/>
  <c r="CZ691" i="7"/>
  <c r="CZ692" i="7"/>
  <c r="CZ693" i="7"/>
  <c r="CZ694" i="7"/>
  <c r="CZ695" i="7"/>
  <c r="CZ696" i="7"/>
  <c r="CZ697" i="7"/>
  <c r="CZ698" i="7"/>
  <c r="CZ699" i="7"/>
  <c r="CZ700" i="7"/>
  <c r="CZ701" i="7"/>
  <c r="DA2" i="7"/>
  <c r="DB2" i="7" s="1"/>
  <c r="CZ6" i="7"/>
  <c r="CZ10" i="7"/>
  <c r="CZ14" i="7"/>
  <c r="CZ18" i="7"/>
  <c r="CZ22" i="7"/>
  <c r="CZ26" i="7"/>
  <c r="CZ30" i="7"/>
  <c r="CZ34" i="7"/>
  <c r="CZ38" i="7"/>
  <c r="CZ42" i="7"/>
  <c r="CZ46" i="7"/>
  <c r="CZ50" i="7"/>
  <c r="CZ54" i="7"/>
  <c r="CZ58" i="7"/>
  <c r="CZ62" i="7"/>
  <c r="CZ66" i="7"/>
  <c r="CZ70" i="7"/>
  <c r="CZ74" i="7"/>
  <c r="CZ78" i="7"/>
  <c r="CZ82" i="7"/>
  <c r="CZ86" i="7"/>
  <c r="CZ90" i="7"/>
  <c r="CZ94" i="7"/>
  <c r="CZ98" i="7"/>
  <c r="CZ102" i="7"/>
  <c r="CZ106" i="7"/>
  <c r="CZ110" i="7"/>
  <c r="CZ114" i="7"/>
  <c r="CZ118" i="7"/>
  <c r="CZ122" i="7"/>
  <c r="CZ126" i="7"/>
  <c r="CZ130" i="7"/>
  <c r="CZ134" i="7"/>
  <c r="CZ138" i="7"/>
  <c r="CZ142" i="7"/>
  <c r="CZ146" i="7"/>
  <c r="CZ150" i="7"/>
  <c r="CZ154" i="7"/>
  <c r="CZ158" i="7"/>
  <c r="CZ162" i="7"/>
  <c r="CZ166" i="7"/>
  <c r="CZ170" i="7"/>
  <c r="CZ174" i="7"/>
  <c r="CZ178" i="7"/>
  <c r="CZ182" i="7"/>
  <c r="CZ186" i="7"/>
  <c r="CZ190" i="7"/>
  <c r="CZ194" i="7"/>
  <c r="CZ198" i="7"/>
  <c r="CZ202" i="7"/>
  <c r="CZ206" i="7"/>
  <c r="CZ210" i="7"/>
  <c r="CZ214" i="7"/>
  <c r="CZ218" i="7"/>
  <c r="CZ222" i="7"/>
  <c r="CZ226" i="7"/>
  <c r="CZ230" i="7"/>
  <c r="CZ234" i="7"/>
  <c r="CZ238" i="7"/>
  <c r="CZ242" i="7"/>
  <c r="CZ246" i="7"/>
  <c r="CZ250" i="7"/>
  <c r="CZ254" i="7"/>
  <c r="CZ258" i="7"/>
  <c r="CZ262" i="7"/>
  <c r="CZ266" i="7"/>
  <c r="CZ270" i="7"/>
  <c r="CZ274" i="7"/>
  <c r="CZ278" i="7"/>
  <c r="CZ282" i="7"/>
  <c r="CZ286" i="7"/>
  <c r="CZ290" i="7"/>
  <c r="CZ294" i="7"/>
  <c r="CZ298" i="7"/>
  <c r="CZ302" i="7"/>
  <c r="CZ306" i="7"/>
  <c r="CZ310" i="7"/>
  <c r="CZ314" i="7"/>
  <c r="CZ318" i="7"/>
  <c r="CZ322" i="7"/>
  <c r="CZ326" i="7"/>
  <c r="CZ330" i="7"/>
  <c r="CZ334" i="7"/>
  <c r="CZ338" i="7"/>
  <c r="CZ342" i="7"/>
  <c r="CZ346" i="7"/>
  <c r="CZ350" i="7"/>
  <c r="CZ354" i="7"/>
  <c r="CZ358" i="7"/>
  <c r="CZ362" i="7"/>
  <c r="CZ366" i="7"/>
  <c r="CZ370" i="7"/>
  <c r="CZ374" i="7"/>
  <c r="CZ378" i="7"/>
  <c r="CZ382" i="7"/>
  <c r="CZ386" i="7"/>
  <c r="CZ390" i="7"/>
  <c r="CZ394" i="7"/>
  <c r="CZ398" i="7"/>
  <c r="CZ402" i="7"/>
  <c r="CZ406" i="7"/>
  <c r="CZ410" i="7"/>
  <c r="CZ414" i="7"/>
  <c r="CZ418" i="7"/>
  <c r="CZ422" i="7"/>
  <c r="CZ426" i="7"/>
  <c r="CZ430" i="7"/>
  <c r="CZ434" i="7"/>
  <c r="CZ438" i="7"/>
  <c r="CZ442" i="7"/>
  <c r="CZ446" i="7"/>
  <c r="CZ450" i="7"/>
  <c r="CZ454" i="7"/>
  <c r="CZ458" i="7"/>
  <c r="CZ462" i="7"/>
  <c r="CZ466" i="7"/>
  <c r="CZ470" i="7"/>
  <c r="CZ474" i="7"/>
  <c r="CZ478" i="7"/>
  <c r="CZ482" i="7"/>
  <c r="CZ486" i="7"/>
  <c r="CZ490" i="7"/>
  <c r="CZ494" i="7"/>
  <c r="CZ498" i="7"/>
  <c r="CZ502" i="7"/>
  <c r="CZ506" i="7"/>
  <c r="CZ510" i="7"/>
  <c r="CZ514" i="7"/>
  <c r="CZ518" i="7"/>
  <c r="CZ522" i="7"/>
  <c r="CZ526" i="7"/>
  <c r="CZ530" i="7"/>
  <c r="CZ534" i="7"/>
  <c r="CZ538" i="7"/>
  <c r="CZ542" i="7"/>
  <c r="CZ546" i="7"/>
  <c r="DA549" i="7"/>
  <c r="DA551" i="7"/>
  <c r="DA553" i="7"/>
  <c r="DA555" i="7"/>
  <c r="DA557" i="7"/>
  <c r="DA559" i="7"/>
  <c r="DA561" i="7"/>
  <c r="DA563" i="7"/>
  <c r="DA565" i="7"/>
  <c r="DA567" i="7"/>
  <c r="DA569" i="7"/>
  <c r="DA571" i="7"/>
  <c r="DA573" i="7"/>
  <c r="DA575" i="7"/>
  <c r="DA577" i="7"/>
  <c r="DA579" i="7"/>
  <c r="DA581" i="7"/>
  <c r="DA583" i="7"/>
  <c r="DA585" i="7"/>
  <c r="DA587" i="7"/>
  <c r="DA589" i="7"/>
  <c r="DA591" i="7"/>
  <c r="DA593" i="7"/>
  <c r="DA595" i="7"/>
  <c r="DA597" i="7"/>
  <c r="DA599" i="7"/>
  <c r="DA601" i="7"/>
  <c r="DA603" i="7"/>
  <c r="DA605" i="7"/>
  <c r="DA607" i="7"/>
  <c r="DA609" i="7"/>
  <c r="DA611" i="7"/>
  <c r="DA613" i="7"/>
  <c r="DA615" i="7"/>
  <c r="DA617" i="7"/>
  <c r="DA619" i="7"/>
  <c r="DA621" i="7"/>
  <c r="DA623" i="7"/>
  <c r="DA625" i="7"/>
  <c r="DA627" i="7"/>
  <c r="DA629" i="7"/>
  <c r="DA631" i="7"/>
  <c r="DA633" i="7"/>
  <c r="DA635" i="7"/>
  <c r="DA637" i="7"/>
  <c r="DA639" i="7"/>
  <c r="DA641" i="7"/>
  <c r="DA643" i="7"/>
  <c r="DA645" i="7"/>
  <c r="DA647" i="7"/>
  <c r="DA649" i="7"/>
  <c r="DA651" i="7"/>
  <c r="DA653" i="7"/>
  <c r="DA655" i="7"/>
  <c r="DA657" i="7"/>
  <c r="DA659" i="7"/>
  <c r="DA661" i="7"/>
  <c r="DA663" i="7"/>
  <c r="DA665" i="7"/>
  <c r="DA667" i="7"/>
  <c r="DA669" i="7"/>
  <c r="DA671" i="7"/>
  <c r="DA673" i="7"/>
  <c r="DA675" i="7"/>
  <c r="DA677" i="7"/>
  <c r="DA679" i="7"/>
  <c r="DA681" i="7"/>
  <c r="DA683" i="7"/>
  <c r="DA685" i="7"/>
  <c r="DA687" i="7"/>
  <c r="DA689" i="7"/>
  <c r="DA691" i="7"/>
  <c r="DA693" i="7"/>
  <c r="DA695" i="7"/>
  <c r="DA697" i="7"/>
  <c r="DA699" i="7"/>
  <c r="DA701" i="7"/>
  <c r="CZ8" i="7"/>
  <c r="CZ16" i="7"/>
  <c r="CZ24" i="7"/>
  <c r="CZ32" i="7"/>
  <c r="CZ40" i="7"/>
  <c r="CZ48" i="7"/>
  <c r="CZ56" i="7"/>
  <c r="CZ64" i="7"/>
  <c r="CZ72" i="7"/>
  <c r="CZ80" i="7"/>
  <c r="CZ88" i="7"/>
  <c r="CZ96" i="7"/>
  <c r="CZ104" i="7"/>
  <c r="CZ112" i="7"/>
  <c r="CZ120" i="7"/>
  <c r="CZ128" i="7"/>
  <c r="CZ136" i="7"/>
  <c r="CZ144" i="7"/>
  <c r="CZ152" i="7"/>
  <c r="CZ160" i="7"/>
  <c r="CZ168" i="7"/>
  <c r="CZ176" i="7"/>
  <c r="CZ184" i="7"/>
  <c r="CZ192" i="7"/>
  <c r="CZ200" i="7"/>
  <c r="CZ208" i="7"/>
  <c r="CZ216" i="7"/>
  <c r="CZ224" i="7"/>
  <c r="CZ232" i="7"/>
  <c r="CZ240" i="7"/>
  <c r="CZ248" i="7"/>
  <c r="CZ256" i="7"/>
  <c r="CZ264" i="7"/>
  <c r="CZ272" i="7"/>
  <c r="CZ280" i="7"/>
  <c r="CZ288" i="7"/>
  <c r="CZ296" i="7"/>
  <c r="CZ304" i="7"/>
  <c r="CZ312" i="7"/>
  <c r="CZ320" i="7"/>
  <c r="CZ328" i="7"/>
  <c r="CZ336" i="7"/>
  <c r="CZ344" i="7"/>
  <c r="CZ352" i="7"/>
  <c r="CZ360" i="7"/>
  <c r="CZ368" i="7"/>
  <c r="CZ376" i="7"/>
  <c r="CZ384" i="7"/>
  <c r="CZ392" i="7"/>
  <c r="CZ400" i="7"/>
  <c r="CZ408" i="7"/>
  <c r="CZ416" i="7"/>
  <c r="CZ424" i="7"/>
  <c r="CZ432" i="7"/>
  <c r="CZ440" i="7"/>
  <c r="CZ448" i="7"/>
  <c r="CZ456" i="7"/>
  <c r="CZ464" i="7"/>
  <c r="CZ472" i="7"/>
  <c r="CZ480" i="7"/>
  <c r="CZ488" i="7"/>
  <c r="CZ496" i="7"/>
  <c r="CZ504" i="7"/>
  <c r="CZ512" i="7"/>
  <c r="CZ520" i="7"/>
  <c r="CZ528" i="7"/>
  <c r="CZ536" i="7"/>
  <c r="CZ544" i="7"/>
  <c r="DA550" i="7"/>
  <c r="DA554" i="7"/>
  <c r="DA558" i="7"/>
  <c r="DA562" i="7"/>
  <c r="DA566" i="7"/>
  <c r="DA570" i="7"/>
  <c r="DA574" i="7"/>
  <c r="DA578" i="7"/>
  <c r="DA582" i="7"/>
  <c r="CZ4" i="7"/>
  <c r="CZ12" i="7"/>
  <c r="CZ20" i="7"/>
  <c r="CZ28" i="7"/>
  <c r="CZ36" i="7"/>
  <c r="CZ44" i="7"/>
  <c r="CZ52" i="7"/>
  <c r="CZ60" i="7"/>
  <c r="CZ68" i="7"/>
  <c r="CZ76" i="7"/>
  <c r="CZ84" i="7"/>
  <c r="CZ92" i="7"/>
  <c r="CZ100" i="7"/>
  <c r="CZ108" i="7"/>
  <c r="CZ116" i="7"/>
  <c r="CZ124" i="7"/>
  <c r="CZ132" i="7"/>
  <c r="CZ140" i="7"/>
  <c r="CZ148" i="7"/>
  <c r="CZ156" i="7"/>
  <c r="CZ164" i="7"/>
  <c r="CZ172" i="7"/>
  <c r="CZ180" i="7"/>
  <c r="CZ188" i="7"/>
  <c r="CZ196" i="7"/>
  <c r="CZ204" i="7"/>
  <c r="CZ212" i="7"/>
  <c r="CZ220" i="7"/>
  <c r="CZ228" i="7"/>
  <c r="CZ236" i="7"/>
  <c r="CZ244" i="7"/>
  <c r="CZ252" i="7"/>
  <c r="CZ260" i="7"/>
  <c r="CZ268" i="7"/>
  <c r="CZ276" i="7"/>
  <c r="CZ284" i="7"/>
  <c r="CZ292" i="7"/>
  <c r="CZ300" i="7"/>
  <c r="CZ308" i="7"/>
  <c r="CZ316" i="7"/>
  <c r="CZ324" i="7"/>
  <c r="CZ332" i="7"/>
  <c r="CZ340" i="7"/>
  <c r="CZ348" i="7"/>
  <c r="CZ356" i="7"/>
  <c r="CZ364" i="7"/>
  <c r="CZ372" i="7"/>
  <c r="CZ380" i="7"/>
  <c r="CZ388" i="7"/>
  <c r="CZ396" i="7"/>
  <c r="CZ404" i="7"/>
  <c r="CZ412" i="7"/>
  <c r="CZ420" i="7"/>
  <c r="CZ428" i="7"/>
  <c r="CZ436" i="7"/>
  <c r="CZ444" i="7"/>
  <c r="CZ452" i="7"/>
  <c r="CZ460" i="7"/>
  <c r="CZ468" i="7"/>
  <c r="CZ476" i="7"/>
  <c r="CZ484" i="7"/>
  <c r="CZ492" i="7"/>
  <c r="CZ500" i="7"/>
  <c r="CZ508" i="7"/>
  <c r="CZ516" i="7"/>
  <c r="CZ524" i="7"/>
  <c r="CZ532" i="7"/>
  <c r="CZ540" i="7"/>
  <c r="CZ548" i="7"/>
  <c r="DA552" i="7"/>
  <c r="DA556" i="7"/>
  <c r="DA560" i="7"/>
  <c r="DA564" i="7"/>
  <c r="DA568" i="7"/>
  <c r="DA572" i="7"/>
  <c r="DA576" i="7"/>
  <c r="DA580" i="7"/>
  <c r="DA584" i="7"/>
  <c r="DA588" i="7"/>
  <c r="DA592" i="7"/>
  <c r="DA596" i="7"/>
  <c r="DA600" i="7"/>
  <c r="DA604" i="7"/>
  <c r="DA608" i="7"/>
  <c r="DA612" i="7"/>
  <c r="DA616" i="7"/>
  <c r="DA620" i="7"/>
  <c r="DA624" i="7"/>
  <c r="DA628" i="7"/>
  <c r="DA632" i="7"/>
  <c r="DA636" i="7"/>
  <c r="DA640" i="7"/>
  <c r="DA644" i="7"/>
  <c r="DA648" i="7"/>
  <c r="DA652" i="7"/>
  <c r="DA656" i="7"/>
  <c r="DA660" i="7"/>
  <c r="DA664" i="7"/>
  <c r="DA668" i="7"/>
  <c r="DA672" i="7"/>
  <c r="DA676" i="7"/>
  <c r="DA680" i="7"/>
  <c r="DA684" i="7"/>
  <c r="DA688" i="7"/>
  <c r="DA692" i="7"/>
  <c r="DA696" i="7"/>
  <c r="DA700" i="7"/>
  <c r="DA586" i="7"/>
  <c r="DA594" i="7"/>
  <c r="DA602" i="7"/>
  <c r="DA610" i="7"/>
  <c r="DA618" i="7"/>
  <c r="DA626" i="7"/>
  <c r="DA634" i="7"/>
  <c r="DA642" i="7"/>
  <c r="DA650" i="7"/>
  <c r="DA658" i="7"/>
  <c r="DA666" i="7"/>
  <c r="DA674" i="7"/>
  <c r="DA682" i="7"/>
  <c r="DA690" i="7"/>
  <c r="DA698" i="7"/>
  <c r="DA590" i="7"/>
  <c r="DA598" i="7"/>
  <c r="DA606" i="7"/>
  <c r="DA614" i="7"/>
  <c r="DA622" i="7"/>
  <c r="DA630" i="7"/>
  <c r="DA638" i="7"/>
  <c r="DA646" i="7"/>
  <c r="DA654" i="7"/>
  <c r="DA662" i="7"/>
  <c r="DA670" i="7"/>
  <c r="DA678" i="7"/>
  <c r="DA686" i="7"/>
  <c r="DA694" i="7"/>
  <c r="CZ2" i="7"/>
  <c r="Z1" i="6"/>
  <c r="AD7" i="6" s="1"/>
  <c r="O1" i="6"/>
  <c r="AA1" i="6"/>
  <c r="AD8" i="6" s="1"/>
  <c r="Q1" i="6"/>
  <c r="E1" i="6"/>
  <c r="I1" i="6"/>
  <c r="M1" i="6"/>
  <c r="G1" i="6"/>
  <c r="K1" i="6"/>
  <c r="Q2" i="6" l="1"/>
  <c r="BT24" i="10"/>
  <c r="BS24" i="10"/>
  <c r="BR24" i="10"/>
  <c r="BQ24" i="10"/>
  <c r="CD24" i="10"/>
  <c r="CC24" i="10"/>
  <c r="CB24" i="10"/>
  <c r="CE24" i="10"/>
  <c r="DG204" i="7"/>
  <c r="DG312" i="7"/>
  <c r="DG324" i="7"/>
  <c r="DG432" i="7"/>
  <c r="DG492" i="7"/>
  <c r="DG428" i="7"/>
  <c r="DG364" i="7"/>
  <c r="DG300" i="7"/>
  <c r="DG236" i="7"/>
  <c r="DG172" i="7"/>
  <c r="DG108" i="7"/>
  <c r="DG44" i="7"/>
  <c r="DG536" i="7"/>
  <c r="DG472" i="7"/>
  <c r="DG408" i="7"/>
  <c r="DG344" i="7"/>
  <c r="DG280" i="7"/>
  <c r="DG216" i="7"/>
  <c r="DG152" i="7"/>
  <c r="DG88" i="7"/>
  <c r="DG24" i="7"/>
  <c r="DG546" i="7"/>
  <c r="DG514" i="7"/>
  <c r="DG482" i="7"/>
  <c r="DG450" i="7"/>
  <c r="DG418" i="7"/>
  <c r="DG386" i="7"/>
  <c r="DG354" i="7"/>
  <c r="DG322" i="7"/>
  <c r="DG290" i="7"/>
  <c r="DG258" i="7"/>
  <c r="DG226" i="7"/>
  <c r="DG194" i="7"/>
  <c r="DG162" i="7"/>
  <c r="DG130" i="7"/>
  <c r="DG98" i="7"/>
  <c r="DG66" i="7"/>
  <c r="DG34" i="7"/>
  <c r="DG694" i="7"/>
  <c r="DG686" i="7"/>
  <c r="DG678" i="7"/>
  <c r="DG670" i="7"/>
  <c r="DG662" i="7"/>
  <c r="DG654" i="7"/>
  <c r="DG646" i="7"/>
  <c r="DG638" i="7"/>
  <c r="DG630" i="7"/>
  <c r="DG622" i="7"/>
  <c r="DG614" i="7"/>
  <c r="DG606" i="7"/>
  <c r="DG598" i="7"/>
  <c r="DG590" i="7"/>
  <c r="DG582" i="7"/>
  <c r="DG574" i="7"/>
  <c r="DG566" i="7"/>
  <c r="DG558" i="7"/>
  <c r="DG550" i="7"/>
  <c r="DG535" i="7"/>
  <c r="DG519" i="7"/>
  <c r="DG503" i="7"/>
  <c r="DG487" i="7"/>
  <c r="DG471" i="7"/>
  <c r="DG455" i="7"/>
  <c r="DG439" i="7"/>
  <c r="DG423" i="7"/>
  <c r="DG407" i="7"/>
  <c r="DG391" i="7"/>
  <c r="DG375" i="7"/>
  <c r="DG359" i="7"/>
  <c r="DG343" i="7"/>
  <c r="DG327" i="7"/>
  <c r="DG311" i="7"/>
  <c r="DG295" i="7"/>
  <c r="DG279" i="7"/>
  <c r="DG263" i="7"/>
  <c r="DG247" i="7"/>
  <c r="DG231" i="7"/>
  <c r="DG215" i="7"/>
  <c r="DG199" i="7"/>
  <c r="DG183" i="7"/>
  <c r="DG167" i="7"/>
  <c r="DG151" i="7"/>
  <c r="DG135" i="7"/>
  <c r="DG119" i="7"/>
  <c r="DG103" i="7"/>
  <c r="DG87" i="7"/>
  <c r="DG71" i="7"/>
  <c r="DG55" i="7"/>
  <c r="DG39" i="7"/>
  <c r="DG23" i="7"/>
  <c r="DG7" i="7"/>
  <c r="CR695" i="7"/>
  <c r="CR687" i="7"/>
  <c r="CR679" i="7"/>
  <c r="CR671" i="7"/>
  <c r="CR663" i="7"/>
  <c r="CR655" i="7"/>
  <c r="CR647" i="7"/>
  <c r="CR639" i="7"/>
  <c r="CR631" i="7"/>
  <c r="CR623" i="7"/>
  <c r="CR615" i="7"/>
  <c r="CR607" i="7"/>
  <c r="CR599" i="7"/>
  <c r="CR591" i="7"/>
  <c r="CR583" i="7"/>
  <c r="CR575" i="7"/>
  <c r="CR567" i="7"/>
  <c r="CR559" i="7"/>
  <c r="CR551" i="7"/>
  <c r="CR543" i="7"/>
  <c r="CR535" i="7"/>
  <c r="CR527" i="7"/>
  <c r="CR519" i="7"/>
  <c r="CR511" i="7"/>
  <c r="CR503" i="7"/>
  <c r="CR495" i="7"/>
  <c r="CR487" i="7"/>
  <c r="CR479" i="7"/>
  <c r="CR471" i="7"/>
  <c r="CR463" i="7"/>
  <c r="CR455" i="7"/>
  <c r="CR447" i="7"/>
  <c r="CR439" i="7"/>
  <c r="CR431" i="7"/>
  <c r="CR423" i="7"/>
  <c r="CR415" i="7"/>
  <c r="CR407" i="7"/>
  <c r="CR399" i="7"/>
  <c r="CR391" i="7"/>
  <c r="CR383" i="7"/>
  <c r="CR375" i="7"/>
  <c r="CR367" i="7"/>
  <c r="CR359" i="7"/>
  <c r="CR351" i="7"/>
  <c r="CR343" i="7"/>
  <c r="CR335" i="7"/>
  <c r="CR327" i="7"/>
  <c r="CR319" i="7"/>
  <c r="CR311" i="7"/>
  <c r="CR303" i="7"/>
  <c r="CR295" i="7"/>
  <c r="CR287" i="7"/>
  <c r="CR279" i="7"/>
  <c r="CR271" i="7"/>
  <c r="CR263" i="7"/>
  <c r="CR255" i="7"/>
  <c r="CR247" i="7"/>
  <c r="CR239" i="7"/>
  <c r="CR231" i="7"/>
  <c r="CR223" i="7"/>
  <c r="CR215" i="7"/>
  <c r="CR207" i="7"/>
  <c r="CR199" i="7"/>
  <c r="CR191" i="7"/>
  <c r="CR183" i="7"/>
  <c r="CR175" i="7"/>
  <c r="CR167" i="7"/>
  <c r="CR159" i="7"/>
  <c r="CR151" i="7"/>
  <c r="CR143" i="7"/>
  <c r="CR135" i="7"/>
  <c r="CR127" i="7"/>
  <c r="CR119" i="7"/>
  <c r="CR111" i="7"/>
  <c r="CR103" i="7"/>
  <c r="CR95" i="7"/>
  <c r="CR87" i="7"/>
  <c r="CR79" i="7"/>
  <c r="CR71" i="7"/>
  <c r="CR63" i="7"/>
  <c r="CR55" i="7"/>
  <c r="CR47" i="7"/>
  <c r="CR39" i="7"/>
  <c r="CR31" i="7"/>
  <c r="CR23" i="7"/>
  <c r="CR15" i="7"/>
  <c r="CR7" i="7"/>
  <c r="DG524" i="7"/>
  <c r="DG12" i="7"/>
  <c r="DG440" i="7"/>
  <c r="DG452" i="7"/>
  <c r="DG260" i="7"/>
  <c r="DG240" i="7"/>
  <c r="DG548" i="7"/>
  <c r="DG484" i="7"/>
  <c r="DG420" i="7"/>
  <c r="DG356" i="7"/>
  <c r="DG292" i="7"/>
  <c r="DG228" i="7"/>
  <c r="DG164" i="7"/>
  <c r="DG100" i="7"/>
  <c r="DG36" i="7"/>
  <c r="DG528" i="7"/>
  <c r="DG464" i="7"/>
  <c r="DG400" i="7"/>
  <c r="DG336" i="7"/>
  <c r="DG272" i="7"/>
  <c r="DG208" i="7"/>
  <c r="DG144" i="7"/>
  <c r="DG80" i="7"/>
  <c r="DG542" i="7"/>
  <c r="DG510" i="7"/>
  <c r="DG478" i="7"/>
  <c r="DG446" i="7"/>
  <c r="DG414" i="7"/>
  <c r="DG382" i="7"/>
  <c r="DG350" i="7"/>
  <c r="DG318" i="7"/>
  <c r="DG286" i="7"/>
  <c r="DG254" i="7"/>
  <c r="DG222" i="7"/>
  <c r="DG190" i="7"/>
  <c r="DG158" i="7"/>
  <c r="DG126" i="7"/>
  <c r="DG94" i="7"/>
  <c r="DG62" i="7"/>
  <c r="DG30" i="7"/>
  <c r="DG701" i="7"/>
  <c r="DG693" i="7"/>
  <c r="DG685" i="7"/>
  <c r="DG677" i="7"/>
  <c r="DG669" i="7"/>
  <c r="DG661" i="7"/>
  <c r="DG653" i="7"/>
  <c r="DG645" i="7"/>
  <c r="DG637" i="7"/>
  <c r="DG629" i="7"/>
  <c r="DG621" i="7"/>
  <c r="DG613" i="7"/>
  <c r="DG605" i="7"/>
  <c r="DG597" i="7"/>
  <c r="DG589" i="7"/>
  <c r="DG581" i="7"/>
  <c r="DG573" i="7"/>
  <c r="DG565" i="7"/>
  <c r="DG557" i="7"/>
  <c r="DG549" i="7"/>
  <c r="DG533" i="7"/>
  <c r="DG517" i="7"/>
  <c r="DG501" i="7"/>
  <c r="DG485" i="7"/>
  <c r="DG469" i="7"/>
  <c r="DG453" i="7"/>
  <c r="DG437" i="7"/>
  <c r="DG421" i="7"/>
  <c r="DG405" i="7"/>
  <c r="DG389" i="7"/>
  <c r="DG373" i="7"/>
  <c r="DG357" i="7"/>
  <c r="DG341" i="7"/>
  <c r="DG325" i="7"/>
  <c r="DG309" i="7"/>
  <c r="DG293" i="7"/>
  <c r="DG277" i="7"/>
  <c r="DG261" i="7"/>
  <c r="DG245" i="7"/>
  <c r="DG229" i="7"/>
  <c r="DG213" i="7"/>
  <c r="DG197" i="7"/>
  <c r="DG181" i="7"/>
  <c r="DG165" i="7"/>
  <c r="DG149" i="7"/>
  <c r="DG133" i="7"/>
  <c r="DG117" i="7"/>
  <c r="DG101" i="7"/>
  <c r="DG85" i="7"/>
  <c r="DG69" i="7"/>
  <c r="DG53" i="7"/>
  <c r="DG37" i="7"/>
  <c r="DG21" i="7"/>
  <c r="DG5" i="7"/>
  <c r="CR694" i="7"/>
  <c r="CR686" i="7"/>
  <c r="CR678" i="7"/>
  <c r="CR670" i="7"/>
  <c r="CR662" i="7"/>
  <c r="CR654" i="7"/>
  <c r="CR646" i="7"/>
  <c r="CR638" i="7"/>
  <c r="CR630" i="7"/>
  <c r="CR622" i="7"/>
  <c r="CR614" i="7"/>
  <c r="CR606" i="7"/>
  <c r="CR598" i="7"/>
  <c r="CR590" i="7"/>
  <c r="CR582" i="7"/>
  <c r="CR574" i="7"/>
  <c r="CR566" i="7"/>
  <c r="CR558" i="7"/>
  <c r="CR550" i="7"/>
  <c r="CR542" i="7"/>
  <c r="CR534" i="7"/>
  <c r="CR526" i="7"/>
  <c r="CR518" i="7"/>
  <c r="CR510" i="7"/>
  <c r="CR502" i="7"/>
  <c r="CR494" i="7"/>
  <c r="CR486" i="7"/>
  <c r="CR478" i="7"/>
  <c r="CR470" i="7"/>
  <c r="CR462" i="7"/>
  <c r="CR454" i="7"/>
  <c r="CR446" i="7"/>
  <c r="CR438" i="7"/>
  <c r="CR430" i="7"/>
  <c r="CR422" i="7"/>
  <c r="CR414" i="7"/>
  <c r="CR406" i="7"/>
  <c r="CR398" i="7"/>
  <c r="CR390" i="7"/>
  <c r="CR382" i="7"/>
  <c r="CR374" i="7"/>
  <c r="CR366" i="7"/>
  <c r="CR358" i="7"/>
  <c r="CR350" i="7"/>
  <c r="CR342" i="7"/>
  <c r="CR334" i="7"/>
  <c r="CR326" i="7"/>
  <c r="CR318" i="7"/>
  <c r="CR310" i="7"/>
  <c r="CR302" i="7"/>
  <c r="CR294" i="7"/>
  <c r="CR286" i="7"/>
  <c r="CR278" i="7"/>
  <c r="CR270" i="7"/>
  <c r="CR262" i="7"/>
  <c r="CR254" i="7"/>
  <c r="CR246" i="7"/>
  <c r="CR238" i="7"/>
  <c r="CR230" i="7"/>
  <c r="CR222" i="7"/>
  <c r="CR214" i="7"/>
  <c r="CR206" i="7"/>
  <c r="CR198" i="7"/>
  <c r="CR190" i="7"/>
  <c r="CR182" i="7"/>
  <c r="CR174" i="7"/>
  <c r="CR166" i="7"/>
  <c r="CR158" i="7"/>
  <c r="CR150" i="7"/>
  <c r="CR142" i="7"/>
  <c r="CR134" i="7"/>
  <c r="CR126" i="7"/>
  <c r="CR118" i="7"/>
  <c r="CR110" i="7"/>
  <c r="CR102" i="7"/>
  <c r="CR94" i="7"/>
  <c r="CR86" i="7"/>
  <c r="CR78" i="7"/>
  <c r="CR70" i="7"/>
  <c r="CR62" i="7"/>
  <c r="CR54" i="7"/>
  <c r="CR46" i="7"/>
  <c r="CR38" i="7"/>
  <c r="CR30" i="7"/>
  <c r="CR22" i="7"/>
  <c r="CR6" i="7"/>
  <c r="DG140" i="7"/>
  <c r="DG504" i="7"/>
  <c r="DG516" i="7"/>
  <c r="DG4" i="7"/>
  <c r="DG112" i="7"/>
  <c r="DG540" i="7"/>
  <c r="DG476" i="7"/>
  <c r="DG412" i="7"/>
  <c r="DG348" i="7"/>
  <c r="DG284" i="7"/>
  <c r="DG220" i="7"/>
  <c r="DG156" i="7"/>
  <c r="DG92" i="7"/>
  <c r="DG28" i="7"/>
  <c r="DG520" i="7"/>
  <c r="DG456" i="7"/>
  <c r="DG392" i="7"/>
  <c r="DG328" i="7"/>
  <c r="DG264" i="7"/>
  <c r="DG200" i="7"/>
  <c r="DG136" i="7"/>
  <c r="DG72" i="7"/>
  <c r="DG538" i="7"/>
  <c r="DG506" i="7"/>
  <c r="DG474" i="7"/>
  <c r="DG442" i="7"/>
  <c r="DG410" i="7"/>
  <c r="DG378" i="7"/>
  <c r="DG346" i="7"/>
  <c r="DG314" i="7"/>
  <c r="DG282" i="7"/>
  <c r="DG250" i="7"/>
  <c r="DG218" i="7"/>
  <c r="DG186" i="7"/>
  <c r="DG154" i="7"/>
  <c r="DG122" i="7"/>
  <c r="DG90" i="7"/>
  <c r="DG58" i="7"/>
  <c r="DG26" i="7"/>
  <c r="DG700" i="7"/>
  <c r="DG692" i="7"/>
  <c r="DG684" i="7"/>
  <c r="DG676" i="7"/>
  <c r="DG668" i="7"/>
  <c r="DG660" i="7"/>
  <c r="DG652" i="7"/>
  <c r="DG644" i="7"/>
  <c r="DG636" i="7"/>
  <c r="DG628" i="7"/>
  <c r="DG620" i="7"/>
  <c r="DG612" i="7"/>
  <c r="DG604" i="7"/>
  <c r="DG596" i="7"/>
  <c r="DG588" i="7"/>
  <c r="DG580" i="7"/>
  <c r="DG572" i="7"/>
  <c r="DG564" i="7"/>
  <c r="DG556" i="7"/>
  <c r="DG547" i="7"/>
  <c r="DG531" i="7"/>
  <c r="DG515" i="7"/>
  <c r="DG499" i="7"/>
  <c r="DG483" i="7"/>
  <c r="DG467" i="7"/>
  <c r="DG451" i="7"/>
  <c r="DG435" i="7"/>
  <c r="DG419" i="7"/>
  <c r="DG403" i="7"/>
  <c r="DG387" i="7"/>
  <c r="DG371" i="7"/>
  <c r="DG355" i="7"/>
  <c r="DG339" i="7"/>
  <c r="DG323" i="7"/>
  <c r="DG307" i="7"/>
  <c r="DG291" i="7"/>
  <c r="DG275" i="7"/>
  <c r="DG259" i="7"/>
  <c r="DG243" i="7"/>
  <c r="DG211" i="7"/>
  <c r="DG195" i="7"/>
  <c r="DG179" i="7"/>
  <c r="DG163" i="7"/>
  <c r="DG147" i="7"/>
  <c r="DG131" i="7"/>
  <c r="DG115" i="7"/>
  <c r="DG99" i="7"/>
  <c r="DG83" i="7"/>
  <c r="DG67" i="7"/>
  <c r="DG51" i="7"/>
  <c r="DG35" i="7"/>
  <c r="DG19" i="7"/>
  <c r="DG3" i="7"/>
  <c r="CR701" i="7"/>
  <c r="CR693" i="7"/>
  <c r="CR685" i="7"/>
  <c r="CR677" i="7"/>
  <c r="CR669" i="7"/>
  <c r="CR661" i="7"/>
  <c r="CR653" i="7"/>
  <c r="CR645" i="7"/>
  <c r="CR637" i="7"/>
  <c r="CR629" i="7"/>
  <c r="CR621" i="7"/>
  <c r="CR613" i="7"/>
  <c r="CR605" i="7"/>
  <c r="CR597" i="7"/>
  <c r="CR589" i="7"/>
  <c r="CR581" i="7"/>
  <c r="CR573" i="7"/>
  <c r="CR565" i="7"/>
  <c r="CR557" i="7"/>
  <c r="CR549" i="7"/>
  <c r="CR541" i="7"/>
  <c r="CR533" i="7"/>
  <c r="CR525" i="7"/>
  <c r="CR517" i="7"/>
  <c r="CR509" i="7"/>
  <c r="CR501" i="7"/>
  <c r="CR493" i="7"/>
  <c r="CR485" i="7"/>
  <c r="CR477" i="7"/>
  <c r="CR469" i="7"/>
  <c r="CR461" i="7"/>
  <c r="CR453" i="7"/>
  <c r="CR445" i="7"/>
  <c r="CR437" i="7"/>
  <c r="CR429" i="7"/>
  <c r="CR421" i="7"/>
  <c r="CR413" i="7"/>
  <c r="CR405" i="7"/>
  <c r="CR397" i="7"/>
  <c r="CR389" i="7"/>
  <c r="CR381" i="7"/>
  <c r="CR373" i="7"/>
  <c r="CR365" i="7"/>
  <c r="CR357" i="7"/>
  <c r="CR349" i="7"/>
  <c r="CR341" i="7"/>
  <c r="CR333" i="7"/>
  <c r="CR325" i="7"/>
  <c r="CR317" i="7"/>
  <c r="CR309" i="7"/>
  <c r="CR301" i="7"/>
  <c r="CR293" i="7"/>
  <c r="CR285" i="7"/>
  <c r="CR277" i="7"/>
  <c r="CR269" i="7"/>
  <c r="CR261" i="7"/>
  <c r="CR253" i="7"/>
  <c r="CR245" i="7"/>
  <c r="CR237" i="7"/>
  <c r="CR229" i="7"/>
  <c r="CR221" i="7"/>
  <c r="CR213" i="7"/>
  <c r="CR205" i="7"/>
  <c r="CR197" i="7"/>
  <c r="CR189" i="7"/>
  <c r="CR181" i="7"/>
  <c r="CR173" i="7"/>
  <c r="CR165" i="7"/>
  <c r="CR157" i="7"/>
  <c r="CR149" i="7"/>
  <c r="CR141" i="7"/>
  <c r="CR133" i="7"/>
  <c r="CR125" i="7"/>
  <c r="CR117" i="7"/>
  <c r="CR109" i="7"/>
  <c r="CR101" i="7"/>
  <c r="CR93" i="7"/>
  <c r="CR85" i="7"/>
  <c r="CR77" i="7"/>
  <c r="CR69" i="7"/>
  <c r="CR61" i="7"/>
  <c r="CR53" i="7"/>
  <c r="CR45" i="7"/>
  <c r="CR37" i="7"/>
  <c r="CR29" i="7"/>
  <c r="CR21" i="7"/>
  <c r="CR13" i="7"/>
  <c r="CR5" i="7"/>
  <c r="DG268" i="7"/>
  <c r="DG248" i="7"/>
  <c r="DG68" i="7"/>
  <c r="DG304" i="7"/>
  <c r="DG532" i="7"/>
  <c r="DG468" i="7"/>
  <c r="DG404" i="7"/>
  <c r="DG340" i="7"/>
  <c r="DG276" i="7"/>
  <c r="DG212" i="7"/>
  <c r="DG148" i="7"/>
  <c r="DG84" i="7"/>
  <c r="DG20" i="7"/>
  <c r="DG512" i="7"/>
  <c r="DG448" i="7"/>
  <c r="DG384" i="7"/>
  <c r="DG320" i="7"/>
  <c r="DG256" i="7"/>
  <c r="DG192" i="7"/>
  <c r="DG128" i="7"/>
  <c r="DG64" i="7"/>
  <c r="DG534" i="7"/>
  <c r="DG502" i="7"/>
  <c r="DG470" i="7"/>
  <c r="DG438" i="7"/>
  <c r="DG406" i="7"/>
  <c r="DG374" i="7"/>
  <c r="DG342" i="7"/>
  <c r="DG310" i="7"/>
  <c r="DG278" i="7"/>
  <c r="DG246" i="7"/>
  <c r="DG214" i="7"/>
  <c r="DG182" i="7"/>
  <c r="DG150" i="7"/>
  <c r="DG118" i="7"/>
  <c r="DG86" i="7"/>
  <c r="DG54" i="7"/>
  <c r="DG22" i="7"/>
  <c r="DG699" i="7"/>
  <c r="DG691" i="7"/>
  <c r="DG683" i="7"/>
  <c r="DG675" i="7"/>
  <c r="DG667" i="7"/>
  <c r="DG659" i="7"/>
  <c r="DG651" i="7"/>
  <c r="DG643" i="7"/>
  <c r="DG635" i="7"/>
  <c r="DG627" i="7"/>
  <c r="DG619" i="7"/>
  <c r="DG611" i="7"/>
  <c r="DG603" i="7"/>
  <c r="DG595" i="7"/>
  <c r="DG587" i="7"/>
  <c r="DG579" i="7"/>
  <c r="DG571" i="7"/>
  <c r="DG563" i="7"/>
  <c r="DG555" i="7"/>
  <c r="DG545" i="7"/>
  <c r="DG529" i="7"/>
  <c r="DG513" i="7"/>
  <c r="DG497" i="7"/>
  <c r="DG481" i="7"/>
  <c r="DG465" i="7"/>
  <c r="DG449" i="7"/>
  <c r="DG433" i="7"/>
  <c r="DG417" i="7"/>
  <c r="DG401" i="7"/>
  <c r="DG385" i="7"/>
  <c r="DG369" i="7"/>
  <c r="DG353" i="7"/>
  <c r="DG337" i="7"/>
  <c r="DG321" i="7"/>
  <c r="DG305" i="7"/>
  <c r="DG289" i="7"/>
  <c r="DG273" i="7"/>
  <c r="DG257" i="7"/>
  <c r="DG241" i="7"/>
  <c r="DG225" i="7"/>
  <c r="DG209" i="7"/>
  <c r="DG193" i="7"/>
  <c r="DG177" i="7"/>
  <c r="DG161" i="7"/>
  <c r="DG145" i="7"/>
  <c r="DG129" i="7"/>
  <c r="DG113" i="7"/>
  <c r="DG97" i="7"/>
  <c r="DG81" i="7"/>
  <c r="DG65" i="7"/>
  <c r="DG49" i="7"/>
  <c r="DG33" i="7"/>
  <c r="DG17" i="7"/>
  <c r="CR700" i="7"/>
  <c r="CR692" i="7"/>
  <c r="CR684" i="7"/>
  <c r="CR676" i="7"/>
  <c r="CR668" i="7"/>
  <c r="CR660" i="7"/>
  <c r="CR652" i="7"/>
  <c r="CR644" i="7"/>
  <c r="CR636" i="7"/>
  <c r="CR628" i="7"/>
  <c r="CR620" i="7"/>
  <c r="CR612" i="7"/>
  <c r="CR604" i="7"/>
  <c r="CR596" i="7"/>
  <c r="CR588" i="7"/>
  <c r="CR580" i="7"/>
  <c r="CR572" i="7"/>
  <c r="CR564" i="7"/>
  <c r="CR556" i="7"/>
  <c r="CR548" i="7"/>
  <c r="CR540" i="7"/>
  <c r="CR532" i="7"/>
  <c r="CR524" i="7"/>
  <c r="CR516" i="7"/>
  <c r="CR508" i="7"/>
  <c r="CR500" i="7"/>
  <c r="CR492" i="7"/>
  <c r="CR484" i="7"/>
  <c r="CR476" i="7"/>
  <c r="CR468" i="7"/>
  <c r="CR460" i="7"/>
  <c r="CR452" i="7"/>
  <c r="CR444" i="7"/>
  <c r="CR436" i="7"/>
  <c r="CR428" i="7"/>
  <c r="CR420" i="7"/>
  <c r="CR412" i="7"/>
  <c r="CR404" i="7"/>
  <c r="CR396" i="7"/>
  <c r="CR388" i="7"/>
  <c r="CR380" i="7"/>
  <c r="CR372" i="7"/>
  <c r="CR364" i="7"/>
  <c r="CR356" i="7"/>
  <c r="CR348" i="7"/>
  <c r="CR340" i="7"/>
  <c r="CR332" i="7"/>
  <c r="CR324" i="7"/>
  <c r="CR316" i="7"/>
  <c r="CR308" i="7"/>
  <c r="CR300" i="7"/>
  <c r="CR292" i="7"/>
  <c r="CR284" i="7"/>
  <c r="CR276" i="7"/>
  <c r="CR268" i="7"/>
  <c r="CR260" i="7"/>
  <c r="CR252" i="7"/>
  <c r="CR244" i="7"/>
  <c r="CR236" i="7"/>
  <c r="CR220" i="7"/>
  <c r="CR212" i="7"/>
  <c r="CR204" i="7"/>
  <c r="CR196" i="7"/>
  <c r="CR188" i="7"/>
  <c r="CR180" i="7"/>
  <c r="CR172" i="7"/>
  <c r="CR164" i="7"/>
  <c r="CR156" i="7"/>
  <c r="CR148" i="7"/>
  <c r="CR140" i="7"/>
  <c r="CR132" i="7"/>
  <c r="CR124" i="7"/>
  <c r="CR116" i="7"/>
  <c r="CR108" i="7"/>
  <c r="CR100" i="7"/>
  <c r="CR92" i="7"/>
  <c r="CR84" i="7"/>
  <c r="CR76" i="7"/>
  <c r="CR68" i="7"/>
  <c r="CR60" i="7"/>
  <c r="CR52" i="7"/>
  <c r="CR44" i="7"/>
  <c r="CR36" i="7"/>
  <c r="CR28" i="7"/>
  <c r="CR20" i="7"/>
  <c r="CR12" i="7"/>
  <c r="CR4" i="7"/>
  <c r="DG332" i="7"/>
  <c r="DG120" i="7"/>
  <c r="DG56" i="7"/>
  <c r="DG530" i="7"/>
  <c r="DG498" i="7"/>
  <c r="DG466" i="7"/>
  <c r="DG434" i="7"/>
  <c r="DG402" i="7"/>
  <c r="DG370" i="7"/>
  <c r="DG338" i="7"/>
  <c r="DG306" i="7"/>
  <c r="DG274" i="7"/>
  <c r="DG242" i="7"/>
  <c r="DG210" i="7"/>
  <c r="DG178" i="7"/>
  <c r="DG146" i="7"/>
  <c r="DG114" i="7"/>
  <c r="DG82" i="7"/>
  <c r="DG50" i="7"/>
  <c r="DG18" i="7"/>
  <c r="DG698" i="7"/>
  <c r="DG690" i="7"/>
  <c r="DG682" i="7"/>
  <c r="DG674" i="7"/>
  <c r="DG666" i="7"/>
  <c r="DG658" i="7"/>
  <c r="DG650" i="7"/>
  <c r="DG642" i="7"/>
  <c r="DG634" i="7"/>
  <c r="DG626" i="7"/>
  <c r="DG618" i="7"/>
  <c r="DG610" i="7"/>
  <c r="DG602" i="7"/>
  <c r="DG594" i="7"/>
  <c r="DG586" i="7"/>
  <c r="DG578" i="7"/>
  <c r="DG570" i="7"/>
  <c r="DG562" i="7"/>
  <c r="DG554" i="7"/>
  <c r="DG543" i="7"/>
  <c r="DG527" i="7"/>
  <c r="DG511" i="7"/>
  <c r="DG495" i="7"/>
  <c r="DG479" i="7"/>
  <c r="DG463" i="7"/>
  <c r="DG447" i="7"/>
  <c r="DG431" i="7"/>
  <c r="DG415" i="7"/>
  <c r="DG399" i="7"/>
  <c r="DG383" i="7"/>
  <c r="DG367" i="7"/>
  <c r="DG351" i="7"/>
  <c r="DG335" i="7"/>
  <c r="DG319" i="7"/>
  <c r="DG303" i="7"/>
  <c r="DG287" i="7"/>
  <c r="DG271" i="7"/>
  <c r="DG255" i="7"/>
  <c r="DG239" i="7"/>
  <c r="DG223" i="7"/>
  <c r="DG207" i="7"/>
  <c r="DG191" i="7"/>
  <c r="DG175" i="7"/>
  <c r="DG159" i="7"/>
  <c r="DG143" i="7"/>
  <c r="DG127" i="7"/>
  <c r="DG111" i="7"/>
  <c r="DG95" i="7"/>
  <c r="DG79" i="7"/>
  <c r="DG63" i="7"/>
  <c r="DG47" i="7"/>
  <c r="DG31" i="7"/>
  <c r="DG15" i="7"/>
  <c r="CR699" i="7"/>
  <c r="CR691" i="7"/>
  <c r="CR683" i="7"/>
  <c r="CR675" i="7"/>
  <c r="CR667" i="7"/>
  <c r="CR659" i="7"/>
  <c r="CR651" i="7"/>
  <c r="CR643" i="7"/>
  <c r="CR635" i="7"/>
  <c r="CR627" i="7"/>
  <c r="CR619" i="7"/>
  <c r="CR611" i="7"/>
  <c r="CR603" i="7"/>
  <c r="CR595" i="7"/>
  <c r="CR587" i="7"/>
  <c r="CR579" i="7"/>
  <c r="CR571" i="7"/>
  <c r="CR563" i="7"/>
  <c r="CR555" i="7"/>
  <c r="CR547" i="7"/>
  <c r="CR539" i="7"/>
  <c r="CR531" i="7"/>
  <c r="CR523" i="7"/>
  <c r="CR515" i="7"/>
  <c r="CR507" i="7"/>
  <c r="CR499" i="7"/>
  <c r="CR491" i="7"/>
  <c r="CR483" i="7"/>
  <c r="CR475" i="7"/>
  <c r="CR467" i="7"/>
  <c r="CR459" i="7"/>
  <c r="CR451" i="7"/>
  <c r="CR443" i="7"/>
  <c r="CR435" i="7"/>
  <c r="CR427" i="7"/>
  <c r="CR419" i="7"/>
  <c r="CR411" i="7"/>
  <c r="CR403" i="7"/>
  <c r="CR395" i="7"/>
  <c r="CR387" i="7"/>
  <c r="CR379" i="7"/>
  <c r="CR371" i="7"/>
  <c r="CR363" i="7"/>
  <c r="CR355" i="7"/>
  <c r="CR347" i="7"/>
  <c r="CR339" i="7"/>
  <c r="CR331" i="7"/>
  <c r="CR323" i="7"/>
  <c r="CR315" i="7"/>
  <c r="CR307" i="7"/>
  <c r="CR299" i="7"/>
  <c r="CR291" i="7"/>
  <c r="CR283" i="7"/>
  <c r="CR275" i="7"/>
  <c r="CR267" i="7"/>
  <c r="CR259" i="7"/>
  <c r="CR251" i="7"/>
  <c r="CR243" i="7"/>
  <c r="CR235" i="7"/>
  <c r="CR227" i="7"/>
  <c r="CR219" i="7"/>
  <c r="CR211" i="7"/>
  <c r="CR203" i="7"/>
  <c r="CR195" i="7"/>
  <c r="CR187" i="7"/>
  <c r="CR179" i="7"/>
  <c r="CR171" i="7"/>
  <c r="CR163" i="7"/>
  <c r="CR155" i="7"/>
  <c r="CR147" i="7"/>
  <c r="CR139" i="7"/>
  <c r="CR131" i="7"/>
  <c r="CR123" i="7"/>
  <c r="CR115" i="7"/>
  <c r="CR107" i="7"/>
  <c r="CR99" i="7"/>
  <c r="CR91" i="7"/>
  <c r="CR83" i="7"/>
  <c r="CR67" i="7"/>
  <c r="CR59" i="7"/>
  <c r="CR51" i="7"/>
  <c r="CR43" i="7"/>
  <c r="CR35" i="7"/>
  <c r="CR27" i="7"/>
  <c r="CR19" i="7"/>
  <c r="CR11" i="7"/>
  <c r="CR3" i="7"/>
  <c r="DG396" i="7"/>
  <c r="DG388" i="7"/>
  <c r="DG496" i="7"/>
  <c r="DG48" i="7"/>
  <c r="DG526" i="7"/>
  <c r="DG494" i="7"/>
  <c r="DG462" i="7"/>
  <c r="DG430" i="7"/>
  <c r="DG398" i="7"/>
  <c r="DG366" i="7"/>
  <c r="DG334" i="7"/>
  <c r="DG302" i="7"/>
  <c r="DG270" i="7"/>
  <c r="DG238" i="7"/>
  <c r="DG206" i="7"/>
  <c r="DG174" i="7"/>
  <c r="DG142" i="7"/>
  <c r="DG110" i="7"/>
  <c r="DG78" i="7"/>
  <c r="DG46" i="7"/>
  <c r="DG14" i="7"/>
  <c r="DG697" i="7"/>
  <c r="DG689" i="7"/>
  <c r="DG681" i="7"/>
  <c r="DG673" i="7"/>
  <c r="DG665" i="7"/>
  <c r="DG657" i="7"/>
  <c r="DG649" i="7"/>
  <c r="DG641" i="7"/>
  <c r="DG633" i="7"/>
  <c r="DG625" i="7"/>
  <c r="DG617" i="7"/>
  <c r="DG609" i="7"/>
  <c r="DG601" i="7"/>
  <c r="DG593" i="7"/>
  <c r="DG585" i="7"/>
  <c r="DG577" i="7"/>
  <c r="DG569" i="7"/>
  <c r="DG561" i="7"/>
  <c r="DG553" i="7"/>
  <c r="DG541" i="7"/>
  <c r="DG525" i="7"/>
  <c r="DG509" i="7"/>
  <c r="DG493" i="7"/>
  <c r="DG477" i="7"/>
  <c r="DG461" i="7"/>
  <c r="DG445" i="7"/>
  <c r="DG429" i="7"/>
  <c r="DG413" i="7"/>
  <c r="DG397" i="7"/>
  <c r="DG381" i="7"/>
  <c r="DG365" i="7"/>
  <c r="DG349" i="7"/>
  <c r="DG333" i="7"/>
  <c r="DG317" i="7"/>
  <c r="DG301" i="7"/>
  <c r="DG285" i="7"/>
  <c r="DG269" i="7"/>
  <c r="DG253" i="7"/>
  <c r="DG237" i="7"/>
  <c r="DG221" i="7"/>
  <c r="DG205" i="7"/>
  <c r="DG189" i="7"/>
  <c r="DG173" i="7"/>
  <c r="DG157" i="7"/>
  <c r="DG141" i="7"/>
  <c r="DG125" i="7"/>
  <c r="DG109" i="7"/>
  <c r="DG93" i="7"/>
  <c r="DG77" i="7"/>
  <c r="DG61" i="7"/>
  <c r="DG45" i="7"/>
  <c r="DG29" i="7"/>
  <c r="DG13" i="7"/>
  <c r="CR2" i="7"/>
  <c r="CR698" i="7"/>
  <c r="CR690" i="7"/>
  <c r="CR682" i="7"/>
  <c r="CR674" i="7"/>
  <c r="CR666" i="7"/>
  <c r="CR658" i="7"/>
  <c r="CR650" i="7"/>
  <c r="CR642" i="7"/>
  <c r="CR634" i="7"/>
  <c r="CR626" i="7"/>
  <c r="CR618" i="7"/>
  <c r="CR610" i="7"/>
  <c r="CR602" i="7"/>
  <c r="CR594" i="7"/>
  <c r="CR586" i="7"/>
  <c r="CR578" i="7"/>
  <c r="CR570" i="7"/>
  <c r="CR562" i="7"/>
  <c r="CR554" i="7"/>
  <c r="CR546" i="7"/>
  <c r="CR538" i="7"/>
  <c r="CR530" i="7"/>
  <c r="CR522" i="7"/>
  <c r="CR514" i="7"/>
  <c r="CR506" i="7"/>
  <c r="CR498" i="7"/>
  <c r="CR490" i="7"/>
  <c r="CR482" i="7"/>
  <c r="CR474" i="7"/>
  <c r="CR466" i="7"/>
  <c r="CR458" i="7"/>
  <c r="CR450" i="7"/>
  <c r="CR442" i="7"/>
  <c r="CR434" i="7"/>
  <c r="CR426" i="7"/>
  <c r="CR418" i="7"/>
  <c r="CR410" i="7"/>
  <c r="CR402" i="7"/>
  <c r="CR394" i="7"/>
  <c r="CR386" i="7"/>
  <c r="CR378" i="7"/>
  <c r="CR370" i="7"/>
  <c r="CR362" i="7"/>
  <c r="CR354" i="7"/>
  <c r="CR346" i="7"/>
  <c r="CR338" i="7"/>
  <c r="CR330" i="7"/>
  <c r="CR322" i="7"/>
  <c r="CR314" i="7"/>
  <c r="CR306" i="7"/>
  <c r="CR298" i="7"/>
  <c r="CR290" i="7"/>
  <c r="CR282" i="7"/>
  <c r="CR274" i="7"/>
  <c r="CR266" i="7"/>
  <c r="CR258" i="7"/>
  <c r="CR250" i="7"/>
  <c r="CR242" i="7"/>
  <c r="CR234" i="7"/>
  <c r="CR226" i="7"/>
  <c r="CR218" i="7"/>
  <c r="CR210" i="7"/>
  <c r="CR202" i="7"/>
  <c r="CR194" i="7"/>
  <c r="CR186" i="7"/>
  <c r="CR178" i="7"/>
  <c r="CR170" i="7"/>
  <c r="CR162" i="7"/>
  <c r="CR154" i="7"/>
  <c r="CR146" i="7"/>
  <c r="CR138" i="7"/>
  <c r="CR130" i="7"/>
  <c r="CR122" i="7"/>
  <c r="CR114" i="7"/>
  <c r="CR106" i="7"/>
  <c r="CR98" i="7"/>
  <c r="CR90" i="7"/>
  <c r="CR82" i="7"/>
  <c r="CR66" i="7"/>
  <c r="CR58" i="7"/>
  <c r="CR50" i="7"/>
  <c r="CR42" i="7"/>
  <c r="CR34" i="7"/>
  <c r="CR26" i="7"/>
  <c r="CR18" i="7"/>
  <c r="CR10" i="7"/>
  <c r="DG460" i="7"/>
  <c r="DG184" i="7"/>
  <c r="DG196" i="7"/>
  <c r="DG368" i="7"/>
  <c r="DG508" i="7"/>
  <c r="DG444" i="7"/>
  <c r="DG380" i="7"/>
  <c r="DG316" i="7"/>
  <c r="DG252" i="7"/>
  <c r="DG188" i="7"/>
  <c r="DG124" i="7"/>
  <c r="DG60" i="7"/>
  <c r="DG488" i="7"/>
  <c r="DG424" i="7"/>
  <c r="DG360" i="7"/>
  <c r="DG296" i="7"/>
  <c r="DG232" i="7"/>
  <c r="DG168" i="7"/>
  <c r="DG104" i="7"/>
  <c r="DG40" i="7"/>
  <c r="DG522" i="7"/>
  <c r="DG490" i="7"/>
  <c r="DG458" i="7"/>
  <c r="DG426" i="7"/>
  <c r="DG394" i="7"/>
  <c r="DG362" i="7"/>
  <c r="DG330" i="7"/>
  <c r="DG298" i="7"/>
  <c r="DG266" i="7"/>
  <c r="DG234" i="7"/>
  <c r="DG202" i="7"/>
  <c r="DG170" i="7"/>
  <c r="DG138" i="7"/>
  <c r="DG106" i="7"/>
  <c r="DG74" i="7"/>
  <c r="DG42" i="7"/>
  <c r="DG10" i="7"/>
  <c r="DG696" i="7"/>
  <c r="DG688" i="7"/>
  <c r="DG680" i="7"/>
  <c r="DG672" i="7"/>
  <c r="DG664" i="7"/>
  <c r="DG656" i="7"/>
  <c r="DG648" i="7"/>
  <c r="DG640" i="7"/>
  <c r="DG632" i="7"/>
  <c r="DG624" i="7"/>
  <c r="DG616" i="7"/>
  <c r="DG608" i="7"/>
  <c r="DG600" i="7"/>
  <c r="DG592" i="7"/>
  <c r="DG584" i="7"/>
  <c r="DG576" i="7"/>
  <c r="DG568" i="7"/>
  <c r="DG560" i="7"/>
  <c r="DG552" i="7"/>
  <c r="DG539" i="7"/>
  <c r="DG523" i="7"/>
  <c r="DG507" i="7"/>
  <c r="DG491" i="7"/>
  <c r="DG475" i="7"/>
  <c r="DG459" i="7"/>
  <c r="DG443" i="7"/>
  <c r="DG427" i="7"/>
  <c r="DG411" i="7"/>
  <c r="DG395" i="7"/>
  <c r="DG379" i="7"/>
  <c r="DG363" i="7"/>
  <c r="DG347" i="7"/>
  <c r="DG331" i="7"/>
  <c r="DG315" i="7"/>
  <c r="DG299" i="7"/>
  <c r="DG283" i="7"/>
  <c r="DG267" i="7"/>
  <c r="DG251" i="7"/>
  <c r="DG235" i="7"/>
  <c r="DG219" i="7"/>
  <c r="DG203" i="7"/>
  <c r="DG187" i="7"/>
  <c r="DG171" i="7"/>
  <c r="DG155" i="7"/>
  <c r="DG139" i="7"/>
  <c r="DG123" i="7"/>
  <c r="DG107" i="7"/>
  <c r="DG91" i="7"/>
  <c r="DG75" i="7"/>
  <c r="DG59" i="7"/>
  <c r="DG43" i="7"/>
  <c r="DG27" i="7"/>
  <c r="DG11" i="7"/>
  <c r="CR697" i="7"/>
  <c r="CR689" i="7"/>
  <c r="CR681" i="7"/>
  <c r="CR673" i="7"/>
  <c r="CR665" i="7"/>
  <c r="CR657" i="7"/>
  <c r="CR649" i="7"/>
  <c r="CR641" i="7"/>
  <c r="CR633" i="7"/>
  <c r="CR625" i="7"/>
  <c r="CR617" i="7"/>
  <c r="CR609" i="7"/>
  <c r="CR601" i="7"/>
  <c r="CR593" i="7"/>
  <c r="CR585" i="7"/>
  <c r="CR577" i="7"/>
  <c r="CR569" i="7"/>
  <c r="CR561" i="7"/>
  <c r="CR553" i="7"/>
  <c r="CR545" i="7"/>
  <c r="CR537" i="7"/>
  <c r="CR529" i="7"/>
  <c r="CR521" i="7"/>
  <c r="CR513" i="7"/>
  <c r="CR505" i="7"/>
  <c r="CR497" i="7"/>
  <c r="CR489" i="7"/>
  <c r="CR481" i="7"/>
  <c r="CR473" i="7"/>
  <c r="CR465" i="7"/>
  <c r="CR457" i="7"/>
  <c r="CR449" i="7"/>
  <c r="CR441" i="7"/>
  <c r="CR433" i="7"/>
  <c r="CR425" i="7"/>
  <c r="CR417" i="7"/>
  <c r="CR409" i="7"/>
  <c r="CR401" i="7"/>
  <c r="CR393" i="7"/>
  <c r="CR385" i="7"/>
  <c r="CR377" i="7"/>
  <c r="CR369" i="7"/>
  <c r="CR361" i="7"/>
  <c r="CR353" i="7"/>
  <c r="CR345" i="7"/>
  <c r="CR337" i="7"/>
  <c r="CR329" i="7"/>
  <c r="CR321" i="7"/>
  <c r="CR313" i="7"/>
  <c r="CR305" i="7"/>
  <c r="CR297" i="7"/>
  <c r="CR289" i="7"/>
  <c r="CR281" i="7"/>
  <c r="CR273" i="7"/>
  <c r="CR265" i="7"/>
  <c r="CR257" i="7"/>
  <c r="CR249" i="7"/>
  <c r="CR241" i="7"/>
  <c r="CR233" i="7"/>
  <c r="CR225" i="7"/>
  <c r="CR217" i="7"/>
  <c r="CR209" i="7"/>
  <c r="CR201" i="7"/>
  <c r="CR193" i="7"/>
  <c r="CR185" i="7"/>
  <c r="CR177" i="7"/>
  <c r="CR169" i="7"/>
  <c r="CR161" i="7"/>
  <c r="CR153" i="7"/>
  <c r="CR145" i="7"/>
  <c r="CR137" i="7"/>
  <c r="CR129" i="7"/>
  <c r="CR121" i="7"/>
  <c r="CR113" i="7"/>
  <c r="CR105" i="7"/>
  <c r="CR97" i="7"/>
  <c r="CR89" i="7"/>
  <c r="CR81" i="7"/>
  <c r="CR57" i="7"/>
  <c r="CR49" i="7"/>
  <c r="CR41" i="7"/>
  <c r="CR33" i="7"/>
  <c r="CR25" i="7"/>
  <c r="CR17" i="7"/>
  <c r="CR9" i="7"/>
  <c r="DG76" i="7"/>
  <c r="DG376" i="7"/>
  <c r="DG132" i="7"/>
  <c r="DG176" i="7"/>
  <c r="DG500" i="7"/>
  <c r="DG436" i="7"/>
  <c r="DG372" i="7"/>
  <c r="DG308" i="7"/>
  <c r="DG244" i="7"/>
  <c r="DG180" i="7"/>
  <c r="DG116" i="7"/>
  <c r="DG52" i="7"/>
  <c r="DG544" i="7"/>
  <c r="DG480" i="7"/>
  <c r="DG416" i="7"/>
  <c r="DG352" i="7"/>
  <c r="DG288" i="7"/>
  <c r="DG224" i="7"/>
  <c r="DG160" i="7"/>
  <c r="DG96" i="7"/>
  <c r="DG32" i="7"/>
  <c r="DG518" i="7"/>
  <c r="DG486" i="7"/>
  <c r="DG454" i="7"/>
  <c r="DG422" i="7"/>
  <c r="DG390" i="7"/>
  <c r="DG358" i="7"/>
  <c r="DG326" i="7"/>
  <c r="DG294" i="7"/>
  <c r="DG262" i="7"/>
  <c r="DG230" i="7"/>
  <c r="DG198" i="7"/>
  <c r="DG166" i="7"/>
  <c r="DG134" i="7"/>
  <c r="DG102" i="7"/>
  <c r="DG70" i="7"/>
  <c r="DG38" i="7"/>
  <c r="DG6" i="7"/>
  <c r="DG695" i="7"/>
  <c r="DG687" i="7"/>
  <c r="DG679" i="7"/>
  <c r="DG671" i="7"/>
  <c r="DG663" i="7"/>
  <c r="DG655" i="7"/>
  <c r="DG647" i="7"/>
  <c r="DG639" i="7"/>
  <c r="DG631" i="7"/>
  <c r="DG623" i="7"/>
  <c r="DG615" i="7"/>
  <c r="DG607" i="7"/>
  <c r="DG599" i="7"/>
  <c r="DG591" i="7"/>
  <c r="DG583" i="7"/>
  <c r="DG575" i="7"/>
  <c r="DG567" i="7"/>
  <c r="DG559" i="7"/>
  <c r="DG551" i="7"/>
  <c r="DG537" i="7"/>
  <c r="DG521" i="7"/>
  <c r="DG505" i="7"/>
  <c r="DG489" i="7"/>
  <c r="DG473" i="7"/>
  <c r="DG457" i="7"/>
  <c r="DG441" i="7"/>
  <c r="DG425" i="7"/>
  <c r="DG409" i="7"/>
  <c r="DG393" i="7"/>
  <c r="DG377" i="7"/>
  <c r="DG361" i="7"/>
  <c r="DG345" i="7"/>
  <c r="DG329" i="7"/>
  <c r="DG313" i="7"/>
  <c r="DG297" i="7"/>
  <c r="DG281" i="7"/>
  <c r="DG265" i="7"/>
  <c r="DG249" i="7"/>
  <c r="DG233" i="7"/>
  <c r="DG217" i="7"/>
  <c r="DG201" i="7"/>
  <c r="DG185" i="7"/>
  <c r="DG169" i="7"/>
  <c r="DG153" i="7"/>
  <c r="DG137" i="7"/>
  <c r="DG121" i="7"/>
  <c r="DG105" i="7"/>
  <c r="DG89" i="7"/>
  <c r="DG73" i="7"/>
  <c r="DG57" i="7"/>
  <c r="DG41" i="7"/>
  <c r="DG25" i="7"/>
  <c r="DG9" i="7"/>
  <c r="CR696" i="7"/>
  <c r="CR688" i="7"/>
  <c r="CR680" i="7"/>
  <c r="CR672" i="7"/>
  <c r="CR664" i="7"/>
  <c r="CR656" i="7"/>
  <c r="CR648" i="7"/>
  <c r="CR640" i="7"/>
  <c r="CR632" i="7"/>
  <c r="CR624" i="7"/>
  <c r="CR616" i="7"/>
  <c r="CR608" i="7"/>
  <c r="CR600" i="7"/>
  <c r="CR592" i="7"/>
  <c r="CR584" i="7"/>
  <c r="CR576" i="7"/>
  <c r="CR568" i="7"/>
  <c r="CR560" i="7"/>
  <c r="CR552" i="7"/>
  <c r="CR544" i="7"/>
  <c r="CR536" i="7"/>
  <c r="CR528" i="7"/>
  <c r="CR520" i="7"/>
  <c r="CR512" i="7"/>
  <c r="CR504" i="7"/>
  <c r="CR496" i="7"/>
  <c r="CR488" i="7"/>
  <c r="CR480" i="7"/>
  <c r="CR472" i="7"/>
  <c r="CR464" i="7"/>
  <c r="CR456" i="7"/>
  <c r="CR448" i="7"/>
  <c r="CR440" i="7"/>
  <c r="CR432" i="7"/>
  <c r="CR424" i="7"/>
  <c r="CR416" i="7"/>
  <c r="CR408" i="7"/>
  <c r="CR400" i="7"/>
  <c r="CR392" i="7"/>
  <c r="CR384" i="7"/>
  <c r="CR376" i="7"/>
  <c r="CR368" i="7"/>
  <c r="CR360" i="7"/>
  <c r="CR352" i="7"/>
  <c r="CR344" i="7"/>
  <c r="CR336" i="7"/>
  <c r="CR328" i="7"/>
  <c r="CR320" i="7"/>
  <c r="CR312" i="7"/>
  <c r="CR304" i="7"/>
  <c r="CR296" i="7"/>
  <c r="CR288" i="7"/>
  <c r="CR280" i="7"/>
  <c r="CR272" i="7"/>
  <c r="CR264" i="7"/>
  <c r="CR256" i="7"/>
  <c r="CR248" i="7"/>
  <c r="CR240" i="7"/>
  <c r="CR232" i="7"/>
  <c r="CR224" i="7"/>
  <c r="CR216" i="7"/>
  <c r="CR208" i="7"/>
  <c r="CR200" i="7"/>
  <c r="CR192" i="7"/>
  <c r="CR184" i="7"/>
  <c r="CR176" i="7"/>
  <c r="CR168" i="7"/>
  <c r="CR160" i="7"/>
  <c r="CR152" i="7"/>
  <c r="CR144" i="7"/>
  <c r="CR136" i="7"/>
  <c r="CR128" i="7"/>
  <c r="CR120" i="7"/>
  <c r="CR112" i="7"/>
  <c r="CR104" i="7"/>
  <c r="CR96" i="7"/>
  <c r="CR88" i="7"/>
  <c r="CR80" i="7"/>
  <c r="CR72" i="7"/>
  <c r="CR64" i="7"/>
  <c r="CR56" i="7"/>
  <c r="CR48" i="7"/>
  <c r="CR40" i="7"/>
  <c r="CR32" i="7"/>
  <c r="CR24" i="7"/>
  <c r="AE39" i="17"/>
  <c r="CR65" i="7"/>
  <c r="DG2" i="7"/>
  <c r="CE45" i="10"/>
  <c r="Q51" i="17" s="1"/>
  <c r="CE43" i="10"/>
  <c r="Q49" i="17" s="1"/>
  <c r="CB44" i="10"/>
  <c r="R50" i="17" s="1"/>
  <c r="CE44" i="10"/>
  <c r="Q50" i="17" s="1"/>
  <c r="CB45" i="10"/>
  <c r="R51" i="17" s="1"/>
  <c r="CB43" i="10"/>
  <c r="R49" i="17" s="1"/>
  <c r="CR14" i="7"/>
  <c r="BT45" i="10"/>
  <c r="O51" i="17" s="1"/>
  <c r="BT43" i="10"/>
  <c r="O49" i="17" s="1"/>
  <c r="BQ44" i="10"/>
  <c r="P50" i="17" s="1"/>
  <c r="BT44" i="10"/>
  <c r="O50" i="17" s="1"/>
  <c r="BQ45" i="10"/>
  <c r="P51" i="17" s="1"/>
  <c r="BQ43" i="10"/>
  <c r="P49" i="17" s="1"/>
  <c r="CR16" i="7"/>
  <c r="CR74" i="7"/>
  <c r="CR75" i="7"/>
  <c r="CR73" i="7"/>
  <c r="AB3" i="6"/>
  <c r="AB14" i="6"/>
  <c r="AB19" i="6"/>
  <c r="AB26" i="6"/>
  <c r="AB24" i="6"/>
  <c r="AB27" i="6"/>
  <c r="AB11" i="6"/>
  <c r="DL3" i="7"/>
  <c r="AB30" i="6"/>
  <c r="AB2" i="6"/>
  <c r="AB16" i="6"/>
  <c r="AB31" i="6"/>
  <c r="AB23" i="6"/>
  <c r="AB15" i="6"/>
  <c r="AB7" i="6"/>
  <c r="AB18" i="6"/>
  <c r="AB10" i="6"/>
  <c r="AB22" i="6"/>
  <c r="AB6" i="6"/>
  <c r="AB28" i="6"/>
  <c r="AB20" i="6"/>
  <c r="AB12" i="6"/>
  <c r="AB4" i="6"/>
  <c r="AB29" i="6"/>
  <c r="AB25" i="6"/>
  <c r="AB21" i="6"/>
  <c r="AB17" i="6"/>
  <c r="AB13" i="6"/>
  <c r="AB9" i="6"/>
  <c r="DI3" i="7"/>
  <c r="DC2" i="7"/>
  <c r="DD2" i="7" s="1"/>
  <c r="DE2" i="7"/>
  <c r="CM2" i="7"/>
  <c r="N2" i="6" s="1"/>
  <c r="DI2" i="7"/>
  <c r="CN2" i="7"/>
  <c r="CO2" i="7" s="1"/>
  <c r="DL2" i="7"/>
  <c r="CP2" i="7"/>
  <c r="BG3" i="7"/>
  <c r="BG4" i="7"/>
  <c r="BG5" i="7"/>
  <c r="BG6" i="7"/>
  <c r="BG7" i="7"/>
  <c r="BG8" i="7"/>
  <c r="BG9" i="7"/>
  <c r="BG10" i="7"/>
  <c r="BG11" i="7"/>
  <c r="BG12" i="7"/>
  <c r="BG13" i="7"/>
  <c r="BG14" i="7"/>
  <c r="BG15" i="7"/>
  <c r="BG16" i="7"/>
  <c r="BG17" i="7"/>
  <c r="BG18" i="7"/>
  <c r="BG19" i="7"/>
  <c r="BG20" i="7"/>
  <c r="BG21" i="7"/>
  <c r="BG22" i="7"/>
  <c r="BG23" i="7"/>
  <c r="BG24" i="7"/>
  <c r="BG25" i="7"/>
  <c r="BG26" i="7"/>
  <c r="BG27" i="7"/>
  <c r="BG28" i="7"/>
  <c r="BG29" i="7"/>
  <c r="BG30" i="7"/>
  <c r="BG31" i="7"/>
  <c r="BG32" i="7"/>
  <c r="BG33" i="7"/>
  <c r="BG34" i="7"/>
  <c r="BG35" i="7"/>
  <c r="BG36" i="7"/>
  <c r="BG37" i="7"/>
  <c r="BG38" i="7"/>
  <c r="BG39" i="7"/>
  <c r="BG40" i="7"/>
  <c r="BG41" i="7"/>
  <c r="BG42" i="7"/>
  <c r="BG43" i="7"/>
  <c r="BG44" i="7"/>
  <c r="BG45" i="7"/>
  <c r="BG46" i="7"/>
  <c r="BG47" i="7"/>
  <c r="BG48" i="7"/>
  <c r="BG49" i="7"/>
  <c r="BG50" i="7"/>
  <c r="BG51" i="7"/>
  <c r="BG52" i="7"/>
  <c r="BG53" i="7"/>
  <c r="BG54" i="7"/>
  <c r="BG55" i="7"/>
  <c r="BG56" i="7"/>
  <c r="BG57" i="7"/>
  <c r="BG58" i="7"/>
  <c r="BG59" i="7"/>
  <c r="BG60" i="7"/>
  <c r="BG61" i="7"/>
  <c r="BG62" i="7"/>
  <c r="BG63" i="7"/>
  <c r="BG64" i="7"/>
  <c r="BG65" i="7"/>
  <c r="BG66" i="7"/>
  <c r="BG67" i="7"/>
  <c r="BG68" i="7"/>
  <c r="BG69" i="7"/>
  <c r="BG70" i="7"/>
  <c r="BG71" i="7"/>
  <c r="BG72" i="7"/>
  <c r="BG73" i="7"/>
  <c r="BG74" i="7"/>
  <c r="BG75" i="7"/>
  <c r="BG76" i="7"/>
  <c r="BG77" i="7"/>
  <c r="BG78" i="7"/>
  <c r="BG79" i="7"/>
  <c r="BG80" i="7"/>
  <c r="BG81" i="7"/>
  <c r="BG82" i="7"/>
  <c r="BG83" i="7"/>
  <c r="BG84" i="7"/>
  <c r="BG85" i="7"/>
  <c r="BG86" i="7"/>
  <c r="BG87" i="7"/>
  <c r="BG88" i="7"/>
  <c r="BG89" i="7"/>
  <c r="BG90" i="7"/>
  <c r="BG91" i="7"/>
  <c r="BG92" i="7"/>
  <c r="BG93" i="7"/>
  <c r="BG94" i="7"/>
  <c r="BG95" i="7"/>
  <c r="BG96" i="7"/>
  <c r="BG97" i="7"/>
  <c r="BG98" i="7"/>
  <c r="BG99" i="7"/>
  <c r="BG100" i="7"/>
  <c r="BG101" i="7"/>
  <c r="BG102" i="7"/>
  <c r="BG103" i="7"/>
  <c r="BG104" i="7"/>
  <c r="BG105" i="7"/>
  <c r="BG106" i="7"/>
  <c r="BG107" i="7"/>
  <c r="BG108" i="7"/>
  <c r="BG109" i="7"/>
  <c r="BG110" i="7"/>
  <c r="BG111" i="7"/>
  <c r="BG112" i="7"/>
  <c r="BG113" i="7"/>
  <c r="BG114" i="7"/>
  <c r="BG115" i="7"/>
  <c r="BG116" i="7"/>
  <c r="BG117" i="7"/>
  <c r="BG118" i="7"/>
  <c r="BG119" i="7"/>
  <c r="BG120" i="7"/>
  <c r="BG121" i="7"/>
  <c r="BG122" i="7"/>
  <c r="BG123" i="7"/>
  <c r="BG124" i="7"/>
  <c r="BG125" i="7"/>
  <c r="BG126" i="7"/>
  <c r="BG127" i="7"/>
  <c r="BG128" i="7"/>
  <c r="BG129" i="7"/>
  <c r="BG130" i="7"/>
  <c r="BG131" i="7"/>
  <c r="BG132" i="7"/>
  <c r="BG133" i="7"/>
  <c r="BG134" i="7"/>
  <c r="BG135" i="7"/>
  <c r="BG136" i="7"/>
  <c r="BG137" i="7"/>
  <c r="BG138" i="7"/>
  <c r="BG139" i="7"/>
  <c r="BG140" i="7"/>
  <c r="BG141" i="7"/>
  <c r="BG142" i="7"/>
  <c r="BG143" i="7"/>
  <c r="BG144" i="7"/>
  <c r="BG145" i="7"/>
  <c r="BG146" i="7"/>
  <c r="BG147" i="7"/>
  <c r="BG148" i="7"/>
  <c r="BG149" i="7"/>
  <c r="BG150" i="7"/>
  <c r="BG151" i="7"/>
  <c r="BG152" i="7"/>
  <c r="BG153" i="7"/>
  <c r="BG154" i="7"/>
  <c r="BG155" i="7"/>
  <c r="BG156" i="7"/>
  <c r="BG157" i="7"/>
  <c r="BG158" i="7"/>
  <c r="BG159" i="7"/>
  <c r="BG160" i="7"/>
  <c r="BG161" i="7"/>
  <c r="BG162" i="7"/>
  <c r="BG163" i="7"/>
  <c r="BG164" i="7"/>
  <c r="BG165" i="7"/>
  <c r="BG166" i="7"/>
  <c r="BG167" i="7"/>
  <c r="BG168" i="7"/>
  <c r="BG169" i="7"/>
  <c r="BG170" i="7"/>
  <c r="BG171" i="7"/>
  <c r="BG172" i="7"/>
  <c r="BG173" i="7"/>
  <c r="BG174" i="7"/>
  <c r="BG175" i="7"/>
  <c r="BG176" i="7"/>
  <c r="BG177" i="7"/>
  <c r="BG178" i="7"/>
  <c r="BG179" i="7"/>
  <c r="BG180" i="7"/>
  <c r="BG181" i="7"/>
  <c r="BG182" i="7"/>
  <c r="BG183" i="7"/>
  <c r="BG184" i="7"/>
  <c r="BG185" i="7"/>
  <c r="BG186" i="7"/>
  <c r="BG187" i="7"/>
  <c r="BG188" i="7"/>
  <c r="BG189" i="7"/>
  <c r="BG190" i="7"/>
  <c r="BG191" i="7"/>
  <c r="BG192" i="7"/>
  <c r="BG193" i="7"/>
  <c r="BG194" i="7"/>
  <c r="BG195" i="7"/>
  <c r="BG196" i="7"/>
  <c r="BG197" i="7"/>
  <c r="BG198" i="7"/>
  <c r="BG199" i="7"/>
  <c r="BG200" i="7"/>
  <c r="BG201" i="7"/>
  <c r="BG202" i="7"/>
  <c r="BG203" i="7"/>
  <c r="BG204" i="7"/>
  <c r="BG205" i="7"/>
  <c r="BG206" i="7"/>
  <c r="BG207" i="7"/>
  <c r="BG208" i="7"/>
  <c r="BG209" i="7"/>
  <c r="BG210" i="7"/>
  <c r="BG211" i="7"/>
  <c r="BG212" i="7"/>
  <c r="BG213" i="7"/>
  <c r="BG214" i="7"/>
  <c r="BG215" i="7"/>
  <c r="BG216" i="7"/>
  <c r="BG217" i="7"/>
  <c r="BG218" i="7"/>
  <c r="BG219" i="7"/>
  <c r="BG220" i="7"/>
  <c r="BG221" i="7"/>
  <c r="BG222" i="7"/>
  <c r="BG223" i="7"/>
  <c r="BG224" i="7"/>
  <c r="BG225" i="7"/>
  <c r="BG226" i="7"/>
  <c r="BG227" i="7"/>
  <c r="BG228" i="7"/>
  <c r="BG229" i="7"/>
  <c r="BG230" i="7"/>
  <c r="BG231" i="7"/>
  <c r="BG232" i="7"/>
  <c r="BG233" i="7"/>
  <c r="BG234" i="7"/>
  <c r="BG235" i="7"/>
  <c r="BG236" i="7"/>
  <c r="BG237" i="7"/>
  <c r="BG238" i="7"/>
  <c r="BG239" i="7"/>
  <c r="BG240" i="7"/>
  <c r="BG241" i="7"/>
  <c r="BG242" i="7"/>
  <c r="BG243" i="7"/>
  <c r="BG244" i="7"/>
  <c r="BG245" i="7"/>
  <c r="BG246" i="7"/>
  <c r="BG247" i="7"/>
  <c r="BG248" i="7"/>
  <c r="BG249" i="7"/>
  <c r="BG250" i="7"/>
  <c r="BG251" i="7"/>
  <c r="BG252" i="7"/>
  <c r="BG253" i="7"/>
  <c r="BG254" i="7"/>
  <c r="BG255" i="7"/>
  <c r="BG256" i="7"/>
  <c r="BG257" i="7"/>
  <c r="BG258" i="7"/>
  <c r="BG259" i="7"/>
  <c r="BG260" i="7"/>
  <c r="BG261" i="7"/>
  <c r="BG262" i="7"/>
  <c r="BG263" i="7"/>
  <c r="BG264" i="7"/>
  <c r="BG265" i="7"/>
  <c r="BG266" i="7"/>
  <c r="BG267" i="7"/>
  <c r="BG268" i="7"/>
  <c r="BG269" i="7"/>
  <c r="BG270" i="7"/>
  <c r="BG271" i="7"/>
  <c r="BG272" i="7"/>
  <c r="BG273" i="7"/>
  <c r="BG274" i="7"/>
  <c r="BG275" i="7"/>
  <c r="BG276" i="7"/>
  <c r="BG277" i="7"/>
  <c r="BG278" i="7"/>
  <c r="BG279" i="7"/>
  <c r="BG280" i="7"/>
  <c r="BG281" i="7"/>
  <c r="BG282" i="7"/>
  <c r="BG283" i="7"/>
  <c r="BG284" i="7"/>
  <c r="BG285" i="7"/>
  <c r="BG286" i="7"/>
  <c r="BG287" i="7"/>
  <c r="BG288" i="7"/>
  <c r="BG289" i="7"/>
  <c r="BG290" i="7"/>
  <c r="BG291" i="7"/>
  <c r="BG292" i="7"/>
  <c r="BG293" i="7"/>
  <c r="BG294" i="7"/>
  <c r="BG295" i="7"/>
  <c r="BG296" i="7"/>
  <c r="BG297" i="7"/>
  <c r="BG298" i="7"/>
  <c r="BG299" i="7"/>
  <c r="BG300" i="7"/>
  <c r="BG301" i="7"/>
  <c r="BG302" i="7"/>
  <c r="BG303" i="7"/>
  <c r="BG304" i="7"/>
  <c r="BG305" i="7"/>
  <c r="BG306" i="7"/>
  <c r="BG307" i="7"/>
  <c r="BG308" i="7"/>
  <c r="BG309" i="7"/>
  <c r="BG310" i="7"/>
  <c r="BG311" i="7"/>
  <c r="BG312" i="7"/>
  <c r="BG313" i="7"/>
  <c r="BG314" i="7"/>
  <c r="BG315" i="7"/>
  <c r="BG316" i="7"/>
  <c r="BG317" i="7"/>
  <c r="BG318" i="7"/>
  <c r="BG319" i="7"/>
  <c r="BG320" i="7"/>
  <c r="BG321" i="7"/>
  <c r="BG322" i="7"/>
  <c r="BG323" i="7"/>
  <c r="BG324" i="7"/>
  <c r="BG325" i="7"/>
  <c r="BG326" i="7"/>
  <c r="BG327" i="7"/>
  <c r="BG328" i="7"/>
  <c r="BG329" i="7"/>
  <c r="BG330" i="7"/>
  <c r="BG331" i="7"/>
  <c r="BG332" i="7"/>
  <c r="BG333" i="7"/>
  <c r="BG334" i="7"/>
  <c r="BG335" i="7"/>
  <c r="BG336" i="7"/>
  <c r="BG337" i="7"/>
  <c r="BG338" i="7"/>
  <c r="BG339" i="7"/>
  <c r="BG340" i="7"/>
  <c r="BG341" i="7"/>
  <c r="BG342" i="7"/>
  <c r="BG343" i="7"/>
  <c r="BG344" i="7"/>
  <c r="BG345" i="7"/>
  <c r="BG346" i="7"/>
  <c r="BG347" i="7"/>
  <c r="BG348" i="7"/>
  <c r="BG349" i="7"/>
  <c r="BG350" i="7"/>
  <c r="BG351" i="7"/>
  <c r="BG352" i="7"/>
  <c r="BG353" i="7"/>
  <c r="BG354" i="7"/>
  <c r="BG355" i="7"/>
  <c r="BG356" i="7"/>
  <c r="BG357" i="7"/>
  <c r="BG358" i="7"/>
  <c r="BG359" i="7"/>
  <c r="BG360" i="7"/>
  <c r="BG361" i="7"/>
  <c r="BG362" i="7"/>
  <c r="BG363" i="7"/>
  <c r="BG364" i="7"/>
  <c r="BG365" i="7"/>
  <c r="BG366" i="7"/>
  <c r="BG367" i="7"/>
  <c r="BG368" i="7"/>
  <c r="BG369" i="7"/>
  <c r="BG370" i="7"/>
  <c r="BG371" i="7"/>
  <c r="BG372" i="7"/>
  <c r="BG373" i="7"/>
  <c r="BG374" i="7"/>
  <c r="BG375" i="7"/>
  <c r="BG376" i="7"/>
  <c r="BG377" i="7"/>
  <c r="BG378" i="7"/>
  <c r="BG379" i="7"/>
  <c r="BG380" i="7"/>
  <c r="BG381" i="7"/>
  <c r="BG382" i="7"/>
  <c r="BG383" i="7"/>
  <c r="BG384" i="7"/>
  <c r="BG385" i="7"/>
  <c r="BG386" i="7"/>
  <c r="BG387" i="7"/>
  <c r="BG388" i="7"/>
  <c r="BG389" i="7"/>
  <c r="BG390" i="7"/>
  <c r="BG391" i="7"/>
  <c r="BG392" i="7"/>
  <c r="BG393" i="7"/>
  <c r="BG394" i="7"/>
  <c r="BG395" i="7"/>
  <c r="BG396" i="7"/>
  <c r="BG397" i="7"/>
  <c r="BG398" i="7"/>
  <c r="BG399" i="7"/>
  <c r="BG400" i="7"/>
  <c r="BG401" i="7"/>
  <c r="BG402" i="7"/>
  <c r="BG403" i="7"/>
  <c r="BG404" i="7"/>
  <c r="BG405" i="7"/>
  <c r="BG406" i="7"/>
  <c r="BG407" i="7"/>
  <c r="BG408" i="7"/>
  <c r="BG409" i="7"/>
  <c r="BG410" i="7"/>
  <c r="BG411" i="7"/>
  <c r="BG412" i="7"/>
  <c r="BG413" i="7"/>
  <c r="BG414" i="7"/>
  <c r="BG415" i="7"/>
  <c r="BG416" i="7"/>
  <c r="BG417" i="7"/>
  <c r="BG418" i="7"/>
  <c r="BG419" i="7"/>
  <c r="BG420" i="7"/>
  <c r="BG421" i="7"/>
  <c r="BG422" i="7"/>
  <c r="BG423" i="7"/>
  <c r="BG424" i="7"/>
  <c r="BG425" i="7"/>
  <c r="BG426" i="7"/>
  <c r="BG427" i="7"/>
  <c r="BG428" i="7"/>
  <c r="BG429" i="7"/>
  <c r="BG430" i="7"/>
  <c r="BG431" i="7"/>
  <c r="BG432" i="7"/>
  <c r="BG433" i="7"/>
  <c r="BG434" i="7"/>
  <c r="BG435" i="7"/>
  <c r="BG436" i="7"/>
  <c r="BG437" i="7"/>
  <c r="BG438" i="7"/>
  <c r="BG439" i="7"/>
  <c r="BG440" i="7"/>
  <c r="BG441" i="7"/>
  <c r="BG442" i="7"/>
  <c r="BG443" i="7"/>
  <c r="BG444" i="7"/>
  <c r="BG445" i="7"/>
  <c r="BG446" i="7"/>
  <c r="BG447" i="7"/>
  <c r="BG448" i="7"/>
  <c r="BG449" i="7"/>
  <c r="BG450" i="7"/>
  <c r="BG451" i="7"/>
  <c r="BG452" i="7"/>
  <c r="BG453" i="7"/>
  <c r="BG454" i="7"/>
  <c r="BG455" i="7"/>
  <c r="BG456" i="7"/>
  <c r="BG457" i="7"/>
  <c r="BG458" i="7"/>
  <c r="BG459" i="7"/>
  <c r="BG460" i="7"/>
  <c r="BG461" i="7"/>
  <c r="BG462" i="7"/>
  <c r="BG463" i="7"/>
  <c r="BG464" i="7"/>
  <c r="BG465" i="7"/>
  <c r="BG466" i="7"/>
  <c r="BG467" i="7"/>
  <c r="BG468" i="7"/>
  <c r="BG469" i="7"/>
  <c r="BG470" i="7"/>
  <c r="BG471" i="7"/>
  <c r="BG472" i="7"/>
  <c r="BG473" i="7"/>
  <c r="BG474" i="7"/>
  <c r="BG475" i="7"/>
  <c r="BG476" i="7"/>
  <c r="BG477" i="7"/>
  <c r="BG478" i="7"/>
  <c r="BG479" i="7"/>
  <c r="BG480" i="7"/>
  <c r="BG481" i="7"/>
  <c r="BG482" i="7"/>
  <c r="BG483" i="7"/>
  <c r="BG484" i="7"/>
  <c r="BG485" i="7"/>
  <c r="BG486" i="7"/>
  <c r="BG487" i="7"/>
  <c r="BG488" i="7"/>
  <c r="BG489" i="7"/>
  <c r="BG490" i="7"/>
  <c r="BG491" i="7"/>
  <c r="BG492" i="7"/>
  <c r="BG493" i="7"/>
  <c r="BG494" i="7"/>
  <c r="BG495" i="7"/>
  <c r="BG496" i="7"/>
  <c r="BH4" i="7"/>
  <c r="BH6" i="7"/>
  <c r="BH8" i="7"/>
  <c r="BH10" i="7"/>
  <c r="BH12" i="7"/>
  <c r="BH14" i="7"/>
  <c r="BH16" i="7"/>
  <c r="BH18" i="7"/>
  <c r="BH20" i="7"/>
  <c r="BH22" i="7"/>
  <c r="BH24" i="7"/>
  <c r="BH26" i="7"/>
  <c r="BH28" i="7"/>
  <c r="BH30" i="7"/>
  <c r="BH32" i="7"/>
  <c r="BH34" i="7"/>
  <c r="BH36" i="7"/>
  <c r="BH38" i="7"/>
  <c r="BH40" i="7"/>
  <c r="BH42" i="7"/>
  <c r="BH44" i="7"/>
  <c r="BH46" i="7"/>
  <c r="BH48" i="7"/>
  <c r="BH50" i="7"/>
  <c r="BH52" i="7"/>
  <c r="BH54" i="7"/>
  <c r="BH56" i="7"/>
  <c r="BH58" i="7"/>
  <c r="BH60" i="7"/>
  <c r="BH62" i="7"/>
  <c r="BH64" i="7"/>
  <c r="BH66" i="7"/>
  <c r="BH68" i="7"/>
  <c r="BH70" i="7"/>
  <c r="BH72" i="7"/>
  <c r="BH74" i="7"/>
  <c r="BH76" i="7"/>
  <c r="BH78" i="7"/>
  <c r="BH80" i="7"/>
  <c r="BH82" i="7"/>
  <c r="BH84" i="7"/>
  <c r="BH86" i="7"/>
  <c r="BH88" i="7"/>
  <c r="BH90" i="7"/>
  <c r="BH92" i="7"/>
  <c r="BH94" i="7"/>
  <c r="BH96" i="7"/>
  <c r="BH98" i="7"/>
  <c r="BH100" i="7"/>
  <c r="BH102" i="7"/>
  <c r="BH104" i="7"/>
  <c r="BH106" i="7"/>
  <c r="BH108" i="7"/>
  <c r="BH110" i="7"/>
  <c r="BH112" i="7"/>
  <c r="BH114" i="7"/>
  <c r="BH116" i="7"/>
  <c r="BH118" i="7"/>
  <c r="BH120" i="7"/>
  <c r="BH122" i="7"/>
  <c r="BH124" i="7"/>
  <c r="BH126" i="7"/>
  <c r="BH128" i="7"/>
  <c r="BH130" i="7"/>
  <c r="BH132" i="7"/>
  <c r="BH134" i="7"/>
  <c r="BH136" i="7"/>
  <c r="BH138" i="7"/>
  <c r="BH140" i="7"/>
  <c r="BH142" i="7"/>
  <c r="BH144" i="7"/>
  <c r="BH146" i="7"/>
  <c r="BH148" i="7"/>
  <c r="BH150" i="7"/>
  <c r="BH152" i="7"/>
  <c r="BH154" i="7"/>
  <c r="BH156" i="7"/>
  <c r="BH158" i="7"/>
  <c r="BH160" i="7"/>
  <c r="BH162" i="7"/>
  <c r="BH164" i="7"/>
  <c r="BH166" i="7"/>
  <c r="BH168" i="7"/>
  <c r="BH170" i="7"/>
  <c r="BH172" i="7"/>
  <c r="BH174" i="7"/>
  <c r="BH176" i="7"/>
  <c r="BH178" i="7"/>
  <c r="BH180" i="7"/>
  <c r="BH182" i="7"/>
  <c r="BH184" i="7"/>
  <c r="BH186" i="7"/>
  <c r="BH188" i="7"/>
  <c r="BH190" i="7"/>
  <c r="BH192" i="7"/>
  <c r="BH194" i="7"/>
  <c r="BH196" i="7"/>
  <c r="BH198" i="7"/>
  <c r="BH200" i="7"/>
  <c r="BH202" i="7"/>
  <c r="BH204" i="7"/>
  <c r="BH206" i="7"/>
  <c r="BH208" i="7"/>
  <c r="BH210" i="7"/>
  <c r="BH212" i="7"/>
  <c r="BH214" i="7"/>
  <c r="BH216" i="7"/>
  <c r="BH218" i="7"/>
  <c r="BH220" i="7"/>
  <c r="BH222" i="7"/>
  <c r="BH224" i="7"/>
  <c r="BH226" i="7"/>
  <c r="BH228" i="7"/>
  <c r="BH230" i="7"/>
  <c r="BH232" i="7"/>
  <c r="BH234" i="7"/>
  <c r="BH236" i="7"/>
  <c r="BH238" i="7"/>
  <c r="BH240" i="7"/>
  <c r="BH242" i="7"/>
  <c r="BH244" i="7"/>
  <c r="BH246" i="7"/>
  <c r="BH248" i="7"/>
  <c r="BH250" i="7"/>
  <c r="BH252" i="7"/>
  <c r="BH254" i="7"/>
  <c r="BH256" i="7"/>
  <c r="BH258" i="7"/>
  <c r="BH260" i="7"/>
  <c r="BH262" i="7"/>
  <c r="BH264" i="7"/>
  <c r="BH266" i="7"/>
  <c r="BH268" i="7"/>
  <c r="BH270" i="7"/>
  <c r="BH272" i="7"/>
  <c r="BH274" i="7"/>
  <c r="BH276" i="7"/>
  <c r="BH278" i="7"/>
  <c r="BH280" i="7"/>
  <c r="BH282" i="7"/>
  <c r="BH284" i="7"/>
  <c r="BH286" i="7"/>
  <c r="BH288" i="7"/>
  <c r="BH290" i="7"/>
  <c r="BH292" i="7"/>
  <c r="BH294" i="7"/>
  <c r="BH296" i="7"/>
  <c r="BH298" i="7"/>
  <c r="BH300" i="7"/>
  <c r="BH302" i="7"/>
  <c r="BH304" i="7"/>
  <c r="BH306" i="7"/>
  <c r="BH308" i="7"/>
  <c r="BH310" i="7"/>
  <c r="BH312" i="7"/>
  <c r="BH314" i="7"/>
  <c r="BH316" i="7"/>
  <c r="BH318" i="7"/>
  <c r="BH320" i="7"/>
  <c r="BH322" i="7"/>
  <c r="BH324" i="7"/>
  <c r="BH326" i="7"/>
  <c r="BH328" i="7"/>
  <c r="BH330" i="7"/>
  <c r="BH332" i="7"/>
  <c r="BH334" i="7"/>
  <c r="BH336" i="7"/>
  <c r="BH338" i="7"/>
  <c r="BH340" i="7"/>
  <c r="BH342" i="7"/>
  <c r="BH344" i="7"/>
  <c r="BH346" i="7"/>
  <c r="BH348" i="7"/>
  <c r="BH350" i="7"/>
  <c r="BH352" i="7"/>
  <c r="BH354" i="7"/>
  <c r="BH356" i="7"/>
  <c r="BH358" i="7"/>
  <c r="BH360" i="7"/>
  <c r="BH362" i="7"/>
  <c r="BH364" i="7"/>
  <c r="BH366" i="7"/>
  <c r="BH368" i="7"/>
  <c r="BH370" i="7"/>
  <c r="BH372" i="7"/>
  <c r="BH374" i="7"/>
  <c r="BH376" i="7"/>
  <c r="BH378" i="7"/>
  <c r="BH380" i="7"/>
  <c r="BH382" i="7"/>
  <c r="BH384" i="7"/>
  <c r="BH386" i="7"/>
  <c r="BH388" i="7"/>
  <c r="BH390" i="7"/>
  <c r="BH392" i="7"/>
  <c r="BH394" i="7"/>
  <c r="BH396" i="7"/>
  <c r="BH398" i="7"/>
  <c r="BH400" i="7"/>
  <c r="BH402" i="7"/>
  <c r="BH404" i="7"/>
  <c r="BH406" i="7"/>
  <c r="BH408" i="7"/>
  <c r="BH410" i="7"/>
  <c r="BH412" i="7"/>
  <c r="BH414" i="7"/>
  <c r="BH416" i="7"/>
  <c r="BH418" i="7"/>
  <c r="BH420" i="7"/>
  <c r="BH422" i="7"/>
  <c r="BH424" i="7"/>
  <c r="BH426" i="7"/>
  <c r="BH428" i="7"/>
  <c r="BH430" i="7"/>
  <c r="BH432" i="7"/>
  <c r="BH434" i="7"/>
  <c r="BH436" i="7"/>
  <c r="BH438" i="7"/>
  <c r="BH440" i="7"/>
  <c r="BH442" i="7"/>
  <c r="BH444" i="7"/>
  <c r="BH446" i="7"/>
  <c r="BH448" i="7"/>
  <c r="BH450" i="7"/>
  <c r="BH452" i="7"/>
  <c r="BH454" i="7"/>
  <c r="BH456" i="7"/>
  <c r="BH458" i="7"/>
  <c r="BH460" i="7"/>
  <c r="BH462" i="7"/>
  <c r="BH464" i="7"/>
  <c r="BH466" i="7"/>
  <c r="BH468" i="7"/>
  <c r="BH470" i="7"/>
  <c r="BH472" i="7"/>
  <c r="BH474" i="7"/>
  <c r="BH476" i="7"/>
  <c r="BH478" i="7"/>
  <c r="BH480" i="7"/>
  <c r="BH482" i="7"/>
  <c r="BH484" i="7"/>
  <c r="BH486" i="7"/>
  <c r="BH488" i="7"/>
  <c r="BH490" i="7"/>
  <c r="BH492" i="7"/>
  <c r="BH494" i="7"/>
  <c r="BH496" i="7"/>
  <c r="BH497" i="7"/>
  <c r="BH498" i="7"/>
  <c r="BH499" i="7"/>
  <c r="BH500" i="7"/>
  <c r="BH501" i="7"/>
  <c r="BH502" i="7"/>
  <c r="BH503" i="7"/>
  <c r="BH504" i="7"/>
  <c r="BH505" i="7"/>
  <c r="BH506" i="7"/>
  <c r="BH507" i="7"/>
  <c r="BH508" i="7"/>
  <c r="BH509" i="7"/>
  <c r="BH510" i="7"/>
  <c r="BH511" i="7"/>
  <c r="BH512" i="7"/>
  <c r="BH513" i="7"/>
  <c r="BH514" i="7"/>
  <c r="BH515" i="7"/>
  <c r="BH516" i="7"/>
  <c r="BH517" i="7"/>
  <c r="BH518" i="7"/>
  <c r="BH519" i="7"/>
  <c r="BH520" i="7"/>
  <c r="BH521" i="7"/>
  <c r="BH522" i="7"/>
  <c r="BH523" i="7"/>
  <c r="BH524" i="7"/>
  <c r="BH525" i="7"/>
  <c r="BH526" i="7"/>
  <c r="BH527" i="7"/>
  <c r="BH528" i="7"/>
  <c r="BH529" i="7"/>
  <c r="BH530" i="7"/>
  <c r="BH531" i="7"/>
  <c r="BH532" i="7"/>
  <c r="BH533" i="7"/>
  <c r="BH534" i="7"/>
  <c r="BH535" i="7"/>
  <c r="BH536" i="7"/>
  <c r="BH537" i="7"/>
  <c r="BH538" i="7"/>
  <c r="BH539" i="7"/>
  <c r="BH540" i="7"/>
  <c r="BH541" i="7"/>
  <c r="BH542" i="7"/>
  <c r="BH543" i="7"/>
  <c r="BH544" i="7"/>
  <c r="BH545" i="7"/>
  <c r="BH546" i="7"/>
  <c r="BH547" i="7"/>
  <c r="BH548" i="7"/>
  <c r="BH549" i="7"/>
  <c r="BH550" i="7"/>
  <c r="BH551" i="7"/>
  <c r="BH552" i="7"/>
  <c r="BH553" i="7"/>
  <c r="BH554" i="7"/>
  <c r="BH555" i="7"/>
  <c r="BH556" i="7"/>
  <c r="BH557" i="7"/>
  <c r="BH558" i="7"/>
  <c r="BH559" i="7"/>
  <c r="BH560" i="7"/>
  <c r="BH561" i="7"/>
  <c r="BH562" i="7"/>
  <c r="BH563" i="7"/>
  <c r="BH564" i="7"/>
  <c r="BH565" i="7"/>
  <c r="BH566" i="7"/>
  <c r="BH567" i="7"/>
  <c r="BH568" i="7"/>
  <c r="BH569" i="7"/>
  <c r="BH570" i="7"/>
  <c r="BH571" i="7"/>
  <c r="BH572" i="7"/>
  <c r="BH573" i="7"/>
  <c r="BH574" i="7"/>
  <c r="BH575" i="7"/>
  <c r="BH576" i="7"/>
  <c r="BH577" i="7"/>
  <c r="BH578" i="7"/>
  <c r="BH579" i="7"/>
  <c r="BH580" i="7"/>
  <c r="BH581" i="7"/>
  <c r="BH582" i="7"/>
  <c r="BH583" i="7"/>
  <c r="BH584" i="7"/>
  <c r="BH585" i="7"/>
  <c r="BH586" i="7"/>
  <c r="BH587" i="7"/>
  <c r="BH588" i="7"/>
  <c r="BH589" i="7"/>
  <c r="BH590" i="7"/>
  <c r="BH591" i="7"/>
  <c r="BH592" i="7"/>
  <c r="BH593" i="7"/>
  <c r="BH594" i="7"/>
  <c r="BH595" i="7"/>
  <c r="BH596" i="7"/>
  <c r="BH597" i="7"/>
  <c r="BH598" i="7"/>
  <c r="BH599" i="7"/>
  <c r="BH600" i="7"/>
  <c r="BH601" i="7"/>
  <c r="BH602" i="7"/>
  <c r="BH603" i="7"/>
  <c r="BH604" i="7"/>
  <c r="BH605" i="7"/>
  <c r="BH606" i="7"/>
  <c r="BH607" i="7"/>
  <c r="BH608" i="7"/>
  <c r="BH609" i="7"/>
  <c r="BH610" i="7"/>
  <c r="BH611" i="7"/>
  <c r="BH612" i="7"/>
  <c r="BH613" i="7"/>
  <c r="BH614" i="7"/>
  <c r="BH615" i="7"/>
  <c r="BH616" i="7"/>
  <c r="BH617" i="7"/>
  <c r="BH618" i="7"/>
  <c r="BH619" i="7"/>
  <c r="BH620" i="7"/>
  <c r="BH621" i="7"/>
  <c r="BH622" i="7"/>
  <c r="BH623" i="7"/>
  <c r="BH624" i="7"/>
  <c r="BH625" i="7"/>
  <c r="BH626" i="7"/>
  <c r="BH627" i="7"/>
  <c r="BH628" i="7"/>
  <c r="BH629" i="7"/>
  <c r="BH630" i="7"/>
  <c r="BH631" i="7"/>
  <c r="BH632" i="7"/>
  <c r="BH633" i="7"/>
  <c r="BH634" i="7"/>
  <c r="BH635" i="7"/>
  <c r="BH636" i="7"/>
  <c r="BH637" i="7"/>
  <c r="BH638" i="7"/>
  <c r="BH639" i="7"/>
  <c r="BH640" i="7"/>
  <c r="BH641" i="7"/>
  <c r="BH642" i="7"/>
  <c r="BH643" i="7"/>
  <c r="BH644" i="7"/>
  <c r="BH645" i="7"/>
  <c r="BH646" i="7"/>
  <c r="BH647" i="7"/>
  <c r="BH648" i="7"/>
  <c r="BH649" i="7"/>
  <c r="BH650" i="7"/>
  <c r="BH651" i="7"/>
  <c r="BH652" i="7"/>
  <c r="BH653" i="7"/>
  <c r="BH654" i="7"/>
  <c r="BH655" i="7"/>
  <c r="BH656" i="7"/>
  <c r="BH657" i="7"/>
  <c r="BH658" i="7"/>
  <c r="BH659" i="7"/>
  <c r="BH660" i="7"/>
  <c r="BH661" i="7"/>
  <c r="BH662" i="7"/>
  <c r="BH663" i="7"/>
  <c r="BH664" i="7"/>
  <c r="BH665" i="7"/>
  <c r="BH666" i="7"/>
  <c r="BH667" i="7"/>
  <c r="BH668" i="7"/>
  <c r="BH669" i="7"/>
  <c r="BH670" i="7"/>
  <c r="BH671" i="7"/>
  <c r="BH672" i="7"/>
  <c r="BH673" i="7"/>
  <c r="BH674" i="7"/>
  <c r="BH675" i="7"/>
  <c r="BH676" i="7"/>
  <c r="BH677" i="7"/>
  <c r="BH678" i="7"/>
  <c r="BH679" i="7"/>
  <c r="BH680" i="7"/>
  <c r="BH681" i="7"/>
  <c r="BH682" i="7"/>
  <c r="BH683" i="7"/>
  <c r="BH684" i="7"/>
  <c r="BH685" i="7"/>
  <c r="BH686" i="7"/>
  <c r="BH687" i="7"/>
  <c r="BH688" i="7"/>
  <c r="BH689" i="7"/>
  <c r="BH690" i="7"/>
  <c r="BH691" i="7"/>
  <c r="BH692" i="7"/>
  <c r="BH693" i="7"/>
  <c r="BH694" i="7"/>
  <c r="BH695" i="7"/>
  <c r="BH696" i="7"/>
  <c r="BH697" i="7"/>
  <c r="BH698" i="7"/>
  <c r="BH699" i="7"/>
  <c r="BH700" i="7"/>
  <c r="BH701" i="7"/>
  <c r="BG2" i="7"/>
  <c r="BH3" i="7"/>
  <c r="K3" i="6" s="1"/>
  <c r="BH5" i="7"/>
  <c r="BH7" i="7"/>
  <c r="BH9" i="7"/>
  <c r="BH11" i="7"/>
  <c r="BH13" i="7"/>
  <c r="BH15" i="7"/>
  <c r="BH17" i="7"/>
  <c r="BH19" i="7"/>
  <c r="BH21" i="7"/>
  <c r="BH23" i="7"/>
  <c r="BH25" i="7"/>
  <c r="BH27" i="7"/>
  <c r="BH29" i="7"/>
  <c r="BH31" i="7"/>
  <c r="BH33" i="7"/>
  <c r="BH35" i="7"/>
  <c r="BH37" i="7"/>
  <c r="BH39" i="7"/>
  <c r="BH41" i="7"/>
  <c r="BH43" i="7"/>
  <c r="BH45" i="7"/>
  <c r="BH47" i="7"/>
  <c r="BH49" i="7"/>
  <c r="BH51" i="7"/>
  <c r="BH53" i="7"/>
  <c r="BH55" i="7"/>
  <c r="BH57" i="7"/>
  <c r="BH59" i="7"/>
  <c r="BH61" i="7"/>
  <c r="BH63" i="7"/>
  <c r="BH65" i="7"/>
  <c r="BH67" i="7"/>
  <c r="BH69" i="7"/>
  <c r="BH71" i="7"/>
  <c r="BH73" i="7"/>
  <c r="BH75" i="7"/>
  <c r="BH77" i="7"/>
  <c r="BH79" i="7"/>
  <c r="BH81" i="7"/>
  <c r="BH83" i="7"/>
  <c r="BH85" i="7"/>
  <c r="BH87" i="7"/>
  <c r="BH89" i="7"/>
  <c r="BH91" i="7"/>
  <c r="BH93" i="7"/>
  <c r="BH95" i="7"/>
  <c r="BH97" i="7"/>
  <c r="BH99" i="7"/>
  <c r="BH101" i="7"/>
  <c r="BH103" i="7"/>
  <c r="BH105" i="7"/>
  <c r="BH107" i="7"/>
  <c r="BH109" i="7"/>
  <c r="BH111" i="7"/>
  <c r="BH113" i="7"/>
  <c r="BH115" i="7"/>
  <c r="BH117" i="7"/>
  <c r="BH119" i="7"/>
  <c r="BH121" i="7"/>
  <c r="BH123" i="7"/>
  <c r="BH125" i="7"/>
  <c r="BH127" i="7"/>
  <c r="BH129" i="7"/>
  <c r="BH131" i="7"/>
  <c r="BH133" i="7"/>
  <c r="BH135" i="7"/>
  <c r="BH137" i="7"/>
  <c r="BH139" i="7"/>
  <c r="BH141" i="7"/>
  <c r="BH143" i="7"/>
  <c r="BH145" i="7"/>
  <c r="BH147" i="7"/>
  <c r="BH149" i="7"/>
  <c r="BH151" i="7"/>
  <c r="BH153" i="7"/>
  <c r="BH155" i="7"/>
  <c r="BH157" i="7"/>
  <c r="BH159" i="7"/>
  <c r="BH161" i="7"/>
  <c r="BH163" i="7"/>
  <c r="BH165" i="7"/>
  <c r="BH167" i="7"/>
  <c r="BH169" i="7"/>
  <c r="BH171" i="7"/>
  <c r="BH173" i="7"/>
  <c r="BH175" i="7"/>
  <c r="BH177" i="7"/>
  <c r="BH179" i="7"/>
  <c r="BH181" i="7"/>
  <c r="BH183" i="7"/>
  <c r="BH185" i="7"/>
  <c r="BH187" i="7"/>
  <c r="BH189" i="7"/>
  <c r="BH191" i="7"/>
  <c r="BH193" i="7"/>
  <c r="BH195" i="7"/>
  <c r="BH197" i="7"/>
  <c r="BH199" i="7"/>
  <c r="BH201" i="7"/>
  <c r="BH203" i="7"/>
  <c r="BH205" i="7"/>
  <c r="BH207" i="7"/>
  <c r="BH209" i="7"/>
  <c r="BH211" i="7"/>
  <c r="BH213" i="7"/>
  <c r="BH215" i="7"/>
  <c r="BH217" i="7"/>
  <c r="BH219" i="7"/>
  <c r="BH221" i="7"/>
  <c r="BH223" i="7"/>
  <c r="BH225" i="7"/>
  <c r="BH227" i="7"/>
  <c r="BH229" i="7"/>
  <c r="BH231" i="7"/>
  <c r="BH233" i="7"/>
  <c r="BH235" i="7"/>
  <c r="BH237" i="7"/>
  <c r="BH239" i="7"/>
  <c r="BH241" i="7"/>
  <c r="BH243" i="7"/>
  <c r="BH245" i="7"/>
  <c r="BH247" i="7"/>
  <c r="BH249" i="7"/>
  <c r="BH251" i="7"/>
  <c r="BH253" i="7"/>
  <c r="BH255" i="7"/>
  <c r="BH257" i="7"/>
  <c r="BH259" i="7"/>
  <c r="BH261" i="7"/>
  <c r="BH263" i="7"/>
  <c r="BH265" i="7"/>
  <c r="BH267" i="7"/>
  <c r="BH269" i="7"/>
  <c r="BH271" i="7"/>
  <c r="BH273" i="7"/>
  <c r="BH275" i="7"/>
  <c r="BH277" i="7"/>
  <c r="BH279" i="7"/>
  <c r="BH281" i="7"/>
  <c r="BH283" i="7"/>
  <c r="BH285" i="7"/>
  <c r="BH287" i="7"/>
  <c r="BH289" i="7"/>
  <c r="BH291" i="7"/>
  <c r="BH293" i="7"/>
  <c r="BH295" i="7"/>
  <c r="BH297" i="7"/>
  <c r="BH299" i="7"/>
  <c r="BH301" i="7"/>
  <c r="BH303" i="7"/>
  <c r="BH305" i="7"/>
  <c r="BH307" i="7"/>
  <c r="BH309" i="7"/>
  <c r="BH311" i="7"/>
  <c r="BH313" i="7"/>
  <c r="BH315" i="7"/>
  <c r="BH317" i="7"/>
  <c r="BH319" i="7"/>
  <c r="BH321" i="7"/>
  <c r="BH323" i="7"/>
  <c r="BH325" i="7"/>
  <c r="BH327" i="7"/>
  <c r="BH329" i="7"/>
  <c r="BH331" i="7"/>
  <c r="BH333" i="7"/>
  <c r="BH335" i="7"/>
  <c r="BH337" i="7"/>
  <c r="BH339" i="7"/>
  <c r="BH341" i="7"/>
  <c r="BH343" i="7"/>
  <c r="BH345" i="7"/>
  <c r="BH347" i="7"/>
  <c r="BH349" i="7"/>
  <c r="BH351" i="7"/>
  <c r="BH353" i="7"/>
  <c r="BH355" i="7"/>
  <c r="BH357" i="7"/>
  <c r="BH359" i="7"/>
  <c r="BH361" i="7"/>
  <c r="BH363" i="7"/>
  <c r="BH365" i="7"/>
  <c r="BH367" i="7"/>
  <c r="BH369" i="7"/>
  <c r="BH371" i="7"/>
  <c r="BH373" i="7"/>
  <c r="BH375" i="7"/>
  <c r="BH377" i="7"/>
  <c r="BH379" i="7"/>
  <c r="BH381" i="7"/>
  <c r="BH383" i="7"/>
  <c r="BH385" i="7"/>
  <c r="BH387" i="7"/>
  <c r="BH389" i="7"/>
  <c r="BH391" i="7"/>
  <c r="BH393" i="7"/>
  <c r="BH395" i="7"/>
  <c r="BH397" i="7"/>
  <c r="BH399" i="7"/>
  <c r="BH401" i="7"/>
  <c r="BH403" i="7"/>
  <c r="BH405" i="7"/>
  <c r="BH407" i="7"/>
  <c r="BH409" i="7"/>
  <c r="BH411" i="7"/>
  <c r="BH413" i="7"/>
  <c r="BH415" i="7"/>
  <c r="BH417" i="7"/>
  <c r="BH419" i="7"/>
  <c r="BH421" i="7"/>
  <c r="BH423" i="7"/>
  <c r="BH425" i="7"/>
  <c r="BH427" i="7"/>
  <c r="BH429" i="7"/>
  <c r="BH431" i="7"/>
  <c r="BH433" i="7"/>
  <c r="BH435" i="7"/>
  <c r="BH437" i="7"/>
  <c r="BH439" i="7"/>
  <c r="BH441" i="7"/>
  <c r="BH443" i="7"/>
  <c r="BH445" i="7"/>
  <c r="BH447" i="7"/>
  <c r="BH449" i="7"/>
  <c r="BH451" i="7"/>
  <c r="BH453" i="7"/>
  <c r="BH455" i="7"/>
  <c r="BH457" i="7"/>
  <c r="BH459" i="7"/>
  <c r="BH461" i="7"/>
  <c r="BH463" i="7"/>
  <c r="BH465" i="7"/>
  <c r="BH467" i="7"/>
  <c r="BH469" i="7"/>
  <c r="BH471" i="7"/>
  <c r="BH473" i="7"/>
  <c r="BH475" i="7"/>
  <c r="BH477" i="7"/>
  <c r="BH479" i="7"/>
  <c r="BH481" i="7"/>
  <c r="BH483" i="7"/>
  <c r="BH485" i="7"/>
  <c r="BH487" i="7"/>
  <c r="BH489" i="7"/>
  <c r="BH491" i="7"/>
  <c r="BH493" i="7"/>
  <c r="BH495" i="7"/>
  <c r="BG497" i="7"/>
  <c r="BG498" i="7"/>
  <c r="BG499" i="7"/>
  <c r="BG500" i="7"/>
  <c r="BG501" i="7"/>
  <c r="BG502" i="7"/>
  <c r="BG503" i="7"/>
  <c r="BG504" i="7"/>
  <c r="BG505" i="7"/>
  <c r="BG506" i="7"/>
  <c r="BG507" i="7"/>
  <c r="BG508" i="7"/>
  <c r="BG509" i="7"/>
  <c r="BG510" i="7"/>
  <c r="BG511" i="7"/>
  <c r="BG512" i="7"/>
  <c r="BG513" i="7"/>
  <c r="BG514" i="7"/>
  <c r="BG515" i="7"/>
  <c r="BG516" i="7"/>
  <c r="BG517" i="7"/>
  <c r="BG518" i="7"/>
  <c r="BG519" i="7"/>
  <c r="BG520" i="7"/>
  <c r="BG521" i="7"/>
  <c r="BG522" i="7"/>
  <c r="BG523" i="7"/>
  <c r="BG524" i="7"/>
  <c r="BG525" i="7"/>
  <c r="BG526" i="7"/>
  <c r="BG527" i="7"/>
  <c r="BG528" i="7"/>
  <c r="BG529" i="7"/>
  <c r="BG530" i="7"/>
  <c r="BG531" i="7"/>
  <c r="BG532" i="7"/>
  <c r="BG533" i="7"/>
  <c r="BG534" i="7"/>
  <c r="BG535" i="7"/>
  <c r="BG536" i="7"/>
  <c r="BG537" i="7"/>
  <c r="BG538" i="7"/>
  <c r="BG539" i="7"/>
  <c r="BG540" i="7"/>
  <c r="BG541" i="7"/>
  <c r="BG542" i="7"/>
  <c r="BG543" i="7"/>
  <c r="BG544" i="7"/>
  <c r="BG545" i="7"/>
  <c r="BG546" i="7"/>
  <c r="BG547" i="7"/>
  <c r="BG548" i="7"/>
  <c r="BG549" i="7"/>
  <c r="BG550" i="7"/>
  <c r="BG551" i="7"/>
  <c r="BG552" i="7"/>
  <c r="BG553" i="7"/>
  <c r="BG554" i="7"/>
  <c r="BG555" i="7"/>
  <c r="BG556" i="7"/>
  <c r="BG557" i="7"/>
  <c r="BG558" i="7"/>
  <c r="BG559" i="7"/>
  <c r="BG560" i="7"/>
  <c r="BG561" i="7"/>
  <c r="BG562" i="7"/>
  <c r="BG563" i="7"/>
  <c r="BG564" i="7"/>
  <c r="BG565" i="7"/>
  <c r="BG566" i="7"/>
  <c r="BG567" i="7"/>
  <c r="BG568" i="7"/>
  <c r="BG569" i="7"/>
  <c r="BG570" i="7"/>
  <c r="BG571" i="7"/>
  <c r="BG572" i="7"/>
  <c r="BG573" i="7"/>
  <c r="BG574" i="7"/>
  <c r="BG575" i="7"/>
  <c r="BG576" i="7"/>
  <c r="BG577" i="7"/>
  <c r="BG578" i="7"/>
  <c r="BG579" i="7"/>
  <c r="BG580" i="7"/>
  <c r="BG581" i="7"/>
  <c r="BG582" i="7"/>
  <c r="BG583" i="7"/>
  <c r="BG584" i="7"/>
  <c r="BG585" i="7"/>
  <c r="BG586" i="7"/>
  <c r="BG587" i="7"/>
  <c r="BG588" i="7"/>
  <c r="BG589" i="7"/>
  <c r="BG590" i="7"/>
  <c r="BG591" i="7"/>
  <c r="BG592" i="7"/>
  <c r="BG593" i="7"/>
  <c r="BG594" i="7"/>
  <c r="BG595" i="7"/>
  <c r="BG596" i="7"/>
  <c r="BG597" i="7"/>
  <c r="BG598" i="7"/>
  <c r="BG599" i="7"/>
  <c r="BG600" i="7"/>
  <c r="BG601" i="7"/>
  <c r="BG602" i="7"/>
  <c r="BG603" i="7"/>
  <c r="BG604" i="7"/>
  <c r="BG605" i="7"/>
  <c r="BG606" i="7"/>
  <c r="BG607" i="7"/>
  <c r="BG608" i="7"/>
  <c r="BG609" i="7"/>
  <c r="BG610" i="7"/>
  <c r="BG611" i="7"/>
  <c r="BG612" i="7"/>
  <c r="BG613" i="7"/>
  <c r="BG614" i="7"/>
  <c r="BG615" i="7"/>
  <c r="BG616" i="7"/>
  <c r="BG617" i="7"/>
  <c r="BG618" i="7"/>
  <c r="BG619" i="7"/>
  <c r="BG620" i="7"/>
  <c r="BG621" i="7"/>
  <c r="BG622" i="7"/>
  <c r="BG623" i="7"/>
  <c r="BG624" i="7"/>
  <c r="BG625" i="7"/>
  <c r="BG626" i="7"/>
  <c r="BG627" i="7"/>
  <c r="BG628" i="7"/>
  <c r="BG629" i="7"/>
  <c r="BG630" i="7"/>
  <c r="BG631" i="7"/>
  <c r="BG632" i="7"/>
  <c r="BG633" i="7"/>
  <c r="BG634" i="7"/>
  <c r="BG635" i="7"/>
  <c r="BG636" i="7"/>
  <c r="BG637" i="7"/>
  <c r="BG638" i="7"/>
  <c r="BG639" i="7"/>
  <c r="BG640" i="7"/>
  <c r="BG641" i="7"/>
  <c r="BG642" i="7"/>
  <c r="BG643" i="7"/>
  <c r="BG644" i="7"/>
  <c r="BG645" i="7"/>
  <c r="BG646" i="7"/>
  <c r="BG647" i="7"/>
  <c r="BG648" i="7"/>
  <c r="BG649" i="7"/>
  <c r="BG650" i="7"/>
  <c r="BG651" i="7"/>
  <c r="BG652" i="7"/>
  <c r="BG653" i="7"/>
  <c r="BG654" i="7"/>
  <c r="BG655" i="7"/>
  <c r="BG656" i="7"/>
  <c r="BG657" i="7"/>
  <c r="BG658" i="7"/>
  <c r="BG659" i="7"/>
  <c r="BG660" i="7"/>
  <c r="BG661" i="7"/>
  <c r="BG662" i="7"/>
  <c r="BG663" i="7"/>
  <c r="BG664" i="7"/>
  <c r="BG665" i="7"/>
  <c r="BG666" i="7"/>
  <c r="BG667" i="7"/>
  <c r="BG668" i="7"/>
  <c r="BG669" i="7"/>
  <c r="BG670" i="7"/>
  <c r="BG671" i="7"/>
  <c r="BG672" i="7"/>
  <c r="BG673" i="7"/>
  <c r="BG674" i="7"/>
  <c r="BG675" i="7"/>
  <c r="BG676" i="7"/>
  <c r="BG677" i="7"/>
  <c r="BG678" i="7"/>
  <c r="BG679" i="7"/>
  <c r="BG680" i="7"/>
  <c r="BG681" i="7"/>
  <c r="BG682" i="7"/>
  <c r="BG683" i="7"/>
  <c r="BG684" i="7"/>
  <c r="BG685" i="7"/>
  <c r="BG686" i="7"/>
  <c r="BG687" i="7"/>
  <c r="BG688" i="7"/>
  <c r="BG689" i="7"/>
  <c r="BG690" i="7"/>
  <c r="BG691" i="7"/>
  <c r="BG692" i="7"/>
  <c r="BG693" i="7"/>
  <c r="BG694" i="7"/>
  <c r="BG695" i="7"/>
  <c r="BG696" i="7"/>
  <c r="BG697" i="7"/>
  <c r="BG698" i="7"/>
  <c r="BG699" i="7"/>
  <c r="BG700" i="7"/>
  <c r="BG701" i="7"/>
  <c r="BH2" i="7"/>
  <c r="BV3" i="7"/>
  <c r="BV4" i="7"/>
  <c r="BV5" i="7"/>
  <c r="BV6" i="7"/>
  <c r="BV7" i="7"/>
  <c r="BV8" i="7"/>
  <c r="BV9" i="7"/>
  <c r="BV10" i="7"/>
  <c r="BV11" i="7"/>
  <c r="BV12" i="7"/>
  <c r="BV13" i="7"/>
  <c r="BV14" i="7"/>
  <c r="BV15" i="7"/>
  <c r="BV16" i="7"/>
  <c r="BV17" i="7"/>
  <c r="BV18" i="7"/>
  <c r="BV19" i="7"/>
  <c r="BV20" i="7"/>
  <c r="BV21" i="7"/>
  <c r="BV22" i="7"/>
  <c r="BV23" i="7"/>
  <c r="BV24" i="7"/>
  <c r="BV25" i="7"/>
  <c r="BV26" i="7"/>
  <c r="BV27" i="7"/>
  <c r="BV28" i="7"/>
  <c r="BV29" i="7"/>
  <c r="BV30" i="7"/>
  <c r="BV31" i="7"/>
  <c r="BV32" i="7"/>
  <c r="BV33" i="7"/>
  <c r="BV34" i="7"/>
  <c r="BV35" i="7"/>
  <c r="BV36" i="7"/>
  <c r="BV37" i="7"/>
  <c r="BV38" i="7"/>
  <c r="BV39" i="7"/>
  <c r="BV40" i="7"/>
  <c r="BV41" i="7"/>
  <c r="BV42" i="7"/>
  <c r="BV43" i="7"/>
  <c r="BV44" i="7"/>
  <c r="BV45" i="7"/>
  <c r="BV46" i="7"/>
  <c r="BV47" i="7"/>
  <c r="BV48" i="7"/>
  <c r="BV49" i="7"/>
  <c r="BV50" i="7"/>
  <c r="BV51" i="7"/>
  <c r="BV52" i="7"/>
  <c r="BV53" i="7"/>
  <c r="BV54" i="7"/>
  <c r="BV55" i="7"/>
  <c r="BV56" i="7"/>
  <c r="BV57" i="7"/>
  <c r="BV58" i="7"/>
  <c r="BV59" i="7"/>
  <c r="BV60" i="7"/>
  <c r="BV61" i="7"/>
  <c r="BV62" i="7"/>
  <c r="BV63" i="7"/>
  <c r="BV64" i="7"/>
  <c r="BV65" i="7"/>
  <c r="BV66" i="7"/>
  <c r="BV67" i="7"/>
  <c r="BV68" i="7"/>
  <c r="BV69" i="7"/>
  <c r="BV70" i="7"/>
  <c r="BV71" i="7"/>
  <c r="BV72" i="7"/>
  <c r="BV73" i="7"/>
  <c r="BV74" i="7"/>
  <c r="BV75" i="7"/>
  <c r="BV76" i="7"/>
  <c r="BV77" i="7"/>
  <c r="BV78" i="7"/>
  <c r="BV79" i="7"/>
  <c r="BV80" i="7"/>
  <c r="BV81" i="7"/>
  <c r="BV82" i="7"/>
  <c r="BV83" i="7"/>
  <c r="BV84" i="7"/>
  <c r="BV85" i="7"/>
  <c r="BV86" i="7"/>
  <c r="BV87" i="7"/>
  <c r="BV88" i="7"/>
  <c r="BV89" i="7"/>
  <c r="BV90" i="7"/>
  <c r="BV91" i="7"/>
  <c r="BV92" i="7"/>
  <c r="BV93" i="7"/>
  <c r="BV94" i="7"/>
  <c r="BV95" i="7"/>
  <c r="BV96" i="7"/>
  <c r="BV97" i="7"/>
  <c r="BV98" i="7"/>
  <c r="BV99" i="7"/>
  <c r="BV100" i="7"/>
  <c r="BV101" i="7"/>
  <c r="BV102" i="7"/>
  <c r="BV103" i="7"/>
  <c r="BV104" i="7"/>
  <c r="BV105" i="7"/>
  <c r="BV106" i="7"/>
  <c r="BV107" i="7"/>
  <c r="BV108" i="7"/>
  <c r="BV109" i="7"/>
  <c r="BV110" i="7"/>
  <c r="BV111" i="7"/>
  <c r="BV112" i="7"/>
  <c r="BV113" i="7"/>
  <c r="BV114" i="7"/>
  <c r="BV115" i="7"/>
  <c r="BV116" i="7"/>
  <c r="BV117" i="7"/>
  <c r="BV118" i="7"/>
  <c r="BV119" i="7"/>
  <c r="BV120" i="7"/>
  <c r="BV121" i="7"/>
  <c r="BV122" i="7"/>
  <c r="BV123" i="7"/>
  <c r="BV124" i="7"/>
  <c r="BV125" i="7"/>
  <c r="BV126" i="7"/>
  <c r="BV127" i="7"/>
  <c r="BV128" i="7"/>
  <c r="BV129" i="7"/>
  <c r="BV130" i="7"/>
  <c r="BV131" i="7"/>
  <c r="BV132" i="7"/>
  <c r="BV133" i="7"/>
  <c r="BV134" i="7"/>
  <c r="BV135" i="7"/>
  <c r="BV136" i="7"/>
  <c r="BV137" i="7"/>
  <c r="BV138" i="7"/>
  <c r="BV139" i="7"/>
  <c r="BV140" i="7"/>
  <c r="BV141" i="7"/>
  <c r="BV142" i="7"/>
  <c r="BV143" i="7"/>
  <c r="BV144" i="7"/>
  <c r="BV145" i="7"/>
  <c r="BV146" i="7"/>
  <c r="BV147" i="7"/>
  <c r="BV148" i="7"/>
  <c r="BV149" i="7"/>
  <c r="BV150" i="7"/>
  <c r="BV151" i="7"/>
  <c r="BV152" i="7"/>
  <c r="BV153" i="7"/>
  <c r="BV154" i="7"/>
  <c r="BV155" i="7"/>
  <c r="BV156" i="7"/>
  <c r="BV157" i="7"/>
  <c r="BV158" i="7"/>
  <c r="BV159" i="7"/>
  <c r="BV160" i="7"/>
  <c r="BV161" i="7"/>
  <c r="BV162" i="7"/>
  <c r="BV163" i="7"/>
  <c r="BV164" i="7"/>
  <c r="BV165" i="7"/>
  <c r="BV166" i="7"/>
  <c r="BV167" i="7"/>
  <c r="BV168" i="7"/>
  <c r="BV169" i="7"/>
  <c r="BV170" i="7"/>
  <c r="BV171" i="7"/>
  <c r="BV172" i="7"/>
  <c r="BV173" i="7"/>
  <c r="BV174" i="7"/>
  <c r="BV175" i="7"/>
  <c r="BV176" i="7"/>
  <c r="BV177" i="7"/>
  <c r="BV178" i="7"/>
  <c r="BV179" i="7"/>
  <c r="BV180" i="7"/>
  <c r="BV181" i="7"/>
  <c r="BV182" i="7"/>
  <c r="BV183" i="7"/>
  <c r="BV184" i="7"/>
  <c r="BV185" i="7"/>
  <c r="BV186" i="7"/>
  <c r="BV187" i="7"/>
  <c r="BV188" i="7"/>
  <c r="BV189" i="7"/>
  <c r="BV190" i="7"/>
  <c r="BV191" i="7"/>
  <c r="BV192" i="7"/>
  <c r="BV193" i="7"/>
  <c r="BV194" i="7"/>
  <c r="BV195" i="7"/>
  <c r="BV196" i="7"/>
  <c r="BV197" i="7"/>
  <c r="BV198" i="7"/>
  <c r="BV199" i="7"/>
  <c r="BV200" i="7"/>
  <c r="BV201" i="7"/>
  <c r="BV202" i="7"/>
  <c r="BV203" i="7"/>
  <c r="BV204" i="7"/>
  <c r="BV205" i="7"/>
  <c r="BV206" i="7"/>
  <c r="BV207" i="7"/>
  <c r="BV208" i="7"/>
  <c r="BV209" i="7"/>
  <c r="BV210" i="7"/>
  <c r="BV211" i="7"/>
  <c r="BV212" i="7"/>
  <c r="BV213" i="7"/>
  <c r="BV214" i="7"/>
  <c r="BV215" i="7"/>
  <c r="BV216" i="7"/>
  <c r="BV217" i="7"/>
  <c r="BV218" i="7"/>
  <c r="BV219" i="7"/>
  <c r="BV220" i="7"/>
  <c r="BV221" i="7"/>
  <c r="BV222" i="7"/>
  <c r="BV223" i="7"/>
  <c r="BV224" i="7"/>
  <c r="BV225" i="7"/>
  <c r="BV226" i="7"/>
  <c r="BV227" i="7"/>
  <c r="BV228" i="7"/>
  <c r="BV229" i="7"/>
  <c r="BV230" i="7"/>
  <c r="BV231" i="7"/>
  <c r="BV232" i="7"/>
  <c r="BV233" i="7"/>
  <c r="BV234" i="7"/>
  <c r="BV235" i="7"/>
  <c r="BV236" i="7"/>
  <c r="BV237" i="7"/>
  <c r="BV238" i="7"/>
  <c r="BV239" i="7"/>
  <c r="BV240" i="7"/>
  <c r="BV241" i="7"/>
  <c r="BV242" i="7"/>
  <c r="BV243" i="7"/>
  <c r="BV244" i="7"/>
  <c r="BV245" i="7"/>
  <c r="BV246" i="7"/>
  <c r="BV247" i="7"/>
  <c r="BV248" i="7"/>
  <c r="BV249" i="7"/>
  <c r="BV250" i="7"/>
  <c r="BV251" i="7"/>
  <c r="BV252" i="7"/>
  <c r="BV253" i="7"/>
  <c r="BV254" i="7"/>
  <c r="BV255" i="7"/>
  <c r="BV256" i="7"/>
  <c r="BV257" i="7"/>
  <c r="BV258" i="7"/>
  <c r="BV259" i="7"/>
  <c r="BV260" i="7"/>
  <c r="BV261" i="7"/>
  <c r="BV262" i="7"/>
  <c r="BV263" i="7"/>
  <c r="BV264" i="7"/>
  <c r="BV265" i="7"/>
  <c r="BV266" i="7"/>
  <c r="BV267" i="7"/>
  <c r="BV268" i="7"/>
  <c r="BV269" i="7"/>
  <c r="BV270" i="7"/>
  <c r="BV271" i="7"/>
  <c r="BV272" i="7"/>
  <c r="BV273" i="7"/>
  <c r="BV274" i="7"/>
  <c r="BV275" i="7"/>
  <c r="BV276" i="7"/>
  <c r="BV277" i="7"/>
  <c r="BV278" i="7"/>
  <c r="BV279" i="7"/>
  <c r="BV280" i="7"/>
  <c r="BV281" i="7"/>
  <c r="BV282" i="7"/>
  <c r="BV283" i="7"/>
  <c r="BV284" i="7"/>
  <c r="BV285" i="7"/>
  <c r="BV286" i="7"/>
  <c r="BV287" i="7"/>
  <c r="BV288" i="7"/>
  <c r="BV289" i="7"/>
  <c r="BV290" i="7"/>
  <c r="BV291" i="7"/>
  <c r="BV292" i="7"/>
  <c r="BV293" i="7"/>
  <c r="BV294" i="7"/>
  <c r="BV295" i="7"/>
  <c r="BV296" i="7"/>
  <c r="BV297" i="7"/>
  <c r="BV298" i="7"/>
  <c r="BV299" i="7"/>
  <c r="BV300" i="7"/>
  <c r="BV301" i="7"/>
  <c r="BV302" i="7"/>
  <c r="BV303" i="7"/>
  <c r="BV304" i="7"/>
  <c r="BV305" i="7"/>
  <c r="BV306" i="7"/>
  <c r="BV307" i="7"/>
  <c r="BV308" i="7"/>
  <c r="BV309" i="7"/>
  <c r="BV310" i="7"/>
  <c r="BV311" i="7"/>
  <c r="BV312" i="7"/>
  <c r="BV313" i="7"/>
  <c r="BV314" i="7"/>
  <c r="BV315" i="7"/>
  <c r="BV316" i="7"/>
  <c r="BV317" i="7"/>
  <c r="BV318" i="7"/>
  <c r="BV319" i="7"/>
  <c r="BV320" i="7"/>
  <c r="BV321" i="7"/>
  <c r="BV322" i="7"/>
  <c r="BV323" i="7"/>
  <c r="BV324" i="7"/>
  <c r="BV325" i="7"/>
  <c r="BV326" i="7"/>
  <c r="BV327" i="7"/>
  <c r="BV328" i="7"/>
  <c r="BV329" i="7"/>
  <c r="BV330" i="7"/>
  <c r="BV331" i="7"/>
  <c r="BV332" i="7"/>
  <c r="BV333" i="7"/>
  <c r="BV334" i="7"/>
  <c r="BV335" i="7"/>
  <c r="BV336" i="7"/>
  <c r="BV337" i="7"/>
  <c r="BV338" i="7"/>
  <c r="BV339" i="7"/>
  <c r="BV340" i="7"/>
  <c r="BV341" i="7"/>
  <c r="BV342" i="7"/>
  <c r="BV343" i="7"/>
  <c r="BV344" i="7"/>
  <c r="BV345" i="7"/>
  <c r="BV346" i="7"/>
  <c r="BV347" i="7"/>
  <c r="BV348" i="7"/>
  <c r="BV349" i="7"/>
  <c r="BV350" i="7"/>
  <c r="BV351" i="7"/>
  <c r="BV352" i="7"/>
  <c r="BV353" i="7"/>
  <c r="BV354" i="7"/>
  <c r="BV355" i="7"/>
  <c r="BV356" i="7"/>
  <c r="BV357" i="7"/>
  <c r="BV358" i="7"/>
  <c r="BV359" i="7"/>
  <c r="BV360" i="7"/>
  <c r="BV361" i="7"/>
  <c r="BV362" i="7"/>
  <c r="BV363" i="7"/>
  <c r="BV364" i="7"/>
  <c r="BV365" i="7"/>
  <c r="BV366" i="7"/>
  <c r="BV367" i="7"/>
  <c r="BV368" i="7"/>
  <c r="BV369" i="7"/>
  <c r="BV370" i="7"/>
  <c r="BV371" i="7"/>
  <c r="BV372" i="7"/>
  <c r="BV373" i="7"/>
  <c r="BV374" i="7"/>
  <c r="BV375" i="7"/>
  <c r="BV376" i="7"/>
  <c r="BV377" i="7"/>
  <c r="BV378" i="7"/>
  <c r="BV379" i="7"/>
  <c r="BV380" i="7"/>
  <c r="BV381" i="7"/>
  <c r="BV382" i="7"/>
  <c r="BV383" i="7"/>
  <c r="BV384" i="7"/>
  <c r="BV385" i="7"/>
  <c r="BV386" i="7"/>
  <c r="BV387" i="7"/>
  <c r="BV388" i="7"/>
  <c r="BV389" i="7"/>
  <c r="BV390" i="7"/>
  <c r="BV391" i="7"/>
  <c r="BV392" i="7"/>
  <c r="BV393" i="7"/>
  <c r="BV394" i="7"/>
  <c r="BV395" i="7"/>
  <c r="BV396" i="7"/>
  <c r="BV397" i="7"/>
  <c r="BV398" i="7"/>
  <c r="BV399" i="7"/>
  <c r="BV400" i="7"/>
  <c r="BV401" i="7"/>
  <c r="BV402" i="7"/>
  <c r="BV403" i="7"/>
  <c r="BV404" i="7"/>
  <c r="BV405" i="7"/>
  <c r="BV406" i="7"/>
  <c r="BV407" i="7"/>
  <c r="BV408" i="7"/>
  <c r="BV409" i="7"/>
  <c r="BV410" i="7"/>
  <c r="BV411" i="7"/>
  <c r="BV412" i="7"/>
  <c r="BV413" i="7"/>
  <c r="BV414" i="7"/>
  <c r="BV415" i="7"/>
  <c r="BV416" i="7"/>
  <c r="BV417" i="7"/>
  <c r="BV418" i="7"/>
  <c r="BV419" i="7"/>
  <c r="BV420" i="7"/>
  <c r="BV421" i="7"/>
  <c r="BV422" i="7"/>
  <c r="BV423" i="7"/>
  <c r="BV424" i="7"/>
  <c r="BV425" i="7"/>
  <c r="BV426" i="7"/>
  <c r="BV427" i="7"/>
  <c r="BV428" i="7"/>
  <c r="BV429" i="7"/>
  <c r="BV430" i="7"/>
  <c r="BV431" i="7"/>
  <c r="BV432" i="7"/>
  <c r="BV433" i="7"/>
  <c r="BV434" i="7"/>
  <c r="BV435" i="7"/>
  <c r="BV436" i="7"/>
  <c r="BV437" i="7"/>
  <c r="BV438" i="7"/>
  <c r="BV439" i="7"/>
  <c r="BV440" i="7"/>
  <c r="BV441" i="7"/>
  <c r="BV442" i="7"/>
  <c r="BV443" i="7"/>
  <c r="BV444" i="7"/>
  <c r="BV445" i="7"/>
  <c r="BV446" i="7"/>
  <c r="BV447" i="7"/>
  <c r="BV448" i="7"/>
  <c r="BV449" i="7"/>
  <c r="BV450" i="7"/>
  <c r="BV451" i="7"/>
  <c r="BV452" i="7"/>
  <c r="BV453" i="7"/>
  <c r="BV454" i="7"/>
  <c r="BV455" i="7"/>
  <c r="BV456" i="7"/>
  <c r="BV457" i="7"/>
  <c r="BV458" i="7"/>
  <c r="BV459" i="7"/>
  <c r="BV460" i="7"/>
  <c r="BV461" i="7"/>
  <c r="BV462" i="7"/>
  <c r="BV463" i="7"/>
  <c r="BV464" i="7"/>
  <c r="BV465" i="7"/>
  <c r="BV466" i="7"/>
  <c r="BV467" i="7"/>
  <c r="BV468" i="7"/>
  <c r="BV469" i="7"/>
  <c r="BV470" i="7"/>
  <c r="BV471" i="7"/>
  <c r="BV472" i="7"/>
  <c r="BV473" i="7"/>
  <c r="BV474" i="7"/>
  <c r="BV475" i="7"/>
  <c r="BV476" i="7"/>
  <c r="BV477" i="7"/>
  <c r="BV478" i="7"/>
  <c r="BV479" i="7"/>
  <c r="BV480" i="7"/>
  <c r="BV481" i="7"/>
  <c r="BV482" i="7"/>
  <c r="BV483" i="7"/>
  <c r="BV484" i="7"/>
  <c r="BV485" i="7"/>
  <c r="BV486" i="7"/>
  <c r="BV487" i="7"/>
  <c r="BV488" i="7"/>
  <c r="BV489" i="7"/>
  <c r="BV490" i="7"/>
  <c r="BV491" i="7"/>
  <c r="BV492" i="7"/>
  <c r="BV493" i="7"/>
  <c r="BV494" i="7"/>
  <c r="BV495" i="7"/>
  <c r="BV496" i="7"/>
  <c r="BV497" i="7"/>
  <c r="BV498" i="7"/>
  <c r="BV499" i="7"/>
  <c r="BV500" i="7"/>
  <c r="BV501" i="7"/>
  <c r="BV502" i="7"/>
  <c r="BV503" i="7"/>
  <c r="BV504" i="7"/>
  <c r="BV505" i="7"/>
  <c r="BV506" i="7"/>
  <c r="BV507" i="7"/>
  <c r="BV508" i="7"/>
  <c r="BV509" i="7"/>
  <c r="BV510" i="7"/>
  <c r="BV511" i="7"/>
  <c r="BV512" i="7"/>
  <c r="BV513" i="7"/>
  <c r="BV514" i="7"/>
  <c r="BV515" i="7"/>
  <c r="BV516" i="7"/>
  <c r="BV517" i="7"/>
  <c r="BV518" i="7"/>
  <c r="BV519" i="7"/>
  <c r="BV520" i="7"/>
  <c r="BV521" i="7"/>
  <c r="BV522" i="7"/>
  <c r="BV523" i="7"/>
  <c r="BV524" i="7"/>
  <c r="BV525" i="7"/>
  <c r="BV526" i="7"/>
  <c r="BV527" i="7"/>
  <c r="BV528" i="7"/>
  <c r="BV529" i="7"/>
  <c r="BV530" i="7"/>
  <c r="BV531" i="7"/>
  <c r="BV532" i="7"/>
  <c r="BV533" i="7"/>
  <c r="BV534" i="7"/>
  <c r="BV535" i="7"/>
  <c r="BV536" i="7"/>
  <c r="BV537" i="7"/>
  <c r="BV538" i="7"/>
  <c r="BV539" i="7"/>
  <c r="BV540" i="7"/>
  <c r="BV541" i="7"/>
  <c r="BV542" i="7"/>
  <c r="BV543" i="7"/>
  <c r="BV544" i="7"/>
  <c r="BV545" i="7"/>
  <c r="BV546" i="7"/>
  <c r="BV547" i="7"/>
  <c r="BV548" i="7"/>
  <c r="BV549" i="7"/>
  <c r="BV550" i="7"/>
  <c r="BV551" i="7"/>
  <c r="BV552" i="7"/>
  <c r="BV553" i="7"/>
  <c r="BV554" i="7"/>
  <c r="BV555" i="7"/>
  <c r="BV556" i="7"/>
  <c r="BV557" i="7"/>
  <c r="BV558" i="7"/>
  <c r="BV559" i="7"/>
  <c r="BV560" i="7"/>
  <c r="BV561" i="7"/>
  <c r="BV562" i="7"/>
  <c r="BV563" i="7"/>
  <c r="BV564" i="7"/>
  <c r="BV565" i="7"/>
  <c r="BV566" i="7"/>
  <c r="BV567" i="7"/>
  <c r="BV568" i="7"/>
  <c r="BV569" i="7"/>
  <c r="BV570" i="7"/>
  <c r="BV571" i="7"/>
  <c r="BV572" i="7"/>
  <c r="BV573" i="7"/>
  <c r="BV574" i="7"/>
  <c r="BV575" i="7"/>
  <c r="BV576" i="7"/>
  <c r="BV577" i="7"/>
  <c r="BV578" i="7"/>
  <c r="BV579" i="7"/>
  <c r="BV580" i="7"/>
  <c r="BV581" i="7"/>
  <c r="BV582" i="7"/>
  <c r="BV583" i="7"/>
  <c r="BV584" i="7"/>
  <c r="BV585" i="7"/>
  <c r="BV586" i="7"/>
  <c r="BV587" i="7"/>
  <c r="BV588" i="7"/>
  <c r="BV589" i="7"/>
  <c r="BV590" i="7"/>
  <c r="BV591" i="7"/>
  <c r="BV592" i="7"/>
  <c r="BV593" i="7"/>
  <c r="BV594" i="7"/>
  <c r="BV595" i="7"/>
  <c r="BV596" i="7"/>
  <c r="BV597" i="7"/>
  <c r="BV598" i="7"/>
  <c r="BV599" i="7"/>
  <c r="BV600" i="7"/>
  <c r="BV601" i="7"/>
  <c r="BV602" i="7"/>
  <c r="BV603" i="7"/>
  <c r="BV604" i="7"/>
  <c r="BV605" i="7"/>
  <c r="BV606" i="7"/>
  <c r="BV607" i="7"/>
  <c r="BV608" i="7"/>
  <c r="BV609" i="7"/>
  <c r="BV610" i="7"/>
  <c r="BV611" i="7"/>
  <c r="BV612" i="7"/>
  <c r="BV613" i="7"/>
  <c r="BV614" i="7"/>
  <c r="BV615" i="7"/>
  <c r="BV616" i="7"/>
  <c r="BV617" i="7"/>
  <c r="BV618" i="7"/>
  <c r="BV619" i="7"/>
  <c r="BV620" i="7"/>
  <c r="BV621" i="7"/>
  <c r="BV622" i="7"/>
  <c r="BV623" i="7"/>
  <c r="BV624" i="7"/>
  <c r="BV625" i="7"/>
  <c r="BV626" i="7"/>
  <c r="BV627" i="7"/>
  <c r="BV628" i="7"/>
  <c r="BV629" i="7"/>
  <c r="BV630" i="7"/>
  <c r="BV631" i="7"/>
  <c r="BV632" i="7"/>
  <c r="BV633" i="7"/>
  <c r="BV634" i="7"/>
  <c r="BV635" i="7"/>
  <c r="BV636" i="7"/>
  <c r="BV637" i="7"/>
  <c r="BV638" i="7"/>
  <c r="BV639" i="7"/>
  <c r="BV640" i="7"/>
  <c r="BV641" i="7"/>
  <c r="BV642" i="7"/>
  <c r="BV643" i="7"/>
  <c r="BV644" i="7"/>
  <c r="BV645" i="7"/>
  <c r="BV646" i="7"/>
  <c r="BV647" i="7"/>
  <c r="BV648" i="7"/>
  <c r="BV649" i="7"/>
  <c r="BV650" i="7"/>
  <c r="BV651" i="7"/>
  <c r="BV652" i="7"/>
  <c r="BV653" i="7"/>
  <c r="BV654" i="7"/>
  <c r="BV655" i="7"/>
  <c r="BV656" i="7"/>
  <c r="BV657" i="7"/>
  <c r="BV658" i="7"/>
  <c r="BV659" i="7"/>
  <c r="BV660" i="7"/>
  <c r="BV661" i="7"/>
  <c r="BV662" i="7"/>
  <c r="BV663" i="7"/>
  <c r="BV664" i="7"/>
  <c r="BV665" i="7"/>
  <c r="BV666" i="7"/>
  <c r="BV667" i="7"/>
  <c r="BV668" i="7"/>
  <c r="BV669" i="7"/>
  <c r="BV670" i="7"/>
  <c r="BV671" i="7"/>
  <c r="BV672" i="7"/>
  <c r="BV673" i="7"/>
  <c r="BV674" i="7"/>
  <c r="BV675" i="7"/>
  <c r="BV676" i="7"/>
  <c r="BV677" i="7"/>
  <c r="BV678" i="7"/>
  <c r="BV679" i="7"/>
  <c r="BV680" i="7"/>
  <c r="BV681" i="7"/>
  <c r="BV682" i="7"/>
  <c r="BV683" i="7"/>
  <c r="BV684" i="7"/>
  <c r="BV685" i="7"/>
  <c r="BV686" i="7"/>
  <c r="BV687" i="7"/>
  <c r="BV688" i="7"/>
  <c r="BV689" i="7"/>
  <c r="BV690" i="7"/>
  <c r="BV691" i="7"/>
  <c r="BV692" i="7"/>
  <c r="BV693" i="7"/>
  <c r="BV694" i="7"/>
  <c r="BV695" i="7"/>
  <c r="BV696" i="7"/>
  <c r="BV697" i="7"/>
  <c r="BV698" i="7"/>
  <c r="BV699" i="7"/>
  <c r="BV700" i="7"/>
  <c r="BV701" i="7"/>
  <c r="BW2" i="7"/>
  <c r="BW3" i="7"/>
  <c r="M3" i="6" s="1"/>
  <c r="BW5" i="7"/>
  <c r="BW7" i="7"/>
  <c r="BW9" i="7"/>
  <c r="BW11" i="7"/>
  <c r="BW13" i="7"/>
  <c r="BW15" i="7"/>
  <c r="BW17" i="7"/>
  <c r="BW19" i="7"/>
  <c r="BW21" i="7"/>
  <c r="BW23" i="7"/>
  <c r="BW25" i="7"/>
  <c r="BW27" i="7"/>
  <c r="BW29" i="7"/>
  <c r="BW31" i="7"/>
  <c r="BW33" i="7"/>
  <c r="BW35" i="7"/>
  <c r="BW37" i="7"/>
  <c r="BW39" i="7"/>
  <c r="BW41" i="7"/>
  <c r="BW43" i="7"/>
  <c r="BW45" i="7"/>
  <c r="BW47" i="7"/>
  <c r="BW49" i="7"/>
  <c r="BW51" i="7"/>
  <c r="BW53" i="7"/>
  <c r="BW55" i="7"/>
  <c r="BW57" i="7"/>
  <c r="BW59" i="7"/>
  <c r="BW61" i="7"/>
  <c r="BW63" i="7"/>
  <c r="BW65" i="7"/>
  <c r="BW67" i="7"/>
  <c r="BW69" i="7"/>
  <c r="BW71" i="7"/>
  <c r="BW73" i="7"/>
  <c r="BW75" i="7"/>
  <c r="BW77" i="7"/>
  <c r="BW79" i="7"/>
  <c r="BW81" i="7"/>
  <c r="BW83" i="7"/>
  <c r="BW85" i="7"/>
  <c r="BW87" i="7"/>
  <c r="BW89" i="7"/>
  <c r="BW91" i="7"/>
  <c r="BW93" i="7"/>
  <c r="BW95" i="7"/>
  <c r="BW97" i="7"/>
  <c r="BW99" i="7"/>
  <c r="BW101" i="7"/>
  <c r="BW103" i="7"/>
  <c r="BW105" i="7"/>
  <c r="BW107" i="7"/>
  <c r="BW109" i="7"/>
  <c r="BW111" i="7"/>
  <c r="BW113" i="7"/>
  <c r="BW115" i="7"/>
  <c r="BW117" i="7"/>
  <c r="BW119" i="7"/>
  <c r="BW121" i="7"/>
  <c r="BW123" i="7"/>
  <c r="BW125" i="7"/>
  <c r="BW127" i="7"/>
  <c r="BW129" i="7"/>
  <c r="BW131" i="7"/>
  <c r="BW133" i="7"/>
  <c r="BW135" i="7"/>
  <c r="BW137" i="7"/>
  <c r="BW139" i="7"/>
  <c r="BW141" i="7"/>
  <c r="BW143" i="7"/>
  <c r="BW145" i="7"/>
  <c r="BW147" i="7"/>
  <c r="BW149" i="7"/>
  <c r="BW151" i="7"/>
  <c r="BW153" i="7"/>
  <c r="BW155" i="7"/>
  <c r="BW157" i="7"/>
  <c r="BW159" i="7"/>
  <c r="BW161" i="7"/>
  <c r="BW163" i="7"/>
  <c r="BW165" i="7"/>
  <c r="BW167" i="7"/>
  <c r="BW169" i="7"/>
  <c r="BW171" i="7"/>
  <c r="BW173" i="7"/>
  <c r="BW175" i="7"/>
  <c r="BW177" i="7"/>
  <c r="BW179" i="7"/>
  <c r="BW181" i="7"/>
  <c r="BW183" i="7"/>
  <c r="BW185" i="7"/>
  <c r="BW187" i="7"/>
  <c r="BW189" i="7"/>
  <c r="BW191" i="7"/>
  <c r="BW193" i="7"/>
  <c r="BW195" i="7"/>
  <c r="BW197" i="7"/>
  <c r="BW199" i="7"/>
  <c r="BW201" i="7"/>
  <c r="BW203" i="7"/>
  <c r="BW205" i="7"/>
  <c r="BW207" i="7"/>
  <c r="BW209" i="7"/>
  <c r="BW211" i="7"/>
  <c r="BW213" i="7"/>
  <c r="BW215" i="7"/>
  <c r="BW217" i="7"/>
  <c r="BW219" i="7"/>
  <c r="BW221" i="7"/>
  <c r="BW223" i="7"/>
  <c r="BW225" i="7"/>
  <c r="BW227" i="7"/>
  <c r="BW229" i="7"/>
  <c r="BW231" i="7"/>
  <c r="BW233" i="7"/>
  <c r="BW235" i="7"/>
  <c r="BW237" i="7"/>
  <c r="BW239" i="7"/>
  <c r="BW241" i="7"/>
  <c r="BW243" i="7"/>
  <c r="BW245" i="7"/>
  <c r="BW247" i="7"/>
  <c r="BW249" i="7"/>
  <c r="BW251" i="7"/>
  <c r="BW253" i="7"/>
  <c r="BW255" i="7"/>
  <c r="BW257" i="7"/>
  <c r="BW259" i="7"/>
  <c r="BW261" i="7"/>
  <c r="BW263" i="7"/>
  <c r="BW265" i="7"/>
  <c r="BW267" i="7"/>
  <c r="BW269" i="7"/>
  <c r="BW271" i="7"/>
  <c r="BW273" i="7"/>
  <c r="BW275" i="7"/>
  <c r="BW277" i="7"/>
  <c r="BW279" i="7"/>
  <c r="BW281" i="7"/>
  <c r="BW283" i="7"/>
  <c r="BW285" i="7"/>
  <c r="BW287" i="7"/>
  <c r="BW289" i="7"/>
  <c r="BW291" i="7"/>
  <c r="BW293" i="7"/>
  <c r="BW295" i="7"/>
  <c r="BW297" i="7"/>
  <c r="BW299" i="7"/>
  <c r="BW301" i="7"/>
  <c r="BW303" i="7"/>
  <c r="BW305" i="7"/>
  <c r="BW307" i="7"/>
  <c r="BW309" i="7"/>
  <c r="BW311" i="7"/>
  <c r="BW313" i="7"/>
  <c r="BW315" i="7"/>
  <c r="BW317" i="7"/>
  <c r="BW319" i="7"/>
  <c r="BW321" i="7"/>
  <c r="BW323" i="7"/>
  <c r="BW325" i="7"/>
  <c r="BW327" i="7"/>
  <c r="BW329" i="7"/>
  <c r="BW331" i="7"/>
  <c r="BW333" i="7"/>
  <c r="BW335" i="7"/>
  <c r="BW337" i="7"/>
  <c r="BW339" i="7"/>
  <c r="BW341" i="7"/>
  <c r="BW343" i="7"/>
  <c r="BW345" i="7"/>
  <c r="BW347" i="7"/>
  <c r="BW349" i="7"/>
  <c r="BW351" i="7"/>
  <c r="BW353" i="7"/>
  <c r="BW355" i="7"/>
  <c r="BW357" i="7"/>
  <c r="BW359" i="7"/>
  <c r="BW361" i="7"/>
  <c r="BW363" i="7"/>
  <c r="BW365" i="7"/>
  <c r="BW367" i="7"/>
  <c r="BW369" i="7"/>
  <c r="BW371" i="7"/>
  <c r="BW373" i="7"/>
  <c r="BW375" i="7"/>
  <c r="BW377" i="7"/>
  <c r="BW379" i="7"/>
  <c r="BW381" i="7"/>
  <c r="BW383" i="7"/>
  <c r="BW385" i="7"/>
  <c r="BW387" i="7"/>
  <c r="BW389" i="7"/>
  <c r="BW391" i="7"/>
  <c r="BW393" i="7"/>
  <c r="BW395" i="7"/>
  <c r="BW397" i="7"/>
  <c r="BW399" i="7"/>
  <c r="BW401" i="7"/>
  <c r="BW403" i="7"/>
  <c r="BW405" i="7"/>
  <c r="BW407" i="7"/>
  <c r="BW409" i="7"/>
  <c r="BW411" i="7"/>
  <c r="BW413" i="7"/>
  <c r="BW415" i="7"/>
  <c r="BW417" i="7"/>
  <c r="BW419" i="7"/>
  <c r="BW421" i="7"/>
  <c r="BW423" i="7"/>
  <c r="BW425" i="7"/>
  <c r="BW427" i="7"/>
  <c r="BW429" i="7"/>
  <c r="BW431" i="7"/>
  <c r="BW433" i="7"/>
  <c r="BW435" i="7"/>
  <c r="BW437" i="7"/>
  <c r="BW439" i="7"/>
  <c r="BW441" i="7"/>
  <c r="BW443" i="7"/>
  <c r="BW445" i="7"/>
  <c r="BW447" i="7"/>
  <c r="BW449" i="7"/>
  <c r="BW451" i="7"/>
  <c r="BW453" i="7"/>
  <c r="BW455" i="7"/>
  <c r="BW457" i="7"/>
  <c r="BW459" i="7"/>
  <c r="BW461" i="7"/>
  <c r="BW463" i="7"/>
  <c r="BW465" i="7"/>
  <c r="BW467" i="7"/>
  <c r="BW469" i="7"/>
  <c r="BW471" i="7"/>
  <c r="BW473" i="7"/>
  <c r="BW475" i="7"/>
  <c r="BW477" i="7"/>
  <c r="BW479" i="7"/>
  <c r="BW481" i="7"/>
  <c r="BW483" i="7"/>
  <c r="BW485" i="7"/>
  <c r="BW487" i="7"/>
  <c r="BW489" i="7"/>
  <c r="BW491" i="7"/>
  <c r="BW493" i="7"/>
  <c r="BW495" i="7"/>
  <c r="BW497" i="7"/>
  <c r="BW499" i="7"/>
  <c r="BW501" i="7"/>
  <c r="BW503" i="7"/>
  <c r="BW505" i="7"/>
  <c r="BW507" i="7"/>
  <c r="BW509" i="7"/>
  <c r="BW511" i="7"/>
  <c r="BW513" i="7"/>
  <c r="BW515" i="7"/>
  <c r="BW517" i="7"/>
  <c r="BW519" i="7"/>
  <c r="BW521" i="7"/>
  <c r="BW523" i="7"/>
  <c r="BW525" i="7"/>
  <c r="BW527" i="7"/>
  <c r="BW529" i="7"/>
  <c r="BW531" i="7"/>
  <c r="BW533" i="7"/>
  <c r="BW535" i="7"/>
  <c r="BW537" i="7"/>
  <c r="BW539" i="7"/>
  <c r="BW541" i="7"/>
  <c r="BW543" i="7"/>
  <c r="BW545" i="7"/>
  <c r="BW547" i="7"/>
  <c r="BW549" i="7"/>
  <c r="BW551" i="7"/>
  <c r="BW553" i="7"/>
  <c r="BW555" i="7"/>
  <c r="BW557" i="7"/>
  <c r="BW559" i="7"/>
  <c r="BW561" i="7"/>
  <c r="BW563" i="7"/>
  <c r="BW565" i="7"/>
  <c r="BW567" i="7"/>
  <c r="BW569" i="7"/>
  <c r="BW571" i="7"/>
  <c r="BW573" i="7"/>
  <c r="BW575" i="7"/>
  <c r="BW577" i="7"/>
  <c r="BW579" i="7"/>
  <c r="BW581" i="7"/>
  <c r="BW583" i="7"/>
  <c r="BW585" i="7"/>
  <c r="BW587" i="7"/>
  <c r="BW589" i="7"/>
  <c r="BW591" i="7"/>
  <c r="BW593" i="7"/>
  <c r="BW595" i="7"/>
  <c r="BW597" i="7"/>
  <c r="BW599" i="7"/>
  <c r="BW601" i="7"/>
  <c r="BW603" i="7"/>
  <c r="BW605" i="7"/>
  <c r="BW607" i="7"/>
  <c r="BW609" i="7"/>
  <c r="BW611" i="7"/>
  <c r="BW613" i="7"/>
  <c r="BW615" i="7"/>
  <c r="BW617" i="7"/>
  <c r="BW619" i="7"/>
  <c r="BW621" i="7"/>
  <c r="BW623" i="7"/>
  <c r="BW625" i="7"/>
  <c r="BW627" i="7"/>
  <c r="BW629" i="7"/>
  <c r="BW631" i="7"/>
  <c r="BW633" i="7"/>
  <c r="BW635" i="7"/>
  <c r="BW637" i="7"/>
  <c r="BW639" i="7"/>
  <c r="BW641" i="7"/>
  <c r="BW643" i="7"/>
  <c r="BW645" i="7"/>
  <c r="BW647" i="7"/>
  <c r="BW4" i="7"/>
  <c r="BW8" i="7"/>
  <c r="BW12" i="7"/>
  <c r="BW16" i="7"/>
  <c r="BW20" i="7"/>
  <c r="BW24" i="7"/>
  <c r="BW28" i="7"/>
  <c r="BW32" i="7"/>
  <c r="BW36" i="7"/>
  <c r="BW40" i="7"/>
  <c r="BW44" i="7"/>
  <c r="BW48" i="7"/>
  <c r="BW52" i="7"/>
  <c r="BW56" i="7"/>
  <c r="BW60" i="7"/>
  <c r="BW64" i="7"/>
  <c r="BW68" i="7"/>
  <c r="BW72" i="7"/>
  <c r="BW76" i="7"/>
  <c r="BW80" i="7"/>
  <c r="BW84" i="7"/>
  <c r="BW88" i="7"/>
  <c r="BW92" i="7"/>
  <c r="BW96" i="7"/>
  <c r="BW100" i="7"/>
  <c r="BW104" i="7"/>
  <c r="BW108" i="7"/>
  <c r="BW112" i="7"/>
  <c r="BW116" i="7"/>
  <c r="BW120" i="7"/>
  <c r="BW124" i="7"/>
  <c r="BW128" i="7"/>
  <c r="BW132" i="7"/>
  <c r="BW136" i="7"/>
  <c r="BW140" i="7"/>
  <c r="BW144" i="7"/>
  <c r="BW148" i="7"/>
  <c r="BW152" i="7"/>
  <c r="BW156" i="7"/>
  <c r="BW160" i="7"/>
  <c r="BW164" i="7"/>
  <c r="BW168" i="7"/>
  <c r="BW172" i="7"/>
  <c r="BW176" i="7"/>
  <c r="BW180" i="7"/>
  <c r="BW184" i="7"/>
  <c r="BW188" i="7"/>
  <c r="BW192" i="7"/>
  <c r="BW196" i="7"/>
  <c r="BW200" i="7"/>
  <c r="BW204" i="7"/>
  <c r="BW208" i="7"/>
  <c r="BW212" i="7"/>
  <c r="BW216" i="7"/>
  <c r="BW220" i="7"/>
  <c r="BW224" i="7"/>
  <c r="BW228" i="7"/>
  <c r="BW232" i="7"/>
  <c r="BW236" i="7"/>
  <c r="BW240" i="7"/>
  <c r="BW244" i="7"/>
  <c r="BW248" i="7"/>
  <c r="BW252" i="7"/>
  <c r="BW256" i="7"/>
  <c r="BW260" i="7"/>
  <c r="BW264" i="7"/>
  <c r="BW268" i="7"/>
  <c r="BW272" i="7"/>
  <c r="BW276" i="7"/>
  <c r="BW280" i="7"/>
  <c r="BW284" i="7"/>
  <c r="BW288" i="7"/>
  <c r="BW292" i="7"/>
  <c r="BW296" i="7"/>
  <c r="BW300" i="7"/>
  <c r="BW304" i="7"/>
  <c r="BW308" i="7"/>
  <c r="BW312" i="7"/>
  <c r="BW316" i="7"/>
  <c r="BW320" i="7"/>
  <c r="BW324" i="7"/>
  <c r="BW328" i="7"/>
  <c r="BW332" i="7"/>
  <c r="BW336" i="7"/>
  <c r="BW340" i="7"/>
  <c r="BW344" i="7"/>
  <c r="BW348" i="7"/>
  <c r="BW352" i="7"/>
  <c r="BW356" i="7"/>
  <c r="BW360" i="7"/>
  <c r="BW364" i="7"/>
  <c r="BW368" i="7"/>
  <c r="BW372" i="7"/>
  <c r="BW376" i="7"/>
  <c r="BW380" i="7"/>
  <c r="BW384" i="7"/>
  <c r="BW388" i="7"/>
  <c r="BW392" i="7"/>
  <c r="BW396" i="7"/>
  <c r="BW400" i="7"/>
  <c r="BW404" i="7"/>
  <c r="BW408" i="7"/>
  <c r="BW412" i="7"/>
  <c r="BW416" i="7"/>
  <c r="BW420" i="7"/>
  <c r="BW424" i="7"/>
  <c r="BW428" i="7"/>
  <c r="BW432" i="7"/>
  <c r="BW436" i="7"/>
  <c r="BW6" i="7"/>
  <c r="BW10" i="7"/>
  <c r="BW14" i="7"/>
  <c r="BW18" i="7"/>
  <c r="BW22" i="7"/>
  <c r="BW26" i="7"/>
  <c r="BW30" i="7"/>
  <c r="BW34" i="7"/>
  <c r="BW38" i="7"/>
  <c r="BW42" i="7"/>
  <c r="BW46" i="7"/>
  <c r="BW50" i="7"/>
  <c r="BW54" i="7"/>
  <c r="BW58" i="7"/>
  <c r="BW62" i="7"/>
  <c r="BW66" i="7"/>
  <c r="BW70" i="7"/>
  <c r="BW74" i="7"/>
  <c r="BW78" i="7"/>
  <c r="BW82" i="7"/>
  <c r="BW86" i="7"/>
  <c r="BW90" i="7"/>
  <c r="BW94" i="7"/>
  <c r="BW98" i="7"/>
  <c r="BW102" i="7"/>
  <c r="BW106" i="7"/>
  <c r="BW110" i="7"/>
  <c r="BW114" i="7"/>
  <c r="BW118" i="7"/>
  <c r="BW122" i="7"/>
  <c r="BW126" i="7"/>
  <c r="BW130" i="7"/>
  <c r="BW134" i="7"/>
  <c r="BW138" i="7"/>
  <c r="BW142" i="7"/>
  <c r="BW146" i="7"/>
  <c r="BW150" i="7"/>
  <c r="BW154" i="7"/>
  <c r="BW158" i="7"/>
  <c r="BW162" i="7"/>
  <c r="BW166" i="7"/>
  <c r="BW170" i="7"/>
  <c r="BW174" i="7"/>
  <c r="BW178" i="7"/>
  <c r="BW182" i="7"/>
  <c r="BW186" i="7"/>
  <c r="BW190" i="7"/>
  <c r="BW194" i="7"/>
  <c r="BW198" i="7"/>
  <c r="BW202" i="7"/>
  <c r="BW206" i="7"/>
  <c r="BW210" i="7"/>
  <c r="BW214" i="7"/>
  <c r="BW218" i="7"/>
  <c r="BW222" i="7"/>
  <c r="BW226" i="7"/>
  <c r="BW230" i="7"/>
  <c r="BW234" i="7"/>
  <c r="BW238" i="7"/>
  <c r="BW242" i="7"/>
  <c r="BW246" i="7"/>
  <c r="BW250" i="7"/>
  <c r="BW254" i="7"/>
  <c r="BW258" i="7"/>
  <c r="BW262" i="7"/>
  <c r="BW266" i="7"/>
  <c r="BW270" i="7"/>
  <c r="BW274" i="7"/>
  <c r="BW278" i="7"/>
  <c r="BW282" i="7"/>
  <c r="BW286" i="7"/>
  <c r="BW290" i="7"/>
  <c r="BW294" i="7"/>
  <c r="BW298" i="7"/>
  <c r="BW302" i="7"/>
  <c r="BW306" i="7"/>
  <c r="BW310" i="7"/>
  <c r="BW314" i="7"/>
  <c r="BW318" i="7"/>
  <c r="BW322" i="7"/>
  <c r="BW326" i="7"/>
  <c r="BW330" i="7"/>
  <c r="BW334" i="7"/>
  <c r="BW338" i="7"/>
  <c r="BW342" i="7"/>
  <c r="BW346" i="7"/>
  <c r="BW350" i="7"/>
  <c r="BW354" i="7"/>
  <c r="BW358" i="7"/>
  <c r="BW362" i="7"/>
  <c r="BW366" i="7"/>
  <c r="BW370" i="7"/>
  <c r="BW374" i="7"/>
  <c r="BW378" i="7"/>
  <c r="BW382" i="7"/>
  <c r="BW386" i="7"/>
  <c r="BW390" i="7"/>
  <c r="BW394" i="7"/>
  <c r="BW398" i="7"/>
  <c r="BW402" i="7"/>
  <c r="BW406" i="7"/>
  <c r="BW410" i="7"/>
  <c r="BW414" i="7"/>
  <c r="BW418" i="7"/>
  <c r="BW422" i="7"/>
  <c r="BW426" i="7"/>
  <c r="BW430" i="7"/>
  <c r="BW434" i="7"/>
  <c r="BW438" i="7"/>
  <c r="BW442" i="7"/>
  <c r="BW446" i="7"/>
  <c r="BW450" i="7"/>
  <c r="BW454" i="7"/>
  <c r="BW458" i="7"/>
  <c r="BW462" i="7"/>
  <c r="BW466" i="7"/>
  <c r="BW470" i="7"/>
  <c r="BW474" i="7"/>
  <c r="BW478" i="7"/>
  <c r="BW482" i="7"/>
  <c r="BW486" i="7"/>
  <c r="BW490" i="7"/>
  <c r="BW494" i="7"/>
  <c r="BW498" i="7"/>
  <c r="BW502" i="7"/>
  <c r="BW506" i="7"/>
  <c r="BW510" i="7"/>
  <c r="BW514" i="7"/>
  <c r="BW518" i="7"/>
  <c r="BW522" i="7"/>
  <c r="BW526" i="7"/>
  <c r="BW530" i="7"/>
  <c r="BW534" i="7"/>
  <c r="BW538" i="7"/>
  <c r="BW542" i="7"/>
  <c r="BW546" i="7"/>
  <c r="BW550" i="7"/>
  <c r="BW554" i="7"/>
  <c r="BW558" i="7"/>
  <c r="BW562" i="7"/>
  <c r="BW566" i="7"/>
  <c r="BW570" i="7"/>
  <c r="BW574" i="7"/>
  <c r="BW578" i="7"/>
  <c r="BW582" i="7"/>
  <c r="BW586" i="7"/>
  <c r="BW590" i="7"/>
  <c r="BW594" i="7"/>
  <c r="BW598" i="7"/>
  <c r="BW602" i="7"/>
  <c r="BW606" i="7"/>
  <c r="BW610" i="7"/>
  <c r="BW614" i="7"/>
  <c r="BW440" i="7"/>
  <c r="BW448" i="7"/>
  <c r="BW456" i="7"/>
  <c r="BW464" i="7"/>
  <c r="BW472" i="7"/>
  <c r="BW480" i="7"/>
  <c r="BW488" i="7"/>
  <c r="BW496" i="7"/>
  <c r="BW504" i="7"/>
  <c r="BW512" i="7"/>
  <c r="BW520" i="7"/>
  <c r="BW528" i="7"/>
  <c r="BW536" i="7"/>
  <c r="BW544" i="7"/>
  <c r="BW552" i="7"/>
  <c r="BW560" i="7"/>
  <c r="BW568" i="7"/>
  <c r="BW576" i="7"/>
  <c r="BW584" i="7"/>
  <c r="BW592" i="7"/>
  <c r="BW600" i="7"/>
  <c r="BW608" i="7"/>
  <c r="BW616" i="7"/>
  <c r="BW620" i="7"/>
  <c r="BW624" i="7"/>
  <c r="BW628" i="7"/>
  <c r="BW632" i="7"/>
  <c r="BW636" i="7"/>
  <c r="BW640" i="7"/>
  <c r="BW644" i="7"/>
  <c r="BW648" i="7"/>
  <c r="BW650" i="7"/>
  <c r="BW652" i="7"/>
  <c r="BW654" i="7"/>
  <c r="BW656" i="7"/>
  <c r="BW658" i="7"/>
  <c r="BW660" i="7"/>
  <c r="BW662" i="7"/>
  <c r="BW664" i="7"/>
  <c r="BW666" i="7"/>
  <c r="BW668" i="7"/>
  <c r="BW670" i="7"/>
  <c r="BW672" i="7"/>
  <c r="BW674" i="7"/>
  <c r="BW676" i="7"/>
  <c r="BW678" i="7"/>
  <c r="BW680" i="7"/>
  <c r="BW682" i="7"/>
  <c r="BW684" i="7"/>
  <c r="BW686" i="7"/>
  <c r="BW688" i="7"/>
  <c r="BW690" i="7"/>
  <c r="BW692" i="7"/>
  <c r="BW694" i="7"/>
  <c r="BW696" i="7"/>
  <c r="BW698" i="7"/>
  <c r="BW700" i="7"/>
  <c r="BV2" i="7"/>
  <c r="BW444" i="7"/>
  <c r="BW452" i="7"/>
  <c r="BW460" i="7"/>
  <c r="BW468" i="7"/>
  <c r="BW476" i="7"/>
  <c r="BW484" i="7"/>
  <c r="BW492" i="7"/>
  <c r="BW500" i="7"/>
  <c r="BW508" i="7"/>
  <c r="BW516" i="7"/>
  <c r="BW524" i="7"/>
  <c r="BW532" i="7"/>
  <c r="BW540" i="7"/>
  <c r="BW548" i="7"/>
  <c r="BW556" i="7"/>
  <c r="BW564" i="7"/>
  <c r="BW572" i="7"/>
  <c r="BW580" i="7"/>
  <c r="BW588" i="7"/>
  <c r="BW596" i="7"/>
  <c r="BW604" i="7"/>
  <c r="BW612" i="7"/>
  <c r="BW618" i="7"/>
  <c r="BW622" i="7"/>
  <c r="BW626" i="7"/>
  <c r="BW630" i="7"/>
  <c r="BW634" i="7"/>
  <c r="BW638" i="7"/>
  <c r="BW642" i="7"/>
  <c r="BW646" i="7"/>
  <c r="BW649" i="7"/>
  <c r="BW651" i="7"/>
  <c r="BW653" i="7"/>
  <c r="BW655" i="7"/>
  <c r="BW657" i="7"/>
  <c r="BW659" i="7"/>
  <c r="BW661" i="7"/>
  <c r="BW663" i="7"/>
  <c r="BW665" i="7"/>
  <c r="BW667" i="7"/>
  <c r="BW669" i="7"/>
  <c r="BW671" i="7"/>
  <c r="BW673" i="7"/>
  <c r="BW675" i="7"/>
  <c r="BW677" i="7"/>
  <c r="BW679" i="7"/>
  <c r="BW681" i="7"/>
  <c r="BW683" i="7"/>
  <c r="BW685" i="7"/>
  <c r="BW687" i="7"/>
  <c r="BW689" i="7"/>
  <c r="BW691" i="7"/>
  <c r="BW693" i="7"/>
  <c r="BW695" i="7"/>
  <c r="BW697" i="7"/>
  <c r="BW699" i="7"/>
  <c r="BW701" i="7"/>
  <c r="CT2" i="7"/>
  <c r="CW2" i="7"/>
  <c r="DE3" i="7"/>
  <c r="DC3" i="7"/>
  <c r="DD3" i="7" s="1"/>
  <c r="DB3" i="7"/>
  <c r="P3" i="6" s="1"/>
  <c r="Q3" i="6"/>
  <c r="C3" i="7"/>
  <c r="C3" i="6" s="1"/>
  <c r="C4" i="7"/>
  <c r="C5" i="7"/>
  <c r="C6" i="7"/>
  <c r="C7" i="7"/>
  <c r="C8" i="7"/>
  <c r="C9" i="7"/>
  <c r="C10" i="7"/>
  <c r="C11" i="7"/>
  <c r="C12" i="7"/>
  <c r="C13" i="7"/>
  <c r="C14" i="7"/>
  <c r="C15" i="7"/>
  <c r="C16" i="7"/>
  <c r="C17" i="7"/>
  <c r="C18" i="7"/>
  <c r="C19" i="7"/>
  <c r="C20" i="7"/>
  <c r="C21" i="7"/>
  <c r="C22" i="7"/>
  <c r="C23" i="7"/>
  <c r="C24" i="7"/>
  <c r="C25" i="7"/>
  <c r="C26" i="7"/>
  <c r="C27" i="7"/>
  <c r="C28" i="7"/>
  <c r="C29" i="7"/>
  <c r="C30" i="7"/>
  <c r="C31" i="7"/>
  <c r="C32" i="7"/>
  <c r="C33" i="7"/>
  <c r="C34" i="7"/>
  <c r="C35" i="7"/>
  <c r="C36" i="7"/>
  <c r="C37" i="7"/>
  <c r="C38" i="7"/>
  <c r="C39" i="7"/>
  <c r="C40" i="7"/>
  <c r="C41" i="7"/>
  <c r="C42" i="7"/>
  <c r="C43" i="7"/>
  <c r="C44" i="7"/>
  <c r="C45" i="7"/>
  <c r="C46" i="7"/>
  <c r="C47" i="7"/>
  <c r="C48" i="7"/>
  <c r="C49" i="7"/>
  <c r="C50" i="7"/>
  <c r="C51" i="7"/>
  <c r="C52" i="7"/>
  <c r="C53" i="7"/>
  <c r="C54" i="7"/>
  <c r="C55" i="7"/>
  <c r="C56" i="7"/>
  <c r="C57" i="7"/>
  <c r="C58" i="7"/>
  <c r="C59" i="7"/>
  <c r="C60" i="7"/>
  <c r="C61" i="7"/>
  <c r="C62" i="7"/>
  <c r="C63" i="7"/>
  <c r="C64" i="7"/>
  <c r="C65" i="7"/>
  <c r="C66" i="7"/>
  <c r="C67" i="7"/>
  <c r="C68" i="7"/>
  <c r="C69" i="7"/>
  <c r="C70" i="7"/>
  <c r="C71" i="7"/>
  <c r="C72" i="7"/>
  <c r="C73" i="7"/>
  <c r="C74" i="7"/>
  <c r="C75" i="7"/>
  <c r="C76" i="7"/>
  <c r="C77" i="7"/>
  <c r="C78" i="7"/>
  <c r="C79" i="7"/>
  <c r="C80" i="7"/>
  <c r="C81" i="7"/>
  <c r="C82" i="7"/>
  <c r="C83" i="7"/>
  <c r="C84" i="7"/>
  <c r="C85" i="7"/>
  <c r="C86" i="7"/>
  <c r="C87" i="7"/>
  <c r="C88" i="7"/>
  <c r="C89" i="7"/>
  <c r="C90" i="7"/>
  <c r="C91" i="7"/>
  <c r="C92" i="7"/>
  <c r="C93" i="7"/>
  <c r="C94" i="7"/>
  <c r="C95" i="7"/>
  <c r="C96" i="7"/>
  <c r="C97" i="7"/>
  <c r="C98" i="7"/>
  <c r="C99" i="7"/>
  <c r="C100" i="7"/>
  <c r="C101" i="7"/>
  <c r="C102" i="7"/>
  <c r="C103" i="7"/>
  <c r="C104" i="7"/>
  <c r="C105" i="7"/>
  <c r="C106" i="7"/>
  <c r="C107" i="7"/>
  <c r="C108" i="7"/>
  <c r="C109" i="7"/>
  <c r="C110" i="7"/>
  <c r="C111" i="7"/>
  <c r="C112" i="7"/>
  <c r="C113" i="7"/>
  <c r="C114" i="7"/>
  <c r="C115" i="7"/>
  <c r="C116" i="7"/>
  <c r="C117" i="7"/>
  <c r="C118" i="7"/>
  <c r="C119" i="7"/>
  <c r="C120" i="7"/>
  <c r="C121" i="7"/>
  <c r="C122" i="7"/>
  <c r="C123" i="7"/>
  <c r="C124" i="7"/>
  <c r="C125" i="7"/>
  <c r="C126" i="7"/>
  <c r="C127" i="7"/>
  <c r="C128" i="7"/>
  <c r="C129" i="7"/>
  <c r="C130" i="7"/>
  <c r="C131" i="7"/>
  <c r="C132" i="7"/>
  <c r="C133" i="7"/>
  <c r="C134" i="7"/>
  <c r="C135" i="7"/>
  <c r="C136" i="7"/>
  <c r="C137" i="7"/>
  <c r="C138" i="7"/>
  <c r="C139" i="7"/>
  <c r="C140" i="7"/>
  <c r="C141" i="7"/>
  <c r="C142" i="7"/>
  <c r="C143" i="7"/>
  <c r="C144" i="7"/>
  <c r="C145" i="7"/>
  <c r="C146" i="7"/>
  <c r="C147" i="7"/>
  <c r="C148" i="7"/>
  <c r="C149" i="7"/>
  <c r="C150" i="7"/>
  <c r="C151" i="7"/>
  <c r="C152" i="7"/>
  <c r="C153" i="7"/>
  <c r="C154" i="7"/>
  <c r="C155" i="7"/>
  <c r="C156" i="7"/>
  <c r="C157" i="7"/>
  <c r="C158" i="7"/>
  <c r="C159" i="7"/>
  <c r="C160" i="7"/>
  <c r="C161" i="7"/>
  <c r="C162" i="7"/>
  <c r="C163" i="7"/>
  <c r="C164" i="7"/>
  <c r="C165" i="7"/>
  <c r="C166" i="7"/>
  <c r="C167" i="7"/>
  <c r="C168" i="7"/>
  <c r="C169" i="7"/>
  <c r="C170" i="7"/>
  <c r="C171" i="7"/>
  <c r="C172" i="7"/>
  <c r="C173" i="7"/>
  <c r="C174" i="7"/>
  <c r="C175" i="7"/>
  <c r="C176" i="7"/>
  <c r="C177" i="7"/>
  <c r="C178" i="7"/>
  <c r="C179" i="7"/>
  <c r="C180" i="7"/>
  <c r="C181" i="7"/>
  <c r="C182" i="7"/>
  <c r="C183" i="7"/>
  <c r="C184" i="7"/>
  <c r="C185" i="7"/>
  <c r="C186" i="7"/>
  <c r="C187" i="7"/>
  <c r="C188" i="7"/>
  <c r="C189" i="7"/>
  <c r="C190" i="7"/>
  <c r="C191" i="7"/>
  <c r="C192" i="7"/>
  <c r="C193" i="7"/>
  <c r="C194" i="7"/>
  <c r="C195" i="7"/>
  <c r="C196" i="7"/>
  <c r="C197" i="7"/>
  <c r="C198" i="7"/>
  <c r="C199" i="7"/>
  <c r="C200" i="7"/>
  <c r="C201" i="7"/>
  <c r="C202" i="7"/>
  <c r="C203" i="7"/>
  <c r="C204" i="7"/>
  <c r="C205" i="7"/>
  <c r="C206" i="7"/>
  <c r="C207" i="7"/>
  <c r="C208" i="7"/>
  <c r="C209" i="7"/>
  <c r="C210" i="7"/>
  <c r="C211" i="7"/>
  <c r="C212" i="7"/>
  <c r="C213" i="7"/>
  <c r="C214" i="7"/>
  <c r="C215" i="7"/>
  <c r="C216" i="7"/>
  <c r="C217" i="7"/>
  <c r="C218" i="7"/>
  <c r="C219" i="7"/>
  <c r="C220" i="7"/>
  <c r="C221" i="7"/>
  <c r="C222" i="7"/>
  <c r="C223" i="7"/>
  <c r="C224" i="7"/>
  <c r="C225" i="7"/>
  <c r="C226" i="7"/>
  <c r="C227" i="7"/>
  <c r="C228" i="7"/>
  <c r="C229" i="7"/>
  <c r="C230" i="7"/>
  <c r="C231" i="7"/>
  <c r="C232" i="7"/>
  <c r="C233" i="7"/>
  <c r="C234" i="7"/>
  <c r="C235" i="7"/>
  <c r="C236" i="7"/>
  <c r="C237" i="7"/>
  <c r="C238" i="7"/>
  <c r="C239" i="7"/>
  <c r="C240" i="7"/>
  <c r="C241" i="7"/>
  <c r="C242" i="7"/>
  <c r="C243" i="7"/>
  <c r="C244" i="7"/>
  <c r="C245" i="7"/>
  <c r="C246" i="7"/>
  <c r="C247" i="7"/>
  <c r="C248" i="7"/>
  <c r="C249" i="7"/>
  <c r="C250" i="7"/>
  <c r="C251" i="7"/>
  <c r="C252" i="7"/>
  <c r="C253" i="7"/>
  <c r="C254" i="7"/>
  <c r="C255" i="7"/>
  <c r="C256" i="7"/>
  <c r="C257" i="7"/>
  <c r="C258" i="7"/>
  <c r="C259" i="7"/>
  <c r="C260" i="7"/>
  <c r="C261" i="7"/>
  <c r="C262" i="7"/>
  <c r="C263" i="7"/>
  <c r="C264" i="7"/>
  <c r="C265" i="7"/>
  <c r="C266" i="7"/>
  <c r="C267" i="7"/>
  <c r="C268" i="7"/>
  <c r="C269" i="7"/>
  <c r="C270" i="7"/>
  <c r="C271" i="7"/>
  <c r="C272" i="7"/>
  <c r="C273" i="7"/>
  <c r="C274" i="7"/>
  <c r="C275" i="7"/>
  <c r="C276" i="7"/>
  <c r="C277" i="7"/>
  <c r="C278" i="7"/>
  <c r="C279" i="7"/>
  <c r="C280" i="7"/>
  <c r="C281" i="7"/>
  <c r="C282" i="7"/>
  <c r="C283" i="7"/>
  <c r="C284" i="7"/>
  <c r="C285" i="7"/>
  <c r="C286" i="7"/>
  <c r="C287" i="7"/>
  <c r="C288" i="7"/>
  <c r="C289" i="7"/>
  <c r="C290" i="7"/>
  <c r="C291" i="7"/>
  <c r="C292" i="7"/>
  <c r="C293" i="7"/>
  <c r="C294" i="7"/>
  <c r="C295" i="7"/>
  <c r="C296" i="7"/>
  <c r="C297" i="7"/>
  <c r="C298" i="7"/>
  <c r="C299" i="7"/>
  <c r="C300" i="7"/>
  <c r="C301" i="7"/>
  <c r="C302" i="7"/>
  <c r="C303" i="7"/>
  <c r="C304" i="7"/>
  <c r="C305" i="7"/>
  <c r="C306" i="7"/>
  <c r="C307" i="7"/>
  <c r="C308" i="7"/>
  <c r="C309" i="7"/>
  <c r="C310" i="7"/>
  <c r="C311" i="7"/>
  <c r="C312" i="7"/>
  <c r="C313" i="7"/>
  <c r="C314" i="7"/>
  <c r="C315" i="7"/>
  <c r="C316" i="7"/>
  <c r="C317" i="7"/>
  <c r="C318" i="7"/>
  <c r="C319" i="7"/>
  <c r="C320" i="7"/>
  <c r="C321" i="7"/>
  <c r="C322" i="7"/>
  <c r="C323" i="7"/>
  <c r="C324" i="7"/>
  <c r="C325" i="7"/>
  <c r="C326" i="7"/>
  <c r="C327" i="7"/>
  <c r="C328" i="7"/>
  <c r="C329" i="7"/>
  <c r="C330" i="7"/>
  <c r="C331" i="7"/>
  <c r="C332" i="7"/>
  <c r="C333" i="7"/>
  <c r="C334" i="7"/>
  <c r="C335" i="7"/>
  <c r="C336" i="7"/>
  <c r="C337" i="7"/>
  <c r="C338" i="7"/>
  <c r="C339" i="7"/>
  <c r="C340" i="7"/>
  <c r="C341" i="7"/>
  <c r="C342" i="7"/>
  <c r="C343" i="7"/>
  <c r="C344" i="7"/>
  <c r="C345" i="7"/>
  <c r="C346" i="7"/>
  <c r="C347" i="7"/>
  <c r="C348" i="7"/>
  <c r="C349" i="7"/>
  <c r="C350" i="7"/>
  <c r="C351" i="7"/>
  <c r="C352" i="7"/>
  <c r="C353" i="7"/>
  <c r="C354" i="7"/>
  <c r="C355" i="7"/>
  <c r="C356" i="7"/>
  <c r="C357" i="7"/>
  <c r="C358" i="7"/>
  <c r="C359" i="7"/>
  <c r="C360" i="7"/>
  <c r="C361" i="7"/>
  <c r="C362" i="7"/>
  <c r="C363" i="7"/>
  <c r="C364" i="7"/>
  <c r="C365" i="7"/>
  <c r="C366" i="7"/>
  <c r="C367" i="7"/>
  <c r="C368" i="7"/>
  <c r="C369" i="7"/>
  <c r="C370" i="7"/>
  <c r="C371" i="7"/>
  <c r="C372" i="7"/>
  <c r="C373" i="7"/>
  <c r="C374" i="7"/>
  <c r="C375" i="7"/>
  <c r="C376" i="7"/>
  <c r="C377" i="7"/>
  <c r="C378" i="7"/>
  <c r="C379" i="7"/>
  <c r="C380" i="7"/>
  <c r="C381" i="7"/>
  <c r="C382" i="7"/>
  <c r="C383" i="7"/>
  <c r="C384" i="7"/>
  <c r="C385" i="7"/>
  <c r="C386" i="7"/>
  <c r="C387" i="7"/>
  <c r="C388" i="7"/>
  <c r="C389" i="7"/>
  <c r="C390" i="7"/>
  <c r="C391" i="7"/>
  <c r="C392" i="7"/>
  <c r="C393" i="7"/>
  <c r="C394" i="7"/>
  <c r="C395" i="7"/>
  <c r="C396" i="7"/>
  <c r="C397" i="7"/>
  <c r="C398" i="7"/>
  <c r="C399" i="7"/>
  <c r="C400" i="7"/>
  <c r="C401" i="7"/>
  <c r="C402" i="7"/>
  <c r="C403" i="7"/>
  <c r="C404" i="7"/>
  <c r="C405" i="7"/>
  <c r="C406" i="7"/>
  <c r="C407" i="7"/>
  <c r="C408" i="7"/>
  <c r="C409" i="7"/>
  <c r="C410" i="7"/>
  <c r="C411" i="7"/>
  <c r="C412" i="7"/>
  <c r="C413" i="7"/>
  <c r="C414" i="7"/>
  <c r="C415" i="7"/>
  <c r="C416" i="7"/>
  <c r="C417" i="7"/>
  <c r="C418" i="7"/>
  <c r="C419" i="7"/>
  <c r="C420" i="7"/>
  <c r="C421" i="7"/>
  <c r="C422" i="7"/>
  <c r="C423" i="7"/>
  <c r="C424" i="7"/>
  <c r="C425" i="7"/>
  <c r="C426" i="7"/>
  <c r="C427" i="7"/>
  <c r="C428" i="7"/>
  <c r="C429" i="7"/>
  <c r="C430" i="7"/>
  <c r="C431" i="7"/>
  <c r="C432" i="7"/>
  <c r="C433" i="7"/>
  <c r="C434" i="7"/>
  <c r="C435" i="7"/>
  <c r="C436" i="7"/>
  <c r="C437" i="7"/>
  <c r="C438" i="7"/>
  <c r="C439" i="7"/>
  <c r="C440" i="7"/>
  <c r="C441" i="7"/>
  <c r="C442" i="7"/>
  <c r="C443" i="7"/>
  <c r="C444" i="7"/>
  <c r="C445" i="7"/>
  <c r="C446" i="7"/>
  <c r="C447" i="7"/>
  <c r="C448" i="7"/>
  <c r="C449" i="7"/>
  <c r="C450" i="7"/>
  <c r="C451" i="7"/>
  <c r="C452" i="7"/>
  <c r="C453" i="7"/>
  <c r="C454" i="7"/>
  <c r="C455" i="7"/>
  <c r="C456" i="7"/>
  <c r="C457" i="7"/>
  <c r="C458" i="7"/>
  <c r="C459" i="7"/>
  <c r="C460" i="7"/>
  <c r="C461" i="7"/>
  <c r="C462" i="7"/>
  <c r="C463" i="7"/>
  <c r="C464" i="7"/>
  <c r="C465" i="7"/>
  <c r="C466" i="7"/>
  <c r="C467" i="7"/>
  <c r="C468" i="7"/>
  <c r="C469" i="7"/>
  <c r="C470" i="7"/>
  <c r="C471" i="7"/>
  <c r="C472" i="7"/>
  <c r="C473" i="7"/>
  <c r="C474" i="7"/>
  <c r="C475" i="7"/>
  <c r="C476" i="7"/>
  <c r="C477" i="7"/>
  <c r="C478" i="7"/>
  <c r="C479" i="7"/>
  <c r="C480" i="7"/>
  <c r="C481" i="7"/>
  <c r="C482" i="7"/>
  <c r="C483" i="7"/>
  <c r="C484" i="7"/>
  <c r="C485" i="7"/>
  <c r="C486" i="7"/>
  <c r="C487" i="7"/>
  <c r="C488" i="7"/>
  <c r="C489" i="7"/>
  <c r="C490" i="7"/>
  <c r="C491" i="7"/>
  <c r="C492" i="7"/>
  <c r="C493" i="7"/>
  <c r="C494" i="7"/>
  <c r="C495" i="7"/>
  <c r="C496" i="7"/>
  <c r="C497" i="7"/>
  <c r="C498" i="7"/>
  <c r="C499" i="7"/>
  <c r="C500" i="7"/>
  <c r="C501" i="7"/>
  <c r="C502" i="7"/>
  <c r="C503" i="7"/>
  <c r="C504" i="7"/>
  <c r="C505" i="7"/>
  <c r="C506" i="7"/>
  <c r="C507" i="7"/>
  <c r="C508" i="7"/>
  <c r="C509" i="7"/>
  <c r="C510" i="7"/>
  <c r="C511" i="7"/>
  <c r="C512" i="7"/>
  <c r="C513" i="7"/>
  <c r="C514" i="7"/>
  <c r="C515" i="7"/>
  <c r="C516" i="7"/>
  <c r="C517" i="7"/>
  <c r="C518" i="7"/>
  <c r="C519" i="7"/>
  <c r="C520" i="7"/>
  <c r="C521" i="7"/>
  <c r="C522" i="7"/>
  <c r="C523" i="7"/>
  <c r="C524" i="7"/>
  <c r="C525" i="7"/>
  <c r="C526" i="7"/>
  <c r="C527" i="7"/>
  <c r="C528" i="7"/>
  <c r="C529" i="7"/>
  <c r="C530" i="7"/>
  <c r="C531" i="7"/>
  <c r="C532" i="7"/>
  <c r="C533" i="7"/>
  <c r="C534" i="7"/>
  <c r="C535" i="7"/>
  <c r="C536" i="7"/>
  <c r="C537" i="7"/>
  <c r="C538" i="7"/>
  <c r="C539" i="7"/>
  <c r="C540" i="7"/>
  <c r="C541" i="7"/>
  <c r="C542" i="7"/>
  <c r="C543" i="7"/>
  <c r="C544" i="7"/>
  <c r="C545" i="7"/>
  <c r="C546" i="7"/>
  <c r="C547" i="7"/>
  <c r="C548" i="7"/>
  <c r="C549" i="7"/>
  <c r="C550" i="7"/>
  <c r="C551" i="7"/>
  <c r="C552" i="7"/>
  <c r="C553" i="7"/>
  <c r="C554" i="7"/>
  <c r="C555" i="7"/>
  <c r="C556" i="7"/>
  <c r="C557" i="7"/>
  <c r="C558" i="7"/>
  <c r="C559" i="7"/>
  <c r="C560" i="7"/>
  <c r="C561" i="7"/>
  <c r="C562" i="7"/>
  <c r="C563" i="7"/>
  <c r="C564" i="7"/>
  <c r="C565" i="7"/>
  <c r="C566" i="7"/>
  <c r="C567" i="7"/>
  <c r="C568" i="7"/>
  <c r="C569" i="7"/>
  <c r="C570" i="7"/>
  <c r="C571" i="7"/>
  <c r="C572" i="7"/>
  <c r="C573" i="7"/>
  <c r="C574" i="7"/>
  <c r="C575" i="7"/>
  <c r="C576" i="7"/>
  <c r="C577" i="7"/>
  <c r="C578" i="7"/>
  <c r="C579" i="7"/>
  <c r="C580" i="7"/>
  <c r="C581" i="7"/>
  <c r="C582" i="7"/>
  <c r="C583" i="7"/>
  <c r="C584" i="7"/>
  <c r="C585" i="7"/>
  <c r="C586" i="7"/>
  <c r="C587" i="7"/>
  <c r="C588" i="7"/>
  <c r="C589" i="7"/>
  <c r="C590" i="7"/>
  <c r="C591" i="7"/>
  <c r="C592" i="7"/>
  <c r="C593" i="7"/>
  <c r="C594" i="7"/>
  <c r="C595" i="7"/>
  <c r="C596" i="7"/>
  <c r="C597" i="7"/>
  <c r="C598" i="7"/>
  <c r="C599" i="7"/>
  <c r="C600" i="7"/>
  <c r="C601" i="7"/>
  <c r="C602" i="7"/>
  <c r="C603" i="7"/>
  <c r="C604" i="7"/>
  <c r="C605" i="7"/>
  <c r="C606" i="7"/>
  <c r="C607" i="7"/>
  <c r="C608" i="7"/>
  <c r="C609" i="7"/>
  <c r="C610" i="7"/>
  <c r="C611" i="7"/>
  <c r="C612" i="7"/>
  <c r="C613" i="7"/>
  <c r="C614" i="7"/>
  <c r="C615" i="7"/>
  <c r="C616" i="7"/>
  <c r="C617" i="7"/>
  <c r="C618" i="7"/>
  <c r="C619" i="7"/>
  <c r="C620" i="7"/>
  <c r="C621" i="7"/>
  <c r="C622" i="7"/>
  <c r="C623" i="7"/>
  <c r="C624" i="7"/>
  <c r="C625" i="7"/>
  <c r="C626" i="7"/>
  <c r="C627" i="7"/>
  <c r="C628" i="7"/>
  <c r="C629" i="7"/>
  <c r="C630" i="7"/>
  <c r="C631" i="7"/>
  <c r="C632" i="7"/>
  <c r="C633" i="7"/>
  <c r="C634" i="7"/>
  <c r="C635" i="7"/>
  <c r="C636" i="7"/>
  <c r="C637" i="7"/>
  <c r="C638" i="7"/>
  <c r="C639" i="7"/>
  <c r="C640" i="7"/>
  <c r="C641" i="7"/>
  <c r="C642" i="7"/>
  <c r="C643" i="7"/>
  <c r="C644" i="7"/>
  <c r="C645" i="7"/>
  <c r="C646" i="7"/>
  <c r="C647" i="7"/>
  <c r="C648" i="7"/>
  <c r="C649" i="7"/>
  <c r="C650" i="7"/>
  <c r="C651" i="7"/>
  <c r="C652" i="7"/>
  <c r="C653" i="7"/>
  <c r="C654" i="7"/>
  <c r="C655" i="7"/>
  <c r="C656" i="7"/>
  <c r="C657" i="7"/>
  <c r="C658" i="7"/>
  <c r="C659" i="7"/>
  <c r="C660" i="7"/>
  <c r="C661" i="7"/>
  <c r="C662" i="7"/>
  <c r="C663" i="7"/>
  <c r="C664" i="7"/>
  <c r="C665" i="7"/>
  <c r="C666" i="7"/>
  <c r="C667" i="7"/>
  <c r="C668" i="7"/>
  <c r="C669" i="7"/>
  <c r="C670" i="7"/>
  <c r="C671" i="7"/>
  <c r="C672" i="7"/>
  <c r="C673" i="7"/>
  <c r="C674" i="7"/>
  <c r="C675" i="7"/>
  <c r="C676" i="7"/>
  <c r="C677" i="7"/>
  <c r="C678" i="7"/>
  <c r="C679" i="7"/>
  <c r="C680" i="7"/>
  <c r="C681" i="7"/>
  <c r="C682" i="7"/>
  <c r="C683" i="7"/>
  <c r="C684" i="7"/>
  <c r="C685" i="7"/>
  <c r="C686" i="7"/>
  <c r="C687" i="7"/>
  <c r="C688" i="7"/>
  <c r="C689" i="7"/>
  <c r="C690" i="7"/>
  <c r="C691" i="7"/>
  <c r="C692" i="7"/>
  <c r="C693" i="7"/>
  <c r="C694" i="7"/>
  <c r="C695" i="7"/>
  <c r="C696" i="7"/>
  <c r="C697" i="7"/>
  <c r="C698" i="7"/>
  <c r="C699" i="7"/>
  <c r="C700" i="7"/>
  <c r="C701" i="7"/>
  <c r="B2" i="7"/>
  <c r="B3" i="7"/>
  <c r="B5" i="7"/>
  <c r="B7" i="7"/>
  <c r="B9" i="7"/>
  <c r="B11" i="7"/>
  <c r="B13" i="7"/>
  <c r="B15" i="7"/>
  <c r="B17" i="7"/>
  <c r="B19" i="7"/>
  <c r="B21" i="7"/>
  <c r="B23" i="7"/>
  <c r="B25" i="7"/>
  <c r="B27" i="7"/>
  <c r="B29" i="7"/>
  <c r="B31" i="7"/>
  <c r="B33" i="7"/>
  <c r="B35" i="7"/>
  <c r="B37" i="7"/>
  <c r="B39" i="7"/>
  <c r="B41" i="7"/>
  <c r="B43" i="7"/>
  <c r="B45" i="7"/>
  <c r="B47" i="7"/>
  <c r="B49" i="7"/>
  <c r="B51" i="7"/>
  <c r="B53" i="7"/>
  <c r="B55" i="7"/>
  <c r="B57" i="7"/>
  <c r="B59" i="7"/>
  <c r="B61" i="7"/>
  <c r="B63" i="7"/>
  <c r="B65" i="7"/>
  <c r="B67" i="7"/>
  <c r="B69" i="7"/>
  <c r="B71" i="7"/>
  <c r="B73" i="7"/>
  <c r="B75" i="7"/>
  <c r="B77" i="7"/>
  <c r="B79" i="7"/>
  <c r="B81" i="7"/>
  <c r="B83" i="7"/>
  <c r="B85" i="7"/>
  <c r="B87" i="7"/>
  <c r="B89" i="7"/>
  <c r="B91" i="7"/>
  <c r="B93" i="7"/>
  <c r="B95" i="7"/>
  <c r="B97" i="7"/>
  <c r="B99" i="7"/>
  <c r="B101" i="7"/>
  <c r="B103" i="7"/>
  <c r="B105" i="7"/>
  <c r="B107" i="7"/>
  <c r="B109" i="7"/>
  <c r="B111" i="7"/>
  <c r="B113" i="7"/>
  <c r="B115" i="7"/>
  <c r="B117" i="7"/>
  <c r="B119" i="7"/>
  <c r="B121" i="7"/>
  <c r="B123" i="7"/>
  <c r="B125" i="7"/>
  <c r="B127" i="7"/>
  <c r="B129" i="7"/>
  <c r="B131" i="7"/>
  <c r="B133" i="7"/>
  <c r="B135" i="7"/>
  <c r="B137" i="7"/>
  <c r="B139" i="7"/>
  <c r="B141" i="7"/>
  <c r="B143" i="7"/>
  <c r="B145" i="7"/>
  <c r="B147" i="7"/>
  <c r="B149" i="7"/>
  <c r="B151" i="7"/>
  <c r="B153" i="7"/>
  <c r="B155" i="7"/>
  <c r="B157" i="7"/>
  <c r="B159" i="7"/>
  <c r="B161" i="7"/>
  <c r="B163" i="7"/>
  <c r="B165" i="7"/>
  <c r="B167" i="7"/>
  <c r="B169" i="7"/>
  <c r="B171" i="7"/>
  <c r="B173" i="7"/>
  <c r="B175" i="7"/>
  <c r="B177" i="7"/>
  <c r="B179" i="7"/>
  <c r="B181" i="7"/>
  <c r="B183" i="7"/>
  <c r="B185" i="7"/>
  <c r="B187" i="7"/>
  <c r="B189" i="7"/>
  <c r="B191" i="7"/>
  <c r="B193" i="7"/>
  <c r="B195" i="7"/>
  <c r="B197" i="7"/>
  <c r="B199" i="7"/>
  <c r="B201" i="7"/>
  <c r="B203" i="7"/>
  <c r="B205" i="7"/>
  <c r="B207" i="7"/>
  <c r="B209" i="7"/>
  <c r="B211" i="7"/>
  <c r="B213" i="7"/>
  <c r="B215" i="7"/>
  <c r="B217" i="7"/>
  <c r="B219" i="7"/>
  <c r="B221" i="7"/>
  <c r="B223" i="7"/>
  <c r="B225" i="7"/>
  <c r="B227" i="7"/>
  <c r="B229" i="7"/>
  <c r="B231" i="7"/>
  <c r="B233" i="7"/>
  <c r="B235" i="7"/>
  <c r="B237" i="7"/>
  <c r="B239" i="7"/>
  <c r="B241" i="7"/>
  <c r="B243" i="7"/>
  <c r="B245" i="7"/>
  <c r="B247" i="7"/>
  <c r="B249" i="7"/>
  <c r="B251" i="7"/>
  <c r="B253" i="7"/>
  <c r="B255" i="7"/>
  <c r="B257" i="7"/>
  <c r="B259" i="7"/>
  <c r="B261" i="7"/>
  <c r="B263" i="7"/>
  <c r="B265" i="7"/>
  <c r="B267" i="7"/>
  <c r="B269" i="7"/>
  <c r="B271" i="7"/>
  <c r="B273" i="7"/>
  <c r="B275" i="7"/>
  <c r="B277" i="7"/>
  <c r="B279" i="7"/>
  <c r="B281" i="7"/>
  <c r="B283" i="7"/>
  <c r="B285" i="7"/>
  <c r="B287" i="7"/>
  <c r="B289" i="7"/>
  <c r="B291" i="7"/>
  <c r="B293" i="7"/>
  <c r="B295" i="7"/>
  <c r="B297" i="7"/>
  <c r="B299" i="7"/>
  <c r="B301" i="7"/>
  <c r="B303" i="7"/>
  <c r="B305" i="7"/>
  <c r="B307" i="7"/>
  <c r="B309" i="7"/>
  <c r="B311" i="7"/>
  <c r="B313" i="7"/>
  <c r="B315" i="7"/>
  <c r="B317" i="7"/>
  <c r="B319" i="7"/>
  <c r="B321" i="7"/>
  <c r="B323" i="7"/>
  <c r="B325" i="7"/>
  <c r="B327" i="7"/>
  <c r="B329" i="7"/>
  <c r="B331" i="7"/>
  <c r="B333" i="7"/>
  <c r="B335" i="7"/>
  <c r="B337" i="7"/>
  <c r="B339" i="7"/>
  <c r="B341" i="7"/>
  <c r="B343" i="7"/>
  <c r="B345" i="7"/>
  <c r="B347" i="7"/>
  <c r="B349" i="7"/>
  <c r="B351" i="7"/>
  <c r="B353" i="7"/>
  <c r="B355" i="7"/>
  <c r="B357" i="7"/>
  <c r="B359" i="7"/>
  <c r="B361" i="7"/>
  <c r="B363" i="7"/>
  <c r="B365" i="7"/>
  <c r="B367" i="7"/>
  <c r="B369" i="7"/>
  <c r="B371" i="7"/>
  <c r="B373" i="7"/>
  <c r="B375" i="7"/>
  <c r="B377" i="7"/>
  <c r="B379" i="7"/>
  <c r="B381" i="7"/>
  <c r="B383" i="7"/>
  <c r="B385" i="7"/>
  <c r="B387" i="7"/>
  <c r="B389" i="7"/>
  <c r="B391" i="7"/>
  <c r="B393" i="7"/>
  <c r="B395" i="7"/>
  <c r="B397" i="7"/>
  <c r="B399" i="7"/>
  <c r="B401" i="7"/>
  <c r="B403" i="7"/>
  <c r="B405" i="7"/>
  <c r="B407" i="7"/>
  <c r="B409" i="7"/>
  <c r="B411" i="7"/>
  <c r="B413" i="7"/>
  <c r="B415" i="7"/>
  <c r="B417" i="7"/>
  <c r="B419" i="7"/>
  <c r="B421" i="7"/>
  <c r="B423" i="7"/>
  <c r="B425" i="7"/>
  <c r="B427" i="7"/>
  <c r="B429" i="7"/>
  <c r="B431" i="7"/>
  <c r="B433" i="7"/>
  <c r="B435" i="7"/>
  <c r="B437" i="7"/>
  <c r="B439" i="7"/>
  <c r="B441" i="7"/>
  <c r="B443" i="7"/>
  <c r="B445" i="7"/>
  <c r="B447" i="7"/>
  <c r="B449" i="7"/>
  <c r="B451" i="7"/>
  <c r="B453" i="7"/>
  <c r="B455" i="7"/>
  <c r="B457" i="7"/>
  <c r="B459" i="7"/>
  <c r="B461" i="7"/>
  <c r="B463" i="7"/>
  <c r="B465" i="7"/>
  <c r="B467" i="7"/>
  <c r="B469" i="7"/>
  <c r="B471" i="7"/>
  <c r="B473" i="7"/>
  <c r="B475" i="7"/>
  <c r="B477" i="7"/>
  <c r="B479" i="7"/>
  <c r="B481" i="7"/>
  <c r="B483" i="7"/>
  <c r="B485" i="7"/>
  <c r="B487" i="7"/>
  <c r="B489" i="7"/>
  <c r="B491" i="7"/>
  <c r="B493" i="7"/>
  <c r="B495" i="7"/>
  <c r="B497" i="7"/>
  <c r="B499" i="7"/>
  <c r="B501" i="7"/>
  <c r="B503" i="7"/>
  <c r="B505" i="7"/>
  <c r="B507" i="7"/>
  <c r="B509" i="7"/>
  <c r="B511" i="7"/>
  <c r="B513" i="7"/>
  <c r="B515" i="7"/>
  <c r="B517" i="7"/>
  <c r="B519" i="7"/>
  <c r="B521" i="7"/>
  <c r="B523" i="7"/>
  <c r="B525" i="7"/>
  <c r="B527" i="7"/>
  <c r="B529" i="7"/>
  <c r="B531" i="7"/>
  <c r="B533" i="7"/>
  <c r="B535" i="7"/>
  <c r="B537" i="7"/>
  <c r="B539" i="7"/>
  <c r="B541" i="7"/>
  <c r="B543" i="7"/>
  <c r="B545" i="7"/>
  <c r="B547" i="7"/>
  <c r="B549" i="7"/>
  <c r="B551" i="7"/>
  <c r="B553" i="7"/>
  <c r="B555" i="7"/>
  <c r="B557" i="7"/>
  <c r="B559" i="7"/>
  <c r="B561" i="7"/>
  <c r="B563" i="7"/>
  <c r="B565" i="7"/>
  <c r="B567" i="7"/>
  <c r="B569" i="7"/>
  <c r="B571" i="7"/>
  <c r="B573" i="7"/>
  <c r="B575" i="7"/>
  <c r="B577" i="7"/>
  <c r="B579" i="7"/>
  <c r="B581" i="7"/>
  <c r="B583" i="7"/>
  <c r="B585" i="7"/>
  <c r="B587" i="7"/>
  <c r="B589" i="7"/>
  <c r="B591" i="7"/>
  <c r="B593" i="7"/>
  <c r="B595" i="7"/>
  <c r="B597" i="7"/>
  <c r="B599" i="7"/>
  <c r="B601" i="7"/>
  <c r="B603" i="7"/>
  <c r="B605" i="7"/>
  <c r="B607" i="7"/>
  <c r="B609" i="7"/>
  <c r="B611" i="7"/>
  <c r="B613" i="7"/>
  <c r="B615" i="7"/>
  <c r="B617" i="7"/>
  <c r="B619" i="7"/>
  <c r="B621" i="7"/>
  <c r="B623" i="7"/>
  <c r="B625" i="7"/>
  <c r="B627" i="7"/>
  <c r="B629" i="7"/>
  <c r="B631" i="7"/>
  <c r="B633" i="7"/>
  <c r="B635" i="7"/>
  <c r="B637" i="7"/>
  <c r="B639" i="7"/>
  <c r="B641" i="7"/>
  <c r="B643" i="7"/>
  <c r="B645" i="7"/>
  <c r="B647" i="7"/>
  <c r="B649" i="7"/>
  <c r="B651" i="7"/>
  <c r="B653" i="7"/>
  <c r="B655" i="7"/>
  <c r="B657" i="7"/>
  <c r="B659" i="7"/>
  <c r="B661" i="7"/>
  <c r="B663" i="7"/>
  <c r="B665" i="7"/>
  <c r="B667" i="7"/>
  <c r="B669" i="7"/>
  <c r="B671" i="7"/>
  <c r="B673" i="7"/>
  <c r="B675" i="7"/>
  <c r="B677" i="7"/>
  <c r="B679" i="7"/>
  <c r="B681" i="7"/>
  <c r="B683" i="7"/>
  <c r="B685" i="7"/>
  <c r="B687" i="7"/>
  <c r="B689" i="7"/>
  <c r="B691" i="7"/>
  <c r="B693" i="7"/>
  <c r="B695" i="7"/>
  <c r="B697" i="7"/>
  <c r="B699" i="7"/>
  <c r="B701" i="7"/>
  <c r="B6" i="7"/>
  <c r="B10" i="7"/>
  <c r="B14" i="7"/>
  <c r="B18" i="7"/>
  <c r="B22" i="7"/>
  <c r="B26" i="7"/>
  <c r="B30" i="7"/>
  <c r="B34" i="7"/>
  <c r="B38" i="7"/>
  <c r="B42" i="7"/>
  <c r="B46" i="7"/>
  <c r="B50" i="7"/>
  <c r="B54" i="7"/>
  <c r="B58" i="7"/>
  <c r="B62" i="7"/>
  <c r="B66" i="7"/>
  <c r="B70" i="7"/>
  <c r="B74" i="7"/>
  <c r="B8" i="7"/>
  <c r="B16" i="7"/>
  <c r="B24" i="7"/>
  <c r="B32" i="7"/>
  <c r="B40" i="7"/>
  <c r="B48" i="7"/>
  <c r="B56" i="7"/>
  <c r="B64" i="7"/>
  <c r="B72" i="7"/>
  <c r="B78" i="7"/>
  <c r="B82" i="7"/>
  <c r="B86" i="7"/>
  <c r="B90" i="7"/>
  <c r="B94" i="7"/>
  <c r="B98" i="7"/>
  <c r="B102" i="7"/>
  <c r="B106" i="7"/>
  <c r="B110" i="7"/>
  <c r="B114" i="7"/>
  <c r="B118" i="7"/>
  <c r="B122" i="7"/>
  <c r="B126" i="7"/>
  <c r="B130" i="7"/>
  <c r="B134" i="7"/>
  <c r="B138" i="7"/>
  <c r="B142" i="7"/>
  <c r="B146" i="7"/>
  <c r="B150" i="7"/>
  <c r="B154" i="7"/>
  <c r="B158" i="7"/>
  <c r="B162" i="7"/>
  <c r="B166" i="7"/>
  <c r="B170" i="7"/>
  <c r="B174" i="7"/>
  <c r="B178" i="7"/>
  <c r="B182" i="7"/>
  <c r="B186" i="7"/>
  <c r="B190" i="7"/>
  <c r="B194" i="7"/>
  <c r="B198" i="7"/>
  <c r="B202" i="7"/>
  <c r="B206" i="7"/>
  <c r="B210" i="7"/>
  <c r="B214" i="7"/>
  <c r="B218" i="7"/>
  <c r="B222" i="7"/>
  <c r="B226" i="7"/>
  <c r="B230" i="7"/>
  <c r="B234" i="7"/>
  <c r="B238" i="7"/>
  <c r="B242" i="7"/>
  <c r="B246" i="7"/>
  <c r="B250" i="7"/>
  <c r="B254" i="7"/>
  <c r="B258" i="7"/>
  <c r="B262" i="7"/>
  <c r="B266" i="7"/>
  <c r="B270" i="7"/>
  <c r="B274" i="7"/>
  <c r="B278" i="7"/>
  <c r="B282" i="7"/>
  <c r="B286" i="7"/>
  <c r="B290" i="7"/>
  <c r="B294" i="7"/>
  <c r="B298" i="7"/>
  <c r="B302" i="7"/>
  <c r="B306" i="7"/>
  <c r="B310" i="7"/>
  <c r="B314" i="7"/>
  <c r="B318" i="7"/>
  <c r="B322" i="7"/>
  <c r="B326" i="7"/>
  <c r="B330" i="7"/>
  <c r="B334" i="7"/>
  <c r="B338" i="7"/>
  <c r="B342" i="7"/>
  <c r="B346" i="7"/>
  <c r="B350" i="7"/>
  <c r="B354" i="7"/>
  <c r="B358" i="7"/>
  <c r="B362" i="7"/>
  <c r="B366" i="7"/>
  <c r="B370" i="7"/>
  <c r="B374" i="7"/>
  <c r="B378" i="7"/>
  <c r="B382" i="7"/>
  <c r="B386" i="7"/>
  <c r="B390" i="7"/>
  <c r="B394" i="7"/>
  <c r="B398" i="7"/>
  <c r="B402" i="7"/>
  <c r="B406" i="7"/>
  <c r="B410" i="7"/>
  <c r="B414" i="7"/>
  <c r="B418" i="7"/>
  <c r="B422" i="7"/>
  <c r="B426" i="7"/>
  <c r="B430" i="7"/>
  <c r="B434" i="7"/>
  <c r="B438" i="7"/>
  <c r="B442" i="7"/>
  <c r="B446" i="7"/>
  <c r="B450" i="7"/>
  <c r="B454" i="7"/>
  <c r="B458" i="7"/>
  <c r="B462" i="7"/>
  <c r="B466" i="7"/>
  <c r="B470" i="7"/>
  <c r="B474" i="7"/>
  <c r="B478" i="7"/>
  <c r="B482" i="7"/>
  <c r="B486" i="7"/>
  <c r="B490" i="7"/>
  <c r="B494" i="7"/>
  <c r="B498" i="7"/>
  <c r="B502" i="7"/>
  <c r="B506" i="7"/>
  <c r="B510" i="7"/>
  <c r="B514" i="7"/>
  <c r="B518" i="7"/>
  <c r="B522" i="7"/>
  <c r="B526" i="7"/>
  <c r="B530" i="7"/>
  <c r="B534" i="7"/>
  <c r="B538" i="7"/>
  <c r="B542" i="7"/>
  <c r="B546" i="7"/>
  <c r="B550" i="7"/>
  <c r="B554" i="7"/>
  <c r="B558" i="7"/>
  <c r="B562" i="7"/>
  <c r="B566" i="7"/>
  <c r="B570" i="7"/>
  <c r="B574" i="7"/>
  <c r="B578" i="7"/>
  <c r="B582" i="7"/>
  <c r="B586" i="7"/>
  <c r="B590" i="7"/>
  <c r="B594" i="7"/>
  <c r="B598" i="7"/>
  <c r="B602" i="7"/>
  <c r="B606" i="7"/>
  <c r="B610" i="7"/>
  <c r="B614" i="7"/>
  <c r="B618" i="7"/>
  <c r="B622" i="7"/>
  <c r="B626" i="7"/>
  <c r="B630" i="7"/>
  <c r="B634" i="7"/>
  <c r="B638" i="7"/>
  <c r="B642" i="7"/>
  <c r="B646" i="7"/>
  <c r="B650" i="7"/>
  <c r="B654" i="7"/>
  <c r="B658" i="7"/>
  <c r="B662" i="7"/>
  <c r="B666" i="7"/>
  <c r="B670" i="7"/>
  <c r="B674" i="7"/>
  <c r="B678" i="7"/>
  <c r="B682" i="7"/>
  <c r="B686" i="7"/>
  <c r="B690" i="7"/>
  <c r="B694" i="7"/>
  <c r="B698" i="7"/>
  <c r="C2" i="7"/>
  <c r="C2" i="6" s="1"/>
  <c r="B4" i="7"/>
  <c r="B12" i="7"/>
  <c r="B20" i="7"/>
  <c r="B28" i="7"/>
  <c r="B36" i="7"/>
  <c r="B44" i="7"/>
  <c r="B52" i="7"/>
  <c r="B60" i="7"/>
  <c r="B68" i="7"/>
  <c r="B76" i="7"/>
  <c r="B80" i="7"/>
  <c r="B84" i="7"/>
  <c r="B88" i="7"/>
  <c r="B92" i="7"/>
  <c r="B96" i="7"/>
  <c r="B100" i="7"/>
  <c r="B104" i="7"/>
  <c r="B108" i="7"/>
  <c r="B112" i="7"/>
  <c r="B116" i="7"/>
  <c r="B120" i="7"/>
  <c r="B124" i="7"/>
  <c r="B128" i="7"/>
  <c r="B132" i="7"/>
  <c r="B136" i="7"/>
  <c r="B140" i="7"/>
  <c r="B144" i="7"/>
  <c r="B148" i="7"/>
  <c r="B152" i="7"/>
  <c r="B156" i="7"/>
  <c r="B160" i="7"/>
  <c r="B164" i="7"/>
  <c r="B168" i="7"/>
  <c r="B172" i="7"/>
  <c r="B176" i="7"/>
  <c r="B180" i="7"/>
  <c r="B184" i="7"/>
  <c r="B188" i="7"/>
  <c r="B192" i="7"/>
  <c r="B196" i="7"/>
  <c r="B200" i="7"/>
  <c r="B204" i="7"/>
  <c r="B208" i="7"/>
  <c r="B212" i="7"/>
  <c r="B216" i="7"/>
  <c r="B220" i="7"/>
  <c r="B224" i="7"/>
  <c r="B228" i="7"/>
  <c r="B232" i="7"/>
  <c r="B236" i="7"/>
  <c r="B240" i="7"/>
  <c r="B244" i="7"/>
  <c r="B248" i="7"/>
  <c r="B252" i="7"/>
  <c r="B256" i="7"/>
  <c r="B260" i="7"/>
  <c r="B264" i="7"/>
  <c r="B268" i="7"/>
  <c r="B272" i="7"/>
  <c r="B276" i="7"/>
  <c r="B280" i="7"/>
  <c r="B284" i="7"/>
  <c r="B288" i="7"/>
  <c r="B292" i="7"/>
  <c r="B296" i="7"/>
  <c r="B300" i="7"/>
  <c r="B304" i="7"/>
  <c r="B308" i="7"/>
  <c r="B312" i="7"/>
  <c r="B316" i="7"/>
  <c r="B320" i="7"/>
  <c r="B324" i="7"/>
  <c r="B328" i="7"/>
  <c r="B332" i="7"/>
  <c r="B336" i="7"/>
  <c r="B340" i="7"/>
  <c r="B344" i="7"/>
  <c r="B348" i="7"/>
  <c r="B352" i="7"/>
  <c r="B356" i="7"/>
  <c r="B360" i="7"/>
  <c r="B364" i="7"/>
  <c r="B368" i="7"/>
  <c r="B372" i="7"/>
  <c r="B376" i="7"/>
  <c r="B380" i="7"/>
  <c r="B384" i="7"/>
  <c r="B388" i="7"/>
  <c r="B392" i="7"/>
  <c r="B396" i="7"/>
  <c r="B400" i="7"/>
  <c r="B404" i="7"/>
  <c r="B408" i="7"/>
  <c r="B412" i="7"/>
  <c r="B416" i="7"/>
  <c r="B420" i="7"/>
  <c r="B424" i="7"/>
  <c r="B428" i="7"/>
  <c r="B432" i="7"/>
  <c r="B436" i="7"/>
  <c r="B440" i="7"/>
  <c r="B444" i="7"/>
  <c r="B448" i="7"/>
  <c r="B452" i="7"/>
  <c r="B456" i="7"/>
  <c r="B460" i="7"/>
  <c r="B464" i="7"/>
  <c r="B468" i="7"/>
  <c r="B472" i="7"/>
  <c r="B476" i="7"/>
  <c r="B480" i="7"/>
  <c r="B484" i="7"/>
  <c r="B488" i="7"/>
  <c r="B492" i="7"/>
  <c r="B496" i="7"/>
  <c r="B500" i="7"/>
  <c r="B504" i="7"/>
  <c r="B508" i="7"/>
  <c r="B512" i="7"/>
  <c r="B516" i="7"/>
  <c r="B520" i="7"/>
  <c r="B524" i="7"/>
  <c r="B528" i="7"/>
  <c r="B532" i="7"/>
  <c r="B536" i="7"/>
  <c r="B540" i="7"/>
  <c r="B544" i="7"/>
  <c r="B548" i="7"/>
  <c r="B552" i="7"/>
  <c r="B556" i="7"/>
  <c r="B560" i="7"/>
  <c r="B564" i="7"/>
  <c r="B568" i="7"/>
  <c r="B572" i="7"/>
  <c r="B576" i="7"/>
  <c r="B580" i="7"/>
  <c r="B584" i="7"/>
  <c r="B588" i="7"/>
  <c r="B592" i="7"/>
  <c r="B596" i="7"/>
  <c r="B600" i="7"/>
  <c r="B604" i="7"/>
  <c r="B608" i="7"/>
  <c r="B612" i="7"/>
  <c r="B616" i="7"/>
  <c r="B620" i="7"/>
  <c r="B624" i="7"/>
  <c r="B628" i="7"/>
  <c r="B632" i="7"/>
  <c r="B636" i="7"/>
  <c r="B640" i="7"/>
  <c r="B644" i="7"/>
  <c r="B648" i="7"/>
  <c r="B652" i="7"/>
  <c r="B656" i="7"/>
  <c r="B660" i="7"/>
  <c r="B664" i="7"/>
  <c r="B668" i="7"/>
  <c r="B672" i="7"/>
  <c r="B676" i="7"/>
  <c r="B680" i="7"/>
  <c r="B684" i="7"/>
  <c r="B688" i="7"/>
  <c r="B692" i="7"/>
  <c r="B696" i="7"/>
  <c r="B700" i="7"/>
  <c r="AS3" i="7"/>
  <c r="AS4" i="7"/>
  <c r="AS5" i="7"/>
  <c r="AS6" i="7"/>
  <c r="AS7" i="7"/>
  <c r="AS8" i="7"/>
  <c r="AS9" i="7"/>
  <c r="AS10" i="7"/>
  <c r="AS11" i="7"/>
  <c r="AS12" i="7"/>
  <c r="AS13" i="7"/>
  <c r="AS14" i="7"/>
  <c r="AS15" i="7"/>
  <c r="AS16" i="7"/>
  <c r="AS17" i="7"/>
  <c r="AS18" i="7"/>
  <c r="AS19" i="7"/>
  <c r="AS20" i="7"/>
  <c r="AS21" i="7"/>
  <c r="AS22" i="7"/>
  <c r="AS23" i="7"/>
  <c r="AS24" i="7"/>
  <c r="AS25" i="7"/>
  <c r="AS26" i="7"/>
  <c r="AS27" i="7"/>
  <c r="AS28" i="7"/>
  <c r="AS29" i="7"/>
  <c r="AS30" i="7"/>
  <c r="AS31" i="7"/>
  <c r="AS32" i="7"/>
  <c r="AS33" i="7"/>
  <c r="AS34" i="7"/>
  <c r="AS35" i="7"/>
  <c r="AS36" i="7"/>
  <c r="AS37" i="7"/>
  <c r="AS38" i="7"/>
  <c r="AS39" i="7"/>
  <c r="AS40" i="7"/>
  <c r="AS41" i="7"/>
  <c r="AS42" i="7"/>
  <c r="AS43" i="7"/>
  <c r="AS44" i="7"/>
  <c r="AS45" i="7"/>
  <c r="AS46" i="7"/>
  <c r="AS47" i="7"/>
  <c r="AS48" i="7"/>
  <c r="AS49" i="7"/>
  <c r="AS50" i="7"/>
  <c r="AS51" i="7"/>
  <c r="AS52" i="7"/>
  <c r="AS53" i="7"/>
  <c r="AS54" i="7"/>
  <c r="AS55" i="7"/>
  <c r="AS56" i="7"/>
  <c r="AS57" i="7"/>
  <c r="AS58" i="7"/>
  <c r="AS59" i="7"/>
  <c r="AS60" i="7"/>
  <c r="AS61" i="7"/>
  <c r="AS62" i="7"/>
  <c r="AS63" i="7"/>
  <c r="AS64" i="7"/>
  <c r="AS65" i="7"/>
  <c r="AS66" i="7"/>
  <c r="AS67" i="7"/>
  <c r="AS68" i="7"/>
  <c r="AS69" i="7"/>
  <c r="AS70" i="7"/>
  <c r="AS71" i="7"/>
  <c r="AS72" i="7"/>
  <c r="AS73" i="7"/>
  <c r="AS74" i="7"/>
  <c r="AS75" i="7"/>
  <c r="AS76" i="7"/>
  <c r="AS77" i="7"/>
  <c r="AS78" i="7"/>
  <c r="AS79" i="7"/>
  <c r="AS80" i="7"/>
  <c r="AS81" i="7"/>
  <c r="AS82" i="7"/>
  <c r="AS83" i="7"/>
  <c r="AS84" i="7"/>
  <c r="AS85" i="7"/>
  <c r="AS86" i="7"/>
  <c r="AS87" i="7"/>
  <c r="AT3" i="7"/>
  <c r="I3" i="6" s="1"/>
  <c r="AT5" i="7"/>
  <c r="AT7" i="7"/>
  <c r="AT9" i="7"/>
  <c r="AT11" i="7"/>
  <c r="AT13" i="7"/>
  <c r="AT15" i="7"/>
  <c r="AT17" i="7"/>
  <c r="AT19" i="7"/>
  <c r="AT21" i="7"/>
  <c r="AT23" i="7"/>
  <c r="AT25" i="7"/>
  <c r="AT27" i="7"/>
  <c r="AT29" i="7"/>
  <c r="AT31" i="7"/>
  <c r="AT33" i="7"/>
  <c r="AT35" i="7"/>
  <c r="AT37" i="7"/>
  <c r="AT39" i="7"/>
  <c r="AT41" i="7"/>
  <c r="AT43" i="7"/>
  <c r="AT45" i="7"/>
  <c r="AT47" i="7"/>
  <c r="AT49" i="7"/>
  <c r="AT51" i="7"/>
  <c r="AT53" i="7"/>
  <c r="AT55" i="7"/>
  <c r="AT57" i="7"/>
  <c r="AT59" i="7"/>
  <c r="AT61" i="7"/>
  <c r="AT63" i="7"/>
  <c r="AT65" i="7"/>
  <c r="AT67" i="7"/>
  <c r="AT69" i="7"/>
  <c r="AT71" i="7"/>
  <c r="AT73" i="7"/>
  <c r="AT75" i="7"/>
  <c r="AT77" i="7"/>
  <c r="AT79" i="7"/>
  <c r="AT81" i="7"/>
  <c r="AT83" i="7"/>
  <c r="AT85" i="7"/>
  <c r="AT87" i="7"/>
  <c r="AT88" i="7"/>
  <c r="AT89" i="7"/>
  <c r="AT90" i="7"/>
  <c r="AT91" i="7"/>
  <c r="AT92" i="7"/>
  <c r="AT93" i="7"/>
  <c r="AT94" i="7"/>
  <c r="AT95" i="7"/>
  <c r="AT96" i="7"/>
  <c r="AT97" i="7"/>
  <c r="AT98" i="7"/>
  <c r="AT99" i="7"/>
  <c r="AT100" i="7"/>
  <c r="AT101" i="7"/>
  <c r="AT102" i="7"/>
  <c r="AT103" i="7"/>
  <c r="AT104" i="7"/>
  <c r="AT105" i="7"/>
  <c r="AT106" i="7"/>
  <c r="AT107" i="7"/>
  <c r="AT108" i="7"/>
  <c r="AT109" i="7"/>
  <c r="AT110" i="7"/>
  <c r="AT111" i="7"/>
  <c r="AT112" i="7"/>
  <c r="AT113" i="7"/>
  <c r="AT114" i="7"/>
  <c r="AT115" i="7"/>
  <c r="AT116" i="7"/>
  <c r="AT117" i="7"/>
  <c r="AT118" i="7"/>
  <c r="AT119" i="7"/>
  <c r="AT120" i="7"/>
  <c r="AT121" i="7"/>
  <c r="AT122" i="7"/>
  <c r="AT123" i="7"/>
  <c r="AT124" i="7"/>
  <c r="AT125" i="7"/>
  <c r="AT126" i="7"/>
  <c r="AT127" i="7"/>
  <c r="AT128" i="7"/>
  <c r="AT129" i="7"/>
  <c r="AT130" i="7"/>
  <c r="AT131" i="7"/>
  <c r="AT132" i="7"/>
  <c r="AT133" i="7"/>
  <c r="AT134" i="7"/>
  <c r="AT135" i="7"/>
  <c r="AT136" i="7"/>
  <c r="AT137" i="7"/>
  <c r="AT138" i="7"/>
  <c r="AT139" i="7"/>
  <c r="AT140" i="7"/>
  <c r="AT141" i="7"/>
  <c r="AT142" i="7"/>
  <c r="AT143" i="7"/>
  <c r="AT144" i="7"/>
  <c r="AT145" i="7"/>
  <c r="AT146" i="7"/>
  <c r="AT147" i="7"/>
  <c r="AT148" i="7"/>
  <c r="AT149" i="7"/>
  <c r="AT150" i="7"/>
  <c r="AT151" i="7"/>
  <c r="AT152" i="7"/>
  <c r="AT153" i="7"/>
  <c r="AT154" i="7"/>
  <c r="AT155" i="7"/>
  <c r="AT156" i="7"/>
  <c r="AT157" i="7"/>
  <c r="AT158" i="7"/>
  <c r="AT159" i="7"/>
  <c r="AT160" i="7"/>
  <c r="AT161" i="7"/>
  <c r="AT162" i="7"/>
  <c r="AT163" i="7"/>
  <c r="AT164" i="7"/>
  <c r="AT165" i="7"/>
  <c r="AT166" i="7"/>
  <c r="AT167" i="7"/>
  <c r="AT168" i="7"/>
  <c r="AT169" i="7"/>
  <c r="AT170" i="7"/>
  <c r="AT171" i="7"/>
  <c r="AT172" i="7"/>
  <c r="AT173" i="7"/>
  <c r="AT174" i="7"/>
  <c r="AT175" i="7"/>
  <c r="AT176" i="7"/>
  <c r="AT177" i="7"/>
  <c r="AT178" i="7"/>
  <c r="AT179" i="7"/>
  <c r="AT180" i="7"/>
  <c r="AT181" i="7"/>
  <c r="AT182" i="7"/>
  <c r="AT183" i="7"/>
  <c r="AT184" i="7"/>
  <c r="AT185" i="7"/>
  <c r="AT186" i="7"/>
  <c r="AT187" i="7"/>
  <c r="AT188" i="7"/>
  <c r="AT189" i="7"/>
  <c r="AT190" i="7"/>
  <c r="AT191" i="7"/>
  <c r="AT192" i="7"/>
  <c r="AT193" i="7"/>
  <c r="AT194" i="7"/>
  <c r="AT195" i="7"/>
  <c r="AT196" i="7"/>
  <c r="AT197" i="7"/>
  <c r="AT198" i="7"/>
  <c r="AT199" i="7"/>
  <c r="AT200" i="7"/>
  <c r="AT201" i="7"/>
  <c r="AT202" i="7"/>
  <c r="AT203" i="7"/>
  <c r="AT204" i="7"/>
  <c r="AT205" i="7"/>
  <c r="AT206" i="7"/>
  <c r="AT207" i="7"/>
  <c r="AT208" i="7"/>
  <c r="AT209" i="7"/>
  <c r="AT210" i="7"/>
  <c r="AT211" i="7"/>
  <c r="AT212" i="7"/>
  <c r="AT213" i="7"/>
  <c r="AT214" i="7"/>
  <c r="AT4" i="7"/>
  <c r="AT8" i="7"/>
  <c r="AT12" i="7"/>
  <c r="AT16" i="7"/>
  <c r="AT20" i="7"/>
  <c r="AT24" i="7"/>
  <c r="AT28" i="7"/>
  <c r="AT32" i="7"/>
  <c r="AT36" i="7"/>
  <c r="AT40" i="7"/>
  <c r="AT44" i="7"/>
  <c r="AT48" i="7"/>
  <c r="AT52" i="7"/>
  <c r="AT56" i="7"/>
  <c r="AT60" i="7"/>
  <c r="AT64" i="7"/>
  <c r="AT68" i="7"/>
  <c r="AT72" i="7"/>
  <c r="AT76" i="7"/>
  <c r="AT80" i="7"/>
  <c r="AT84" i="7"/>
  <c r="AS88" i="7"/>
  <c r="AS90" i="7"/>
  <c r="AS92" i="7"/>
  <c r="AS94" i="7"/>
  <c r="AS96" i="7"/>
  <c r="AS98" i="7"/>
  <c r="AS100" i="7"/>
  <c r="AS102" i="7"/>
  <c r="AS104" i="7"/>
  <c r="AS106" i="7"/>
  <c r="AS108" i="7"/>
  <c r="AS110" i="7"/>
  <c r="AS112" i="7"/>
  <c r="AS114" i="7"/>
  <c r="AS116" i="7"/>
  <c r="AS118" i="7"/>
  <c r="AS120" i="7"/>
  <c r="AS122" i="7"/>
  <c r="AS124" i="7"/>
  <c r="AS126" i="7"/>
  <c r="AS128" i="7"/>
  <c r="AS130" i="7"/>
  <c r="AS132" i="7"/>
  <c r="AS134" i="7"/>
  <c r="AS136" i="7"/>
  <c r="AS138" i="7"/>
  <c r="AS140" i="7"/>
  <c r="AS142" i="7"/>
  <c r="AS144" i="7"/>
  <c r="AS146" i="7"/>
  <c r="AS148" i="7"/>
  <c r="AS150" i="7"/>
  <c r="AS152" i="7"/>
  <c r="AS154" i="7"/>
  <c r="AS156" i="7"/>
  <c r="AS158" i="7"/>
  <c r="AS160" i="7"/>
  <c r="AS162" i="7"/>
  <c r="AS164" i="7"/>
  <c r="AS166" i="7"/>
  <c r="AS168" i="7"/>
  <c r="AS170" i="7"/>
  <c r="AS172" i="7"/>
  <c r="AS174" i="7"/>
  <c r="AS176" i="7"/>
  <c r="AS178" i="7"/>
  <c r="AS180" i="7"/>
  <c r="AS182" i="7"/>
  <c r="AS184" i="7"/>
  <c r="AS186" i="7"/>
  <c r="AS188" i="7"/>
  <c r="AS190" i="7"/>
  <c r="AS192" i="7"/>
  <c r="AS194" i="7"/>
  <c r="AS196" i="7"/>
  <c r="AS198" i="7"/>
  <c r="AS200" i="7"/>
  <c r="AS202" i="7"/>
  <c r="AS204" i="7"/>
  <c r="AS206" i="7"/>
  <c r="AS208" i="7"/>
  <c r="AS210" i="7"/>
  <c r="AS212" i="7"/>
  <c r="AS214" i="7"/>
  <c r="AT215" i="7"/>
  <c r="AT216" i="7"/>
  <c r="AT217" i="7"/>
  <c r="AT218" i="7"/>
  <c r="AT219" i="7"/>
  <c r="AT220" i="7"/>
  <c r="AT221" i="7"/>
  <c r="AT222" i="7"/>
  <c r="AT223" i="7"/>
  <c r="AT224" i="7"/>
  <c r="AT225" i="7"/>
  <c r="AT226" i="7"/>
  <c r="AT227" i="7"/>
  <c r="AT228" i="7"/>
  <c r="AT229" i="7"/>
  <c r="AT230" i="7"/>
  <c r="AT231" i="7"/>
  <c r="AT232" i="7"/>
  <c r="AT233" i="7"/>
  <c r="AT234" i="7"/>
  <c r="AT235" i="7"/>
  <c r="AT236" i="7"/>
  <c r="AT237" i="7"/>
  <c r="AT238" i="7"/>
  <c r="AT239" i="7"/>
  <c r="AT240" i="7"/>
  <c r="AT241" i="7"/>
  <c r="AT242" i="7"/>
  <c r="AT243" i="7"/>
  <c r="AT244" i="7"/>
  <c r="AT245" i="7"/>
  <c r="AT246" i="7"/>
  <c r="AT247" i="7"/>
  <c r="AT248" i="7"/>
  <c r="AT249" i="7"/>
  <c r="AT250" i="7"/>
  <c r="AT251" i="7"/>
  <c r="AT252" i="7"/>
  <c r="AT253" i="7"/>
  <c r="AT254" i="7"/>
  <c r="AT255" i="7"/>
  <c r="AT256" i="7"/>
  <c r="AT257" i="7"/>
  <c r="AT258" i="7"/>
  <c r="AT259" i="7"/>
  <c r="AT260" i="7"/>
  <c r="AT261" i="7"/>
  <c r="AT262" i="7"/>
  <c r="AT263" i="7"/>
  <c r="AT264" i="7"/>
  <c r="AT265" i="7"/>
  <c r="AT266" i="7"/>
  <c r="AT267" i="7"/>
  <c r="AT268" i="7"/>
  <c r="AT269" i="7"/>
  <c r="AT270" i="7"/>
  <c r="AT271" i="7"/>
  <c r="AT272" i="7"/>
  <c r="AT273" i="7"/>
  <c r="AT274" i="7"/>
  <c r="AT275" i="7"/>
  <c r="AT276" i="7"/>
  <c r="AT277" i="7"/>
  <c r="AT278" i="7"/>
  <c r="AT279" i="7"/>
  <c r="AT280" i="7"/>
  <c r="AT281" i="7"/>
  <c r="AT282" i="7"/>
  <c r="AT283" i="7"/>
  <c r="AT284" i="7"/>
  <c r="AT285" i="7"/>
  <c r="AT286" i="7"/>
  <c r="AT287" i="7"/>
  <c r="AT288" i="7"/>
  <c r="AT289" i="7"/>
  <c r="AT290" i="7"/>
  <c r="AT291" i="7"/>
  <c r="AT292" i="7"/>
  <c r="AT293" i="7"/>
  <c r="AT294" i="7"/>
  <c r="AT295" i="7"/>
  <c r="AT296" i="7"/>
  <c r="AT297" i="7"/>
  <c r="AT298" i="7"/>
  <c r="AT299" i="7"/>
  <c r="AT300" i="7"/>
  <c r="AT301" i="7"/>
  <c r="AT302" i="7"/>
  <c r="AT303" i="7"/>
  <c r="AT304" i="7"/>
  <c r="AT305" i="7"/>
  <c r="AT306" i="7"/>
  <c r="AT307" i="7"/>
  <c r="AT308" i="7"/>
  <c r="AT309" i="7"/>
  <c r="AT310" i="7"/>
  <c r="AT311" i="7"/>
  <c r="AT312" i="7"/>
  <c r="AT313" i="7"/>
  <c r="AT314" i="7"/>
  <c r="AT315" i="7"/>
  <c r="AT316" i="7"/>
  <c r="AT317" i="7"/>
  <c r="AT318" i="7"/>
  <c r="AT319" i="7"/>
  <c r="AT320" i="7"/>
  <c r="AT321" i="7"/>
  <c r="AT322" i="7"/>
  <c r="AT323" i="7"/>
  <c r="AT324" i="7"/>
  <c r="AT325" i="7"/>
  <c r="AT326" i="7"/>
  <c r="AT327" i="7"/>
  <c r="AT328" i="7"/>
  <c r="AT329" i="7"/>
  <c r="AT330" i="7"/>
  <c r="AT331" i="7"/>
  <c r="AT332" i="7"/>
  <c r="AT333" i="7"/>
  <c r="AT334" i="7"/>
  <c r="AT335" i="7"/>
  <c r="AT336" i="7"/>
  <c r="AT337" i="7"/>
  <c r="AT338" i="7"/>
  <c r="AT339" i="7"/>
  <c r="AT340" i="7"/>
  <c r="AT341" i="7"/>
  <c r="AT342" i="7"/>
  <c r="AT343" i="7"/>
  <c r="AT344" i="7"/>
  <c r="AT345" i="7"/>
  <c r="AT346" i="7"/>
  <c r="AT347" i="7"/>
  <c r="AT348" i="7"/>
  <c r="AT349" i="7"/>
  <c r="AT350" i="7"/>
  <c r="AT351" i="7"/>
  <c r="AT352" i="7"/>
  <c r="AT353" i="7"/>
  <c r="AT354" i="7"/>
  <c r="AT355" i="7"/>
  <c r="AT356" i="7"/>
  <c r="AT357" i="7"/>
  <c r="AT358" i="7"/>
  <c r="AT359" i="7"/>
  <c r="AT360" i="7"/>
  <c r="AT361" i="7"/>
  <c r="AT362" i="7"/>
  <c r="AT363" i="7"/>
  <c r="AT364" i="7"/>
  <c r="AT365" i="7"/>
  <c r="AT366" i="7"/>
  <c r="AT367" i="7"/>
  <c r="AT368" i="7"/>
  <c r="AT369" i="7"/>
  <c r="AT370" i="7"/>
  <c r="AT371" i="7"/>
  <c r="AT372" i="7"/>
  <c r="AT373" i="7"/>
  <c r="AT374" i="7"/>
  <c r="AT375" i="7"/>
  <c r="AT376" i="7"/>
  <c r="AT377" i="7"/>
  <c r="AT378" i="7"/>
  <c r="AT379" i="7"/>
  <c r="AT380" i="7"/>
  <c r="AT381" i="7"/>
  <c r="AT382" i="7"/>
  <c r="AT383" i="7"/>
  <c r="AT384" i="7"/>
  <c r="AT385" i="7"/>
  <c r="AT386" i="7"/>
  <c r="AT387" i="7"/>
  <c r="AT388" i="7"/>
  <c r="AT389" i="7"/>
  <c r="AT390" i="7"/>
  <c r="AT391" i="7"/>
  <c r="AT392" i="7"/>
  <c r="AT393" i="7"/>
  <c r="AT394" i="7"/>
  <c r="AT395" i="7"/>
  <c r="AT396" i="7"/>
  <c r="AT397" i="7"/>
  <c r="AT398" i="7"/>
  <c r="AT399" i="7"/>
  <c r="AT400" i="7"/>
  <c r="AT401" i="7"/>
  <c r="AT402" i="7"/>
  <c r="AT403" i="7"/>
  <c r="AT404" i="7"/>
  <c r="AT405" i="7"/>
  <c r="AT406" i="7"/>
  <c r="AT407" i="7"/>
  <c r="AT408" i="7"/>
  <c r="AT409" i="7"/>
  <c r="AT410" i="7"/>
  <c r="AT411" i="7"/>
  <c r="AT412" i="7"/>
  <c r="AT413" i="7"/>
  <c r="AT414" i="7"/>
  <c r="AT415" i="7"/>
  <c r="AT416" i="7"/>
  <c r="AT417" i="7"/>
  <c r="AT418" i="7"/>
  <c r="AT419" i="7"/>
  <c r="AT420" i="7"/>
  <c r="AT421" i="7"/>
  <c r="AT422" i="7"/>
  <c r="AT423" i="7"/>
  <c r="AT424" i="7"/>
  <c r="AT425" i="7"/>
  <c r="AT426" i="7"/>
  <c r="AT427" i="7"/>
  <c r="AT428" i="7"/>
  <c r="AT429" i="7"/>
  <c r="AT430" i="7"/>
  <c r="AT431" i="7"/>
  <c r="AT432" i="7"/>
  <c r="AT433" i="7"/>
  <c r="AT434" i="7"/>
  <c r="AT435" i="7"/>
  <c r="AT436" i="7"/>
  <c r="AT437" i="7"/>
  <c r="AT438" i="7"/>
  <c r="AT439" i="7"/>
  <c r="AT440" i="7"/>
  <c r="AT441" i="7"/>
  <c r="AT442" i="7"/>
  <c r="AT443" i="7"/>
  <c r="AT444" i="7"/>
  <c r="AT445" i="7"/>
  <c r="AT446" i="7"/>
  <c r="AT447" i="7"/>
  <c r="AT448" i="7"/>
  <c r="AT449" i="7"/>
  <c r="AT450" i="7"/>
  <c r="AT451" i="7"/>
  <c r="AT452" i="7"/>
  <c r="AT453" i="7"/>
  <c r="AT454" i="7"/>
  <c r="AT455" i="7"/>
  <c r="AT456" i="7"/>
  <c r="AT457" i="7"/>
  <c r="AT458" i="7"/>
  <c r="AT459" i="7"/>
  <c r="AT460" i="7"/>
  <c r="AT461" i="7"/>
  <c r="AT462" i="7"/>
  <c r="AT463" i="7"/>
  <c r="AT464" i="7"/>
  <c r="AT465" i="7"/>
  <c r="AT466" i="7"/>
  <c r="AT467" i="7"/>
  <c r="AT468" i="7"/>
  <c r="AT469" i="7"/>
  <c r="AT470" i="7"/>
  <c r="AT6" i="7"/>
  <c r="AT14" i="7"/>
  <c r="AT22" i="7"/>
  <c r="AT30" i="7"/>
  <c r="AT38" i="7"/>
  <c r="AT46" i="7"/>
  <c r="AT54" i="7"/>
  <c r="AT62" i="7"/>
  <c r="AT70" i="7"/>
  <c r="AT78" i="7"/>
  <c r="AT86" i="7"/>
  <c r="AS91" i="7"/>
  <c r="AS95" i="7"/>
  <c r="AS99" i="7"/>
  <c r="AS103" i="7"/>
  <c r="AS107" i="7"/>
  <c r="AS111" i="7"/>
  <c r="AS115" i="7"/>
  <c r="AS119" i="7"/>
  <c r="AS123" i="7"/>
  <c r="AS127" i="7"/>
  <c r="AS131" i="7"/>
  <c r="AS135" i="7"/>
  <c r="AS139" i="7"/>
  <c r="AS143" i="7"/>
  <c r="AS147" i="7"/>
  <c r="AS151" i="7"/>
  <c r="AS155" i="7"/>
  <c r="AS159" i="7"/>
  <c r="AS163" i="7"/>
  <c r="AS167" i="7"/>
  <c r="AS171" i="7"/>
  <c r="AS175" i="7"/>
  <c r="AS179" i="7"/>
  <c r="AS183" i="7"/>
  <c r="AS187" i="7"/>
  <c r="AS191" i="7"/>
  <c r="AS195" i="7"/>
  <c r="AS199" i="7"/>
  <c r="AS203" i="7"/>
  <c r="AS207" i="7"/>
  <c r="AS211" i="7"/>
  <c r="AS215" i="7"/>
  <c r="AS217" i="7"/>
  <c r="AS219" i="7"/>
  <c r="AS221" i="7"/>
  <c r="AS223" i="7"/>
  <c r="AS225" i="7"/>
  <c r="AS227" i="7"/>
  <c r="AS229" i="7"/>
  <c r="AS231" i="7"/>
  <c r="AS233" i="7"/>
  <c r="AS235" i="7"/>
  <c r="AS237" i="7"/>
  <c r="AS239" i="7"/>
  <c r="AS241" i="7"/>
  <c r="AS243" i="7"/>
  <c r="AS245" i="7"/>
  <c r="AS247" i="7"/>
  <c r="AS249" i="7"/>
  <c r="AS251" i="7"/>
  <c r="AS253" i="7"/>
  <c r="AS255" i="7"/>
  <c r="AS257" i="7"/>
  <c r="AS259" i="7"/>
  <c r="AS261" i="7"/>
  <c r="AS263" i="7"/>
  <c r="AS265" i="7"/>
  <c r="AS267" i="7"/>
  <c r="AS269" i="7"/>
  <c r="AS271" i="7"/>
  <c r="AS273" i="7"/>
  <c r="AS275" i="7"/>
  <c r="AS277" i="7"/>
  <c r="AS279" i="7"/>
  <c r="AS281" i="7"/>
  <c r="AS283" i="7"/>
  <c r="AS285" i="7"/>
  <c r="AS287" i="7"/>
  <c r="AS289" i="7"/>
  <c r="AS291" i="7"/>
  <c r="AS293" i="7"/>
  <c r="AS295" i="7"/>
  <c r="AS297" i="7"/>
  <c r="AS299" i="7"/>
  <c r="AS301" i="7"/>
  <c r="AS303" i="7"/>
  <c r="AS305" i="7"/>
  <c r="AS307" i="7"/>
  <c r="AS309" i="7"/>
  <c r="AS311" i="7"/>
  <c r="AS313" i="7"/>
  <c r="AS315" i="7"/>
  <c r="AS317" i="7"/>
  <c r="AS319" i="7"/>
  <c r="AS321" i="7"/>
  <c r="AS323" i="7"/>
  <c r="AS325" i="7"/>
  <c r="AS327" i="7"/>
  <c r="AS329" i="7"/>
  <c r="AS331" i="7"/>
  <c r="AS333" i="7"/>
  <c r="AS335" i="7"/>
  <c r="AS337" i="7"/>
  <c r="AS339" i="7"/>
  <c r="AS341" i="7"/>
  <c r="AS343" i="7"/>
  <c r="AS345" i="7"/>
  <c r="AS347" i="7"/>
  <c r="AS349" i="7"/>
  <c r="AS351" i="7"/>
  <c r="AS353" i="7"/>
  <c r="AS355" i="7"/>
  <c r="AS357" i="7"/>
  <c r="AS359" i="7"/>
  <c r="AS361" i="7"/>
  <c r="AS363" i="7"/>
  <c r="AS365" i="7"/>
  <c r="AS367" i="7"/>
  <c r="AS369" i="7"/>
  <c r="AS371" i="7"/>
  <c r="AS373" i="7"/>
  <c r="AS375" i="7"/>
  <c r="AS377" i="7"/>
  <c r="AS379" i="7"/>
  <c r="AS381" i="7"/>
  <c r="AS383" i="7"/>
  <c r="AS385" i="7"/>
  <c r="AS387" i="7"/>
  <c r="AS389" i="7"/>
  <c r="AS391" i="7"/>
  <c r="AS393" i="7"/>
  <c r="AS395" i="7"/>
  <c r="AS397" i="7"/>
  <c r="AS399" i="7"/>
  <c r="AS401" i="7"/>
  <c r="AS403" i="7"/>
  <c r="AS405" i="7"/>
  <c r="AS407" i="7"/>
  <c r="AS409" i="7"/>
  <c r="AS411" i="7"/>
  <c r="AS413" i="7"/>
  <c r="AS415" i="7"/>
  <c r="AS417" i="7"/>
  <c r="AS419" i="7"/>
  <c r="AS421" i="7"/>
  <c r="AS423" i="7"/>
  <c r="AS425" i="7"/>
  <c r="AS427" i="7"/>
  <c r="AS429" i="7"/>
  <c r="AS431" i="7"/>
  <c r="AS433" i="7"/>
  <c r="AS435" i="7"/>
  <c r="AS437" i="7"/>
  <c r="AS439" i="7"/>
  <c r="AS441" i="7"/>
  <c r="AS443" i="7"/>
  <c r="AS445" i="7"/>
  <c r="AS447" i="7"/>
  <c r="AS449" i="7"/>
  <c r="AS451" i="7"/>
  <c r="AS453" i="7"/>
  <c r="AS455" i="7"/>
  <c r="AS457" i="7"/>
  <c r="AS459" i="7"/>
  <c r="AS461" i="7"/>
  <c r="AS463" i="7"/>
  <c r="AS465" i="7"/>
  <c r="AS467" i="7"/>
  <c r="AS469" i="7"/>
  <c r="AS471" i="7"/>
  <c r="AS472" i="7"/>
  <c r="AS473" i="7"/>
  <c r="AS474" i="7"/>
  <c r="AS475" i="7"/>
  <c r="AS476" i="7"/>
  <c r="AS477" i="7"/>
  <c r="AS478" i="7"/>
  <c r="AS479" i="7"/>
  <c r="AS480" i="7"/>
  <c r="AS481" i="7"/>
  <c r="AS482" i="7"/>
  <c r="AS483" i="7"/>
  <c r="AS484" i="7"/>
  <c r="AS485" i="7"/>
  <c r="AS486" i="7"/>
  <c r="AS487" i="7"/>
  <c r="AS488" i="7"/>
  <c r="AS489" i="7"/>
  <c r="AS490" i="7"/>
  <c r="AS491" i="7"/>
  <c r="AS492" i="7"/>
  <c r="AS493" i="7"/>
  <c r="AS494" i="7"/>
  <c r="AS495" i="7"/>
  <c r="AS496" i="7"/>
  <c r="AS497" i="7"/>
  <c r="AS498" i="7"/>
  <c r="AS499" i="7"/>
  <c r="AS500" i="7"/>
  <c r="AS501" i="7"/>
  <c r="AS502" i="7"/>
  <c r="AS503" i="7"/>
  <c r="AS504" i="7"/>
  <c r="AS505" i="7"/>
  <c r="AS506" i="7"/>
  <c r="AS507" i="7"/>
  <c r="AS508" i="7"/>
  <c r="AS509" i="7"/>
  <c r="AS510" i="7"/>
  <c r="AS511" i="7"/>
  <c r="AS512" i="7"/>
  <c r="AS513" i="7"/>
  <c r="AS514" i="7"/>
  <c r="AS515" i="7"/>
  <c r="AS516" i="7"/>
  <c r="AS517" i="7"/>
  <c r="AS518" i="7"/>
  <c r="AS519" i="7"/>
  <c r="AS520" i="7"/>
  <c r="AS521" i="7"/>
  <c r="AS522" i="7"/>
  <c r="AS523" i="7"/>
  <c r="AS524" i="7"/>
  <c r="AS525" i="7"/>
  <c r="AS526" i="7"/>
  <c r="AS527" i="7"/>
  <c r="AS528" i="7"/>
  <c r="AS529" i="7"/>
  <c r="AS530" i="7"/>
  <c r="AS531" i="7"/>
  <c r="AS532" i="7"/>
  <c r="AS533" i="7"/>
  <c r="AS534" i="7"/>
  <c r="AS535" i="7"/>
  <c r="AS536" i="7"/>
  <c r="AS537" i="7"/>
  <c r="AS538" i="7"/>
  <c r="AS539" i="7"/>
  <c r="AS540" i="7"/>
  <c r="AS541" i="7"/>
  <c r="AS542" i="7"/>
  <c r="AS543" i="7"/>
  <c r="AS544" i="7"/>
  <c r="AS545" i="7"/>
  <c r="AS546" i="7"/>
  <c r="AS547" i="7"/>
  <c r="AS548" i="7"/>
  <c r="AS549" i="7"/>
  <c r="AS550" i="7"/>
  <c r="AS551" i="7"/>
  <c r="AS552" i="7"/>
  <c r="AS553" i="7"/>
  <c r="AS554" i="7"/>
  <c r="AS555" i="7"/>
  <c r="AS556" i="7"/>
  <c r="AS557" i="7"/>
  <c r="AS558" i="7"/>
  <c r="AS559" i="7"/>
  <c r="AS560" i="7"/>
  <c r="AS561" i="7"/>
  <c r="AS562" i="7"/>
  <c r="AS563" i="7"/>
  <c r="AS564" i="7"/>
  <c r="AS565" i="7"/>
  <c r="AS566" i="7"/>
  <c r="AS567" i="7"/>
  <c r="AS568" i="7"/>
  <c r="AS569" i="7"/>
  <c r="AS570" i="7"/>
  <c r="AS571" i="7"/>
  <c r="AS572" i="7"/>
  <c r="AS573" i="7"/>
  <c r="AS574" i="7"/>
  <c r="AS575" i="7"/>
  <c r="AS576" i="7"/>
  <c r="AS577" i="7"/>
  <c r="AS578" i="7"/>
  <c r="AS579" i="7"/>
  <c r="AS580" i="7"/>
  <c r="AS581" i="7"/>
  <c r="AS582" i="7"/>
  <c r="AS583" i="7"/>
  <c r="AS584" i="7"/>
  <c r="AS585" i="7"/>
  <c r="AS586" i="7"/>
  <c r="AS587" i="7"/>
  <c r="AS588" i="7"/>
  <c r="AS589" i="7"/>
  <c r="AS590" i="7"/>
  <c r="AS591" i="7"/>
  <c r="AS592" i="7"/>
  <c r="AS593" i="7"/>
  <c r="AS594" i="7"/>
  <c r="AS595" i="7"/>
  <c r="AS596" i="7"/>
  <c r="AS597" i="7"/>
  <c r="AS598" i="7"/>
  <c r="AS599" i="7"/>
  <c r="AS600" i="7"/>
  <c r="AS601" i="7"/>
  <c r="AS602" i="7"/>
  <c r="AS603" i="7"/>
  <c r="AS604" i="7"/>
  <c r="AS605" i="7"/>
  <c r="AS606" i="7"/>
  <c r="AS607" i="7"/>
  <c r="AS608" i="7"/>
  <c r="AS609" i="7"/>
  <c r="AS610" i="7"/>
  <c r="AS611" i="7"/>
  <c r="AS612" i="7"/>
  <c r="AS613" i="7"/>
  <c r="AS614" i="7"/>
  <c r="AS615" i="7"/>
  <c r="AS616" i="7"/>
  <c r="AS617" i="7"/>
  <c r="AS618" i="7"/>
  <c r="AS619" i="7"/>
  <c r="AS620" i="7"/>
  <c r="AS621" i="7"/>
  <c r="AS622" i="7"/>
  <c r="AS623" i="7"/>
  <c r="AS624" i="7"/>
  <c r="AS625" i="7"/>
  <c r="AS626" i="7"/>
  <c r="AS627" i="7"/>
  <c r="AS628" i="7"/>
  <c r="AS629" i="7"/>
  <c r="AS630" i="7"/>
  <c r="AS631" i="7"/>
  <c r="AS632" i="7"/>
  <c r="AS633" i="7"/>
  <c r="AS634" i="7"/>
  <c r="AS635" i="7"/>
  <c r="AS636" i="7"/>
  <c r="AS637" i="7"/>
  <c r="AS638" i="7"/>
  <c r="AS639" i="7"/>
  <c r="AS640" i="7"/>
  <c r="AS641" i="7"/>
  <c r="AS642" i="7"/>
  <c r="AS643" i="7"/>
  <c r="AS644" i="7"/>
  <c r="AS645" i="7"/>
  <c r="AS646" i="7"/>
  <c r="AS647" i="7"/>
  <c r="AS648" i="7"/>
  <c r="AS649" i="7"/>
  <c r="AS650" i="7"/>
  <c r="AS651" i="7"/>
  <c r="AS652" i="7"/>
  <c r="AS653" i="7"/>
  <c r="AS654" i="7"/>
  <c r="AS655" i="7"/>
  <c r="AS656" i="7"/>
  <c r="AS657" i="7"/>
  <c r="AS658" i="7"/>
  <c r="AS659" i="7"/>
  <c r="AS660" i="7"/>
  <c r="AS661" i="7"/>
  <c r="AS662" i="7"/>
  <c r="AS663" i="7"/>
  <c r="AS664" i="7"/>
  <c r="AS665" i="7"/>
  <c r="AS666" i="7"/>
  <c r="AS667" i="7"/>
  <c r="AS668" i="7"/>
  <c r="AS669" i="7"/>
  <c r="AS670" i="7"/>
  <c r="AS671" i="7"/>
  <c r="AS672" i="7"/>
  <c r="AS673" i="7"/>
  <c r="AS674" i="7"/>
  <c r="AS675" i="7"/>
  <c r="AS676" i="7"/>
  <c r="AS677" i="7"/>
  <c r="AS678" i="7"/>
  <c r="AS679" i="7"/>
  <c r="AS680" i="7"/>
  <c r="AS681" i="7"/>
  <c r="AS682" i="7"/>
  <c r="AS683" i="7"/>
  <c r="AS684" i="7"/>
  <c r="AS685" i="7"/>
  <c r="AS686" i="7"/>
  <c r="AS687" i="7"/>
  <c r="AS688" i="7"/>
  <c r="AS689" i="7"/>
  <c r="AS690" i="7"/>
  <c r="AS691" i="7"/>
  <c r="AS692" i="7"/>
  <c r="AS693" i="7"/>
  <c r="AS694" i="7"/>
  <c r="AS695" i="7"/>
  <c r="AS696" i="7"/>
  <c r="AS697" i="7"/>
  <c r="AS698" i="7"/>
  <c r="AS699" i="7"/>
  <c r="AS700" i="7"/>
  <c r="AS701" i="7"/>
  <c r="AT2" i="7"/>
  <c r="AT10" i="7"/>
  <c r="AT26" i="7"/>
  <c r="AT42" i="7"/>
  <c r="AT58" i="7"/>
  <c r="AT74" i="7"/>
  <c r="AS89" i="7"/>
  <c r="AS97" i="7"/>
  <c r="AS105" i="7"/>
  <c r="AS113" i="7"/>
  <c r="AS121" i="7"/>
  <c r="AS129" i="7"/>
  <c r="AS137" i="7"/>
  <c r="AS145" i="7"/>
  <c r="AS153" i="7"/>
  <c r="AS161" i="7"/>
  <c r="AS169" i="7"/>
  <c r="AS177" i="7"/>
  <c r="AS185" i="7"/>
  <c r="AS193" i="7"/>
  <c r="AS201" i="7"/>
  <c r="AS209" i="7"/>
  <c r="AS216" i="7"/>
  <c r="AS220" i="7"/>
  <c r="AS224" i="7"/>
  <c r="AS228" i="7"/>
  <c r="AS232" i="7"/>
  <c r="AS236" i="7"/>
  <c r="AS240" i="7"/>
  <c r="AS244" i="7"/>
  <c r="AS248" i="7"/>
  <c r="AS252" i="7"/>
  <c r="AS256" i="7"/>
  <c r="AS260" i="7"/>
  <c r="AS264" i="7"/>
  <c r="AS268" i="7"/>
  <c r="AS272" i="7"/>
  <c r="AS276" i="7"/>
  <c r="AS280" i="7"/>
  <c r="AS284" i="7"/>
  <c r="AS288" i="7"/>
  <c r="AS292" i="7"/>
  <c r="AS296" i="7"/>
  <c r="AS300" i="7"/>
  <c r="AS304" i="7"/>
  <c r="AS308" i="7"/>
  <c r="AS312" i="7"/>
  <c r="AS316" i="7"/>
  <c r="AS320" i="7"/>
  <c r="AS324" i="7"/>
  <c r="AS328" i="7"/>
  <c r="AS332" i="7"/>
  <c r="AS336" i="7"/>
  <c r="AS340" i="7"/>
  <c r="AS344" i="7"/>
  <c r="AS348" i="7"/>
  <c r="AS352" i="7"/>
  <c r="AS356" i="7"/>
  <c r="AS360" i="7"/>
  <c r="AS364" i="7"/>
  <c r="AS368" i="7"/>
  <c r="AS372" i="7"/>
  <c r="AS376" i="7"/>
  <c r="AS380" i="7"/>
  <c r="AS384" i="7"/>
  <c r="AS388" i="7"/>
  <c r="AS392" i="7"/>
  <c r="AS396" i="7"/>
  <c r="AS400" i="7"/>
  <c r="AS404" i="7"/>
  <c r="AS408" i="7"/>
  <c r="AS412" i="7"/>
  <c r="AS416" i="7"/>
  <c r="AS420" i="7"/>
  <c r="AS424" i="7"/>
  <c r="AS428" i="7"/>
  <c r="AS432" i="7"/>
  <c r="AS436" i="7"/>
  <c r="AS440" i="7"/>
  <c r="AS444" i="7"/>
  <c r="AS448" i="7"/>
  <c r="AS452" i="7"/>
  <c r="AS456" i="7"/>
  <c r="AS460" i="7"/>
  <c r="AS464" i="7"/>
  <c r="AS468" i="7"/>
  <c r="AT471" i="7"/>
  <c r="AT473" i="7"/>
  <c r="AT475" i="7"/>
  <c r="AT477" i="7"/>
  <c r="AT479" i="7"/>
  <c r="AT481" i="7"/>
  <c r="AT483" i="7"/>
  <c r="AT485" i="7"/>
  <c r="AT487" i="7"/>
  <c r="AT489" i="7"/>
  <c r="AT491" i="7"/>
  <c r="AT493" i="7"/>
  <c r="AT495" i="7"/>
  <c r="AT497" i="7"/>
  <c r="AT499" i="7"/>
  <c r="AT501" i="7"/>
  <c r="AT503" i="7"/>
  <c r="AT505" i="7"/>
  <c r="AT507" i="7"/>
  <c r="AT509" i="7"/>
  <c r="AT511" i="7"/>
  <c r="AT513" i="7"/>
  <c r="AT515" i="7"/>
  <c r="AT517" i="7"/>
  <c r="AT519" i="7"/>
  <c r="AT521" i="7"/>
  <c r="AT523" i="7"/>
  <c r="AT525" i="7"/>
  <c r="AT527" i="7"/>
  <c r="AT529" i="7"/>
  <c r="AT531" i="7"/>
  <c r="AT533" i="7"/>
  <c r="AT535" i="7"/>
  <c r="AT537" i="7"/>
  <c r="AT539" i="7"/>
  <c r="AT541" i="7"/>
  <c r="AT543" i="7"/>
  <c r="AT545" i="7"/>
  <c r="AT547" i="7"/>
  <c r="AT549" i="7"/>
  <c r="AT551" i="7"/>
  <c r="AT553" i="7"/>
  <c r="AT555" i="7"/>
  <c r="AT557" i="7"/>
  <c r="AT559" i="7"/>
  <c r="AT561" i="7"/>
  <c r="AT563" i="7"/>
  <c r="AT565" i="7"/>
  <c r="AT567" i="7"/>
  <c r="AT569" i="7"/>
  <c r="AT571" i="7"/>
  <c r="AT573" i="7"/>
  <c r="AT575" i="7"/>
  <c r="AT577" i="7"/>
  <c r="AT579" i="7"/>
  <c r="AT581" i="7"/>
  <c r="AT583" i="7"/>
  <c r="AT585" i="7"/>
  <c r="AT587" i="7"/>
  <c r="AT589" i="7"/>
  <c r="AT591" i="7"/>
  <c r="AT593" i="7"/>
  <c r="AT595" i="7"/>
  <c r="AT597" i="7"/>
  <c r="AT599" i="7"/>
  <c r="AT601" i="7"/>
  <c r="AT603" i="7"/>
  <c r="AT605" i="7"/>
  <c r="AT607" i="7"/>
  <c r="AT609" i="7"/>
  <c r="AT611" i="7"/>
  <c r="AT613" i="7"/>
  <c r="AT615" i="7"/>
  <c r="AT617" i="7"/>
  <c r="AT619" i="7"/>
  <c r="AT621" i="7"/>
  <c r="AT623" i="7"/>
  <c r="AT625" i="7"/>
  <c r="AT627" i="7"/>
  <c r="AT629" i="7"/>
  <c r="AT631" i="7"/>
  <c r="AT633" i="7"/>
  <c r="AT635" i="7"/>
  <c r="AT637" i="7"/>
  <c r="AT639" i="7"/>
  <c r="AT641" i="7"/>
  <c r="AT643" i="7"/>
  <c r="AT645" i="7"/>
  <c r="AT647" i="7"/>
  <c r="AT649" i="7"/>
  <c r="AT651" i="7"/>
  <c r="AT653" i="7"/>
  <c r="AT655" i="7"/>
  <c r="AT657" i="7"/>
  <c r="AT659" i="7"/>
  <c r="AT661" i="7"/>
  <c r="AT663" i="7"/>
  <c r="AT665" i="7"/>
  <c r="AT667" i="7"/>
  <c r="AT669" i="7"/>
  <c r="AT671" i="7"/>
  <c r="AT673" i="7"/>
  <c r="AT675" i="7"/>
  <c r="AT677" i="7"/>
  <c r="AT679" i="7"/>
  <c r="AT681" i="7"/>
  <c r="AT683" i="7"/>
  <c r="AT685" i="7"/>
  <c r="AT687" i="7"/>
  <c r="AT689" i="7"/>
  <c r="AT691" i="7"/>
  <c r="AT693" i="7"/>
  <c r="AT695" i="7"/>
  <c r="AT697" i="7"/>
  <c r="AT699" i="7"/>
  <c r="AT701" i="7"/>
  <c r="AT18" i="7"/>
  <c r="AT50" i="7"/>
  <c r="AT82" i="7"/>
  <c r="AS101" i="7"/>
  <c r="AS117" i="7"/>
  <c r="AS133" i="7"/>
  <c r="AS149" i="7"/>
  <c r="AS165" i="7"/>
  <c r="AS181" i="7"/>
  <c r="AS197" i="7"/>
  <c r="AS213" i="7"/>
  <c r="AS222" i="7"/>
  <c r="AS230" i="7"/>
  <c r="AS238" i="7"/>
  <c r="AS246" i="7"/>
  <c r="AS254" i="7"/>
  <c r="AS262" i="7"/>
  <c r="AS270" i="7"/>
  <c r="AS278" i="7"/>
  <c r="AS286" i="7"/>
  <c r="AS294" i="7"/>
  <c r="AS302" i="7"/>
  <c r="AS310" i="7"/>
  <c r="AS318" i="7"/>
  <c r="AS326" i="7"/>
  <c r="AS334" i="7"/>
  <c r="AS342" i="7"/>
  <c r="AS350" i="7"/>
  <c r="AS358" i="7"/>
  <c r="AS366" i="7"/>
  <c r="AS374" i="7"/>
  <c r="AS382" i="7"/>
  <c r="AS390" i="7"/>
  <c r="AS398" i="7"/>
  <c r="AS406" i="7"/>
  <c r="AS414" i="7"/>
  <c r="AS422" i="7"/>
  <c r="AS430" i="7"/>
  <c r="AS438" i="7"/>
  <c r="AS446" i="7"/>
  <c r="AS454" i="7"/>
  <c r="AS462" i="7"/>
  <c r="AS470" i="7"/>
  <c r="AT474" i="7"/>
  <c r="AT478" i="7"/>
  <c r="AT482" i="7"/>
  <c r="AT486" i="7"/>
  <c r="AT490" i="7"/>
  <c r="AT494" i="7"/>
  <c r="AT498" i="7"/>
  <c r="AT502" i="7"/>
  <c r="AT506" i="7"/>
  <c r="AT510" i="7"/>
  <c r="AT514" i="7"/>
  <c r="AT518" i="7"/>
  <c r="AT522" i="7"/>
  <c r="AT526" i="7"/>
  <c r="AT530" i="7"/>
  <c r="AT534" i="7"/>
  <c r="AT538" i="7"/>
  <c r="AT542" i="7"/>
  <c r="AT546" i="7"/>
  <c r="AT550" i="7"/>
  <c r="AT554" i="7"/>
  <c r="AT558" i="7"/>
  <c r="AT562" i="7"/>
  <c r="AT566" i="7"/>
  <c r="AT570" i="7"/>
  <c r="AT574" i="7"/>
  <c r="AT578" i="7"/>
  <c r="AT582" i="7"/>
  <c r="AT586" i="7"/>
  <c r="AT590" i="7"/>
  <c r="AT594" i="7"/>
  <c r="AT598" i="7"/>
  <c r="AT602" i="7"/>
  <c r="AT606" i="7"/>
  <c r="AT610" i="7"/>
  <c r="AT614" i="7"/>
  <c r="AT618" i="7"/>
  <c r="AT622" i="7"/>
  <c r="AT626" i="7"/>
  <c r="AT630" i="7"/>
  <c r="AT634" i="7"/>
  <c r="AT638" i="7"/>
  <c r="AT642" i="7"/>
  <c r="AT646" i="7"/>
  <c r="AT650" i="7"/>
  <c r="AT654" i="7"/>
  <c r="AT658" i="7"/>
  <c r="AT662" i="7"/>
  <c r="AT666" i="7"/>
  <c r="AT670" i="7"/>
  <c r="AT674" i="7"/>
  <c r="AT678" i="7"/>
  <c r="AT682" i="7"/>
  <c r="AT686" i="7"/>
  <c r="AT690" i="7"/>
  <c r="AT694" i="7"/>
  <c r="AT698" i="7"/>
  <c r="AS2" i="7"/>
  <c r="AT34" i="7"/>
  <c r="AS93" i="7"/>
  <c r="AS125" i="7"/>
  <c r="AS157" i="7"/>
  <c r="AS189" i="7"/>
  <c r="AS218" i="7"/>
  <c r="AS234" i="7"/>
  <c r="AS250" i="7"/>
  <c r="AS266" i="7"/>
  <c r="AS282" i="7"/>
  <c r="AS298" i="7"/>
  <c r="AS314" i="7"/>
  <c r="AS330" i="7"/>
  <c r="AS346" i="7"/>
  <c r="AS362" i="7"/>
  <c r="AS378" i="7"/>
  <c r="AS394" i="7"/>
  <c r="AS410" i="7"/>
  <c r="AS426" i="7"/>
  <c r="AS442" i="7"/>
  <c r="AS458" i="7"/>
  <c r="AT472" i="7"/>
  <c r="AT480" i="7"/>
  <c r="AT488" i="7"/>
  <c r="AT496" i="7"/>
  <c r="AT504" i="7"/>
  <c r="AT512" i="7"/>
  <c r="AT520" i="7"/>
  <c r="AT528" i="7"/>
  <c r="AT536" i="7"/>
  <c r="AT544" i="7"/>
  <c r="AT552" i="7"/>
  <c r="AT560" i="7"/>
  <c r="AT568" i="7"/>
  <c r="AT576" i="7"/>
  <c r="AT584" i="7"/>
  <c r="AT592" i="7"/>
  <c r="AT600" i="7"/>
  <c r="AT608" i="7"/>
  <c r="AT616" i="7"/>
  <c r="AT624" i="7"/>
  <c r="AT632" i="7"/>
  <c r="AT640" i="7"/>
  <c r="AT648" i="7"/>
  <c r="AT656" i="7"/>
  <c r="AT664" i="7"/>
  <c r="AT672" i="7"/>
  <c r="AT680" i="7"/>
  <c r="AT688" i="7"/>
  <c r="AT696" i="7"/>
  <c r="AT66" i="7"/>
  <c r="AS109" i="7"/>
  <c r="AS141" i="7"/>
  <c r="AS173" i="7"/>
  <c r="AS205" i="7"/>
  <c r="AS226" i="7"/>
  <c r="AS242" i="7"/>
  <c r="AS258" i="7"/>
  <c r="AS274" i="7"/>
  <c r="AS290" i="7"/>
  <c r="AS306" i="7"/>
  <c r="AS322" i="7"/>
  <c r="AS338" i="7"/>
  <c r="AS354" i="7"/>
  <c r="AS370" i="7"/>
  <c r="AS386" i="7"/>
  <c r="AS402" i="7"/>
  <c r="AS418" i="7"/>
  <c r="AS434" i="7"/>
  <c r="AS450" i="7"/>
  <c r="AS466" i="7"/>
  <c r="AT476" i="7"/>
  <c r="AT484" i="7"/>
  <c r="AT492" i="7"/>
  <c r="AT500" i="7"/>
  <c r="AT508" i="7"/>
  <c r="AT516" i="7"/>
  <c r="AT524" i="7"/>
  <c r="AT532" i="7"/>
  <c r="AT540" i="7"/>
  <c r="AT548" i="7"/>
  <c r="AT556" i="7"/>
  <c r="AT564" i="7"/>
  <c r="AT572" i="7"/>
  <c r="AT580" i="7"/>
  <c r="AT588" i="7"/>
  <c r="AT596" i="7"/>
  <c r="AT604" i="7"/>
  <c r="AT612" i="7"/>
  <c r="AT620" i="7"/>
  <c r="AT628" i="7"/>
  <c r="AT636" i="7"/>
  <c r="AT644" i="7"/>
  <c r="AT652" i="7"/>
  <c r="AT660" i="7"/>
  <c r="AT668" i="7"/>
  <c r="AT676" i="7"/>
  <c r="AT684" i="7"/>
  <c r="AT692" i="7"/>
  <c r="AT700" i="7"/>
  <c r="AF7" i="7"/>
  <c r="AE3" i="7"/>
  <c r="AE4" i="7"/>
  <c r="AE5" i="7"/>
  <c r="AE6" i="7"/>
  <c r="AE7" i="7"/>
  <c r="AF8" i="7"/>
  <c r="AF9" i="7"/>
  <c r="AF10" i="7"/>
  <c r="AF11" i="7"/>
  <c r="AF12" i="7"/>
  <c r="AF13" i="7"/>
  <c r="AF14" i="7"/>
  <c r="AF15" i="7"/>
  <c r="AF16" i="7"/>
  <c r="AF17" i="7"/>
  <c r="AF18" i="7"/>
  <c r="AF19" i="7"/>
  <c r="AF20" i="7"/>
  <c r="AF21" i="7"/>
  <c r="AF22" i="7"/>
  <c r="AF23" i="7"/>
  <c r="AF24" i="7"/>
  <c r="AF25" i="7"/>
  <c r="AF26" i="7"/>
  <c r="AF27" i="7"/>
  <c r="AF28" i="7"/>
  <c r="AF29" i="7"/>
  <c r="AF30" i="7"/>
  <c r="AF31" i="7"/>
  <c r="AF32" i="7"/>
  <c r="AF33" i="7"/>
  <c r="AF34" i="7"/>
  <c r="AF35" i="7"/>
  <c r="AF36" i="7"/>
  <c r="AF37" i="7"/>
  <c r="AF38" i="7"/>
  <c r="AF39" i="7"/>
  <c r="AF40" i="7"/>
  <c r="AF41" i="7"/>
  <c r="AF42" i="7"/>
  <c r="AF43" i="7"/>
  <c r="AF44" i="7"/>
  <c r="AF45" i="7"/>
  <c r="AF46" i="7"/>
  <c r="AF47" i="7"/>
  <c r="AF48" i="7"/>
  <c r="AF49" i="7"/>
  <c r="AF50" i="7"/>
  <c r="AF51" i="7"/>
  <c r="AF52" i="7"/>
  <c r="AF53" i="7"/>
  <c r="AF54" i="7"/>
  <c r="AF55" i="7"/>
  <c r="AF56" i="7"/>
  <c r="AF57" i="7"/>
  <c r="AF58" i="7"/>
  <c r="AF59" i="7"/>
  <c r="AF60" i="7"/>
  <c r="AF61" i="7"/>
  <c r="AF62" i="7"/>
  <c r="AF63" i="7"/>
  <c r="AF64" i="7"/>
  <c r="AF65" i="7"/>
  <c r="AF66" i="7"/>
  <c r="AF67" i="7"/>
  <c r="AF68" i="7"/>
  <c r="AF69" i="7"/>
  <c r="AF70" i="7"/>
  <c r="AF71" i="7"/>
  <c r="AF72" i="7"/>
  <c r="AF73" i="7"/>
  <c r="AF74" i="7"/>
  <c r="AF75" i="7"/>
  <c r="AF76" i="7"/>
  <c r="AF77" i="7"/>
  <c r="AF78" i="7"/>
  <c r="AF79" i="7"/>
  <c r="AF80" i="7"/>
  <c r="AF81" i="7"/>
  <c r="AF82" i="7"/>
  <c r="AF83" i="7"/>
  <c r="AF84" i="7"/>
  <c r="AF85" i="7"/>
  <c r="AF86" i="7"/>
  <c r="AF87" i="7"/>
  <c r="AF88" i="7"/>
  <c r="AF89" i="7"/>
  <c r="AF90" i="7"/>
  <c r="AF91" i="7"/>
  <c r="AF92" i="7"/>
  <c r="AF93" i="7"/>
  <c r="AF94" i="7"/>
  <c r="AF95" i="7"/>
  <c r="AF96" i="7"/>
  <c r="AF97" i="7"/>
  <c r="AF98" i="7"/>
  <c r="AF99" i="7"/>
  <c r="AF100" i="7"/>
  <c r="AF101" i="7"/>
  <c r="AF102" i="7"/>
  <c r="AF103" i="7"/>
  <c r="AF104" i="7"/>
  <c r="AF105" i="7"/>
  <c r="AF106" i="7"/>
  <c r="AF107" i="7"/>
  <c r="AF108" i="7"/>
  <c r="AF109" i="7"/>
  <c r="AF110" i="7"/>
  <c r="AF111" i="7"/>
  <c r="AF112" i="7"/>
  <c r="AF113" i="7"/>
  <c r="AF114" i="7"/>
  <c r="AF115" i="7"/>
  <c r="AF116" i="7"/>
  <c r="AF117" i="7"/>
  <c r="AF118" i="7"/>
  <c r="AF119" i="7"/>
  <c r="AF120" i="7"/>
  <c r="AF121" i="7"/>
  <c r="AF122" i="7"/>
  <c r="AF123" i="7"/>
  <c r="AF124" i="7"/>
  <c r="AF125" i="7"/>
  <c r="AF126" i="7"/>
  <c r="AF127" i="7"/>
  <c r="AF128" i="7"/>
  <c r="AF129" i="7"/>
  <c r="AF130" i="7"/>
  <c r="AF131" i="7"/>
  <c r="AF132" i="7"/>
  <c r="AF133" i="7"/>
  <c r="AF134" i="7"/>
  <c r="AF135" i="7"/>
  <c r="AF136" i="7"/>
  <c r="AF137" i="7"/>
  <c r="AF138" i="7"/>
  <c r="AF139" i="7"/>
  <c r="AF140" i="7"/>
  <c r="AF141" i="7"/>
  <c r="AF142" i="7"/>
  <c r="AF143" i="7"/>
  <c r="AF144" i="7"/>
  <c r="AF145" i="7"/>
  <c r="AF146" i="7"/>
  <c r="AF147" i="7"/>
  <c r="AF148" i="7"/>
  <c r="AF149" i="7"/>
  <c r="AF150" i="7"/>
  <c r="AF151" i="7"/>
  <c r="AF152" i="7"/>
  <c r="AF153" i="7"/>
  <c r="AF154" i="7"/>
  <c r="AF155" i="7"/>
  <c r="AF156" i="7"/>
  <c r="AF157" i="7"/>
  <c r="AF158" i="7"/>
  <c r="AF159" i="7"/>
  <c r="AF160" i="7"/>
  <c r="AF161" i="7"/>
  <c r="AF162" i="7"/>
  <c r="AF163" i="7"/>
  <c r="AF164" i="7"/>
  <c r="AF165" i="7"/>
  <c r="AF166" i="7"/>
  <c r="AF167" i="7"/>
  <c r="AF168" i="7"/>
  <c r="AF169" i="7"/>
  <c r="AF170" i="7"/>
  <c r="AF171" i="7"/>
  <c r="AF172" i="7"/>
  <c r="AF173" i="7"/>
  <c r="AF174" i="7"/>
  <c r="AF175" i="7"/>
  <c r="AF176" i="7"/>
  <c r="AF177" i="7"/>
  <c r="AF178" i="7"/>
  <c r="AF179" i="7"/>
  <c r="AF180" i="7"/>
  <c r="AF181" i="7"/>
  <c r="AF182" i="7"/>
  <c r="AF183" i="7"/>
  <c r="AF184" i="7"/>
  <c r="AF185" i="7"/>
  <c r="AF186" i="7"/>
  <c r="AF187" i="7"/>
  <c r="AF188" i="7"/>
  <c r="AF189" i="7"/>
  <c r="AF190" i="7"/>
  <c r="AF191" i="7"/>
  <c r="AF192" i="7"/>
  <c r="AF193" i="7"/>
  <c r="AF194" i="7"/>
  <c r="AF195" i="7"/>
  <c r="AF196" i="7"/>
  <c r="AF197" i="7"/>
  <c r="AF198" i="7"/>
  <c r="AF199" i="7"/>
  <c r="AF200" i="7"/>
  <c r="AF201" i="7"/>
  <c r="AF202" i="7"/>
  <c r="AF203" i="7"/>
  <c r="AF204" i="7"/>
  <c r="AF205" i="7"/>
  <c r="AF206" i="7"/>
  <c r="AF207" i="7"/>
  <c r="AF208" i="7"/>
  <c r="AF209" i="7"/>
  <c r="AF210" i="7"/>
  <c r="AF211" i="7"/>
  <c r="AF212" i="7"/>
  <c r="AF213" i="7"/>
  <c r="AF214" i="7"/>
  <c r="AF215" i="7"/>
  <c r="AF216" i="7"/>
  <c r="AF217" i="7"/>
  <c r="AF218" i="7"/>
  <c r="AF219" i="7"/>
  <c r="AF220" i="7"/>
  <c r="AF221" i="7"/>
  <c r="AF222" i="7"/>
  <c r="AF223" i="7"/>
  <c r="AF224" i="7"/>
  <c r="AF225" i="7"/>
  <c r="AF226" i="7"/>
  <c r="AF227" i="7"/>
  <c r="AF228" i="7"/>
  <c r="AF229" i="7"/>
  <c r="AF230" i="7"/>
  <c r="AF231" i="7"/>
  <c r="AF232" i="7"/>
  <c r="AF233" i="7"/>
  <c r="AF234" i="7"/>
  <c r="AF235" i="7"/>
  <c r="AF236" i="7"/>
  <c r="AF237" i="7"/>
  <c r="AF238" i="7"/>
  <c r="AF239" i="7"/>
  <c r="AF240" i="7"/>
  <c r="AF241" i="7"/>
  <c r="AF242" i="7"/>
  <c r="AF243" i="7"/>
  <c r="AF244" i="7"/>
  <c r="AF245" i="7"/>
  <c r="AF246" i="7"/>
  <c r="AF247" i="7"/>
  <c r="AF248" i="7"/>
  <c r="AF249" i="7"/>
  <c r="AF250" i="7"/>
  <c r="AF251" i="7"/>
  <c r="AF252" i="7"/>
  <c r="AF253" i="7"/>
  <c r="AF254" i="7"/>
  <c r="AF255" i="7"/>
  <c r="AF256" i="7"/>
  <c r="AF257" i="7"/>
  <c r="AF258" i="7"/>
  <c r="AF259" i="7"/>
  <c r="AF260" i="7"/>
  <c r="AF261" i="7"/>
  <c r="AF262" i="7"/>
  <c r="AF263" i="7"/>
  <c r="AF264" i="7"/>
  <c r="AF265" i="7"/>
  <c r="AF266" i="7"/>
  <c r="AF267" i="7"/>
  <c r="AF268" i="7"/>
  <c r="AF269" i="7"/>
  <c r="AF270" i="7"/>
  <c r="AF271" i="7"/>
  <c r="AF272" i="7"/>
  <c r="AF273" i="7"/>
  <c r="AF274" i="7"/>
  <c r="AF275" i="7"/>
  <c r="AF276" i="7"/>
  <c r="AF277" i="7"/>
  <c r="AF278" i="7"/>
  <c r="AF279" i="7"/>
  <c r="AF280" i="7"/>
  <c r="AF281" i="7"/>
  <c r="AE2" i="7"/>
  <c r="AF4" i="7"/>
  <c r="G4" i="6" s="1"/>
  <c r="AF6" i="7"/>
  <c r="AE9" i="7"/>
  <c r="AE11" i="7"/>
  <c r="AE13" i="7"/>
  <c r="AE15" i="7"/>
  <c r="AE17" i="7"/>
  <c r="AE19" i="7"/>
  <c r="AE21" i="7"/>
  <c r="AE23" i="7"/>
  <c r="AE25" i="7"/>
  <c r="AE27" i="7"/>
  <c r="AE29" i="7"/>
  <c r="AE31" i="7"/>
  <c r="AE33" i="7"/>
  <c r="AE35" i="7"/>
  <c r="AE37" i="7"/>
  <c r="AE39" i="7"/>
  <c r="AE41" i="7"/>
  <c r="AE43" i="7"/>
  <c r="AE45" i="7"/>
  <c r="AE47" i="7"/>
  <c r="AE49" i="7"/>
  <c r="AE51" i="7"/>
  <c r="AE53" i="7"/>
  <c r="AE55" i="7"/>
  <c r="AE57" i="7"/>
  <c r="AE59" i="7"/>
  <c r="AE61" i="7"/>
  <c r="AE63" i="7"/>
  <c r="AE65" i="7"/>
  <c r="AE67" i="7"/>
  <c r="AE69" i="7"/>
  <c r="AE71" i="7"/>
  <c r="AE73" i="7"/>
  <c r="AE75" i="7"/>
  <c r="AE77" i="7"/>
  <c r="AE79" i="7"/>
  <c r="AE81" i="7"/>
  <c r="AE83" i="7"/>
  <c r="AE85" i="7"/>
  <c r="AE87" i="7"/>
  <c r="AE89" i="7"/>
  <c r="AE91" i="7"/>
  <c r="AE93" i="7"/>
  <c r="AE95" i="7"/>
  <c r="AE97" i="7"/>
  <c r="AE99" i="7"/>
  <c r="AE101" i="7"/>
  <c r="AE103" i="7"/>
  <c r="AE105" i="7"/>
  <c r="AE107" i="7"/>
  <c r="AE109" i="7"/>
  <c r="AE111" i="7"/>
  <c r="AE113" i="7"/>
  <c r="AE115" i="7"/>
  <c r="AE117" i="7"/>
  <c r="AE119" i="7"/>
  <c r="AE121" i="7"/>
  <c r="AE123" i="7"/>
  <c r="AE125" i="7"/>
  <c r="AE127" i="7"/>
  <c r="AE129" i="7"/>
  <c r="AE131" i="7"/>
  <c r="AE133" i="7"/>
  <c r="AE135" i="7"/>
  <c r="AE137" i="7"/>
  <c r="AE139" i="7"/>
  <c r="AE141" i="7"/>
  <c r="AE143" i="7"/>
  <c r="AE145" i="7"/>
  <c r="AE147" i="7"/>
  <c r="AE149" i="7"/>
  <c r="AE151" i="7"/>
  <c r="AE153" i="7"/>
  <c r="AE155" i="7"/>
  <c r="AE157" i="7"/>
  <c r="AE159" i="7"/>
  <c r="AE161" i="7"/>
  <c r="AE163" i="7"/>
  <c r="AE165" i="7"/>
  <c r="AE167" i="7"/>
  <c r="AE169" i="7"/>
  <c r="AE171" i="7"/>
  <c r="AE173" i="7"/>
  <c r="AE175" i="7"/>
  <c r="AE177" i="7"/>
  <c r="AE179" i="7"/>
  <c r="AE181" i="7"/>
  <c r="AE183" i="7"/>
  <c r="AE185" i="7"/>
  <c r="AE187" i="7"/>
  <c r="AE189" i="7"/>
  <c r="AE191" i="7"/>
  <c r="AE193" i="7"/>
  <c r="AE195" i="7"/>
  <c r="AE197" i="7"/>
  <c r="AE199" i="7"/>
  <c r="AE201" i="7"/>
  <c r="AE203" i="7"/>
  <c r="AE205" i="7"/>
  <c r="AE207" i="7"/>
  <c r="AE209" i="7"/>
  <c r="AE211" i="7"/>
  <c r="AE213" i="7"/>
  <c r="AE215" i="7"/>
  <c r="AE217" i="7"/>
  <c r="AE219" i="7"/>
  <c r="AE221" i="7"/>
  <c r="AE223" i="7"/>
  <c r="AE225" i="7"/>
  <c r="AE227" i="7"/>
  <c r="AE229" i="7"/>
  <c r="AE231" i="7"/>
  <c r="AE233" i="7"/>
  <c r="AE235" i="7"/>
  <c r="AE237" i="7"/>
  <c r="AE239" i="7"/>
  <c r="AE241" i="7"/>
  <c r="AE243" i="7"/>
  <c r="AE245" i="7"/>
  <c r="AE247" i="7"/>
  <c r="AE249" i="7"/>
  <c r="AE251" i="7"/>
  <c r="AE253" i="7"/>
  <c r="AE255" i="7"/>
  <c r="AE257" i="7"/>
  <c r="AE259" i="7"/>
  <c r="AE261" i="7"/>
  <c r="AE263" i="7"/>
  <c r="AE265" i="7"/>
  <c r="AE267" i="7"/>
  <c r="AE269" i="7"/>
  <c r="AE271" i="7"/>
  <c r="AE273" i="7"/>
  <c r="AE275" i="7"/>
  <c r="AE277" i="7"/>
  <c r="AE279" i="7"/>
  <c r="AE281" i="7"/>
  <c r="AF282" i="7"/>
  <c r="AF283" i="7"/>
  <c r="AF284" i="7"/>
  <c r="AF285" i="7"/>
  <c r="AF286" i="7"/>
  <c r="AF287" i="7"/>
  <c r="AF288" i="7"/>
  <c r="AF289" i="7"/>
  <c r="AF290" i="7"/>
  <c r="AF291" i="7"/>
  <c r="AF292" i="7"/>
  <c r="AF293" i="7"/>
  <c r="AF294" i="7"/>
  <c r="AF295" i="7"/>
  <c r="AF296" i="7"/>
  <c r="AF297" i="7"/>
  <c r="AF298" i="7"/>
  <c r="AF299" i="7"/>
  <c r="AF300" i="7"/>
  <c r="AF301" i="7"/>
  <c r="AF302" i="7"/>
  <c r="AF303" i="7"/>
  <c r="AF304" i="7"/>
  <c r="AF305" i="7"/>
  <c r="AF306" i="7"/>
  <c r="AF307" i="7"/>
  <c r="AF308" i="7"/>
  <c r="AF309" i="7"/>
  <c r="AF310" i="7"/>
  <c r="AF311" i="7"/>
  <c r="AF312" i="7"/>
  <c r="AF313" i="7"/>
  <c r="AF314" i="7"/>
  <c r="AF315" i="7"/>
  <c r="AF316" i="7"/>
  <c r="AF317" i="7"/>
  <c r="AF318" i="7"/>
  <c r="AF319" i="7"/>
  <c r="AF320" i="7"/>
  <c r="AF321" i="7"/>
  <c r="AF322" i="7"/>
  <c r="AF323" i="7"/>
  <c r="AF324" i="7"/>
  <c r="AF325" i="7"/>
  <c r="AF326" i="7"/>
  <c r="AF327" i="7"/>
  <c r="AF328" i="7"/>
  <c r="AF329" i="7"/>
  <c r="AF330" i="7"/>
  <c r="AF331" i="7"/>
  <c r="AF332" i="7"/>
  <c r="AF333" i="7"/>
  <c r="AF334" i="7"/>
  <c r="AF335" i="7"/>
  <c r="AF336" i="7"/>
  <c r="AF337" i="7"/>
  <c r="AF338" i="7"/>
  <c r="AF339" i="7"/>
  <c r="AF340" i="7"/>
  <c r="AF341" i="7"/>
  <c r="AF342" i="7"/>
  <c r="AF343" i="7"/>
  <c r="AF344" i="7"/>
  <c r="AF345" i="7"/>
  <c r="AF346" i="7"/>
  <c r="AF347" i="7"/>
  <c r="AF348" i="7"/>
  <c r="AF349" i="7"/>
  <c r="AF350" i="7"/>
  <c r="AF351" i="7"/>
  <c r="AF352" i="7"/>
  <c r="AF353" i="7"/>
  <c r="AF354" i="7"/>
  <c r="AF355" i="7"/>
  <c r="AF356" i="7"/>
  <c r="AF357" i="7"/>
  <c r="AF358" i="7"/>
  <c r="AF359" i="7"/>
  <c r="AF360" i="7"/>
  <c r="AF361" i="7"/>
  <c r="AF362" i="7"/>
  <c r="AF363" i="7"/>
  <c r="AF364" i="7"/>
  <c r="AF365" i="7"/>
  <c r="AF366" i="7"/>
  <c r="AF367" i="7"/>
  <c r="AF368" i="7"/>
  <c r="AF369" i="7"/>
  <c r="AF370" i="7"/>
  <c r="AF371" i="7"/>
  <c r="AF372" i="7"/>
  <c r="AF373" i="7"/>
  <c r="AF374" i="7"/>
  <c r="AF375" i="7"/>
  <c r="AF376" i="7"/>
  <c r="AF377" i="7"/>
  <c r="AF378" i="7"/>
  <c r="AF379" i="7"/>
  <c r="AF380" i="7"/>
  <c r="AF381" i="7"/>
  <c r="AF382" i="7"/>
  <c r="AF383" i="7"/>
  <c r="AF384" i="7"/>
  <c r="AF385" i="7"/>
  <c r="AF386" i="7"/>
  <c r="AF387" i="7"/>
  <c r="AF388" i="7"/>
  <c r="AF389" i="7"/>
  <c r="AF390" i="7"/>
  <c r="AF391" i="7"/>
  <c r="AF392" i="7"/>
  <c r="AF393" i="7"/>
  <c r="AF394" i="7"/>
  <c r="AF395" i="7"/>
  <c r="AF396" i="7"/>
  <c r="AF397" i="7"/>
  <c r="AF398" i="7"/>
  <c r="AF399" i="7"/>
  <c r="AF400" i="7"/>
  <c r="AF401" i="7"/>
  <c r="AF402" i="7"/>
  <c r="AF403" i="7"/>
  <c r="AF404" i="7"/>
  <c r="AF405" i="7"/>
  <c r="AF406" i="7"/>
  <c r="AF407" i="7"/>
  <c r="AF408" i="7"/>
  <c r="AF409" i="7"/>
  <c r="AF410" i="7"/>
  <c r="AF411" i="7"/>
  <c r="AF412" i="7"/>
  <c r="AF413" i="7"/>
  <c r="AF414" i="7"/>
  <c r="AF415" i="7"/>
  <c r="AF416" i="7"/>
  <c r="AF417" i="7"/>
  <c r="AF418" i="7"/>
  <c r="AF419" i="7"/>
  <c r="AF420" i="7"/>
  <c r="AF421" i="7"/>
  <c r="AF422" i="7"/>
  <c r="AF423" i="7"/>
  <c r="AF424" i="7"/>
  <c r="AF425" i="7"/>
  <c r="AF426" i="7"/>
  <c r="AF427" i="7"/>
  <c r="AF428" i="7"/>
  <c r="AF429" i="7"/>
  <c r="AF430" i="7"/>
  <c r="AF431" i="7"/>
  <c r="AF432" i="7"/>
  <c r="AF433" i="7"/>
  <c r="AF434" i="7"/>
  <c r="AF435" i="7"/>
  <c r="AF436" i="7"/>
  <c r="AF437" i="7"/>
  <c r="AF438" i="7"/>
  <c r="AF439" i="7"/>
  <c r="AF440" i="7"/>
  <c r="AF441" i="7"/>
  <c r="AF442" i="7"/>
  <c r="AF443" i="7"/>
  <c r="AF444" i="7"/>
  <c r="AF445" i="7"/>
  <c r="AF446" i="7"/>
  <c r="AF447" i="7"/>
  <c r="AF448" i="7"/>
  <c r="AF449" i="7"/>
  <c r="AF450" i="7"/>
  <c r="AF451" i="7"/>
  <c r="AF452" i="7"/>
  <c r="AF453" i="7"/>
  <c r="AF454" i="7"/>
  <c r="AF455" i="7"/>
  <c r="AF456" i="7"/>
  <c r="AF457" i="7"/>
  <c r="AF458" i="7"/>
  <c r="AF459" i="7"/>
  <c r="AF460" i="7"/>
  <c r="AF461" i="7"/>
  <c r="AF462" i="7"/>
  <c r="AF463" i="7"/>
  <c r="AF464" i="7"/>
  <c r="AF465" i="7"/>
  <c r="AF466" i="7"/>
  <c r="AF467" i="7"/>
  <c r="AF468" i="7"/>
  <c r="AF469" i="7"/>
  <c r="AF470" i="7"/>
  <c r="AF471" i="7"/>
  <c r="AF472" i="7"/>
  <c r="AF473" i="7"/>
  <c r="AF474" i="7"/>
  <c r="AF475" i="7"/>
  <c r="AF476" i="7"/>
  <c r="AF477" i="7"/>
  <c r="AF478" i="7"/>
  <c r="AF479" i="7"/>
  <c r="AF480" i="7"/>
  <c r="AF481" i="7"/>
  <c r="AF482" i="7"/>
  <c r="AF483" i="7"/>
  <c r="AF484" i="7"/>
  <c r="AF485" i="7"/>
  <c r="AF486" i="7"/>
  <c r="AF487" i="7"/>
  <c r="AF488" i="7"/>
  <c r="AF489" i="7"/>
  <c r="AF490" i="7"/>
  <c r="AF491" i="7"/>
  <c r="AF492" i="7"/>
  <c r="AF493" i="7"/>
  <c r="AF494" i="7"/>
  <c r="AF495" i="7"/>
  <c r="AF496" i="7"/>
  <c r="AF497" i="7"/>
  <c r="AF498" i="7"/>
  <c r="AF499" i="7"/>
  <c r="AF500" i="7"/>
  <c r="AF501" i="7"/>
  <c r="AF502" i="7"/>
  <c r="AF503" i="7"/>
  <c r="AF504" i="7"/>
  <c r="AF505" i="7"/>
  <c r="AF506" i="7"/>
  <c r="AF507" i="7"/>
  <c r="AF508" i="7"/>
  <c r="AF509" i="7"/>
  <c r="AF510" i="7"/>
  <c r="AF511" i="7"/>
  <c r="AF512" i="7"/>
  <c r="AF513" i="7"/>
  <c r="AF514" i="7"/>
  <c r="AF515" i="7"/>
  <c r="AF516" i="7"/>
  <c r="AF517" i="7"/>
  <c r="AF518" i="7"/>
  <c r="AF519" i="7"/>
  <c r="AF520" i="7"/>
  <c r="AF521" i="7"/>
  <c r="AF522" i="7"/>
  <c r="AF523" i="7"/>
  <c r="AF524" i="7"/>
  <c r="AF525" i="7"/>
  <c r="AF526" i="7"/>
  <c r="AF527" i="7"/>
  <c r="AF528" i="7"/>
  <c r="AF529" i="7"/>
  <c r="AF530" i="7"/>
  <c r="AF531" i="7"/>
  <c r="AF532" i="7"/>
  <c r="AF533" i="7"/>
  <c r="AF534" i="7"/>
  <c r="AF535" i="7"/>
  <c r="AF536" i="7"/>
  <c r="AF537" i="7"/>
  <c r="AF538" i="7"/>
  <c r="AF539" i="7"/>
  <c r="AF540" i="7"/>
  <c r="AF541" i="7"/>
  <c r="AF542" i="7"/>
  <c r="AF543" i="7"/>
  <c r="AF544" i="7"/>
  <c r="AF545" i="7"/>
  <c r="AF546" i="7"/>
  <c r="AF547" i="7"/>
  <c r="AF548" i="7"/>
  <c r="AF549" i="7"/>
  <c r="AF550" i="7"/>
  <c r="AF551" i="7"/>
  <c r="AF552" i="7"/>
  <c r="AF553" i="7"/>
  <c r="AF554" i="7"/>
  <c r="AF555" i="7"/>
  <c r="AF556" i="7"/>
  <c r="AF557" i="7"/>
  <c r="AF558" i="7"/>
  <c r="AF559" i="7"/>
  <c r="AF560" i="7"/>
  <c r="AF561" i="7"/>
  <c r="AF562" i="7"/>
  <c r="AF563" i="7"/>
  <c r="AF564" i="7"/>
  <c r="AF565" i="7"/>
  <c r="AF566" i="7"/>
  <c r="AF567" i="7"/>
  <c r="AF568" i="7"/>
  <c r="AF569" i="7"/>
  <c r="AF570" i="7"/>
  <c r="AF571" i="7"/>
  <c r="AF572" i="7"/>
  <c r="AF573" i="7"/>
  <c r="AF574" i="7"/>
  <c r="AF575" i="7"/>
  <c r="AF576" i="7"/>
  <c r="AF577" i="7"/>
  <c r="AF578" i="7"/>
  <c r="AF579" i="7"/>
  <c r="AF580" i="7"/>
  <c r="AF581" i="7"/>
  <c r="AF582" i="7"/>
  <c r="AF583" i="7"/>
  <c r="AF584" i="7"/>
  <c r="AF585" i="7"/>
  <c r="AF586" i="7"/>
  <c r="AF587" i="7"/>
  <c r="AF588" i="7"/>
  <c r="AF589" i="7"/>
  <c r="AF590" i="7"/>
  <c r="AF591" i="7"/>
  <c r="AF592" i="7"/>
  <c r="AF593" i="7"/>
  <c r="AF594" i="7"/>
  <c r="AF595" i="7"/>
  <c r="AF596" i="7"/>
  <c r="AF597" i="7"/>
  <c r="AF598" i="7"/>
  <c r="AF599" i="7"/>
  <c r="AF600" i="7"/>
  <c r="AF601" i="7"/>
  <c r="AF602" i="7"/>
  <c r="AF603" i="7"/>
  <c r="AF604" i="7"/>
  <c r="AF605" i="7"/>
  <c r="AF606" i="7"/>
  <c r="AF607" i="7"/>
  <c r="AF608" i="7"/>
  <c r="AF609" i="7"/>
  <c r="AF610" i="7"/>
  <c r="AF611" i="7"/>
  <c r="AF612" i="7"/>
  <c r="AF613" i="7"/>
  <c r="AF614" i="7"/>
  <c r="AF615" i="7"/>
  <c r="AF616" i="7"/>
  <c r="AF617" i="7"/>
  <c r="AF618" i="7"/>
  <c r="AF619" i="7"/>
  <c r="AF620" i="7"/>
  <c r="AF621" i="7"/>
  <c r="AF622" i="7"/>
  <c r="AF623" i="7"/>
  <c r="AF624" i="7"/>
  <c r="AF625" i="7"/>
  <c r="AF626" i="7"/>
  <c r="AF627" i="7"/>
  <c r="AF628" i="7"/>
  <c r="AF629" i="7"/>
  <c r="AF630" i="7"/>
  <c r="AF631" i="7"/>
  <c r="AF632" i="7"/>
  <c r="AF633" i="7"/>
  <c r="AF634" i="7"/>
  <c r="AF635" i="7"/>
  <c r="AF636" i="7"/>
  <c r="AF637" i="7"/>
  <c r="AF638" i="7"/>
  <c r="AF639" i="7"/>
  <c r="AF640" i="7"/>
  <c r="AF641" i="7"/>
  <c r="AF642" i="7"/>
  <c r="AF643" i="7"/>
  <c r="AF644" i="7"/>
  <c r="AF645" i="7"/>
  <c r="AF646" i="7"/>
  <c r="AF647" i="7"/>
  <c r="AF648" i="7"/>
  <c r="AF649" i="7"/>
  <c r="AF650" i="7"/>
  <c r="AF651" i="7"/>
  <c r="AF652" i="7"/>
  <c r="AF653" i="7"/>
  <c r="AF654" i="7"/>
  <c r="AF655" i="7"/>
  <c r="AF656" i="7"/>
  <c r="AF657" i="7"/>
  <c r="AF658" i="7"/>
  <c r="AF659" i="7"/>
  <c r="AF660" i="7"/>
  <c r="AF661" i="7"/>
  <c r="AF662" i="7"/>
  <c r="AF663" i="7"/>
  <c r="AF664" i="7"/>
  <c r="AF665" i="7"/>
  <c r="AF666" i="7"/>
  <c r="AF667" i="7"/>
  <c r="AF668" i="7"/>
  <c r="AF669" i="7"/>
  <c r="AF670" i="7"/>
  <c r="AF671" i="7"/>
  <c r="AF672" i="7"/>
  <c r="AF673" i="7"/>
  <c r="AF674" i="7"/>
  <c r="AF675" i="7"/>
  <c r="AF676" i="7"/>
  <c r="AF677" i="7"/>
  <c r="AF678" i="7"/>
  <c r="AF679" i="7"/>
  <c r="AF680" i="7"/>
  <c r="AF681" i="7"/>
  <c r="AF682" i="7"/>
  <c r="AF683" i="7"/>
  <c r="AF684" i="7"/>
  <c r="AF685" i="7"/>
  <c r="AF686" i="7"/>
  <c r="AF687" i="7"/>
  <c r="AF688" i="7"/>
  <c r="AF689" i="7"/>
  <c r="AF690" i="7"/>
  <c r="AF691" i="7"/>
  <c r="AF692" i="7"/>
  <c r="AF693" i="7"/>
  <c r="AF694" i="7"/>
  <c r="AF695" i="7"/>
  <c r="AF696" i="7"/>
  <c r="AF697" i="7"/>
  <c r="AF698" i="7"/>
  <c r="AF699" i="7"/>
  <c r="AF700" i="7"/>
  <c r="AF701" i="7"/>
  <c r="AF5" i="7"/>
  <c r="AE10" i="7"/>
  <c r="AE14" i="7"/>
  <c r="AE18" i="7"/>
  <c r="AE22" i="7"/>
  <c r="AE26" i="7"/>
  <c r="AE30" i="7"/>
  <c r="AE34" i="7"/>
  <c r="AE38" i="7"/>
  <c r="AE42" i="7"/>
  <c r="AE46" i="7"/>
  <c r="AE50" i="7"/>
  <c r="AE54" i="7"/>
  <c r="AE58" i="7"/>
  <c r="AE62" i="7"/>
  <c r="AE66" i="7"/>
  <c r="AE70" i="7"/>
  <c r="AE74" i="7"/>
  <c r="AE78" i="7"/>
  <c r="AE82" i="7"/>
  <c r="AE86" i="7"/>
  <c r="AE90" i="7"/>
  <c r="AE94" i="7"/>
  <c r="AE98" i="7"/>
  <c r="AE102" i="7"/>
  <c r="AE106" i="7"/>
  <c r="AE110" i="7"/>
  <c r="AE114" i="7"/>
  <c r="AE118" i="7"/>
  <c r="AE122" i="7"/>
  <c r="AE126" i="7"/>
  <c r="AE130" i="7"/>
  <c r="AE134" i="7"/>
  <c r="AE138" i="7"/>
  <c r="AE142" i="7"/>
  <c r="AE146" i="7"/>
  <c r="AE150" i="7"/>
  <c r="AE154" i="7"/>
  <c r="AE158" i="7"/>
  <c r="AE162" i="7"/>
  <c r="AE166" i="7"/>
  <c r="AE170" i="7"/>
  <c r="AE174" i="7"/>
  <c r="AE178" i="7"/>
  <c r="AE182" i="7"/>
  <c r="AE186" i="7"/>
  <c r="AE190" i="7"/>
  <c r="AE194" i="7"/>
  <c r="AE198" i="7"/>
  <c r="AE202" i="7"/>
  <c r="AE206" i="7"/>
  <c r="AE210" i="7"/>
  <c r="AE214" i="7"/>
  <c r="AE218" i="7"/>
  <c r="AE222" i="7"/>
  <c r="AE226" i="7"/>
  <c r="AE230" i="7"/>
  <c r="AE234" i="7"/>
  <c r="AE238" i="7"/>
  <c r="AE242" i="7"/>
  <c r="AE246" i="7"/>
  <c r="AE250" i="7"/>
  <c r="AE254" i="7"/>
  <c r="AE258" i="7"/>
  <c r="AE262" i="7"/>
  <c r="AE266" i="7"/>
  <c r="AE270" i="7"/>
  <c r="AE274" i="7"/>
  <c r="AE278" i="7"/>
  <c r="AE282" i="7"/>
  <c r="AE284" i="7"/>
  <c r="AE286" i="7"/>
  <c r="AE288" i="7"/>
  <c r="AE290" i="7"/>
  <c r="AE292" i="7"/>
  <c r="AE294" i="7"/>
  <c r="AE296" i="7"/>
  <c r="AE298" i="7"/>
  <c r="AE300" i="7"/>
  <c r="AE302" i="7"/>
  <c r="AE304" i="7"/>
  <c r="AE306" i="7"/>
  <c r="AE308" i="7"/>
  <c r="AE310" i="7"/>
  <c r="AE312" i="7"/>
  <c r="AE314" i="7"/>
  <c r="AE316" i="7"/>
  <c r="AE318" i="7"/>
  <c r="AE320" i="7"/>
  <c r="AE322" i="7"/>
  <c r="AE324" i="7"/>
  <c r="AE326" i="7"/>
  <c r="AE328" i="7"/>
  <c r="AE330" i="7"/>
  <c r="AE332" i="7"/>
  <c r="AE334" i="7"/>
  <c r="AE336" i="7"/>
  <c r="AE338" i="7"/>
  <c r="AE340" i="7"/>
  <c r="AE342" i="7"/>
  <c r="AE344" i="7"/>
  <c r="AE346" i="7"/>
  <c r="AE348" i="7"/>
  <c r="AE350" i="7"/>
  <c r="AE352" i="7"/>
  <c r="AE354" i="7"/>
  <c r="AE356" i="7"/>
  <c r="AE358" i="7"/>
  <c r="AE360" i="7"/>
  <c r="AE362" i="7"/>
  <c r="AE364" i="7"/>
  <c r="AE366" i="7"/>
  <c r="AE368" i="7"/>
  <c r="AE370" i="7"/>
  <c r="AE372" i="7"/>
  <c r="AE374" i="7"/>
  <c r="AE376" i="7"/>
  <c r="AE378" i="7"/>
  <c r="AE380" i="7"/>
  <c r="AE382" i="7"/>
  <c r="AE384" i="7"/>
  <c r="AE386" i="7"/>
  <c r="AE388" i="7"/>
  <c r="AE390" i="7"/>
  <c r="AE392" i="7"/>
  <c r="AE394" i="7"/>
  <c r="AE396" i="7"/>
  <c r="AE398" i="7"/>
  <c r="AE400" i="7"/>
  <c r="AE402" i="7"/>
  <c r="AE404" i="7"/>
  <c r="AE406" i="7"/>
  <c r="AE408" i="7"/>
  <c r="AE410" i="7"/>
  <c r="AE412" i="7"/>
  <c r="AE414" i="7"/>
  <c r="AE416" i="7"/>
  <c r="AE418" i="7"/>
  <c r="AE420" i="7"/>
  <c r="AE422" i="7"/>
  <c r="AE424" i="7"/>
  <c r="AE426" i="7"/>
  <c r="AE428" i="7"/>
  <c r="AE430" i="7"/>
  <c r="AE432" i="7"/>
  <c r="AE434" i="7"/>
  <c r="AE436" i="7"/>
  <c r="AE438" i="7"/>
  <c r="AE440" i="7"/>
  <c r="AE442" i="7"/>
  <c r="AE444" i="7"/>
  <c r="AE446" i="7"/>
  <c r="AE448" i="7"/>
  <c r="AE450" i="7"/>
  <c r="AE452" i="7"/>
  <c r="AE454" i="7"/>
  <c r="AE456" i="7"/>
  <c r="AE458" i="7"/>
  <c r="AE460" i="7"/>
  <c r="AE462" i="7"/>
  <c r="AE464" i="7"/>
  <c r="AE466" i="7"/>
  <c r="AE468" i="7"/>
  <c r="AE470" i="7"/>
  <c r="AE472" i="7"/>
  <c r="AE474" i="7"/>
  <c r="AE476" i="7"/>
  <c r="AE478" i="7"/>
  <c r="AE480" i="7"/>
  <c r="AE482" i="7"/>
  <c r="AE484" i="7"/>
  <c r="AE486" i="7"/>
  <c r="AE488" i="7"/>
  <c r="AE490" i="7"/>
  <c r="AE492" i="7"/>
  <c r="AE494" i="7"/>
  <c r="AE496" i="7"/>
  <c r="AE498" i="7"/>
  <c r="AE500" i="7"/>
  <c r="AE502" i="7"/>
  <c r="AE504" i="7"/>
  <c r="AE506" i="7"/>
  <c r="AE508" i="7"/>
  <c r="AE510" i="7"/>
  <c r="AE512" i="7"/>
  <c r="AE514" i="7"/>
  <c r="AE516" i="7"/>
  <c r="AE518" i="7"/>
  <c r="AE520" i="7"/>
  <c r="AE522" i="7"/>
  <c r="AE524" i="7"/>
  <c r="AE526" i="7"/>
  <c r="AE528" i="7"/>
  <c r="AE530" i="7"/>
  <c r="AE532" i="7"/>
  <c r="AE534" i="7"/>
  <c r="AE536" i="7"/>
  <c r="AE538" i="7"/>
  <c r="AE540" i="7"/>
  <c r="AE542" i="7"/>
  <c r="AE544" i="7"/>
  <c r="AE546" i="7"/>
  <c r="AE548" i="7"/>
  <c r="AE550" i="7"/>
  <c r="AE552" i="7"/>
  <c r="AE554" i="7"/>
  <c r="AE556" i="7"/>
  <c r="AE558" i="7"/>
  <c r="AE560" i="7"/>
  <c r="AE562" i="7"/>
  <c r="AE564" i="7"/>
  <c r="AE566" i="7"/>
  <c r="AE568" i="7"/>
  <c r="AE570" i="7"/>
  <c r="AE572" i="7"/>
  <c r="AE574" i="7"/>
  <c r="AE576" i="7"/>
  <c r="AE578" i="7"/>
  <c r="AE580" i="7"/>
  <c r="AE582" i="7"/>
  <c r="AE584" i="7"/>
  <c r="AE586" i="7"/>
  <c r="AE588" i="7"/>
  <c r="AE590" i="7"/>
  <c r="AE592" i="7"/>
  <c r="AE594" i="7"/>
  <c r="AE596" i="7"/>
  <c r="AE598" i="7"/>
  <c r="AE600" i="7"/>
  <c r="AE602" i="7"/>
  <c r="AE604" i="7"/>
  <c r="AE606" i="7"/>
  <c r="AE608" i="7"/>
  <c r="AE610" i="7"/>
  <c r="AE612" i="7"/>
  <c r="AE614" i="7"/>
  <c r="AE616" i="7"/>
  <c r="AE618" i="7"/>
  <c r="AE620" i="7"/>
  <c r="AE622" i="7"/>
  <c r="AE624" i="7"/>
  <c r="AE626" i="7"/>
  <c r="AE628" i="7"/>
  <c r="AE630" i="7"/>
  <c r="AE632" i="7"/>
  <c r="AE634" i="7"/>
  <c r="AE636" i="7"/>
  <c r="AE638" i="7"/>
  <c r="AE640" i="7"/>
  <c r="AE642" i="7"/>
  <c r="AE644" i="7"/>
  <c r="AE646" i="7"/>
  <c r="AE648" i="7"/>
  <c r="AE650" i="7"/>
  <c r="AE652" i="7"/>
  <c r="AE654" i="7"/>
  <c r="AE656" i="7"/>
  <c r="AE658" i="7"/>
  <c r="AE660" i="7"/>
  <c r="AE662" i="7"/>
  <c r="AE664" i="7"/>
  <c r="AE666" i="7"/>
  <c r="AE668" i="7"/>
  <c r="AE670" i="7"/>
  <c r="AE672" i="7"/>
  <c r="AE674" i="7"/>
  <c r="AE676" i="7"/>
  <c r="AE678" i="7"/>
  <c r="AE680" i="7"/>
  <c r="AE682" i="7"/>
  <c r="AE684" i="7"/>
  <c r="AE686" i="7"/>
  <c r="AE688" i="7"/>
  <c r="AE690" i="7"/>
  <c r="AE692" i="7"/>
  <c r="AE694" i="7"/>
  <c r="AE696" i="7"/>
  <c r="AE698" i="7"/>
  <c r="AE700" i="7"/>
  <c r="AF2" i="7"/>
  <c r="G2" i="6" s="1"/>
  <c r="AF3" i="7"/>
  <c r="G3" i="6" s="1"/>
  <c r="AE12" i="7"/>
  <c r="AE20" i="7"/>
  <c r="AE28" i="7"/>
  <c r="AE36" i="7"/>
  <c r="AE44" i="7"/>
  <c r="AE52" i="7"/>
  <c r="AE60" i="7"/>
  <c r="AE68" i="7"/>
  <c r="AE76" i="7"/>
  <c r="AE84" i="7"/>
  <c r="AE92" i="7"/>
  <c r="AE100" i="7"/>
  <c r="AE108" i="7"/>
  <c r="AE116" i="7"/>
  <c r="AE124" i="7"/>
  <c r="AE132" i="7"/>
  <c r="AE140" i="7"/>
  <c r="AE148" i="7"/>
  <c r="AE156" i="7"/>
  <c r="AE164" i="7"/>
  <c r="AE172" i="7"/>
  <c r="AE180" i="7"/>
  <c r="AE188" i="7"/>
  <c r="AE196" i="7"/>
  <c r="AE204" i="7"/>
  <c r="AE212" i="7"/>
  <c r="AE220" i="7"/>
  <c r="AE228" i="7"/>
  <c r="AE236" i="7"/>
  <c r="AE244" i="7"/>
  <c r="AE252" i="7"/>
  <c r="AE260" i="7"/>
  <c r="AE268" i="7"/>
  <c r="AE276" i="7"/>
  <c r="AE283" i="7"/>
  <c r="AE287" i="7"/>
  <c r="AE291" i="7"/>
  <c r="AE295" i="7"/>
  <c r="AE299" i="7"/>
  <c r="AE303" i="7"/>
  <c r="AE307" i="7"/>
  <c r="AE311" i="7"/>
  <c r="AE315" i="7"/>
  <c r="AE319" i="7"/>
  <c r="AE323" i="7"/>
  <c r="AE327" i="7"/>
  <c r="AE331" i="7"/>
  <c r="AE335" i="7"/>
  <c r="AE339" i="7"/>
  <c r="AE343" i="7"/>
  <c r="AE347" i="7"/>
  <c r="AE351" i="7"/>
  <c r="AE355" i="7"/>
  <c r="AE359" i="7"/>
  <c r="AE363" i="7"/>
  <c r="AE367" i="7"/>
  <c r="AE371" i="7"/>
  <c r="AE375" i="7"/>
  <c r="AE379" i="7"/>
  <c r="AE383" i="7"/>
  <c r="AE387" i="7"/>
  <c r="AE391" i="7"/>
  <c r="AE395" i="7"/>
  <c r="AE399" i="7"/>
  <c r="AE403" i="7"/>
  <c r="AE407" i="7"/>
  <c r="AE411" i="7"/>
  <c r="AE415" i="7"/>
  <c r="AE419" i="7"/>
  <c r="AE423" i="7"/>
  <c r="AE427" i="7"/>
  <c r="AE431" i="7"/>
  <c r="AE435" i="7"/>
  <c r="AE439" i="7"/>
  <c r="AE443" i="7"/>
  <c r="AE447" i="7"/>
  <c r="AE451" i="7"/>
  <c r="AE455" i="7"/>
  <c r="AE459" i="7"/>
  <c r="AE463" i="7"/>
  <c r="AE467" i="7"/>
  <c r="AE471" i="7"/>
  <c r="AE475" i="7"/>
  <c r="AE479" i="7"/>
  <c r="AE483" i="7"/>
  <c r="AE487" i="7"/>
  <c r="AE491" i="7"/>
  <c r="AE495" i="7"/>
  <c r="AE499" i="7"/>
  <c r="AE503" i="7"/>
  <c r="AE507" i="7"/>
  <c r="AE511" i="7"/>
  <c r="AE515" i="7"/>
  <c r="AE519" i="7"/>
  <c r="AE523" i="7"/>
  <c r="AE527" i="7"/>
  <c r="AE531" i="7"/>
  <c r="AE535" i="7"/>
  <c r="AE539" i="7"/>
  <c r="AE543" i="7"/>
  <c r="AE547" i="7"/>
  <c r="AE551" i="7"/>
  <c r="AE555" i="7"/>
  <c r="AE559" i="7"/>
  <c r="AE563" i="7"/>
  <c r="AE567" i="7"/>
  <c r="AE571" i="7"/>
  <c r="AE575" i="7"/>
  <c r="AE579" i="7"/>
  <c r="AE583" i="7"/>
  <c r="AE587" i="7"/>
  <c r="AE591" i="7"/>
  <c r="AE595" i="7"/>
  <c r="AE599" i="7"/>
  <c r="AE603" i="7"/>
  <c r="AE607" i="7"/>
  <c r="AE611" i="7"/>
  <c r="AE615" i="7"/>
  <c r="AE619" i="7"/>
  <c r="AE623" i="7"/>
  <c r="AE627" i="7"/>
  <c r="AE631" i="7"/>
  <c r="AE635" i="7"/>
  <c r="AE639" i="7"/>
  <c r="AE643" i="7"/>
  <c r="AE647" i="7"/>
  <c r="AE651" i="7"/>
  <c r="AE655" i="7"/>
  <c r="AE659" i="7"/>
  <c r="AE663" i="7"/>
  <c r="AE667" i="7"/>
  <c r="AE671" i="7"/>
  <c r="AE675" i="7"/>
  <c r="AE679" i="7"/>
  <c r="AE683" i="7"/>
  <c r="AE687" i="7"/>
  <c r="AE691" i="7"/>
  <c r="AE695" i="7"/>
  <c r="AE699" i="7"/>
  <c r="AE8" i="7"/>
  <c r="AE16" i="7"/>
  <c r="AE24" i="7"/>
  <c r="AE32" i="7"/>
  <c r="AE40" i="7"/>
  <c r="AE48" i="7"/>
  <c r="AE56" i="7"/>
  <c r="AE64" i="7"/>
  <c r="AE72" i="7"/>
  <c r="AE80" i="7"/>
  <c r="AE88" i="7"/>
  <c r="AE96" i="7"/>
  <c r="AE104" i="7"/>
  <c r="AE112" i="7"/>
  <c r="AE120" i="7"/>
  <c r="AE128" i="7"/>
  <c r="AE136" i="7"/>
  <c r="AE144" i="7"/>
  <c r="AE152" i="7"/>
  <c r="AE160" i="7"/>
  <c r="AE168" i="7"/>
  <c r="AE176" i="7"/>
  <c r="AE184" i="7"/>
  <c r="AE192" i="7"/>
  <c r="AE200" i="7"/>
  <c r="AE208" i="7"/>
  <c r="AE216" i="7"/>
  <c r="AE224" i="7"/>
  <c r="AE232" i="7"/>
  <c r="AE240" i="7"/>
  <c r="AE248" i="7"/>
  <c r="AE256" i="7"/>
  <c r="AE264" i="7"/>
  <c r="AE272" i="7"/>
  <c r="AE280" i="7"/>
  <c r="AE285" i="7"/>
  <c r="AE293" i="7"/>
  <c r="AE301" i="7"/>
  <c r="AE309" i="7"/>
  <c r="AE317" i="7"/>
  <c r="AE325" i="7"/>
  <c r="AE333" i="7"/>
  <c r="AE341" i="7"/>
  <c r="AE349" i="7"/>
  <c r="AE357" i="7"/>
  <c r="AE365" i="7"/>
  <c r="AE373" i="7"/>
  <c r="AE381" i="7"/>
  <c r="AE389" i="7"/>
  <c r="AE397" i="7"/>
  <c r="AE405" i="7"/>
  <c r="AE413" i="7"/>
  <c r="AE421" i="7"/>
  <c r="AE429" i="7"/>
  <c r="AE437" i="7"/>
  <c r="AE445" i="7"/>
  <c r="AE453" i="7"/>
  <c r="AE461" i="7"/>
  <c r="AE469" i="7"/>
  <c r="AE477" i="7"/>
  <c r="AE485" i="7"/>
  <c r="AE493" i="7"/>
  <c r="AE501" i="7"/>
  <c r="AE509" i="7"/>
  <c r="AE517" i="7"/>
  <c r="AE525" i="7"/>
  <c r="AE533" i="7"/>
  <c r="AE541" i="7"/>
  <c r="AE549" i="7"/>
  <c r="AE557" i="7"/>
  <c r="AE565" i="7"/>
  <c r="AE573" i="7"/>
  <c r="AE581" i="7"/>
  <c r="AE589" i="7"/>
  <c r="AE597" i="7"/>
  <c r="AE605" i="7"/>
  <c r="AE613" i="7"/>
  <c r="AE621" i="7"/>
  <c r="AE629" i="7"/>
  <c r="AE637" i="7"/>
  <c r="AE645" i="7"/>
  <c r="AE653" i="7"/>
  <c r="AE661" i="7"/>
  <c r="AE669" i="7"/>
  <c r="AE677" i="7"/>
  <c r="AE685" i="7"/>
  <c r="AE693" i="7"/>
  <c r="AE701" i="7"/>
  <c r="AE289" i="7"/>
  <c r="AE297" i="7"/>
  <c r="AE305" i="7"/>
  <c r="AE313" i="7"/>
  <c r="AE321" i="7"/>
  <c r="AE329" i="7"/>
  <c r="AE337" i="7"/>
  <c r="AE345" i="7"/>
  <c r="AE353" i="7"/>
  <c r="AE361" i="7"/>
  <c r="AE369" i="7"/>
  <c r="AE377" i="7"/>
  <c r="AE385" i="7"/>
  <c r="AE393" i="7"/>
  <c r="AE401" i="7"/>
  <c r="AE409" i="7"/>
  <c r="AE417" i="7"/>
  <c r="AE425" i="7"/>
  <c r="AE433" i="7"/>
  <c r="AE441" i="7"/>
  <c r="AE449" i="7"/>
  <c r="AE457" i="7"/>
  <c r="AE465" i="7"/>
  <c r="AE473" i="7"/>
  <c r="AE481" i="7"/>
  <c r="AE489" i="7"/>
  <c r="AE497" i="7"/>
  <c r="AE505" i="7"/>
  <c r="AE513" i="7"/>
  <c r="AE521" i="7"/>
  <c r="AE529" i="7"/>
  <c r="AE537" i="7"/>
  <c r="AE545" i="7"/>
  <c r="AE553" i="7"/>
  <c r="AE561" i="7"/>
  <c r="AE569" i="7"/>
  <c r="AE577" i="7"/>
  <c r="AE585" i="7"/>
  <c r="AE593" i="7"/>
  <c r="AE601" i="7"/>
  <c r="AE609" i="7"/>
  <c r="AE617" i="7"/>
  <c r="AE625" i="7"/>
  <c r="AE633" i="7"/>
  <c r="AE641" i="7"/>
  <c r="AE649" i="7"/>
  <c r="AE657" i="7"/>
  <c r="AE665" i="7"/>
  <c r="AE673" i="7"/>
  <c r="AE681" i="7"/>
  <c r="AE689" i="7"/>
  <c r="AE697" i="7"/>
  <c r="Q3" i="7"/>
  <c r="Q4" i="7"/>
  <c r="Q5" i="7"/>
  <c r="Q6" i="7"/>
  <c r="Q7" i="7"/>
  <c r="Q8" i="7"/>
  <c r="Q9" i="7"/>
  <c r="Q10" i="7"/>
  <c r="Q11" i="7"/>
  <c r="Q12" i="7"/>
  <c r="Q13" i="7"/>
  <c r="Q14" i="7"/>
  <c r="Q15" i="7"/>
  <c r="Q16" i="7"/>
  <c r="Q17" i="7"/>
  <c r="Q18" i="7"/>
  <c r="Q19" i="7"/>
  <c r="Q20" i="7"/>
  <c r="Q21" i="7"/>
  <c r="Q22" i="7"/>
  <c r="Q23" i="7"/>
  <c r="Q24" i="7"/>
  <c r="Q25" i="7"/>
  <c r="Q26" i="7"/>
  <c r="Q27" i="7"/>
  <c r="Q28" i="7"/>
  <c r="Q29" i="7"/>
  <c r="Q30" i="7"/>
  <c r="Q31" i="7"/>
  <c r="Q32" i="7"/>
  <c r="Q33" i="7"/>
  <c r="Q34" i="7"/>
  <c r="Q35" i="7"/>
  <c r="Q36" i="7"/>
  <c r="Q37" i="7"/>
  <c r="Q38" i="7"/>
  <c r="Q39" i="7"/>
  <c r="Q40" i="7"/>
  <c r="Q41" i="7"/>
  <c r="Q42" i="7"/>
  <c r="Q43" i="7"/>
  <c r="Q44" i="7"/>
  <c r="Q45" i="7"/>
  <c r="Q46" i="7"/>
  <c r="Q47" i="7"/>
  <c r="Q48" i="7"/>
  <c r="Q49" i="7"/>
  <c r="Q50" i="7"/>
  <c r="Q51" i="7"/>
  <c r="Q52" i="7"/>
  <c r="Q53" i="7"/>
  <c r="Q54" i="7"/>
  <c r="Q55" i="7"/>
  <c r="Q56" i="7"/>
  <c r="Q57" i="7"/>
  <c r="Q58" i="7"/>
  <c r="Q59" i="7"/>
  <c r="Q60" i="7"/>
  <c r="Q61" i="7"/>
  <c r="Q62" i="7"/>
  <c r="Q63" i="7"/>
  <c r="Q64" i="7"/>
  <c r="Q65" i="7"/>
  <c r="Q66" i="7"/>
  <c r="Q67" i="7"/>
  <c r="Q68" i="7"/>
  <c r="Q69" i="7"/>
  <c r="Q70" i="7"/>
  <c r="Q71" i="7"/>
  <c r="Q72" i="7"/>
  <c r="Q73" i="7"/>
  <c r="Q74" i="7"/>
  <c r="Q75" i="7"/>
  <c r="Q76" i="7"/>
  <c r="Q77" i="7"/>
  <c r="Q78" i="7"/>
  <c r="Q79" i="7"/>
  <c r="Q80" i="7"/>
  <c r="Q81" i="7"/>
  <c r="Q82" i="7"/>
  <c r="Q83" i="7"/>
  <c r="Q84" i="7"/>
  <c r="Q85" i="7"/>
  <c r="Q86" i="7"/>
  <c r="Q87" i="7"/>
  <c r="Q88" i="7"/>
  <c r="Q89" i="7"/>
  <c r="Q90" i="7"/>
  <c r="Q91" i="7"/>
  <c r="Q92" i="7"/>
  <c r="Q93" i="7"/>
  <c r="Q94" i="7"/>
  <c r="Q95" i="7"/>
  <c r="Q96" i="7"/>
  <c r="Q97" i="7"/>
  <c r="Q98" i="7"/>
  <c r="Q99" i="7"/>
  <c r="Q100" i="7"/>
  <c r="Q101" i="7"/>
  <c r="Q102" i="7"/>
  <c r="Q103" i="7"/>
  <c r="Q104" i="7"/>
  <c r="Q105" i="7"/>
  <c r="Q106" i="7"/>
  <c r="Q107" i="7"/>
  <c r="Q108" i="7"/>
  <c r="Q109" i="7"/>
  <c r="Q110" i="7"/>
  <c r="Q111" i="7"/>
  <c r="Q112" i="7"/>
  <c r="Q113" i="7"/>
  <c r="Q114" i="7"/>
  <c r="Q115" i="7"/>
  <c r="Q116" i="7"/>
  <c r="Q117" i="7"/>
  <c r="Q118" i="7"/>
  <c r="Q119" i="7"/>
  <c r="Q120" i="7"/>
  <c r="Q121" i="7"/>
  <c r="Q122" i="7"/>
  <c r="Q123" i="7"/>
  <c r="Q124" i="7"/>
  <c r="Q125" i="7"/>
  <c r="Q126" i="7"/>
  <c r="Q127" i="7"/>
  <c r="Q128" i="7"/>
  <c r="Q129" i="7"/>
  <c r="Q130" i="7"/>
  <c r="Q131" i="7"/>
  <c r="Q132" i="7"/>
  <c r="Q133" i="7"/>
  <c r="Q134" i="7"/>
  <c r="Q135" i="7"/>
  <c r="Q136" i="7"/>
  <c r="Q137" i="7"/>
  <c r="Q138" i="7"/>
  <c r="Q139" i="7"/>
  <c r="Q140" i="7"/>
  <c r="Q141" i="7"/>
  <c r="Q142" i="7"/>
  <c r="Q143" i="7"/>
  <c r="Q144" i="7"/>
  <c r="Q145" i="7"/>
  <c r="Q146" i="7"/>
  <c r="Q147" i="7"/>
  <c r="Q148" i="7"/>
  <c r="Q149" i="7"/>
  <c r="Q150" i="7"/>
  <c r="Q151" i="7"/>
  <c r="Q152" i="7"/>
  <c r="Q153" i="7"/>
  <c r="Q154" i="7"/>
  <c r="Q155" i="7"/>
  <c r="Q156" i="7"/>
  <c r="Q157" i="7"/>
  <c r="Q158" i="7"/>
  <c r="Q159" i="7"/>
  <c r="Q160" i="7"/>
  <c r="Q161" i="7"/>
  <c r="Q162" i="7"/>
  <c r="Q163" i="7"/>
  <c r="Q164" i="7"/>
  <c r="Q165" i="7"/>
  <c r="Q166" i="7"/>
  <c r="Q167" i="7"/>
  <c r="Q168" i="7"/>
  <c r="Q169" i="7"/>
  <c r="Q170" i="7"/>
  <c r="Q171" i="7"/>
  <c r="Q172" i="7"/>
  <c r="Q173" i="7"/>
  <c r="Q174" i="7"/>
  <c r="Q175" i="7"/>
  <c r="Q176" i="7"/>
  <c r="Q177" i="7"/>
  <c r="Q178" i="7"/>
  <c r="Q179" i="7"/>
  <c r="Q180" i="7"/>
  <c r="Q181" i="7"/>
  <c r="Q182" i="7"/>
  <c r="Q183" i="7"/>
  <c r="Q184" i="7"/>
  <c r="Q185" i="7"/>
  <c r="Q186" i="7"/>
  <c r="Q187" i="7"/>
  <c r="Q188" i="7"/>
  <c r="Q189" i="7"/>
  <c r="Q190" i="7"/>
  <c r="Q191" i="7"/>
  <c r="Q192" i="7"/>
  <c r="Q193" i="7"/>
  <c r="Q194" i="7"/>
  <c r="Q195" i="7"/>
  <c r="Q196" i="7"/>
  <c r="Q197" i="7"/>
  <c r="Q198" i="7"/>
  <c r="Q199" i="7"/>
  <c r="Q200" i="7"/>
  <c r="Q201" i="7"/>
  <c r="Q202" i="7"/>
  <c r="Q203" i="7"/>
  <c r="Q204" i="7"/>
  <c r="Q205" i="7"/>
  <c r="Q206" i="7"/>
  <c r="Q207" i="7"/>
  <c r="Q208" i="7"/>
  <c r="Q209" i="7"/>
  <c r="Q210" i="7"/>
  <c r="Q211" i="7"/>
  <c r="Q212" i="7"/>
  <c r="Q213" i="7"/>
  <c r="Q214" i="7"/>
  <c r="Q215" i="7"/>
  <c r="Q216" i="7"/>
  <c r="Q217" i="7"/>
  <c r="Q218" i="7"/>
  <c r="Q219" i="7"/>
  <c r="Q220" i="7"/>
  <c r="Q221" i="7"/>
  <c r="Q222" i="7"/>
  <c r="Q223" i="7"/>
  <c r="Q224" i="7"/>
  <c r="Q225" i="7"/>
  <c r="Q226" i="7"/>
  <c r="Q227" i="7"/>
  <c r="Q228" i="7"/>
  <c r="Q229" i="7"/>
  <c r="Q230" i="7"/>
  <c r="Q231" i="7"/>
  <c r="Q232" i="7"/>
  <c r="Q233" i="7"/>
  <c r="Q234" i="7"/>
  <c r="Q235" i="7"/>
  <c r="Q236" i="7"/>
  <c r="Q237" i="7"/>
  <c r="Q238" i="7"/>
  <c r="Q239" i="7"/>
  <c r="Q240" i="7"/>
  <c r="Q241" i="7"/>
  <c r="Q242" i="7"/>
  <c r="Q243" i="7"/>
  <c r="Q244" i="7"/>
  <c r="Q245" i="7"/>
  <c r="Q246" i="7"/>
  <c r="Q247" i="7"/>
  <c r="Q248" i="7"/>
  <c r="Q249" i="7"/>
  <c r="Q250" i="7"/>
  <c r="Q251" i="7"/>
  <c r="Q252" i="7"/>
  <c r="Q253" i="7"/>
  <c r="Q254" i="7"/>
  <c r="Q255" i="7"/>
  <c r="Q256" i="7"/>
  <c r="Q257" i="7"/>
  <c r="Q258" i="7"/>
  <c r="Q259" i="7"/>
  <c r="Q260" i="7"/>
  <c r="Q261" i="7"/>
  <c r="Q262" i="7"/>
  <c r="Q263" i="7"/>
  <c r="Q264" i="7"/>
  <c r="Q265" i="7"/>
  <c r="Q266" i="7"/>
  <c r="Q267" i="7"/>
  <c r="Q268" i="7"/>
  <c r="Q269" i="7"/>
  <c r="Q270" i="7"/>
  <c r="Q271" i="7"/>
  <c r="Q272" i="7"/>
  <c r="Q273" i="7"/>
  <c r="Q274" i="7"/>
  <c r="Q275" i="7"/>
  <c r="Q276" i="7"/>
  <c r="Q277" i="7"/>
  <c r="Q278" i="7"/>
  <c r="Q279" i="7"/>
  <c r="Q280" i="7"/>
  <c r="Q281" i="7"/>
  <c r="Q282" i="7"/>
  <c r="Q283" i="7"/>
  <c r="Q284" i="7"/>
  <c r="Q285" i="7"/>
  <c r="Q286" i="7"/>
  <c r="Q287" i="7"/>
  <c r="Q288" i="7"/>
  <c r="Q289" i="7"/>
  <c r="Q290" i="7"/>
  <c r="Q291" i="7"/>
  <c r="Q292" i="7"/>
  <c r="Q293" i="7"/>
  <c r="Q294" i="7"/>
  <c r="Q295" i="7"/>
  <c r="Q296" i="7"/>
  <c r="Q297" i="7"/>
  <c r="Q298" i="7"/>
  <c r="Q299" i="7"/>
  <c r="Q300" i="7"/>
  <c r="Q301" i="7"/>
  <c r="Q302" i="7"/>
  <c r="Q303" i="7"/>
  <c r="Q304" i="7"/>
  <c r="Q305" i="7"/>
  <c r="Q306" i="7"/>
  <c r="Q307" i="7"/>
  <c r="Q308" i="7"/>
  <c r="Q309" i="7"/>
  <c r="Q310" i="7"/>
  <c r="Q311" i="7"/>
  <c r="Q312" i="7"/>
  <c r="Q313" i="7"/>
  <c r="Q314" i="7"/>
  <c r="Q315" i="7"/>
  <c r="Q316" i="7"/>
  <c r="Q317" i="7"/>
  <c r="Q318" i="7"/>
  <c r="Q319" i="7"/>
  <c r="Q320" i="7"/>
  <c r="Q321" i="7"/>
  <c r="Q322" i="7"/>
  <c r="Q323" i="7"/>
  <c r="Q324" i="7"/>
  <c r="Q325" i="7"/>
  <c r="Q326" i="7"/>
  <c r="Q327" i="7"/>
  <c r="Q328" i="7"/>
  <c r="Q329" i="7"/>
  <c r="Q330" i="7"/>
  <c r="Q331" i="7"/>
  <c r="Q332" i="7"/>
  <c r="Q333" i="7"/>
  <c r="Q334" i="7"/>
  <c r="Q335" i="7"/>
  <c r="Q336" i="7"/>
  <c r="Q337" i="7"/>
  <c r="Q338" i="7"/>
  <c r="Q339" i="7"/>
  <c r="Q340" i="7"/>
  <c r="Q341" i="7"/>
  <c r="Q342" i="7"/>
  <c r="Q343" i="7"/>
  <c r="Q344" i="7"/>
  <c r="Q345" i="7"/>
  <c r="Q346" i="7"/>
  <c r="Q347" i="7"/>
  <c r="Q348" i="7"/>
  <c r="Q349" i="7"/>
  <c r="Q350" i="7"/>
  <c r="Q351" i="7"/>
  <c r="Q352" i="7"/>
  <c r="Q353" i="7"/>
  <c r="Q354" i="7"/>
  <c r="Q355" i="7"/>
  <c r="Q356" i="7"/>
  <c r="Q357" i="7"/>
  <c r="Q358" i="7"/>
  <c r="Q359" i="7"/>
  <c r="Q360" i="7"/>
  <c r="Q361" i="7"/>
  <c r="Q362" i="7"/>
  <c r="Q363" i="7"/>
  <c r="Q364" i="7"/>
  <c r="Q365" i="7"/>
  <c r="Q366" i="7"/>
  <c r="Q367" i="7"/>
  <c r="Q368" i="7"/>
  <c r="Q369" i="7"/>
  <c r="Q370" i="7"/>
  <c r="Q371" i="7"/>
  <c r="Q372" i="7"/>
  <c r="Q373" i="7"/>
  <c r="Q374" i="7"/>
  <c r="Q375" i="7"/>
  <c r="Q376" i="7"/>
  <c r="Q377" i="7"/>
  <c r="Q378" i="7"/>
  <c r="Q379" i="7"/>
  <c r="Q380" i="7"/>
  <c r="Q381" i="7"/>
  <c r="Q382" i="7"/>
  <c r="Q383" i="7"/>
  <c r="Q384" i="7"/>
  <c r="Q385" i="7"/>
  <c r="Q386" i="7"/>
  <c r="Q387" i="7"/>
  <c r="Q388" i="7"/>
  <c r="Q389" i="7"/>
  <c r="Q390" i="7"/>
  <c r="Q391" i="7"/>
  <c r="Q392" i="7"/>
  <c r="Q393" i="7"/>
  <c r="Q394" i="7"/>
  <c r="Q395" i="7"/>
  <c r="Q396" i="7"/>
  <c r="Q397" i="7"/>
  <c r="Q398" i="7"/>
  <c r="Q399" i="7"/>
  <c r="Q400" i="7"/>
  <c r="Q401" i="7"/>
  <c r="Q402" i="7"/>
  <c r="Q403" i="7"/>
  <c r="Q404" i="7"/>
  <c r="Q405" i="7"/>
  <c r="Q406" i="7"/>
  <c r="Q407" i="7"/>
  <c r="Q408" i="7"/>
  <c r="Q409" i="7"/>
  <c r="Q410" i="7"/>
  <c r="Q411" i="7"/>
  <c r="Q412" i="7"/>
  <c r="Q413" i="7"/>
  <c r="Q414" i="7"/>
  <c r="Q415" i="7"/>
  <c r="Q416" i="7"/>
  <c r="Q417" i="7"/>
  <c r="Q418" i="7"/>
  <c r="Q419" i="7"/>
  <c r="Q420" i="7"/>
  <c r="Q421" i="7"/>
  <c r="Q422" i="7"/>
  <c r="Q423" i="7"/>
  <c r="Q424" i="7"/>
  <c r="Q425" i="7"/>
  <c r="Q426" i="7"/>
  <c r="Q427" i="7"/>
  <c r="Q428" i="7"/>
  <c r="Q429" i="7"/>
  <c r="Q430" i="7"/>
  <c r="Q431" i="7"/>
  <c r="Q432" i="7"/>
  <c r="Q433" i="7"/>
  <c r="Q434" i="7"/>
  <c r="Q435" i="7"/>
  <c r="Q436" i="7"/>
  <c r="Q437" i="7"/>
  <c r="Q438" i="7"/>
  <c r="Q439" i="7"/>
  <c r="Q440" i="7"/>
  <c r="Q441" i="7"/>
  <c r="Q442" i="7"/>
  <c r="Q443" i="7"/>
  <c r="Q444" i="7"/>
  <c r="Q445" i="7"/>
  <c r="Q446" i="7"/>
  <c r="Q447" i="7"/>
  <c r="Q448" i="7"/>
  <c r="Q449" i="7"/>
  <c r="Q450" i="7"/>
  <c r="Q451" i="7"/>
  <c r="Q452" i="7"/>
  <c r="Q453" i="7"/>
  <c r="Q454" i="7"/>
  <c r="Q455" i="7"/>
  <c r="Q456" i="7"/>
  <c r="Q457" i="7"/>
  <c r="Q458" i="7"/>
  <c r="Q459" i="7"/>
  <c r="Q460" i="7"/>
  <c r="Q461" i="7"/>
  <c r="Q462" i="7"/>
  <c r="Q463" i="7"/>
  <c r="Q464" i="7"/>
  <c r="Q465" i="7"/>
  <c r="Q466" i="7"/>
  <c r="Q467" i="7"/>
  <c r="Q468" i="7"/>
  <c r="Q469" i="7"/>
  <c r="Q470" i="7"/>
  <c r="Q471" i="7"/>
  <c r="Q472" i="7"/>
  <c r="Q473" i="7"/>
  <c r="Q474" i="7"/>
  <c r="Q475" i="7"/>
  <c r="Q476" i="7"/>
  <c r="Q477" i="7"/>
  <c r="Q478" i="7"/>
  <c r="Q479" i="7"/>
  <c r="Q480" i="7"/>
  <c r="Q481" i="7"/>
  <c r="Q482" i="7"/>
  <c r="Q483" i="7"/>
  <c r="Q484" i="7"/>
  <c r="Q485" i="7"/>
  <c r="Q486" i="7"/>
  <c r="Q487" i="7"/>
  <c r="Q488" i="7"/>
  <c r="Q489" i="7"/>
  <c r="Q490" i="7"/>
  <c r="Q491" i="7"/>
  <c r="Q492" i="7"/>
  <c r="Q493" i="7"/>
  <c r="Q494" i="7"/>
  <c r="Q495" i="7"/>
  <c r="Q496" i="7"/>
  <c r="Q497" i="7"/>
  <c r="Q498" i="7"/>
  <c r="Q499" i="7"/>
  <c r="Q500" i="7"/>
  <c r="Q501" i="7"/>
  <c r="Q502" i="7"/>
  <c r="Q503" i="7"/>
  <c r="Q504" i="7"/>
  <c r="Q505" i="7"/>
  <c r="Q506" i="7"/>
  <c r="Q507" i="7"/>
  <c r="Q508" i="7"/>
  <c r="Q509" i="7"/>
  <c r="Q510" i="7"/>
  <c r="Q511" i="7"/>
  <c r="Q512" i="7"/>
  <c r="Q513" i="7"/>
  <c r="Q514" i="7"/>
  <c r="Q515" i="7"/>
  <c r="Q516" i="7"/>
  <c r="Q517" i="7"/>
  <c r="Q518" i="7"/>
  <c r="Q519" i="7"/>
  <c r="Q520" i="7"/>
  <c r="Q521" i="7"/>
  <c r="Q522" i="7"/>
  <c r="Q523" i="7"/>
  <c r="Q524" i="7"/>
  <c r="Q525" i="7"/>
  <c r="Q526" i="7"/>
  <c r="Q527" i="7"/>
  <c r="Q528" i="7"/>
  <c r="Q529" i="7"/>
  <c r="Q530" i="7"/>
  <c r="Q531" i="7"/>
  <c r="Q532" i="7"/>
  <c r="Q533" i="7"/>
  <c r="Q534" i="7"/>
  <c r="Q535" i="7"/>
  <c r="Q536" i="7"/>
  <c r="Q537" i="7"/>
  <c r="Q538" i="7"/>
  <c r="Q539" i="7"/>
  <c r="Q540" i="7"/>
  <c r="Q541" i="7"/>
  <c r="Q542" i="7"/>
  <c r="Q543" i="7"/>
  <c r="Q544" i="7"/>
  <c r="Q545" i="7"/>
  <c r="Q546" i="7"/>
  <c r="Q547" i="7"/>
  <c r="Q548" i="7"/>
  <c r="Q549" i="7"/>
  <c r="Q550" i="7"/>
  <c r="Q551" i="7"/>
  <c r="Q552" i="7"/>
  <c r="Q553" i="7"/>
  <c r="Q554" i="7"/>
  <c r="Q555" i="7"/>
  <c r="Q556" i="7"/>
  <c r="Q557" i="7"/>
  <c r="Q558" i="7"/>
  <c r="Q559" i="7"/>
  <c r="Q560" i="7"/>
  <c r="Q561" i="7"/>
  <c r="Q562" i="7"/>
  <c r="Q563" i="7"/>
  <c r="Q564" i="7"/>
  <c r="Q565" i="7"/>
  <c r="Q566" i="7"/>
  <c r="Q567" i="7"/>
  <c r="Q568" i="7"/>
  <c r="Q569" i="7"/>
  <c r="Q570" i="7"/>
  <c r="Q571" i="7"/>
  <c r="Q572" i="7"/>
  <c r="Q573" i="7"/>
  <c r="Q574" i="7"/>
  <c r="Q575" i="7"/>
  <c r="Q576" i="7"/>
  <c r="Q577" i="7"/>
  <c r="Q578" i="7"/>
  <c r="Q579" i="7"/>
  <c r="Q580" i="7"/>
  <c r="Q581" i="7"/>
  <c r="Q582" i="7"/>
  <c r="Q583" i="7"/>
  <c r="Q584" i="7"/>
  <c r="Q585" i="7"/>
  <c r="Q586" i="7"/>
  <c r="Q587" i="7"/>
  <c r="Q588" i="7"/>
  <c r="Q589" i="7"/>
  <c r="Q590" i="7"/>
  <c r="Q591" i="7"/>
  <c r="Q592" i="7"/>
  <c r="Q593" i="7"/>
  <c r="Q594" i="7"/>
  <c r="Q595" i="7"/>
  <c r="Q596" i="7"/>
  <c r="Q597" i="7"/>
  <c r="Q598" i="7"/>
  <c r="Q599" i="7"/>
  <c r="Q600" i="7"/>
  <c r="Q601" i="7"/>
  <c r="Q602" i="7"/>
  <c r="Q603" i="7"/>
  <c r="Q604" i="7"/>
  <c r="Q605" i="7"/>
  <c r="Q606" i="7"/>
  <c r="R4" i="7"/>
  <c r="E4" i="6" s="1"/>
  <c r="R6" i="7"/>
  <c r="R8" i="7"/>
  <c r="R10" i="7"/>
  <c r="R12" i="7"/>
  <c r="R14" i="7"/>
  <c r="R16" i="7"/>
  <c r="R18" i="7"/>
  <c r="R20" i="7"/>
  <c r="R22" i="7"/>
  <c r="R24" i="7"/>
  <c r="R26" i="7"/>
  <c r="R28" i="7"/>
  <c r="R30" i="7"/>
  <c r="R32" i="7"/>
  <c r="R34" i="7"/>
  <c r="R36" i="7"/>
  <c r="R38" i="7"/>
  <c r="R40" i="7"/>
  <c r="R42" i="7"/>
  <c r="R44" i="7"/>
  <c r="R46" i="7"/>
  <c r="R48" i="7"/>
  <c r="R50" i="7"/>
  <c r="R52" i="7"/>
  <c r="R54" i="7"/>
  <c r="R56" i="7"/>
  <c r="R58" i="7"/>
  <c r="R60" i="7"/>
  <c r="R62" i="7"/>
  <c r="R64" i="7"/>
  <c r="R66" i="7"/>
  <c r="R68" i="7"/>
  <c r="R70" i="7"/>
  <c r="R72" i="7"/>
  <c r="R74" i="7"/>
  <c r="R76" i="7"/>
  <c r="R78" i="7"/>
  <c r="R80" i="7"/>
  <c r="R82" i="7"/>
  <c r="R84" i="7"/>
  <c r="R86" i="7"/>
  <c r="R88" i="7"/>
  <c r="R90" i="7"/>
  <c r="R92" i="7"/>
  <c r="R94" i="7"/>
  <c r="R96" i="7"/>
  <c r="R98" i="7"/>
  <c r="R100" i="7"/>
  <c r="R102" i="7"/>
  <c r="R104" i="7"/>
  <c r="R106" i="7"/>
  <c r="R108" i="7"/>
  <c r="R110" i="7"/>
  <c r="R112" i="7"/>
  <c r="R114" i="7"/>
  <c r="R116" i="7"/>
  <c r="R118" i="7"/>
  <c r="R120" i="7"/>
  <c r="R122" i="7"/>
  <c r="R124" i="7"/>
  <c r="R126" i="7"/>
  <c r="R128" i="7"/>
  <c r="R130" i="7"/>
  <c r="R132" i="7"/>
  <c r="R134" i="7"/>
  <c r="R136" i="7"/>
  <c r="R138" i="7"/>
  <c r="R140" i="7"/>
  <c r="R142" i="7"/>
  <c r="R144" i="7"/>
  <c r="R146" i="7"/>
  <c r="R148" i="7"/>
  <c r="R150" i="7"/>
  <c r="R152" i="7"/>
  <c r="R154" i="7"/>
  <c r="R156" i="7"/>
  <c r="R158" i="7"/>
  <c r="R160" i="7"/>
  <c r="R162" i="7"/>
  <c r="R164" i="7"/>
  <c r="R166" i="7"/>
  <c r="R168" i="7"/>
  <c r="R170" i="7"/>
  <c r="R172" i="7"/>
  <c r="R174" i="7"/>
  <c r="R176" i="7"/>
  <c r="R178" i="7"/>
  <c r="R180" i="7"/>
  <c r="R182" i="7"/>
  <c r="R184" i="7"/>
  <c r="R186" i="7"/>
  <c r="R188" i="7"/>
  <c r="R190" i="7"/>
  <c r="R192" i="7"/>
  <c r="R194" i="7"/>
  <c r="R196" i="7"/>
  <c r="R198" i="7"/>
  <c r="R200" i="7"/>
  <c r="R202" i="7"/>
  <c r="R204" i="7"/>
  <c r="R206" i="7"/>
  <c r="R208" i="7"/>
  <c r="R210" i="7"/>
  <c r="R212" i="7"/>
  <c r="R214" i="7"/>
  <c r="R216" i="7"/>
  <c r="R218" i="7"/>
  <c r="R220" i="7"/>
  <c r="R222" i="7"/>
  <c r="R224" i="7"/>
  <c r="R226" i="7"/>
  <c r="R228" i="7"/>
  <c r="R230" i="7"/>
  <c r="R232" i="7"/>
  <c r="R234" i="7"/>
  <c r="R236" i="7"/>
  <c r="R238" i="7"/>
  <c r="R240" i="7"/>
  <c r="R242" i="7"/>
  <c r="R244" i="7"/>
  <c r="R246" i="7"/>
  <c r="R248" i="7"/>
  <c r="R250" i="7"/>
  <c r="R252" i="7"/>
  <c r="R254" i="7"/>
  <c r="R256" i="7"/>
  <c r="R258" i="7"/>
  <c r="R260" i="7"/>
  <c r="R262" i="7"/>
  <c r="R264" i="7"/>
  <c r="R266" i="7"/>
  <c r="R268" i="7"/>
  <c r="R270" i="7"/>
  <c r="R272" i="7"/>
  <c r="R274" i="7"/>
  <c r="R276" i="7"/>
  <c r="R278" i="7"/>
  <c r="R280" i="7"/>
  <c r="R282" i="7"/>
  <c r="R284" i="7"/>
  <c r="R286" i="7"/>
  <c r="R288" i="7"/>
  <c r="R290" i="7"/>
  <c r="R292" i="7"/>
  <c r="R294" i="7"/>
  <c r="R296" i="7"/>
  <c r="R298" i="7"/>
  <c r="R300" i="7"/>
  <c r="R302" i="7"/>
  <c r="R304" i="7"/>
  <c r="R306" i="7"/>
  <c r="R308" i="7"/>
  <c r="R310" i="7"/>
  <c r="R312" i="7"/>
  <c r="R314" i="7"/>
  <c r="R316" i="7"/>
  <c r="R318" i="7"/>
  <c r="R320" i="7"/>
  <c r="R322" i="7"/>
  <c r="R324" i="7"/>
  <c r="R326" i="7"/>
  <c r="R328" i="7"/>
  <c r="R330" i="7"/>
  <c r="R332" i="7"/>
  <c r="R334" i="7"/>
  <c r="R336" i="7"/>
  <c r="R338" i="7"/>
  <c r="R340" i="7"/>
  <c r="R342" i="7"/>
  <c r="R344" i="7"/>
  <c r="R346" i="7"/>
  <c r="R348" i="7"/>
  <c r="R350" i="7"/>
  <c r="R352" i="7"/>
  <c r="R354" i="7"/>
  <c r="R356" i="7"/>
  <c r="R358" i="7"/>
  <c r="R360" i="7"/>
  <c r="R362" i="7"/>
  <c r="R364" i="7"/>
  <c r="R366" i="7"/>
  <c r="R368" i="7"/>
  <c r="R370" i="7"/>
  <c r="R372" i="7"/>
  <c r="R374" i="7"/>
  <c r="R376" i="7"/>
  <c r="R378" i="7"/>
  <c r="R380" i="7"/>
  <c r="R382" i="7"/>
  <c r="R384" i="7"/>
  <c r="R386" i="7"/>
  <c r="R388" i="7"/>
  <c r="R390" i="7"/>
  <c r="R392" i="7"/>
  <c r="R394" i="7"/>
  <c r="R396" i="7"/>
  <c r="R398" i="7"/>
  <c r="R400" i="7"/>
  <c r="R402" i="7"/>
  <c r="R404" i="7"/>
  <c r="R406" i="7"/>
  <c r="R408" i="7"/>
  <c r="R410" i="7"/>
  <c r="R412" i="7"/>
  <c r="R414" i="7"/>
  <c r="R416" i="7"/>
  <c r="R418" i="7"/>
  <c r="R420" i="7"/>
  <c r="R422" i="7"/>
  <c r="R424" i="7"/>
  <c r="R426" i="7"/>
  <c r="R428" i="7"/>
  <c r="R430" i="7"/>
  <c r="R432" i="7"/>
  <c r="R434" i="7"/>
  <c r="R436" i="7"/>
  <c r="R438" i="7"/>
  <c r="R440" i="7"/>
  <c r="R442" i="7"/>
  <c r="R444" i="7"/>
  <c r="R446" i="7"/>
  <c r="R448" i="7"/>
  <c r="R450" i="7"/>
  <c r="R452" i="7"/>
  <c r="R454" i="7"/>
  <c r="R456" i="7"/>
  <c r="R458" i="7"/>
  <c r="R460" i="7"/>
  <c r="R462" i="7"/>
  <c r="R464" i="7"/>
  <c r="R466" i="7"/>
  <c r="R468" i="7"/>
  <c r="R470" i="7"/>
  <c r="R472" i="7"/>
  <c r="R474" i="7"/>
  <c r="R476" i="7"/>
  <c r="R478" i="7"/>
  <c r="R480" i="7"/>
  <c r="R482" i="7"/>
  <c r="R484" i="7"/>
  <c r="R486" i="7"/>
  <c r="R488" i="7"/>
  <c r="R490" i="7"/>
  <c r="R492" i="7"/>
  <c r="R494" i="7"/>
  <c r="R496" i="7"/>
  <c r="R498" i="7"/>
  <c r="R500" i="7"/>
  <c r="R502" i="7"/>
  <c r="R504" i="7"/>
  <c r="R506" i="7"/>
  <c r="R508" i="7"/>
  <c r="R510" i="7"/>
  <c r="R512" i="7"/>
  <c r="R514" i="7"/>
  <c r="R516" i="7"/>
  <c r="R518" i="7"/>
  <c r="R520" i="7"/>
  <c r="R522" i="7"/>
  <c r="R524" i="7"/>
  <c r="R526" i="7"/>
  <c r="R528" i="7"/>
  <c r="R530" i="7"/>
  <c r="R532" i="7"/>
  <c r="R534" i="7"/>
  <c r="R536" i="7"/>
  <c r="R538" i="7"/>
  <c r="R540" i="7"/>
  <c r="R542" i="7"/>
  <c r="R544" i="7"/>
  <c r="R546" i="7"/>
  <c r="R548" i="7"/>
  <c r="R550" i="7"/>
  <c r="R552" i="7"/>
  <c r="R554" i="7"/>
  <c r="R556" i="7"/>
  <c r="R558" i="7"/>
  <c r="R560" i="7"/>
  <c r="R562" i="7"/>
  <c r="R564" i="7"/>
  <c r="R566" i="7"/>
  <c r="R568" i="7"/>
  <c r="R570" i="7"/>
  <c r="R572" i="7"/>
  <c r="R574" i="7"/>
  <c r="R576" i="7"/>
  <c r="R578" i="7"/>
  <c r="R580" i="7"/>
  <c r="R582" i="7"/>
  <c r="R584" i="7"/>
  <c r="R586" i="7"/>
  <c r="R588" i="7"/>
  <c r="R590" i="7"/>
  <c r="R592" i="7"/>
  <c r="R594" i="7"/>
  <c r="R596" i="7"/>
  <c r="R598" i="7"/>
  <c r="R600" i="7"/>
  <c r="R602" i="7"/>
  <c r="R604" i="7"/>
  <c r="R606" i="7"/>
  <c r="R607" i="7"/>
  <c r="R608" i="7"/>
  <c r="R609" i="7"/>
  <c r="R610" i="7"/>
  <c r="R611" i="7"/>
  <c r="R612" i="7"/>
  <c r="R613" i="7"/>
  <c r="R614" i="7"/>
  <c r="R615" i="7"/>
  <c r="R616" i="7"/>
  <c r="R617" i="7"/>
  <c r="R618" i="7"/>
  <c r="R619" i="7"/>
  <c r="R620" i="7"/>
  <c r="R621" i="7"/>
  <c r="R622" i="7"/>
  <c r="R623" i="7"/>
  <c r="R624" i="7"/>
  <c r="R625" i="7"/>
  <c r="R626" i="7"/>
  <c r="R627" i="7"/>
  <c r="R628" i="7"/>
  <c r="R629" i="7"/>
  <c r="R630" i="7"/>
  <c r="R631" i="7"/>
  <c r="R632" i="7"/>
  <c r="R633" i="7"/>
  <c r="R634" i="7"/>
  <c r="R635" i="7"/>
  <c r="R636" i="7"/>
  <c r="R637" i="7"/>
  <c r="R638" i="7"/>
  <c r="R639" i="7"/>
  <c r="R640" i="7"/>
  <c r="R641" i="7"/>
  <c r="R642" i="7"/>
  <c r="R643" i="7"/>
  <c r="R644" i="7"/>
  <c r="R645" i="7"/>
  <c r="R646" i="7"/>
  <c r="R647" i="7"/>
  <c r="R648" i="7"/>
  <c r="R649" i="7"/>
  <c r="R650" i="7"/>
  <c r="R651" i="7"/>
  <c r="R652" i="7"/>
  <c r="R653" i="7"/>
  <c r="R654" i="7"/>
  <c r="R655" i="7"/>
  <c r="R656" i="7"/>
  <c r="R657" i="7"/>
  <c r="R658" i="7"/>
  <c r="R659" i="7"/>
  <c r="R660" i="7"/>
  <c r="R661" i="7"/>
  <c r="R662" i="7"/>
  <c r="R663" i="7"/>
  <c r="R664" i="7"/>
  <c r="R665" i="7"/>
  <c r="R666" i="7"/>
  <c r="R667" i="7"/>
  <c r="R668" i="7"/>
  <c r="R669" i="7"/>
  <c r="R670" i="7"/>
  <c r="R671" i="7"/>
  <c r="R672" i="7"/>
  <c r="R673" i="7"/>
  <c r="R674" i="7"/>
  <c r="R675" i="7"/>
  <c r="R676" i="7"/>
  <c r="R677" i="7"/>
  <c r="R678" i="7"/>
  <c r="R679" i="7"/>
  <c r="R680" i="7"/>
  <c r="R681" i="7"/>
  <c r="R682" i="7"/>
  <c r="R683" i="7"/>
  <c r="R684" i="7"/>
  <c r="R685" i="7"/>
  <c r="R686" i="7"/>
  <c r="R687" i="7"/>
  <c r="R688" i="7"/>
  <c r="R689" i="7"/>
  <c r="R690" i="7"/>
  <c r="R691" i="7"/>
  <c r="R692" i="7"/>
  <c r="R693" i="7"/>
  <c r="R694" i="7"/>
  <c r="R695" i="7"/>
  <c r="R696" i="7"/>
  <c r="R697" i="7"/>
  <c r="R698" i="7"/>
  <c r="R699" i="7"/>
  <c r="R700" i="7"/>
  <c r="R701" i="7"/>
  <c r="Q2" i="7"/>
  <c r="R3" i="7"/>
  <c r="E3" i="6" s="1"/>
  <c r="R7" i="7"/>
  <c r="R11" i="7"/>
  <c r="R15" i="7"/>
  <c r="R19" i="7"/>
  <c r="R23" i="7"/>
  <c r="R27" i="7"/>
  <c r="R31" i="7"/>
  <c r="R35" i="7"/>
  <c r="R39" i="7"/>
  <c r="R43" i="7"/>
  <c r="R47" i="7"/>
  <c r="R51" i="7"/>
  <c r="R55" i="7"/>
  <c r="R59" i="7"/>
  <c r="R63" i="7"/>
  <c r="R67" i="7"/>
  <c r="R71" i="7"/>
  <c r="R75" i="7"/>
  <c r="R79" i="7"/>
  <c r="R83" i="7"/>
  <c r="R87" i="7"/>
  <c r="R91" i="7"/>
  <c r="R95" i="7"/>
  <c r="R99" i="7"/>
  <c r="R103" i="7"/>
  <c r="R107" i="7"/>
  <c r="R111" i="7"/>
  <c r="R115" i="7"/>
  <c r="R119" i="7"/>
  <c r="R123" i="7"/>
  <c r="R127" i="7"/>
  <c r="R131" i="7"/>
  <c r="R135" i="7"/>
  <c r="R139" i="7"/>
  <c r="R143" i="7"/>
  <c r="R147" i="7"/>
  <c r="R151" i="7"/>
  <c r="R155" i="7"/>
  <c r="R159" i="7"/>
  <c r="R163" i="7"/>
  <c r="R167" i="7"/>
  <c r="R171" i="7"/>
  <c r="R175" i="7"/>
  <c r="R179" i="7"/>
  <c r="R183" i="7"/>
  <c r="R187" i="7"/>
  <c r="R191" i="7"/>
  <c r="R195" i="7"/>
  <c r="R199" i="7"/>
  <c r="R203" i="7"/>
  <c r="R207" i="7"/>
  <c r="R211" i="7"/>
  <c r="R215" i="7"/>
  <c r="R219" i="7"/>
  <c r="R223" i="7"/>
  <c r="R227" i="7"/>
  <c r="R231" i="7"/>
  <c r="R235" i="7"/>
  <c r="R239" i="7"/>
  <c r="R243" i="7"/>
  <c r="R247" i="7"/>
  <c r="R251" i="7"/>
  <c r="R255" i="7"/>
  <c r="R259" i="7"/>
  <c r="R263" i="7"/>
  <c r="R267" i="7"/>
  <c r="R271" i="7"/>
  <c r="R275" i="7"/>
  <c r="R279" i="7"/>
  <c r="R283" i="7"/>
  <c r="R287" i="7"/>
  <c r="R291" i="7"/>
  <c r="R295" i="7"/>
  <c r="R299" i="7"/>
  <c r="R303" i="7"/>
  <c r="R307" i="7"/>
  <c r="R311" i="7"/>
  <c r="R315" i="7"/>
  <c r="R319" i="7"/>
  <c r="R323" i="7"/>
  <c r="R327" i="7"/>
  <c r="R331" i="7"/>
  <c r="R335" i="7"/>
  <c r="R339" i="7"/>
  <c r="R343" i="7"/>
  <c r="R347" i="7"/>
  <c r="R351" i="7"/>
  <c r="R355" i="7"/>
  <c r="R359" i="7"/>
  <c r="R363" i="7"/>
  <c r="R367" i="7"/>
  <c r="R371" i="7"/>
  <c r="R375" i="7"/>
  <c r="R379" i="7"/>
  <c r="R383" i="7"/>
  <c r="R387" i="7"/>
  <c r="R391" i="7"/>
  <c r="R395" i="7"/>
  <c r="R399" i="7"/>
  <c r="R403" i="7"/>
  <c r="R407" i="7"/>
  <c r="R411" i="7"/>
  <c r="R415" i="7"/>
  <c r="R419" i="7"/>
  <c r="R423" i="7"/>
  <c r="R427" i="7"/>
  <c r="R431" i="7"/>
  <c r="R435" i="7"/>
  <c r="R439" i="7"/>
  <c r="R443" i="7"/>
  <c r="R447" i="7"/>
  <c r="R451" i="7"/>
  <c r="R455" i="7"/>
  <c r="R459" i="7"/>
  <c r="R463" i="7"/>
  <c r="R467" i="7"/>
  <c r="R471" i="7"/>
  <c r="R475" i="7"/>
  <c r="R479" i="7"/>
  <c r="R483" i="7"/>
  <c r="R487" i="7"/>
  <c r="R491" i="7"/>
  <c r="R495" i="7"/>
  <c r="R499" i="7"/>
  <c r="R503" i="7"/>
  <c r="R507" i="7"/>
  <c r="R511" i="7"/>
  <c r="R515" i="7"/>
  <c r="R519" i="7"/>
  <c r="R523" i="7"/>
  <c r="R527" i="7"/>
  <c r="R531" i="7"/>
  <c r="R535" i="7"/>
  <c r="R539" i="7"/>
  <c r="R543" i="7"/>
  <c r="R547" i="7"/>
  <c r="R551" i="7"/>
  <c r="R555" i="7"/>
  <c r="R559" i="7"/>
  <c r="R563" i="7"/>
  <c r="R567" i="7"/>
  <c r="R571" i="7"/>
  <c r="R575" i="7"/>
  <c r="R579" i="7"/>
  <c r="R583" i="7"/>
  <c r="R587" i="7"/>
  <c r="R591" i="7"/>
  <c r="R595" i="7"/>
  <c r="R599" i="7"/>
  <c r="R603" i="7"/>
  <c r="Q607" i="7"/>
  <c r="Q609" i="7"/>
  <c r="Q611" i="7"/>
  <c r="Q613" i="7"/>
  <c r="Q615" i="7"/>
  <c r="Q617" i="7"/>
  <c r="Q619" i="7"/>
  <c r="Q621" i="7"/>
  <c r="Q623" i="7"/>
  <c r="Q625" i="7"/>
  <c r="Q627" i="7"/>
  <c r="Q629" i="7"/>
  <c r="Q631" i="7"/>
  <c r="Q633" i="7"/>
  <c r="Q635" i="7"/>
  <c r="Q637" i="7"/>
  <c r="Q639" i="7"/>
  <c r="Q641" i="7"/>
  <c r="Q643" i="7"/>
  <c r="Q645" i="7"/>
  <c r="Q647" i="7"/>
  <c r="Q649" i="7"/>
  <c r="Q651" i="7"/>
  <c r="Q653" i="7"/>
  <c r="Q655" i="7"/>
  <c r="Q657" i="7"/>
  <c r="Q659" i="7"/>
  <c r="Q661" i="7"/>
  <c r="Q663" i="7"/>
  <c r="Q665" i="7"/>
  <c r="Q667" i="7"/>
  <c r="Q669" i="7"/>
  <c r="Q671" i="7"/>
  <c r="Q673" i="7"/>
  <c r="Q675" i="7"/>
  <c r="Q677" i="7"/>
  <c r="Q679" i="7"/>
  <c r="Q681" i="7"/>
  <c r="Q683" i="7"/>
  <c r="Q685" i="7"/>
  <c r="Q687" i="7"/>
  <c r="Q689" i="7"/>
  <c r="Q691" i="7"/>
  <c r="Q693" i="7"/>
  <c r="Q695" i="7"/>
  <c r="Q697" i="7"/>
  <c r="Q699" i="7"/>
  <c r="Q701" i="7"/>
  <c r="R9" i="7"/>
  <c r="R17" i="7"/>
  <c r="R25" i="7"/>
  <c r="R33" i="7"/>
  <c r="R41" i="7"/>
  <c r="R49" i="7"/>
  <c r="R57" i="7"/>
  <c r="R65" i="7"/>
  <c r="R73" i="7"/>
  <c r="R81" i="7"/>
  <c r="R89" i="7"/>
  <c r="R97" i="7"/>
  <c r="R105" i="7"/>
  <c r="R113" i="7"/>
  <c r="R121" i="7"/>
  <c r="R129" i="7"/>
  <c r="R137" i="7"/>
  <c r="R145" i="7"/>
  <c r="R153" i="7"/>
  <c r="R161" i="7"/>
  <c r="R169" i="7"/>
  <c r="R177" i="7"/>
  <c r="R185" i="7"/>
  <c r="R193" i="7"/>
  <c r="R201" i="7"/>
  <c r="R209" i="7"/>
  <c r="R217" i="7"/>
  <c r="R225" i="7"/>
  <c r="R233" i="7"/>
  <c r="R241" i="7"/>
  <c r="R249" i="7"/>
  <c r="R257" i="7"/>
  <c r="R265" i="7"/>
  <c r="R273" i="7"/>
  <c r="R281" i="7"/>
  <c r="R289" i="7"/>
  <c r="R297" i="7"/>
  <c r="R305" i="7"/>
  <c r="R313" i="7"/>
  <c r="R321" i="7"/>
  <c r="R329" i="7"/>
  <c r="R337" i="7"/>
  <c r="R345" i="7"/>
  <c r="R353" i="7"/>
  <c r="R361" i="7"/>
  <c r="R369" i="7"/>
  <c r="R377" i="7"/>
  <c r="R385" i="7"/>
  <c r="R393" i="7"/>
  <c r="R401" i="7"/>
  <c r="R409" i="7"/>
  <c r="R417" i="7"/>
  <c r="R425" i="7"/>
  <c r="R433" i="7"/>
  <c r="R441" i="7"/>
  <c r="R449" i="7"/>
  <c r="R457" i="7"/>
  <c r="R465" i="7"/>
  <c r="R473" i="7"/>
  <c r="R481" i="7"/>
  <c r="R489" i="7"/>
  <c r="R497" i="7"/>
  <c r="R505" i="7"/>
  <c r="R513" i="7"/>
  <c r="R521" i="7"/>
  <c r="R529" i="7"/>
  <c r="R537" i="7"/>
  <c r="R545" i="7"/>
  <c r="R553" i="7"/>
  <c r="R561" i="7"/>
  <c r="R569" i="7"/>
  <c r="R577" i="7"/>
  <c r="R585" i="7"/>
  <c r="R593" i="7"/>
  <c r="R601" i="7"/>
  <c r="Q608" i="7"/>
  <c r="Q612" i="7"/>
  <c r="Q616" i="7"/>
  <c r="Q620" i="7"/>
  <c r="Q624" i="7"/>
  <c r="Q628" i="7"/>
  <c r="Q632" i="7"/>
  <c r="Q636" i="7"/>
  <c r="Q640" i="7"/>
  <c r="Q644" i="7"/>
  <c r="Q648" i="7"/>
  <c r="Q652" i="7"/>
  <c r="Q656" i="7"/>
  <c r="Q660" i="7"/>
  <c r="Q664" i="7"/>
  <c r="Q668" i="7"/>
  <c r="Q672" i="7"/>
  <c r="R5" i="7"/>
  <c r="R13" i="7"/>
  <c r="R21" i="7"/>
  <c r="R29" i="7"/>
  <c r="R37" i="7"/>
  <c r="R45" i="7"/>
  <c r="R53" i="7"/>
  <c r="R61" i="7"/>
  <c r="R69" i="7"/>
  <c r="R77" i="7"/>
  <c r="R85" i="7"/>
  <c r="R93" i="7"/>
  <c r="R101" i="7"/>
  <c r="R109" i="7"/>
  <c r="R117" i="7"/>
  <c r="R125" i="7"/>
  <c r="R133" i="7"/>
  <c r="R141" i="7"/>
  <c r="R149" i="7"/>
  <c r="R157" i="7"/>
  <c r="R165" i="7"/>
  <c r="R173" i="7"/>
  <c r="R181" i="7"/>
  <c r="R189" i="7"/>
  <c r="R197" i="7"/>
  <c r="R205" i="7"/>
  <c r="R213" i="7"/>
  <c r="R221" i="7"/>
  <c r="R229" i="7"/>
  <c r="R237" i="7"/>
  <c r="R245" i="7"/>
  <c r="R253" i="7"/>
  <c r="R261" i="7"/>
  <c r="R269" i="7"/>
  <c r="R277" i="7"/>
  <c r="R285" i="7"/>
  <c r="R293" i="7"/>
  <c r="R301" i="7"/>
  <c r="R309" i="7"/>
  <c r="R317" i="7"/>
  <c r="R325" i="7"/>
  <c r="R333" i="7"/>
  <c r="R341" i="7"/>
  <c r="R349" i="7"/>
  <c r="R357" i="7"/>
  <c r="R365" i="7"/>
  <c r="R373" i="7"/>
  <c r="R381" i="7"/>
  <c r="R389" i="7"/>
  <c r="R397" i="7"/>
  <c r="R405" i="7"/>
  <c r="R413" i="7"/>
  <c r="R421" i="7"/>
  <c r="R429" i="7"/>
  <c r="R437" i="7"/>
  <c r="R445" i="7"/>
  <c r="R453" i="7"/>
  <c r="R461" i="7"/>
  <c r="R469" i="7"/>
  <c r="R477" i="7"/>
  <c r="R485" i="7"/>
  <c r="R493" i="7"/>
  <c r="R501" i="7"/>
  <c r="R509" i="7"/>
  <c r="R517" i="7"/>
  <c r="R525" i="7"/>
  <c r="R533" i="7"/>
  <c r="R541" i="7"/>
  <c r="R549" i="7"/>
  <c r="R557" i="7"/>
  <c r="R565" i="7"/>
  <c r="R573" i="7"/>
  <c r="R581" i="7"/>
  <c r="R589" i="7"/>
  <c r="R597" i="7"/>
  <c r="R605" i="7"/>
  <c r="Q610" i="7"/>
  <c r="Q614" i="7"/>
  <c r="Q618" i="7"/>
  <c r="Q622" i="7"/>
  <c r="Q626" i="7"/>
  <c r="Q630" i="7"/>
  <c r="Q634" i="7"/>
  <c r="Q638" i="7"/>
  <c r="Q642" i="7"/>
  <c r="Q646" i="7"/>
  <c r="Q650" i="7"/>
  <c r="Q654" i="7"/>
  <c r="Q658" i="7"/>
  <c r="Q662" i="7"/>
  <c r="Q666" i="7"/>
  <c r="Q670" i="7"/>
  <c r="Q674" i="7"/>
  <c r="Q678" i="7"/>
  <c r="Q682" i="7"/>
  <c r="Q686" i="7"/>
  <c r="Q690" i="7"/>
  <c r="Q694" i="7"/>
  <c r="Q698" i="7"/>
  <c r="R2" i="7"/>
  <c r="E2" i="6" s="1"/>
  <c r="Q676" i="7"/>
  <c r="Q684" i="7"/>
  <c r="Q692" i="7"/>
  <c r="Q700" i="7"/>
  <c r="Q680" i="7"/>
  <c r="Q688" i="7"/>
  <c r="Q696" i="7"/>
  <c r="DI4" i="7"/>
  <c r="Q4" i="6"/>
  <c r="DB4" i="7"/>
  <c r="P4" i="6" s="1"/>
  <c r="DE4" i="7"/>
  <c r="DC4" i="7"/>
  <c r="P2" i="6"/>
  <c r="CW3" i="7"/>
  <c r="CT3" i="7"/>
  <c r="CP3" i="7"/>
  <c r="CM3" i="7"/>
  <c r="N3" i="6" s="1"/>
  <c r="CN3" i="7"/>
  <c r="O4" i="6"/>
  <c r="M4" i="6"/>
  <c r="C1" i="6"/>
  <c r="DF2" i="7" l="1"/>
  <c r="BH24" i="10"/>
  <c r="BG24" i="10"/>
  <c r="BF24" i="10"/>
  <c r="BI24" i="10"/>
  <c r="AX24" i="10"/>
  <c r="AW24" i="10"/>
  <c r="AV24" i="10"/>
  <c r="AU24" i="10"/>
  <c r="P24" i="10"/>
  <c r="O24" i="10"/>
  <c r="Q24" i="10"/>
  <c r="N24" i="10"/>
  <c r="AL24" i="10"/>
  <c r="AK24" i="10"/>
  <c r="AJ24" i="10"/>
  <c r="AM24" i="10"/>
  <c r="AB24" i="10"/>
  <c r="AA24" i="10"/>
  <c r="Z24" i="10"/>
  <c r="Y24" i="10"/>
  <c r="E24" i="10"/>
  <c r="D24" i="10"/>
  <c r="C24" i="10"/>
  <c r="F24" i="10"/>
  <c r="X638" i="7"/>
  <c r="X656" i="7"/>
  <c r="X624" i="7"/>
  <c r="X701" i="7"/>
  <c r="X685" i="7"/>
  <c r="X669" i="7"/>
  <c r="X653" i="7"/>
  <c r="X637" i="7"/>
  <c r="X621" i="7"/>
  <c r="X603" i="7"/>
  <c r="X595" i="7"/>
  <c r="X587" i="7"/>
  <c r="X579" i="7"/>
  <c r="X571" i="7"/>
  <c r="X563" i="7"/>
  <c r="X555" i="7"/>
  <c r="X547" i="7"/>
  <c r="X539" i="7"/>
  <c r="X531" i="7"/>
  <c r="X523" i="7"/>
  <c r="X515" i="7"/>
  <c r="X507" i="7"/>
  <c r="X499" i="7"/>
  <c r="X491" i="7"/>
  <c r="X483" i="7"/>
  <c r="X475" i="7"/>
  <c r="X467" i="7"/>
  <c r="X459" i="7"/>
  <c r="X451" i="7"/>
  <c r="X443" i="7"/>
  <c r="X435" i="7"/>
  <c r="X427" i="7"/>
  <c r="X419" i="7"/>
  <c r="X411" i="7"/>
  <c r="X403" i="7"/>
  <c r="X395" i="7"/>
  <c r="X387" i="7"/>
  <c r="X379" i="7"/>
  <c r="X371" i="7"/>
  <c r="X363" i="7"/>
  <c r="X355" i="7"/>
  <c r="X347" i="7"/>
  <c r="X339" i="7"/>
  <c r="X331" i="7"/>
  <c r="X323" i="7"/>
  <c r="X315" i="7"/>
  <c r="X307" i="7"/>
  <c r="X299" i="7"/>
  <c r="X291" i="7"/>
  <c r="X283" i="7"/>
  <c r="X275" i="7"/>
  <c r="X267" i="7"/>
  <c r="X259" i="7"/>
  <c r="X251" i="7"/>
  <c r="X243" i="7"/>
  <c r="X235" i="7"/>
  <c r="X227" i="7"/>
  <c r="AL641" i="7"/>
  <c r="AL577" i="7"/>
  <c r="AL513" i="7"/>
  <c r="AL449" i="7"/>
  <c r="AL385" i="7"/>
  <c r="AL321" i="7"/>
  <c r="AL677" i="7"/>
  <c r="AL613" i="7"/>
  <c r="AL549" i="7"/>
  <c r="AL485" i="7"/>
  <c r="AL421" i="7"/>
  <c r="AL357" i="7"/>
  <c r="AL293" i="7"/>
  <c r="AL232" i="7"/>
  <c r="AL168" i="7"/>
  <c r="AL104" i="7"/>
  <c r="AL40" i="7"/>
  <c r="AL687" i="7"/>
  <c r="AL655" i="7"/>
  <c r="AL623" i="7"/>
  <c r="AL591" i="7"/>
  <c r="AL559" i="7"/>
  <c r="AL527" i="7"/>
  <c r="AL495" i="7"/>
  <c r="AL463" i="7"/>
  <c r="AL431" i="7"/>
  <c r="AL399" i="7"/>
  <c r="AL367" i="7"/>
  <c r="AL335" i="7"/>
  <c r="AL303" i="7"/>
  <c r="AL260" i="7"/>
  <c r="AL196" i="7"/>
  <c r="AL68" i="7"/>
  <c r="AL688" i="7"/>
  <c r="AL672" i="7"/>
  <c r="AL656" i="7"/>
  <c r="AL640" i="7"/>
  <c r="AL624" i="7"/>
  <c r="AL608" i="7"/>
  <c r="AL592" i="7"/>
  <c r="AL576" i="7"/>
  <c r="AL560" i="7"/>
  <c r="AL544" i="7"/>
  <c r="AL528" i="7"/>
  <c r="AL512" i="7"/>
  <c r="AL496" i="7"/>
  <c r="AL480" i="7"/>
  <c r="AL464" i="7"/>
  <c r="AL448" i="7"/>
  <c r="AL432" i="7"/>
  <c r="AL416" i="7"/>
  <c r="AL400" i="7"/>
  <c r="AL384" i="7"/>
  <c r="AL368" i="7"/>
  <c r="AL352" i="7"/>
  <c r="AL336" i="7"/>
  <c r="AL320" i="7"/>
  <c r="AL304" i="7"/>
  <c r="AL288" i="7"/>
  <c r="AL262" i="7"/>
  <c r="AL230" i="7"/>
  <c r="AL198" i="7"/>
  <c r="AL166" i="7"/>
  <c r="AL38" i="7"/>
  <c r="AL275" i="7"/>
  <c r="AL259" i="7"/>
  <c r="AL243" i="7"/>
  <c r="AL227" i="7"/>
  <c r="AL211" i="7"/>
  <c r="AL195" i="7"/>
  <c r="AL179" i="7"/>
  <c r="AL99" i="7"/>
  <c r="AL83" i="7"/>
  <c r="AL67" i="7"/>
  <c r="AL51" i="7"/>
  <c r="AL35" i="7"/>
  <c r="AL19" i="7"/>
  <c r="AL2" i="7"/>
  <c r="AZ434" i="7"/>
  <c r="AZ306" i="7"/>
  <c r="AZ141" i="7"/>
  <c r="AZ458" i="7"/>
  <c r="AZ330" i="7"/>
  <c r="AZ189" i="7"/>
  <c r="AZ462" i="7"/>
  <c r="AZ398" i="7"/>
  <c r="AZ334" i="7"/>
  <c r="AZ270" i="7"/>
  <c r="AZ197" i="7"/>
  <c r="AZ460" i="7"/>
  <c r="AZ428" i="7"/>
  <c r="AZ396" i="7"/>
  <c r="AZ364" i="7"/>
  <c r="AZ332" i="7"/>
  <c r="AZ300" i="7"/>
  <c r="AZ268" i="7"/>
  <c r="AZ236" i="7"/>
  <c r="AZ193" i="7"/>
  <c r="AZ129" i="7"/>
  <c r="AZ697" i="7"/>
  <c r="AZ689" i="7"/>
  <c r="AZ681" i="7"/>
  <c r="AZ673" i="7"/>
  <c r="AZ665" i="7"/>
  <c r="AZ657" i="7"/>
  <c r="AZ649" i="7"/>
  <c r="AZ641" i="7"/>
  <c r="AZ633" i="7"/>
  <c r="AZ625" i="7"/>
  <c r="AZ617" i="7"/>
  <c r="AZ609" i="7"/>
  <c r="AZ601" i="7"/>
  <c r="AZ593" i="7"/>
  <c r="AZ585" i="7"/>
  <c r="AZ577" i="7"/>
  <c r="AZ569" i="7"/>
  <c r="AZ561" i="7"/>
  <c r="AZ553" i="7"/>
  <c r="AZ545" i="7"/>
  <c r="AZ537" i="7"/>
  <c r="AZ529" i="7"/>
  <c r="AZ521" i="7"/>
  <c r="AZ513" i="7"/>
  <c r="AZ505" i="7"/>
  <c r="AZ497" i="7"/>
  <c r="AZ489" i="7"/>
  <c r="AZ481" i="7"/>
  <c r="AZ473" i="7"/>
  <c r="AZ459" i="7"/>
  <c r="AZ443" i="7"/>
  <c r="AZ427" i="7"/>
  <c r="AZ411" i="7"/>
  <c r="AZ395" i="7"/>
  <c r="AZ379" i="7"/>
  <c r="AZ363" i="7"/>
  <c r="AZ347" i="7"/>
  <c r="AZ331" i="7"/>
  <c r="AZ315" i="7"/>
  <c r="AZ299" i="7"/>
  <c r="AZ283" i="7"/>
  <c r="AZ267" i="7"/>
  <c r="AZ251" i="7"/>
  <c r="AZ235" i="7"/>
  <c r="AZ219" i="7"/>
  <c r="AZ191" i="7"/>
  <c r="AZ159" i="7"/>
  <c r="AZ95" i="7"/>
  <c r="AZ208" i="7"/>
  <c r="AZ192" i="7"/>
  <c r="AZ176" i="7"/>
  <c r="AZ160" i="7"/>
  <c r="AZ144" i="7"/>
  <c r="AZ128" i="7"/>
  <c r="AZ96" i="7"/>
  <c r="AZ83" i="7"/>
  <c r="AZ75" i="7"/>
  <c r="AZ67" i="7"/>
  <c r="AZ59" i="7"/>
  <c r="AZ51" i="7"/>
  <c r="AZ43" i="7"/>
  <c r="AZ35" i="7"/>
  <c r="AZ27" i="7"/>
  <c r="AZ19" i="7"/>
  <c r="AZ11" i="7"/>
  <c r="I672" i="7"/>
  <c r="I640" i="7"/>
  <c r="I608" i="7"/>
  <c r="I576" i="7"/>
  <c r="I544" i="7"/>
  <c r="I512" i="7"/>
  <c r="I480" i="7"/>
  <c r="I448" i="7"/>
  <c r="I416" i="7"/>
  <c r="I384" i="7"/>
  <c r="I352" i="7"/>
  <c r="I320" i="7"/>
  <c r="I288" i="7"/>
  <c r="I256" i="7"/>
  <c r="I224" i="7"/>
  <c r="I698" i="7"/>
  <c r="I666" i="7"/>
  <c r="I634" i="7"/>
  <c r="I602" i="7"/>
  <c r="I570" i="7"/>
  <c r="I538" i="7"/>
  <c r="I506" i="7"/>
  <c r="I474" i="7"/>
  <c r="X670" i="7"/>
  <c r="X696" i="7"/>
  <c r="X698" i="7"/>
  <c r="X666" i="7"/>
  <c r="X634" i="7"/>
  <c r="X652" i="7"/>
  <c r="X620" i="7"/>
  <c r="X699" i="7"/>
  <c r="X683" i="7"/>
  <c r="X667" i="7"/>
  <c r="X651" i="7"/>
  <c r="X635" i="7"/>
  <c r="X619" i="7"/>
  <c r="X602" i="7"/>
  <c r="X594" i="7"/>
  <c r="X586" i="7"/>
  <c r="X578" i="7"/>
  <c r="X570" i="7"/>
  <c r="X562" i="7"/>
  <c r="X554" i="7"/>
  <c r="X546" i="7"/>
  <c r="X538" i="7"/>
  <c r="X530" i="7"/>
  <c r="X522" i="7"/>
  <c r="X514" i="7"/>
  <c r="X506" i="7"/>
  <c r="X498" i="7"/>
  <c r="X490" i="7"/>
  <c r="X482" i="7"/>
  <c r="X474" i="7"/>
  <c r="X466" i="7"/>
  <c r="X458" i="7"/>
  <c r="X450" i="7"/>
  <c r="X442" i="7"/>
  <c r="X434" i="7"/>
  <c r="X426" i="7"/>
  <c r="X418" i="7"/>
  <c r="X410" i="7"/>
  <c r="X402" i="7"/>
  <c r="X394" i="7"/>
  <c r="X386" i="7"/>
  <c r="X378" i="7"/>
  <c r="X370" i="7"/>
  <c r="X362" i="7"/>
  <c r="X354" i="7"/>
  <c r="X346" i="7"/>
  <c r="X338" i="7"/>
  <c r="X330" i="7"/>
  <c r="X322" i="7"/>
  <c r="X314" i="7"/>
  <c r="X306" i="7"/>
  <c r="X298" i="7"/>
  <c r="X290" i="7"/>
  <c r="X282" i="7"/>
  <c r="X274" i="7"/>
  <c r="X266" i="7"/>
  <c r="X258" i="7"/>
  <c r="X250" i="7"/>
  <c r="X242" i="7"/>
  <c r="X234" i="7"/>
  <c r="X226" i="7"/>
  <c r="AL697" i="7"/>
  <c r="AL633" i="7"/>
  <c r="AL569" i="7"/>
  <c r="AL505" i="7"/>
  <c r="AL441" i="7"/>
  <c r="AL377" i="7"/>
  <c r="AL313" i="7"/>
  <c r="AL669" i="7"/>
  <c r="AL605" i="7"/>
  <c r="AL541" i="7"/>
  <c r="AL477" i="7"/>
  <c r="AL413" i="7"/>
  <c r="AL349" i="7"/>
  <c r="AL285" i="7"/>
  <c r="AL224" i="7"/>
  <c r="AL96" i="7"/>
  <c r="AL32" i="7"/>
  <c r="AL683" i="7"/>
  <c r="AL651" i="7"/>
  <c r="AL619" i="7"/>
  <c r="AL587" i="7"/>
  <c r="AL555" i="7"/>
  <c r="AL523" i="7"/>
  <c r="AL491" i="7"/>
  <c r="AL459" i="7"/>
  <c r="AL427" i="7"/>
  <c r="AL395" i="7"/>
  <c r="AL363" i="7"/>
  <c r="AL331" i="7"/>
  <c r="AL299" i="7"/>
  <c r="AL252" i="7"/>
  <c r="AL188" i="7"/>
  <c r="AL60" i="7"/>
  <c r="AL686" i="7"/>
  <c r="AL670" i="7"/>
  <c r="AL654" i="7"/>
  <c r="AL638" i="7"/>
  <c r="AL622" i="7"/>
  <c r="AL606" i="7"/>
  <c r="AL590" i="7"/>
  <c r="AL574" i="7"/>
  <c r="AL558" i="7"/>
  <c r="AL542" i="7"/>
  <c r="AL526" i="7"/>
  <c r="AL510" i="7"/>
  <c r="AL494" i="7"/>
  <c r="AL478" i="7"/>
  <c r="AL462" i="7"/>
  <c r="AL446" i="7"/>
  <c r="AL430" i="7"/>
  <c r="AL414" i="7"/>
  <c r="AL398" i="7"/>
  <c r="AL382" i="7"/>
  <c r="AL366" i="7"/>
  <c r="AL350" i="7"/>
  <c r="AL334" i="7"/>
  <c r="AL318" i="7"/>
  <c r="AL302" i="7"/>
  <c r="AL286" i="7"/>
  <c r="AL258" i="7"/>
  <c r="AL226" i="7"/>
  <c r="AL194" i="7"/>
  <c r="AL98" i="7"/>
  <c r="AL66" i="7"/>
  <c r="AL273" i="7"/>
  <c r="AL257" i="7"/>
  <c r="AL241" i="7"/>
  <c r="AL225" i="7"/>
  <c r="AL209" i="7"/>
  <c r="AL193" i="7"/>
  <c r="AL177" i="7"/>
  <c r="AL113" i="7"/>
  <c r="AL97" i="7"/>
  <c r="AL81" i="7"/>
  <c r="AL65" i="7"/>
  <c r="AL49" i="7"/>
  <c r="AZ418" i="7"/>
  <c r="AZ290" i="7"/>
  <c r="AZ109" i="7"/>
  <c r="AZ442" i="7"/>
  <c r="AZ314" i="7"/>
  <c r="AZ157" i="7"/>
  <c r="AZ454" i="7"/>
  <c r="AZ390" i="7"/>
  <c r="AZ326" i="7"/>
  <c r="AZ262" i="7"/>
  <c r="AZ181" i="7"/>
  <c r="AZ456" i="7"/>
  <c r="AZ424" i="7"/>
  <c r="AZ392" i="7"/>
  <c r="AZ360" i="7"/>
  <c r="AZ328" i="7"/>
  <c r="AZ296" i="7"/>
  <c r="AZ264" i="7"/>
  <c r="AZ232" i="7"/>
  <c r="AZ185" i="7"/>
  <c r="AZ121" i="7"/>
  <c r="AZ696" i="7"/>
  <c r="AZ688" i="7"/>
  <c r="AZ680" i="7"/>
  <c r="AZ672" i="7"/>
  <c r="AZ664" i="7"/>
  <c r="AZ656" i="7"/>
  <c r="AZ648" i="7"/>
  <c r="AZ640" i="7"/>
  <c r="AZ632" i="7"/>
  <c r="AZ624" i="7"/>
  <c r="AZ616" i="7"/>
  <c r="AZ608" i="7"/>
  <c r="AZ600" i="7"/>
  <c r="AZ592" i="7"/>
  <c r="AZ584" i="7"/>
  <c r="AZ576" i="7"/>
  <c r="AZ568" i="7"/>
  <c r="AZ560" i="7"/>
  <c r="AZ552" i="7"/>
  <c r="AZ544" i="7"/>
  <c r="AZ536" i="7"/>
  <c r="AZ528" i="7"/>
  <c r="AZ520" i="7"/>
  <c r="AZ512" i="7"/>
  <c r="AZ504" i="7"/>
  <c r="AZ496" i="7"/>
  <c r="AZ488" i="7"/>
  <c r="AZ480" i="7"/>
  <c r="AZ472" i="7"/>
  <c r="AZ457" i="7"/>
  <c r="AZ441" i="7"/>
  <c r="AZ425" i="7"/>
  <c r="AZ409" i="7"/>
  <c r="AZ393" i="7"/>
  <c r="AZ377" i="7"/>
  <c r="AZ361" i="7"/>
  <c r="AZ345" i="7"/>
  <c r="AZ329" i="7"/>
  <c r="AZ313" i="7"/>
  <c r="AZ297" i="7"/>
  <c r="AZ281" i="7"/>
  <c r="AZ265" i="7"/>
  <c r="AZ249" i="7"/>
  <c r="AZ233" i="7"/>
  <c r="AZ217" i="7"/>
  <c r="AZ187" i="7"/>
  <c r="AZ155" i="7"/>
  <c r="AZ123" i="7"/>
  <c r="AZ91" i="7"/>
  <c r="AZ206" i="7"/>
  <c r="AZ190" i="7"/>
  <c r="AZ174" i="7"/>
  <c r="AZ158" i="7"/>
  <c r="AZ142" i="7"/>
  <c r="AZ126" i="7"/>
  <c r="AZ94" i="7"/>
  <c r="AZ82" i="7"/>
  <c r="AZ74" i="7"/>
  <c r="AZ66" i="7"/>
  <c r="AZ58" i="7"/>
  <c r="AZ50" i="7"/>
  <c r="AZ42" i="7"/>
  <c r="AZ34" i="7"/>
  <c r="AZ26" i="7"/>
  <c r="AZ18" i="7"/>
  <c r="AZ10" i="7"/>
  <c r="I700" i="7"/>
  <c r="I668" i="7"/>
  <c r="I636" i="7"/>
  <c r="I604" i="7"/>
  <c r="I572" i="7"/>
  <c r="I540" i="7"/>
  <c r="I508" i="7"/>
  <c r="I476" i="7"/>
  <c r="I444" i="7"/>
  <c r="I412" i="7"/>
  <c r="I380" i="7"/>
  <c r="I348" i="7"/>
  <c r="I316" i="7"/>
  <c r="I284" i="7"/>
  <c r="I252" i="7"/>
  <c r="I156" i="7"/>
  <c r="I694" i="7"/>
  <c r="I662" i="7"/>
  <c r="I630" i="7"/>
  <c r="I598" i="7"/>
  <c r="I566" i="7"/>
  <c r="I534" i="7"/>
  <c r="I502" i="7"/>
  <c r="I470" i="7"/>
  <c r="I438" i="7"/>
  <c r="I406" i="7"/>
  <c r="X694" i="7"/>
  <c r="X630" i="7"/>
  <c r="X648" i="7"/>
  <c r="X616" i="7"/>
  <c r="X697" i="7"/>
  <c r="X681" i="7"/>
  <c r="X665" i="7"/>
  <c r="X649" i="7"/>
  <c r="X633" i="7"/>
  <c r="X617" i="7"/>
  <c r="X601" i="7"/>
  <c r="X593" i="7"/>
  <c r="X585" i="7"/>
  <c r="X577" i="7"/>
  <c r="X569" i="7"/>
  <c r="X561" i="7"/>
  <c r="X553" i="7"/>
  <c r="X545" i="7"/>
  <c r="X537" i="7"/>
  <c r="X529" i="7"/>
  <c r="X521" i="7"/>
  <c r="X513" i="7"/>
  <c r="X505" i="7"/>
  <c r="X497" i="7"/>
  <c r="X489" i="7"/>
  <c r="X481" i="7"/>
  <c r="X473" i="7"/>
  <c r="X465" i="7"/>
  <c r="X457" i="7"/>
  <c r="X449" i="7"/>
  <c r="X441" i="7"/>
  <c r="X433" i="7"/>
  <c r="X425" i="7"/>
  <c r="X417" i="7"/>
  <c r="X409" i="7"/>
  <c r="X401" i="7"/>
  <c r="X393" i="7"/>
  <c r="X385" i="7"/>
  <c r="X377" i="7"/>
  <c r="X369" i="7"/>
  <c r="X361" i="7"/>
  <c r="X353" i="7"/>
  <c r="X345" i="7"/>
  <c r="X337" i="7"/>
  <c r="X329" i="7"/>
  <c r="X321" i="7"/>
  <c r="X313" i="7"/>
  <c r="X305" i="7"/>
  <c r="X297" i="7"/>
  <c r="X289" i="7"/>
  <c r="X281" i="7"/>
  <c r="X273" i="7"/>
  <c r="X265" i="7"/>
  <c r="X257" i="7"/>
  <c r="X249" i="7"/>
  <c r="X241" i="7"/>
  <c r="X233" i="7"/>
  <c r="X225" i="7"/>
  <c r="AL689" i="7"/>
  <c r="AL625" i="7"/>
  <c r="AL561" i="7"/>
  <c r="AL497" i="7"/>
  <c r="AL433" i="7"/>
  <c r="AL369" i="7"/>
  <c r="AL305" i="7"/>
  <c r="AL661" i="7"/>
  <c r="AL597" i="7"/>
  <c r="AL533" i="7"/>
  <c r="AL469" i="7"/>
  <c r="AL405" i="7"/>
  <c r="AL341" i="7"/>
  <c r="AL280" i="7"/>
  <c r="AL216" i="7"/>
  <c r="AL88" i="7"/>
  <c r="AL679" i="7"/>
  <c r="AL647" i="7"/>
  <c r="AL615" i="7"/>
  <c r="AL583" i="7"/>
  <c r="AL551" i="7"/>
  <c r="AL519" i="7"/>
  <c r="AL487" i="7"/>
  <c r="AL455" i="7"/>
  <c r="AL423" i="7"/>
  <c r="AL391" i="7"/>
  <c r="AL359" i="7"/>
  <c r="AL327" i="7"/>
  <c r="AL295" i="7"/>
  <c r="AL244" i="7"/>
  <c r="AL180" i="7"/>
  <c r="AL116" i="7"/>
  <c r="AL52" i="7"/>
  <c r="AL700" i="7"/>
  <c r="AL684" i="7"/>
  <c r="AL668" i="7"/>
  <c r="AL652" i="7"/>
  <c r="AL636" i="7"/>
  <c r="AL620" i="7"/>
  <c r="AL604" i="7"/>
  <c r="AL588" i="7"/>
  <c r="AL572" i="7"/>
  <c r="AL556" i="7"/>
  <c r="AL540" i="7"/>
  <c r="AL524" i="7"/>
  <c r="AL508" i="7"/>
  <c r="AL492" i="7"/>
  <c r="AL476" i="7"/>
  <c r="AL460" i="7"/>
  <c r="AL444" i="7"/>
  <c r="AL428" i="7"/>
  <c r="AL412" i="7"/>
  <c r="AL396" i="7"/>
  <c r="AL380" i="7"/>
  <c r="AL364" i="7"/>
  <c r="AL348" i="7"/>
  <c r="AL332" i="7"/>
  <c r="AL316" i="7"/>
  <c r="AL300" i="7"/>
  <c r="AL284" i="7"/>
  <c r="AL254" i="7"/>
  <c r="AL222" i="7"/>
  <c r="AL190" i="7"/>
  <c r="AL94" i="7"/>
  <c r="AL62" i="7"/>
  <c r="AL30" i="7"/>
  <c r="AL271" i="7"/>
  <c r="AL255" i="7"/>
  <c r="AL239" i="7"/>
  <c r="AL207" i="7"/>
  <c r="AL191" i="7"/>
  <c r="AL111" i="7"/>
  <c r="AL95" i="7"/>
  <c r="AL63" i="7"/>
  <c r="AL47" i="7"/>
  <c r="AL31" i="7"/>
  <c r="AZ402" i="7"/>
  <c r="AZ274" i="7"/>
  <c r="AZ426" i="7"/>
  <c r="AZ298" i="7"/>
  <c r="AZ125" i="7"/>
  <c r="AZ446" i="7"/>
  <c r="AZ382" i="7"/>
  <c r="AZ318" i="7"/>
  <c r="AZ254" i="7"/>
  <c r="AZ165" i="7"/>
  <c r="AZ452" i="7"/>
  <c r="AZ420" i="7"/>
  <c r="AZ388" i="7"/>
  <c r="AZ356" i="7"/>
  <c r="AZ324" i="7"/>
  <c r="AZ292" i="7"/>
  <c r="AZ260" i="7"/>
  <c r="AZ228" i="7"/>
  <c r="AZ177" i="7"/>
  <c r="AZ695" i="7"/>
  <c r="AZ687" i="7"/>
  <c r="AZ679" i="7"/>
  <c r="AZ671" i="7"/>
  <c r="AZ663" i="7"/>
  <c r="AZ655" i="7"/>
  <c r="AZ647" i="7"/>
  <c r="AZ639" i="7"/>
  <c r="AZ631" i="7"/>
  <c r="AZ623" i="7"/>
  <c r="AZ615" i="7"/>
  <c r="AZ607" i="7"/>
  <c r="AZ599" i="7"/>
  <c r="AZ591" i="7"/>
  <c r="AZ583" i="7"/>
  <c r="AZ575" i="7"/>
  <c r="AZ567" i="7"/>
  <c r="AZ559" i="7"/>
  <c r="AZ551" i="7"/>
  <c r="AZ543" i="7"/>
  <c r="AZ535" i="7"/>
  <c r="AZ527" i="7"/>
  <c r="AZ519" i="7"/>
  <c r="AZ511" i="7"/>
  <c r="AZ503" i="7"/>
  <c r="AZ495" i="7"/>
  <c r="AZ487" i="7"/>
  <c r="AZ479" i="7"/>
  <c r="AZ471" i="7"/>
  <c r="AZ455" i="7"/>
  <c r="AZ439" i="7"/>
  <c r="AZ423" i="7"/>
  <c r="AZ407" i="7"/>
  <c r="AZ391" i="7"/>
  <c r="AZ375" i="7"/>
  <c r="AZ359" i="7"/>
  <c r="AZ343" i="7"/>
  <c r="AZ327" i="7"/>
  <c r="AZ311" i="7"/>
  <c r="AZ295" i="7"/>
  <c r="AZ279" i="7"/>
  <c r="AZ263" i="7"/>
  <c r="AZ247" i="7"/>
  <c r="AZ231" i="7"/>
  <c r="AZ215" i="7"/>
  <c r="AZ183" i="7"/>
  <c r="AZ151" i="7"/>
  <c r="AZ119" i="7"/>
  <c r="AZ204" i="7"/>
  <c r="AZ188" i="7"/>
  <c r="AZ172" i="7"/>
  <c r="AZ156" i="7"/>
  <c r="AZ140" i="7"/>
  <c r="AZ124" i="7"/>
  <c r="AZ108" i="7"/>
  <c r="AZ92" i="7"/>
  <c r="AZ81" i="7"/>
  <c r="AZ73" i="7"/>
  <c r="AZ65" i="7"/>
  <c r="AZ57" i="7"/>
  <c r="AZ49" i="7"/>
  <c r="AZ41" i="7"/>
  <c r="AZ25" i="7"/>
  <c r="AZ17" i="7"/>
  <c r="I696" i="7"/>
  <c r="I664" i="7"/>
  <c r="I632" i="7"/>
  <c r="I600" i="7"/>
  <c r="I568" i="7"/>
  <c r="I536" i="7"/>
  <c r="I504" i="7"/>
  <c r="I472" i="7"/>
  <c r="I440" i="7"/>
  <c r="I408" i="7"/>
  <c r="I376" i="7"/>
  <c r="I344" i="7"/>
  <c r="I312" i="7"/>
  <c r="I280" i="7"/>
  <c r="I248" i="7"/>
  <c r="I690" i="7"/>
  <c r="I658" i="7"/>
  <c r="I626" i="7"/>
  <c r="I594" i="7"/>
  <c r="I562" i="7"/>
  <c r="I530" i="7"/>
  <c r="I498" i="7"/>
  <c r="I466" i="7"/>
  <c r="I434" i="7"/>
  <c r="I402" i="7"/>
  <c r="I370" i="7"/>
  <c r="X688" i="7"/>
  <c r="X662" i="7"/>
  <c r="X680" i="7"/>
  <c r="X690" i="7"/>
  <c r="X658" i="7"/>
  <c r="X626" i="7"/>
  <c r="X644" i="7"/>
  <c r="X612" i="7"/>
  <c r="X695" i="7"/>
  <c r="X679" i="7"/>
  <c r="X663" i="7"/>
  <c r="X647" i="7"/>
  <c r="X631" i="7"/>
  <c r="X615" i="7"/>
  <c r="X600" i="7"/>
  <c r="X592" i="7"/>
  <c r="X584" i="7"/>
  <c r="X576" i="7"/>
  <c r="X568" i="7"/>
  <c r="X560" i="7"/>
  <c r="X552" i="7"/>
  <c r="X544" i="7"/>
  <c r="X536" i="7"/>
  <c r="X528" i="7"/>
  <c r="X520" i="7"/>
  <c r="X512" i="7"/>
  <c r="X504" i="7"/>
  <c r="X496" i="7"/>
  <c r="X488" i="7"/>
  <c r="X480" i="7"/>
  <c r="X472" i="7"/>
  <c r="X464" i="7"/>
  <c r="X456" i="7"/>
  <c r="X448" i="7"/>
  <c r="X440" i="7"/>
  <c r="X432" i="7"/>
  <c r="X424" i="7"/>
  <c r="X416" i="7"/>
  <c r="X408" i="7"/>
  <c r="X400" i="7"/>
  <c r="X392" i="7"/>
  <c r="X384" i="7"/>
  <c r="X376" i="7"/>
  <c r="X368" i="7"/>
  <c r="X360" i="7"/>
  <c r="X352" i="7"/>
  <c r="X344" i="7"/>
  <c r="X336" i="7"/>
  <c r="X328" i="7"/>
  <c r="X320" i="7"/>
  <c r="X312" i="7"/>
  <c r="X304" i="7"/>
  <c r="X296" i="7"/>
  <c r="X288" i="7"/>
  <c r="X280" i="7"/>
  <c r="X272" i="7"/>
  <c r="X264" i="7"/>
  <c r="X256" i="7"/>
  <c r="X248" i="7"/>
  <c r="X240" i="7"/>
  <c r="X232" i="7"/>
  <c r="X224" i="7"/>
  <c r="X200" i="7"/>
  <c r="X168" i="7"/>
  <c r="X120" i="7"/>
  <c r="X56" i="7"/>
  <c r="X32" i="7"/>
  <c r="AL681" i="7"/>
  <c r="AL617" i="7"/>
  <c r="AL553" i="7"/>
  <c r="AL489" i="7"/>
  <c r="AL425" i="7"/>
  <c r="AL361" i="7"/>
  <c r="AL297" i="7"/>
  <c r="AL653" i="7"/>
  <c r="AL589" i="7"/>
  <c r="AL525" i="7"/>
  <c r="AL461" i="7"/>
  <c r="AL397" i="7"/>
  <c r="AL333" i="7"/>
  <c r="AL272" i="7"/>
  <c r="AL208" i="7"/>
  <c r="AL80" i="7"/>
  <c r="AL675" i="7"/>
  <c r="AL643" i="7"/>
  <c r="AL611" i="7"/>
  <c r="AL579" i="7"/>
  <c r="AL547" i="7"/>
  <c r="AL515" i="7"/>
  <c r="AL483" i="7"/>
  <c r="AL451" i="7"/>
  <c r="AL419" i="7"/>
  <c r="AL387" i="7"/>
  <c r="AL355" i="7"/>
  <c r="AL323" i="7"/>
  <c r="AL291" i="7"/>
  <c r="AL236" i="7"/>
  <c r="AL698" i="7"/>
  <c r="AL682" i="7"/>
  <c r="AL666" i="7"/>
  <c r="AL650" i="7"/>
  <c r="AL634" i="7"/>
  <c r="AL618" i="7"/>
  <c r="AL602" i="7"/>
  <c r="AL586" i="7"/>
  <c r="AL570" i="7"/>
  <c r="AL554" i="7"/>
  <c r="AL538" i="7"/>
  <c r="AL522" i="7"/>
  <c r="AL506" i="7"/>
  <c r="AL490" i="7"/>
  <c r="AL474" i="7"/>
  <c r="AL458" i="7"/>
  <c r="AL442" i="7"/>
  <c r="AL426" i="7"/>
  <c r="AL410" i="7"/>
  <c r="AL394" i="7"/>
  <c r="AL378" i="7"/>
  <c r="AL362" i="7"/>
  <c r="AL346" i="7"/>
  <c r="AL330" i="7"/>
  <c r="AL314" i="7"/>
  <c r="AL298" i="7"/>
  <c r="AL282" i="7"/>
  <c r="AL250" i="7"/>
  <c r="AL218" i="7"/>
  <c r="AL186" i="7"/>
  <c r="AL122" i="7"/>
  <c r="AL90" i="7"/>
  <c r="AL58" i="7"/>
  <c r="AL26" i="7"/>
  <c r="AL269" i="7"/>
  <c r="AL253" i="7"/>
  <c r="AL237" i="7"/>
  <c r="AL221" i="7"/>
  <c r="AL205" i="7"/>
  <c r="AL189" i="7"/>
  <c r="AL109" i="7"/>
  <c r="AL93" i="7"/>
  <c r="AL61" i="7"/>
  <c r="AL45" i="7"/>
  <c r="AL29" i="7"/>
  <c r="AL13" i="7"/>
  <c r="AL7" i="7"/>
  <c r="AZ386" i="7"/>
  <c r="AZ258" i="7"/>
  <c r="AZ410" i="7"/>
  <c r="AZ282" i="7"/>
  <c r="AZ93" i="7"/>
  <c r="AZ438" i="7"/>
  <c r="AZ374" i="7"/>
  <c r="AZ310" i="7"/>
  <c r="AZ246" i="7"/>
  <c r="AZ149" i="7"/>
  <c r="AZ448" i="7"/>
  <c r="AZ416" i="7"/>
  <c r="AZ384" i="7"/>
  <c r="AZ352" i="7"/>
  <c r="AZ320" i="7"/>
  <c r="AZ288" i="7"/>
  <c r="AZ256" i="7"/>
  <c r="AZ169" i="7"/>
  <c r="AZ694" i="7"/>
  <c r="AZ686" i="7"/>
  <c r="AZ678" i="7"/>
  <c r="AZ670" i="7"/>
  <c r="AZ662" i="7"/>
  <c r="AZ654" i="7"/>
  <c r="AZ646" i="7"/>
  <c r="AZ638" i="7"/>
  <c r="AZ630" i="7"/>
  <c r="AZ622" i="7"/>
  <c r="AZ614" i="7"/>
  <c r="AZ606" i="7"/>
  <c r="AZ598" i="7"/>
  <c r="AZ590" i="7"/>
  <c r="AZ582" i="7"/>
  <c r="AZ574" i="7"/>
  <c r="AZ566" i="7"/>
  <c r="AZ558" i="7"/>
  <c r="AZ550" i="7"/>
  <c r="AZ542" i="7"/>
  <c r="AZ534" i="7"/>
  <c r="AZ526" i="7"/>
  <c r="AZ518" i="7"/>
  <c r="AZ510" i="7"/>
  <c r="AZ502" i="7"/>
  <c r="AZ494" i="7"/>
  <c r="AZ486" i="7"/>
  <c r="AZ478" i="7"/>
  <c r="AZ469" i="7"/>
  <c r="AZ453" i="7"/>
  <c r="AZ437" i="7"/>
  <c r="AZ421" i="7"/>
  <c r="AZ405" i="7"/>
  <c r="AZ389" i="7"/>
  <c r="AZ373" i="7"/>
  <c r="AZ357" i="7"/>
  <c r="AZ341" i="7"/>
  <c r="AZ325" i="7"/>
  <c r="AZ309" i="7"/>
  <c r="AZ293" i="7"/>
  <c r="AZ277" i="7"/>
  <c r="AZ261" i="7"/>
  <c r="AZ245" i="7"/>
  <c r="AZ229" i="7"/>
  <c r="AZ211" i="7"/>
  <c r="AZ179" i="7"/>
  <c r="AZ147" i="7"/>
  <c r="AZ202" i="7"/>
  <c r="AZ186" i="7"/>
  <c r="AZ170" i="7"/>
  <c r="AZ154" i="7"/>
  <c r="AZ138" i="7"/>
  <c r="AZ122" i="7"/>
  <c r="AZ90" i="7"/>
  <c r="AZ80" i="7"/>
  <c r="AZ72" i="7"/>
  <c r="AZ64" i="7"/>
  <c r="AZ56" i="7"/>
  <c r="AZ48" i="7"/>
  <c r="AZ40" i="7"/>
  <c r="AZ32" i="7"/>
  <c r="AZ24" i="7"/>
  <c r="AZ16" i="7"/>
  <c r="AZ8" i="7"/>
  <c r="I692" i="7"/>
  <c r="I660" i="7"/>
  <c r="I628" i="7"/>
  <c r="I596" i="7"/>
  <c r="I564" i="7"/>
  <c r="I532" i="7"/>
  <c r="I500" i="7"/>
  <c r="I468" i="7"/>
  <c r="I436" i="7"/>
  <c r="I404" i="7"/>
  <c r="I372" i="7"/>
  <c r="I340" i="7"/>
  <c r="I308" i="7"/>
  <c r="I276" i="7"/>
  <c r="I244" i="7"/>
  <c r="I116" i="7"/>
  <c r="I28" i="7"/>
  <c r="I686" i="7"/>
  <c r="I654" i="7"/>
  <c r="I622" i="7"/>
  <c r="I590" i="7"/>
  <c r="I558" i="7"/>
  <c r="I526" i="7"/>
  <c r="I494" i="7"/>
  <c r="I462" i="7"/>
  <c r="I430" i="7"/>
  <c r="I398" i="7"/>
  <c r="I366" i="7"/>
  <c r="I334" i="7"/>
  <c r="X700" i="7"/>
  <c r="X654" i="7"/>
  <c r="X622" i="7"/>
  <c r="X672" i="7"/>
  <c r="X640" i="7"/>
  <c r="X608" i="7"/>
  <c r="X693" i="7"/>
  <c r="X677" i="7"/>
  <c r="X661" i="7"/>
  <c r="X645" i="7"/>
  <c r="X629" i="7"/>
  <c r="X613" i="7"/>
  <c r="X599" i="7"/>
  <c r="X591" i="7"/>
  <c r="X583" i="7"/>
  <c r="X575" i="7"/>
  <c r="X567" i="7"/>
  <c r="X559" i="7"/>
  <c r="X551" i="7"/>
  <c r="X543" i="7"/>
  <c r="X535" i="7"/>
  <c r="X527" i="7"/>
  <c r="X519" i="7"/>
  <c r="X511" i="7"/>
  <c r="X503" i="7"/>
  <c r="X495" i="7"/>
  <c r="X487" i="7"/>
  <c r="X479" i="7"/>
  <c r="X471" i="7"/>
  <c r="X463" i="7"/>
  <c r="X455" i="7"/>
  <c r="X447" i="7"/>
  <c r="X439" i="7"/>
  <c r="X431" i="7"/>
  <c r="X423" i="7"/>
  <c r="X415" i="7"/>
  <c r="X407" i="7"/>
  <c r="X399" i="7"/>
  <c r="X391" i="7"/>
  <c r="X383" i="7"/>
  <c r="X375" i="7"/>
  <c r="X367" i="7"/>
  <c r="X359" i="7"/>
  <c r="X351" i="7"/>
  <c r="X343" i="7"/>
  <c r="X335" i="7"/>
  <c r="X327" i="7"/>
  <c r="X319" i="7"/>
  <c r="X311" i="7"/>
  <c r="X303" i="7"/>
  <c r="X295" i="7"/>
  <c r="X287" i="7"/>
  <c r="X279" i="7"/>
  <c r="X271" i="7"/>
  <c r="X263" i="7"/>
  <c r="X255" i="7"/>
  <c r="X247" i="7"/>
  <c r="X239" i="7"/>
  <c r="X231" i="7"/>
  <c r="X223" i="7"/>
  <c r="AL673" i="7"/>
  <c r="AL609" i="7"/>
  <c r="AL545" i="7"/>
  <c r="AL481" i="7"/>
  <c r="AL417" i="7"/>
  <c r="AL353" i="7"/>
  <c r="AL289" i="7"/>
  <c r="AL645" i="7"/>
  <c r="AL581" i="7"/>
  <c r="AL517" i="7"/>
  <c r="AL453" i="7"/>
  <c r="AL389" i="7"/>
  <c r="AL325" i="7"/>
  <c r="AL264" i="7"/>
  <c r="AL200" i="7"/>
  <c r="AL136" i="7"/>
  <c r="AL72" i="7"/>
  <c r="AL8" i="7"/>
  <c r="AL671" i="7"/>
  <c r="AL639" i="7"/>
  <c r="AL607" i="7"/>
  <c r="AL575" i="7"/>
  <c r="AL543" i="7"/>
  <c r="AL511" i="7"/>
  <c r="AL479" i="7"/>
  <c r="AL447" i="7"/>
  <c r="AL415" i="7"/>
  <c r="AL383" i="7"/>
  <c r="AL351" i="7"/>
  <c r="AL319" i="7"/>
  <c r="AL287" i="7"/>
  <c r="AL228" i="7"/>
  <c r="AL164" i="7"/>
  <c r="AL100" i="7"/>
  <c r="AL36" i="7"/>
  <c r="AL696" i="7"/>
  <c r="AL680" i="7"/>
  <c r="AL664" i="7"/>
  <c r="AL648" i="7"/>
  <c r="AL632" i="7"/>
  <c r="AL616" i="7"/>
  <c r="AL600" i="7"/>
  <c r="AL584" i="7"/>
  <c r="AL568" i="7"/>
  <c r="AL552" i="7"/>
  <c r="AL536" i="7"/>
  <c r="AL520" i="7"/>
  <c r="AL504" i="7"/>
  <c r="AL488" i="7"/>
  <c r="AL472" i="7"/>
  <c r="AL456" i="7"/>
  <c r="AL440" i="7"/>
  <c r="AL424" i="7"/>
  <c r="AL408" i="7"/>
  <c r="AL392" i="7"/>
  <c r="AL376" i="7"/>
  <c r="AL360" i="7"/>
  <c r="AL344" i="7"/>
  <c r="AL328" i="7"/>
  <c r="AL312" i="7"/>
  <c r="AL296" i="7"/>
  <c r="AL278" i="7"/>
  <c r="AL246" i="7"/>
  <c r="AL214" i="7"/>
  <c r="AL182" i="7"/>
  <c r="AL150" i="7"/>
  <c r="AL118" i="7"/>
  <c r="AL86" i="7"/>
  <c r="AL54" i="7"/>
  <c r="AL22" i="7"/>
  <c r="AL267" i="7"/>
  <c r="AL251" i="7"/>
  <c r="AL235" i="7"/>
  <c r="AL219" i="7"/>
  <c r="AL203" i="7"/>
  <c r="AL187" i="7"/>
  <c r="AL139" i="7"/>
  <c r="AL91" i="7"/>
  <c r="AL75" i="7"/>
  <c r="AL59" i="7"/>
  <c r="AL43" i="7"/>
  <c r="AL11" i="7"/>
  <c r="AL6" i="7"/>
  <c r="AZ370" i="7"/>
  <c r="AZ242" i="7"/>
  <c r="AZ394" i="7"/>
  <c r="AZ266" i="7"/>
  <c r="AZ430" i="7"/>
  <c r="AZ366" i="7"/>
  <c r="AZ302" i="7"/>
  <c r="AZ238" i="7"/>
  <c r="AZ133" i="7"/>
  <c r="AZ444" i="7"/>
  <c r="AZ412" i="7"/>
  <c r="AZ380" i="7"/>
  <c r="AZ348" i="7"/>
  <c r="AZ316" i="7"/>
  <c r="AZ284" i="7"/>
  <c r="AZ252" i="7"/>
  <c r="AZ220" i="7"/>
  <c r="AZ161" i="7"/>
  <c r="AZ97" i="7"/>
  <c r="AZ701" i="7"/>
  <c r="AZ693" i="7"/>
  <c r="AZ685" i="7"/>
  <c r="AZ677" i="7"/>
  <c r="AZ669" i="7"/>
  <c r="AZ661" i="7"/>
  <c r="AZ653" i="7"/>
  <c r="AZ645" i="7"/>
  <c r="AZ637" i="7"/>
  <c r="AZ629" i="7"/>
  <c r="AZ621" i="7"/>
  <c r="AZ613" i="7"/>
  <c r="AZ605" i="7"/>
  <c r="AZ597" i="7"/>
  <c r="AZ589" i="7"/>
  <c r="AZ581" i="7"/>
  <c r="AZ573" i="7"/>
  <c r="AZ565" i="7"/>
  <c r="AZ557" i="7"/>
  <c r="AZ549" i="7"/>
  <c r="AZ541" i="7"/>
  <c r="AZ533" i="7"/>
  <c r="AZ525" i="7"/>
  <c r="AZ517" i="7"/>
  <c r="AZ509" i="7"/>
  <c r="AZ501" i="7"/>
  <c r="AZ493" i="7"/>
  <c r="AZ485" i="7"/>
  <c r="AZ477" i="7"/>
  <c r="AZ467" i="7"/>
  <c r="AZ451" i="7"/>
  <c r="AZ435" i="7"/>
  <c r="AZ419" i="7"/>
  <c r="AZ403" i="7"/>
  <c r="AZ387" i="7"/>
  <c r="AZ371" i="7"/>
  <c r="AZ355" i="7"/>
  <c r="AZ339" i="7"/>
  <c r="AZ323" i="7"/>
  <c r="AZ307" i="7"/>
  <c r="AZ291" i="7"/>
  <c r="AZ275" i="7"/>
  <c r="AZ259" i="7"/>
  <c r="AZ243" i="7"/>
  <c r="AZ227" i="7"/>
  <c r="AZ207" i="7"/>
  <c r="AZ175" i="7"/>
  <c r="AZ143" i="7"/>
  <c r="AZ200" i="7"/>
  <c r="AZ184" i="7"/>
  <c r="AZ168" i="7"/>
  <c r="AZ152" i="7"/>
  <c r="AZ136" i="7"/>
  <c r="AZ120" i="7"/>
  <c r="AZ88" i="7"/>
  <c r="AZ87" i="7"/>
  <c r="AZ79" i="7"/>
  <c r="AZ71" i="7"/>
  <c r="AZ63" i="7"/>
  <c r="AZ55" i="7"/>
  <c r="AZ47" i="7"/>
  <c r="AZ39" i="7"/>
  <c r="AZ31" i="7"/>
  <c r="AZ15" i="7"/>
  <c r="AZ7" i="7"/>
  <c r="I688" i="7"/>
  <c r="I656" i="7"/>
  <c r="I624" i="7"/>
  <c r="I592" i="7"/>
  <c r="I560" i="7"/>
  <c r="I528" i="7"/>
  <c r="I496" i="7"/>
  <c r="I464" i="7"/>
  <c r="I432" i="7"/>
  <c r="I400" i="7"/>
  <c r="I368" i="7"/>
  <c r="I336" i="7"/>
  <c r="I304" i="7"/>
  <c r="I272" i="7"/>
  <c r="I240" i="7"/>
  <c r="I682" i="7"/>
  <c r="I650" i="7"/>
  <c r="I618" i="7"/>
  <c r="I586" i="7"/>
  <c r="I554" i="7"/>
  <c r="I522" i="7"/>
  <c r="I490" i="7"/>
  <c r="X686" i="7"/>
  <c r="X692" i="7"/>
  <c r="X682" i="7"/>
  <c r="X650" i="7"/>
  <c r="X618" i="7"/>
  <c r="X668" i="7"/>
  <c r="X636" i="7"/>
  <c r="X691" i="7"/>
  <c r="X675" i="7"/>
  <c r="X659" i="7"/>
  <c r="X643" i="7"/>
  <c r="X627" i="7"/>
  <c r="X611" i="7"/>
  <c r="X606" i="7"/>
  <c r="X598" i="7"/>
  <c r="X590" i="7"/>
  <c r="X582" i="7"/>
  <c r="X574" i="7"/>
  <c r="X566" i="7"/>
  <c r="X558" i="7"/>
  <c r="X550" i="7"/>
  <c r="X542" i="7"/>
  <c r="X534" i="7"/>
  <c r="X526" i="7"/>
  <c r="X518" i="7"/>
  <c r="X510" i="7"/>
  <c r="X502" i="7"/>
  <c r="X494" i="7"/>
  <c r="X486" i="7"/>
  <c r="X478" i="7"/>
  <c r="X470" i="7"/>
  <c r="X462" i="7"/>
  <c r="X454" i="7"/>
  <c r="X446" i="7"/>
  <c r="X438" i="7"/>
  <c r="X430" i="7"/>
  <c r="X422" i="7"/>
  <c r="X414" i="7"/>
  <c r="X406" i="7"/>
  <c r="X398" i="7"/>
  <c r="X390" i="7"/>
  <c r="X382" i="7"/>
  <c r="X374" i="7"/>
  <c r="X366" i="7"/>
  <c r="X358" i="7"/>
  <c r="X350" i="7"/>
  <c r="X342" i="7"/>
  <c r="X334" i="7"/>
  <c r="X326" i="7"/>
  <c r="X318" i="7"/>
  <c r="X310" i="7"/>
  <c r="X302" i="7"/>
  <c r="X294" i="7"/>
  <c r="X286" i="7"/>
  <c r="X278" i="7"/>
  <c r="X270" i="7"/>
  <c r="X262" i="7"/>
  <c r="X254" i="7"/>
  <c r="X246" i="7"/>
  <c r="X238" i="7"/>
  <c r="X230" i="7"/>
  <c r="AL665" i="7"/>
  <c r="AL601" i="7"/>
  <c r="AL537" i="7"/>
  <c r="AL473" i="7"/>
  <c r="AL409" i="7"/>
  <c r="AL345" i="7"/>
  <c r="AL701" i="7"/>
  <c r="AL637" i="7"/>
  <c r="AL573" i="7"/>
  <c r="AL509" i="7"/>
  <c r="AL445" i="7"/>
  <c r="AL381" i="7"/>
  <c r="AL317" i="7"/>
  <c r="AL256" i="7"/>
  <c r="AL192" i="7"/>
  <c r="AL64" i="7"/>
  <c r="AL699" i="7"/>
  <c r="AL667" i="7"/>
  <c r="AL635" i="7"/>
  <c r="AL603" i="7"/>
  <c r="AL571" i="7"/>
  <c r="AL539" i="7"/>
  <c r="AL507" i="7"/>
  <c r="AL475" i="7"/>
  <c r="AL443" i="7"/>
  <c r="AL411" i="7"/>
  <c r="AL379" i="7"/>
  <c r="AL347" i="7"/>
  <c r="AL315" i="7"/>
  <c r="AL283" i="7"/>
  <c r="AL220" i="7"/>
  <c r="AL92" i="7"/>
  <c r="AL694" i="7"/>
  <c r="AL678" i="7"/>
  <c r="AL662" i="7"/>
  <c r="AL646" i="7"/>
  <c r="AL630" i="7"/>
  <c r="AL614" i="7"/>
  <c r="AL598" i="7"/>
  <c r="AL582" i="7"/>
  <c r="AL566" i="7"/>
  <c r="AL550" i="7"/>
  <c r="AL534" i="7"/>
  <c r="AL518" i="7"/>
  <c r="AL502" i="7"/>
  <c r="AL486" i="7"/>
  <c r="AL470" i="7"/>
  <c r="AL454" i="7"/>
  <c r="AL438" i="7"/>
  <c r="AL422" i="7"/>
  <c r="AL406" i="7"/>
  <c r="AL390" i="7"/>
  <c r="AL374" i="7"/>
  <c r="AL358" i="7"/>
  <c r="AL342" i="7"/>
  <c r="AL326" i="7"/>
  <c r="AL310" i="7"/>
  <c r="AL294" i="7"/>
  <c r="AL274" i="7"/>
  <c r="AL242" i="7"/>
  <c r="AL210" i="7"/>
  <c r="AL178" i="7"/>
  <c r="AL82" i="7"/>
  <c r="AL50" i="7"/>
  <c r="AL18" i="7"/>
  <c r="AL281" i="7"/>
  <c r="AL265" i="7"/>
  <c r="AL249" i="7"/>
  <c r="AL233" i="7"/>
  <c r="AL217" i="7"/>
  <c r="AL201" i="7"/>
  <c r="AL185" i="7"/>
  <c r="AL121" i="7"/>
  <c r="AL105" i="7"/>
  <c r="AL89" i="7"/>
  <c r="AL73" i="7"/>
  <c r="AL57" i="7"/>
  <c r="AL9" i="7"/>
  <c r="AL5" i="7"/>
  <c r="AZ354" i="7"/>
  <c r="AZ226" i="7"/>
  <c r="AZ378" i="7"/>
  <c r="AZ250" i="7"/>
  <c r="AZ2" i="7"/>
  <c r="AZ422" i="7"/>
  <c r="AZ358" i="7"/>
  <c r="AZ294" i="7"/>
  <c r="AZ230" i="7"/>
  <c r="AZ440" i="7"/>
  <c r="AZ408" i="7"/>
  <c r="AZ376" i="7"/>
  <c r="AZ344" i="7"/>
  <c r="AZ312" i="7"/>
  <c r="AZ280" i="7"/>
  <c r="AZ248" i="7"/>
  <c r="AZ216" i="7"/>
  <c r="AZ153" i="7"/>
  <c r="AZ89" i="7"/>
  <c r="AZ700" i="7"/>
  <c r="AZ692" i="7"/>
  <c r="AZ684" i="7"/>
  <c r="AZ676" i="7"/>
  <c r="AZ668" i="7"/>
  <c r="AZ660" i="7"/>
  <c r="AZ652" i="7"/>
  <c r="AZ644" i="7"/>
  <c r="AZ636" i="7"/>
  <c r="AZ628" i="7"/>
  <c r="AZ620" i="7"/>
  <c r="AZ612" i="7"/>
  <c r="AZ604" i="7"/>
  <c r="AZ596" i="7"/>
  <c r="AZ588" i="7"/>
  <c r="AZ580" i="7"/>
  <c r="AZ572" i="7"/>
  <c r="AZ564" i="7"/>
  <c r="AZ556" i="7"/>
  <c r="AZ548" i="7"/>
  <c r="AZ540" i="7"/>
  <c r="AZ532" i="7"/>
  <c r="AZ524" i="7"/>
  <c r="AZ516" i="7"/>
  <c r="AZ508" i="7"/>
  <c r="AZ500" i="7"/>
  <c r="AZ492" i="7"/>
  <c r="AZ484" i="7"/>
  <c r="AZ476" i="7"/>
  <c r="AZ465" i="7"/>
  <c r="AZ449" i="7"/>
  <c r="AZ433" i="7"/>
  <c r="AZ417" i="7"/>
  <c r="AZ401" i="7"/>
  <c r="AZ385" i="7"/>
  <c r="AZ369" i="7"/>
  <c r="AZ353" i="7"/>
  <c r="AZ337" i="7"/>
  <c r="AZ321" i="7"/>
  <c r="AZ305" i="7"/>
  <c r="AZ289" i="7"/>
  <c r="AZ273" i="7"/>
  <c r="AZ257" i="7"/>
  <c r="AZ241" i="7"/>
  <c r="AZ225" i="7"/>
  <c r="AZ203" i="7"/>
  <c r="AZ171" i="7"/>
  <c r="AZ139" i="7"/>
  <c r="AZ107" i="7"/>
  <c r="AZ214" i="7"/>
  <c r="AZ198" i="7"/>
  <c r="AZ182" i="7"/>
  <c r="AZ166" i="7"/>
  <c r="AZ150" i="7"/>
  <c r="AZ102" i="7"/>
  <c r="AZ86" i="7"/>
  <c r="AZ78" i="7"/>
  <c r="AZ62" i="7"/>
  <c r="AZ54" i="7"/>
  <c r="AZ46" i="7"/>
  <c r="AZ38" i="7"/>
  <c r="AZ30" i="7"/>
  <c r="AZ22" i="7"/>
  <c r="AZ14" i="7"/>
  <c r="I684" i="7"/>
  <c r="I652" i="7"/>
  <c r="I620" i="7"/>
  <c r="I588" i="7"/>
  <c r="I556" i="7"/>
  <c r="I524" i="7"/>
  <c r="I492" i="7"/>
  <c r="I460" i="7"/>
  <c r="I428" i="7"/>
  <c r="I396" i="7"/>
  <c r="I364" i="7"/>
  <c r="I332" i="7"/>
  <c r="I300" i="7"/>
  <c r="I268" i="7"/>
  <c r="I236" i="7"/>
  <c r="I678" i="7"/>
  <c r="I646" i="7"/>
  <c r="I614" i="7"/>
  <c r="I582" i="7"/>
  <c r="I550" i="7"/>
  <c r="I518" i="7"/>
  <c r="I486" i="7"/>
  <c r="I454" i="7"/>
  <c r="I422" i="7"/>
  <c r="I390" i="7"/>
  <c r="I358" i="7"/>
  <c r="I326" i="7"/>
  <c r="X684" i="7"/>
  <c r="X646" i="7"/>
  <c r="X664" i="7"/>
  <c r="X632" i="7"/>
  <c r="X689" i="7"/>
  <c r="X673" i="7"/>
  <c r="X657" i="7"/>
  <c r="X641" i="7"/>
  <c r="X625" i="7"/>
  <c r="X609" i="7"/>
  <c r="X605" i="7"/>
  <c r="X597" i="7"/>
  <c r="X589" i="7"/>
  <c r="X581" i="7"/>
  <c r="X573" i="7"/>
  <c r="X565" i="7"/>
  <c r="X557" i="7"/>
  <c r="X549" i="7"/>
  <c r="X541" i="7"/>
  <c r="X533" i="7"/>
  <c r="X525" i="7"/>
  <c r="X517" i="7"/>
  <c r="X509" i="7"/>
  <c r="X501" i="7"/>
  <c r="X493" i="7"/>
  <c r="X485" i="7"/>
  <c r="X477" i="7"/>
  <c r="X469" i="7"/>
  <c r="X461" i="7"/>
  <c r="X453" i="7"/>
  <c r="X445" i="7"/>
  <c r="X437" i="7"/>
  <c r="X429" i="7"/>
  <c r="X421" i="7"/>
  <c r="X413" i="7"/>
  <c r="X405" i="7"/>
  <c r="X397" i="7"/>
  <c r="X389" i="7"/>
  <c r="X381" i="7"/>
  <c r="X373" i="7"/>
  <c r="X365" i="7"/>
  <c r="X357" i="7"/>
  <c r="X349" i="7"/>
  <c r="X341" i="7"/>
  <c r="X333" i="7"/>
  <c r="X325" i="7"/>
  <c r="X317" i="7"/>
  <c r="X309" i="7"/>
  <c r="X301" i="7"/>
  <c r="X293" i="7"/>
  <c r="X285" i="7"/>
  <c r="X277" i="7"/>
  <c r="X269" i="7"/>
  <c r="X261" i="7"/>
  <c r="X253" i="7"/>
  <c r="X245" i="7"/>
  <c r="X237" i="7"/>
  <c r="X229" i="7"/>
  <c r="X221" i="7"/>
  <c r="X117" i="7"/>
  <c r="AL657" i="7"/>
  <c r="AL593" i="7"/>
  <c r="AL529" i="7"/>
  <c r="AL465" i="7"/>
  <c r="AL401" i="7"/>
  <c r="AL337" i="7"/>
  <c r="AL693" i="7"/>
  <c r="AL629" i="7"/>
  <c r="AL565" i="7"/>
  <c r="AL501" i="7"/>
  <c r="AL437" i="7"/>
  <c r="AL373" i="7"/>
  <c r="AL309" i="7"/>
  <c r="AL248" i="7"/>
  <c r="AL184" i="7"/>
  <c r="AL120" i="7"/>
  <c r="AL56" i="7"/>
  <c r="AL695" i="7"/>
  <c r="AL663" i="7"/>
  <c r="AL631" i="7"/>
  <c r="AL599" i="7"/>
  <c r="AL567" i="7"/>
  <c r="AL535" i="7"/>
  <c r="AL503" i="7"/>
  <c r="AL471" i="7"/>
  <c r="AL439" i="7"/>
  <c r="AL407" i="7"/>
  <c r="AL375" i="7"/>
  <c r="AL343" i="7"/>
  <c r="AL311" i="7"/>
  <c r="AL276" i="7"/>
  <c r="AL212" i="7"/>
  <c r="AL692" i="7"/>
  <c r="AL676" i="7"/>
  <c r="AL660" i="7"/>
  <c r="AL644" i="7"/>
  <c r="AL628" i="7"/>
  <c r="AL612" i="7"/>
  <c r="AL596" i="7"/>
  <c r="AL580" i="7"/>
  <c r="AL564" i="7"/>
  <c r="AL548" i="7"/>
  <c r="AL532" i="7"/>
  <c r="AL516" i="7"/>
  <c r="AL500" i="7"/>
  <c r="AL484" i="7"/>
  <c r="AL468" i="7"/>
  <c r="AL452" i="7"/>
  <c r="AL436" i="7"/>
  <c r="AL420" i="7"/>
  <c r="AL404" i="7"/>
  <c r="AL388" i="7"/>
  <c r="AL372" i="7"/>
  <c r="AL356" i="7"/>
  <c r="AL340" i="7"/>
  <c r="AL324" i="7"/>
  <c r="AL308" i="7"/>
  <c r="AL292" i="7"/>
  <c r="AL270" i="7"/>
  <c r="AL238" i="7"/>
  <c r="AL206" i="7"/>
  <c r="AL46" i="7"/>
  <c r="AL14" i="7"/>
  <c r="AL279" i="7"/>
  <c r="AL263" i="7"/>
  <c r="AL247" i="7"/>
  <c r="AL231" i="7"/>
  <c r="AL215" i="7"/>
  <c r="AL199" i="7"/>
  <c r="AL183" i="7"/>
  <c r="AL119" i="7"/>
  <c r="AL87" i="7"/>
  <c r="AL71" i="7"/>
  <c r="AL55" i="7"/>
  <c r="AL39" i="7"/>
  <c r="AL4" i="7"/>
  <c r="AZ466" i="7"/>
  <c r="AZ338" i="7"/>
  <c r="AZ205" i="7"/>
  <c r="AZ362" i="7"/>
  <c r="AZ234" i="7"/>
  <c r="AZ414" i="7"/>
  <c r="AZ350" i="7"/>
  <c r="AZ286" i="7"/>
  <c r="AZ222" i="7"/>
  <c r="AZ101" i="7"/>
  <c r="AZ468" i="7"/>
  <c r="AZ436" i="7"/>
  <c r="AZ404" i="7"/>
  <c r="AZ372" i="7"/>
  <c r="AZ340" i="7"/>
  <c r="AZ308" i="7"/>
  <c r="AZ276" i="7"/>
  <c r="AZ244" i="7"/>
  <c r="AZ209" i="7"/>
  <c r="AZ145" i="7"/>
  <c r="AZ699" i="7"/>
  <c r="AZ691" i="7"/>
  <c r="AZ683" i="7"/>
  <c r="AZ675" i="7"/>
  <c r="AZ667" i="7"/>
  <c r="AZ659" i="7"/>
  <c r="AZ651" i="7"/>
  <c r="AZ643" i="7"/>
  <c r="AZ635" i="7"/>
  <c r="AZ627" i="7"/>
  <c r="AZ619" i="7"/>
  <c r="AZ611" i="7"/>
  <c r="AZ603" i="7"/>
  <c r="AZ595" i="7"/>
  <c r="AZ587" i="7"/>
  <c r="AZ579" i="7"/>
  <c r="AZ571" i="7"/>
  <c r="AZ563" i="7"/>
  <c r="AZ555" i="7"/>
  <c r="AZ547" i="7"/>
  <c r="AZ539" i="7"/>
  <c r="AZ531" i="7"/>
  <c r="AZ523" i="7"/>
  <c r="AZ515" i="7"/>
  <c r="AZ507" i="7"/>
  <c r="AZ499" i="7"/>
  <c r="AZ491" i="7"/>
  <c r="AZ483" i="7"/>
  <c r="AZ475" i="7"/>
  <c r="AZ463" i="7"/>
  <c r="AZ447" i="7"/>
  <c r="AZ431" i="7"/>
  <c r="AZ415" i="7"/>
  <c r="AZ399" i="7"/>
  <c r="AZ383" i="7"/>
  <c r="AZ367" i="7"/>
  <c r="AZ351" i="7"/>
  <c r="AZ335" i="7"/>
  <c r="AZ319" i="7"/>
  <c r="AZ303" i="7"/>
  <c r="AZ287" i="7"/>
  <c r="AZ271" i="7"/>
  <c r="AZ255" i="7"/>
  <c r="AZ239" i="7"/>
  <c r="AZ223" i="7"/>
  <c r="AZ199" i="7"/>
  <c r="AZ167" i="7"/>
  <c r="AZ103" i="7"/>
  <c r="AZ212" i="7"/>
  <c r="AZ196" i="7"/>
  <c r="AZ180" i="7"/>
  <c r="AZ164" i="7"/>
  <c r="AZ148" i="7"/>
  <c r="AZ132" i="7"/>
  <c r="AZ100" i="7"/>
  <c r="AZ85" i="7"/>
  <c r="AZ77" i="7"/>
  <c r="AZ69" i="7"/>
  <c r="AZ61" i="7"/>
  <c r="AZ53" i="7"/>
  <c r="AZ45" i="7"/>
  <c r="AZ37" i="7"/>
  <c r="AZ29" i="7"/>
  <c r="AZ13" i="7"/>
  <c r="I680" i="7"/>
  <c r="I648" i="7"/>
  <c r="I616" i="7"/>
  <c r="I584" i="7"/>
  <c r="I552" i="7"/>
  <c r="I520" i="7"/>
  <c r="I488" i="7"/>
  <c r="I456" i="7"/>
  <c r="I424" i="7"/>
  <c r="I392" i="7"/>
  <c r="I360" i="7"/>
  <c r="I328" i="7"/>
  <c r="I296" i="7"/>
  <c r="I264" i="7"/>
  <c r="I232" i="7"/>
  <c r="I674" i="7"/>
  <c r="I642" i="7"/>
  <c r="I610" i="7"/>
  <c r="I578" i="7"/>
  <c r="I546" i="7"/>
  <c r="I514" i="7"/>
  <c r="I482" i="7"/>
  <c r="I450" i="7"/>
  <c r="I418" i="7"/>
  <c r="X678" i="7"/>
  <c r="X614" i="7"/>
  <c r="X676" i="7"/>
  <c r="X674" i="7"/>
  <c r="X642" i="7"/>
  <c r="X610" i="7"/>
  <c r="X660" i="7"/>
  <c r="X628" i="7"/>
  <c r="X687" i="7"/>
  <c r="X671" i="7"/>
  <c r="X655" i="7"/>
  <c r="X639" i="7"/>
  <c r="X623" i="7"/>
  <c r="X607" i="7"/>
  <c r="X604" i="7"/>
  <c r="X596" i="7"/>
  <c r="X588" i="7"/>
  <c r="X580" i="7"/>
  <c r="X572" i="7"/>
  <c r="X564" i="7"/>
  <c r="X556" i="7"/>
  <c r="X548" i="7"/>
  <c r="X540" i="7"/>
  <c r="X532" i="7"/>
  <c r="X524" i="7"/>
  <c r="X516" i="7"/>
  <c r="X508" i="7"/>
  <c r="X500" i="7"/>
  <c r="X492" i="7"/>
  <c r="X484" i="7"/>
  <c r="X476" i="7"/>
  <c r="X468" i="7"/>
  <c r="X460" i="7"/>
  <c r="X452" i="7"/>
  <c r="X444" i="7"/>
  <c r="X436" i="7"/>
  <c r="X428" i="7"/>
  <c r="X420" i="7"/>
  <c r="X412" i="7"/>
  <c r="X404" i="7"/>
  <c r="X396" i="7"/>
  <c r="X388" i="7"/>
  <c r="X380" i="7"/>
  <c r="X372" i="7"/>
  <c r="X364" i="7"/>
  <c r="X356" i="7"/>
  <c r="X348" i="7"/>
  <c r="X340" i="7"/>
  <c r="X332" i="7"/>
  <c r="X324" i="7"/>
  <c r="X316" i="7"/>
  <c r="X308" i="7"/>
  <c r="X300" i="7"/>
  <c r="X292" i="7"/>
  <c r="X284" i="7"/>
  <c r="X276" i="7"/>
  <c r="X268" i="7"/>
  <c r="X260" i="7"/>
  <c r="X252" i="7"/>
  <c r="X244" i="7"/>
  <c r="X236" i="7"/>
  <c r="X228" i="7"/>
  <c r="X164" i="7"/>
  <c r="X116" i="7"/>
  <c r="X68" i="7"/>
  <c r="X36" i="7"/>
  <c r="X12" i="7"/>
  <c r="AL649" i="7"/>
  <c r="AL585" i="7"/>
  <c r="AL521" i="7"/>
  <c r="AL457" i="7"/>
  <c r="AL393" i="7"/>
  <c r="AL329" i="7"/>
  <c r="AL685" i="7"/>
  <c r="AL621" i="7"/>
  <c r="AL557" i="7"/>
  <c r="AL493" i="7"/>
  <c r="AL429" i="7"/>
  <c r="AL365" i="7"/>
  <c r="AL301" i="7"/>
  <c r="AL240" i="7"/>
  <c r="AL112" i="7"/>
  <c r="AL691" i="7"/>
  <c r="AL659" i="7"/>
  <c r="AL627" i="7"/>
  <c r="AL595" i="7"/>
  <c r="AL563" i="7"/>
  <c r="AL531" i="7"/>
  <c r="AL499" i="7"/>
  <c r="AL467" i="7"/>
  <c r="AL435" i="7"/>
  <c r="AL403" i="7"/>
  <c r="AL371" i="7"/>
  <c r="AL339" i="7"/>
  <c r="AL307" i="7"/>
  <c r="AL268" i="7"/>
  <c r="AL204" i="7"/>
  <c r="AL76" i="7"/>
  <c r="AL12" i="7"/>
  <c r="AL690" i="7"/>
  <c r="AL674" i="7"/>
  <c r="AL658" i="7"/>
  <c r="AL642" i="7"/>
  <c r="AL626" i="7"/>
  <c r="AL610" i="7"/>
  <c r="AL594" i="7"/>
  <c r="AL578" i="7"/>
  <c r="AL562" i="7"/>
  <c r="AL546" i="7"/>
  <c r="AL530" i="7"/>
  <c r="AL514" i="7"/>
  <c r="AL498" i="7"/>
  <c r="AL482" i="7"/>
  <c r="AL466" i="7"/>
  <c r="AL450" i="7"/>
  <c r="AL434" i="7"/>
  <c r="AL418" i="7"/>
  <c r="AL402" i="7"/>
  <c r="AL386" i="7"/>
  <c r="AL370" i="7"/>
  <c r="AL354" i="7"/>
  <c r="AL338" i="7"/>
  <c r="AL322" i="7"/>
  <c r="AL306" i="7"/>
  <c r="AL290" i="7"/>
  <c r="AL266" i="7"/>
  <c r="AL234" i="7"/>
  <c r="AL202" i="7"/>
  <c r="AL106" i="7"/>
  <c r="AL74" i="7"/>
  <c r="AL10" i="7"/>
  <c r="AL277" i="7"/>
  <c r="AL261" i="7"/>
  <c r="AL245" i="7"/>
  <c r="AL229" i="7"/>
  <c r="AL213" i="7"/>
  <c r="AL197" i="7"/>
  <c r="AL181" i="7"/>
  <c r="AL117" i="7"/>
  <c r="AL101" i="7"/>
  <c r="AL85" i="7"/>
  <c r="AL69" i="7"/>
  <c r="AL53" i="7"/>
  <c r="AL37" i="7"/>
  <c r="AZ450" i="7"/>
  <c r="AZ322" i="7"/>
  <c r="AZ173" i="7"/>
  <c r="AZ346" i="7"/>
  <c r="AZ218" i="7"/>
  <c r="AZ470" i="7"/>
  <c r="AZ406" i="7"/>
  <c r="AZ342" i="7"/>
  <c r="AZ278" i="7"/>
  <c r="AZ213" i="7"/>
  <c r="AZ464" i="7"/>
  <c r="AZ432" i="7"/>
  <c r="AZ400" i="7"/>
  <c r="AZ368" i="7"/>
  <c r="AZ336" i="7"/>
  <c r="AZ304" i="7"/>
  <c r="AZ272" i="7"/>
  <c r="AZ240" i="7"/>
  <c r="AZ201" i="7"/>
  <c r="AZ137" i="7"/>
  <c r="AZ698" i="7"/>
  <c r="AZ690" i="7"/>
  <c r="AZ682" i="7"/>
  <c r="AZ674" i="7"/>
  <c r="AZ666" i="7"/>
  <c r="AZ658" i="7"/>
  <c r="AZ650" i="7"/>
  <c r="AZ642" i="7"/>
  <c r="AZ634" i="7"/>
  <c r="AZ626" i="7"/>
  <c r="AZ618" i="7"/>
  <c r="AZ610" i="7"/>
  <c r="AZ602" i="7"/>
  <c r="AZ594" i="7"/>
  <c r="AZ586" i="7"/>
  <c r="AZ578" i="7"/>
  <c r="AZ570" i="7"/>
  <c r="AZ562" i="7"/>
  <c r="AZ554" i="7"/>
  <c r="AZ546" i="7"/>
  <c r="AZ538" i="7"/>
  <c r="AZ530" i="7"/>
  <c r="AZ522" i="7"/>
  <c r="AZ514" i="7"/>
  <c r="AZ506" i="7"/>
  <c r="AZ498" i="7"/>
  <c r="AZ490" i="7"/>
  <c r="AZ482" i="7"/>
  <c r="AZ474" i="7"/>
  <c r="AZ461" i="7"/>
  <c r="AZ445" i="7"/>
  <c r="AZ429" i="7"/>
  <c r="AZ413" i="7"/>
  <c r="AZ397" i="7"/>
  <c r="AZ381" i="7"/>
  <c r="AZ365" i="7"/>
  <c r="AZ349" i="7"/>
  <c r="AZ333" i="7"/>
  <c r="AZ317" i="7"/>
  <c r="AZ301" i="7"/>
  <c r="AZ285" i="7"/>
  <c r="AZ269" i="7"/>
  <c r="AZ253" i="7"/>
  <c r="AZ237" i="7"/>
  <c r="AZ221" i="7"/>
  <c r="AZ195" i="7"/>
  <c r="AZ163" i="7"/>
  <c r="AZ131" i="7"/>
  <c r="AZ99" i="7"/>
  <c r="AZ210" i="7"/>
  <c r="AZ194" i="7"/>
  <c r="AZ178" i="7"/>
  <c r="AZ162" i="7"/>
  <c r="AZ146" i="7"/>
  <c r="AZ130" i="7"/>
  <c r="AZ98" i="7"/>
  <c r="AZ84" i="7"/>
  <c r="AZ76" i="7"/>
  <c r="AZ68" i="7"/>
  <c r="AZ60" i="7"/>
  <c r="AZ52" i="7"/>
  <c r="AZ44" i="7"/>
  <c r="AZ36" i="7"/>
  <c r="AZ28" i="7"/>
  <c r="AZ20" i="7"/>
  <c r="AZ12" i="7"/>
  <c r="I676" i="7"/>
  <c r="I644" i="7"/>
  <c r="I612" i="7"/>
  <c r="I580" i="7"/>
  <c r="I548" i="7"/>
  <c r="I516" i="7"/>
  <c r="I484" i="7"/>
  <c r="I452" i="7"/>
  <c r="I420" i="7"/>
  <c r="I388" i="7"/>
  <c r="I356" i="7"/>
  <c r="I324" i="7"/>
  <c r="I292" i="7"/>
  <c r="I260" i="7"/>
  <c r="I228" i="7"/>
  <c r="I196" i="7"/>
  <c r="I164" i="7"/>
  <c r="I132" i="7"/>
  <c r="I670" i="7"/>
  <c r="I638" i="7"/>
  <c r="I606" i="7"/>
  <c r="I574" i="7"/>
  <c r="I542" i="7"/>
  <c r="I510" i="7"/>
  <c r="I478" i="7"/>
  <c r="I446" i="7"/>
  <c r="I414" i="7"/>
  <c r="I382" i="7"/>
  <c r="I442" i="7"/>
  <c r="I410" i="7"/>
  <c r="I378" i="7"/>
  <c r="I346" i="7"/>
  <c r="I314" i="7"/>
  <c r="I282" i="7"/>
  <c r="I250" i="7"/>
  <c r="I699" i="7"/>
  <c r="I683" i="7"/>
  <c r="I667" i="7"/>
  <c r="I651" i="7"/>
  <c r="I635" i="7"/>
  <c r="I619" i="7"/>
  <c r="I603" i="7"/>
  <c r="I587" i="7"/>
  <c r="I571" i="7"/>
  <c r="I555" i="7"/>
  <c r="I539" i="7"/>
  <c r="I523" i="7"/>
  <c r="I507" i="7"/>
  <c r="I491" i="7"/>
  <c r="I475" i="7"/>
  <c r="I459" i="7"/>
  <c r="I443" i="7"/>
  <c r="I427" i="7"/>
  <c r="I411" i="7"/>
  <c r="I395" i="7"/>
  <c r="I379" i="7"/>
  <c r="I363" i="7"/>
  <c r="I347" i="7"/>
  <c r="I331" i="7"/>
  <c r="I315" i="7"/>
  <c r="I299" i="7"/>
  <c r="I283" i="7"/>
  <c r="I267" i="7"/>
  <c r="I251" i="7"/>
  <c r="I235" i="7"/>
  <c r="I203" i="7"/>
  <c r="I171" i="7"/>
  <c r="I155" i="7"/>
  <c r="I75" i="7"/>
  <c r="I27" i="7"/>
  <c r="CC2" i="7"/>
  <c r="CC697" i="7"/>
  <c r="CC689" i="7"/>
  <c r="CC681" i="7"/>
  <c r="CC673" i="7"/>
  <c r="CC665" i="7"/>
  <c r="CC657" i="7"/>
  <c r="CC649" i="7"/>
  <c r="CC641" i="7"/>
  <c r="CC633" i="7"/>
  <c r="CC625" i="7"/>
  <c r="CC617" i="7"/>
  <c r="CC609" i="7"/>
  <c r="CC601" i="7"/>
  <c r="CC593" i="7"/>
  <c r="CC585" i="7"/>
  <c r="CC577" i="7"/>
  <c r="CC569" i="7"/>
  <c r="CC561" i="7"/>
  <c r="CC553" i="7"/>
  <c r="CC545" i="7"/>
  <c r="CC537" i="7"/>
  <c r="CC529" i="7"/>
  <c r="CC521" i="7"/>
  <c r="CC513" i="7"/>
  <c r="CC505" i="7"/>
  <c r="CC497" i="7"/>
  <c r="CC489" i="7"/>
  <c r="CC481" i="7"/>
  <c r="CC473" i="7"/>
  <c r="CC465" i="7"/>
  <c r="CC457" i="7"/>
  <c r="CC449" i="7"/>
  <c r="CC441" i="7"/>
  <c r="CC433" i="7"/>
  <c r="CC425" i="7"/>
  <c r="CC417" i="7"/>
  <c r="CC409" i="7"/>
  <c r="CC401" i="7"/>
  <c r="CC393" i="7"/>
  <c r="CC385" i="7"/>
  <c r="CC377" i="7"/>
  <c r="CC369" i="7"/>
  <c r="CC361" i="7"/>
  <c r="CC353" i="7"/>
  <c r="CC345" i="7"/>
  <c r="CC337" i="7"/>
  <c r="CC329" i="7"/>
  <c r="CC321" i="7"/>
  <c r="CC313" i="7"/>
  <c r="CC305" i="7"/>
  <c r="CC297" i="7"/>
  <c r="CC289" i="7"/>
  <c r="CC281" i="7"/>
  <c r="CC273" i="7"/>
  <c r="CC265" i="7"/>
  <c r="CC257" i="7"/>
  <c r="CC249" i="7"/>
  <c r="CC241" i="7"/>
  <c r="CC233" i="7"/>
  <c r="CC225" i="7"/>
  <c r="CC217" i="7"/>
  <c r="CC209" i="7"/>
  <c r="CC201" i="7"/>
  <c r="CC193" i="7"/>
  <c r="CC185" i="7"/>
  <c r="CC161" i="7"/>
  <c r="CC153" i="7"/>
  <c r="CC145" i="7"/>
  <c r="CC137" i="7"/>
  <c r="CC129" i="7"/>
  <c r="CC121" i="7"/>
  <c r="CC113" i="7"/>
  <c r="CC105" i="7"/>
  <c r="CC97" i="7"/>
  <c r="CC89" i="7"/>
  <c r="CC81" i="7"/>
  <c r="CC73" i="7"/>
  <c r="CC65" i="7"/>
  <c r="CC57" i="7"/>
  <c r="CC49" i="7"/>
  <c r="CC41" i="7"/>
  <c r="CC33" i="7"/>
  <c r="CC25" i="7"/>
  <c r="CC17" i="7"/>
  <c r="BN701" i="7"/>
  <c r="BN693" i="7"/>
  <c r="BN685" i="7"/>
  <c r="BN677" i="7"/>
  <c r="BN669" i="7"/>
  <c r="BN661" i="7"/>
  <c r="BN653" i="7"/>
  <c r="BN645" i="7"/>
  <c r="BN637" i="7"/>
  <c r="BN629" i="7"/>
  <c r="BN621" i="7"/>
  <c r="BN613" i="7"/>
  <c r="BN605" i="7"/>
  <c r="BN597" i="7"/>
  <c r="BN589" i="7"/>
  <c r="BN581" i="7"/>
  <c r="BN573" i="7"/>
  <c r="BN565" i="7"/>
  <c r="BN557" i="7"/>
  <c r="BN549" i="7"/>
  <c r="BN541" i="7"/>
  <c r="BN533" i="7"/>
  <c r="BN525" i="7"/>
  <c r="BN517" i="7"/>
  <c r="BN509" i="7"/>
  <c r="BN501" i="7"/>
  <c r="BN489" i="7"/>
  <c r="BN481" i="7"/>
  <c r="BN473" i="7"/>
  <c r="BN465" i="7"/>
  <c r="BN457" i="7"/>
  <c r="BN449" i="7"/>
  <c r="BN441" i="7"/>
  <c r="BN433" i="7"/>
  <c r="BN425" i="7"/>
  <c r="BN417" i="7"/>
  <c r="BN409" i="7"/>
  <c r="BN401" i="7"/>
  <c r="BN393" i="7"/>
  <c r="BN385" i="7"/>
  <c r="BN377" i="7"/>
  <c r="BN369" i="7"/>
  <c r="BN361" i="7"/>
  <c r="BN353" i="7"/>
  <c r="BN345" i="7"/>
  <c r="BN337" i="7"/>
  <c r="BN329" i="7"/>
  <c r="BN321" i="7"/>
  <c r="BN313" i="7"/>
  <c r="BN305" i="7"/>
  <c r="BN297" i="7"/>
  <c r="BN289" i="7"/>
  <c r="BN281" i="7"/>
  <c r="BN273" i="7"/>
  <c r="BN265" i="7"/>
  <c r="BN257" i="7"/>
  <c r="BN249" i="7"/>
  <c r="BN241" i="7"/>
  <c r="BN233" i="7"/>
  <c r="BN217" i="7"/>
  <c r="BN209" i="7"/>
  <c r="BN201" i="7"/>
  <c r="BN193" i="7"/>
  <c r="BN185" i="7"/>
  <c r="BN177" i="7"/>
  <c r="BN169" i="7"/>
  <c r="BN161" i="7"/>
  <c r="BN153" i="7"/>
  <c r="BN137" i="7"/>
  <c r="BN129" i="7"/>
  <c r="BN121" i="7"/>
  <c r="BN113" i="7"/>
  <c r="BN105" i="7"/>
  <c r="BN97" i="7"/>
  <c r="BN89" i="7"/>
  <c r="BN81" i="7"/>
  <c r="BN57" i="7"/>
  <c r="BN49" i="7"/>
  <c r="BN41" i="7"/>
  <c r="BN33" i="7"/>
  <c r="BN25" i="7"/>
  <c r="BN17" i="7"/>
  <c r="I374" i="7"/>
  <c r="I342" i="7"/>
  <c r="I310" i="7"/>
  <c r="I278" i="7"/>
  <c r="I246" i="7"/>
  <c r="I118" i="7"/>
  <c r="I26" i="7"/>
  <c r="I697" i="7"/>
  <c r="I681" i="7"/>
  <c r="I665" i="7"/>
  <c r="I649" i="7"/>
  <c r="I633" i="7"/>
  <c r="I617" i="7"/>
  <c r="I601" i="7"/>
  <c r="I585" i="7"/>
  <c r="I569" i="7"/>
  <c r="I553" i="7"/>
  <c r="I537" i="7"/>
  <c r="I521" i="7"/>
  <c r="I505" i="7"/>
  <c r="I489" i="7"/>
  <c r="I473" i="7"/>
  <c r="I457" i="7"/>
  <c r="I441" i="7"/>
  <c r="I425" i="7"/>
  <c r="I409" i="7"/>
  <c r="I393" i="7"/>
  <c r="I377" i="7"/>
  <c r="I361" i="7"/>
  <c r="I345" i="7"/>
  <c r="I329" i="7"/>
  <c r="I313" i="7"/>
  <c r="I297" i="7"/>
  <c r="I281" i="7"/>
  <c r="I265" i="7"/>
  <c r="I249" i="7"/>
  <c r="I233" i="7"/>
  <c r="CC696" i="7"/>
  <c r="CC688" i="7"/>
  <c r="CC680" i="7"/>
  <c r="CC672" i="7"/>
  <c r="CC664" i="7"/>
  <c r="CC656" i="7"/>
  <c r="CC648" i="7"/>
  <c r="CC640" i="7"/>
  <c r="CC632" i="7"/>
  <c r="CC624" i="7"/>
  <c r="CC616" i="7"/>
  <c r="CC608" i="7"/>
  <c r="CC600" i="7"/>
  <c r="CC592" i="7"/>
  <c r="CC584" i="7"/>
  <c r="CC576" i="7"/>
  <c r="CC568" i="7"/>
  <c r="CC560" i="7"/>
  <c r="CC552" i="7"/>
  <c r="CC544" i="7"/>
  <c r="CC536" i="7"/>
  <c r="CC528" i="7"/>
  <c r="CC520" i="7"/>
  <c r="CC512" i="7"/>
  <c r="CC504" i="7"/>
  <c r="CC496" i="7"/>
  <c r="CC488" i="7"/>
  <c r="CC480" i="7"/>
  <c r="CC472" i="7"/>
  <c r="CC464" i="7"/>
  <c r="CC456" i="7"/>
  <c r="CC448" i="7"/>
  <c r="CC440" i="7"/>
  <c r="CC432" i="7"/>
  <c r="CC424" i="7"/>
  <c r="CC416" i="7"/>
  <c r="CC408" i="7"/>
  <c r="CC400" i="7"/>
  <c r="CC392" i="7"/>
  <c r="CC384" i="7"/>
  <c r="CC376" i="7"/>
  <c r="CC368" i="7"/>
  <c r="CC360" i="7"/>
  <c r="CC352" i="7"/>
  <c r="CC344" i="7"/>
  <c r="CC336" i="7"/>
  <c r="CC328" i="7"/>
  <c r="CC320" i="7"/>
  <c r="CC312" i="7"/>
  <c r="CC304" i="7"/>
  <c r="CC296" i="7"/>
  <c r="CC288" i="7"/>
  <c r="CC280" i="7"/>
  <c r="CC272" i="7"/>
  <c r="CC264" i="7"/>
  <c r="CC256" i="7"/>
  <c r="CC248" i="7"/>
  <c r="CC240" i="7"/>
  <c r="CC232" i="7"/>
  <c r="CC224" i="7"/>
  <c r="CC216" i="7"/>
  <c r="CC208" i="7"/>
  <c r="CC200" i="7"/>
  <c r="CC192" i="7"/>
  <c r="CC184" i="7"/>
  <c r="CC160" i="7"/>
  <c r="CC144" i="7"/>
  <c r="CC136" i="7"/>
  <c r="CC128" i="7"/>
  <c r="CC120" i="7"/>
  <c r="CC112" i="7"/>
  <c r="CC104" i="7"/>
  <c r="CC96" i="7"/>
  <c r="CC88" i="7"/>
  <c r="CC80" i="7"/>
  <c r="CC72" i="7"/>
  <c r="CC64" i="7"/>
  <c r="CC56" i="7"/>
  <c r="CC48" i="7"/>
  <c r="CC40" i="7"/>
  <c r="CC24" i="7"/>
  <c r="CC8" i="7"/>
  <c r="BN700" i="7"/>
  <c r="BN692" i="7"/>
  <c r="BN684" i="7"/>
  <c r="BN676" i="7"/>
  <c r="BN668" i="7"/>
  <c r="BN660" i="7"/>
  <c r="BN652" i="7"/>
  <c r="BN644" i="7"/>
  <c r="BN636" i="7"/>
  <c r="BN628" i="7"/>
  <c r="BN620" i="7"/>
  <c r="BN612" i="7"/>
  <c r="BN604" i="7"/>
  <c r="BN596" i="7"/>
  <c r="BN588" i="7"/>
  <c r="BN580" i="7"/>
  <c r="BN572" i="7"/>
  <c r="BN564" i="7"/>
  <c r="BN556" i="7"/>
  <c r="BN548" i="7"/>
  <c r="BN540" i="7"/>
  <c r="BN532" i="7"/>
  <c r="BN524" i="7"/>
  <c r="BN516" i="7"/>
  <c r="BN508" i="7"/>
  <c r="BN500" i="7"/>
  <c r="BN496" i="7"/>
  <c r="BN488" i="7"/>
  <c r="BN480" i="7"/>
  <c r="BN472" i="7"/>
  <c r="BN464" i="7"/>
  <c r="BN456" i="7"/>
  <c r="BN448" i="7"/>
  <c r="BN440" i="7"/>
  <c r="BN432" i="7"/>
  <c r="BN424" i="7"/>
  <c r="BN416" i="7"/>
  <c r="BN408" i="7"/>
  <c r="BN400" i="7"/>
  <c r="BN392" i="7"/>
  <c r="BN384" i="7"/>
  <c r="BN376" i="7"/>
  <c r="BN368" i="7"/>
  <c r="BN360" i="7"/>
  <c r="BN352" i="7"/>
  <c r="BN344" i="7"/>
  <c r="BN336" i="7"/>
  <c r="BN328" i="7"/>
  <c r="BN320" i="7"/>
  <c r="BN312" i="7"/>
  <c r="BN304" i="7"/>
  <c r="BN296" i="7"/>
  <c r="BN288" i="7"/>
  <c r="BN280" i="7"/>
  <c r="BN272" i="7"/>
  <c r="BN264" i="7"/>
  <c r="BN256" i="7"/>
  <c r="BN248" i="7"/>
  <c r="BN240" i="7"/>
  <c r="BN232" i="7"/>
  <c r="BN224" i="7"/>
  <c r="BN216" i="7"/>
  <c r="BN208" i="7"/>
  <c r="BN200" i="7"/>
  <c r="BN192" i="7"/>
  <c r="BN184" i="7"/>
  <c r="BN176" i="7"/>
  <c r="BN168" i="7"/>
  <c r="BN160" i="7"/>
  <c r="BN152" i="7"/>
  <c r="BN136" i="7"/>
  <c r="BN128" i="7"/>
  <c r="BN120" i="7"/>
  <c r="BN112" i="7"/>
  <c r="BN104" i="7"/>
  <c r="BN96" i="7"/>
  <c r="BN88" i="7"/>
  <c r="BN80" i="7"/>
  <c r="BN72" i="7"/>
  <c r="BN64" i="7"/>
  <c r="BN56" i="7"/>
  <c r="BN48" i="7"/>
  <c r="BN40" i="7"/>
  <c r="BN24" i="7"/>
  <c r="I338" i="7"/>
  <c r="I306" i="7"/>
  <c r="I274" i="7"/>
  <c r="I242" i="7"/>
  <c r="I695" i="7"/>
  <c r="I679" i="7"/>
  <c r="I663" i="7"/>
  <c r="I647" i="7"/>
  <c r="I631" i="7"/>
  <c r="I615" i="7"/>
  <c r="I599" i="7"/>
  <c r="I583" i="7"/>
  <c r="I567" i="7"/>
  <c r="I551" i="7"/>
  <c r="I535" i="7"/>
  <c r="I519" i="7"/>
  <c r="I503" i="7"/>
  <c r="I487" i="7"/>
  <c r="I471" i="7"/>
  <c r="I455" i="7"/>
  <c r="I439" i="7"/>
  <c r="I423" i="7"/>
  <c r="I407" i="7"/>
  <c r="I391" i="7"/>
  <c r="I375" i="7"/>
  <c r="I359" i="7"/>
  <c r="I343" i="7"/>
  <c r="I327" i="7"/>
  <c r="I311" i="7"/>
  <c r="I295" i="7"/>
  <c r="I279" i="7"/>
  <c r="I263" i="7"/>
  <c r="I247" i="7"/>
  <c r="I231" i="7"/>
  <c r="I199" i="7"/>
  <c r="I167" i="7"/>
  <c r="I151" i="7"/>
  <c r="I135" i="7"/>
  <c r="I55" i="7"/>
  <c r="I7" i="7"/>
  <c r="CC695" i="7"/>
  <c r="CC687" i="7"/>
  <c r="CC679" i="7"/>
  <c r="CC671" i="7"/>
  <c r="CC663" i="7"/>
  <c r="CC655" i="7"/>
  <c r="CC647" i="7"/>
  <c r="CC639" i="7"/>
  <c r="CC631" i="7"/>
  <c r="CC623" i="7"/>
  <c r="CC615" i="7"/>
  <c r="CC607" i="7"/>
  <c r="CC599" i="7"/>
  <c r="CC591" i="7"/>
  <c r="CC583" i="7"/>
  <c r="CC575" i="7"/>
  <c r="CC567" i="7"/>
  <c r="CC559" i="7"/>
  <c r="CC551" i="7"/>
  <c r="CC543" i="7"/>
  <c r="CC535" i="7"/>
  <c r="CC527" i="7"/>
  <c r="CC519" i="7"/>
  <c r="CC511" i="7"/>
  <c r="CC503" i="7"/>
  <c r="CC495" i="7"/>
  <c r="CC487" i="7"/>
  <c r="CC479" i="7"/>
  <c r="CC471" i="7"/>
  <c r="CC463" i="7"/>
  <c r="CC455" i="7"/>
  <c r="CC447" i="7"/>
  <c r="CC439" i="7"/>
  <c r="CC431" i="7"/>
  <c r="CC423" i="7"/>
  <c r="CC415" i="7"/>
  <c r="CC407" i="7"/>
  <c r="CC399" i="7"/>
  <c r="CC391" i="7"/>
  <c r="CC383" i="7"/>
  <c r="CC375" i="7"/>
  <c r="CC367" i="7"/>
  <c r="CC359" i="7"/>
  <c r="CC351" i="7"/>
  <c r="CC343" i="7"/>
  <c r="CC335" i="7"/>
  <c r="CC327" i="7"/>
  <c r="CC319" i="7"/>
  <c r="CC311" i="7"/>
  <c r="CC303" i="7"/>
  <c r="CC295" i="7"/>
  <c r="CC287" i="7"/>
  <c r="CC279" i="7"/>
  <c r="CC271" i="7"/>
  <c r="CC263" i="7"/>
  <c r="CC255" i="7"/>
  <c r="CC247" i="7"/>
  <c r="CC239" i="7"/>
  <c r="CC231" i="7"/>
  <c r="CC223" i="7"/>
  <c r="CC215" i="7"/>
  <c r="CC207" i="7"/>
  <c r="CC199" i="7"/>
  <c r="CC191" i="7"/>
  <c r="CC183" i="7"/>
  <c r="CC159" i="7"/>
  <c r="CC143" i="7"/>
  <c r="CC135" i="7"/>
  <c r="CC127" i="7"/>
  <c r="CC119" i="7"/>
  <c r="CC111" i="7"/>
  <c r="CC103" i="7"/>
  <c r="CC95" i="7"/>
  <c r="CC87" i="7"/>
  <c r="CC79" i="7"/>
  <c r="CC71" i="7"/>
  <c r="CC63" i="7"/>
  <c r="CC55" i="7"/>
  <c r="CC47" i="7"/>
  <c r="CC23" i="7"/>
  <c r="CC15" i="7"/>
  <c r="BN699" i="7"/>
  <c r="BN691" i="7"/>
  <c r="BN683" i="7"/>
  <c r="BN675" i="7"/>
  <c r="BN667" i="7"/>
  <c r="BN659" i="7"/>
  <c r="BN651" i="7"/>
  <c r="BN643" i="7"/>
  <c r="BN635" i="7"/>
  <c r="BN627" i="7"/>
  <c r="BN619" i="7"/>
  <c r="BN611" i="7"/>
  <c r="BN603" i="7"/>
  <c r="BN595" i="7"/>
  <c r="BN587" i="7"/>
  <c r="BN579" i="7"/>
  <c r="BN571" i="7"/>
  <c r="BN563" i="7"/>
  <c r="BN555" i="7"/>
  <c r="BN547" i="7"/>
  <c r="BN539" i="7"/>
  <c r="BN531" i="7"/>
  <c r="BN523" i="7"/>
  <c r="BN515" i="7"/>
  <c r="BN507" i="7"/>
  <c r="BN499" i="7"/>
  <c r="BN495" i="7"/>
  <c r="BN487" i="7"/>
  <c r="BN479" i="7"/>
  <c r="BN471" i="7"/>
  <c r="BN463" i="7"/>
  <c r="BN455" i="7"/>
  <c r="BN447" i="7"/>
  <c r="BN439" i="7"/>
  <c r="BN431" i="7"/>
  <c r="BN423" i="7"/>
  <c r="BN415" i="7"/>
  <c r="BN407" i="7"/>
  <c r="BN399" i="7"/>
  <c r="BN391" i="7"/>
  <c r="BN383" i="7"/>
  <c r="BN375" i="7"/>
  <c r="BN367" i="7"/>
  <c r="BN359" i="7"/>
  <c r="BN351" i="7"/>
  <c r="BN343" i="7"/>
  <c r="BN335" i="7"/>
  <c r="BN327" i="7"/>
  <c r="BN319" i="7"/>
  <c r="BN311" i="7"/>
  <c r="BN303" i="7"/>
  <c r="BN295" i="7"/>
  <c r="BN287" i="7"/>
  <c r="BN279" i="7"/>
  <c r="BN271" i="7"/>
  <c r="BN263" i="7"/>
  <c r="BN255" i="7"/>
  <c r="BN247" i="7"/>
  <c r="BN239" i="7"/>
  <c r="BN231" i="7"/>
  <c r="BN223" i="7"/>
  <c r="BN215" i="7"/>
  <c r="BN207" i="7"/>
  <c r="BN199" i="7"/>
  <c r="BN191" i="7"/>
  <c r="BN183" i="7"/>
  <c r="BN175" i="7"/>
  <c r="BN167" i="7"/>
  <c r="BN159" i="7"/>
  <c r="BN151" i="7"/>
  <c r="BN135" i="7"/>
  <c r="BN127" i="7"/>
  <c r="BN119" i="7"/>
  <c r="BN111" i="7"/>
  <c r="BN103" i="7"/>
  <c r="BN95" i="7"/>
  <c r="BN87" i="7"/>
  <c r="BN79" i="7"/>
  <c r="BN71" i="7"/>
  <c r="BN63" i="7"/>
  <c r="BN55" i="7"/>
  <c r="BN47" i="7"/>
  <c r="BN23" i="7"/>
  <c r="BN15" i="7"/>
  <c r="BN7" i="7"/>
  <c r="I302" i="7"/>
  <c r="I270" i="7"/>
  <c r="I238" i="7"/>
  <c r="I693" i="7"/>
  <c r="I677" i="7"/>
  <c r="I661" i="7"/>
  <c r="I645" i="7"/>
  <c r="I629" i="7"/>
  <c r="I613" i="7"/>
  <c r="I597" i="7"/>
  <c r="I581" i="7"/>
  <c r="I565" i="7"/>
  <c r="I549" i="7"/>
  <c r="I533" i="7"/>
  <c r="I517" i="7"/>
  <c r="I501" i="7"/>
  <c r="I485" i="7"/>
  <c r="I469" i="7"/>
  <c r="I453" i="7"/>
  <c r="I437" i="7"/>
  <c r="I421" i="7"/>
  <c r="I405" i="7"/>
  <c r="I389" i="7"/>
  <c r="I373" i="7"/>
  <c r="I357" i="7"/>
  <c r="I341" i="7"/>
  <c r="I325" i="7"/>
  <c r="I309" i="7"/>
  <c r="I293" i="7"/>
  <c r="I277" i="7"/>
  <c r="I261" i="7"/>
  <c r="I245" i="7"/>
  <c r="I229" i="7"/>
  <c r="CC694" i="7"/>
  <c r="CC686" i="7"/>
  <c r="CC678" i="7"/>
  <c r="CC670" i="7"/>
  <c r="CC662" i="7"/>
  <c r="CC654" i="7"/>
  <c r="CC646" i="7"/>
  <c r="CC638" i="7"/>
  <c r="CC630" i="7"/>
  <c r="CC622" i="7"/>
  <c r="CC614" i="7"/>
  <c r="CC606" i="7"/>
  <c r="CC598" i="7"/>
  <c r="CC590" i="7"/>
  <c r="CC582" i="7"/>
  <c r="CC574" i="7"/>
  <c r="CC566" i="7"/>
  <c r="CC558" i="7"/>
  <c r="CC550" i="7"/>
  <c r="CC542" i="7"/>
  <c r="CC534" i="7"/>
  <c r="CC526" i="7"/>
  <c r="CC518" i="7"/>
  <c r="CC510" i="7"/>
  <c r="CC502" i="7"/>
  <c r="CC494" i="7"/>
  <c r="CC486" i="7"/>
  <c r="CC478" i="7"/>
  <c r="CC470" i="7"/>
  <c r="CC462" i="7"/>
  <c r="CC454" i="7"/>
  <c r="CC446" i="7"/>
  <c r="CC438" i="7"/>
  <c r="CC430" i="7"/>
  <c r="CC422" i="7"/>
  <c r="CC414" i="7"/>
  <c r="CC406" i="7"/>
  <c r="CC398" i="7"/>
  <c r="CC390" i="7"/>
  <c r="CC382" i="7"/>
  <c r="CC374" i="7"/>
  <c r="CC366" i="7"/>
  <c r="CC358" i="7"/>
  <c r="CC350" i="7"/>
  <c r="CC342" i="7"/>
  <c r="CC334" i="7"/>
  <c r="CC326" i="7"/>
  <c r="CC318" i="7"/>
  <c r="CC310" i="7"/>
  <c r="CC302" i="7"/>
  <c r="CC294" i="7"/>
  <c r="CC286" i="7"/>
  <c r="CC278" i="7"/>
  <c r="CC270" i="7"/>
  <c r="CC262" i="7"/>
  <c r="CC254" i="7"/>
  <c r="CC246" i="7"/>
  <c r="CC238" i="7"/>
  <c r="CC230" i="7"/>
  <c r="CC222" i="7"/>
  <c r="CC214" i="7"/>
  <c r="CC206" i="7"/>
  <c r="CC198" i="7"/>
  <c r="CC190" i="7"/>
  <c r="CC182" i="7"/>
  <c r="CC158" i="7"/>
  <c r="CC150" i="7"/>
  <c r="CC142" i="7"/>
  <c r="CC134" i="7"/>
  <c r="CC126" i="7"/>
  <c r="CC118" i="7"/>
  <c r="CC110" i="7"/>
  <c r="CC102" i="7"/>
  <c r="CC94" i="7"/>
  <c r="CC86" i="7"/>
  <c r="CC78" i="7"/>
  <c r="CC70" i="7"/>
  <c r="CC62" i="7"/>
  <c r="CC54" i="7"/>
  <c r="CC46" i="7"/>
  <c r="CC22" i="7"/>
  <c r="CC6" i="7"/>
  <c r="BN698" i="7"/>
  <c r="BN690" i="7"/>
  <c r="BN682" i="7"/>
  <c r="BN674" i="7"/>
  <c r="BN666" i="7"/>
  <c r="BN658" i="7"/>
  <c r="BN650" i="7"/>
  <c r="BN642" i="7"/>
  <c r="BN634" i="7"/>
  <c r="BN626" i="7"/>
  <c r="BN618" i="7"/>
  <c r="BN610" i="7"/>
  <c r="BN602" i="7"/>
  <c r="BN594" i="7"/>
  <c r="BN586" i="7"/>
  <c r="BN578" i="7"/>
  <c r="BN570" i="7"/>
  <c r="BN562" i="7"/>
  <c r="BN554" i="7"/>
  <c r="BN546" i="7"/>
  <c r="BN538" i="7"/>
  <c r="BN530" i="7"/>
  <c r="BN522" i="7"/>
  <c r="BN514" i="7"/>
  <c r="BN506" i="7"/>
  <c r="BN498" i="7"/>
  <c r="BN494" i="7"/>
  <c r="BN486" i="7"/>
  <c r="BN478" i="7"/>
  <c r="BN470" i="7"/>
  <c r="BN462" i="7"/>
  <c r="BN454" i="7"/>
  <c r="BN446" i="7"/>
  <c r="BN438" i="7"/>
  <c r="BN430" i="7"/>
  <c r="BN422" i="7"/>
  <c r="BN414" i="7"/>
  <c r="BN406" i="7"/>
  <c r="BN398" i="7"/>
  <c r="BN390" i="7"/>
  <c r="BN382" i="7"/>
  <c r="BN374" i="7"/>
  <c r="BN366" i="7"/>
  <c r="BN358" i="7"/>
  <c r="BN350" i="7"/>
  <c r="BN342" i="7"/>
  <c r="BN334" i="7"/>
  <c r="BN326" i="7"/>
  <c r="BN318" i="7"/>
  <c r="BN310" i="7"/>
  <c r="BN302" i="7"/>
  <c r="BN294" i="7"/>
  <c r="BN286" i="7"/>
  <c r="BN278" i="7"/>
  <c r="BN270" i="7"/>
  <c r="BN262" i="7"/>
  <c r="BN254" i="7"/>
  <c r="BN246" i="7"/>
  <c r="BN238" i="7"/>
  <c r="BN230" i="7"/>
  <c r="BN222" i="7"/>
  <c r="BN214" i="7"/>
  <c r="BN206" i="7"/>
  <c r="BN198" i="7"/>
  <c r="BN190" i="7"/>
  <c r="BN182" i="7"/>
  <c r="BN174" i="7"/>
  <c r="BN166" i="7"/>
  <c r="BN158" i="7"/>
  <c r="BN150" i="7"/>
  <c r="BN142" i="7"/>
  <c r="BN134" i="7"/>
  <c r="BN126" i="7"/>
  <c r="BN118" i="7"/>
  <c r="BN110" i="7"/>
  <c r="BN102" i="7"/>
  <c r="BN94" i="7"/>
  <c r="BN86" i="7"/>
  <c r="BN78" i="7"/>
  <c r="BN70" i="7"/>
  <c r="BN62" i="7"/>
  <c r="BN54" i="7"/>
  <c r="BN46" i="7"/>
  <c r="BN22" i="7"/>
  <c r="BN14" i="7"/>
  <c r="BN6" i="7"/>
  <c r="I458" i="7"/>
  <c r="I426" i="7"/>
  <c r="I394" i="7"/>
  <c r="I362" i="7"/>
  <c r="I330" i="7"/>
  <c r="I298" i="7"/>
  <c r="I266" i="7"/>
  <c r="I234" i="7"/>
  <c r="I691" i="7"/>
  <c r="I675" i="7"/>
  <c r="I659" i="7"/>
  <c r="I643" i="7"/>
  <c r="I627" i="7"/>
  <c r="I611" i="7"/>
  <c r="I595" i="7"/>
  <c r="I579" i="7"/>
  <c r="I563" i="7"/>
  <c r="I547" i="7"/>
  <c r="I531" i="7"/>
  <c r="I515" i="7"/>
  <c r="I499" i="7"/>
  <c r="I483" i="7"/>
  <c r="I467" i="7"/>
  <c r="I451" i="7"/>
  <c r="I435" i="7"/>
  <c r="I419" i="7"/>
  <c r="I403" i="7"/>
  <c r="I387" i="7"/>
  <c r="I371" i="7"/>
  <c r="I355" i="7"/>
  <c r="I339" i="7"/>
  <c r="I323" i="7"/>
  <c r="I307" i="7"/>
  <c r="I291" i="7"/>
  <c r="I275" i="7"/>
  <c r="I259" i="7"/>
  <c r="I243" i="7"/>
  <c r="I227" i="7"/>
  <c r="I195" i="7"/>
  <c r="I163" i="7"/>
  <c r="I131" i="7"/>
  <c r="I3" i="7"/>
  <c r="CC701" i="7"/>
  <c r="CC693" i="7"/>
  <c r="CC685" i="7"/>
  <c r="CC677" i="7"/>
  <c r="CC669" i="7"/>
  <c r="CC661" i="7"/>
  <c r="CC653" i="7"/>
  <c r="CC645" i="7"/>
  <c r="CC637" i="7"/>
  <c r="CC629" i="7"/>
  <c r="CC621" i="7"/>
  <c r="CC613" i="7"/>
  <c r="CC605" i="7"/>
  <c r="CC597" i="7"/>
  <c r="CC589" i="7"/>
  <c r="CC581" i="7"/>
  <c r="CC573" i="7"/>
  <c r="CC565" i="7"/>
  <c r="CC557" i="7"/>
  <c r="CC549" i="7"/>
  <c r="CC541" i="7"/>
  <c r="CC533" i="7"/>
  <c r="CC525" i="7"/>
  <c r="CC517" i="7"/>
  <c r="CC509" i="7"/>
  <c r="CC501" i="7"/>
  <c r="CC493" i="7"/>
  <c r="CC485" i="7"/>
  <c r="CC477" i="7"/>
  <c r="CC469" i="7"/>
  <c r="CC461" i="7"/>
  <c r="CC453" i="7"/>
  <c r="CC445" i="7"/>
  <c r="CC437" i="7"/>
  <c r="CC429" i="7"/>
  <c r="CC421" i="7"/>
  <c r="CC413" i="7"/>
  <c r="CC405" i="7"/>
  <c r="CC397" i="7"/>
  <c r="CC389" i="7"/>
  <c r="CC381" i="7"/>
  <c r="CC373" i="7"/>
  <c r="CC365" i="7"/>
  <c r="CC357" i="7"/>
  <c r="CC349" i="7"/>
  <c r="CC341" i="7"/>
  <c r="CC333" i="7"/>
  <c r="CC325" i="7"/>
  <c r="CC317" i="7"/>
  <c r="CC309" i="7"/>
  <c r="CC301" i="7"/>
  <c r="CC293" i="7"/>
  <c r="CC285" i="7"/>
  <c r="CC277" i="7"/>
  <c r="CC269" i="7"/>
  <c r="CC261" i="7"/>
  <c r="CC253" i="7"/>
  <c r="CC245" i="7"/>
  <c r="CC237" i="7"/>
  <c r="CC229" i="7"/>
  <c r="CC221" i="7"/>
  <c r="CC213" i="7"/>
  <c r="CC205" i="7"/>
  <c r="CC197" i="7"/>
  <c r="CC189" i="7"/>
  <c r="CC181" i="7"/>
  <c r="CC157" i="7"/>
  <c r="CC149" i="7"/>
  <c r="CC141" i="7"/>
  <c r="CC133" i="7"/>
  <c r="CC125" i="7"/>
  <c r="CC117" i="7"/>
  <c r="CC109" i="7"/>
  <c r="CC101" i="7"/>
  <c r="CC93" i="7"/>
  <c r="CC85" i="7"/>
  <c r="CC77" i="7"/>
  <c r="CC69" i="7"/>
  <c r="CC61" i="7"/>
  <c r="CC53" i="7"/>
  <c r="CC45" i="7"/>
  <c r="CC21" i="7"/>
  <c r="CC13" i="7"/>
  <c r="CC5" i="7"/>
  <c r="BN697" i="7"/>
  <c r="BN689" i="7"/>
  <c r="BN681" i="7"/>
  <c r="BN673" i="7"/>
  <c r="BN665" i="7"/>
  <c r="BN657" i="7"/>
  <c r="BN649" i="7"/>
  <c r="BN641" i="7"/>
  <c r="BN633" i="7"/>
  <c r="BN625" i="7"/>
  <c r="BN617" i="7"/>
  <c r="BN609" i="7"/>
  <c r="BN601" i="7"/>
  <c r="BN593" i="7"/>
  <c r="BN585" i="7"/>
  <c r="BN577" i="7"/>
  <c r="BN569" i="7"/>
  <c r="BN561" i="7"/>
  <c r="BN553" i="7"/>
  <c r="BN545" i="7"/>
  <c r="BN537" i="7"/>
  <c r="BN529" i="7"/>
  <c r="BN521" i="7"/>
  <c r="BN513" i="7"/>
  <c r="BN505" i="7"/>
  <c r="BN497" i="7"/>
  <c r="BN2" i="7"/>
  <c r="BN493" i="7"/>
  <c r="BN485" i="7"/>
  <c r="BN477" i="7"/>
  <c r="BN469" i="7"/>
  <c r="BN461" i="7"/>
  <c r="BN453" i="7"/>
  <c r="BN445" i="7"/>
  <c r="BN437" i="7"/>
  <c r="BN429" i="7"/>
  <c r="BN421" i="7"/>
  <c r="BN413" i="7"/>
  <c r="BN405" i="7"/>
  <c r="BN397" i="7"/>
  <c r="BN389" i="7"/>
  <c r="BN381" i="7"/>
  <c r="BN373" i="7"/>
  <c r="BN365" i="7"/>
  <c r="BN357" i="7"/>
  <c r="BN349" i="7"/>
  <c r="BN341" i="7"/>
  <c r="BN333" i="7"/>
  <c r="BN325" i="7"/>
  <c r="BN317" i="7"/>
  <c r="BN309" i="7"/>
  <c r="BN301" i="7"/>
  <c r="BN293" i="7"/>
  <c r="BN285" i="7"/>
  <c r="BN277" i="7"/>
  <c r="BN269" i="7"/>
  <c r="BN261" i="7"/>
  <c r="BN253" i="7"/>
  <c r="BN245" i="7"/>
  <c r="BN237" i="7"/>
  <c r="BN229" i="7"/>
  <c r="BN221" i="7"/>
  <c r="BN213" i="7"/>
  <c r="BN205" i="7"/>
  <c r="BN197" i="7"/>
  <c r="BN189" i="7"/>
  <c r="BN181" i="7"/>
  <c r="BN173" i="7"/>
  <c r="BN165" i="7"/>
  <c r="BN157" i="7"/>
  <c r="BN149" i="7"/>
  <c r="BN141" i="7"/>
  <c r="BN133" i="7"/>
  <c r="BN125" i="7"/>
  <c r="BN117" i="7"/>
  <c r="BN109" i="7"/>
  <c r="BN101" i="7"/>
  <c r="BN93" i="7"/>
  <c r="BN85" i="7"/>
  <c r="BN77" i="7"/>
  <c r="BN69" i="7"/>
  <c r="BN61" i="7"/>
  <c r="BN53" i="7"/>
  <c r="BN45" i="7"/>
  <c r="BN21" i="7"/>
  <c r="BN13" i="7"/>
  <c r="BN5" i="7"/>
  <c r="I294" i="7"/>
  <c r="I262" i="7"/>
  <c r="I230" i="7"/>
  <c r="I198" i="7"/>
  <c r="I166" i="7"/>
  <c r="I134" i="7"/>
  <c r="I64" i="7"/>
  <c r="O10" i="7"/>
  <c r="I689" i="7"/>
  <c r="I673" i="7"/>
  <c r="I657" i="7"/>
  <c r="I641" i="7"/>
  <c r="I625" i="7"/>
  <c r="I609" i="7"/>
  <c r="I593" i="7"/>
  <c r="I577" i="7"/>
  <c r="I561" i="7"/>
  <c r="I545" i="7"/>
  <c r="I529" i="7"/>
  <c r="I513" i="7"/>
  <c r="I497" i="7"/>
  <c r="I481" i="7"/>
  <c r="I465" i="7"/>
  <c r="I449" i="7"/>
  <c r="I433" i="7"/>
  <c r="I417" i="7"/>
  <c r="I401" i="7"/>
  <c r="I385" i="7"/>
  <c r="I369" i="7"/>
  <c r="I353" i="7"/>
  <c r="I337" i="7"/>
  <c r="I321" i="7"/>
  <c r="I305" i="7"/>
  <c r="I289" i="7"/>
  <c r="I273" i="7"/>
  <c r="I257" i="7"/>
  <c r="I241" i="7"/>
  <c r="I225" i="7"/>
  <c r="CC700" i="7"/>
  <c r="CC692" i="7"/>
  <c r="CC684" i="7"/>
  <c r="CC676" i="7"/>
  <c r="CC668" i="7"/>
  <c r="CC660" i="7"/>
  <c r="CC652" i="7"/>
  <c r="CC644" i="7"/>
  <c r="CC636" i="7"/>
  <c r="CC628" i="7"/>
  <c r="CC620" i="7"/>
  <c r="CC612" i="7"/>
  <c r="CC604" i="7"/>
  <c r="CC596" i="7"/>
  <c r="CC588" i="7"/>
  <c r="CC580" i="7"/>
  <c r="CC572" i="7"/>
  <c r="CC564" i="7"/>
  <c r="CC556" i="7"/>
  <c r="CC548" i="7"/>
  <c r="CC540" i="7"/>
  <c r="CC532" i="7"/>
  <c r="CC524" i="7"/>
  <c r="CC516" i="7"/>
  <c r="CC508" i="7"/>
  <c r="CC500" i="7"/>
  <c r="CC492" i="7"/>
  <c r="CC484" i="7"/>
  <c r="CC476" i="7"/>
  <c r="CC468" i="7"/>
  <c r="CC460" i="7"/>
  <c r="CC452" i="7"/>
  <c r="CC444" i="7"/>
  <c r="CC436" i="7"/>
  <c r="CC428" i="7"/>
  <c r="CC420" i="7"/>
  <c r="CC412" i="7"/>
  <c r="CC404" i="7"/>
  <c r="CC396" i="7"/>
  <c r="CC388" i="7"/>
  <c r="CC380" i="7"/>
  <c r="CC372" i="7"/>
  <c r="CC364" i="7"/>
  <c r="CC356" i="7"/>
  <c r="CC348" i="7"/>
  <c r="CC340" i="7"/>
  <c r="CC332" i="7"/>
  <c r="CC324" i="7"/>
  <c r="CC316" i="7"/>
  <c r="CC308" i="7"/>
  <c r="CC300" i="7"/>
  <c r="CC292" i="7"/>
  <c r="CC284" i="7"/>
  <c r="CC276" i="7"/>
  <c r="CC268" i="7"/>
  <c r="CC260" i="7"/>
  <c r="CC252" i="7"/>
  <c r="CC244" i="7"/>
  <c r="CC236" i="7"/>
  <c r="CC228" i="7"/>
  <c r="CC220" i="7"/>
  <c r="CC212" i="7"/>
  <c r="CC204" i="7"/>
  <c r="CC196" i="7"/>
  <c r="CC188" i="7"/>
  <c r="CC180" i="7"/>
  <c r="CC156" i="7"/>
  <c r="CC148" i="7"/>
  <c r="CC140" i="7"/>
  <c r="CC132" i="7"/>
  <c r="CC124" i="7"/>
  <c r="CC116" i="7"/>
  <c r="CC108" i="7"/>
  <c r="CC100" i="7"/>
  <c r="CC92" i="7"/>
  <c r="CC84" i="7"/>
  <c r="CC76" i="7"/>
  <c r="CC68" i="7"/>
  <c r="CC60" i="7"/>
  <c r="CC52" i="7"/>
  <c r="CC44" i="7"/>
  <c r="CC28" i="7"/>
  <c r="CC20" i="7"/>
  <c r="CC12" i="7"/>
  <c r="CC4" i="7"/>
  <c r="BN696" i="7"/>
  <c r="BN688" i="7"/>
  <c r="BN680" i="7"/>
  <c r="BN672" i="7"/>
  <c r="BN664" i="7"/>
  <c r="BN656" i="7"/>
  <c r="BN648" i="7"/>
  <c r="BN640" i="7"/>
  <c r="BN632" i="7"/>
  <c r="BN624" i="7"/>
  <c r="BN616" i="7"/>
  <c r="BN608" i="7"/>
  <c r="BN600" i="7"/>
  <c r="BN592" i="7"/>
  <c r="BN584" i="7"/>
  <c r="BN576" i="7"/>
  <c r="BN568" i="7"/>
  <c r="BN560" i="7"/>
  <c r="BN552" i="7"/>
  <c r="BN544" i="7"/>
  <c r="BN536" i="7"/>
  <c r="BN528" i="7"/>
  <c r="BN520" i="7"/>
  <c r="BN512" i="7"/>
  <c r="BN504" i="7"/>
  <c r="BN492" i="7"/>
  <c r="BN484" i="7"/>
  <c r="BN476" i="7"/>
  <c r="BN468" i="7"/>
  <c r="BN460" i="7"/>
  <c r="BN452" i="7"/>
  <c r="BN444" i="7"/>
  <c r="BN436" i="7"/>
  <c r="BN428" i="7"/>
  <c r="BN420" i="7"/>
  <c r="BN412" i="7"/>
  <c r="BN404" i="7"/>
  <c r="BN396" i="7"/>
  <c r="BN388" i="7"/>
  <c r="BN380" i="7"/>
  <c r="BN372" i="7"/>
  <c r="BN364" i="7"/>
  <c r="BN356" i="7"/>
  <c r="BN348" i="7"/>
  <c r="BN340" i="7"/>
  <c r="BN332" i="7"/>
  <c r="BN324" i="7"/>
  <c r="BN316" i="7"/>
  <c r="BN308" i="7"/>
  <c r="BN300" i="7"/>
  <c r="BN292" i="7"/>
  <c r="BN284" i="7"/>
  <c r="BN276" i="7"/>
  <c r="BN268" i="7"/>
  <c r="BN260" i="7"/>
  <c r="BN252" i="7"/>
  <c r="BN244" i="7"/>
  <c r="BN236" i="7"/>
  <c r="BN228" i="7"/>
  <c r="BN220" i="7"/>
  <c r="BN212" i="7"/>
  <c r="BN204" i="7"/>
  <c r="BN196" i="7"/>
  <c r="BN188" i="7"/>
  <c r="BN180" i="7"/>
  <c r="BN172" i="7"/>
  <c r="BN164" i="7"/>
  <c r="BN156" i="7"/>
  <c r="BN148" i="7"/>
  <c r="BN140" i="7"/>
  <c r="BN132" i="7"/>
  <c r="BN124" i="7"/>
  <c r="BN116" i="7"/>
  <c r="BN108" i="7"/>
  <c r="BN100" i="7"/>
  <c r="BN92" i="7"/>
  <c r="BN84" i="7"/>
  <c r="BN76" i="7"/>
  <c r="BN68" i="7"/>
  <c r="BN60" i="7"/>
  <c r="BN52" i="7"/>
  <c r="BN44" i="7"/>
  <c r="BN28" i="7"/>
  <c r="BN20" i="7"/>
  <c r="BN12" i="7"/>
  <c r="BN4" i="7"/>
  <c r="I386" i="7"/>
  <c r="I354" i="7"/>
  <c r="I322" i="7"/>
  <c r="I290" i="7"/>
  <c r="I258" i="7"/>
  <c r="I226" i="7"/>
  <c r="I687" i="7"/>
  <c r="I671" i="7"/>
  <c r="I655" i="7"/>
  <c r="I639" i="7"/>
  <c r="I623" i="7"/>
  <c r="I607" i="7"/>
  <c r="I591" i="7"/>
  <c r="I575" i="7"/>
  <c r="I559" i="7"/>
  <c r="I543" i="7"/>
  <c r="I527" i="7"/>
  <c r="I511" i="7"/>
  <c r="I495" i="7"/>
  <c r="I479" i="7"/>
  <c r="I463" i="7"/>
  <c r="I447" i="7"/>
  <c r="I431" i="7"/>
  <c r="I415" i="7"/>
  <c r="I399" i="7"/>
  <c r="I383" i="7"/>
  <c r="I367" i="7"/>
  <c r="I351" i="7"/>
  <c r="I335" i="7"/>
  <c r="I319" i="7"/>
  <c r="I303" i="7"/>
  <c r="I287" i="7"/>
  <c r="I271" i="7"/>
  <c r="I255" i="7"/>
  <c r="I239" i="7"/>
  <c r="I223" i="7"/>
  <c r="I159" i="7"/>
  <c r="I143" i="7"/>
  <c r="I63" i="7"/>
  <c r="CC699" i="7"/>
  <c r="CC691" i="7"/>
  <c r="CC683" i="7"/>
  <c r="CC675" i="7"/>
  <c r="CC667" i="7"/>
  <c r="CC659" i="7"/>
  <c r="CC651" i="7"/>
  <c r="CC643" i="7"/>
  <c r="CC635" i="7"/>
  <c r="CC627" i="7"/>
  <c r="CC619" i="7"/>
  <c r="CC611" i="7"/>
  <c r="CC603" i="7"/>
  <c r="CC595" i="7"/>
  <c r="CC587" i="7"/>
  <c r="CC579" i="7"/>
  <c r="CC571" i="7"/>
  <c r="CC563" i="7"/>
  <c r="CC555" i="7"/>
  <c r="CC547" i="7"/>
  <c r="CC539" i="7"/>
  <c r="CC531" i="7"/>
  <c r="CC523" i="7"/>
  <c r="CC515" i="7"/>
  <c r="CC507" i="7"/>
  <c r="CC499" i="7"/>
  <c r="CC491" i="7"/>
  <c r="CC483" i="7"/>
  <c r="CC475" i="7"/>
  <c r="CC467" i="7"/>
  <c r="CC459" i="7"/>
  <c r="CC451" i="7"/>
  <c r="CC443" i="7"/>
  <c r="CC435" i="7"/>
  <c r="CC427" i="7"/>
  <c r="CC419" i="7"/>
  <c r="CC411" i="7"/>
  <c r="CC403" i="7"/>
  <c r="CC395" i="7"/>
  <c r="CC387" i="7"/>
  <c r="CC379" i="7"/>
  <c r="CC371" i="7"/>
  <c r="CC363" i="7"/>
  <c r="CC355" i="7"/>
  <c r="CC347" i="7"/>
  <c r="CC339" i="7"/>
  <c r="CC331" i="7"/>
  <c r="CC323" i="7"/>
  <c r="CC315" i="7"/>
  <c r="CC307" i="7"/>
  <c r="CC299" i="7"/>
  <c r="CC291" i="7"/>
  <c r="CC283" i="7"/>
  <c r="CC275" i="7"/>
  <c r="CC267" i="7"/>
  <c r="CC259" i="7"/>
  <c r="CC251" i="7"/>
  <c r="CC243" i="7"/>
  <c r="CC235" i="7"/>
  <c r="CC227" i="7"/>
  <c r="CC219" i="7"/>
  <c r="CC211" i="7"/>
  <c r="CC203" i="7"/>
  <c r="CC195" i="7"/>
  <c r="CC187" i="7"/>
  <c r="CC179" i="7"/>
  <c r="CC163" i="7"/>
  <c r="CC155" i="7"/>
  <c r="CC147" i="7"/>
  <c r="CC139" i="7"/>
  <c r="CC131" i="7"/>
  <c r="CC123" i="7"/>
  <c r="CC115" i="7"/>
  <c r="CC107" i="7"/>
  <c r="CC99" i="7"/>
  <c r="CC91" i="7"/>
  <c r="CC83" i="7"/>
  <c r="CC75" i="7"/>
  <c r="CC67" i="7"/>
  <c r="CC59" i="7"/>
  <c r="CC51" i="7"/>
  <c r="CC43" i="7"/>
  <c r="CC27" i="7"/>
  <c r="CC19" i="7"/>
  <c r="CC11" i="7"/>
  <c r="BN695" i="7"/>
  <c r="BN687" i="7"/>
  <c r="BN679" i="7"/>
  <c r="BN671" i="7"/>
  <c r="BN663" i="7"/>
  <c r="BN655" i="7"/>
  <c r="BN647" i="7"/>
  <c r="BN639" i="7"/>
  <c r="BN631" i="7"/>
  <c r="BN623" i="7"/>
  <c r="BN615" i="7"/>
  <c r="BN607" i="7"/>
  <c r="BN599" i="7"/>
  <c r="BN591" i="7"/>
  <c r="BN583" i="7"/>
  <c r="BN575" i="7"/>
  <c r="BN567" i="7"/>
  <c r="BN559" i="7"/>
  <c r="BN551" i="7"/>
  <c r="BN543" i="7"/>
  <c r="BN535" i="7"/>
  <c r="BN527" i="7"/>
  <c r="BN519" i="7"/>
  <c r="BN511" i="7"/>
  <c r="BN503" i="7"/>
  <c r="BN491" i="7"/>
  <c r="BN483" i="7"/>
  <c r="BN475" i="7"/>
  <c r="BN467" i="7"/>
  <c r="BN459" i="7"/>
  <c r="BN451" i="7"/>
  <c r="BN443" i="7"/>
  <c r="BN435" i="7"/>
  <c r="BN427" i="7"/>
  <c r="BN419" i="7"/>
  <c r="BN411" i="7"/>
  <c r="BN403" i="7"/>
  <c r="BN395" i="7"/>
  <c r="BN387" i="7"/>
  <c r="BN379" i="7"/>
  <c r="BN371" i="7"/>
  <c r="BN363" i="7"/>
  <c r="BN355" i="7"/>
  <c r="BN347" i="7"/>
  <c r="BN339" i="7"/>
  <c r="BN331" i="7"/>
  <c r="BN323" i="7"/>
  <c r="BN315" i="7"/>
  <c r="BN307" i="7"/>
  <c r="BN299" i="7"/>
  <c r="BN291" i="7"/>
  <c r="BN283" i="7"/>
  <c r="BN275" i="7"/>
  <c r="BN267" i="7"/>
  <c r="BN259" i="7"/>
  <c r="BN251" i="7"/>
  <c r="BN243" i="7"/>
  <c r="BN235" i="7"/>
  <c r="BN227" i="7"/>
  <c r="BN219" i="7"/>
  <c r="BN211" i="7"/>
  <c r="BN203" i="7"/>
  <c r="BN195" i="7"/>
  <c r="BN187" i="7"/>
  <c r="BN179" i="7"/>
  <c r="BN171" i="7"/>
  <c r="BN163" i="7"/>
  <c r="BN155" i="7"/>
  <c r="BN147" i="7"/>
  <c r="BN139" i="7"/>
  <c r="BN131" i="7"/>
  <c r="BN123" i="7"/>
  <c r="BN115" i="7"/>
  <c r="BN107" i="7"/>
  <c r="BN99" i="7"/>
  <c r="BN91" i="7"/>
  <c r="BN83" i="7"/>
  <c r="BN67" i="7"/>
  <c r="BN59" i="7"/>
  <c r="BN51" i="7"/>
  <c r="BN43" i="7"/>
  <c r="BN27" i="7"/>
  <c r="BN19" i="7"/>
  <c r="BN11" i="7"/>
  <c r="I350" i="7"/>
  <c r="I318" i="7"/>
  <c r="I286" i="7"/>
  <c r="I254" i="7"/>
  <c r="I222" i="7"/>
  <c r="I158" i="7"/>
  <c r="I701" i="7"/>
  <c r="I685" i="7"/>
  <c r="I669" i="7"/>
  <c r="I653" i="7"/>
  <c r="I637" i="7"/>
  <c r="I621" i="7"/>
  <c r="I605" i="7"/>
  <c r="I589" i="7"/>
  <c r="I573" i="7"/>
  <c r="I557" i="7"/>
  <c r="I541" i="7"/>
  <c r="I525" i="7"/>
  <c r="I509" i="7"/>
  <c r="I493" i="7"/>
  <c r="I477" i="7"/>
  <c r="I461" i="7"/>
  <c r="I445" i="7"/>
  <c r="I429" i="7"/>
  <c r="I413" i="7"/>
  <c r="I397" i="7"/>
  <c r="I381" i="7"/>
  <c r="I365" i="7"/>
  <c r="I349" i="7"/>
  <c r="I333" i="7"/>
  <c r="I317" i="7"/>
  <c r="I301" i="7"/>
  <c r="I285" i="7"/>
  <c r="I269" i="7"/>
  <c r="I253" i="7"/>
  <c r="I237" i="7"/>
  <c r="CC698" i="7"/>
  <c r="CC690" i="7"/>
  <c r="CC682" i="7"/>
  <c r="CC674" i="7"/>
  <c r="CC666" i="7"/>
  <c r="CC658" i="7"/>
  <c r="CC650" i="7"/>
  <c r="CC642" i="7"/>
  <c r="CC634" i="7"/>
  <c r="CC626" i="7"/>
  <c r="CC618" i="7"/>
  <c r="CC610" i="7"/>
  <c r="CC602" i="7"/>
  <c r="CC594" i="7"/>
  <c r="CC586" i="7"/>
  <c r="CC578" i="7"/>
  <c r="CC570" i="7"/>
  <c r="CC562" i="7"/>
  <c r="CC554" i="7"/>
  <c r="CC546" i="7"/>
  <c r="CC538" i="7"/>
  <c r="CC530" i="7"/>
  <c r="CC522" i="7"/>
  <c r="CC514" i="7"/>
  <c r="CC506" i="7"/>
  <c r="CC498" i="7"/>
  <c r="CC490" i="7"/>
  <c r="CC482" i="7"/>
  <c r="CC474" i="7"/>
  <c r="CC466" i="7"/>
  <c r="CC458" i="7"/>
  <c r="CC450" i="7"/>
  <c r="CC442" i="7"/>
  <c r="CC434" i="7"/>
  <c r="CC426" i="7"/>
  <c r="CC418" i="7"/>
  <c r="CC410" i="7"/>
  <c r="CC402" i="7"/>
  <c r="CC394" i="7"/>
  <c r="CC386" i="7"/>
  <c r="CC378" i="7"/>
  <c r="CC370" i="7"/>
  <c r="CC362" i="7"/>
  <c r="CC354" i="7"/>
  <c r="CC346" i="7"/>
  <c r="CC338" i="7"/>
  <c r="CC330" i="7"/>
  <c r="CC322" i="7"/>
  <c r="CC314" i="7"/>
  <c r="CC306" i="7"/>
  <c r="CC298" i="7"/>
  <c r="CC290" i="7"/>
  <c r="CC282" i="7"/>
  <c r="CC274" i="7"/>
  <c r="CC266" i="7"/>
  <c r="CC258" i="7"/>
  <c r="CC250" i="7"/>
  <c r="CC242" i="7"/>
  <c r="CC234" i="7"/>
  <c r="CC218" i="7"/>
  <c r="CC210" i="7"/>
  <c r="CC202" i="7"/>
  <c r="CC194" i="7"/>
  <c r="CC186" i="7"/>
  <c r="CC178" i="7"/>
  <c r="CC162" i="7"/>
  <c r="CC154" i="7"/>
  <c r="CC146" i="7"/>
  <c r="CC138" i="7"/>
  <c r="CC130" i="7"/>
  <c r="CC122" i="7"/>
  <c r="CC114" i="7"/>
  <c r="CC106" i="7"/>
  <c r="CC98" i="7"/>
  <c r="CC90" i="7"/>
  <c r="CC82" i="7"/>
  <c r="CC74" i="7"/>
  <c r="CC66" i="7"/>
  <c r="CC58" i="7"/>
  <c r="CC50" i="7"/>
  <c r="CC42" i="7"/>
  <c r="CC34" i="7"/>
  <c r="CC26" i="7"/>
  <c r="CC18" i="7"/>
  <c r="CC10" i="7"/>
  <c r="BN694" i="7"/>
  <c r="BN686" i="7"/>
  <c r="BN678" i="7"/>
  <c r="BN670" i="7"/>
  <c r="BN662" i="7"/>
  <c r="BN654" i="7"/>
  <c r="BN646" i="7"/>
  <c r="BN638" i="7"/>
  <c r="BN630" i="7"/>
  <c r="BN622" i="7"/>
  <c r="BN614" i="7"/>
  <c r="BN606" i="7"/>
  <c r="BN598" i="7"/>
  <c r="BN590" i="7"/>
  <c r="BN582" i="7"/>
  <c r="BN574" i="7"/>
  <c r="BN566" i="7"/>
  <c r="BN558" i="7"/>
  <c r="BN550" i="7"/>
  <c r="BN542" i="7"/>
  <c r="BN534" i="7"/>
  <c r="BN526" i="7"/>
  <c r="BN518" i="7"/>
  <c r="BN510" i="7"/>
  <c r="BN502" i="7"/>
  <c r="BN490" i="7"/>
  <c r="BN482" i="7"/>
  <c r="BN474" i="7"/>
  <c r="BN466" i="7"/>
  <c r="BN458" i="7"/>
  <c r="BN450" i="7"/>
  <c r="BN442" i="7"/>
  <c r="BN434" i="7"/>
  <c r="BN426" i="7"/>
  <c r="BN418" i="7"/>
  <c r="BN410" i="7"/>
  <c r="BN402" i="7"/>
  <c r="BN394" i="7"/>
  <c r="BN386" i="7"/>
  <c r="BN378" i="7"/>
  <c r="BN370" i="7"/>
  <c r="BN362" i="7"/>
  <c r="BN354" i="7"/>
  <c r="BN346" i="7"/>
  <c r="BN338" i="7"/>
  <c r="BN330" i="7"/>
  <c r="BN322" i="7"/>
  <c r="BN314" i="7"/>
  <c r="BN306" i="7"/>
  <c r="BN298" i="7"/>
  <c r="BN290" i="7"/>
  <c r="BN282" i="7"/>
  <c r="BN274" i="7"/>
  <c r="BN266" i="7"/>
  <c r="BN258" i="7"/>
  <c r="BN250" i="7"/>
  <c r="BN242" i="7"/>
  <c r="BN234" i="7"/>
  <c r="BN226" i="7"/>
  <c r="BN218" i="7"/>
  <c r="BN210" i="7"/>
  <c r="BN202" i="7"/>
  <c r="BN194" i="7"/>
  <c r="BN186" i="7"/>
  <c r="BN178" i="7"/>
  <c r="BN170" i="7"/>
  <c r="BN162" i="7"/>
  <c r="BN154" i="7"/>
  <c r="BN146" i="7"/>
  <c r="BN138" i="7"/>
  <c r="BN130" i="7"/>
  <c r="BN122" i="7"/>
  <c r="BN114" i="7"/>
  <c r="BN106" i="7"/>
  <c r="BN98" i="7"/>
  <c r="BN90" i="7"/>
  <c r="BN82" i="7"/>
  <c r="BN66" i="7"/>
  <c r="BN58" i="7"/>
  <c r="BN50" i="7"/>
  <c r="BN42" i="7"/>
  <c r="BN34" i="7"/>
  <c r="BN26" i="7"/>
  <c r="BN18" i="7"/>
  <c r="BN10" i="7"/>
  <c r="AZ127" i="7"/>
  <c r="I200" i="7"/>
  <c r="I168" i="7"/>
  <c r="I160" i="7"/>
  <c r="I152" i="7"/>
  <c r="I144" i="7"/>
  <c r="I4" i="7"/>
  <c r="I202" i="7"/>
  <c r="I194" i="7"/>
  <c r="I170" i="7"/>
  <c r="I162" i="7"/>
  <c r="I154" i="7"/>
  <c r="I130" i="7"/>
  <c r="I40" i="7"/>
  <c r="I6" i="7"/>
  <c r="AL48" i="7"/>
  <c r="I201" i="7"/>
  <c r="I197" i="7"/>
  <c r="I193" i="7"/>
  <c r="I169" i="7"/>
  <c r="I165" i="7"/>
  <c r="I161" i="7"/>
  <c r="I157" i="7"/>
  <c r="I145" i="7"/>
  <c r="I141" i="7"/>
  <c r="I5" i="7"/>
  <c r="X196" i="7"/>
  <c r="X48" i="7"/>
  <c r="BN65" i="7"/>
  <c r="X170" i="7"/>
  <c r="X166" i="7"/>
  <c r="X202" i="7"/>
  <c r="X198" i="7"/>
  <c r="X194" i="7"/>
  <c r="X118" i="7"/>
  <c r="X38" i="7"/>
  <c r="X30" i="7"/>
  <c r="X58" i="7"/>
  <c r="X50" i="7"/>
  <c r="X46" i="7"/>
  <c r="X14" i="7"/>
  <c r="X203" i="7"/>
  <c r="X201" i="7"/>
  <c r="X199" i="7"/>
  <c r="X197" i="7"/>
  <c r="X195" i="7"/>
  <c r="X193" i="7"/>
  <c r="X171" i="7"/>
  <c r="X169" i="7"/>
  <c r="X167" i="7"/>
  <c r="X165" i="7"/>
  <c r="X121" i="7"/>
  <c r="X119" i="7"/>
  <c r="X69" i="7"/>
  <c r="X67" i="7"/>
  <c r="X61" i="7"/>
  <c r="X57" i="7"/>
  <c r="X51" i="7"/>
  <c r="X49" i="7"/>
  <c r="X47" i="7"/>
  <c r="X45" i="7"/>
  <c r="X39" i="7"/>
  <c r="X37" i="7"/>
  <c r="X35" i="7"/>
  <c r="X31" i="7"/>
  <c r="X29" i="7"/>
  <c r="X13" i="7"/>
  <c r="X11" i="7"/>
  <c r="AZ33" i="7"/>
  <c r="AZ23" i="7"/>
  <c r="AZ21" i="7"/>
  <c r="I128" i="7"/>
  <c r="CC14" i="7"/>
  <c r="BI45" i="10"/>
  <c r="M51" i="17" s="1"/>
  <c r="BI43" i="10"/>
  <c r="M49" i="17" s="1"/>
  <c r="BF45" i="10"/>
  <c r="N51" i="17" s="1"/>
  <c r="BF43" i="10"/>
  <c r="N49" i="17" s="1"/>
  <c r="BN16" i="7"/>
  <c r="AX45" i="10"/>
  <c r="K51" i="17" s="1"/>
  <c r="AU44" i="10"/>
  <c r="L50" i="17" s="1"/>
  <c r="AX44" i="10"/>
  <c r="K50" i="17" s="1"/>
  <c r="AU45" i="10"/>
  <c r="L51" i="17" s="1"/>
  <c r="AZ9" i="7"/>
  <c r="AM45" i="10"/>
  <c r="I51" i="17" s="1"/>
  <c r="AJ45" i="10"/>
  <c r="J51" i="17" s="1"/>
  <c r="AJ44" i="10"/>
  <c r="J50" i="17" s="1"/>
  <c r="AJ41" i="10"/>
  <c r="J47" i="17" s="1"/>
  <c r="AM44" i="10"/>
  <c r="I50" i="17" s="1"/>
  <c r="AM41" i="10"/>
  <c r="I47" i="17" s="1"/>
  <c r="X70" i="7"/>
  <c r="AL70" i="7"/>
  <c r="CA3" i="7"/>
  <c r="CC37" i="7"/>
  <c r="CC35" i="7"/>
  <c r="BN31" i="7"/>
  <c r="BN29" i="7"/>
  <c r="CC38" i="7"/>
  <c r="CC36" i="7"/>
  <c r="BN32" i="7"/>
  <c r="BN30" i="7"/>
  <c r="AL175" i="7"/>
  <c r="AL171" i="7"/>
  <c r="CC29" i="7"/>
  <c r="BN35" i="7"/>
  <c r="CC168" i="7"/>
  <c r="CC166" i="7"/>
  <c r="CC164" i="7"/>
  <c r="BN74" i="7"/>
  <c r="CC177" i="7"/>
  <c r="CC175" i="7"/>
  <c r="CC171" i="7"/>
  <c r="BN75" i="7"/>
  <c r="BN73" i="7"/>
  <c r="BN8" i="7"/>
  <c r="CC7" i="7"/>
  <c r="DF3" i="7"/>
  <c r="X141" i="7"/>
  <c r="X139" i="7"/>
  <c r="X43" i="7"/>
  <c r="X19" i="7"/>
  <c r="AZ5" i="7"/>
  <c r="CC31" i="7"/>
  <c r="CE3" i="7"/>
  <c r="CC3" i="7"/>
  <c r="BN37" i="7"/>
  <c r="BS3" i="7"/>
  <c r="BN3" i="7"/>
  <c r="X150" i="7"/>
  <c r="X136" i="7"/>
  <c r="X128" i="7"/>
  <c r="X22" i="7"/>
  <c r="X18" i="7"/>
  <c r="AN3" i="7"/>
  <c r="AL3" i="7"/>
  <c r="AZ114" i="7"/>
  <c r="AZ4" i="7"/>
  <c r="I65" i="7"/>
  <c r="CC32" i="7"/>
  <c r="CC30" i="7"/>
  <c r="BN38" i="7"/>
  <c r="BN36" i="7"/>
  <c r="BJ3" i="7"/>
  <c r="BM3" i="7" s="1"/>
  <c r="CQ2" i="7"/>
  <c r="AB8" i="6"/>
  <c r="BI3" i="7"/>
  <c r="J3" i="6" s="1"/>
  <c r="BY3" i="7"/>
  <c r="CB3" i="7" s="1"/>
  <c r="Z3" i="7"/>
  <c r="AU3" i="7"/>
  <c r="H3" i="6" s="1"/>
  <c r="AX3" i="7"/>
  <c r="CH3" i="7"/>
  <c r="AG3" i="7"/>
  <c r="F3" i="6" s="1"/>
  <c r="BP3" i="7"/>
  <c r="AC3" i="7"/>
  <c r="L10" i="7"/>
  <c r="S3" i="7"/>
  <c r="D3" i="6" s="1"/>
  <c r="AQ3" i="7"/>
  <c r="BE3" i="7"/>
  <c r="AV3" i="7"/>
  <c r="AW3" i="7" s="1"/>
  <c r="BL3" i="7"/>
  <c r="AJ3" i="7"/>
  <c r="AH3" i="7"/>
  <c r="AK3" i="7" s="1"/>
  <c r="BB3" i="7"/>
  <c r="BX3" i="7"/>
  <c r="L3" i="6" s="1"/>
  <c r="V3" i="7"/>
  <c r="T3" i="7"/>
  <c r="U3" i="7" s="1"/>
  <c r="BY2" i="7"/>
  <c r="BX2" i="7"/>
  <c r="L2" i="6" s="1"/>
  <c r="CA2" i="7"/>
  <c r="M2" i="6"/>
  <c r="BL2" i="7"/>
  <c r="BJ2" i="7"/>
  <c r="K2" i="6"/>
  <c r="BI2" i="7"/>
  <c r="J2" i="6" s="1"/>
  <c r="CE2" i="7"/>
  <c r="CH2" i="7"/>
  <c r="BS2" i="7"/>
  <c r="AC2" i="7"/>
  <c r="Z2" i="7"/>
  <c r="BE2" i="7"/>
  <c r="BB2" i="7"/>
  <c r="I2" i="6"/>
  <c r="AV2" i="7"/>
  <c r="AX2" i="7"/>
  <c r="AU2" i="7"/>
  <c r="H2" i="6" s="1"/>
  <c r="AQ2" i="7"/>
  <c r="AN2" i="7"/>
  <c r="DL4" i="7"/>
  <c r="DI5" i="7"/>
  <c r="Q5" i="6"/>
  <c r="DB5" i="7"/>
  <c r="DE5" i="7"/>
  <c r="DC5" i="7"/>
  <c r="DF4" i="7"/>
  <c r="DD4" i="7"/>
  <c r="CW4" i="7"/>
  <c r="O2" i="7"/>
  <c r="CM4" i="7"/>
  <c r="N4" i="6" s="1"/>
  <c r="CN4" i="7"/>
  <c r="CP4" i="7"/>
  <c r="CO3" i="7"/>
  <c r="CQ3" i="7"/>
  <c r="O5" i="6"/>
  <c r="M5" i="6"/>
  <c r="L2" i="7"/>
  <c r="AC4" i="7"/>
  <c r="K4" i="6"/>
  <c r="BL4" i="7"/>
  <c r="I4" i="6"/>
  <c r="AU4" i="7"/>
  <c r="H4" i="6" s="1"/>
  <c r="AX4" i="7"/>
  <c r="AV4" i="7"/>
  <c r="AH4" i="7"/>
  <c r="AJ4" i="7"/>
  <c r="AG4" i="7"/>
  <c r="AQ5" i="7"/>
  <c r="G5" i="6"/>
  <c r="V4" i="7"/>
  <c r="T4" i="7"/>
  <c r="S4" i="7"/>
  <c r="D4" i="6" s="1"/>
  <c r="E5" i="6"/>
  <c r="AC5" i="7"/>
  <c r="Z4" i="7"/>
  <c r="G3" i="7"/>
  <c r="C4" i="6"/>
  <c r="BK3" i="7" l="1"/>
  <c r="CM47" i="10"/>
  <c r="CM49" i="10" s="1"/>
  <c r="BZ3" i="7"/>
  <c r="AY3" i="7"/>
  <c r="W3" i="7"/>
  <c r="AI3" i="7"/>
  <c r="BM2" i="7"/>
  <c r="BK2" i="7"/>
  <c r="CB2" i="7"/>
  <c r="BZ2" i="7"/>
  <c r="DL5" i="7"/>
  <c r="AY2" i="7"/>
  <c r="AW2" i="7"/>
  <c r="Q6" i="6"/>
  <c r="DB6" i="7"/>
  <c r="P6" i="6" s="1"/>
  <c r="DE6" i="7"/>
  <c r="DC6" i="7"/>
  <c r="DF5" i="7"/>
  <c r="DD5" i="7"/>
  <c r="P5" i="6"/>
  <c r="DI6" i="7"/>
  <c r="DL6" i="7"/>
  <c r="CT4" i="7"/>
  <c r="CW5" i="7"/>
  <c r="CH4" i="7"/>
  <c r="CE4" i="7"/>
  <c r="CO4" i="7"/>
  <c r="CQ4" i="7"/>
  <c r="CM5" i="7"/>
  <c r="N5" i="6" s="1"/>
  <c r="CP5" i="7"/>
  <c r="CN5" i="7"/>
  <c r="O6" i="6"/>
  <c r="AN4" i="7"/>
  <c r="BB4" i="7"/>
  <c r="M6" i="6"/>
  <c r="BP4" i="7"/>
  <c r="BS4" i="7"/>
  <c r="BB5" i="7"/>
  <c r="BE4" i="7"/>
  <c r="AQ4" i="7"/>
  <c r="D3" i="7"/>
  <c r="B3" i="6" s="1"/>
  <c r="O3" i="7"/>
  <c r="E3" i="7"/>
  <c r="H3" i="7" s="1"/>
  <c r="K5" i="6"/>
  <c r="BL5" i="7"/>
  <c r="BP5" i="7"/>
  <c r="I5" i="6"/>
  <c r="AU5" i="7"/>
  <c r="AV5" i="7"/>
  <c r="AX5" i="7"/>
  <c r="AY4" i="7"/>
  <c r="AW4" i="7"/>
  <c r="BE6" i="7"/>
  <c r="AN5" i="7"/>
  <c r="F4" i="6"/>
  <c r="AG5" i="7"/>
  <c r="AJ5" i="7"/>
  <c r="AH5" i="7"/>
  <c r="AK4" i="7"/>
  <c r="AI4" i="7"/>
  <c r="G6" i="6"/>
  <c r="AC6" i="7"/>
  <c r="E6" i="6"/>
  <c r="S5" i="7"/>
  <c r="D5" i="6" s="1"/>
  <c r="T5" i="7"/>
  <c r="V5" i="7"/>
  <c r="U4" i="7"/>
  <c r="W4" i="7"/>
  <c r="Z5" i="7"/>
  <c r="G4" i="7"/>
  <c r="C5" i="6"/>
  <c r="L3" i="7"/>
  <c r="CU304" i="7"/>
  <c r="DJ233" i="7"/>
  <c r="DJ544" i="7"/>
  <c r="CU417" i="7"/>
  <c r="DJ459" i="7"/>
  <c r="CU538" i="7"/>
  <c r="DJ617" i="7"/>
  <c r="CU251" i="7"/>
  <c r="CU500" i="7"/>
  <c r="DJ587" i="7"/>
  <c r="CU605" i="7"/>
  <c r="DJ684" i="7"/>
  <c r="CU376" i="7"/>
  <c r="DJ377" i="7"/>
  <c r="DJ176" i="7"/>
  <c r="CU489" i="7"/>
  <c r="DJ576" i="7"/>
  <c r="CU610" i="7"/>
  <c r="DJ689" i="7"/>
  <c r="CU323" i="7"/>
  <c r="DJ271" i="7"/>
  <c r="CU572" i="7"/>
  <c r="DJ659" i="7"/>
  <c r="CU165" i="7"/>
  <c r="CU677" i="7"/>
  <c r="DJ218" i="7"/>
  <c r="CU448" i="7"/>
  <c r="DJ521" i="7"/>
  <c r="CU561" i="7"/>
  <c r="DJ648" i="7"/>
  <c r="CU170" i="7"/>
  <c r="CU682" i="7"/>
  <c r="DJ238" i="7"/>
  <c r="CU395" i="7"/>
  <c r="DJ415" i="7"/>
  <c r="CU644" i="7"/>
  <c r="CU237" i="7"/>
  <c r="DJ506" i="7"/>
  <c r="CU456" i="7"/>
  <c r="DJ537" i="7"/>
  <c r="CU569" i="7"/>
  <c r="DJ656" i="7"/>
  <c r="CU178" i="7"/>
  <c r="CU690" i="7"/>
  <c r="DJ270" i="7"/>
  <c r="CU403" i="7"/>
  <c r="DJ431" i="7"/>
  <c r="CU652" i="7"/>
  <c r="CU245" i="7"/>
  <c r="CU528" i="7"/>
  <c r="DJ615" i="7"/>
  <c r="CU641" i="7"/>
  <c r="CU250" i="7"/>
  <c r="CU475" i="7"/>
  <c r="DJ562" i="7"/>
  <c r="CU212" i="7"/>
  <c r="DJ438" i="7"/>
  <c r="CU317" i="7"/>
  <c r="DJ243" i="7"/>
  <c r="CU600" i="7"/>
  <c r="DJ687" i="7"/>
  <c r="CU201" i="7"/>
  <c r="DJ394" i="7"/>
  <c r="CU322" i="7"/>
  <c r="DJ253" i="7"/>
  <c r="CU547" i="7"/>
  <c r="DJ634" i="7"/>
  <c r="CU284" i="7"/>
  <c r="DJ193" i="7"/>
  <c r="DJ384" i="7"/>
  <c r="CU389" i="7"/>
  <c r="DJ387" i="7"/>
  <c r="CU160" i="7"/>
  <c r="CU672" i="7"/>
  <c r="DJ230" i="7"/>
  <c r="CU273" i="7"/>
  <c r="DJ171" i="7"/>
  <c r="DJ296" i="7"/>
  <c r="CU394" i="7"/>
  <c r="DJ397" i="7"/>
  <c r="CU619" i="7"/>
  <c r="CU356" i="7"/>
  <c r="DJ337" i="7"/>
  <c r="DJ404" i="7"/>
  <c r="CU461" i="7"/>
  <c r="DJ531" i="7"/>
  <c r="CU232" i="7"/>
  <c r="DJ518" i="7"/>
  <c r="CU345" i="7"/>
  <c r="DJ315" i="7"/>
  <c r="DJ380" i="7"/>
  <c r="CU466" i="7"/>
  <c r="DJ541" i="7"/>
  <c r="CU179" i="7"/>
  <c r="CU691" i="7"/>
  <c r="DJ306" i="7"/>
  <c r="CU428" i="7"/>
  <c r="DJ481" i="7"/>
  <c r="CU533" i="7"/>
  <c r="DJ612" i="7"/>
  <c r="CU368" i="7"/>
  <c r="DJ361" i="7"/>
  <c r="DJ500" i="7"/>
  <c r="CU481" i="7"/>
  <c r="DJ568" i="7"/>
  <c r="CU602" i="7"/>
  <c r="DJ681" i="7"/>
  <c r="CU315" i="7"/>
  <c r="DJ255" i="7"/>
  <c r="CU564" i="7"/>
  <c r="DJ651" i="7"/>
  <c r="CU669" i="7"/>
  <c r="DJ186" i="7"/>
  <c r="CU440" i="7"/>
  <c r="DJ505" i="7"/>
  <c r="CU553" i="7"/>
  <c r="DJ640" i="7"/>
  <c r="CU162" i="7"/>
  <c r="CU674" i="7"/>
  <c r="DJ206" i="7"/>
  <c r="CU387" i="7"/>
  <c r="DJ399" i="7"/>
  <c r="CU636" i="7"/>
  <c r="CU229" i="7"/>
  <c r="DJ474" i="7"/>
  <c r="CU512" i="7"/>
  <c r="DJ599" i="7"/>
  <c r="CU625" i="7"/>
  <c r="CU234" i="7"/>
  <c r="DJ494" i="7"/>
  <c r="CU459" i="7"/>
  <c r="DJ543" i="7"/>
  <c r="CU196" i="7"/>
  <c r="DJ374" i="7"/>
  <c r="CU301" i="7"/>
  <c r="DJ211" i="7"/>
  <c r="CU520" i="7"/>
  <c r="DJ607" i="7"/>
  <c r="CU633" i="7"/>
  <c r="CU242" i="7"/>
  <c r="DJ526" i="7"/>
  <c r="CU467" i="7"/>
  <c r="DJ554" i="7"/>
  <c r="CU204" i="7"/>
  <c r="DJ406" i="7"/>
  <c r="CU309" i="7"/>
  <c r="DJ227" i="7"/>
  <c r="CU592" i="7"/>
  <c r="DJ679" i="7"/>
  <c r="CU193" i="7"/>
  <c r="DJ362" i="7"/>
  <c r="CU314" i="7"/>
  <c r="DJ237" i="7"/>
  <c r="CU539" i="7"/>
  <c r="DJ626" i="7"/>
  <c r="CU276" i="7"/>
  <c r="DJ177" i="7"/>
  <c r="DJ320" i="7"/>
  <c r="CU381" i="7"/>
  <c r="DJ371" i="7"/>
  <c r="CU664" i="7"/>
  <c r="DJ198" i="7"/>
  <c r="CU265" i="7"/>
  <c r="DJ232" i="7"/>
  <c r="CU386" i="7"/>
  <c r="DJ381" i="7"/>
  <c r="CU611" i="7"/>
  <c r="DJ698" i="7"/>
  <c r="CU348" i="7"/>
  <c r="DJ321" i="7"/>
  <c r="DJ340" i="7"/>
  <c r="CU453" i="7"/>
  <c r="DJ515" i="7"/>
  <c r="CU224" i="7"/>
  <c r="DJ486" i="7"/>
  <c r="CU337" i="7"/>
  <c r="DJ299" i="7"/>
  <c r="DJ316" i="7"/>
  <c r="CU458" i="7"/>
  <c r="DJ525" i="7"/>
  <c r="CU171" i="7"/>
  <c r="CU683" i="7"/>
  <c r="DJ274" i="7"/>
  <c r="CU420" i="7"/>
  <c r="DJ465" i="7"/>
  <c r="CU525" i="7"/>
  <c r="DJ604" i="7"/>
  <c r="CU296" i="7"/>
  <c r="DJ217" i="7"/>
  <c r="DJ480" i="7"/>
  <c r="CU409" i="7"/>
  <c r="DJ443" i="7"/>
  <c r="CU530" i="7"/>
  <c r="DJ609" i="7"/>
  <c r="CU243" i="7"/>
  <c r="CU492" i="7"/>
  <c r="DJ579" i="7"/>
  <c r="CU597" i="7"/>
  <c r="DJ676" i="7"/>
  <c r="CU432" i="7"/>
  <c r="DJ489" i="7"/>
  <c r="CU545" i="7"/>
  <c r="DJ632" i="7"/>
  <c r="CU666" i="7"/>
  <c r="DJ174" i="7"/>
  <c r="CU379" i="7"/>
  <c r="DJ383" i="7"/>
  <c r="CU628" i="7"/>
  <c r="CU221" i="7"/>
  <c r="DJ442" i="7"/>
  <c r="CU504" i="7"/>
  <c r="DJ591" i="7"/>
  <c r="CU617" i="7"/>
  <c r="CU226" i="7"/>
  <c r="DJ462" i="7"/>
  <c r="CU451" i="7"/>
  <c r="DJ527" i="7"/>
  <c r="CU188" i="7"/>
  <c r="CU700" i="7"/>
  <c r="DJ342" i="7"/>
  <c r="CU293" i="7"/>
  <c r="DJ195" i="7"/>
  <c r="CU576" i="7"/>
  <c r="DJ663" i="7"/>
  <c r="CU177" i="7"/>
  <c r="CU689" i="7"/>
  <c r="DJ298" i="7"/>
  <c r="CU298" i="7"/>
  <c r="DJ205" i="7"/>
  <c r="CU523" i="7"/>
  <c r="DJ610" i="7"/>
  <c r="CU260" i="7"/>
  <c r="DJ192" i="7"/>
  <c r="CU365" i="7"/>
  <c r="DJ339" i="7"/>
  <c r="CU584" i="7"/>
  <c r="DJ671" i="7"/>
  <c r="CU185" i="7"/>
  <c r="CU697" i="7"/>
  <c r="DJ330" i="7"/>
  <c r="CU306" i="7"/>
  <c r="DJ221" i="7"/>
  <c r="CU531" i="7"/>
  <c r="DJ618" i="7"/>
  <c r="CU268" i="7"/>
  <c r="DJ161" i="7"/>
  <c r="DJ256" i="7"/>
  <c r="CU373" i="7"/>
  <c r="DJ355" i="7"/>
  <c r="CU656" i="7"/>
  <c r="DJ166" i="7"/>
  <c r="CU257" i="7"/>
  <c r="DJ168" i="7"/>
  <c r="CU378" i="7"/>
  <c r="DJ365" i="7"/>
  <c r="CU603" i="7"/>
  <c r="DJ690" i="7"/>
  <c r="CU340" i="7"/>
  <c r="DJ305" i="7"/>
  <c r="DJ276" i="7"/>
  <c r="CU445" i="7"/>
  <c r="DJ499" i="7"/>
  <c r="CU216" i="7"/>
  <c r="DJ454" i="7"/>
  <c r="CU329" i="7"/>
  <c r="DJ283" i="7"/>
  <c r="DJ252" i="7"/>
  <c r="CU450" i="7"/>
  <c r="DJ509" i="7"/>
  <c r="CU163" i="7"/>
  <c r="CU675" i="7"/>
  <c r="DJ242" i="7"/>
  <c r="CU412" i="7"/>
  <c r="DJ449" i="7"/>
  <c r="CU517" i="7"/>
  <c r="DJ596" i="7"/>
  <c r="CU288" i="7"/>
  <c r="DJ201" i="7"/>
  <c r="DJ416" i="7"/>
  <c r="CU401" i="7"/>
  <c r="DJ427" i="7"/>
  <c r="CU522" i="7"/>
  <c r="DJ601" i="7"/>
  <c r="CU235" i="7"/>
  <c r="DJ530" i="7"/>
  <c r="CU484" i="7"/>
  <c r="DJ571" i="7"/>
  <c r="CU589" i="7"/>
  <c r="DJ668" i="7"/>
  <c r="CU360" i="7"/>
  <c r="DJ345" i="7"/>
  <c r="DJ436" i="7"/>
  <c r="CU473" i="7"/>
  <c r="DJ560" i="7"/>
  <c r="CU594" i="7"/>
  <c r="DJ673" i="7"/>
  <c r="CU307" i="7"/>
  <c r="DJ239" i="7"/>
  <c r="CU556" i="7"/>
  <c r="DJ643" i="7"/>
  <c r="CU661" i="7"/>
  <c r="CU496" i="7"/>
  <c r="DJ583" i="7"/>
  <c r="CU609" i="7"/>
  <c r="DJ696" i="7"/>
  <c r="CU218" i="7"/>
  <c r="DJ430" i="7"/>
  <c r="CU443" i="7"/>
  <c r="DJ511" i="7"/>
  <c r="CU180" i="7"/>
  <c r="CU692" i="7"/>
  <c r="DJ310" i="7"/>
  <c r="CU285" i="7"/>
  <c r="DJ179" i="7"/>
  <c r="CU568" i="7"/>
  <c r="DJ655" i="7"/>
  <c r="CU169" i="7"/>
  <c r="CU681" i="7"/>
  <c r="DJ266" i="7"/>
  <c r="CU290" i="7"/>
  <c r="DJ189" i="7"/>
  <c r="CU515" i="7"/>
  <c r="DJ602" i="7"/>
  <c r="CU252" i="7"/>
  <c r="CU357" i="7"/>
  <c r="DJ323" i="7"/>
  <c r="CU640" i="7"/>
  <c r="CU241" i="7"/>
  <c r="CU362" i="7"/>
  <c r="DJ333" i="7"/>
  <c r="CU587" i="7"/>
  <c r="DJ674" i="7"/>
  <c r="CU324" i="7"/>
  <c r="DJ273" i="7"/>
  <c r="CU429" i="7"/>
  <c r="DJ467" i="7"/>
  <c r="CU648" i="7"/>
  <c r="CU249" i="7"/>
  <c r="CU370" i="7"/>
  <c r="DJ349" i="7"/>
  <c r="CU595" i="7"/>
  <c r="DJ682" i="7"/>
  <c r="CU332" i="7"/>
  <c r="DJ289" i="7"/>
  <c r="DJ212" i="7"/>
  <c r="CU437" i="7"/>
  <c r="DJ483" i="7"/>
  <c r="CU208" i="7"/>
  <c r="DJ422" i="7"/>
  <c r="CU321" i="7"/>
  <c r="DJ267" i="7"/>
  <c r="DJ188" i="7"/>
  <c r="CU442" i="7"/>
  <c r="DJ493" i="7"/>
  <c r="CU667" i="7"/>
  <c r="DJ210" i="7"/>
  <c r="CU404" i="7"/>
  <c r="DJ433" i="7"/>
  <c r="DJ268" i="7"/>
  <c r="CU509" i="7"/>
  <c r="DJ588" i="7"/>
  <c r="CU280" i="7"/>
  <c r="DJ185" i="7"/>
  <c r="DJ352" i="7"/>
  <c r="CU393" i="7"/>
  <c r="DJ411" i="7"/>
  <c r="DJ460" i="7"/>
  <c r="CU514" i="7"/>
  <c r="DJ593" i="7"/>
  <c r="CU227" i="7"/>
  <c r="DJ498" i="7"/>
  <c r="CU476" i="7"/>
  <c r="DJ563" i="7"/>
  <c r="CU581" i="7"/>
  <c r="DJ660" i="7"/>
  <c r="CU352" i="7"/>
  <c r="DJ329" i="7"/>
  <c r="DJ372" i="7"/>
  <c r="CU465" i="7"/>
  <c r="DJ552" i="7"/>
  <c r="CU586" i="7"/>
  <c r="DJ665" i="7"/>
  <c r="CU299" i="7"/>
  <c r="DJ223" i="7"/>
  <c r="CU548" i="7"/>
  <c r="DJ635" i="7"/>
  <c r="CU653" i="7"/>
  <c r="CU424" i="7"/>
  <c r="DJ473" i="7"/>
  <c r="CU537" i="7"/>
  <c r="DJ624" i="7"/>
  <c r="CU658" i="7"/>
  <c r="CU371" i="7"/>
  <c r="DJ367" i="7"/>
  <c r="CU620" i="7"/>
  <c r="CU213" i="7"/>
  <c r="DJ410" i="7"/>
  <c r="CU560" i="7"/>
  <c r="DJ647" i="7"/>
  <c r="CU161" i="7"/>
  <c r="CU673" i="7"/>
  <c r="DJ234" i="7"/>
  <c r="CU282" i="7"/>
  <c r="DJ173" i="7"/>
  <c r="DJ396" i="7"/>
  <c r="CU507" i="7"/>
  <c r="DJ594" i="7"/>
  <c r="CU244" i="7"/>
  <c r="CU349" i="7"/>
  <c r="DJ307" i="7"/>
  <c r="CU632" i="7"/>
  <c r="CU233" i="7"/>
  <c r="DJ522" i="7"/>
  <c r="CU354" i="7"/>
  <c r="DJ317" i="7"/>
  <c r="CU579" i="7"/>
  <c r="DJ666" i="7"/>
  <c r="CU316" i="7"/>
  <c r="DJ257" i="7"/>
  <c r="CU421" i="7"/>
  <c r="DJ451" i="7"/>
  <c r="CU192" i="7"/>
  <c r="DJ358" i="7"/>
  <c r="CU305" i="7"/>
  <c r="DJ235" i="7"/>
  <c r="CU426" i="7"/>
  <c r="DJ461" i="7"/>
  <c r="CU651" i="7"/>
  <c r="CU388" i="7"/>
  <c r="DJ401" i="7"/>
  <c r="CU493" i="7"/>
  <c r="DJ572" i="7"/>
  <c r="CU200" i="7"/>
  <c r="DJ390" i="7"/>
  <c r="CU313" i="7"/>
  <c r="DJ251" i="7"/>
  <c r="CU434" i="7"/>
  <c r="DJ477" i="7"/>
  <c r="CU659" i="7"/>
  <c r="DJ178" i="7"/>
  <c r="CU396" i="7"/>
  <c r="DJ417" i="7"/>
  <c r="DJ248" i="7"/>
  <c r="CU501" i="7"/>
  <c r="DJ580" i="7"/>
  <c r="CU272" i="7"/>
  <c r="DJ169" i="7"/>
  <c r="DJ288" i="7"/>
  <c r="CU385" i="7"/>
  <c r="DJ395" i="7"/>
  <c r="DJ184" i="7"/>
  <c r="CU506" i="7"/>
  <c r="DJ585" i="7"/>
  <c r="CU219" i="7"/>
  <c r="DJ466" i="7"/>
  <c r="CU468" i="7"/>
  <c r="DJ555" i="7"/>
  <c r="CU573" i="7"/>
  <c r="DJ652" i="7"/>
  <c r="CU344" i="7"/>
  <c r="DJ313" i="7"/>
  <c r="DJ308" i="7"/>
  <c r="CU457" i="7"/>
  <c r="DJ539" i="7"/>
  <c r="CU578" i="7"/>
  <c r="DJ657" i="7"/>
  <c r="CU291" i="7"/>
  <c r="DJ207" i="7"/>
  <c r="CU540" i="7"/>
  <c r="DJ627" i="7"/>
  <c r="CU645" i="7"/>
  <c r="CU416" i="7"/>
  <c r="DJ457" i="7"/>
  <c r="CU529" i="7"/>
  <c r="DJ616" i="7"/>
  <c r="CU650" i="7"/>
  <c r="CU363" i="7"/>
  <c r="DJ351" i="7"/>
  <c r="CU612" i="7"/>
  <c r="DJ699" i="7"/>
  <c r="CU205" i="7"/>
  <c r="DJ378" i="7"/>
  <c r="CU488" i="7"/>
  <c r="DJ575" i="7"/>
  <c r="CU601" i="7"/>
  <c r="DJ688" i="7"/>
  <c r="CU210" i="7"/>
  <c r="DJ398" i="7"/>
  <c r="CU435" i="7"/>
  <c r="DJ495" i="7"/>
  <c r="CU172" i="7"/>
  <c r="CU684" i="7"/>
  <c r="DJ278" i="7"/>
  <c r="CU277" i="7"/>
  <c r="DJ163" i="7"/>
  <c r="CU624" i="7"/>
  <c r="CU225" i="7"/>
  <c r="DJ490" i="7"/>
  <c r="CU346" i="7"/>
  <c r="DJ301" i="7"/>
  <c r="CU571" i="7"/>
  <c r="DJ658" i="7"/>
  <c r="CU308" i="7"/>
  <c r="DJ241" i="7"/>
  <c r="CU413" i="7"/>
  <c r="DJ435" i="7"/>
  <c r="CU184" i="7"/>
  <c r="CU696" i="7"/>
  <c r="DJ326" i="7"/>
  <c r="CU297" i="7"/>
  <c r="DJ219" i="7"/>
  <c r="DJ488" i="7"/>
  <c r="CU418" i="7"/>
  <c r="DJ445" i="7"/>
  <c r="CU643" i="7"/>
  <c r="CU380" i="7"/>
  <c r="DJ385" i="7"/>
  <c r="DJ304" i="7"/>
  <c r="CU485" i="7"/>
  <c r="DJ564" i="7"/>
  <c r="CU256" i="7"/>
  <c r="DJ160" i="7"/>
  <c r="CU369" i="7"/>
  <c r="DJ363" i="7"/>
  <c r="DJ368" i="7"/>
  <c r="CU490" i="7"/>
  <c r="DJ569" i="7"/>
  <c r="CU203" i="7"/>
  <c r="DJ402" i="7"/>
  <c r="CU452" i="7"/>
  <c r="DJ529" i="7"/>
  <c r="CU557" i="7"/>
  <c r="DJ636" i="7"/>
  <c r="CU264" i="7"/>
  <c r="DJ224" i="7"/>
  <c r="CU377" i="7"/>
  <c r="DJ379" i="7"/>
  <c r="DJ196" i="7"/>
  <c r="CU498" i="7"/>
  <c r="DJ577" i="7"/>
  <c r="CU211" i="7"/>
  <c r="DJ434" i="7"/>
  <c r="CU460" i="7"/>
  <c r="DJ545" i="7"/>
  <c r="CU565" i="7"/>
  <c r="DJ644" i="7"/>
  <c r="CU336" i="7"/>
  <c r="DJ297" i="7"/>
  <c r="DJ244" i="7"/>
  <c r="CU449" i="7"/>
  <c r="DJ523" i="7"/>
  <c r="CU570" i="7"/>
  <c r="DJ649" i="7"/>
  <c r="CU283" i="7"/>
  <c r="DJ191" i="7"/>
  <c r="CU532" i="7"/>
  <c r="DJ619" i="7"/>
  <c r="CU637" i="7"/>
  <c r="CU408" i="7"/>
  <c r="DJ441" i="7"/>
  <c r="CU521" i="7"/>
  <c r="DJ608" i="7"/>
  <c r="CU642" i="7"/>
  <c r="CU355" i="7"/>
  <c r="DJ335" i="7"/>
  <c r="CU604" i="7"/>
  <c r="DJ691" i="7"/>
  <c r="CU197" i="7"/>
  <c r="DJ346" i="7"/>
  <c r="CU480" i="7"/>
  <c r="DJ567" i="7"/>
  <c r="CU593" i="7"/>
  <c r="DJ680" i="7"/>
  <c r="CU202" i="7"/>
  <c r="DJ366" i="7"/>
  <c r="CU427" i="7"/>
  <c r="DJ479" i="7"/>
  <c r="CU164" i="7"/>
  <c r="CU676" i="7"/>
  <c r="DJ246" i="7"/>
  <c r="CU269" i="7"/>
  <c r="CU552" i="7"/>
  <c r="DJ639" i="7"/>
  <c r="CU665" i="7"/>
  <c r="DJ202" i="7"/>
  <c r="CU274" i="7"/>
  <c r="CU499" i="7"/>
  <c r="DJ586" i="7"/>
  <c r="CU236" i="7"/>
  <c r="DJ534" i="7"/>
  <c r="CU341" i="7"/>
  <c r="DJ291" i="7"/>
  <c r="CU176" i="7"/>
  <c r="CU688" i="7"/>
  <c r="DJ294" i="7"/>
  <c r="CU289" i="7"/>
  <c r="DJ203" i="7"/>
  <c r="DJ424" i="7"/>
  <c r="CU410" i="7"/>
  <c r="DJ429" i="7"/>
  <c r="CU635" i="7"/>
  <c r="CU372" i="7"/>
  <c r="DJ369" i="7"/>
  <c r="DJ532" i="7"/>
  <c r="CU477" i="7"/>
  <c r="DJ556" i="7"/>
  <c r="CU248" i="7"/>
  <c r="CU361" i="7"/>
  <c r="DJ347" i="7"/>
  <c r="DJ508" i="7"/>
  <c r="CU482" i="7"/>
  <c r="DJ561" i="7"/>
  <c r="CU195" i="7"/>
  <c r="DJ370" i="7"/>
  <c r="CU444" i="7"/>
  <c r="DJ513" i="7"/>
  <c r="CU549" i="7"/>
  <c r="DJ628" i="7"/>
  <c r="CU320" i="7"/>
  <c r="DJ265" i="7"/>
  <c r="CU433" i="7"/>
  <c r="DJ491" i="7"/>
  <c r="CU554" i="7"/>
  <c r="DJ633" i="7"/>
  <c r="CU267" i="7"/>
  <c r="DJ159" i="7"/>
  <c r="CU516" i="7"/>
  <c r="DJ603" i="7"/>
  <c r="CU621" i="7"/>
  <c r="DJ700" i="7"/>
  <c r="CU328" i="7"/>
  <c r="DJ281" i="7"/>
  <c r="DJ180" i="7"/>
  <c r="CU441" i="7"/>
  <c r="DJ507" i="7"/>
  <c r="CU562" i="7"/>
  <c r="DJ641" i="7"/>
  <c r="CU275" i="7"/>
  <c r="DJ175" i="7"/>
  <c r="CU524" i="7"/>
  <c r="DJ611" i="7"/>
  <c r="CU629" i="7"/>
  <c r="CU400" i="7"/>
  <c r="DJ425" i="7"/>
  <c r="CU513" i="7"/>
  <c r="DJ600" i="7"/>
  <c r="CU634" i="7"/>
  <c r="CU347" i="7"/>
  <c r="DJ319" i="7"/>
  <c r="CU596" i="7"/>
  <c r="DJ683" i="7"/>
  <c r="CU189" i="7"/>
  <c r="CU701" i="7"/>
  <c r="DJ314" i="7"/>
  <c r="CU472" i="7"/>
  <c r="DJ559" i="7"/>
  <c r="CU585" i="7"/>
  <c r="DJ672" i="7"/>
  <c r="CU194" i="7"/>
  <c r="DJ334" i="7"/>
  <c r="CU419" i="7"/>
  <c r="DJ463" i="7"/>
  <c r="CU668" i="7"/>
  <c r="DJ214" i="7"/>
  <c r="CU261" i="7"/>
  <c r="CU544" i="7"/>
  <c r="DJ631" i="7"/>
  <c r="CU657" i="7"/>
  <c r="DJ170" i="7"/>
  <c r="CU266" i="7"/>
  <c r="DJ388" i="7"/>
  <c r="CU491" i="7"/>
  <c r="DJ578" i="7"/>
  <c r="CU228" i="7"/>
  <c r="DJ502" i="7"/>
  <c r="CU333" i="7"/>
  <c r="DJ275" i="7"/>
  <c r="CU616" i="7"/>
  <c r="CU217" i="7"/>
  <c r="DJ458" i="7"/>
  <c r="CU338" i="7"/>
  <c r="DJ285" i="7"/>
  <c r="CU563" i="7"/>
  <c r="DJ650" i="7"/>
  <c r="CU300" i="7"/>
  <c r="DJ225" i="7"/>
  <c r="DJ512" i="7"/>
  <c r="CU405" i="7"/>
  <c r="DJ419" i="7"/>
  <c r="CU240" i="7"/>
  <c r="CU353" i="7"/>
  <c r="DJ331" i="7"/>
  <c r="DJ444" i="7"/>
  <c r="CU474" i="7"/>
  <c r="DJ553" i="7"/>
  <c r="CU187" i="7"/>
  <c r="CU699" i="7"/>
  <c r="DJ338" i="7"/>
  <c r="CU436" i="7"/>
  <c r="DJ497" i="7"/>
  <c r="CU541" i="7"/>
  <c r="DJ620" i="7"/>
  <c r="CU312" i="7"/>
  <c r="DJ249" i="7"/>
  <c r="CU425" i="7"/>
  <c r="DJ475" i="7"/>
  <c r="CU546" i="7"/>
  <c r="DJ625" i="7"/>
  <c r="CU259" i="7"/>
  <c r="DJ332" i="7"/>
  <c r="CU508" i="7"/>
  <c r="DJ595" i="7"/>
  <c r="CU613" i="7"/>
  <c r="DJ692" i="7"/>
  <c r="CU384" i="7"/>
  <c r="DJ393" i="7"/>
  <c r="CU497" i="7"/>
  <c r="DJ584" i="7"/>
  <c r="CU618" i="7"/>
  <c r="DJ697" i="7"/>
  <c r="CU331" i="7"/>
  <c r="DJ287" i="7"/>
  <c r="CU580" i="7"/>
  <c r="DJ667" i="7"/>
  <c r="CU173" i="7"/>
  <c r="CU685" i="7"/>
  <c r="DJ250" i="7"/>
  <c r="CU392" i="7"/>
  <c r="DJ409" i="7"/>
  <c r="DJ376" i="7"/>
  <c r="CU505" i="7"/>
  <c r="DJ592" i="7"/>
  <c r="CU626" i="7"/>
  <c r="CU339" i="7"/>
  <c r="DJ303" i="7"/>
  <c r="CU588" i="7"/>
  <c r="DJ675" i="7"/>
  <c r="CU181" i="7"/>
  <c r="CU693" i="7"/>
  <c r="DJ282" i="7"/>
  <c r="CU464" i="7"/>
  <c r="DJ551" i="7"/>
  <c r="CU577" i="7"/>
  <c r="DJ664" i="7"/>
  <c r="CU186" i="7"/>
  <c r="CU698" i="7"/>
  <c r="DJ302" i="7"/>
  <c r="CU411" i="7"/>
  <c r="DJ447" i="7"/>
  <c r="CU660" i="7"/>
  <c r="DJ182" i="7"/>
  <c r="CU253" i="7"/>
  <c r="CU536" i="7"/>
  <c r="DJ623" i="7"/>
  <c r="CU649" i="7"/>
  <c r="CU258" i="7"/>
  <c r="DJ496" i="7"/>
  <c r="CU483" i="7"/>
  <c r="DJ570" i="7"/>
  <c r="CU220" i="7"/>
  <c r="DJ470" i="7"/>
  <c r="CU325" i="7"/>
  <c r="DJ259" i="7"/>
  <c r="CU608" i="7"/>
  <c r="DJ695" i="7"/>
  <c r="CU209" i="7"/>
  <c r="DJ426" i="7"/>
  <c r="CU330" i="7"/>
  <c r="DJ269" i="7"/>
  <c r="CU555" i="7"/>
  <c r="DJ642" i="7"/>
  <c r="CU292" i="7"/>
  <c r="DJ209" i="7"/>
  <c r="DJ448" i="7"/>
  <c r="CU397" i="7"/>
  <c r="DJ403" i="7"/>
  <c r="CU168" i="7"/>
  <c r="CU680" i="7"/>
  <c r="DJ262" i="7"/>
  <c r="CU281" i="7"/>
  <c r="DJ187" i="7"/>
  <c r="DJ360" i="7"/>
  <c r="CU402" i="7"/>
  <c r="DJ413" i="7"/>
  <c r="CU627" i="7"/>
  <c r="CU364" i="7"/>
  <c r="DJ353" i="7"/>
  <c r="DJ468" i="7"/>
  <c r="CU469" i="7"/>
  <c r="DJ547" i="7"/>
  <c r="DJ538" i="7"/>
  <c r="CU326" i="7"/>
  <c r="DJ277" i="7"/>
  <c r="CU407" i="7"/>
  <c r="DJ439" i="7"/>
  <c r="DJ324" i="7"/>
  <c r="CU206" i="7"/>
  <c r="DJ414" i="7"/>
  <c r="CU287" i="7"/>
  <c r="DJ199" i="7"/>
  <c r="DJ408" i="7"/>
  <c r="CU598" i="7"/>
  <c r="DJ685" i="7"/>
  <c r="CU167" i="7"/>
  <c r="CU679" i="7"/>
  <c r="DJ290" i="7"/>
  <c r="CU478" i="7"/>
  <c r="DJ565" i="7"/>
  <c r="CU559" i="7"/>
  <c r="DJ646" i="7"/>
  <c r="CU422" i="7"/>
  <c r="DJ469" i="7"/>
  <c r="CU503" i="7"/>
  <c r="DJ590" i="7"/>
  <c r="DJ264" i="7"/>
  <c r="CU366" i="7"/>
  <c r="DJ357" i="7"/>
  <c r="DJ420" i="7"/>
  <c r="CU447" i="7"/>
  <c r="DJ519" i="7"/>
  <c r="CU182" i="7"/>
  <c r="CU694" i="7"/>
  <c r="DJ318" i="7"/>
  <c r="CU263" i="7"/>
  <c r="DJ216" i="7"/>
  <c r="CU574" i="7"/>
  <c r="DJ661" i="7"/>
  <c r="CU655" i="7"/>
  <c r="DJ456" i="7"/>
  <c r="CU390" i="7"/>
  <c r="DJ405" i="7"/>
  <c r="DJ240" i="7"/>
  <c r="CU471" i="7"/>
  <c r="DJ558" i="7"/>
  <c r="DJ204" i="7"/>
  <c r="CU270" i="7"/>
  <c r="DJ165" i="7"/>
  <c r="DJ208" i="7"/>
  <c r="CU351" i="7"/>
  <c r="DJ327" i="7"/>
  <c r="DJ364" i="7"/>
  <c r="CU662" i="7"/>
  <c r="DJ190" i="7"/>
  <c r="CU231" i="7"/>
  <c r="DJ546" i="7"/>
  <c r="CU542" i="7"/>
  <c r="DJ629" i="7"/>
  <c r="CU623" i="7"/>
  <c r="CU486" i="7"/>
  <c r="DJ573" i="7"/>
  <c r="CU567" i="7"/>
  <c r="DJ654" i="7"/>
  <c r="DJ220" i="7"/>
  <c r="CU430" i="7"/>
  <c r="DJ485" i="7"/>
  <c r="DJ524" i="7"/>
  <c r="CU511" i="7"/>
  <c r="DJ598" i="7"/>
  <c r="CU246" i="7"/>
  <c r="CU327" i="7"/>
  <c r="DJ279" i="7"/>
  <c r="DJ172" i="7"/>
  <c r="CU638" i="7"/>
  <c r="CU207" i="7"/>
  <c r="DJ412" i="7"/>
  <c r="CU454" i="7"/>
  <c r="DJ533" i="7"/>
  <c r="CU535" i="7"/>
  <c r="DJ622" i="7"/>
  <c r="CU334" i="7"/>
  <c r="DJ293" i="7"/>
  <c r="DJ164" i="7"/>
  <c r="CU415" i="7"/>
  <c r="DJ455" i="7"/>
  <c r="CU214" i="7"/>
  <c r="DJ446" i="7"/>
  <c r="CU295" i="7"/>
  <c r="DJ215" i="7"/>
  <c r="DJ472" i="7"/>
  <c r="CU606" i="7"/>
  <c r="DJ693" i="7"/>
  <c r="CU175" i="7"/>
  <c r="CU687" i="7"/>
  <c r="DJ322" i="7"/>
  <c r="CU550" i="7"/>
  <c r="DJ637" i="7"/>
  <c r="CU631" i="7"/>
  <c r="DJ516" i="7"/>
  <c r="CU494" i="7"/>
  <c r="DJ581" i="7"/>
  <c r="CU575" i="7"/>
  <c r="DJ662" i="7"/>
  <c r="CU310" i="7"/>
  <c r="DJ245" i="7"/>
  <c r="DJ528" i="7"/>
  <c r="CU391" i="7"/>
  <c r="DJ407" i="7"/>
  <c r="DJ312" i="7"/>
  <c r="CU190" i="7"/>
  <c r="DJ350" i="7"/>
  <c r="CU271" i="7"/>
  <c r="DJ167" i="7"/>
  <c r="CU518" i="7"/>
  <c r="DJ605" i="7"/>
  <c r="CU599" i="7"/>
  <c r="DJ686" i="7"/>
  <c r="DJ520" i="7"/>
  <c r="CU398" i="7"/>
  <c r="DJ421" i="7"/>
  <c r="DJ260" i="7"/>
  <c r="CU479" i="7"/>
  <c r="DJ566" i="7"/>
  <c r="DJ280" i="7"/>
  <c r="CU278" i="7"/>
  <c r="DJ181" i="7"/>
  <c r="DJ272" i="7"/>
  <c r="CU359" i="7"/>
  <c r="DJ343" i="7"/>
  <c r="DJ428" i="7"/>
  <c r="CU670" i="7"/>
  <c r="DJ222" i="7"/>
  <c r="CU239" i="7"/>
  <c r="CU614" i="7"/>
  <c r="DJ701" i="7"/>
  <c r="CU183" i="7"/>
  <c r="CU695" i="7"/>
  <c r="DJ354" i="7"/>
  <c r="CU558" i="7"/>
  <c r="DJ645" i="7"/>
  <c r="CU639" i="7"/>
  <c r="DJ328" i="7"/>
  <c r="CU374" i="7"/>
  <c r="DJ373" i="7"/>
  <c r="DJ484" i="7"/>
  <c r="CU455" i="7"/>
  <c r="DJ535" i="7"/>
  <c r="DJ678" i="7"/>
  <c r="CU254" i="7"/>
  <c r="CU335" i="7"/>
  <c r="DJ295" i="7"/>
  <c r="CU582" i="7"/>
  <c r="DJ669" i="7"/>
  <c r="CU663" i="7"/>
  <c r="DJ226" i="7"/>
  <c r="DJ476" i="7"/>
  <c r="CU462" i="7"/>
  <c r="DJ549" i="7"/>
  <c r="CU543" i="7"/>
  <c r="DJ630" i="7"/>
  <c r="CU342" i="7"/>
  <c r="DJ309" i="7"/>
  <c r="DJ228" i="7"/>
  <c r="CU423" i="7"/>
  <c r="DJ471" i="7"/>
  <c r="CU222" i="7"/>
  <c r="DJ478" i="7"/>
  <c r="CU303" i="7"/>
  <c r="DJ231" i="7"/>
  <c r="DJ536" i="7"/>
  <c r="CU166" i="7"/>
  <c r="CU678" i="7"/>
  <c r="DJ254" i="7"/>
  <c r="CU247" i="7"/>
  <c r="CU622" i="7"/>
  <c r="CU191" i="7"/>
  <c r="DJ284" i="7"/>
  <c r="CU438" i="7"/>
  <c r="DJ501" i="7"/>
  <c r="CU519" i="7"/>
  <c r="DJ606" i="7"/>
  <c r="DJ450" i="7"/>
  <c r="CU318" i="7"/>
  <c r="DJ261" i="7"/>
  <c r="CU399" i="7"/>
  <c r="DJ423" i="7"/>
  <c r="CU646" i="7"/>
  <c r="CU215" i="7"/>
  <c r="DJ482" i="7"/>
  <c r="CU526" i="7"/>
  <c r="DJ613" i="7"/>
  <c r="CU607" i="7"/>
  <c r="DJ694" i="7"/>
  <c r="CU406" i="7"/>
  <c r="DJ437" i="7"/>
  <c r="DJ452" i="7"/>
  <c r="CU487" i="7"/>
  <c r="DJ574" i="7"/>
  <c r="DJ236" i="7"/>
  <c r="CU286" i="7"/>
  <c r="DJ197" i="7"/>
  <c r="DJ336" i="7"/>
  <c r="CU367" i="7"/>
  <c r="DJ359" i="7"/>
  <c r="DJ492" i="7"/>
  <c r="CU230" i="7"/>
  <c r="DJ510" i="7"/>
  <c r="CU311" i="7"/>
  <c r="DJ247" i="7"/>
  <c r="CU174" i="7"/>
  <c r="CU686" i="7"/>
  <c r="DJ286" i="7"/>
  <c r="CU255" i="7"/>
  <c r="DJ504" i="7"/>
  <c r="CU502" i="7"/>
  <c r="DJ589" i="7"/>
  <c r="CU583" i="7"/>
  <c r="DJ670" i="7"/>
  <c r="DJ392" i="7"/>
  <c r="CU382" i="7"/>
  <c r="DJ389" i="7"/>
  <c r="DJ548" i="7"/>
  <c r="CU463" i="7"/>
  <c r="DJ550" i="7"/>
  <c r="CU198" i="7"/>
  <c r="DJ382" i="7"/>
  <c r="CU279" i="7"/>
  <c r="DJ183" i="7"/>
  <c r="DJ344" i="7"/>
  <c r="CU590" i="7"/>
  <c r="DJ677" i="7"/>
  <c r="CU159" i="7"/>
  <c r="CU671" i="7"/>
  <c r="DJ258" i="7"/>
  <c r="DJ540" i="7"/>
  <c r="CU470" i="7"/>
  <c r="DJ557" i="7"/>
  <c r="CU551" i="7"/>
  <c r="DJ638" i="7"/>
  <c r="CU350" i="7"/>
  <c r="DJ325" i="7"/>
  <c r="DJ292" i="7"/>
  <c r="CU431" i="7"/>
  <c r="DJ487" i="7"/>
  <c r="DJ386" i="7"/>
  <c r="CU294" i="7"/>
  <c r="DJ213" i="7"/>
  <c r="DJ400" i="7"/>
  <c r="CU375" i="7"/>
  <c r="DJ375" i="7"/>
  <c r="DJ432" i="7"/>
  <c r="CU238" i="7"/>
  <c r="DJ542" i="7"/>
  <c r="CU319" i="7"/>
  <c r="DJ263" i="7"/>
  <c r="CU566" i="7"/>
  <c r="DJ653" i="7"/>
  <c r="CU647" i="7"/>
  <c r="DJ162" i="7"/>
  <c r="DJ348" i="7"/>
  <c r="CU446" i="7"/>
  <c r="DJ517" i="7"/>
  <c r="CU527" i="7"/>
  <c r="DJ614" i="7"/>
  <c r="CU262" i="7"/>
  <c r="CU343" i="7"/>
  <c r="DJ311" i="7"/>
  <c r="DJ300" i="7"/>
  <c r="CU654" i="7"/>
  <c r="CU223" i="7"/>
  <c r="DJ514" i="7"/>
  <c r="CU534" i="7"/>
  <c r="DJ621" i="7"/>
  <c r="CU615" i="7"/>
  <c r="CU414" i="7"/>
  <c r="DJ453" i="7"/>
  <c r="DJ440" i="7"/>
  <c r="CU495" i="7"/>
  <c r="DJ582" i="7"/>
  <c r="DJ200" i="7"/>
  <c r="CU358" i="7"/>
  <c r="DJ341" i="7"/>
  <c r="DJ356" i="7"/>
  <c r="CU439" i="7"/>
  <c r="DJ503" i="7"/>
  <c r="CU302" i="7"/>
  <c r="DJ229" i="7"/>
  <c r="DJ464" i="7"/>
  <c r="CU383" i="7"/>
  <c r="DJ391" i="7"/>
  <c r="CU630" i="7"/>
  <c r="CU199" i="7"/>
  <c r="DJ418" i="7"/>
  <c r="CU510" i="7"/>
  <c r="DJ597" i="7"/>
  <c r="CU591" i="7"/>
  <c r="DJ194" i="7"/>
  <c r="CF595" i="7"/>
  <c r="BQ310" i="7"/>
  <c r="M305" i="7"/>
  <c r="BQ347" i="7"/>
  <c r="BQ331" i="7"/>
  <c r="BQ374" i="7"/>
  <c r="M433" i="7"/>
  <c r="BQ411" i="7"/>
  <c r="BQ454" i="7"/>
  <c r="BQ680" i="7"/>
  <c r="CF170" i="7"/>
  <c r="CF245" i="7"/>
  <c r="CF522" i="7"/>
  <c r="CF597" i="7"/>
  <c r="M191" i="7"/>
  <c r="BQ266" i="7"/>
  <c r="M577" i="7"/>
  <c r="BQ551" i="7"/>
  <c r="BQ410" i="7"/>
  <c r="BQ497" i="7"/>
  <c r="M545" i="7"/>
  <c r="CF347" i="7"/>
  <c r="BQ330" i="7"/>
  <c r="CF229" i="7"/>
  <c r="CF620" i="7"/>
  <c r="BQ171" i="7"/>
  <c r="CF373" i="7"/>
  <c r="BQ527" i="7"/>
  <c r="BQ562" i="7"/>
  <c r="M198" i="7"/>
  <c r="CF419" i="7"/>
  <c r="BQ378" i="7"/>
  <c r="BQ477" i="7"/>
  <c r="CF475" i="7"/>
  <c r="BQ698" i="7"/>
  <c r="CF164" i="7"/>
  <c r="M333" i="7"/>
  <c r="BQ270" i="7"/>
  <c r="CF308" i="7"/>
  <c r="CF266" i="7"/>
  <c r="M291" i="7"/>
  <c r="BQ404" i="7"/>
  <c r="M317" i="7"/>
  <c r="BQ203" i="7"/>
  <c r="BQ246" i="7"/>
  <c r="CF284" i="7"/>
  <c r="CF410" i="7"/>
  <c r="BQ679" i="7"/>
  <c r="CF437" i="7"/>
  <c r="CF699" i="7"/>
  <c r="CF570" i="7"/>
  <c r="M362" i="7"/>
  <c r="CF524" i="7"/>
  <c r="CF535" i="7"/>
  <c r="AO546" i="7"/>
  <c r="CF300" i="7"/>
  <c r="BQ253" i="7"/>
  <c r="CF444" i="7"/>
  <c r="M350" i="7"/>
  <c r="CF197" i="7"/>
  <c r="CF588" i="7"/>
  <c r="M210" i="7"/>
  <c r="BC400" i="7"/>
  <c r="CF360" i="7"/>
  <c r="CF487" i="7"/>
  <c r="M612" i="7"/>
  <c r="BQ564" i="7"/>
  <c r="CF485" i="7"/>
  <c r="BQ398" i="7"/>
  <c r="M318" i="7"/>
  <c r="BQ389" i="7"/>
  <c r="CF387" i="7"/>
  <c r="CF258" i="7"/>
  <c r="M275" i="7"/>
  <c r="CF352" i="7"/>
  <c r="CF223" i="7"/>
  <c r="CF342" i="7"/>
  <c r="M491" i="7"/>
  <c r="BQ313" i="7"/>
  <c r="CF428" i="7"/>
  <c r="BQ381" i="7"/>
  <c r="M383" i="7"/>
  <c r="BQ639" i="7"/>
  <c r="BQ166" i="7"/>
  <c r="BQ388" i="7"/>
  <c r="BQ407" i="7"/>
  <c r="BC285" i="7"/>
  <c r="CF488" i="7"/>
  <c r="M437" i="7"/>
  <c r="BQ693" i="7"/>
  <c r="M231" i="7"/>
  <c r="BQ493" i="7"/>
  <c r="BQ553" i="7"/>
  <c r="BQ594" i="7"/>
  <c r="BQ505" i="7"/>
  <c r="CF515" i="7"/>
  <c r="BQ566" i="7"/>
  <c r="BQ649" i="7"/>
  <c r="BQ160" i="7"/>
  <c r="BC413" i="7"/>
  <c r="CF619" i="7"/>
  <c r="BQ560" i="7"/>
  <c r="CF507" i="7"/>
  <c r="BQ222" i="7"/>
  <c r="BQ641" i="7"/>
  <c r="CF651" i="7"/>
  <c r="CF646" i="7"/>
  <c r="M670" i="7"/>
  <c r="M278" i="7"/>
  <c r="CF231" i="7"/>
  <c r="CF222" i="7"/>
  <c r="CF321" i="7"/>
  <c r="CF683" i="7"/>
  <c r="M298" i="7"/>
  <c r="BQ633" i="7"/>
  <c r="CF643" i="7"/>
  <c r="BQ358" i="7"/>
  <c r="M321" i="7"/>
  <c r="CF618" i="7"/>
  <c r="M493" i="7"/>
  <c r="BQ697" i="7"/>
  <c r="BQ379" i="7"/>
  <c r="BQ242" i="7"/>
  <c r="M293" i="7"/>
  <c r="CF248" i="7"/>
  <c r="BQ321" i="7"/>
  <c r="M263" i="7"/>
  <c r="M194" i="7"/>
  <c r="BQ646" i="7"/>
  <c r="BQ229" i="7"/>
  <c r="CF659" i="7"/>
  <c r="BQ194" i="7"/>
  <c r="BQ293" i="7"/>
  <c r="CF227" i="7"/>
  <c r="BQ274" i="7"/>
  <c r="CF492" i="7"/>
  <c r="CF682" i="7"/>
  <c r="M669" i="7"/>
  <c r="M170" i="7"/>
  <c r="BQ664" i="7"/>
  <c r="CF602" i="7"/>
  <c r="BQ365" i="7"/>
  <c r="CF363" i="7"/>
  <c r="CF234" i="7"/>
  <c r="CF309" i="7"/>
  <c r="BQ250" i="7"/>
  <c r="BQ349" i="7"/>
  <c r="M319" i="7"/>
  <c r="CF666" i="7"/>
  <c r="BQ578" i="7"/>
  <c r="M262" i="7"/>
  <c r="BQ687" i="7"/>
  <c r="M355" i="7"/>
  <c r="CF339" i="7"/>
  <c r="BQ386" i="7"/>
  <c r="BQ485" i="7"/>
  <c r="M463" i="7"/>
  <c r="CF202" i="7"/>
  <c r="CF277" i="7"/>
  <c r="M575" i="7"/>
  <c r="BQ458" i="7"/>
  <c r="CF676" i="7"/>
  <c r="BQ227" i="7"/>
  <c r="BQ606" i="7"/>
  <c r="M225" i="7"/>
  <c r="BQ655" i="7"/>
  <c r="BQ182" i="7"/>
  <c r="CF220" i="7"/>
  <c r="BQ219" i="7"/>
  <c r="CF531" i="7"/>
  <c r="BQ582" i="7"/>
  <c r="M177" i="7"/>
  <c r="M445" i="7"/>
  <c r="M607" i="7"/>
  <c r="BQ278" i="7"/>
  <c r="BQ568" i="7"/>
  <c r="BQ443" i="7"/>
  <c r="BQ486" i="7"/>
  <c r="M657" i="7"/>
  <c r="M695" i="7"/>
  <c r="CF611" i="7"/>
  <c r="BQ181" i="7"/>
  <c r="CF565" i="7"/>
  <c r="M497" i="7"/>
  <c r="BQ511" i="7"/>
  <c r="BQ546" i="7"/>
  <c r="BQ469" i="7"/>
  <c r="BQ480" i="7"/>
  <c r="AO674" i="7"/>
  <c r="M345" i="7"/>
  <c r="M599" i="7"/>
  <c r="BC650" i="7"/>
  <c r="CF376" i="7"/>
  <c r="BQ326" i="7"/>
  <c r="CF243" i="7"/>
  <c r="BQ503" i="7"/>
  <c r="CF189" i="7"/>
  <c r="M399" i="7"/>
  <c r="BQ647" i="7"/>
  <c r="BQ174" i="7"/>
  <c r="M329" i="7"/>
  <c r="BQ612" i="7"/>
  <c r="M309" i="7"/>
  <c r="BC201" i="7"/>
  <c r="CF641" i="7"/>
  <c r="BQ309" i="7"/>
  <c r="CF693" i="7"/>
  <c r="BQ244" i="7"/>
  <c r="CF451" i="7"/>
  <c r="BQ674" i="7"/>
  <c r="CF204" i="7"/>
  <c r="CF215" i="7"/>
  <c r="CF590" i="7"/>
  <c r="M601" i="7"/>
  <c r="BQ295" i="7"/>
  <c r="CF505" i="7"/>
  <c r="BQ184" i="7"/>
  <c r="M195" i="7"/>
  <c r="M339" i="7"/>
  <c r="BQ418" i="7"/>
  <c r="CF317" i="7"/>
  <c r="M655" i="7"/>
  <c r="CF386" i="7"/>
  <c r="CF461" i="7"/>
  <c r="BQ668" i="7"/>
  <c r="AO181" i="7"/>
  <c r="BQ484" i="7"/>
  <c r="M353" i="7"/>
  <c r="M639" i="7"/>
  <c r="BQ558" i="7"/>
  <c r="CF453" i="7"/>
  <c r="BQ520" i="7"/>
  <c r="BQ531" i="7"/>
  <c r="BC506" i="7"/>
  <c r="BQ489" i="7"/>
  <c r="BQ620" i="7"/>
  <c r="BQ619" i="7"/>
  <c r="M251" i="7"/>
  <c r="BQ552" i="7"/>
  <c r="BQ550" i="7"/>
  <c r="CF445" i="7"/>
  <c r="M386" i="7"/>
  <c r="BQ178" i="7"/>
  <c r="BQ210" i="7"/>
  <c r="BQ491" i="7"/>
  <c r="BQ307" i="7"/>
  <c r="CF509" i="7"/>
  <c r="CF195" i="7"/>
  <c r="CF578" i="7"/>
  <c r="CF232" i="7"/>
  <c r="CF449" i="7"/>
  <c r="CF649" i="7"/>
  <c r="BQ200" i="7"/>
  <c r="BC634" i="7"/>
  <c r="BQ460" i="7"/>
  <c r="CF466" i="7"/>
  <c r="CF541" i="7"/>
  <c r="BQ528" i="7"/>
  <c r="CF530" i="7"/>
  <c r="CF605" i="7"/>
  <c r="BQ608" i="7"/>
  <c r="CF610" i="7"/>
  <c r="M593" i="7"/>
  <c r="BQ559" i="7"/>
  <c r="BQ395" i="7"/>
  <c r="BQ438" i="7"/>
  <c r="CF476" i="7"/>
  <c r="M222" i="7"/>
  <c r="CF165" i="7"/>
  <c r="M351" i="7"/>
  <c r="BQ623" i="7"/>
  <c r="M227" i="7"/>
  <c r="CF586" i="7"/>
  <c r="CF661" i="7"/>
  <c r="BQ212" i="7"/>
  <c r="BQ543" i="7"/>
  <c r="BQ402" i="7"/>
  <c r="CF301" i="7"/>
  <c r="CF499" i="7"/>
  <c r="BQ214" i="7"/>
  <c r="M303" i="7"/>
  <c r="CF210" i="7"/>
  <c r="CF285" i="7"/>
  <c r="BQ591" i="7"/>
  <c r="M163" i="7"/>
  <c r="BQ340" i="7"/>
  <c r="CF282" i="7"/>
  <c r="BQ545" i="7"/>
  <c r="CF555" i="7"/>
  <c r="CF426" i="7"/>
  <c r="BQ189" i="7"/>
  <c r="CF467" i="7"/>
  <c r="BQ690" i="7"/>
  <c r="BQ601" i="7"/>
  <c r="CF547" i="7"/>
  <c r="M687" i="7"/>
  <c r="CF402" i="7"/>
  <c r="BQ165" i="7"/>
  <c r="BQ283" i="7"/>
  <c r="CF172" i="7"/>
  <c r="BQ162" i="7"/>
  <c r="CF380" i="7"/>
  <c r="CF259" i="7"/>
  <c r="BQ306" i="7"/>
  <c r="BQ405" i="7"/>
  <c r="BQ416" i="7"/>
  <c r="CF228" i="7"/>
  <c r="CF493" i="7"/>
  <c r="BQ406" i="7"/>
  <c r="BQ325" i="7"/>
  <c r="CF323" i="7"/>
  <c r="BQ370" i="7"/>
  <c r="CF269" i="7"/>
  <c r="CF288" i="7"/>
  <c r="CF462" i="7"/>
  <c r="BQ233" i="7"/>
  <c r="BQ368" i="7"/>
  <c r="AO450" i="7"/>
  <c r="M377" i="7"/>
  <c r="BQ662" i="7"/>
  <c r="CF436" i="7"/>
  <c r="CF315" i="7"/>
  <c r="CF701" i="7"/>
  <c r="BQ252" i="7"/>
  <c r="CF459" i="7"/>
  <c r="BQ682" i="7"/>
  <c r="BQ225" i="7"/>
  <c r="CF424" i="7"/>
  <c r="BQ231" i="7"/>
  <c r="CF542" i="7"/>
  <c r="M258" i="7"/>
  <c r="CF621" i="7"/>
  <c r="BQ530" i="7"/>
  <c r="CF572" i="7"/>
  <c r="M527" i="7"/>
  <c r="BQ502" i="7"/>
  <c r="BQ585" i="7"/>
  <c r="BQ604" i="7"/>
  <c r="M174" i="7"/>
  <c r="BQ361" i="7"/>
  <c r="CF615" i="7"/>
  <c r="M619" i="7"/>
  <c r="BQ692" i="7"/>
  <c r="BQ642" i="7"/>
  <c r="CF362" i="7"/>
  <c r="CF242" i="7"/>
  <c r="M243" i="7"/>
  <c r="BQ380" i="7"/>
  <c r="M397" i="7"/>
  <c r="M531" i="7"/>
  <c r="CF480" i="7"/>
  <c r="CF654" i="7"/>
  <c r="M209" i="7"/>
  <c r="BQ658" i="7"/>
  <c r="BQ372" i="7"/>
  <c r="CF378" i="7"/>
  <c r="M515" i="7"/>
  <c r="CF332" i="7"/>
  <c r="CF343" i="7"/>
  <c r="CF206" i="7"/>
  <c r="CF305" i="7"/>
  <c r="CF432" i="7"/>
  <c r="CF431" i="7"/>
  <c r="BQ476" i="7"/>
  <c r="M337" i="7"/>
  <c r="CF370" i="7"/>
  <c r="M499" i="7"/>
  <c r="BQ512" i="7"/>
  <c r="BQ694" i="7"/>
  <c r="CF546" i="7"/>
  <c r="M239" i="7"/>
  <c r="CF635" i="7"/>
  <c r="M627" i="7"/>
  <c r="BQ576" i="7"/>
  <c r="BQ451" i="7"/>
  <c r="CF433" i="7"/>
  <c r="CF550" i="7"/>
  <c r="M378" i="7"/>
  <c r="CF520" i="7"/>
  <c r="CF276" i="7"/>
  <c r="M557" i="7"/>
  <c r="M691" i="7"/>
  <c r="CF340" i="7"/>
  <c r="M685" i="7"/>
  <c r="M202" i="7"/>
  <c r="CF420" i="7"/>
  <c r="M254" i="7"/>
  <c r="BQ373" i="7"/>
  <c r="CF371" i="7"/>
  <c r="CF211" i="7"/>
  <c r="BQ258" i="7"/>
  <c r="M561" i="7"/>
  <c r="BQ475" i="7"/>
  <c r="CF677" i="7"/>
  <c r="BQ228" i="7"/>
  <c r="CF435" i="7"/>
  <c r="BQ459" i="7"/>
  <c r="M426" i="7"/>
  <c r="CF540" i="7"/>
  <c r="CF355" i="7"/>
  <c r="CF226" i="7"/>
  <c r="M211" i="7"/>
  <c r="M623" i="7"/>
  <c r="BQ204" i="7"/>
  <c r="BQ599" i="7"/>
  <c r="M179" i="7"/>
  <c r="CF403" i="7"/>
  <c r="BQ626" i="7"/>
  <c r="CF668" i="7"/>
  <c r="M189" i="7"/>
  <c r="CF357" i="7"/>
  <c r="BQ420" i="7"/>
  <c r="M477" i="7"/>
  <c r="BQ689" i="7"/>
  <c r="M559" i="7"/>
  <c r="BQ518" i="7"/>
  <c r="CF413" i="7"/>
  <c r="BQ412" i="7"/>
  <c r="BQ396" i="7"/>
  <c r="M429" i="7"/>
  <c r="BQ665" i="7"/>
  <c r="CF163" i="7"/>
  <c r="CF365" i="7"/>
  <c r="BQ678" i="7"/>
  <c r="M369" i="7"/>
  <c r="BQ640" i="7"/>
  <c r="CF642" i="7"/>
  <c r="CF205" i="7"/>
  <c r="CF224" i="7"/>
  <c r="CF421" i="7"/>
  <c r="BQ334" i="7"/>
  <c r="BQ226" i="7"/>
  <c r="CF637" i="7"/>
  <c r="M271" i="7"/>
  <c r="CF194" i="7"/>
  <c r="BQ618" i="7"/>
  <c r="M201" i="7"/>
  <c r="M549" i="7"/>
  <c r="CF561" i="7"/>
  <c r="CF176" i="7"/>
  <c r="CF478" i="7"/>
  <c r="BQ249" i="7"/>
  <c r="M589" i="7"/>
  <c r="BQ317" i="7"/>
  <c r="M255" i="7"/>
  <c r="BQ538" i="7"/>
  <c r="CF580" i="7"/>
  <c r="M543" i="7"/>
  <c r="CF454" i="7"/>
  <c r="CF553" i="7"/>
  <c r="M473" i="7"/>
  <c r="CF551" i="7"/>
  <c r="BQ431" i="7"/>
  <c r="CF356" i="7"/>
  <c r="BQ462" i="7"/>
  <c r="BQ354" i="7"/>
  <c r="BQ453" i="7"/>
  <c r="BQ316" i="7"/>
  <c r="CF322" i="7"/>
  <c r="CF397" i="7"/>
  <c r="CF416" i="7"/>
  <c r="BQ479" i="7"/>
  <c r="CF177" i="7"/>
  <c r="M274" i="7"/>
  <c r="BC464" i="7"/>
  <c r="CF504" i="7"/>
  <c r="CF290" i="7"/>
  <c r="BQ235" i="7"/>
  <c r="BQ631" i="7"/>
  <c r="BQ666" i="7"/>
  <c r="CF196" i="7"/>
  <c r="BQ259" i="7"/>
  <c r="BQ302" i="7"/>
  <c r="M585" i="7"/>
  <c r="BQ284" i="7"/>
  <c r="BQ681" i="7"/>
  <c r="BQ482" i="7"/>
  <c r="CF188" i="7"/>
  <c r="M381" i="7"/>
  <c r="BQ294" i="7"/>
  <c r="M273" i="7"/>
  <c r="M311" i="7"/>
  <c r="BQ603" i="7"/>
  <c r="M219" i="7"/>
  <c r="M489" i="7"/>
  <c r="M487" i="7"/>
  <c r="M193" i="7"/>
  <c r="BQ218" i="7"/>
  <c r="M365" i="7"/>
  <c r="BQ286" i="7"/>
  <c r="CF324" i="7"/>
  <c r="CF514" i="7"/>
  <c r="BQ419" i="7"/>
  <c r="BQ688" i="7"/>
  <c r="M354" i="7"/>
  <c r="BQ350" i="7"/>
  <c r="CF388" i="7"/>
  <c r="CF267" i="7"/>
  <c r="CF662" i="7"/>
  <c r="BQ439" i="7"/>
  <c r="BC349" i="7"/>
  <c r="M665" i="7"/>
  <c r="BQ574" i="7"/>
  <c r="M161" i="7"/>
  <c r="BQ339" i="7"/>
  <c r="BQ382" i="7"/>
  <c r="M289" i="7"/>
  <c r="BQ403" i="7"/>
  <c r="BQ446" i="7"/>
  <c r="M449" i="7"/>
  <c r="BQ483" i="7"/>
  <c r="CF173" i="7"/>
  <c r="M367" i="7"/>
  <c r="BQ592" i="7"/>
  <c r="CF594" i="7"/>
  <c r="BQ357" i="7"/>
  <c r="CF291" i="7"/>
  <c r="BQ514" i="7"/>
  <c r="CF556" i="7"/>
  <c r="M495" i="7"/>
  <c r="CF275" i="7"/>
  <c r="BQ498" i="7"/>
  <c r="M689" i="7"/>
  <c r="M335" i="7"/>
  <c r="BQ615" i="7"/>
  <c r="BQ650" i="7"/>
  <c r="BQ364" i="7"/>
  <c r="CF532" i="7"/>
  <c r="CF411" i="7"/>
  <c r="BQ634" i="7"/>
  <c r="M431" i="7"/>
  <c r="BQ450" i="7"/>
  <c r="BQ537" i="7"/>
  <c r="BQ671" i="7"/>
  <c r="M323" i="7"/>
  <c r="CF236" i="7"/>
  <c r="BQ299" i="7"/>
  <c r="CF501" i="7"/>
  <c r="BQ332" i="7"/>
  <c r="CF338" i="7"/>
  <c r="M435" i="7"/>
  <c r="CF212" i="7"/>
  <c r="BQ275" i="7"/>
  <c r="CF477" i="7"/>
  <c r="M230" i="7"/>
  <c r="BQ206" i="7"/>
  <c r="CF498" i="7"/>
  <c r="BQ261" i="7"/>
  <c r="CF452" i="7"/>
  <c r="BQ519" i="7"/>
  <c r="BQ554" i="7"/>
  <c r="BQ613" i="7"/>
  <c r="BQ262" i="7"/>
  <c r="BQ670" i="7"/>
  <c r="CF562" i="7"/>
  <c r="M330" i="7"/>
  <c r="BQ188" i="7"/>
  <c r="BQ583" i="7"/>
  <c r="CF390" i="7"/>
  <c r="BQ161" i="7"/>
  <c r="BQ351" i="7"/>
  <c r="CF278" i="7"/>
  <c r="CF688" i="7"/>
  <c r="M581" i="7"/>
  <c r="CF577" i="7"/>
  <c r="CF171" i="7"/>
  <c r="CF629" i="7"/>
  <c r="BQ180" i="7"/>
  <c r="BQ362" i="7"/>
  <c r="BQ461" i="7"/>
  <c r="BQ324" i="7"/>
  <c r="M533" i="7"/>
  <c r="BC218" i="7"/>
  <c r="BQ297" i="7"/>
  <c r="BQ432" i="7"/>
  <c r="CF239" i="7"/>
  <c r="BQ237" i="7"/>
  <c r="M286" i="7"/>
  <c r="CF178" i="7"/>
  <c r="CF253" i="7"/>
  <c r="CF644" i="7"/>
  <c r="M269" i="7"/>
  <c r="M403" i="7"/>
  <c r="M457" i="7"/>
  <c r="CF287" i="7"/>
  <c r="CF689" i="7"/>
  <c r="BQ496" i="7"/>
  <c r="CF606" i="7"/>
  <c r="M633" i="7"/>
  <c r="BQ163" i="7"/>
  <c r="CF563" i="7"/>
  <c r="CF443" i="7"/>
  <c r="BQ490" i="7"/>
  <c r="BQ577" i="7"/>
  <c r="CF587" i="7"/>
  <c r="CF582" i="7"/>
  <c r="BQ353" i="7"/>
  <c r="BQ609" i="7"/>
  <c r="M595" i="7"/>
  <c r="CF306" i="7"/>
  <c r="CF700" i="7"/>
  <c r="BQ251" i="7"/>
  <c r="BQ630" i="7"/>
  <c r="BQ213" i="7"/>
  <c r="BQ224" i="7"/>
  <c r="CF415" i="7"/>
  <c r="M324" i="7"/>
  <c r="BQ305" i="7"/>
  <c r="BQ312" i="7"/>
  <c r="BQ673" i="7"/>
  <c r="CF554" i="7"/>
  <c r="BQ243" i="7"/>
  <c r="BQ622" i="7"/>
  <c r="M257" i="7"/>
  <c r="M653" i="7"/>
  <c r="BQ616" i="7"/>
  <c r="M609" i="7"/>
  <c r="BQ504" i="7"/>
  <c r="BQ170" i="7"/>
  <c r="M385" i="7"/>
  <c r="M401" i="7"/>
  <c r="BQ547" i="7"/>
  <c r="CF247" i="7"/>
  <c r="CF622" i="7"/>
  <c r="M159" i="7"/>
  <c r="CF394" i="7"/>
  <c r="BQ657" i="7"/>
  <c r="CF667" i="7"/>
  <c r="BQ654" i="7"/>
  <c r="BQ638" i="7"/>
  <c r="BQ221" i="7"/>
  <c r="CF219" i="7"/>
  <c r="BQ202" i="7"/>
  <c r="BQ301" i="7"/>
  <c r="CF299" i="7"/>
  <c r="CF685" i="7"/>
  <c r="BQ236" i="7"/>
  <c r="CF404" i="7"/>
  <c r="M190" i="7"/>
  <c r="CF669" i="7"/>
  <c r="M207" i="7"/>
  <c r="BQ338" i="7"/>
  <c r="BQ437" i="7"/>
  <c r="BQ300" i="7"/>
  <c r="M175" i="7"/>
  <c r="BQ322" i="7"/>
  <c r="BQ421" i="7"/>
  <c r="BQ220" i="7"/>
  <c r="CF427" i="7"/>
  <c r="BQ474" i="7"/>
  <c r="CF180" i="7"/>
  <c r="M673" i="7"/>
  <c r="M447" i="7"/>
  <c r="BQ394" i="7"/>
  <c r="BQ268" i="7"/>
  <c r="CF274" i="7"/>
  <c r="CF349" i="7"/>
  <c r="CF483" i="7"/>
  <c r="BQ198" i="7"/>
  <c r="BQ617" i="7"/>
  <c r="CF627" i="7"/>
  <c r="M611" i="7"/>
  <c r="CF660" i="7"/>
  <c r="M301" i="7"/>
  <c r="BQ254" i="7"/>
  <c r="BQ510" i="7"/>
  <c r="BQ593" i="7"/>
  <c r="CF603" i="7"/>
  <c r="M563" i="7"/>
  <c r="CF293" i="7"/>
  <c r="BQ542" i="7"/>
  <c r="M621" i="7"/>
  <c r="CF573" i="7"/>
  <c r="M513" i="7"/>
  <c r="CF331" i="7"/>
  <c r="CF326" i="7"/>
  <c r="CF425" i="7"/>
  <c r="BQ598" i="7"/>
  <c r="M605" i="7"/>
  <c r="BQ435" i="7"/>
  <c r="BQ478" i="7"/>
  <c r="CF516" i="7"/>
  <c r="CF395" i="7"/>
  <c r="M405" i="7"/>
  <c r="BQ677" i="7"/>
  <c r="CF159" i="7"/>
  <c r="M181" i="7"/>
  <c r="BQ565" i="7"/>
  <c r="BQ367" i="7"/>
  <c r="CF675" i="7"/>
  <c r="CF364" i="7"/>
  <c r="BQ470" i="7"/>
  <c r="BQ696" i="7"/>
  <c r="CF186" i="7"/>
  <c r="CF261" i="7"/>
  <c r="CF652" i="7"/>
  <c r="BQ343" i="7"/>
  <c r="CF526" i="7"/>
  <c r="CF625" i="7"/>
  <c r="CF240" i="7"/>
  <c r="BQ628" i="7"/>
  <c r="CF549" i="7"/>
  <c r="CF307" i="7"/>
  <c r="CF690" i="7"/>
  <c r="BQ602" i="7"/>
  <c r="BQ513" i="7"/>
  <c r="BQ195" i="7"/>
  <c r="BQ238" i="7"/>
  <c r="BQ289" i="7"/>
  <c r="M199" i="7"/>
  <c r="M446" i="7"/>
  <c r="CF304" i="7"/>
  <c r="M238" i="7"/>
  <c r="BQ377" i="7"/>
  <c r="CF491" i="7"/>
  <c r="BQ428" i="7"/>
  <c r="M511" i="7"/>
  <c r="CF314" i="7"/>
  <c r="CF389" i="7"/>
  <c r="M162" i="7"/>
  <c r="BQ471" i="7"/>
  <c r="CF169" i="7"/>
  <c r="M451" i="7"/>
  <c r="CF490" i="7"/>
  <c r="M237" i="7"/>
  <c r="BQ569" i="7"/>
  <c r="CF579" i="7"/>
  <c r="CF450" i="7"/>
  <c r="CF525" i="7"/>
  <c r="CF544" i="7"/>
  <c r="M455" i="7"/>
  <c r="CF534" i="7"/>
  <c r="CF633" i="7"/>
  <c r="CF632" i="7"/>
  <c r="M579" i="7"/>
  <c r="BQ427" i="7"/>
  <c r="CF571" i="7"/>
  <c r="CF442" i="7"/>
  <c r="BQ205" i="7"/>
  <c r="BQ387" i="7"/>
  <c r="M465" i="7"/>
  <c r="CF181" i="7"/>
  <c r="CF316" i="7"/>
  <c r="BQ686" i="7"/>
  <c r="BQ269" i="7"/>
  <c r="BQ288" i="7"/>
  <c r="M343" i="7"/>
  <c r="BQ636" i="7"/>
  <c r="M302" i="7"/>
  <c r="M529" i="7"/>
  <c r="M413" i="7"/>
  <c r="CF469" i="7"/>
  <c r="BQ536" i="7"/>
  <c r="CF474" i="7"/>
  <c r="CF458" i="7"/>
  <c r="CF533" i="7"/>
  <c r="BQ600" i="7"/>
  <c r="CF538" i="7"/>
  <c r="CF613" i="7"/>
  <c r="M223" i="7"/>
  <c r="BQ522" i="7"/>
  <c r="CF564" i="7"/>
  <c r="M417" i="7"/>
  <c r="BQ467" i="7"/>
  <c r="M458" i="7"/>
  <c r="BQ672" i="7"/>
  <c r="CF162" i="7"/>
  <c r="CF237" i="7"/>
  <c r="CF628" i="7"/>
  <c r="BQ656" i="7"/>
  <c r="CF658" i="7"/>
  <c r="CF221" i="7"/>
  <c r="CF548" i="7"/>
  <c r="M479" i="7"/>
  <c r="CF298" i="7"/>
  <c r="CF692" i="7"/>
  <c r="BQ314" i="7"/>
  <c r="BQ413" i="7"/>
  <c r="BQ276" i="7"/>
  <c r="CF218" i="7"/>
  <c r="CF596" i="7"/>
  <c r="M173" i="7"/>
  <c r="M307" i="7"/>
  <c r="M591" i="7"/>
  <c r="BQ534" i="7"/>
  <c r="CF429" i="7"/>
  <c r="M322" i="7"/>
  <c r="BQ342" i="7"/>
  <c r="BQ529" i="7"/>
  <c r="BQ211" i="7"/>
  <c r="BQ526" i="7"/>
  <c r="CF330" i="7"/>
  <c r="CF405" i="7"/>
  <c r="M226" i="7"/>
  <c r="BQ318" i="7"/>
  <c r="BQ466" i="7"/>
  <c r="M349" i="7"/>
  <c r="BQ371" i="7"/>
  <c r="BQ414" i="7"/>
  <c r="BQ333" i="7"/>
  <c r="M287" i="7"/>
  <c r="M277" i="7"/>
  <c r="M459" i="7"/>
  <c r="M461" i="7"/>
  <c r="CF179" i="7"/>
  <c r="CF251" i="7"/>
  <c r="BQ298" i="7"/>
  <c r="M641" i="7"/>
  <c r="M415" i="7"/>
  <c r="BQ279" i="7"/>
  <c r="CF489" i="7"/>
  <c r="CF671" i="7"/>
  <c r="BQ167" i="7"/>
  <c r="CF377" i="7"/>
  <c r="CF175" i="7"/>
  <c r="CF292" i="7"/>
  <c r="BQ245" i="7"/>
  <c r="BQ290" i="7"/>
  <c r="CF508" i="7"/>
  <c r="CF698" i="7"/>
  <c r="BQ610" i="7"/>
  <c r="BQ521" i="7"/>
  <c r="CF663" i="7"/>
  <c r="M677" i="7"/>
  <c r="M282" i="7"/>
  <c r="BQ629" i="7"/>
  <c r="CF440" i="7"/>
  <c r="BQ390" i="7"/>
  <c r="BQ172" i="7"/>
  <c r="BQ567" i="7"/>
  <c r="BQ426" i="7"/>
  <c r="CF325" i="7"/>
  <c r="CF523" i="7"/>
  <c r="CF518" i="7"/>
  <c r="CF617" i="7"/>
  <c r="BQ168" i="7"/>
  <c r="BC429" i="7"/>
  <c r="M233" i="7"/>
  <c r="BQ495" i="7"/>
  <c r="CF193" i="7"/>
  <c r="BQ356" i="7"/>
  <c r="BQ625" i="7"/>
  <c r="BQ308" i="7"/>
  <c r="M253" i="7"/>
  <c r="M387" i="7"/>
  <c r="BQ452" i="7"/>
  <c r="CF279" i="7"/>
  <c r="CF681" i="7"/>
  <c r="CF418" i="7"/>
  <c r="BQ363" i="7"/>
  <c r="BQ179" i="7"/>
  <c r="CF381" i="7"/>
  <c r="BQ444" i="7"/>
  <c r="M525" i="7"/>
  <c r="M659" i="7"/>
  <c r="BQ417" i="7"/>
  <c r="BQ296" i="7"/>
  <c r="M693" i="7"/>
  <c r="M314" i="7"/>
  <c r="M342" i="7"/>
  <c r="CF482" i="7"/>
  <c r="BQ624" i="7"/>
  <c r="BQ436" i="7"/>
  <c r="M509" i="7"/>
  <c r="CF517" i="7"/>
  <c r="CF203" i="7"/>
  <c r="M266" i="7"/>
  <c r="BQ614" i="7"/>
  <c r="M241" i="7"/>
  <c r="CF506" i="7"/>
  <c r="CF581" i="7"/>
  <c r="BQ481" i="7"/>
  <c r="CF249" i="7"/>
  <c r="CF448" i="7"/>
  <c r="BQ507" i="7"/>
  <c r="M394" i="7"/>
  <c r="M573" i="7"/>
  <c r="M701" i="7"/>
  <c r="CF674" i="7"/>
  <c r="BQ348" i="7"/>
  <c r="BQ234" i="7"/>
  <c r="CF634" i="7"/>
  <c r="CF687" i="7"/>
  <c r="BQ540" i="7"/>
  <c r="CF250" i="7"/>
  <c r="CF303" i="7"/>
  <c r="M183" i="7"/>
  <c r="BQ366" i="7"/>
  <c r="CF252" i="7"/>
  <c r="BQ422" i="7"/>
  <c r="M242" i="7"/>
  <c r="M356" i="7"/>
  <c r="CF614" i="7"/>
  <c r="M649" i="7"/>
  <c r="BQ571" i="7"/>
  <c r="BC546" i="7"/>
  <c r="M169" i="7"/>
  <c r="BQ532" i="7"/>
  <c r="M518" i="7"/>
  <c r="AA693" i="7"/>
  <c r="AA238" i="7"/>
  <c r="BC595" i="7"/>
  <c r="CF297" i="7"/>
  <c r="CF167" i="7"/>
  <c r="BQ441" i="7"/>
  <c r="CF576" i="7"/>
  <c r="CF447" i="7"/>
  <c r="BC610" i="7"/>
  <c r="M297" i="7"/>
  <c r="CF207" i="7"/>
  <c r="AA293" i="7"/>
  <c r="BC690" i="7"/>
  <c r="BC226" i="7"/>
  <c r="M648" i="7"/>
  <c r="CF160" i="7"/>
  <c r="M347" i="7"/>
  <c r="CF286" i="7"/>
  <c r="BQ627" i="7"/>
  <c r="M267" i="7"/>
  <c r="CF511" i="7"/>
  <c r="AO498" i="7"/>
  <c r="BQ273" i="7"/>
  <c r="CF472" i="7"/>
  <c r="AA357" i="7"/>
  <c r="M622" i="7"/>
  <c r="BC337" i="7"/>
  <c r="AA508" i="7"/>
  <c r="CF407" i="7"/>
  <c r="M475" i="7"/>
  <c r="CF559" i="7"/>
  <c r="CF503" i="7"/>
  <c r="BC666" i="7"/>
  <c r="BQ648" i="7"/>
  <c r="BQ488" i="7"/>
  <c r="BQ501" i="7"/>
  <c r="BQ701" i="7"/>
  <c r="CF256" i="7"/>
  <c r="BQ319" i="7"/>
  <c r="BC178" i="7"/>
  <c r="M681" i="7"/>
  <c r="BQ280" i="7"/>
  <c r="AA485" i="7"/>
  <c r="BC167" i="7"/>
  <c r="AO648" i="7"/>
  <c r="M172" i="7"/>
  <c r="BQ539" i="7"/>
  <c r="BC173" i="7"/>
  <c r="M469" i="7"/>
  <c r="CF521" i="7"/>
  <c r="BQ580" i="7"/>
  <c r="M548" i="7"/>
  <c r="BQ487" i="7"/>
  <c r="BQ683" i="7"/>
  <c r="BQ375" i="7"/>
  <c r="BC221" i="7"/>
  <c r="BQ329" i="7"/>
  <c r="CF592" i="7"/>
  <c r="AA364" i="7"/>
  <c r="AA365" i="7"/>
  <c r="AO470" i="7"/>
  <c r="BC164" i="7"/>
  <c r="BC693" i="7"/>
  <c r="M236" i="7"/>
  <c r="AA468" i="7"/>
  <c r="BC581" i="7"/>
  <c r="AO169" i="7"/>
  <c r="AO343" i="7"/>
  <c r="BQ653" i="7"/>
  <c r="CF318" i="7"/>
  <c r="AO379" i="7"/>
  <c r="BC243" i="7"/>
  <c r="AA682" i="7"/>
  <c r="BC466" i="7"/>
  <c r="BC348" i="7"/>
  <c r="M492" i="7"/>
  <c r="AO644" i="7"/>
  <c r="AO456" i="7"/>
  <c r="AO345" i="7"/>
  <c r="BC287" i="7"/>
  <c r="AA511" i="7"/>
  <c r="BC360" i="7"/>
  <c r="AO643" i="7"/>
  <c r="BC518" i="7"/>
  <c r="AO193" i="7"/>
  <c r="BQ199" i="7"/>
  <c r="BQ472" i="7"/>
  <c r="AO376" i="7"/>
  <c r="AO467" i="7"/>
  <c r="AO578" i="7"/>
  <c r="AA574" i="7"/>
  <c r="BC483" i="7"/>
  <c r="BQ541" i="7"/>
  <c r="AO281" i="7"/>
  <c r="AO567" i="7"/>
  <c r="AO658" i="7"/>
  <c r="BC644" i="7"/>
  <c r="AO611" i="7"/>
  <c r="AO363" i="7"/>
  <c r="AA424" i="7"/>
  <c r="AA191" i="7"/>
  <c r="BC512" i="7"/>
  <c r="BC304" i="7"/>
  <c r="M234" i="7"/>
  <c r="BQ586" i="7"/>
  <c r="CF468" i="7"/>
  <c r="CF354" i="7"/>
  <c r="M285" i="7"/>
  <c r="CF645" i="7"/>
  <c r="BQ397" i="7"/>
  <c r="BQ173" i="7"/>
  <c r="BQ415" i="7"/>
  <c r="M259" i="7"/>
  <c r="CF612" i="7"/>
  <c r="M414" i="7"/>
  <c r="CF233" i="7"/>
  <c r="BQ315" i="7"/>
  <c r="BC570" i="7"/>
  <c r="CF296" i="7"/>
  <c r="AO322" i="7"/>
  <c r="M270" i="7"/>
  <c r="BQ385" i="7"/>
  <c r="CF383" i="7"/>
  <c r="AO202" i="7"/>
  <c r="BQ661" i="7"/>
  <c r="CF344" i="7"/>
  <c r="BC449" i="7"/>
  <c r="BC562" i="7"/>
  <c r="M618" i="7"/>
  <c r="AO340" i="7"/>
  <c r="AO290" i="7"/>
  <c r="CF368" i="7"/>
  <c r="M644" i="7"/>
  <c r="BQ449" i="7"/>
  <c r="M519" i="7"/>
  <c r="AO370" i="7"/>
  <c r="BQ209" i="7"/>
  <c r="BQ596" i="7"/>
  <c r="BC524" i="7"/>
  <c r="AO493" i="7"/>
  <c r="AO411" i="7"/>
  <c r="BC659" i="7"/>
  <c r="CF361" i="7"/>
  <c r="M206" i="7"/>
  <c r="BQ175" i="7"/>
  <c r="CF439" i="7"/>
  <c r="M420" i="7"/>
  <c r="M647" i="7"/>
  <c r="CF502" i="7"/>
  <c r="CF601" i="7"/>
  <c r="M569" i="7"/>
  <c r="M364" i="7"/>
  <c r="BC470" i="7"/>
  <c r="AO667" i="7"/>
  <c r="BC244" i="7"/>
  <c r="CF608" i="7"/>
  <c r="CF359" i="7"/>
  <c r="BQ440" i="7"/>
  <c r="M631" i="7"/>
  <c r="AO482" i="7"/>
  <c r="CF262" i="7"/>
  <c r="M217" i="7"/>
  <c r="M235" i="7"/>
  <c r="M635" i="7"/>
  <c r="BQ645" i="7"/>
  <c r="CF639" i="7"/>
  <c r="BC342" i="7"/>
  <c r="BQ401" i="7"/>
  <c r="CF600" i="7"/>
  <c r="AO566" i="7"/>
  <c r="BC205" i="7"/>
  <c r="CF161" i="7"/>
  <c r="BC540" i="7"/>
  <c r="M327" i="7"/>
  <c r="CF670" i="7"/>
  <c r="BQ311" i="7"/>
  <c r="M651" i="7"/>
  <c r="CF392" i="7"/>
  <c r="M165" i="7"/>
  <c r="M215" i="7"/>
  <c r="M615" i="7"/>
  <c r="CF183" i="7"/>
  <c r="BC450" i="7"/>
  <c r="CF657" i="7"/>
  <c r="BQ465" i="7"/>
  <c r="BC579" i="7"/>
  <c r="BC596" i="7"/>
  <c r="AA643" i="7"/>
  <c r="BC222" i="7"/>
  <c r="AO552" i="7"/>
  <c r="BC556" i="7"/>
  <c r="BC683" i="7"/>
  <c r="AO328" i="7"/>
  <c r="AO256" i="7"/>
  <c r="AA285" i="7"/>
  <c r="BC365" i="7"/>
  <c r="BQ207" i="7"/>
  <c r="M176" i="7"/>
  <c r="AO543" i="7"/>
  <c r="BC387" i="7"/>
  <c r="AO471" i="7"/>
  <c r="AO680" i="7"/>
  <c r="BC620" i="7"/>
  <c r="AA205" i="7"/>
  <c r="BQ605" i="7"/>
  <c r="AA470" i="7"/>
  <c r="AO599" i="7"/>
  <c r="BC202" i="7"/>
  <c r="AO670" i="7"/>
  <c r="AA360" i="7"/>
  <c r="AO553" i="7"/>
  <c r="AO477" i="7"/>
  <c r="CF519" i="7"/>
  <c r="M185" i="7"/>
  <c r="AA583" i="7"/>
  <c r="AA501" i="7"/>
  <c r="AA196" i="7"/>
  <c r="BC200" i="7"/>
  <c r="AO263" i="7"/>
  <c r="AA596" i="7"/>
  <c r="AO701" i="7"/>
  <c r="AA341" i="7"/>
  <c r="AA228" i="7"/>
  <c r="AO422" i="7"/>
  <c r="AA352" i="7"/>
  <c r="AA290" i="7"/>
  <c r="M568" i="7"/>
  <c r="M308" i="7"/>
  <c r="BQ164" i="7"/>
  <c r="M294" i="7"/>
  <c r="BQ535" i="7"/>
  <c r="M467" i="7"/>
  <c r="M419" i="7"/>
  <c r="BQ196" i="7"/>
  <c r="BQ260" i="7"/>
  <c r="CF557" i="7"/>
  <c r="BC301" i="7"/>
  <c r="M671" i="7"/>
  <c r="CF684" i="7"/>
  <c r="BQ291" i="7"/>
  <c r="CF616" i="7"/>
  <c r="M643" i="7"/>
  <c r="M325" i="7"/>
  <c r="BQ169" i="7"/>
  <c r="M453" i="7"/>
  <c r="BQ499" i="7"/>
  <c r="CF201" i="7"/>
  <c r="M391" i="7"/>
  <c r="CF374" i="7"/>
  <c r="CF473" i="7"/>
  <c r="M313" i="7"/>
  <c r="AO201" i="7"/>
  <c r="AO691" i="7"/>
  <c r="BC485" i="7"/>
  <c r="AA565" i="7"/>
  <c r="CF351" i="7"/>
  <c r="BQ241" i="7"/>
  <c r="CF166" i="7"/>
  <c r="CF265" i="7"/>
  <c r="BQ328" i="7"/>
  <c r="CF438" i="7"/>
  <c r="CF537" i="7"/>
  <c r="CF408" i="7"/>
  <c r="AO473" i="7"/>
  <c r="AA436" i="7"/>
  <c r="AA302" i="7"/>
  <c r="AO468" i="7"/>
  <c r="AO418" i="7"/>
  <c r="CF295" i="7"/>
  <c r="CF495" i="7"/>
  <c r="M503" i="7"/>
  <c r="BC602" i="7"/>
  <c r="BQ392" i="7"/>
  <c r="M629" i="7"/>
  <c r="M186" i="7"/>
  <c r="CF545" i="7"/>
  <c r="BC588" i="7"/>
  <c r="AO585" i="7"/>
  <c r="AA366" i="7"/>
  <c r="AO596" i="7"/>
  <c r="M203" i="7"/>
  <c r="BQ240" i="7"/>
  <c r="BQ637" i="7"/>
  <c r="BQ384" i="7"/>
  <c r="CF366" i="7"/>
  <c r="CF471" i="7"/>
  <c r="BQ685" i="7"/>
  <c r="BC586" i="7"/>
  <c r="BC195" i="7"/>
  <c r="CF457" i="7"/>
  <c r="BQ516" i="7"/>
  <c r="CF630" i="7"/>
  <c r="CF217" i="7"/>
  <c r="M214" i="7"/>
  <c r="AA166" i="7"/>
  <c r="AO407" i="7"/>
  <c r="AO306" i="7"/>
  <c r="CF396" i="7"/>
  <c r="CF241" i="7"/>
  <c r="BQ555" i="7"/>
  <c r="CF631" i="7"/>
  <c r="BC162" i="7"/>
  <c r="M409" i="7"/>
  <c r="BQ667" i="7"/>
  <c r="BQ684" i="7"/>
  <c r="CF184" i="7"/>
  <c r="CF695" i="7"/>
  <c r="CF558" i="7"/>
  <c r="M410" i="7"/>
  <c r="M171" i="7"/>
  <c r="AO694" i="7"/>
  <c r="BC168" i="7"/>
  <c r="BC259" i="7"/>
  <c r="AA253" i="7"/>
  <c r="CF289" i="7"/>
  <c r="AO210" i="7"/>
  <c r="AO516" i="7"/>
  <c r="AA540" i="7"/>
  <c r="AA406" i="7"/>
  <c r="BC516" i="7"/>
  <c r="CF246" i="7"/>
  <c r="CF527" i="7"/>
  <c r="AO214" i="7"/>
  <c r="M546" i="7"/>
  <c r="AO264" i="7"/>
  <c r="AA317" i="7"/>
  <c r="M187" i="7"/>
  <c r="AO374" i="7"/>
  <c r="M422" i="7"/>
  <c r="AA604" i="7"/>
  <c r="BC161" i="7"/>
  <c r="AA349" i="7"/>
  <c r="AO355" i="7"/>
  <c r="AA226" i="7"/>
  <c r="M312" i="7"/>
  <c r="AA496" i="7"/>
  <c r="AA434" i="7"/>
  <c r="BQ400" i="7"/>
  <c r="BC406" i="7"/>
  <c r="AO435" i="7"/>
  <c r="BC248" i="7"/>
  <c r="AA676" i="7"/>
  <c r="BC430" i="7"/>
  <c r="AO629" i="7"/>
  <c r="BC196" i="7"/>
  <c r="AA462" i="7"/>
  <c r="M300" i="7"/>
  <c r="M450" i="7"/>
  <c r="AA606" i="7"/>
  <c r="M280" i="7"/>
  <c r="M160" i="7"/>
  <c r="BC647" i="7"/>
  <c r="BC582" i="7"/>
  <c r="BQ346" i="7"/>
  <c r="BQ186" i="7"/>
  <c r="BQ570" i="7"/>
  <c r="CF650" i="7"/>
  <c r="BQ492" i="7"/>
  <c r="BQ468" i="7"/>
  <c r="BQ215" i="7"/>
  <c r="CF599" i="7"/>
  <c r="CF626" i="7"/>
  <c r="CF441" i="7"/>
  <c r="M661" i="7"/>
  <c r="M483" i="7"/>
  <c r="CF691" i="7"/>
  <c r="BQ423" i="7"/>
  <c r="BQ544" i="7"/>
  <c r="M521" i="7"/>
  <c r="CF497" i="7"/>
  <c r="M306" i="7"/>
  <c r="CF311" i="7"/>
  <c r="M542" i="7"/>
  <c r="BQ264" i="7"/>
  <c r="M373" i="7"/>
  <c r="M555" i="7"/>
  <c r="BQ217" i="7"/>
  <c r="AO381" i="7"/>
  <c r="AA372" i="7"/>
  <c r="AO267" i="7"/>
  <c r="BC166" i="7"/>
  <c r="BQ232" i="7"/>
  <c r="CF569" i="7"/>
  <c r="CF678" i="7"/>
  <c r="M164" i="7"/>
  <c r="CF648" i="7"/>
  <c r="M501" i="7"/>
  <c r="M683" i="7"/>
  <c r="M441" i="7"/>
  <c r="AA486" i="7"/>
  <c r="M616" i="7"/>
  <c r="M208" i="7"/>
  <c r="AA641" i="7"/>
  <c r="BQ159" i="7"/>
  <c r="BQ176" i="7"/>
  <c r="BQ376" i="7"/>
  <c r="BQ320" i="7"/>
  <c r="AO354" i="7"/>
  <c r="CF200" i="7"/>
  <c r="BQ391" i="7"/>
  <c r="CF574" i="7"/>
  <c r="AO514" i="7"/>
  <c r="AO310" i="7"/>
  <c r="AA500" i="7"/>
  <c r="M464" i="7"/>
  <c r="AA181" i="7"/>
  <c r="CF270" i="7"/>
  <c r="CF560" i="7"/>
  <c r="M507" i="7"/>
  <c r="CF192" i="7"/>
  <c r="M357" i="7"/>
  <c r="CF672" i="7"/>
  <c r="M603" i="7"/>
  <c r="CF414" i="7"/>
  <c r="CF358" i="7"/>
  <c r="M523" i="7"/>
  <c r="CF328" i="7"/>
  <c r="BQ515" i="7"/>
  <c r="M606" i="7"/>
  <c r="BC210" i="7"/>
  <c r="AA618" i="7"/>
  <c r="AA301" i="7"/>
  <c r="AA639" i="7"/>
  <c r="CF589" i="7"/>
  <c r="CF470" i="7"/>
  <c r="M359" i="7"/>
  <c r="M338" i="7"/>
  <c r="BC278" i="7"/>
  <c r="BQ265" i="7"/>
  <c r="M583" i="7"/>
  <c r="M617" i="7"/>
  <c r="CF385" i="7"/>
  <c r="BQ572" i="7"/>
  <c r="BQ447" i="7"/>
  <c r="BQ393" i="7"/>
  <c r="CF254" i="7"/>
  <c r="M586" i="7"/>
  <c r="AO287" i="7"/>
  <c r="AO575" i="7"/>
  <c r="M614" i="7"/>
  <c r="AO386" i="7"/>
  <c r="AA518" i="7"/>
  <c r="AA689" i="7"/>
  <c r="BC372" i="7"/>
  <c r="M624" i="7"/>
  <c r="AO409" i="7"/>
  <c r="CF455" i="7"/>
  <c r="BQ408" i="7"/>
  <c r="AA519" i="7"/>
  <c r="AO231" i="7"/>
  <c r="AA407" i="7"/>
  <c r="M204" i="7"/>
  <c r="AO594" i="7"/>
  <c r="AA582" i="7"/>
  <c r="BC401" i="7"/>
  <c r="BC212" i="7"/>
  <c r="AO600" i="7"/>
  <c r="M332" i="7"/>
  <c r="AA288" i="7"/>
  <c r="M570" i="7"/>
  <c r="BC583" i="7"/>
  <c r="BC228" i="7"/>
  <c r="BC526" i="7"/>
  <c r="BQ597" i="7"/>
  <c r="AA492" i="7"/>
  <c r="AA493" i="7"/>
  <c r="AA246" i="7"/>
  <c r="BC351" i="7"/>
  <c r="AO351" i="7"/>
  <c r="AA453" i="7"/>
  <c r="BC350" i="7"/>
  <c r="AO584" i="7"/>
  <c r="BC572" i="7"/>
  <c r="BC415" i="7"/>
  <c r="BC207" i="7"/>
  <c r="BC575" i="7"/>
  <c r="BC537" i="7"/>
  <c r="AO476" i="7"/>
  <c r="AO330" i="7"/>
  <c r="BQ445" i="7"/>
  <c r="BQ285" i="7"/>
  <c r="BQ429" i="7"/>
  <c r="CF213" i="7"/>
  <c r="BQ442" i="7"/>
  <c r="BQ590" i="7"/>
  <c r="BC698" i="7"/>
  <c r="M587" i="7"/>
  <c r="M625" i="7"/>
  <c r="M505" i="7"/>
  <c r="M250" i="7"/>
  <c r="CF636" i="7"/>
  <c r="BQ695" i="7"/>
  <c r="BC317" i="7"/>
  <c r="BQ282" i="7"/>
  <c r="CF319" i="7"/>
  <c r="BQ611" i="7"/>
  <c r="CF312" i="7"/>
  <c r="M247" i="7"/>
  <c r="BC474" i="7"/>
  <c r="CF584" i="7"/>
  <c r="BQ263" i="7"/>
  <c r="CF446" i="7"/>
  <c r="AA556" i="7"/>
  <c r="AA422" i="7"/>
  <c r="M360" i="7"/>
  <c r="AO289" i="7"/>
  <c r="BC230" i="7"/>
  <c r="CF552" i="7"/>
  <c r="BC163" i="7"/>
  <c r="BQ563" i="7"/>
  <c r="BC538" i="7"/>
  <c r="BQ525" i="7"/>
  <c r="BQ327" i="7"/>
  <c r="BC194" i="7"/>
  <c r="AO234" i="7"/>
  <c r="BC252" i="7"/>
  <c r="BC651" i="7"/>
  <c r="BC549" i="7"/>
  <c r="BC225" i="7"/>
  <c r="CF479" i="7"/>
  <c r="CF496" i="7"/>
  <c r="CF696" i="7"/>
  <c r="CF640" i="7"/>
  <c r="CF302" i="7"/>
  <c r="BQ589" i="7"/>
  <c r="CF199" i="7"/>
  <c r="BQ463" i="7"/>
  <c r="AA172" i="7"/>
  <c r="AA550" i="7"/>
  <c r="BC209" i="7"/>
  <c r="BC613" i="7"/>
  <c r="M326" i="7"/>
  <c r="BQ223" i="7"/>
  <c r="BQ433" i="7"/>
  <c r="CF294" i="7"/>
  <c r="BQ581" i="7"/>
  <c r="BQ255" i="7"/>
  <c r="M331" i="7"/>
  <c r="CF214" i="7"/>
  <c r="BQ303" i="7"/>
  <c r="M341" i="7"/>
  <c r="BC272" i="7"/>
  <c r="M281" i="7"/>
  <c r="CF327" i="7"/>
  <c r="CF190" i="7"/>
  <c r="AO403" i="7"/>
  <c r="BC355" i="7"/>
  <c r="BC532" i="7"/>
  <c r="BC199" i="7"/>
  <c r="M439" i="7"/>
  <c r="BQ359" i="7"/>
  <c r="CF257" i="7"/>
  <c r="BQ508" i="7"/>
  <c r="CF494" i="7"/>
  <c r="CF593" i="7"/>
  <c r="CF168" i="7"/>
  <c r="CF185" i="7"/>
  <c r="M510" i="7"/>
  <c r="CF384" i="7"/>
  <c r="CF255" i="7"/>
  <c r="BC237" i="7"/>
  <c r="CF463" i="7"/>
  <c r="AO251" i="7"/>
  <c r="AO562" i="7"/>
  <c r="AA343" i="7"/>
  <c r="BC484" i="7"/>
  <c r="AA671" i="7"/>
  <c r="BC380" i="7"/>
  <c r="BC273" i="7"/>
  <c r="AO660" i="7"/>
  <c r="BC653" i="7"/>
  <c r="AA478" i="7"/>
  <c r="BQ336" i="7"/>
  <c r="BC682" i="7"/>
  <c r="M514" i="7"/>
  <c r="AA437" i="7"/>
  <c r="CF225" i="7"/>
  <c r="BC548" i="7"/>
  <c r="AA204" i="7"/>
  <c r="BC266" i="7"/>
  <c r="AO192" i="7"/>
  <c r="BC414" i="7"/>
  <c r="CF481" i="7"/>
  <c r="BC580" i="7"/>
  <c r="M690" i="7"/>
  <c r="BC473" i="7"/>
  <c r="AO348" i="7"/>
  <c r="AO620" i="7"/>
  <c r="AO617" i="7"/>
  <c r="M427" i="7"/>
  <c r="AA165" i="7"/>
  <c r="BC216" i="7"/>
  <c r="M650" i="7"/>
  <c r="AA381" i="7"/>
  <c r="M260" i="7"/>
  <c r="BC684" i="7"/>
  <c r="AO276" i="7"/>
  <c r="CF417" i="7"/>
  <c r="AO274" i="7"/>
  <c r="AO183" i="7"/>
  <c r="BC370" i="7"/>
  <c r="AO332" i="7"/>
  <c r="AA700" i="7"/>
  <c r="AA665" i="7"/>
  <c r="AA560" i="7"/>
  <c r="M340" i="7"/>
  <c r="BQ267" i="7"/>
  <c r="M541" i="7"/>
  <c r="CF283" i="7"/>
  <c r="BQ292" i="7"/>
  <c r="CF604" i="7"/>
  <c r="M166" i="7"/>
  <c r="CF341" i="7"/>
  <c r="M205" i="7"/>
  <c r="M290" i="7"/>
  <c r="BQ548" i="7"/>
  <c r="BQ575" i="7"/>
  <c r="CF235" i="7"/>
  <c r="BQ676" i="7"/>
  <c r="BQ187" i="7"/>
  <c r="M371" i="7"/>
  <c r="BQ509" i="7"/>
  <c r="CF434" i="7"/>
  <c r="BQ352" i="7"/>
  <c r="M471" i="7"/>
  <c r="BQ185" i="7"/>
  <c r="BQ192" i="7"/>
  <c r="AO245" i="7"/>
  <c r="BQ457" i="7"/>
  <c r="CF583" i="7"/>
  <c r="M517" i="7"/>
  <c r="BC436" i="7"/>
  <c r="M688" i="7"/>
  <c r="BC587" i="7"/>
  <c r="BC578" i="7"/>
  <c r="BQ277" i="7"/>
  <c r="BQ425" i="7"/>
  <c r="CF367" i="7"/>
  <c r="CF375" i="7"/>
  <c r="AO170" i="7"/>
  <c r="CF337" i="7"/>
  <c r="CF647" i="7"/>
  <c r="CF510" i="7"/>
  <c r="AA607" i="7"/>
  <c r="AO632" i="7"/>
  <c r="AO452" i="7"/>
  <c r="AO246" i="7"/>
  <c r="BQ341" i="7"/>
  <c r="BQ360" i="7"/>
  <c r="BQ369" i="7"/>
  <c r="BQ573" i="7"/>
  <c r="M374" i="7"/>
  <c r="M229" i="7"/>
  <c r="CF401" i="7"/>
  <c r="BQ588" i="7"/>
  <c r="CF271" i="7"/>
  <c r="AA610" i="7"/>
  <c r="BC238" i="7"/>
  <c r="AO580" i="7"/>
  <c r="AO392" i="7"/>
  <c r="BC353" i="7"/>
  <c r="CF543" i="7"/>
  <c r="BC522" i="7"/>
  <c r="M213" i="7"/>
  <c r="CF393" i="7"/>
  <c r="CF575" i="7"/>
  <c r="CF334" i="7"/>
  <c r="CF423" i="7"/>
  <c r="CF623" i="7"/>
  <c r="BQ247" i="7"/>
  <c r="AO610" i="7"/>
  <c r="BQ201" i="7"/>
  <c r="M279" i="7"/>
  <c r="BQ587" i="7"/>
  <c r="AA300" i="7"/>
  <c r="AA391" i="7"/>
  <c r="AO537" i="7"/>
  <c r="BC338" i="7"/>
  <c r="M246" i="7"/>
  <c r="CF679" i="7"/>
  <c r="M346" i="7"/>
  <c r="CF320" i="7"/>
  <c r="M613" i="7"/>
  <c r="CF460" i="7"/>
  <c r="CF369" i="7"/>
  <c r="M478" i="7"/>
  <c r="BC461" i="7"/>
  <c r="M393" i="7"/>
  <c r="BQ644" i="7"/>
  <c r="CF182" i="7"/>
  <c r="BQ344" i="7"/>
  <c r="AA455" i="7"/>
  <c r="AA674" i="7"/>
  <c r="BQ409" i="7"/>
  <c r="AO249" i="7"/>
  <c r="BC239" i="7"/>
  <c r="AO696" i="7"/>
  <c r="AO539" i="7"/>
  <c r="AA213" i="7"/>
  <c r="AO472" i="7"/>
  <c r="BC220" i="7"/>
  <c r="CF656" i="7"/>
  <c r="AA428" i="7"/>
  <c r="AO215" i="7"/>
  <c r="BC668" i="7"/>
  <c r="AO338" i="7"/>
  <c r="AO178" i="7"/>
  <c r="AA614" i="7"/>
  <c r="AO383" i="7"/>
  <c r="AA398" i="7"/>
  <c r="AO311" i="7"/>
  <c r="AO466" i="7"/>
  <c r="AO294" i="7"/>
  <c r="BC511" i="7"/>
  <c r="AO227" i="7"/>
  <c r="AA569" i="7"/>
  <c r="AA193" i="7"/>
  <c r="CF209" i="7"/>
  <c r="CF382" i="7"/>
  <c r="BC321" i="7"/>
  <c r="AA174" i="7"/>
  <c r="BC493" i="7"/>
  <c r="M460" i="7"/>
  <c r="AO268" i="7"/>
  <c r="AO502" i="7"/>
  <c r="AA269" i="7"/>
  <c r="AO434" i="7"/>
  <c r="AA534" i="7"/>
  <c r="AO309" i="7"/>
  <c r="AO479" i="7"/>
  <c r="AA561" i="7"/>
  <c r="BC421" i="7"/>
  <c r="BC281" i="7"/>
  <c r="M547" i="7"/>
  <c r="M675" i="7"/>
  <c r="BQ506" i="7"/>
  <c r="M221" i="7"/>
  <c r="BQ607" i="7"/>
  <c r="BQ663" i="7"/>
  <c r="CF539" i="7"/>
  <c r="CF244" i="7"/>
  <c r="CF372" i="7"/>
  <c r="BQ675" i="7"/>
  <c r="BQ434" i="7"/>
  <c r="CF500" i="7"/>
  <c r="CF406" i="7"/>
  <c r="BQ230" i="7"/>
  <c r="CF260" i="7"/>
  <c r="BQ355" i="7"/>
  <c r="BQ197" i="7"/>
  <c r="BQ549" i="7"/>
  <c r="M310" i="7"/>
  <c r="CF513" i="7"/>
  <c r="BQ700" i="7"/>
  <c r="CF174" i="7"/>
  <c r="CF273" i="7"/>
  <c r="BQ464" i="7"/>
  <c r="BQ335" i="7"/>
  <c r="AO692" i="7"/>
  <c r="BC669" i="7"/>
  <c r="AO324" i="7"/>
  <c r="AA380" i="7"/>
  <c r="BQ430" i="7"/>
  <c r="BC514" i="7"/>
  <c r="BQ248" i="7"/>
  <c r="M375" i="7"/>
  <c r="CF238" i="7"/>
  <c r="M283" i="7"/>
  <c r="BQ524" i="7"/>
  <c r="M645" i="7"/>
  <c r="BC362" i="7"/>
  <c r="AA199" i="7"/>
  <c r="AA625" i="7"/>
  <c r="AO557" i="7"/>
  <c r="BQ494" i="7"/>
  <c r="CF680" i="7"/>
  <c r="CF697" i="7"/>
  <c r="M379" i="7"/>
  <c r="BQ517" i="7"/>
  <c r="BQ191" i="7"/>
  <c r="M411" i="7"/>
  <c r="CF400" i="7"/>
  <c r="M167" i="7"/>
  <c r="BC303" i="7"/>
  <c r="AO228" i="7"/>
  <c r="AA173" i="7"/>
  <c r="BC346" i="7"/>
  <c r="BQ584" i="7"/>
  <c r="BQ424" i="7"/>
  <c r="CF350" i="7"/>
  <c r="BQ183" i="7"/>
  <c r="M395" i="7"/>
  <c r="BQ456" i="7"/>
  <c r="BQ287" i="7"/>
  <c r="BQ304" i="7"/>
  <c r="BQ500" i="7"/>
  <c r="CF567" i="7"/>
  <c r="CF430" i="7"/>
  <c r="CF529" i="7"/>
  <c r="BQ208" i="7"/>
  <c r="CF399" i="7"/>
  <c r="BC515" i="7"/>
  <c r="AO266" i="7"/>
  <c r="AA494" i="7"/>
  <c r="AO439" i="7"/>
  <c r="M292" i="7"/>
  <c r="BQ556" i="7"/>
  <c r="BC333" i="7"/>
  <c r="M265" i="7"/>
  <c r="BQ383" i="7"/>
  <c r="CF653" i="7"/>
  <c r="M580" i="7"/>
  <c r="AO213" i="7"/>
  <c r="CF486" i="7"/>
  <c r="BQ257" i="7"/>
  <c r="CF456" i="7"/>
  <c r="CF391" i="7"/>
  <c r="CF664" i="7"/>
  <c r="AO530" i="7"/>
  <c r="AA373" i="7"/>
  <c r="AO229" i="7"/>
  <c r="AO573" i="7"/>
  <c r="AO503" i="7"/>
  <c r="BC368" i="7"/>
  <c r="AA334" i="7"/>
  <c r="M454" i="7"/>
  <c r="BQ669" i="7"/>
  <c r="AO616" i="7"/>
  <c r="BQ533" i="7"/>
  <c r="BC643" i="7"/>
  <c r="AA429" i="7"/>
  <c r="AO598" i="7"/>
  <c r="AA655" i="7"/>
  <c r="AO665" i="7"/>
  <c r="BC367" i="7"/>
  <c r="AA532" i="7"/>
  <c r="M592" i="7"/>
  <c r="AA277" i="7"/>
  <c r="AA164" i="7"/>
  <c r="AA542" i="7"/>
  <c r="AO561" i="7"/>
  <c r="AA629" i="7"/>
  <c r="AO395" i="7"/>
  <c r="M470" i="7"/>
  <c r="BC482" i="7"/>
  <c r="BQ271" i="7"/>
  <c r="AO635" i="7"/>
  <c r="BC371" i="7"/>
  <c r="AO353" i="7"/>
  <c r="BC612" i="7"/>
  <c r="AA268" i="7"/>
  <c r="AA675" i="7"/>
  <c r="M678" i="7"/>
  <c r="AA628" i="7"/>
  <c r="BC444" i="7"/>
  <c r="AA413" i="7"/>
  <c r="AA613" i="7"/>
  <c r="BC206" i="7"/>
  <c r="AO189" i="7"/>
  <c r="AO651" i="7"/>
  <c r="M363" i="7"/>
  <c r="M421" i="7"/>
  <c r="AA229" i="7"/>
  <c r="BQ635" i="7"/>
  <c r="BQ659" i="7"/>
  <c r="BQ660" i="7"/>
  <c r="BQ691" i="7"/>
  <c r="M667" i="7"/>
  <c r="M361" i="7"/>
  <c r="CF585" i="7"/>
  <c r="AA325" i="7"/>
  <c r="BC660" i="7"/>
  <c r="AA660" i="7"/>
  <c r="M432" i="7"/>
  <c r="M571" i="7"/>
  <c r="AA257" i="7"/>
  <c r="BQ455" i="7"/>
  <c r="AO690" i="7"/>
  <c r="M550" i="7"/>
  <c r="AA310" i="7"/>
  <c r="M578" i="7"/>
  <c r="BC275" i="7"/>
  <c r="AA517" i="7"/>
  <c r="AO402" i="7"/>
  <c r="AA526" i="7"/>
  <c r="AO248" i="7"/>
  <c r="AO447" i="7"/>
  <c r="BC339" i="7"/>
  <c r="BC639" i="7"/>
  <c r="M654" i="7"/>
  <c r="BC409" i="7"/>
  <c r="AA647" i="7"/>
  <c r="AA562" i="7"/>
  <c r="M407" i="7"/>
  <c r="AO308" i="7"/>
  <c r="BC319" i="7"/>
  <c r="BC335" i="7"/>
  <c r="AA599" i="7"/>
  <c r="AA509" i="7"/>
  <c r="BC618" i="7"/>
  <c r="BC358" i="7"/>
  <c r="BC383" i="7"/>
  <c r="AO415" i="7"/>
  <c r="AO534" i="7"/>
  <c r="AO292" i="7"/>
  <c r="M590" i="7"/>
  <c r="M679" i="7"/>
  <c r="BC541" i="7"/>
  <c r="M382" i="7"/>
  <c r="BC685" i="7"/>
  <c r="AA573" i="7"/>
  <c r="AO685" i="7"/>
  <c r="M304" i="7"/>
  <c r="AO279" i="7"/>
  <c r="BC498" i="7"/>
  <c r="AO662" i="7"/>
  <c r="AA420" i="7"/>
  <c r="BC533" i="7"/>
  <c r="AA241" i="7"/>
  <c r="BC638" i="7"/>
  <c r="AO302" i="7"/>
  <c r="AO597" i="7"/>
  <c r="AO261" i="7"/>
  <c r="AO521" i="7"/>
  <c r="AO529" i="7"/>
  <c r="AA502" i="7"/>
  <c r="M680" i="7"/>
  <c r="BC565" i="7"/>
  <c r="AA390" i="7"/>
  <c r="BC555" i="7"/>
  <c r="AO203" i="7"/>
  <c r="AA597" i="7"/>
  <c r="BC699" i="7"/>
  <c r="AO360" i="7"/>
  <c r="BQ337" i="7"/>
  <c r="AO373" i="7"/>
  <c r="AA237" i="7"/>
  <c r="AO342" i="7"/>
  <c r="AA516" i="7"/>
  <c r="BC629" i="7"/>
  <c r="AA261" i="7"/>
  <c r="BC626" i="7"/>
  <c r="BC422" i="7"/>
  <c r="BC691" i="7"/>
  <c r="AO344" i="7"/>
  <c r="AO317" i="7"/>
  <c r="AA160" i="7"/>
  <c r="AA658" i="7"/>
  <c r="M634" i="7"/>
  <c r="BC648" i="7"/>
  <c r="AO396" i="7"/>
  <c r="AO218" i="7"/>
  <c r="AO669" i="7"/>
  <c r="AO359" i="7"/>
  <c r="AA644" i="7"/>
  <c r="BC191" i="7"/>
  <c r="BC295" i="7"/>
  <c r="AO223" i="7"/>
  <c r="M224" i="7"/>
  <c r="BC185" i="7"/>
  <c r="AA448" i="7"/>
  <c r="BC633" i="7"/>
  <c r="AO327" i="7"/>
  <c r="AA612" i="7"/>
  <c r="BC352" i="7"/>
  <c r="BC680" i="7"/>
  <c r="AA307" i="7"/>
  <c r="M448" i="7"/>
  <c r="AO259" i="7"/>
  <c r="AO272" i="7"/>
  <c r="BC561" i="7"/>
  <c r="AA331" i="7"/>
  <c r="AA634" i="7"/>
  <c r="BC655" i="7"/>
  <c r="AO222" i="7"/>
  <c r="BC292" i="7"/>
  <c r="BC697" i="7"/>
  <c r="AA345" i="7"/>
  <c r="M370" i="7"/>
  <c r="AA503" i="7"/>
  <c r="AA489" i="7"/>
  <c r="AA637" i="7"/>
  <c r="BC176" i="7"/>
  <c r="M352" i="7"/>
  <c r="AO431" i="7"/>
  <c r="AO528" i="7"/>
  <c r="BQ561" i="7"/>
  <c r="CF333" i="7"/>
  <c r="CF313" i="7"/>
  <c r="AO504" i="7"/>
  <c r="M452" i="7"/>
  <c r="BQ557" i="7"/>
  <c r="AO631" i="7"/>
  <c r="M676" i="7"/>
  <c r="CF528" i="7"/>
  <c r="CF422" i="7"/>
  <c r="M537" i="7"/>
  <c r="AO329" i="7"/>
  <c r="AA182" i="7"/>
  <c r="AO164" i="7"/>
  <c r="AO200" i="7"/>
  <c r="M588" i="7"/>
  <c r="AO569" i="7"/>
  <c r="BQ652" i="7"/>
  <c r="M482" i="7"/>
  <c r="AO217" i="7"/>
  <c r="M240" i="7"/>
  <c r="BC475" i="7"/>
  <c r="AO607" i="7"/>
  <c r="BC312" i="7"/>
  <c r="AA687" i="7"/>
  <c r="BC412" i="7"/>
  <c r="AA405" i="7"/>
  <c r="AO371" i="7"/>
  <c r="AO639" i="7"/>
  <c r="AO460" i="7"/>
  <c r="BC510" i="7"/>
  <c r="AO177" i="7"/>
  <c r="BC183" i="7"/>
  <c r="BC192" i="7"/>
  <c r="M182" i="7"/>
  <c r="AA549" i="7"/>
  <c r="AO663" i="7"/>
  <c r="AO695" i="7"/>
  <c r="BC381" i="7"/>
  <c r="BC280" i="7"/>
  <c r="AO176" i="7"/>
  <c r="AO220" i="7"/>
  <c r="AO184" i="7"/>
  <c r="AO339" i="7"/>
  <c r="AA636" i="7"/>
  <c r="AA541" i="7"/>
  <c r="BC502" i="7"/>
  <c r="CF216" i="7"/>
  <c r="M218" i="7"/>
  <c r="AA252" i="7"/>
  <c r="AO536" i="7"/>
  <c r="BC182" i="7"/>
  <c r="AA460" i="7"/>
  <c r="BC573" i="7"/>
  <c r="AO693" i="7"/>
  <c r="AO595" i="7"/>
  <c r="AA214" i="7"/>
  <c r="M552" i="7"/>
  <c r="AO182" i="7"/>
  <c r="M662" i="7"/>
  <c r="AO442" i="7"/>
  <c r="AA554" i="7"/>
  <c r="AA449" i="7"/>
  <c r="M245" i="7"/>
  <c r="AO564" i="7"/>
  <c r="AO582" i="7"/>
  <c r="BC316" i="7"/>
  <c r="BC667" i="7"/>
  <c r="AO296" i="7"/>
  <c r="M560" i="7"/>
  <c r="AO238" i="7"/>
  <c r="AO453" i="7"/>
  <c r="AO315" i="7"/>
  <c r="AO548" i="7"/>
  <c r="AA255" i="7"/>
  <c r="CF665" i="7"/>
  <c r="M620" i="7"/>
  <c r="BC465" i="7"/>
  <c r="AA566" i="7"/>
  <c r="BC276" i="7"/>
  <c r="AO424" i="7"/>
  <c r="M646" i="7"/>
  <c r="AO240" i="7"/>
  <c r="AO283" i="7"/>
  <c r="AO532" i="7"/>
  <c r="AA548" i="7"/>
  <c r="AA414" i="7"/>
  <c r="AA626" i="7"/>
  <c r="AA377" i="7"/>
  <c r="AA551" i="7"/>
  <c r="AO462" i="7"/>
  <c r="AA593" i="7"/>
  <c r="AA520" i="7"/>
  <c r="AA239" i="7"/>
  <c r="AA289" i="7"/>
  <c r="BC279" i="7"/>
  <c r="AO513" i="7"/>
  <c r="AO679" i="7"/>
  <c r="AA441" i="7"/>
  <c r="AA661" i="7"/>
  <c r="AO590" i="7"/>
  <c r="M664" i="7"/>
  <c r="AA231" i="7"/>
  <c r="AA281" i="7"/>
  <c r="BC263" i="7"/>
  <c r="AO666" i="7"/>
  <c r="AO526" i="7"/>
  <c r="AA571" i="7"/>
  <c r="AO211" i="7"/>
  <c r="AO321" i="7"/>
  <c r="AO587" i="7"/>
  <c r="AA291" i="7"/>
  <c r="AO656" i="7"/>
  <c r="AO387" i="7"/>
  <c r="BC297" i="7"/>
  <c r="AA521" i="7"/>
  <c r="AO652" i="7"/>
  <c r="AA311" i="7"/>
  <c r="M412" i="7"/>
  <c r="BC391" i="7"/>
  <c r="BC186" i="7"/>
  <c r="BC328" i="7"/>
  <c r="AO448" i="7"/>
  <c r="AO166" i="7"/>
  <c r="AO293" i="7"/>
  <c r="AO449" i="7"/>
  <c r="AA243" i="7"/>
  <c r="CF484" i="7"/>
  <c r="CF379" i="7"/>
  <c r="M388" i="7"/>
  <c r="AA557" i="7"/>
  <c r="CF336" i="7"/>
  <c r="BC445" i="7"/>
  <c r="AA263" i="7"/>
  <c r="CF264" i="7"/>
  <c r="M423" i="7"/>
  <c r="BQ193" i="7"/>
  <c r="BQ272" i="7"/>
  <c r="M336" i="7"/>
  <c r="BC223" i="7"/>
  <c r="AA497" i="7"/>
  <c r="AA471" i="7"/>
  <c r="BC277" i="7"/>
  <c r="AA498" i="7"/>
  <c r="M553" i="7"/>
  <c r="AO199" i="7"/>
  <c r="AA430" i="7"/>
  <c r="BC557" i="7"/>
  <c r="AO247" i="7"/>
  <c r="BC397" i="7"/>
  <c r="AO630" i="7"/>
  <c r="BC255" i="7"/>
  <c r="M443" i="7"/>
  <c r="M556" i="7"/>
  <c r="AA292" i="7"/>
  <c r="AA654" i="7"/>
  <c r="AA649" i="7"/>
  <c r="AO489" i="7"/>
  <c r="AO413" i="7"/>
  <c r="BC274" i="7"/>
  <c r="AA295" i="7"/>
  <c r="CF281" i="7"/>
  <c r="BC440" i="7"/>
  <c r="M396" i="7"/>
  <c r="M428" i="7"/>
  <c r="AO499" i="7"/>
  <c r="AO614" i="7"/>
  <c r="AA396" i="7"/>
  <c r="AA262" i="7"/>
  <c r="AA397" i="7"/>
  <c r="AA284" i="7"/>
  <c r="BC323" i="7"/>
  <c r="BC408" i="7"/>
  <c r="M539" i="7"/>
  <c r="AO429" i="7"/>
  <c r="AA244" i="7"/>
  <c r="BC463" i="7"/>
  <c r="AA640" i="7"/>
  <c r="BC294" i="7"/>
  <c r="BC675" i="7"/>
  <c r="AO312" i="7"/>
  <c r="AA461" i="7"/>
  <c r="AA348" i="7"/>
  <c r="M522" i="7"/>
  <c r="BC635" i="7"/>
  <c r="AA175" i="7"/>
  <c r="BC496" i="7"/>
  <c r="AA631" i="7"/>
  <c r="AA447" i="7"/>
  <c r="AO574" i="7"/>
  <c r="M663" i="7"/>
  <c r="AA646" i="7"/>
  <c r="AA650" i="7"/>
  <c r="AO664" i="7"/>
  <c r="AO484" i="7"/>
  <c r="AA524" i="7"/>
  <c r="BC637" i="7"/>
  <c r="AA525" i="7"/>
  <c r="BC642" i="7"/>
  <c r="AA278" i="7"/>
  <c r="AA664" i="7"/>
  <c r="M500" i="7"/>
  <c r="CF335" i="7"/>
  <c r="AO438" i="7"/>
  <c r="AO445" i="7"/>
  <c r="BC184" i="7"/>
  <c r="AO612" i="7"/>
  <c r="BQ473" i="7"/>
  <c r="BC492" i="7"/>
  <c r="AA404" i="7"/>
  <c r="AA270" i="7"/>
  <c r="AA632" i="7"/>
  <c r="BC404" i="7"/>
  <c r="M656" i="7"/>
  <c r="AO423" i="7"/>
  <c r="BC632" i="7"/>
  <c r="BC258" i="7"/>
  <c r="AA667" i="7"/>
  <c r="BC187" i="7"/>
  <c r="BC324" i="7"/>
  <c r="M436" i="7"/>
  <c r="M188" i="7"/>
  <c r="AO647" i="7"/>
  <c r="AA491" i="7"/>
  <c r="M508" i="7"/>
  <c r="BC696" i="7"/>
  <c r="AA248" i="7"/>
  <c r="AA186" i="7"/>
  <c r="BC671" i="7"/>
  <c r="M404" i="7"/>
  <c r="BC536" i="7"/>
  <c r="AO615" i="7"/>
  <c r="AA216" i="7"/>
  <c r="AA652" i="7"/>
  <c r="BC513" i="7"/>
  <c r="AO613" i="7"/>
  <c r="M506" i="7"/>
  <c r="AA330" i="7"/>
  <c r="BC681" i="7"/>
  <c r="AA435" i="7"/>
  <c r="AA505" i="7"/>
  <c r="AO683" i="7"/>
  <c r="BC456" i="7"/>
  <c r="AA209" i="7"/>
  <c r="M660" i="7"/>
  <c r="BC600" i="7"/>
  <c r="AO175" i="7"/>
  <c r="BC438" i="7"/>
  <c r="AO654" i="7"/>
  <c r="AA371" i="7"/>
  <c r="AA475" i="7"/>
  <c r="AO357" i="7"/>
  <c r="AA669" i="7"/>
  <c r="CF412" i="7"/>
  <c r="BQ190" i="7"/>
  <c r="BQ177" i="7"/>
  <c r="CF512" i="7"/>
  <c r="M392" i="7"/>
  <c r="BQ399" i="7"/>
  <c r="CF230" i="7"/>
  <c r="AA684" i="7"/>
  <c r="CF607" i="7"/>
  <c r="AO465" i="7"/>
  <c r="CF191" i="7"/>
  <c r="BC554" i="7"/>
  <c r="BC417" i="7"/>
  <c r="AA510" i="7"/>
  <c r="BC293" i="7"/>
  <c r="AO358" i="7"/>
  <c r="BC454" i="7"/>
  <c r="AA207" i="7"/>
  <c r="M442" i="7"/>
  <c r="AA421" i="7"/>
  <c r="BC677" i="7"/>
  <c r="AO278" i="7"/>
  <c r="AO565" i="7"/>
  <c r="AO531" i="7"/>
  <c r="AA198" i="7"/>
  <c r="AO535" i="7"/>
  <c r="AO642" i="7"/>
  <c r="BC636" i="7"/>
  <c r="BC507" i="7"/>
  <c r="BC405" i="7"/>
  <c r="BC265" i="7"/>
  <c r="AA488" i="7"/>
  <c r="AA426" i="7"/>
  <c r="AO487" i="7"/>
  <c r="M596" i="7"/>
  <c r="M228" i="7"/>
  <c r="AA230" i="7"/>
  <c r="AO326" i="7"/>
  <c r="AO699" i="7"/>
  <c r="AA324" i="7"/>
  <c r="AA190" i="7"/>
  <c r="M456" i="7"/>
  <c r="BC509" i="7"/>
  <c r="M524" i="7"/>
  <c r="M674" i="7"/>
  <c r="BC530" i="7"/>
  <c r="AO678" i="7"/>
  <c r="BQ643" i="7"/>
  <c r="M584" i="7"/>
  <c r="BC447" i="7"/>
  <c r="AO501" i="7"/>
  <c r="BC594" i="7"/>
  <c r="AA254" i="7"/>
  <c r="AO500" i="7"/>
  <c r="M516" i="7"/>
  <c r="BC692" i="7"/>
  <c r="M264" i="7"/>
  <c r="BC451" i="7"/>
  <c r="AO420" i="7"/>
  <c r="M244" i="7"/>
  <c r="AO441" i="7"/>
  <c r="BC426" i="7"/>
  <c r="BC448" i="7"/>
  <c r="AA178" i="7"/>
  <c r="CF208" i="7"/>
  <c r="AA358" i="7"/>
  <c r="BC269" i="7"/>
  <c r="AA215" i="7"/>
  <c r="AA657" i="7"/>
  <c r="BC308" i="7"/>
  <c r="AO440" i="7"/>
  <c r="BC344" i="7"/>
  <c r="AO301" i="7"/>
  <c r="BC525" i="7"/>
  <c r="BC305" i="7"/>
  <c r="BC630" i="7"/>
  <c r="BQ216" i="7"/>
  <c r="AA611" i="7"/>
  <c r="AO520" i="7"/>
  <c r="BC366" i="7"/>
  <c r="AA189" i="7"/>
  <c r="AO277" i="7"/>
  <c r="AO265" i="7"/>
  <c r="M488" i="7"/>
  <c r="BC517" i="7"/>
  <c r="BC289" i="7"/>
  <c r="AO676" i="7"/>
  <c r="BC661" i="7"/>
  <c r="M252" i="7"/>
  <c r="AA543" i="7"/>
  <c r="AA184" i="7"/>
  <c r="AA677" i="7"/>
  <c r="AO491" i="7"/>
  <c r="AO668" i="7"/>
  <c r="BC614" i="7"/>
  <c r="BC544" i="7"/>
  <c r="AA361" i="7"/>
  <c r="AO179" i="7"/>
  <c r="AO414" i="7"/>
  <c r="AA170" i="7"/>
  <c r="M530" i="7"/>
  <c r="AO481" i="7"/>
  <c r="AO524" i="7"/>
  <c r="BC606" i="7"/>
  <c r="AO194" i="7"/>
  <c r="AA353" i="7"/>
  <c r="M402" i="7"/>
  <c r="BC331" i="7"/>
  <c r="AA653" i="7"/>
  <c r="AA624" i="7"/>
  <c r="BC458" i="7"/>
  <c r="AA235" i="7"/>
  <c r="AO196" i="7"/>
  <c r="M320" i="7"/>
  <c r="BC392" i="7"/>
  <c r="M480" i="7"/>
  <c r="AA250" i="7"/>
  <c r="M534" i="7"/>
  <c r="BC670" i="7"/>
  <c r="AO366" i="7"/>
  <c r="AO341" i="7"/>
  <c r="AO323" i="7"/>
  <c r="AA218" i="7"/>
  <c r="AA323" i="7"/>
  <c r="BC208" i="7"/>
  <c r="AO547" i="7"/>
  <c r="AO480" i="7"/>
  <c r="CF346" i="7"/>
  <c r="CF268" i="7"/>
  <c r="CF686" i="7"/>
  <c r="BQ595" i="7"/>
  <c r="AO375" i="7"/>
  <c r="CF329" i="7"/>
  <c r="AO649" i="7"/>
  <c r="CF624" i="7"/>
  <c r="AA623" i="7"/>
  <c r="M567" i="7"/>
  <c r="AA642" i="7"/>
  <c r="BC234" i="7"/>
  <c r="AA389" i="7"/>
  <c r="AA298" i="7"/>
  <c r="M610" i="7"/>
  <c r="AO397" i="7"/>
  <c r="BC590" i="7"/>
  <c r="CF638" i="7"/>
  <c r="BC652" i="7"/>
  <c r="BQ345" i="7"/>
  <c r="AA535" i="7"/>
  <c r="AA445" i="7"/>
  <c r="AA332" i="7"/>
  <c r="AA686" i="7"/>
  <c r="AA333" i="7"/>
  <c r="AA220" i="7"/>
  <c r="AO406" i="7"/>
  <c r="AO401" i="7"/>
  <c r="AO173" i="7"/>
  <c r="AO619" i="7"/>
  <c r="BC177" i="7"/>
  <c r="AA287" i="7"/>
  <c r="AA321" i="7"/>
  <c r="BC654" i="7"/>
  <c r="BQ651" i="7"/>
  <c r="BC477" i="7"/>
  <c r="AA558" i="7"/>
  <c r="AA374" i="7"/>
  <c r="M168" i="7"/>
  <c r="AA692" i="7"/>
  <c r="BC611" i="7"/>
  <c r="M315" i="7"/>
  <c r="BC628" i="7"/>
  <c r="BC499" i="7"/>
  <c r="AO627" i="7"/>
  <c r="AA222" i="7"/>
  <c r="M535" i="7"/>
  <c r="AO436" i="7"/>
  <c r="AO437" i="7"/>
  <c r="M684" i="7"/>
  <c r="AA388" i="7"/>
  <c r="M682" i="7"/>
  <c r="AA673" i="7"/>
  <c r="AO307" i="7"/>
  <c r="AO518" i="7"/>
  <c r="BC563" i="7"/>
  <c r="AO219" i="7"/>
  <c r="AA605" i="7"/>
  <c r="BC566" i="7"/>
  <c r="AA482" i="7"/>
  <c r="AO455" i="7"/>
  <c r="AA240" i="7"/>
  <c r="AA698" i="7"/>
  <c r="CF409" i="7"/>
  <c r="BC605" i="7"/>
  <c r="AA316" i="7"/>
  <c r="M430" i="7"/>
  <c r="BC241" i="7"/>
  <c r="AO628" i="7"/>
  <c r="BC490" i="7"/>
  <c r="AO646" i="7"/>
  <c r="AA412" i="7"/>
  <c r="AO609" i="7"/>
  <c r="AO603" i="7"/>
  <c r="AO426" i="7"/>
  <c r="CF536" i="7"/>
  <c r="AA327" i="7"/>
  <c r="AO197" i="7"/>
  <c r="AO319" i="7"/>
  <c r="M358" i="7"/>
  <c r="AA588" i="7"/>
  <c r="AO637" i="7"/>
  <c r="BC619" i="7"/>
  <c r="AO545" i="7"/>
  <c r="AO571" i="7"/>
  <c r="AA221" i="7"/>
  <c r="AO488" i="7"/>
  <c r="AO286" i="7"/>
  <c r="BC410" i="7"/>
  <c r="AA680" i="7"/>
  <c r="BC341" i="7"/>
  <c r="AA322" i="7"/>
  <c r="AA217" i="7"/>
  <c r="AO394" i="7"/>
  <c r="AO226" i="7"/>
  <c r="M476" i="7"/>
  <c r="AA179" i="7"/>
  <c r="AA619" i="7"/>
  <c r="AA645" i="7"/>
  <c r="BC471" i="7"/>
  <c r="M462" i="7"/>
  <c r="AA616" i="7"/>
  <c r="AO378" i="7"/>
  <c r="AA319" i="7"/>
  <c r="M444" i="7"/>
  <c r="BC407" i="7"/>
  <c r="BC267" i="7"/>
  <c r="AA219" i="7"/>
  <c r="AO243" i="7"/>
  <c r="AO591" i="7"/>
  <c r="AA563" i="7"/>
  <c r="AA595" i="7"/>
  <c r="AO682" i="7"/>
  <c r="AA234" i="7"/>
  <c r="M398" i="7"/>
  <c r="BC534" i="7"/>
  <c r="BC457" i="7"/>
  <c r="AO506" i="7"/>
  <c r="AA415" i="7"/>
  <c r="AA417" i="7"/>
  <c r="AA280" i="7"/>
  <c r="M538" i="7"/>
  <c r="AO623" i="7"/>
  <c r="AO198" i="7"/>
  <c r="BC631" i="7"/>
  <c r="AO496" i="7"/>
  <c r="BQ323" i="7"/>
  <c r="M196" i="7"/>
  <c r="M565" i="7"/>
  <c r="M366" i="7"/>
  <c r="BQ699" i="7"/>
  <c r="CF198" i="7"/>
  <c r="M249" i="7"/>
  <c r="BC284" i="7"/>
  <c r="CF598" i="7"/>
  <c r="BC604" i="7"/>
  <c r="AA431" i="7"/>
  <c r="BC340" i="7"/>
  <c r="BC425" i="7"/>
  <c r="BC291" i="7"/>
  <c r="AA362" i="7"/>
  <c r="AO346" i="7"/>
  <c r="BQ523" i="7"/>
  <c r="BC227" i="7"/>
  <c r="M582" i="7"/>
  <c r="M638" i="7"/>
  <c r="BC676" i="7"/>
  <c r="M200" i="7"/>
  <c r="BC419" i="7"/>
  <c r="M268" i="7"/>
  <c r="M418" i="7"/>
  <c r="AA598" i="7"/>
  <c r="AA477" i="7"/>
  <c r="AO333" i="7"/>
  <c r="AA354" i="7"/>
  <c r="AO604" i="7"/>
  <c r="M564" i="7"/>
  <c r="M316" i="7"/>
  <c r="AO474" i="7"/>
  <c r="M551" i="7"/>
  <c r="AO645" i="7"/>
  <c r="BC302" i="7"/>
  <c r="M496" i="7"/>
  <c r="BC539" i="7"/>
  <c r="BC403" i="7"/>
  <c r="AO372" i="7"/>
  <c r="AO626" i="7"/>
  <c r="AO390" i="7"/>
  <c r="AO337" i="7"/>
  <c r="AA356" i="7"/>
  <c r="M554" i="7"/>
  <c r="CF345" i="7"/>
  <c r="AA609" i="7"/>
  <c r="M652" i="7"/>
  <c r="AO233" i="7"/>
  <c r="M424" i="7"/>
  <c r="BC501" i="7"/>
  <c r="BC257" i="7"/>
  <c r="AA276" i="7"/>
  <c r="AA691" i="7"/>
  <c r="AO270" i="7"/>
  <c r="AO517" i="7"/>
  <c r="BC250" i="7"/>
  <c r="AO298" i="7"/>
  <c r="BC268" i="7"/>
  <c r="AA313" i="7"/>
  <c r="M498" i="7"/>
  <c r="BC379" i="7"/>
  <c r="M389" i="7"/>
  <c r="BC253" i="7"/>
  <c r="BC531" i="7"/>
  <c r="BC240" i="7"/>
  <c r="AO475" i="7"/>
  <c r="AA197" i="7"/>
  <c r="AO563" i="7"/>
  <c r="AA206" i="7"/>
  <c r="M520" i="7"/>
  <c r="BC213" i="7"/>
  <c r="AA350" i="7"/>
  <c r="AA615" i="7"/>
  <c r="M699" i="7"/>
  <c r="AO165" i="7"/>
  <c r="AA572" i="7"/>
  <c r="AA279" i="7"/>
  <c r="BC369" i="7"/>
  <c r="BC180" i="7"/>
  <c r="AA454" i="7"/>
  <c r="AO388" i="7"/>
  <c r="BC432" i="7"/>
  <c r="AA342" i="7"/>
  <c r="M486" i="7"/>
  <c r="AA351" i="7"/>
  <c r="AA546" i="7"/>
  <c r="AA304" i="7"/>
  <c r="BC343" i="7"/>
  <c r="AA384" i="7"/>
  <c r="M288" i="7"/>
  <c r="M566" i="7"/>
  <c r="AA592" i="7"/>
  <c r="AA335" i="7"/>
  <c r="BC616" i="7"/>
  <c r="AO168" i="7"/>
  <c r="BC306" i="7"/>
  <c r="AA368" i="7"/>
  <c r="AO255" i="7"/>
  <c r="BC469" i="7"/>
  <c r="BC329" i="7"/>
  <c r="AA584" i="7"/>
  <c r="M692" i="7"/>
  <c r="BC608" i="7"/>
  <c r="AO191" i="7"/>
  <c r="AO304" i="7"/>
  <c r="M608" i="7"/>
  <c r="AO677" i="7"/>
  <c r="AO288" i="7"/>
  <c r="AA507" i="7"/>
  <c r="BC585" i="7"/>
  <c r="BC423" i="7"/>
  <c r="M334" i="7"/>
  <c r="AO221" i="7"/>
  <c r="AO186" i="7"/>
  <c r="AO225" i="7"/>
  <c r="AA695" i="7"/>
  <c r="BC320" i="7"/>
  <c r="M700" i="7"/>
  <c r="M658" i="7"/>
  <c r="BC459" i="7"/>
  <c r="BC197" i="7"/>
  <c r="AA523" i="7"/>
  <c r="AA633" i="7"/>
  <c r="AO512" i="7"/>
  <c r="CF348" i="7"/>
  <c r="CF187" i="7"/>
  <c r="M481" i="7"/>
  <c r="CF272" i="7"/>
  <c r="CF568" i="7"/>
  <c r="BC203" i="7"/>
  <c r="BC674" i="7"/>
  <c r="BQ621" i="7"/>
  <c r="BQ448" i="7"/>
  <c r="AA309" i="7"/>
  <c r="M197" i="7"/>
  <c r="AA580" i="7"/>
  <c r="M299" i="7"/>
  <c r="BC645" i="7"/>
  <c r="CF310" i="7"/>
  <c r="BC500" i="7"/>
  <c r="BC165" i="7"/>
  <c r="CF465" i="7"/>
  <c r="M295" i="7"/>
  <c r="AO511" i="7"/>
  <c r="BC354" i="7"/>
  <c r="AO204" i="7"/>
  <c r="AO486" i="7"/>
  <c r="BC547" i="7"/>
  <c r="AO187" i="7"/>
  <c r="BC564" i="7"/>
  <c r="BC399" i="7"/>
  <c r="BC175" i="7"/>
  <c r="AO550" i="7"/>
  <c r="AA416" i="7"/>
  <c r="M416" i="7"/>
  <c r="AA185" i="7"/>
  <c r="BC646" i="7"/>
  <c r="BC576" i="7"/>
  <c r="CF694" i="7"/>
  <c r="AO659" i="7"/>
  <c r="CF609" i="7"/>
  <c r="CF673" i="7"/>
  <c r="BC621" i="7"/>
  <c r="AO174" i="7"/>
  <c r="AO171" i="7"/>
  <c r="AA581" i="7"/>
  <c r="AA212" i="7"/>
  <c r="AA590" i="7"/>
  <c r="AA469" i="7"/>
  <c r="M296" i="7"/>
  <c r="BC467" i="7"/>
  <c r="M484" i="7"/>
  <c r="BC378" i="7"/>
  <c r="AO454" i="7"/>
  <c r="AO509" i="7"/>
  <c r="BC603" i="7"/>
  <c r="AO417" i="7"/>
  <c r="AO507" i="7"/>
  <c r="M642" i="7"/>
  <c r="BC307" i="7"/>
  <c r="AA533" i="7"/>
  <c r="BC658" i="7"/>
  <c r="AO347" i="7"/>
  <c r="AA544" i="7"/>
  <c r="AA271" i="7"/>
  <c r="M284" i="7"/>
  <c r="BC455" i="7"/>
  <c r="AA463" i="7"/>
  <c r="M178" i="7"/>
  <c r="AA308" i="7"/>
  <c r="AO593" i="7"/>
  <c r="AO621" i="7"/>
  <c r="AA318" i="7"/>
  <c r="M390" i="7"/>
  <c r="AA340" i="7"/>
  <c r="M490" i="7"/>
  <c r="BC627" i="7"/>
  <c r="AO457" i="7"/>
  <c r="M400" i="7"/>
  <c r="CF263" i="7"/>
  <c r="AA236" i="7"/>
  <c r="AA564" i="7"/>
  <c r="AA245" i="7"/>
  <c r="M686" i="7"/>
  <c r="AA382" i="7"/>
  <c r="BC286" i="7"/>
  <c r="BC701" i="7"/>
  <c r="AA589" i="7"/>
  <c r="AO393" i="7"/>
  <c r="M368" i="7"/>
  <c r="BC433" i="7"/>
  <c r="BC694" i="7"/>
  <c r="BC270" i="7"/>
  <c r="BC527" i="7"/>
  <c r="AA393" i="7"/>
  <c r="M408" i="7"/>
  <c r="BC569" i="7"/>
  <c r="BC472" i="7"/>
  <c r="BC188" i="7"/>
  <c r="BC686" i="7"/>
  <c r="AO398" i="7"/>
  <c r="AO335" i="7"/>
  <c r="AO698" i="7"/>
  <c r="BC591" i="7"/>
  <c r="AO661" i="7"/>
  <c r="AO237" i="7"/>
  <c r="AA386" i="7"/>
  <c r="BC172" i="7"/>
  <c r="BC678" i="7"/>
  <c r="AO382" i="7"/>
  <c r="AO405" i="7"/>
  <c r="AA555" i="7"/>
  <c r="AO195" i="7"/>
  <c r="AA459" i="7"/>
  <c r="M216" i="7"/>
  <c r="AO464" i="7"/>
  <c r="AA699" i="7"/>
  <c r="AO469" i="7"/>
  <c r="AO205" i="7"/>
  <c r="AA312" i="7"/>
  <c r="AO681" i="7"/>
  <c r="AO605" i="7"/>
  <c r="BC247" i="7"/>
  <c r="AO650" i="7"/>
  <c r="BC672" i="7"/>
  <c r="BC503" i="7"/>
  <c r="BC497" i="7"/>
  <c r="AA187" i="7"/>
  <c r="AO230" i="7"/>
  <c r="AA346" i="7"/>
  <c r="AO260" i="7"/>
  <c r="M485" i="7"/>
  <c r="AO180" i="7"/>
  <c r="CF353" i="7"/>
  <c r="AO458" i="7"/>
  <c r="AO325" i="7"/>
  <c r="AA294" i="7"/>
  <c r="BC376" i="7"/>
  <c r="CF280" i="7"/>
  <c r="AO404" i="7"/>
  <c r="M528" i="7"/>
  <c r="AO570" i="7"/>
  <c r="AA602" i="7"/>
  <c r="AO522" i="7"/>
  <c r="AA620" i="7"/>
  <c r="AO510" i="7"/>
  <c r="AA283" i="7"/>
  <c r="M672" i="7"/>
  <c r="BC640" i="7"/>
  <c r="BC442" i="7"/>
  <c r="BC318" i="7"/>
  <c r="AA399" i="7"/>
  <c r="AA409" i="7"/>
  <c r="AA272" i="7"/>
  <c r="AA591" i="7"/>
  <c r="BC190" i="7"/>
  <c r="AA594" i="7"/>
  <c r="AO672" i="7"/>
  <c r="BC427" i="7"/>
  <c r="AA408" i="7"/>
  <c r="BC577" i="7"/>
  <c r="BC364" i="7"/>
  <c r="BC311" i="7"/>
  <c r="AA242" i="7"/>
  <c r="AA697" i="7"/>
  <c r="BC231" i="7"/>
  <c r="AA487" i="7"/>
  <c r="BC264" i="7"/>
  <c r="BC174" i="7"/>
  <c r="AO262" i="7"/>
  <c r="AA369" i="7"/>
  <c r="AO558" i="7"/>
  <c r="AA306" i="7"/>
  <c r="BC441" i="7"/>
  <c r="AA662" i="7"/>
  <c r="BC283" i="7"/>
  <c r="AA537" i="7"/>
  <c r="M472" i="7"/>
  <c r="BC494" i="7"/>
  <c r="AO285" i="7"/>
  <c r="AO485" i="7"/>
  <c r="AO592" i="7"/>
  <c r="AO624" i="7"/>
  <c r="AO400" i="7"/>
  <c r="AA474" i="7"/>
  <c r="BC236" i="7"/>
  <c r="AA395" i="7"/>
  <c r="AA527" i="7"/>
  <c r="AO461" i="7"/>
  <c r="AA568" i="7"/>
  <c r="BC246" i="7"/>
  <c r="BC232" i="7"/>
  <c r="AA392" i="7"/>
  <c r="M526" i="7"/>
  <c r="BC361" i="7"/>
  <c r="M666" i="7"/>
  <c r="AO232" i="7"/>
  <c r="AA552" i="7"/>
  <c r="BC327" i="7"/>
  <c r="BC402" i="7"/>
  <c r="BC211" i="7"/>
  <c r="AO188" i="7"/>
  <c r="AO653" i="7"/>
  <c r="AA159" i="7"/>
  <c r="M598" i="7"/>
  <c r="AA600" i="7"/>
  <c r="M512" i="7"/>
  <c r="AO657" i="7"/>
  <c r="BC322" i="7"/>
  <c r="AA385" i="7"/>
  <c r="AA210" i="7"/>
  <c r="AO367" i="7"/>
  <c r="AA679" i="7"/>
  <c r="AO533" i="7"/>
  <c r="AO284" i="7"/>
  <c r="BC443" i="7"/>
  <c r="AA465" i="7"/>
  <c r="AA176" i="7"/>
  <c r="AA538" i="7"/>
  <c r="BQ632" i="7"/>
  <c r="CF398" i="7"/>
  <c r="CF566" i="7"/>
  <c r="AO242" i="7"/>
  <c r="AO318" i="7"/>
  <c r="BC198" i="7"/>
  <c r="AA627" i="7"/>
  <c r="AO365" i="7"/>
  <c r="BC523" i="7"/>
  <c r="AA484" i="7"/>
  <c r="AO212" i="7"/>
  <c r="AO689" i="7"/>
  <c r="BC384" i="7"/>
  <c r="AA423" i="7"/>
  <c r="AO542" i="7"/>
  <c r="AO497" i="7"/>
  <c r="AA539" i="7"/>
  <c r="AA183" i="7"/>
  <c r="BC251" i="7"/>
  <c r="AO459" i="7"/>
  <c r="AO295" i="7"/>
  <c r="BC288" i="7"/>
  <c r="M668" i="7"/>
  <c r="M626" i="7"/>
  <c r="BC261" i="7"/>
  <c r="BC390" i="7"/>
  <c r="AA499" i="7"/>
  <c r="BC363" i="7"/>
  <c r="AO384" i="7"/>
  <c r="AO444" i="7"/>
  <c r="BC159" i="7"/>
  <c r="AA224" i="7"/>
  <c r="M540" i="7"/>
  <c r="BC489" i="7"/>
  <c r="BC313" i="7"/>
  <c r="AO551" i="7"/>
  <c r="BC310" i="7"/>
  <c r="AO622" i="7"/>
  <c r="BC326" i="7"/>
  <c r="AA251" i="7"/>
  <c r="BC624" i="7"/>
  <c r="AA666" i="7"/>
  <c r="BC553" i="7"/>
  <c r="AO209" i="7"/>
  <c r="BC359" i="7"/>
  <c r="AA567" i="7"/>
  <c r="BC262" i="7"/>
  <c r="BC623" i="7"/>
  <c r="AO361" i="7"/>
  <c r="AA410" i="7"/>
  <c r="AO549" i="7"/>
  <c r="AA685" i="7"/>
  <c r="AA203" i="7"/>
  <c r="BC687" i="7"/>
  <c r="BC434" i="7"/>
  <c r="BC300" i="7"/>
  <c r="BC593" i="7"/>
  <c r="BC282" i="7"/>
  <c r="M600" i="7"/>
  <c r="BC254" i="7"/>
  <c r="AO172" i="7"/>
  <c r="AO606" i="7"/>
  <c r="M440" i="7"/>
  <c r="BC486" i="7"/>
  <c r="AO224" i="7"/>
  <c r="AA363" i="7"/>
  <c r="AO588" i="7"/>
  <c r="BC452" i="7"/>
  <c r="M572" i="7"/>
  <c r="AO519" i="7"/>
  <c r="BC386" i="7"/>
  <c r="AA258" i="7"/>
  <c r="AA456" i="7"/>
  <c r="M180" i="7"/>
  <c r="BC480" i="7"/>
  <c r="BC204" i="7"/>
  <c r="AO421" i="7"/>
  <c r="BQ239" i="7"/>
  <c r="BC382" i="7"/>
  <c r="BC396" i="7"/>
  <c r="AA275" i="7"/>
  <c r="AA473" i="7"/>
  <c r="AA192" i="7"/>
  <c r="BC617" i="7"/>
  <c r="BC347" i="7"/>
  <c r="AA630" i="7"/>
  <c r="AO253" i="7"/>
  <c r="M637" i="7"/>
  <c r="M597" i="7"/>
  <c r="M697" i="7"/>
  <c r="AO167" i="7"/>
  <c r="BQ579" i="7"/>
  <c r="AA678" i="7"/>
  <c r="AA438" i="7"/>
  <c r="AA286" i="7"/>
  <c r="AO601" i="7"/>
  <c r="BC597" i="7"/>
  <c r="AO568" i="7"/>
  <c r="M604" i="7"/>
  <c r="M466" i="7"/>
  <c r="AA425" i="7"/>
  <c r="AA432" i="7"/>
  <c r="AO432" i="7"/>
  <c r="M256" i="7"/>
  <c r="BC574" i="7"/>
  <c r="AO602" i="7"/>
  <c r="AA314" i="7"/>
  <c r="AA273" i="7"/>
  <c r="AO634" i="7"/>
  <c r="BC664" i="7"/>
  <c r="BC495" i="7"/>
  <c r="AO579" i="7"/>
  <c r="AO331" i="7"/>
  <c r="AA451" i="7"/>
  <c r="AO352" i="7"/>
  <c r="AA530" i="7"/>
  <c r="M384" i="7"/>
  <c r="AA458" i="7"/>
  <c r="BC298" i="7"/>
  <c r="AO430" i="7"/>
  <c r="BC179" i="7"/>
  <c r="AA378" i="7"/>
  <c r="AA337" i="7"/>
  <c r="AO236" i="7"/>
  <c r="AA202" i="7"/>
  <c r="AO299" i="7"/>
  <c r="AA579" i="7"/>
  <c r="BC219" i="7"/>
  <c r="BC309" i="7"/>
  <c r="BC325" i="7"/>
  <c r="AO541" i="7"/>
  <c r="AO216" i="7"/>
  <c r="BC229" i="7"/>
  <c r="AO252" i="7"/>
  <c r="AO428" i="7"/>
  <c r="AA472" i="7"/>
  <c r="M640" i="7"/>
  <c r="AA467" i="7"/>
  <c r="AA483" i="7"/>
  <c r="AA211" i="7"/>
  <c r="AO282" i="7"/>
  <c r="AO655" i="7"/>
  <c r="AA267" i="7"/>
  <c r="M434" i="7"/>
  <c r="AA296" i="7"/>
  <c r="AO492" i="7"/>
  <c r="AO244" i="7"/>
  <c r="AA256" i="7"/>
  <c r="AA194" i="7"/>
  <c r="BC615" i="7"/>
  <c r="AO269" i="7"/>
  <c r="AA167" i="7"/>
  <c r="BC193" i="7"/>
  <c r="M406" i="7"/>
  <c r="AA249" i="7"/>
  <c r="AO446" i="7"/>
  <c r="AA329" i="7"/>
  <c r="AO483" i="7"/>
  <c r="M698" i="7"/>
  <c r="M696" i="7"/>
  <c r="BC550" i="7"/>
  <c r="AO257" i="7"/>
  <c r="AO391" i="7"/>
  <c r="AA427" i="7"/>
  <c r="AO538" i="7"/>
  <c r="AA701" i="7"/>
  <c r="BC314" i="7"/>
  <c r="BC625" i="7"/>
  <c r="BC437" i="7"/>
  <c r="BC481" i="7"/>
  <c r="AA225" i="7"/>
  <c r="CF655" i="7"/>
  <c r="AA446" i="7"/>
  <c r="BQ281" i="7"/>
  <c r="BC242" i="7"/>
  <c r="M328" i="7"/>
  <c r="BC394" i="7"/>
  <c r="AO356" i="7"/>
  <c r="BC420" i="7"/>
  <c r="AA452" i="7"/>
  <c r="CF464" i="7"/>
  <c r="BC214" i="7"/>
  <c r="BC607" i="7"/>
  <c r="AO427" i="7"/>
  <c r="AO320" i="7"/>
  <c r="BC535" i="7"/>
  <c r="BC428" i="7"/>
  <c r="AA522" i="7"/>
  <c r="M694" i="7"/>
  <c r="AA376" i="7"/>
  <c r="AA223" i="7"/>
  <c r="BC528" i="7"/>
  <c r="AA200" i="7"/>
  <c r="AO494" i="7"/>
  <c r="AO433" i="7"/>
  <c r="AA344" i="7"/>
  <c r="AA282" i="7"/>
  <c r="AA227" i="7"/>
  <c r="M602" i="7"/>
  <c r="AO275" i="7"/>
  <c r="BC299" i="7"/>
  <c r="AA466" i="7"/>
  <c r="AA305" i="7"/>
  <c r="AA635" i="7"/>
  <c r="AO451" i="7"/>
  <c r="AA303" i="7"/>
  <c r="M380" i="7"/>
  <c r="AA264" i="7"/>
  <c r="AA575" i="7"/>
  <c r="BC389" i="7"/>
  <c r="AO559" i="7"/>
  <c r="AA439" i="7"/>
  <c r="AO675" i="7"/>
  <c r="AA504" i="7"/>
  <c r="AA442" i="7"/>
  <c r="AA401" i="7"/>
  <c r="AO515" i="7"/>
  <c r="AA266" i="7"/>
  <c r="AA617" i="7"/>
  <c r="BC695" i="7"/>
  <c r="AA586" i="7"/>
  <c r="AA338" i="7"/>
  <c r="BC641" i="7"/>
  <c r="AA638" i="7"/>
  <c r="AA536" i="7"/>
  <c r="AO577" i="7"/>
  <c r="M576" i="7"/>
  <c r="AO207" i="7"/>
  <c r="BC519" i="7"/>
  <c r="AA681" i="7"/>
  <c r="AA265" i="7"/>
  <c r="M562" i="7"/>
  <c r="AA670" i="7"/>
  <c r="AO412" i="7"/>
  <c r="AO297" i="7"/>
  <c r="M212" i="7"/>
  <c r="AA387" i="7"/>
  <c r="AO161" i="7"/>
  <c r="BC504" i="7"/>
  <c r="AA651" i="7"/>
  <c r="M348" i="7"/>
  <c r="AA320" i="7"/>
  <c r="BC505" i="7"/>
  <c r="BC679" i="7"/>
  <c r="AO250" i="7"/>
  <c r="AO313" i="7"/>
  <c r="AA297" i="7"/>
  <c r="AA603" i="7"/>
  <c r="M261" i="7"/>
  <c r="AA208" i="7"/>
  <c r="AO280" i="7"/>
  <c r="AA622" i="7"/>
  <c r="BC189" i="7"/>
  <c r="M502" i="7"/>
  <c r="BC377" i="7"/>
  <c r="AA411" i="7"/>
  <c r="AO523" i="7"/>
  <c r="AA559" i="7"/>
  <c r="BQ256" i="7"/>
  <c r="BC171" i="7"/>
  <c r="AO443" i="7"/>
  <c r="AA668" i="7"/>
  <c r="AA180" i="7"/>
  <c r="BC700" i="7"/>
  <c r="BC336" i="7"/>
  <c r="M532" i="7"/>
  <c r="M272" i="7"/>
  <c r="BC431" i="7"/>
  <c r="AA476" i="7"/>
  <c r="BC542" i="7"/>
  <c r="AA457" i="7"/>
  <c r="AO641" i="7"/>
  <c r="AA512" i="7"/>
  <c r="AA339" i="7"/>
  <c r="AO425" i="7"/>
  <c r="AA490" i="7"/>
  <c r="M376" i="7"/>
  <c r="M372" i="7"/>
  <c r="AO162" i="7"/>
  <c r="AA688" i="7"/>
  <c r="AA495" i="7"/>
  <c r="AA481" i="7"/>
  <c r="M248" i="7"/>
  <c r="BC529" i="7"/>
  <c r="AA315" i="7"/>
  <c r="BC395" i="7"/>
  <c r="AO385" i="7"/>
  <c r="AA621" i="7"/>
  <c r="AA696" i="7"/>
  <c r="BC560" i="7"/>
  <c r="AO419" i="7"/>
  <c r="AA440" i="7"/>
  <c r="M628" i="7"/>
  <c r="BC592" i="7"/>
  <c r="M594" i="7"/>
  <c r="BC245" i="7"/>
  <c r="M504" i="7"/>
  <c r="AA403" i="7"/>
  <c r="BC416" i="7"/>
  <c r="M344" i="7"/>
  <c r="BC260" i="7"/>
  <c r="AA383" i="7"/>
  <c r="M636" i="7"/>
  <c r="AA328" i="7"/>
  <c r="AA672" i="7"/>
  <c r="BC233" i="7"/>
  <c r="AO572" i="7"/>
  <c r="BC460" i="7"/>
  <c r="AO687" i="7"/>
  <c r="AO608" i="7"/>
  <c r="BC657" i="7"/>
  <c r="BC388" i="7"/>
  <c r="AA347" i="7"/>
  <c r="AO463" i="7"/>
  <c r="AA433" i="7"/>
  <c r="AO625" i="7"/>
  <c r="AA370" i="7"/>
  <c r="BC520" i="7"/>
  <c r="BC479" i="7"/>
  <c r="BC411" i="7"/>
  <c r="AA601" i="7"/>
  <c r="AA464" i="7"/>
  <c r="BC558" i="7"/>
  <c r="AO303" i="7"/>
  <c r="AA418" i="7"/>
  <c r="AO505" i="7"/>
  <c r="AA375" i="7"/>
  <c r="BC584" i="7"/>
  <c r="BC543" i="7"/>
  <c r="AO673" i="7"/>
  <c r="AO540" i="7"/>
  <c r="AA528" i="7"/>
  <c r="AA247" i="7"/>
  <c r="M220" i="7"/>
  <c r="BC334" i="7"/>
  <c r="BC271" i="7"/>
  <c r="BC435" i="7"/>
  <c r="BC398" i="7"/>
  <c r="AA576" i="7"/>
  <c r="AA171" i="7"/>
  <c r="AO508" i="7"/>
  <c r="AA480" i="7"/>
  <c r="M558" i="7"/>
  <c r="AA402" i="7"/>
  <c r="AA479" i="7"/>
  <c r="AO314" i="7"/>
  <c r="AO160" i="7"/>
  <c r="AA444" i="7"/>
  <c r="BC508" i="7"/>
  <c r="AA260" i="7"/>
  <c r="M536" i="7"/>
  <c r="AA188" i="7"/>
  <c r="BC571" i="7"/>
  <c r="AA326" i="7"/>
  <c r="BC568" i="7"/>
  <c r="BC385" i="7"/>
  <c r="BC468" i="7"/>
  <c r="BC589" i="7"/>
  <c r="AO241" i="7"/>
  <c r="AO589" i="7"/>
  <c r="BC235" i="7"/>
  <c r="AA450" i="7"/>
  <c r="BC689" i="7"/>
  <c r="AA177" i="7"/>
  <c r="AO586" i="7"/>
  <c r="BC599" i="7"/>
  <c r="BC598" i="7"/>
  <c r="AO697" i="7"/>
  <c r="BC375" i="7"/>
  <c r="BC170" i="7"/>
  <c r="BC296" i="7"/>
  <c r="BC567" i="7"/>
  <c r="BC609" i="7"/>
  <c r="BC315" i="7"/>
  <c r="AO368" i="7"/>
  <c r="AA355" i="7"/>
  <c r="BC521" i="7"/>
  <c r="BC330" i="7"/>
  <c r="BC160" i="7"/>
  <c r="AO190" i="7"/>
  <c r="M632" i="7"/>
  <c r="BC662" i="7"/>
  <c r="AO350" i="7"/>
  <c r="BC487" i="7"/>
  <c r="BC559" i="7"/>
  <c r="BC249" i="7"/>
  <c r="M192" i="7"/>
  <c r="AA232" i="7"/>
  <c r="AO364" i="7"/>
  <c r="AO636" i="7"/>
  <c r="BC256" i="7"/>
  <c r="BC656" i="7"/>
  <c r="M184" i="7"/>
  <c r="BC373" i="7"/>
  <c r="BC418" i="7"/>
  <c r="AA169" i="7"/>
  <c r="AO399" i="7"/>
  <c r="AA259" i="7"/>
  <c r="AA195" i="7"/>
  <c r="AO640" i="7"/>
  <c r="AA233" i="7"/>
  <c r="AA515" i="7"/>
  <c r="AO527" i="7"/>
  <c r="BC688" i="7"/>
  <c r="AO686" i="7"/>
  <c r="AO581" i="7"/>
  <c r="AO633" i="7"/>
  <c r="AO271" i="7"/>
  <c r="AO163" i="7"/>
  <c r="BC217" i="7"/>
  <c r="AO556" i="7"/>
  <c r="AO700" i="7"/>
  <c r="AO495" i="7"/>
  <c r="BC665" i="7"/>
  <c r="AA367" i="7"/>
  <c r="BC224" i="7"/>
  <c r="AO334" i="7"/>
  <c r="AO254" i="7"/>
  <c r="M494" i="7"/>
  <c r="AA648" i="7"/>
  <c r="BC356" i="7"/>
  <c r="M468" i="7"/>
  <c r="BC552" i="7"/>
  <c r="AA531" i="7"/>
  <c r="M438" i="7"/>
  <c r="AO671" i="7"/>
  <c r="AO554" i="7"/>
  <c r="AO349" i="7"/>
  <c r="AO291" i="7"/>
  <c r="AA443" i="7"/>
  <c r="BC424" i="7"/>
  <c r="AA545" i="7"/>
  <c r="AA683" i="7"/>
  <c r="BC649" i="7"/>
  <c r="AO525" i="7"/>
  <c r="AO377" i="7"/>
  <c r="BC181" i="7"/>
  <c r="AA547" i="7"/>
  <c r="M425" i="7"/>
  <c r="CF591" i="7"/>
  <c r="AA659" i="7"/>
  <c r="BC601" i="7"/>
  <c r="AO408" i="7"/>
  <c r="AO235" i="7"/>
  <c r="BC491" i="7"/>
  <c r="AO239" i="7"/>
  <c r="M232" i="7"/>
  <c r="BC476" i="7"/>
  <c r="AO185" i="7"/>
  <c r="BC446" i="7"/>
  <c r="M544" i="7"/>
  <c r="AA274" i="7"/>
  <c r="AO583" i="7"/>
  <c r="BC332" i="7"/>
  <c r="BC393" i="7"/>
  <c r="AA690" i="7"/>
  <c r="AO380" i="7"/>
  <c r="AO362" i="7"/>
  <c r="AA514" i="7"/>
  <c r="AO159" i="7"/>
  <c r="BC374" i="7"/>
  <c r="AO638" i="7"/>
  <c r="AO316" i="7"/>
  <c r="AO560" i="7"/>
  <c r="AO336" i="7"/>
  <c r="AA587" i="7"/>
  <c r="AA336" i="7"/>
  <c r="AO416" i="7"/>
  <c r="AA379" i="7"/>
  <c r="AA359" i="7"/>
  <c r="AA513" i="7"/>
  <c r="BC663" i="7"/>
  <c r="AO490" i="7"/>
  <c r="AA578" i="7"/>
  <c r="AO369" i="7"/>
  <c r="AO300" i="7"/>
  <c r="AO688" i="7"/>
  <c r="AA656" i="7"/>
  <c r="BC439" i="7"/>
  <c r="AA577" i="7"/>
  <c r="AA201" i="7"/>
  <c r="AO618" i="7"/>
  <c r="AO478" i="7"/>
  <c r="BC551" i="7"/>
  <c r="AO208" i="7"/>
  <c r="AO555" i="7"/>
  <c r="AA694" i="7"/>
  <c r="AA299" i="7"/>
  <c r="AA419" i="7"/>
  <c r="AA163" i="7"/>
  <c r="AO544" i="7"/>
  <c r="M630" i="7"/>
  <c r="AA394" i="7"/>
  <c r="BC673" i="7"/>
  <c r="AA162" i="7"/>
  <c r="AO389" i="7"/>
  <c r="BC453" i="7"/>
  <c r="AA506" i="7"/>
  <c r="AO305" i="7"/>
  <c r="AA608" i="7"/>
  <c r="BC290" i="7"/>
  <c r="AA161" i="7"/>
  <c r="BC488" i="7"/>
  <c r="M474" i="7"/>
  <c r="M276" i="7"/>
  <c r="BC169" i="7"/>
  <c r="AA663" i="7"/>
  <c r="AA570" i="7"/>
  <c r="AA529" i="7"/>
  <c r="BC478" i="7"/>
  <c r="BC345" i="7"/>
  <c r="AO684" i="7"/>
  <c r="BC622" i="7"/>
  <c r="AO258" i="7"/>
  <c r="BC462" i="7"/>
  <c r="AO206" i="7"/>
  <c r="M574" i="7"/>
  <c r="BC545" i="7"/>
  <c r="AA585" i="7"/>
  <c r="AA553" i="7"/>
  <c r="AA168" i="7"/>
  <c r="AO576" i="7"/>
  <c r="AA400" i="7"/>
  <c r="AO273" i="7"/>
  <c r="BC357" i="7"/>
  <c r="BC215" i="7"/>
  <c r="AO410" i="7"/>
  <c r="DJ89" i="7"/>
  <c r="DJ56" i="7"/>
  <c r="CU33" i="7"/>
  <c r="CU116" i="7"/>
  <c r="CU105" i="7"/>
  <c r="DJ129" i="7"/>
  <c r="DJ107" i="7"/>
  <c r="DJ123" i="7"/>
  <c r="DJ22" i="7"/>
  <c r="DJ113" i="7"/>
  <c r="DJ91" i="7"/>
  <c r="DJ20" i="7"/>
  <c r="CU45" i="7"/>
  <c r="CU53" i="7"/>
  <c r="CU58" i="7"/>
  <c r="CU125" i="7"/>
  <c r="CU130" i="7"/>
  <c r="CU2" i="7"/>
  <c r="DJ131" i="7"/>
  <c r="DJ141" i="7"/>
  <c r="DJ14" i="7"/>
  <c r="CU24" i="7"/>
  <c r="CU96" i="7"/>
  <c r="CU43" i="7"/>
  <c r="CU115" i="7"/>
  <c r="DJ37" i="7"/>
  <c r="BQ58" i="7"/>
  <c r="BQ130" i="7"/>
  <c r="BQ138" i="7"/>
  <c r="CU30" i="7"/>
  <c r="CU126" i="7"/>
  <c r="BQ43" i="7"/>
  <c r="DJ108" i="7"/>
  <c r="CU119" i="7"/>
  <c r="DJ5" i="7"/>
  <c r="CF85" i="7"/>
  <c r="CF157" i="7"/>
  <c r="DJ80" i="7"/>
  <c r="M51" i="7"/>
  <c r="M67" i="7"/>
  <c r="DJ88" i="7"/>
  <c r="BQ54" i="7"/>
  <c r="BQ126" i="7"/>
  <c r="CU71" i="7"/>
  <c r="BQ18" i="7"/>
  <c r="BQ90" i="7"/>
  <c r="DJ101" i="7"/>
  <c r="CF148" i="7"/>
  <c r="DJ158" i="7"/>
  <c r="DJ23" i="7"/>
  <c r="M72" i="7"/>
  <c r="M143" i="7"/>
  <c r="BQ46" i="7"/>
  <c r="CF50" i="7"/>
  <c r="CF122" i="7"/>
  <c r="M66" i="7"/>
  <c r="CF114" i="7"/>
  <c r="CF39" i="7"/>
  <c r="M64" i="7"/>
  <c r="M125" i="7"/>
  <c r="BQ13" i="7"/>
  <c r="BQ85" i="7"/>
  <c r="CF105" i="7"/>
  <c r="BQ28" i="7"/>
  <c r="BQ115" i="7"/>
  <c r="CF53" i="7"/>
  <c r="CF22" i="7"/>
  <c r="M46" i="7"/>
  <c r="M98" i="7"/>
  <c r="CF123" i="7"/>
  <c r="CF47" i="7"/>
  <c r="M50" i="7"/>
  <c r="CF95" i="7"/>
  <c r="CF71" i="7"/>
  <c r="BQ24" i="7"/>
  <c r="BC116" i="7"/>
  <c r="AO28" i="7"/>
  <c r="BQ68" i="7"/>
  <c r="BQ48" i="7"/>
  <c r="CF135" i="7"/>
  <c r="BQ88" i="7"/>
  <c r="BC135" i="7"/>
  <c r="M23" i="7"/>
  <c r="AO71" i="7"/>
  <c r="BC152" i="7"/>
  <c r="BC45" i="7"/>
  <c r="BC53" i="7"/>
  <c r="M89" i="7"/>
  <c r="M114" i="7"/>
  <c r="CF16" i="7"/>
  <c r="M5" i="7"/>
  <c r="AO136" i="7"/>
  <c r="M60" i="7"/>
  <c r="AO140" i="7"/>
  <c r="M149" i="7"/>
  <c r="BQ41" i="7"/>
  <c r="BQ64" i="7"/>
  <c r="BQ136" i="7"/>
  <c r="AO27" i="7"/>
  <c r="BC23" i="7"/>
  <c r="AO4" i="7"/>
  <c r="BC88" i="7"/>
  <c r="M57" i="7"/>
  <c r="AA132" i="7"/>
  <c r="AA30" i="7"/>
  <c r="AO61" i="7"/>
  <c r="BC91" i="7"/>
  <c r="DJ127" i="7"/>
  <c r="DJ18" i="7"/>
  <c r="CU52" i="7"/>
  <c r="CU41" i="7"/>
  <c r="CU124" i="7"/>
  <c r="CU113" i="7"/>
  <c r="CU121" i="7"/>
  <c r="DJ145" i="7"/>
  <c r="DJ139" i="7"/>
  <c r="DJ128" i="7"/>
  <c r="DJ40" i="7"/>
  <c r="DJ148" i="7"/>
  <c r="DJ104" i="7"/>
  <c r="CU69" i="7"/>
  <c r="CU74" i="7"/>
  <c r="CU141" i="7"/>
  <c r="CU146" i="7"/>
  <c r="DJ64" i="7"/>
  <c r="DJ84" i="7"/>
  <c r="DJ60" i="7"/>
  <c r="DJ68" i="7"/>
  <c r="DJ124" i="7"/>
  <c r="CU61" i="7"/>
  <c r="CU66" i="7"/>
  <c r="CU133" i="7"/>
  <c r="CU138" i="7"/>
  <c r="DJ3" i="7"/>
  <c r="DJ13" i="7"/>
  <c r="DJ147" i="7"/>
  <c r="DJ157" i="7"/>
  <c r="DJ26" i="7"/>
  <c r="DJ46" i="7"/>
  <c r="CU32" i="7"/>
  <c r="CU104" i="7"/>
  <c r="CU51" i="7"/>
  <c r="DJ156" i="7"/>
  <c r="DJ151" i="7"/>
  <c r="CU55" i="7"/>
  <c r="CF21" i="7"/>
  <c r="CF93" i="7"/>
  <c r="CF101" i="7"/>
  <c r="M83" i="7"/>
  <c r="BQ62" i="7"/>
  <c r="BQ70" i="7"/>
  <c r="BQ142" i="7"/>
  <c r="CU110" i="7"/>
  <c r="CU7" i="7"/>
  <c r="CU134" i="7"/>
  <c r="CF84" i="7"/>
  <c r="CF156" i="7"/>
  <c r="DJ21" i="7"/>
  <c r="M49" i="7"/>
  <c r="DJ149" i="7"/>
  <c r="DJ34" i="7"/>
  <c r="M33" i="7"/>
  <c r="BQ134" i="7"/>
  <c r="BQ52" i="7"/>
  <c r="BQ124" i="7"/>
  <c r="CF107" i="7"/>
  <c r="M13" i="7"/>
  <c r="M134" i="7"/>
  <c r="CF49" i="7"/>
  <c r="M90" i="7"/>
  <c r="M102" i="7"/>
  <c r="M141" i="7"/>
  <c r="BQ21" i="7"/>
  <c r="CF41" i="7"/>
  <c r="CF113" i="7"/>
  <c r="M103" i="7"/>
  <c r="BQ100" i="7"/>
  <c r="BQ51" i="7"/>
  <c r="BQ123" i="7"/>
  <c r="BC130" i="7"/>
  <c r="M97" i="7"/>
  <c r="CF3" i="7"/>
  <c r="CF75" i="7"/>
  <c r="M8" i="7"/>
  <c r="M130" i="7"/>
  <c r="BQ4" i="7"/>
  <c r="CF32" i="7"/>
  <c r="AO42" i="7"/>
  <c r="CF104" i="7"/>
  <c r="M69" i="7"/>
  <c r="BQ146" i="7"/>
  <c r="BQ34" i="7"/>
  <c r="BQ106" i="7"/>
  <c r="CF37" i="7"/>
  <c r="CF109" i="7"/>
  <c r="M15" i="7"/>
  <c r="M106" i="7"/>
  <c r="M31" i="7"/>
  <c r="CF31" i="7"/>
  <c r="M24" i="7"/>
  <c r="CF137" i="7"/>
  <c r="CF112" i="7"/>
  <c r="M11" i="7"/>
  <c r="M155" i="7"/>
  <c r="M139" i="7"/>
  <c r="BC63" i="7"/>
  <c r="BC4" i="7"/>
  <c r="BQ80" i="7"/>
  <c r="CF62" i="7"/>
  <c r="M107" i="7"/>
  <c r="CF118" i="7"/>
  <c r="BQ79" i="7"/>
  <c r="BC46" i="7"/>
  <c r="AA37" i="7"/>
  <c r="AO87" i="7"/>
  <c r="AO103" i="7"/>
  <c r="AO148" i="7"/>
  <c r="AA141" i="7"/>
  <c r="AA70" i="7"/>
  <c r="BC77" i="7"/>
  <c r="BC157" i="7"/>
  <c r="DJ120" i="7"/>
  <c r="CU60" i="7"/>
  <c r="CU49" i="7"/>
  <c r="CU132" i="7"/>
  <c r="CU57" i="7"/>
  <c r="CU140" i="7"/>
  <c r="CU129" i="7"/>
  <c r="DJ17" i="7"/>
  <c r="DJ33" i="7"/>
  <c r="DJ11" i="7"/>
  <c r="DJ155" i="7"/>
  <c r="DJ54" i="7"/>
  <c r="DJ10" i="7"/>
  <c r="CU5" i="7"/>
  <c r="CU10" i="7"/>
  <c r="CU77" i="7"/>
  <c r="CU82" i="7"/>
  <c r="CU149" i="7"/>
  <c r="DJ35" i="7"/>
  <c r="DJ19" i="7"/>
  <c r="DJ29" i="7"/>
  <c r="DJ58" i="7"/>
  <c r="DJ78" i="7"/>
  <c r="CU40" i="7"/>
  <c r="DJ2" i="7"/>
  <c r="CU123" i="7"/>
  <c r="DJ105" i="7"/>
  <c r="DJ143" i="7"/>
  <c r="DJ50" i="7"/>
  <c r="CU150" i="7"/>
  <c r="DJ94" i="7"/>
  <c r="CF147" i="7"/>
  <c r="M99" i="7"/>
  <c r="DJ8" i="7"/>
  <c r="DJ53" i="7"/>
  <c r="DJ98" i="7"/>
  <c r="M47" i="7"/>
  <c r="BQ6" i="7"/>
  <c r="BQ78" i="7"/>
  <c r="BQ150" i="7"/>
  <c r="DJ103" i="7"/>
  <c r="CU46" i="7"/>
  <c r="BQ140" i="7"/>
  <c r="CU70" i="7"/>
  <c r="CF20" i="7"/>
  <c r="CF92" i="7"/>
  <c r="CU95" i="7"/>
  <c r="M81" i="7"/>
  <c r="DJ136" i="7"/>
  <c r="M157" i="7"/>
  <c r="BQ29" i="7"/>
  <c r="BQ101" i="7"/>
  <c r="DJ144" i="7"/>
  <c r="DJ71" i="7"/>
  <c r="DJ92" i="7"/>
  <c r="DJ140" i="7"/>
  <c r="BQ93" i="7"/>
  <c r="CF12" i="7"/>
  <c r="M73" i="7"/>
  <c r="BQ44" i="7"/>
  <c r="M48" i="7"/>
  <c r="BQ67" i="7"/>
  <c r="CF87" i="7"/>
  <c r="BQ56" i="7"/>
  <c r="BQ36" i="7"/>
  <c r="BQ108" i="7"/>
  <c r="BQ59" i="7"/>
  <c r="BQ131" i="7"/>
  <c r="CF151" i="7"/>
  <c r="M54" i="7"/>
  <c r="BC44" i="7"/>
  <c r="BQ120" i="7"/>
  <c r="CF11" i="7"/>
  <c r="M55" i="7"/>
  <c r="BQ82" i="7"/>
  <c r="BQ154" i="7"/>
  <c r="BQ42" i="7"/>
  <c r="BQ114" i="7"/>
  <c r="CF134" i="7"/>
  <c r="BQ111" i="7"/>
  <c r="M14" i="7"/>
  <c r="BQ22" i="7"/>
  <c r="BQ60" i="7"/>
  <c r="M22" i="7"/>
  <c r="CF48" i="7"/>
  <c r="M146" i="7"/>
  <c r="BC76" i="7"/>
  <c r="BQ16" i="7"/>
  <c r="BC146" i="7"/>
  <c r="M137" i="7"/>
  <c r="BC153" i="7"/>
  <c r="CF97" i="7"/>
  <c r="M140" i="7"/>
  <c r="BQ33" i="7"/>
  <c r="CF46" i="7"/>
  <c r="BQ143" i="7"/>
  <c r="BC134" i="7"/>
  <c r="AA47" i="7"/>
  <c r="M76" i="7"/>
  <c r="AO12" i="7"/>
  <c r="AO76" i="7"/>
  <c r="BC47" i="7"/>
  <c r="AO55" i="7"/>
  <c r="BC136" i="7"/>
  <c r="BC41" i="7"/>
  <c r="DJ49" i="7"/>
  <c r="DJ27" i="7"/>
  <c r="DJ86" i="7"/>
  <c r="DJ42" i="7"/>
  <c r="DJ74" i="7"/>
  <c r="CU13" i="7"/>
  <c r="CU18" i="7"/>
  <c r="CU85" i="7"/>
  <c r="CU154" i="7"/>
  <c r="DJ45" i="7"/>
  <c r="DJ122" i="7"/>
  <c r="DJ142" i="7"/>
  <c r="DJ90" i="7"/>
  <c r="DJ110" i="7"/>
  <c r="CU112" i="7"/>
  <c r="CU59" i="7"/>
  <c r="CU131" i="7"/>
  <c r="DJ121" i="7"/>
  <c r="DJ15" i="7"/>
  <c r="DJ6" i="7"/>
  <c r="DJ32" i="7"/>
  <c r="DJ52" i="7"/>
  <c r="DJ132" i="7"/>
  <c r="CU68" i="7"/>
  <c r="CU76" i="7"/>
  <c r="CU65" i="7"/>
  <c r="CU148" i="7"/>
  <c r="CU137" i="7"/>
  <c r="DJ100" i="7"/>
  <c r="DJ112" i="7"/>
  <c r="CU62" i="7"/>
  <c r="BQ157" i="7"/>
  <c r="CU111" i="7"/>
  <c r="DJ117" i="7"/>
  <c r="M63" i="7"/>
  <c r="M79" i="7"/>
  <c r="BQ14" i="7"/>
  <c r="BQ86" i="7"/>
  <c r="BQ76" i="7"/>
  <c r="BQ148" i="7"/>
  <c r="BQ156" i="7"/>
  <c r="CU6" i="7"/>
  <c r="DJ24" i="7"/>
  <c r="CF28" i="7"/>
  <c r="CF36" i="7"/>
  <c r="CF108" i="7"/>
  <c r="CU31" i="7"/>
  <c r="DJ30" i="7"/>
  <c r="CF138" i="7"/>
  <c r="DJ126" i="7"/>
  <c r="DJ85" i="7"/>
  <c r="M29" i="7"/>
  <c r="BQ37" i="7"/>
  <c r="BQ45" i="7"/>
  <c r="BQ117" i="7"/>
  <c r="BQ139" i="7"/>
  <c r="CF58" i="7"/>
  <c r="CF130" i="7"/>
  <c r="BQ97" i="7"/>
  <c r="CF125" i="7"/>
  <c r="M62" i="7"/>
  <c r="M30" i="7"/>
  <c r="M71" i="7"/>
  <c r="M115" i="7"/>
  <c r="BQ96" i="7"/>
  <c r="CF94" i="7"/>
  <c r="BQ158" i="7"/>
  <c r="M26" i="7"/>
  <c r="M37" i="7"/>
  <c r="CF121" i="7"/>
  <c r="M113" i="7"/>
  <c r="BQ98" i="7"/>
  <c r="M138" i="7"/>
  <c r="M32" i="7"/>
  <c r="BQ121" i="7"/>
  <c r="M119" i="7"/>
  <c r="BQ151" i="7"/>
  <c r="M123" i="7"/>
  <c r="BC52" i="7"/>
  <c r="CF128" i="7"/>
  <c r="M110" i="7"/>
  <c r="CF150" i="7"/>
  <c r="M9" i="7"/>
  <c r="M153" i="7"/>
  <c r="BQ103" i="7"/>
  <c r="BQ129" i="7"/>
  <c r="BQ7" i="7"/>
  <c r="CF9" i="7"/>
  <c r="CF81" i="7"/>
  <c r="BQ71" i="7"/>
  <c r="AO69" i="7"/>
  <c r="AO138" i="7"/>
  <c r="AO155" i="7"/>
  <c r="BC87" i="7"/>
  <c r="AO135" i="7"/>
  <c r="BC111" i="7"/>
  <c r="BC133" i="7"/>
  <c r="BC11" i="7"/>
  <c r="DJ118" i="7"/>
  <c r="DJ150" i="7"/>
  <c r="DJ106" i="7"/>
  <c r="CU21" i="7"/>
  <c r="CU90" i="7"/>
  <c r="CU157" i="7"/>
  <c r="DJ51" i="7"/>
  <c r="DJ61" i="7"/>
  <c r="DJ154" i="7"/>
  <c r="CU56" i="7"/>
  <c r="CU3" i="7"/>
  <c r="CU128" i="7"/>
  <c r="CU75" i="7"/>
  <c r="CU136" i="7"/>
  <c r="CU83" i="7"/>
  <c r="CU155" i="7"/>
  <c r="CU48" i="7"/>
  <c r="CU120" i="7"/>
  <c r="CU67" i="7"/>
  <c r="CU139" i="7"/>
  <c r="CU147" i="7"/>
  <c r="DJ137" i="7"/>
  <c r="DJ31" i="7"/>
  <c r="DJ153" i="7"/>
  <c r="DJ47" i="7"/>
  <c r="DJ82" i="7"/>
  <c r="DJ96" i="7"/>
  <c r="DJ116" i="7"/>
  <c r="CU4" i="7"/>
  <c r="CU12" i="7"/>
  <c r="DJ76" i="7"/>
  <c r="CU84" i="7"/>
  <c r="CU73" i="7"/>
  <c r="CU156" i="7"/>
  <c r="CU145" i="7"/>
  <c r="DJ65" i="7"/>
  <c r="DJ43" i="7"/>
  <c r="DJ12" i="7"/>
  <c r="CF29" i="7"/>
  <c r="DJ16" i="7"/>
  <c r="DJ39" i="7"/>
  <c r="BQ12" i="7"/>
  <c r="BQ84" i="7"/>
  <c r="BQ92" i="7"/>
  <c r="CF44" i="7"/>
  <c r="CF116" i="7"/>
  <c r="CU102" i="7"/>
  <c r="CF74" i="7"/>
  <c r="CF146" i="7"/>
  <c r="CF154" i="7"/>
  <c r="DJ152" i="7"/>
  <c r="M45" i="7"/>
  <c r="M61" i="7"/>
  <c r="DJ135" i="7"/>
  <c r="BQ75" i="7"/>
  <c r="BQ147" i="7"/>
  <c r="BQ155" i="7"/>
  <c r="CU54" i="7"/>
  <c r="CF27" i="7"/>
  <c r="CF35" i="7"/>
  <c r="CU22" i="7"/>
  <c r="CU118" i="7"/>
  <c r="CF19" i="7"/>
  <c r="CF91" i="7"/>
  <c r="CF99" i="7"/>
  <c r="CF51" i="7"/>
  <c r="BQ109" i="7"/>
  <c r="M3" i="7"/>
  <c r="M147" i="7"/>
  <c r="BC98" i="7"/>
  <c r="BQ40" i="7"/>
  <c r="BC131" i="7"/>
  <c r="M131" i="7"/>
  <c r="BQ32" i="7"/>
  <c r="BC99" i="7"/>
  <c r="BQ104" i="7"/>
  <c r="CF30" i="7"/>
  <c r="BQ94" i="7"/>
  <c r="AO53" i="7"/>
  <c r="BQ26" i="7"/>
  <c r="BQ50" i="7"/>
  <c r="CF70" i="7"/>
  <c r="CF142" i="7"/>
  <c r="M129" i="7"/>
  <c r="BQ23" i="7"/>
  <c r="BQ95" i="7"/>
  <c r="M111" i="7"/>
  <c r="BQ133" i="7"/>
  <c r="CF66" i="7"/>
  <c r="BQ87" i="7"/>
  <c r="BQ105" i="7"/>
  <c r="BQ128" i="7"/>
  <c r="CF72" i="7"/>
  <c r="AA135" i="7"/>
  <c r="AA45" i="7"/>
  <c r="AA53" i="7"/>
  <c r="CF96" i="7"/>
  <c r="M91" i="7"/>
  <c r="CF64" i="7"/>
  <c r="CF136" i="7"/>
  <c r="CF33" i="7"/>
  <c r="M108" i="7"/>
  <c r="AA109" i="7"/>
  <c r="AA117" i="7"/>
  <c r="CF86" i="7"/>
  <c r="M25" i="7"/>
  <c r="AA79" i="7"/>
  <c r="BQ39" i="7"/>
  <c r="BQ65" i="7"/>
  <c r="BQ137" i="7"/>
  <c r="CF17" i="7"/>
  <c r="M68" i="7"/>
  <c r="AA116" i="7"/>
  <c r="AO114" i="7"/>
  <c r="AA124" i="7"/>
  <c r="CF56" i="7"/>
  <c r="CF119" i="7"/>
  <c r="M16" i="7"/>
  <c r="AA46" i="7"/>
  <c r="AO25" i="7"/>
  <c r="AA28" i="7"/>
  <c r="AA100" i="7"/>
  <c r="AO50" i="7"/>
  <c r="AA101" i="7"/>
  <c r="AO120" i="7"/>
  <c r="AO126" i="7"/>
  <c r="AA111" i="7"/>
  <c r="CU26" i="7"/>
  <c r="CU93" i="7"/>
  <c r="CU98" i="7"/>
  <c r="DJ67" i="7"/>
  <c r="DJ77" i="7"/>
  <c r="DJ93" i="7"/>
  <c r="CU64" i="7"/>
  <c r="CU11" i="7"/>
  <c r="CU72" i="7"/>
  <c r="CU19" i="7"/>
  <c r="CU144" i="7"/>
  <c r="CU91" i="7"/>
  <c r="DJ41" i="7"/>
  <c r="DJ79" i="7"/>
  <c r="DJ9" i="7"/>
  <c r="DJ25" i="7"/>
  <c r="DJ63" i="7"/>
  <c r="DJ38" i="7"/>
  <c r="DJ114" i="7"/>
  <c r="CU20" i="7"/>
  <c r="CU9" i="7"/>
  <c r="CU92" i="7"/>
  <c r="CU81" i="7"/>
  <c r="CU153" i="7"/>
  <c r="DJ81" i="7"/>
  <c r="DJ59" i="7"/>
  <c r="DJ138" i="7"/>
  <c r="CU86" i="7"/>
  <c r="CF83" i="7"/>
  <c r="CF155" i="7"/>
  <c r="DJ66" i="7"/>
  <c r="BQ122" i="7"/>
  <c r="CF52" i="7"/>
  <c r="CU38" i="7"/>
  <c r="CF10" i="7"/>
  <c r="CF82" i="7"/>
  <c r="CF90" i="7"/>
  <c r="CU127" i="7"/>
  <c r="M10" i="7"/>
  <c r="M77" i="7"/>
  <c r="BQ61" i="7"/>
  <c r="CU151" i="7"/>
  <c r="DJ7" i="7"/>
  <c r="BQ11" i="7"/>
  <c r="BQ83" i="7"/>
  <c r="BQ91" i="7"/>
  <c r="DJ55" i="7"/>
  <c r="DJ28" i="7"/>
  <c r="CF43" i="7"/>
  <c r="CF115" i="7"/>
  <c r="CU15" i="7"/>
  <c r="CU79" i="7"/>
  <c r="M56" i="7"/>
  <c r="M94" i="7"/>
  <c r="BQ3" i="7"/>
  <c r="CF23" i="7"/>
  <c r="M127" i="7"/>
  <c r="BQ38" i="7"/>
  <c r="BQ110" i="7"/>
  <c r="BQ30" i="7"/>
  <c r="BQ102" i="7"/>
  <c r="M105" i="7"/>
  <c r="CF6" i="7"/>
  <c r="CF78" i="7"/>
  <c r="CF124" i="7"/>
  <c r="BQ69" i="7"/>
  <c r="BQ141" i="7"/>
  <c r="M87" i="7"/>
  <c r="CF5" i="7"/>
  <c r="M100" i="7"/>
  <c r="M132" i="7"/>
  <c r="AO117" i="7"/>
  <c r="CF8" i="7"/>
  <c r="BC114" i="7"/>
  <c r="CF102" i="7"/>
  <c r="AO149" i="7"/>
  <c r="CF158" i="7"/>
  <c r="AA15" i="7"/>
  <c r="M85" i="7"/>
  <c r="BQ73" i="7"/>
  <c r="CF55" i="7"/>
  <c r="CF127" i="7"/>
  <c r="M43" i="7"/>
  <c r="CF40" i="7"/>
  <c r="M86" i="7"/>
  <c r="M7" i="7"/>
  <c r="M154" i="7"/>
  <c r="CF73" i="7"/>
  <c r="CF145" i="7"/>
  <c r="AA118" i="7"/>
  <c r="AA68" i="7"/>
  <c r="AA140" i="7"/>
  <c r="AA2" i="7"/>
  <c r="M12" i="7"/>
  <c r="M28" i="7"/>
  <c r="DJ83" i="7"/>
  <c r="DJ99" i="7"/>
  <c r="DJ109" i="7"/>
  <c r="CU8" i="7"/>
  <c r="CU80" i="7"/>
  <c r="CU27" i="7"/>
  <c r="CU152" i="7"/>
  <c r="CU99" i="7"/>
  <c r="DJ57" i="7"/>
  <c r="DJ95" i="7"/>
  <c r="DJ102" i="7"/>
  <c r="DJ134" i="7"/>
  <c r="CU36" i="7"/>
  <c r="CU25" i="7"/>
  <c r="CU108" i="7"/>
  <c r="DJ70" i="7"/>
  <c r="DJ146" i="7"/>
  <c r="CU28" i="7"/>
  <c r="CU17" i="7"/>
  <c r="CU100" i="7"/>
  <c r="CU89" i="7"/>
  <c r="DJ97" i="7"/>
  <c r="CU29" i="7"/>
  <c r="CU34" i="7"/>
  <c r="CU101" i="7"/>
  <c r="CU106" i="7"/>
  <c r="CU114" i="7"/>
  <c r="CU47" i="7"/>
  <c r="CU143" i="7"/>
  <c r="DJ87" i="7"/>
  <c r="DJ4" i="7"/>
  <c r="CF18" i="7"/>
  <c r="CF26" i="7"/>
  <c r="CF98" i="7"/>
  <c r="CU63" i="7"/>
  <c r="M42" i="7"/>
  <c r="M93" i="7"/>
  <c r="CU87" i="7"/>
  <c r="CU158" i="7"/>
  <c r="M158" i="7"/>
  <c r="BQ19" i="7"/>
  <c r="BQ27" i="7"/>
  <c r="BQ99" i="7"/>
  <c r="BQ2" i="7"/>
  <c r="DJ72" i="7"/>
  <c r="DJ69" i="7"/>
  <c r="CU78" i="7"/>
  <c r="M6" i="7"/>
  <c r="M38" i="7"/>
  <c r="CU142" i="7"/>
  <c r="DJ130" i="7"/>
  <c r="DJ62" i="7"/>
  <c r="CF100" i="7"/>
  <c r="CF61" i="7"/>
  <c r="CF133" i="7"/>
  <c r="BQ116" i="7"/>
  <c r="BQ49" i="7"/>
  <c r="CF14" i="7"/>
  <c r="BQ113" i="7"/>
  <c r="M18" i="7"/>
  <c r="CF34" i="7"/>
  <c r="CF106" i="7"/>
  <c r="CF60" i="7"/>
  <c r="CF132" i="7"/>
  <c r="M2" i="7"/>
  <c r="M145" i="7"/>
  <c r="M142" i="7"/>
  <c r="CF13" i="7"/>
  <c r="M75" i="7"/>
  <c r="BQ112" i="7"/>
  <c r="CF59" i="7"/>
  <c r="CF131" i="7"/>
  <c r="M95" i="7"/>
  <c r="M126" i="7"/>
  <c r="BC36" i="7"/>
  <c r="AO106" i="7"/>
  <c r="CF38" i="7"/>
  <c r="CF110" i="7"/>
  <c r="M53" i="7"/>
  <c r="M150" i="7"/>
  <c r="BQ145" i="7"/>
  <c r="CF143" i="7"/>
  <c r="AA44" i="7"/>
  <c r="BC150" i="7"/>
  <c r="BQ47" i="7"/>
  <c r="M118" i="7"/>
  <c r="M101" i="7"/>
  <c r="BQ9" i="7"/>
  <c r="AA108" i="7"/>
  <c r="AO82" i="7"/>
  <c r="BC137" i="7"/>
  <c r="BQ119" i="7"/>
  <c r="CF89" i="7"/>
  <c r="AA38" i="7"/>
  <c r="AO89" i="7"/>
  <c r="CF63" i="7"/>
  <c r="CF141" i="7"/>
  <c r="CF88" i="7"/>
  <c r="AO78" i="7"/>
  <c r="M21" i="7"/>
  <c r="M58" i="7"/>
  <c r="CF57" i="7"/>
  <c r="BQ72" i="7"/>
  <c r="AA6" i="7"/>
  <c r="BC13" i="7"/>
  <c r="BC85" i="7"/>
  <c r="BC103" i="7"/>
  <c r="BQ135" i="7"/>
  <c r="AO37" i="7"/>
  <c r="AO74" i="7"/>
  <c r="AA57" i="7"/>
  <c r="CU97" i="7"/>
  <c r="CU117" i="7"/>
  <c r="DJ133" i="7"/>
  <c r="DJ36" i="7"/>
  <c r="DJ44" i="7"/>
  <c r="CF42" i="7"/>
  <c r="BQ5" i="7"/>
  <c r="CF69" i="7"/>
  <c r="BC117" i="7"/>
  <c r="CF77" i="7"/>
  <c r="BC60" i="7"/>
  <c r="M40" i="7"/>
  <c r="M135" i="7"/>
  <c r="AA119" i="7"/>
  <c r="M59" i="7"/>
  <c r="BC14" i="7"/>
  <c r="AO10" i="7"/>
  <c r="AA121" i="7"/>
  <c r="M44" i="7"/>
  <c r="AA14" i="7"/>
  <c r="AA86" i="7"/>
  <c r="M4" i="7"/>
  <c r="AA158" i="7"/>
  <c r="AO33" i="7"/>
  <c r="AO90" i="7"/>
  <c r="AA112" i="7"/>
  <c r="M27" i="7"/>
  <c r="AO91" i="7"/>
  <c r="AA29" i="7"/>
  <c r="BC34" i="7"/>
  <c r="BC149" i="7"/>
  <c r="BQ81" i="7"/>
  <c r="BC79" i="7"/>
  <c r="BC69" i="7"/>
  <c r="M112" i="7"/>
  <c r="BC31" i="7"/>
  <c r="BC80" i="7"/>
  <c r="BC8" i="7"/>
  <c r="AO70" i="7"/>
  <c r="AA10" i="7"/>
  <c r="AO47" i="7"/>
  <c r="BC72" i="7"/>
  <c r="M36" i="7"/>
  <c r="M120" i="7"/>
  <c r="BC27" i="7"/>
  <c r="BC74" i="7"/>
  <c r="AA107" i="7"/>
  <c r="BC67" i="7"/>
  <c r="BC66" i="7"/>
  <c r="AO68" i="7"/>
  <c r="BC147" i="7"/>
  <c r="AA128" i="7"/>
  <c r="AA33" i="7"/>
  <c r="AA63" i="7"/>
  <c r="AO132" i="7"/>
  <c r="AA83" i="7"/>
  <c r="BC25" i="7"/>
  <c r="AA58" i="7"/>
  <c r="AO129" i="7"/>
  <c r="CU107" i="7"/>
  <c r="M136" i="7"/>
  <c r="BC38" i="7"/>
  <c r="CF80" i="7"/>
  <c r="AO75" i="7"/>
  <c r="AO146" i="7"/>
  <c r="BC2" i="7"/>
  <c r="BC7" i="7"/>
  <c r="AA80" i="7"/>
  <c r="M156" i="7"/>
  <c r="BC141" i="7"/>
  <c r="M52" i="7"/>
  <c r="AO130" i="7"/>
  <c r="CU109" i="7"/>
  <c r="CU50" i="7"/>
  <c r="DJ115" i="7"/>
  <c r="BQ20" i="7"/>
  <c r="CU23" i="7"/>
  <c r="BQ125" i="7"/>
  <c r="CF4" i="7"/>
  <c r="CF67" i="7"/>
  <c r="CF117" i="7"/>
  <c r="CF111" i="7"/>
  <c r="BC55" i="7"/>
  <c r="AO18" i="7"/>
  <c r="M84" i="7"/>
  <c r="AO92" i="7"/>
  <c r="AA84" i="7"/>
  <c r="AA156" i="7"/>
  <c r="AO45" i="7"/>
  <c r="AA126" i="7"/>
  <c r="AA50" i="7"/>
  <c r="AO3" i="7"/>
  <c r="M133" i="7"/>
  <c r="AA87" i="7"/>
  <c r="AA69" i="7"/>
  <c r="AO86" i="7"/>
  <c r="AO8" i="7"/>
  <c r="AA95" i="7"/>
  <c r="AO112" i="7"/>
  <c r="AO9" i="7"/>
  <c r="AO44" i="7"/>
  <c r="BC121" i="7"/>
  <c r="AO108" i="7"/>
  <c r="BC37" i="7"/>
  <c r="BC68" i="7"/>
  <c r="CF126" i="7"/>
  <c r="BC101" i="7"/>
  <c r="AA77" i="7"/>
  <c r="AO118" i="7"/>
  <c r="AA149" i="7"/>
  <c r="BC119" i="7"/>
  <c r="AA122" i="7"/>
  <c r="BC65" i="7"/>
  <c r="BC10" i="7"/>
  <c r="AA43" i="7"/>
  <c r="AA105" i="7"/>
  <c r="AO158" i="7"/>
  <c r="AA129" i="7"/>
  <c r="AA127" i="7"/>
  <c r="AO31" i="7"/>
  <c r="BC64" i="7"/>
  <c r="BC128" i="7"/>
  <c r="AO66" i="7"/>
  <c r="AA114" i="7"/>
  <c r="AA73" i="7"/>
  <c r="M124" i="7"/>
  <c r="BC56" i="7"/>
  <c r="AA75" i="7"/>
  <c r="BC105" i="7"/>
  <c r="AO81" i="7"/>
  <c r="AA66" i="7"/>
  <c r="AO16" i="7"/>
  <c r="AA130" i="7"/>
  <c r="AO65" i="7"/>
  <c r="BQ144" i="7"/>
  <c r="AO109" i="7"/>
  <c r="BC126" i="7"/>
  <c r="AO13" i="7"/>
  <c r="CU16" i="7"/>
  <c r="DJ111" i="7"/>
  <c r="CU44" i="7"/>
  <c r="CU42" i="7"/>
  <c r="BQ107" i="7"/>
  <c r="BQ10" i="7"/>
  <c r="CU103" i="7"/>
  <c r="BC28" i="7"/>
  <c r="CF65" i="7"/>
  <c r="M34" i="7"/>
  <c r="M109" i="7"/>
  <c r="BQ149" i="7"/>
  <c r="M82" i="7"/>
  <c r="M122" i="7"/>
  <c r="AA92" i="7"/>
  <c r="AA22" i="7"/>
  <c r="AA94" i="7"/>
  <c r="AA48" i="7"/>
  <c r="AO98" i="7"/>
  <c r="AA56" i="7"/>
  <c r="CF153" i="7"/>
  <c r="AA52" i="7"/>
  <c r="AA60" i="7"/>
  <c r="AO23" i="7"/>
  <c r="BC104" i="7"/>
  <c r="AO46" i="7"/>
  <c r="BC20" i="7"/>
  <c r="BC30" i="7"/>
  <c r="BC118" i="7"/>
  <c r="CF144" i="7"/>
  <c r="BQ89" i="7"/>
  <c r="AA7" i="7"/>
  <c r="AO11" i="7"/>
  <c r="AO156" i="7"/>
  <c r="AA142" i="7"/>
  <c r="AA32" i="7"/>
  <c r="AO34" i="7"/>
  <c r="BC12" i="7"/>
  <c r="AA13" i="7"/>
  <c r="AA85" i="7"/>
  <c r="AO150" i="7"/>
  <c r="AA157" i="7"/>
  <c r="CF54" i="7"/>
  <c r="BQ15" i="7"/>
  <c r="AA55" i="7"/>
  <c r="AO95" i="7"/>
  <c r="AA65" i="7"/>
  <c r="BC19" i="7"/>
  <c r="AA139" i="7"/>
  <c r="BC18" i="7"/>
  <c r="M116" i="7"/>
  <c r="AO134" i="7"/>
  <c r="AO115" i="7"/>
  <c r="AA27" i="7"/>
  <c r="BC112" i="7"/>
  <c r="M128" i="7"/>
  <c r="M88" i="7"/>
  <c r="AO32" i="7"/>
  <c r="AA131" i="7"/>
  <c r="BC129" i="7"/>
  <c r="M96" i="7"/>
  <c r="BC50" i="7"/>
  <c r="AA17" i="7"/>
  <c r="AA88" i="7"/>
  <c r="AO2" i="7"/>
  <c r="AO67" i="7"/>
  <c r="BC142" i="7"/>
  <c r="DJ119" i="7"/>
  <c r="CF76" i="7"/>
  <c r="CF2" i="7"/>
  <c r="AA110" i="7"/>
  <c r="BC145" i="7"/>
  <c r="AO22" i="7"/>
  <c r="BC97" i="7"/>
  <c r="BC84" i="7"/>
  <c r="BQ25" i="7"/>
  <c r="AA78" i="7"/>
  <c r="AA93" i="7"/>
  <c r="BC151" i="7"/>
  <c r="AO6" i="7"/>
  <c r="AO121" i="7"/>
  <c r="AA76" i="7"/>
  <c r="AA144" i="7"/>
  <c r="AO104" i="7"/>
  <c r="AO94" i="7"/>
  <c r="BC156" i="7"/>
  <c r="AA67" i="7"/>
  <c r="AA25" i="7"/>
  <c r="BC144" i="7"/>
  <c r="DJ75" i="7"/>
  <c r="CU37" i="7"/>
  <c r="M74" i="7"/>
  <c r="CU14" i="7"/>
  <c r="BQ118" i="7"/>
  <c r="CU135" i="7"/>
  <c r="BQ53" i="7"/>
  <c r="CF68" i="7"/>
  <c r="CF129" i="7"/>
  <c r="CF45" i="7"/>
  <c r="BQ127" i="7"/>
  <c r="AO123" i="7"/>
  <c r="AO153" i="7"/>
  <c r="BC82" i="7"/>
  <c r="AO154" i="7"/>
  <c r="M41" i="7"/>
  <c r="AA62" i="7"/>
  <c r="AA134" i="7"/>
  <c r="AO49" i="7"/>
  <c r="BC132" i="7"/>
  <c r="BC148" i="7"/>
  <c r="AO107" i="7"/>
  <c r="BC33" i="7"/>
  <c r="AO105" i="7"/>
  <c r="BC70" i="7"/>
  <c r="BQ17" i="7"/>
  <c r="BC15" i="7"/>
  <c r="BC5" i="7"/>
  <c r="M144" i="7"/>
  <c r="AA104" i="7"/>
  <c r="AA125" i="7"/>
  <c r="M78" i="7"/>
  <c r="AO101" i="7"/>
  <c r="BC16" i="7"/>
  <c r="BC110" i="7"/>
  <c r="AO127" i="7"/>
  <c r="AA81" i="7"/>
  <c r="AA143" i="7"/>
  <c r="AA152" i="7"/>
  <c r="BC123" i="7"/>
  <c r="AA145" i="7"/>
  <c r="AA9" i="7"/>
  <c r="AA11" i="7"/>
  <c r="BC32" i="7"/>
  <c r="BC40" i="7"/>
  <c r="BC155" i="7"/>
  <c r="AA64" i="7"/>
  <c r="AA155" i="7"/>
  <c r="AO15" i="7"/>
  <c r="BC95" i="7"/>
  <c r="AO79" i="7"/>
  <c r="BC49" i="7"/>
  <c r="AO143" i="7"/>
  <c r="AA97" i="7"/>
  <c r="AO26" i="7"/>
  <c r="M92" i="7"/>
  <c r="AO125" i="7"/>
  <c r="AA153" i="7"/>
  <c r="AA26" i="7"/>
  <c r="AA115" i="7"/>
  <c r="AO83" i="7"/>
  <c r="AA147" i="7"/>
  <c r="AO144" i="7"/>
  <c r="BC9" i="7"/>
  <c r="AA16" i="7"/>
  <c r="AO141" i="7"/>
  <c r="BC125" i="7"/>
  <c r="DJ73" i="7"/>
  <c r="CF149" i="7"/>
  <c r="M70" i="7"/>
  <c r="CF120" i="7"/>
  <c r="BQ31" i="7"/>
  <c r="BQ132" i="7"/>
  <c r="M121" i="7"/>
  <c r="BQ57" i="7"/>
  <c r="AA20" i="7"/>
  <c r="BC93" i="7"/>
  <c r="BC39" i="7"/>
  <c r="AO39" i="7"/>
  <c r="BC120" i="7"/>
  <c r="BC124" i="7"/>
  <c r="AO20" i="7"/>
  <c r="AO84" i="7"/>
  <c r="AA23" i="7"/>
  <c r="AO43" i="7"/>
  <c r="AA5" i="7"/>
  <c r="AO36" i="7"/>
  <c r="CF152" i="7"/>
  <c r="AO58" i="7"/>
  <c r="BC92" i="7"/>
  <c r="AA42" i="7"/>
  <c r="CF79" i="7"/>
  <c r="AO73" i="7"/>
  <c r="BC54" i="7"/>
  <c r="BC62" i="7"/>
  <c r="AA31" i="7"/>
  <c r="BC86" i="7"/>
  <c r="BC107" i="7"/>
  <c r="AO41" i="7"/>
  <c r="AA36" i="7"/>
  <c r="AO60" i="7"/>
  <c r="AO152" i="7"/>
  <c r="M148" i="7"/>
  <c r="AA90" i="7"/>
  <c r="AA154" i="7"/>
  <c r="AA19" i="7"/>
  <c r="AA41" i="7"/>
  <c r="AO102" i="7"/>
  <c r="AA99" i="7"/>
  <c r="AO24" i="7"/>
  <c r="AO30" i="7"/>
  <c r="AO35" i="7"/>
  <c r="AO145" i="7"/>
  <c r="AA103" i="7"/>
  <c r="BC59" i="7"/>
  <c r="AA54" i="7"/>
  <c r="AO62" i="7"/>
  <c r="BC26" i="7"/>
  <c r="CU88" i="7"/>
  <c r="CU122" i="7"/>
  <c r="DJ125" i="7"/>
  <c r="CU94" i="7"/>
  <c r="CU39" i="7"/>
  <c r="BQ74" i="7"/>
  <c r="M19" i="7"/>
  <c r="CF140" i="7"/>
  <c r="M17" i="7"/>
  <c r="AO85" i="7"/>
  <c r="BC71" i="7"/>
  <c r="AO110" i="7"/>
  <c r="AO142" i="7"/>
  <c r="AO56" i="7"/>
  <c r="AO59" i="7"/>
  <c r="AO100" i="7"/>
  <c r="AA102" i="7"/>
  <c r="BC6" i="7"/>
  <c r="BC78" i="7"/>
  <c r="BC89" i="7"/>
  <c r="AO133" i="7"/>
  <c r="AA151" i="7"/>
  <c r="AA61" i="7"/>
  <c r="AO54" i="7"/>
  <c r="AA133" i="7"/>
  <c r="AO52" i="7"/>
  <c r="AO5" i="7"/>
  <c r="AA12" i="7"/>
  <c r="AO137" i="7"/>
  <c r="AO64" i="7"/>
  <c r="BC21" i="7"/>
  <c r="BC100" i="7"/>
  <c r="AO80" i="7"/>
  <c r="BC109" i="7"/>
  <c r="AA18" i="7"/>
  <c r="AO63" i="7"/>
  <c r="BC42" i="7"/>
  <c r="AO97" i="7"/>
  <c r="AA82" i="7"/>
  <c r="AO131" i="7"/>
  <c r="BC3" i="7"/>
  <c r="BC115" i="7"/>
  <c r="AA136" i="7"/>
  <c r="BC127" i="7"/>
  <c r="AO157" i="7"/>
  <c r="BC113" i="7"/>
  <c r="BC108" i="7"/>
  <c r="AO111" i="7"/>
  <c r="BC96" i="7"/>
  <c r="AO29" i="7"/>
  <c r="AO38" i="7"/>
  <c r="AA34" i="7"/>
  <c r="AA137" i="7"/>
  <c r="BC154" i="7"/>
  <c r="AA98" i="7"/>
  <c r="BC17" i="7"/>
  <c r="AA91" i="7"/>
  <c r="AA39" i="7"/>
  <c r="AA24" i="7"/>
  <c r="AA51" i="7"/>
  <c r="AO51" i="7"/>
  <c r="AO113" i="7"/>
  <c r="BC73" i="7"/>
  <c r="AO147" i="7"/>
  <c r="BC94" i="7"/>
  <c r="BC138" i="7"/>
  <c r="AA89" i="7"/>
  <c r="AO88" i="7"/>
  <c r="AA40" i="7"/>
  <c r="DJ48" i="7"/>
  <c r="BQ35" i="7"/>
  <c r="BQ66" i="7"/>
  <c r="CF103" i="7"/>
  <c r="M65" i="7"/>
  <c r="BQ63" i="7"/>
  <c r="AO48" i="7"/>
  <c r="BQ55" i="7"/>
  <c r="CF25" i="7"/>
  <c r="M39" i="7"/>
  <c r="BQ152" i="7"/>
  <c r="BQ8" i="7"/>
  <c r="AA49" i="7"/>
  <c r="AO72" i="7"/>
  <c r="M151" i="7"/>
  <c r="CF24" i="7"/>
  <c r="AA148" i="7"/>
  <c r="M20" i="7"/>
  <c r="AO151" i="7"/>
  <c r="BC143" i="7"/>
  <c r="AO14" i="7"/>
  <c r="M117" i="7"/>
  <c r="CF15" i="7"/>
  <c r="BC22" i="7"/>
  <c r="BC102" i="7"/>
  <c r="BC139" i="7"/>
  <c r="BC106" i="7"/>
  <c r="BC122" i="7"/>
  <c r="BQ153" i="7"/>
  <c r="AA71" i="7"/>
  <c r="AO139" i="7"/>
  <c r="AO128" i="7"/>
  <c r="BC29" i="7"/>
  <c r="AA96" i="7"/>
  <c r="BC61" i="7"/>
  <c r="M80" i="7"/>
  <c r="BC24" i="7"/>
  <c r="AA8" i="7"/>
  <c r="BC83" i="7"/>
  <c r="BC90" i="7"/>
  <c r="AO77" i="7"/>
  <c r="AO93" i="7"/>
  <c r="AO96" i="7"/>
  <c r="AA72" i="7"/>
  <c r="BC35" i="7"/>
  <c r="AO124" i="7"/>
  <c r="BC57" i="7"/>
  <c r="AA74" i="7"/>
  <c r="AA59" i="7"/>
  <c r="AA3" i="7"/>
  <c r="AO116" i="7"/>
  <c r="BC43" i="7"/>
  <c r="AO17" i="7"/>
  <c r="BC58" i="7"/>
  <c r="AO7" i="7"/>
  <c r="BC158" i="7"/>
  <c r="BC51" i="7"/>
  <c r="BC140" i="7"/>
  <c r="BC81" i="7"/>
  <c r="AA120" i="7"/>
  <c r="M152" i="7"/>
  <c r="AO40" i="7"/>
  <c r="CU35" i="7"/>
  <c r="M35" i="7"/>
  <c r="BQ77" i="7"/>
  <c r="CF139" i="7"/>
  <c r="AO122" i="7"/>
  <c r="M104" i="7"/>
  <c r="AO119" i="7"/>
  <c r="BC75" i="7"/>
  <c r="AA113" i="7"/>
  <c r="AA150" i="7"/>
  <c r="AA21" i="7"/>
  <c r="CF7" i="7"/>
  <c r="AO21" i="7"/>
  <c r="AO57" i="7"/>
  <c r="AA4" i="7"/>
  <c r="AA106" i="7"/>
  <c r="AO19" i="7"/>
  <c r="AO99" i="7"/>
  <c r="AA146" i="7"/>
  <c r="AA138" i="7"/>
  <c r="BC48" i="7"/>
  <c r="AA35" i="7"/>
  <c r="AA123" i="7"/>
  <c r="F3" i="7" l="1"/>
  <c r="DI7" i="7"/>
  <c r="DL7" i="7"/>
  <c r="Q7" i="6"/>
  <c r="DE7" i="7"/>
  <c r="DB7" i="7"/>
  <c r="DC7" i="7"/>
  <c r="DF6" i="7"/>
  <c r="DD6" i="7"/>
  <c r="CT5" i="7"/>
  <c r="CH5" i="7"/>
  <c r="CE5" i="7"/>
  <c r="CW6" i="7"/>
  <c r="CT6" i="7"/>
  <c r="CH6" i="7"/>
  <c r="CE6" i="7"/>
  <c r="CM6" i="7"/>
  <c r="N6" i="6" s="1"/>
  <c r="CN6" i="7"/>
  <c r="CP6" i="7"/>
  <c r="CO5" i="7"/>
  <c r="CQ5" i="7"/>
  <c r="O7" i="6"/>
  <c r="BS6" i="7"/>
  <c r="M7" i="6"/>
  <c r="BS5" i="7"/>
  <c r="BE5" i="7"/>
  <c r="AN6" i="7"/>
  <c r="E4" i="7"/>
  <c r="H4" i="7" s="1"/>
  <c r="O4" i="7"/>
  <c r="D4" i="7"/>
  <c r="B4" i="6" s="1"/>
  <c r="K6" i="6"/>
  <c r="BL6" i="7"/>
  <c r="BB6" i="7"/>
  <c r="H5" i="6"/>
  <c r="AU6" i="7"/>
  <c r="H6" i="6" s="1"/>
  <c r="I6" i="6"/>
  <c r="AV6" i="7"/>
  <c r="AX6" i="7"/>
  <c r="AW5" i="7"/>
  <c r="AY5" i="7"/>
  <c r="F5" i="6"/>
  <c r="AG6" i="7"/>
  <c r="AH6" i="7"/>
  <c r="AJ6" i="7"/>
  <c r="AI5" i="7"/>
  <c r="AK5" i="7"/>
  <c r="AQ7" i="7"/>
  <c r="G7" i="6"/>
  <c r="G5" i="7"/>
  <c r="W5" i="7"/>
  <c r="U5" i="7"/>
  <c r="E7" i="6"/>
  <c r="AC7" i="7"/>
  <c r="V6" i="7"/>
  <c r="T6" i="7"/>
  <c r="S6" i="7"/>
  <c r="D6" i="6" s="1"/>
  <c r="Z6" i="7"/>
  <c r="C6" i="6"/>
  <c r="L4" i="7"/>
  <c r="U1" i="6"/>
  <c r="AD2" i="6" s="1"/>
  <c r="V1" i="6"/>
  <c r="AD3" i="6" s="1"/>
  <c r="W1" i="6"/>
  <c r="AD4" i="6" s="1"/>
  <c r="X1" i="6"/>
  <c r="AD5" i="6" s="1"/>
  <c r="Y1" i="6"/>
  <c r="AD6" i="6" s="1"/>
  <c r="DI8" i="7" l="1"/>
  <c r="DL8" i="7"/>
  <c r="P7" i="6"/>
  <c r="Q8" i="6"/>
  <c r="DB8" i="7"/>
  <c r="P8" i="6" s="1"/>
  <c r="DE8" i="7"/>
  <c r="DC8" i="7"/>
  <c r="DF7" i="7"/>
  <c r="DD7" i="7"/>
  <c r="CH7" i="7"/>
  <c r="CE7" i="7"/>
  <c r="CW7" i="7"/>
  <c r="CT7" i="7"/>
  <c r="CP7" i="7"/>
  <c r="CM7" i="7"/>
  <c r="N7" i="6" s="1"/>
  <c r="CN7" i="7"/>
  <c r="CQ6" i="7"/>
  <c r="CO6" i="7"/>
  <c r="O8" i="6"/>
  <c r="M8" i="6"/>
  <c r="BP6" i="7"/>
  <c r="F4" i="7"/>
  <c r="BS7" i="7"/>
  <c r="BE7" i="7"/>
  <c r="AQ6" i="7"/>
  <c r="D5" i="7"/>
  <c r="B5" i="6" s="1"/>
  <c r="O5" i="7"/>
  <c r="E5" i="7"/>
  <c r="F5" i="7" s="1"/>
  <c r="BP7" i="7"/>
  <c r="K7" i="6"/>
  <c r="BL7" i="7"/>
  <c r="BB7" i="7"/>
  <c r="AW6" i="7"/>
  <c r="AY6" i="7"/>
  <c r="AU7" i="7"/>
  <c r="I7" i="6"/>
  <c r="AX7" i="7"/>
  <c r="AV7" i="7"/>
  <c r="BE8" i="7"/>
  <c r="AN7" i="7"/>
  <c r="F6" i="6"/>
  <c r="AK6" i="7"/>
  <c r="AI6" i="7"/>
  <c r="AG7" i="7"/>
  <c r="AH7" i="7"/>
  <c r="AJ7" i="7"/>
  <c r="AQ8" i="7"/>
  <c r="G8" i="6"/>
  <c r="G6" i="7"/>
  <c r="U6" i="7"/>
  <c r="W6" i="7"/>
  <c r="AC8" i="7"/>
  <c r="E8" i="6"/>
  <c r="S7" i="7"/>
  <c r="D7" i="6" s="1"/>
  <c r="T7" i="7"/>
  <c r="V7" i="7"/>
  <c r="Z7" i="7"/>
  <c r="C7" i="6"/>
  <c r="L5" i="7"/>
  <c r="T1" i="6"/>
  <c r="D2" i="7"/>
  <c r="B2" i="6" s="1"/>
  <c r="G2" i="7"/>
  <c r="S2" i="7"/>
  <c r="V2" i="7"/>
  <c r="AG2" i="7"/>
  <c r="AJ2" i="7"/>
  <c r="E2" i="7"/>
  <c r="T2" i="7"/>
  <c r="AH2" i="7"/>
  <c r="CO11" i="10" l="1"/>
  <c r="AD1" i="6"/>
  <c r="AF2" i="6"/>
  <c r="AF3" i="6"/>
  <c r="H5" i="7"/>
  <c r="Q9" i="6"/>
  <c r="DE9" i="7"/>
  <c r="DB9" i="7"/>
  <c r="P9" i="6" s="1"/>
  <c r="DC9" i="7"/>
  <c r="DI9" i="7"/>
  <c r="DL9" i="7"/>
  <c r="DF8" i="7"/>
  <c r="DD8" i="7"/>
  <c r="CH8" i="7"/>
  <c r="CE8" i="7"/>
  <c r="CW8" i="7"/>
  <c r="CT8" i="7"/>
  <c r="D2" i="6"/>
  <c r="CM8" i="7"/>
  <c r="N8" i="6" s="1"/>
  <c r="CP8" i="7"/>
  <c r="CN8" i="7"/>
  <c r="CO7" i="7"/>
  <c r="CQ7" i="7"/>
  <c r="O9" i="6"/>
  <c r="M9" i="6"/>
  <c r="BS8" i="7"/>
  <c r="E6" i="7"/>
  <c r="F6" i="7" s="1"/>
  <c r="O6" i="7"/>
  <c r="F45" i="10" s="1"/>
  <c r="C51" i="17" s="1"/>
  <c r="D6" i="7"/>
  <c r="B6" i="6" s="1"/>
  <c r="BP8" i="7"/>
  <c r="K8" i="6"/>
  <c r="BL8" i="7"/>
  <c r="AU8" i="7"/>
  <c r="H8" i="6" s="1"/>
  <c r="I8" i="6"/>
  <c r="AX8" i="7"/>
  <c r="AV8" i="7"/>
  <c r="BB8" i="7"/>
  <c r="AY7" i="7"/>
  <c r="AW7" i="7"/>
  <c r="H7" i="6"/>
  <c r="BE9" i="7"/>
  <c r="AN8" i="7"/>
  <c r="F7" i="6"/>
  <c r="F2" i="6"/>
  <c r="AI7" i="7"/>
  <c r="AK7" i="7"/>
  <c r="AH8" i="7"/>
  <c r="AG8" i="7"/>
  <c r="AJ8" i="7"/>
  <c r="AQ9" i="7"/>
  <c r="G9" i="6"/>
  <c r="W7" i="7"/>
  <c r="U7" i="7"/>
  <c r="E9" i="6"/>
  <c r="AC9" i="7"/>
  <c r="Z8" i="7"/>
  <c r="V8" i="7"/>
  <c r="T8" i="7"/>
  <c r="S8" i="7"/>
  <c r="D8" i="6" s="1"/>
  <c r="G7" i="7"/>
  <c r="C8" i="6"/>
  <c r="L6" i="7"/>
  <c r="C45" i="10" s="1"/>
  <c r="D51" i="17" s="1"/>
  <c r="AK2" i="7"/>
  <c r="AI2" i="7"/>
  <c r="H2" i="7"/>
  <c r="F2" i="7"/>
  <c r="W2" i="7"/>
  <c r="U2" i="7"/>
  <c r="CO9" i="10" l="1"/>
  <c r="AE2" i="6"/>
  <c r="Q10" i="6"/>
  <c r="DB10" i="7"/>
  <c r="P10" i="6" s="1"/>
  <c r="DE10" i="7"/>
  <c r="DC10" i="7"/>
  <c r="DF9" i="7"/>
  <c r="DD9" i="7"/>
  <c r="DI10" i="7"/>
  <c r="DL10" i="7"/>
  <c r="H6" i="7"/>
  <c r="CH9" i="7"/>
  <c r="CE9" i="7"/>
  <c r="CW9" i="7"/>
  <c r="CT9" i="7"/>
  <c r="CM9" i="7"/>
  <c r="N9" i="6" s="1"/>
  <c r="CP9" i="7"/>
  <c r="CN9" i="7"/>
  <c r="CQ8" i="7"/>
  <c r="CO8" i="7"/>
  <c r="O10" i="6"/>
  <c r="M10" i="6"/>
  <c r="E7" i="7"/>
  <c r="H7" i="7" s="1"/>
  <c r="O7" i="7"/>
  <c r="BP9" i="7"/>
  <c r="K9" i="6"/>
  <c r="BL9" i="7"/>
  <c r="BB9" i="7"/>
  <c r="AY8" i="7"/>
  <c r="AW8" i="7"/>
  <c r="I9" i="6"/>
  <c r="AU9" i="7"/>
  <c r="AX9" i="7"/>
  <c r="AV9" i="7"/>
  <c r="BE10" i="7"/>
  <c r="AN9" i="7"/>
  <c r="F8" i="6"/>
  <c r="D7" i="7"/>
  <c r="B7" i="6" s="1"/>
  <c r="AJ9" i="7"/>
  <c r="AG9" i="7"/>
  <c r="AH9" i="7"/>
  <c r="AK8" i="7"/>
  <c r="AI8" i="7"/>
  <c r="AQ10" i="7"/>
  <c r="G10" i="6"/>
  <c r="U8" i="7"/>
  <c r="W8" i="7"/>
  <c r="Z9" i="7"/>
  <c r="AC10" i="7"/>
  <c r="E10" i="6"/>
  <c r="S9" i="7"/>
  <c r="D9" i="6" s="1"/>
  <c r="T9" i="7"/>
  <c r="V9" i="7"/>
  <c r="G8" i="7"/>
  <c r="C9" i="6"/>
  <c r="L7" i="7"/>
  <c r="Q11" i="6" l="1"/>
  <c r="DE11" i="7"/>
  <c r="DB11" i="7"/>
  <c r="P11" i="6" s="1"/>
  <c r="DC11" i="7"/>
  <c r="DF10" i="7"/>
  <c r="DD10" i="7"/>
  <c r="DI11" i="7"/>
  <c r="CB41" i="10" s="1"/>
  <c r="R47" i="17" s="1"/>
  <c r="DL11" i="7"/>
  <c r="CE41" i="10" s="1"/>
  <c r="Q47" i="17" s="1"/>
  <c r="F7" i="7"/>
  <c r="CH10" i="7"/>
  <c r="CE10" i="7"/>
  <c r="CW10" i="7"/>
  <c r="BT41" i="10" s="1"/>
  <c r="O47" i="17" s="1"/>
  <c r="CT10" i="7"/>
  <c r="BQ41" i="10" s="1"/>
  <c r="P47" i="17" s="1"/>
  <c r="CO9" i="7"/>
  <c r="CQ9" i="7"/>
  <c r="CM10" i="7"/>
  <c r="N10" i="6" s="1"/>
  <c r="CP10" i="7"/>
  <c r="CN10" i="7"/>
  <c r="O11" i="6"/>
  <c r="M11" i="6"/>
  <c r="BS9" i="7"/>
  <c r="E8" i="7"/>
  <c r="F8" i="7" s="1"/>
  <c r="O8" i="7"/>
  <c r="D8" i="7"/>
  <c r="B8" i="6" s="1"/>
  <c r="BP10" i="7"/>
  <c r="K10" i="6"/>
  <c r="BL10" i="7"/>
  <c r="AU10" i="7"/>
  <c r="H10" i="6" s="1"/>
  <c r="I10" i="6"/>
  <c r="AX10" i="7"/>
  <c r="AV10" i="7"/>
  <c r="BB10" i="7"/>
  <c r="AY9" i="7"/>
  <c r="AW9" i="7"/>
  <c r="H9" i="6"/>
  <c r="BE11" i="7"/>
  <c r="AN10" i="7"/>
  <c r="F9" i="6"/>
  <c r="AJ10" i="7"/>
  <c r="AG10" i="7"/>
  <c r="AH10" i="7"/>
  <c r="AI9" i="7"/>
  <c r="AK9" i="7"/>
  <c r="AQ11" i="7"/>
  <c r="G11" i="6"/>
  <c r="Z10" i="7"/>
  <c r="U9" i="7"/>
  <c r="W9" i="7"/>
  <c r="V10" i="7"/>
  <c r="T10" i="7"/>
  <c r="S10" i="7"/>
  <c r="D10" i="6" s="1"/>
  <c r="E11" i="6"/>
  <c r="AC11" i="7"/>
  <c r="E9" i="7"/>
  <c r="H9" i="7" s="1"/>
  <c r="D9" i="7"/>
  <c r="B9" i="6" s="1"/>
  <c r="G9" i="7"/>
  <c r="C10" i="6"/>
  <c r="L8" i="7"/>
  <c r="O9" i="7"/>
  <c r="F9" i="7" l="1"/>
  <c r="DI12" i="7"/>
  <c r="DL12" i="7"/>
  <c r="DF11" i="7"/>
  <c r="DD11" i="7"/>
  <c r="Q12" i="6"/>
  <c r="DB12" i="7"/>
  <c r="P12" i="6" s="1"/>
  <c r="DE12" i="7"/>
  <c r="DC12" i="7"/>
  <c r="CH11" i="7"/>
  <c r="CE11" i="7"/>
  <c r="CW11" i="7"/>
  <c r="CT11" i="7"/>
  <c r="CP11" i="7"/>
  <c r="CM11" i="7"/>
  <c r="N11" i="6" s="1"/>
  <c r="CN11" i="7"/>
  <c r="CO10" i="7"/>
  <c r="CQ10" i="7"/>
  <c r="O12" i="6"/>
  <c r="H8" i="7"/>
  <c r="BS11" i="7"/>
  <c r="M12" i="6"/>
  <c r="BS10" i="7"/>
  <c r="K11" i="6"/>
  <c r="BL11" i="7"/>
  <c r="I11" i="6"/>
  <c r="AU11" i="7"/>
  <c r="H11" i="6" s="1"/>
  <c r="AX11" i="7"/>
  <c r="AV11" i="7"/>
  <c r="AY10" i="7"/>
  <c r="AW10" i="7"/>
  <c r="BB11" i="7"/>
  <c r="BE12" i="7"/>
  <c r="AN11" i="7"/>
  <c r="F10" i="6"/>
  <c r="AG11" i="7"/>
  <c r="AJ11" i="7"/>
  <c r="AH11" i="7"/>
  <c r="AI10" i="7"/>
  <c r="AK10" i="7"/>
  <c r="AQ12" i="7"/>
  <c r="G12" i="6"/>
  <c r="D10" i="7"/>
  <c r="B10" i="6" s="1"/>
  <c r="Z11" i="7"/>
  <c r="AC12" i="7"/>
  <c r="E12" i="6"/>
  <c r="S11" i="7"/>
  <c r="D11" i="6" s="1"/>
  <c r="T11" i="7"/>
  <c r="V11" i="7"/>
  <c r="U10" i="7"/>
  <c r="W10" i="7"/>
  <c r="G10" i="7"/>
  <c r="E10" i="7"/>
  <c r="H10" i="7" s="1"/>
  <c r="C11" i="6"/>
  <c r="L9" i="7"/>
  <c r="K54" i="5"/>
  <c r="J51" i="5"/>
  <c r="I85" i="5"/>
  <c r="H80" i="5"/>
  <c r="G35" i="5"/>
  <c r="J69" i="5"/>
  <c r="J4" i="5"/>
  <c r="G19" i="5"/>
  <c r="I48" i="5"/>
  <c r="G80" i="5"/>
  <c r="K38" i="5"/>
  <c r="G78" i="5"/>
  <c r="G13" i="5"/>
  <c r="J73" i="5"/>
  <c r="H17" i="5"/>
  <c r="J28" i="5"/>
  <c r="I10" i="5"/>
  <c r="I67" i="5"/>
  <c r="F28" i="5"/>
  <c r="I28" i="5"/>
  <c r="K5" i="5"/>
  <c r="J29" i="5"/>
  <c r="J72" i="5"/>
  <c r="F32" i="5"/>
  <c r="K34" i="5"/>
  <c r="I52" i="5"/>
  <c r="K41" i="5"/>
  <c r="J83" i="5"/>
  <c r="G59" i="5"/>
  <c r="K24" i="5"/>
  <c r="F36" i="5"/>
  <c r="K23" i="5"/>
  <c r="J15" i="5"/>
  <c r="F48" i="5"/>
  <c r="G52" i="5"/>
  <c r="I40" i="5"/>
  <c r="I37" i="5"/>
  <c r="H45" i="5"/>
  <c r="K64" i="5"/>
  <c r="G30" i="5"/>
  <c r="K45" i="5"/>
  <c r="I9" i="5"/>
  <c r="F87" i="5"/>
  <c r="K33" i="5"/>
  <c r="H30" i="5"/>
  <c r="G73" i="5"/>
  <c r="G85" i="5"/>
  <c r="J11" i="5"/>
  <c r="I54" i="5"/>
  <c r="J75" i="5"/>
  <c r="K19" i="5"/>
  <c r="G74" i="5"/>
  <c r="I25" i="5"/>
  <c r="K26" i="5"/>
  <c r="H67" i="5"/>
  <c r="K8" i="5"/>
  <c r="H53" i="5"/>
  <c r="G17" i="5"/>
  <c r="F52" i="5"/>
  <c r="J58" i="5"/>
  <c r="J16" i="5"/>
  <c r="K48" i="5"/>
  <c r="G40" i="5"/>
  <c r="G22" i="5"/>
  <c r="K75" i="5"/>
  <c r="F4" i="5"/>
  <c r="G11" i="5"/>
  <c r="F37" i="5"/>
  <c r="J40" i="5"/>
  <c r="K21" i="5"/>
  <c r="I45" i="5"/>
  <c r="I2" i="5"/>
  <c r="I26" i="5"/>
  <c r="K66" i="5"/>
  <c r="F76" i="5"/>
  <c r="J31" i="5"/>
  <c r="F83" i="5"/>
  <c r="G31" i="5"/>
  <c r="G51" i="5"/>
  <c r="F73" i="5"/>
  <c r="F50" i="5"/>
  <c r="H9" i="5"/>
  <c r="J53" i="5"/>
  <c r="G41" i="5"/>
  <c r="J61" i="5"/>
  <c r="H65" i="5"/>
  <c r="F9" i="5"/>
  <c r="G34" i="5"/>
  <c r="G63" i="5"/>
  <c r="G16" i="5"/>
  <c r="H8" i="5"/>
  <c r="H62" i="5"/>
  <c r="F16" i="5"/>
  <c r="G3" i="5"/>
  <c r="I53" i="5"/>
  <c r="H2" i="5"/>
  <c r="K9" i="5"/>
  <c r="H20" i="5"/>
  <c r="J43" i="5"/>
  <c r="F8" i="5"/>
  <c r="J14" i="5"/>
  <c r="F26" i="5"/>
  <c r="F18" i="5"/>
  <c r="J65" i="5"/>
  <c r="K25" i="5"/>
  <c r="H74" i="5"/>
  <c r="I56" i="5"/>
  <c r="F29" i="5"/>
  <c r="I81" i="5"/>
  <c r="J85" i="5"/>
  <c r="H21" i="5"/>
  <c r="K30" i="5"/>
  <c r="F6" i="5"/>
  <c r="H81" i="5"/>
  <c r="F34" i="5"/>
  <c r="K20" i="5"/>
  <c r="H47" i="5"/>
  <c r="K16" i="5"/>
  <c r="G79" i="5"/>
  <c r="G5" i="5"/>
  <c r="G70" i="5"/>
  <c r="F10" i="5"/>
  <c r="H85" i="5"/>
  <c r="J42" i="5"/>
  <c r="H16" i="5"/>
  <c r="J86" i="5"/>
  <c r="F20" i="5"/>
  <c r="I34" i="5"/>
  <c r="I18" i="5"/>
  <c r="F5" i="5"/>
  <c r="F65" i="5"/>
  <c r="K42" i="5"/>
  <c r="F22" i="5"/>
  <c r="J79" i="5"/>
  <c r="J23" i="5"/>
  <c r="G64" i="5"/>
  <c r="I59" i="5"/>
  <c r="I27" i="5"/>
  <c r="H66" i="5"/>
  <c r="F70" i="5"/>
  <c r="I51" i="5"/>
  <c r="J64" i="5"/>
  <c r="G54" i="5"/>
  <c r="G75" i="5"/>
  <c r="G68" i="5"/>
  <c r="J68" i="5"/>
  <c r="F41" i="5"/>
  <c r="J5" i="5"/>
  <c r="I65" i="5"/>
  <c r="F59" i="5"/>
  <c r="J38" i="5"/>
  <c r="I39" i="5"/>
  <c r="I14" i="5"/>
  <c r="H42" i="5"/>
  <c r="J21" i="5"/>
  <c r="F43" i="5"/>
  <c r="H82" i="5"/>
  <c r="K11" i="5"/>
  <c r="I12" i="5"/>
  <c r="G81" i="5"/>
  <c r="G24" i="5"/>
  <c r="H31" i="5"/>
  <c r="K56" i="5"/>
  <c r="F15" i="5"/>
  <c r="I79" i="5"/>
  <c r="K14" i="5"/>
  <c r="K10" i="5"/>
  <c r="G76" i="5"/>
  <c r="I78" i="5"/>
  <c r="G36" i="5"/>
  <c r="F17" i="5"/>
  <c r="F45" i="5"/>
  <c r="F56" i="5"/>
  <c r="I72" i="5"/>
  <c r="J12" i="5"/>
  <c r="H57" i="5"/>
  <c r="F66" i="5"/>
  <c r="F69" i="5"/>
  <c r="G23" i="5"/>
  <c r="H87" i="5"/>
  <c r="K7" i="5"/>
  <c r="K50" i="5"/>
  <c r="I15" i="5"/>
  <c r="I46" i="5"/>
  <c r="F33" i="5"/>
  <c r="J8" i="5"/>
  <c r="F44" i="5"/>
  <c r="I66" i="5"/>
  <c r="H83" i="5"/>
  <c r="K63" i="5"/>
  <c r="I31" i="5"/>
  <c r="F67" i="5"/>
  <c r="H35" i="5"/>
  <c r="K76" i="5"/>
  <c r="H41" i="5"/>
  <c r="J9" i="5"/>
  <c r="G4" i="5"/>
  <c r="F35" i="5"/>
  <c r="F88" i="5"/>
  <c r="J22" i="5"/>
  <c r="H24" i="5"/>
  <c r="H58" i="5"/>
  <c r="G12" i="5"/>
  <c r="J84" i="5"/>
  <c r="I60" i="5"/>
  <c r="G50" i="5"/>
  <c r="J6" i="5"/>
  <c r="J55" i="5"/>
  <c r="J34" i="5"/>
  <c r="I22" i="5"/>
  <c r="K88" i="5"/>
  <c r="F31" i="5"/>
  <c r="K82" i="5"/>
  <c r="I58" i="5"/>
  <c r="I61" i="5"/>
  <c r="K86" i="5"/>
  <c r="K27" i="5"/>
  <c r="J48" i="5"/>
  <c r="H51" i="5"/>
  <c r="G10" i="5"/>
  <c r="J18" i="5"/>
  <c r="K84" i="5"/>
  <c r="K4" i="5"/>
  <c r="F80" i="5"/>
  <c r="K83" i="5"/>
  <c r="K57" i="5"/>
  <c r="F30" i="5"/>
  <c r="H40" i="5"/>
  <c r="J71" i="5"/>
  <c r="H46" i="5"/>
  <c r="K70" i="5"/>
  <c r="G88" i="5"/>
  <c r="H3" i="5"/>
  <c r="I21" i="5"/>
  <c r="J30" i="5"/>
  <c r="H84" i="5"/>
  <c r="K72" i="5"/>
  <c r="J78" i="5"/>
  <c r="F51" i="5"/>
  <c r="G21" i="5"/>
  <c r="K78" i="5"/>
  <c r="G47" i="5"/>
  <c r="G82" i="5"/>
  <c r="K22" i="5"/>
  <c r="F72" i="5"/>
  <c r="H60" i="5"/>
  <c r="F25" i="5"/>
  <c r="G71" i="5"/>
  <c r="J59" i="5"/>
  <c r="I33" i="5"/>
  <c r="H22" i="5"/>
  <c r="J3" i="5"/>
  <c r="J32" i="5"/>
  <c r="J66" i="5"/>
  <c r="I75" i="5"/>
  <c r="J26" i="5"/>
  <c r="I57" i="5"/>
  <c r="F46" i="5"/>
  <c r="J10" i="5"/>
  <c r="H39" i="5"/>
  <c r="K47" i="5"/>
  <c r="I47" i="5"/>
  <c r="K79" i="5"/>
  <c r="G72" i="5"/>
  <c r="H32" i="5"/>
  <c r="I70" i="5"/>
  <c r="F75" i="5"/>
  <c r="J67" i="5"/>
  <c r="G2" i="5"/>
  <c r="G77" i="5"/>
  <c r="G87" i="5"/>
  <c r="I74" i="5"/>
  <c r="H4" i="5"/>
  <c r="K53" i="5"/>
  <c r="G28" i="5"/>
  <c r="K17" i="5"/>
  <c r="I5" i="5"/>
  <c r="J7" i="5"/>
  <c r="H29" i="5"/>
  <c r="F47" i="5"/>
  <c r="I6" i="5"/>
  <c r="H56" i="5"/>
  <c r="K18" i="5"/>
  <c r="H73" i="5"/>
  <c r="H59" i="5"/>
  <c r="J37" i="5"/>
  <c r="F82" i="5"/>
  <c r="I86" i="5"/>
  <c r="F64" i="5"/>
  <c r="F14" i="5"/>
  <c r="J54" i="5"/>
  <c r="I17" i="5"/>
  <c r="I84" i="5"/>
  <c r="I76" i="5"/>
  <c r="K52" i="5"/>
  <c r="G42" i="5"/>
  <c r="K59" i="5"/>
  <c r="H69" i="5"/>
  <c r="J41" i="5"/>
  <c r="I32" i="5"/>
  <c r="K49" i="5"/>
  <c r="G65" i="5"/>
  <c r="G66" i="5"/>
  <c r="H86" i="5"/>
  <c r="F38" i="5"/>
  <c r="I13" i="5"/>
  <c r="H36" i="5"/>
  <c r="G7" i="5"/>
  <c r="H23" i="5"/>
  <c r="H14" i="5"/>
  <c r="J20" i="5"/>
  <c r="K73" i="5"/>
  <c r="J17" i="5"/>
  <c r="I35" i="5"/>
  <c r="J13" i="5"/>
  <c r="F85" i="5"/>
  <c r="K46" i="5"/>
  <c r="G57" i="5"/>
  <c r="G9" i="5"/>
  <c r="I55" i="5"/>
  <c r="G84" i="5"/>
  <c r="F57" i="5"/>
  <c r="I87" i="5"/>
  <c r="J57" i="5"/>
  <c r="I71" i="5"/>
  <c r="F74" i="5"/>
  <c r="I88" i="5"/>
  <c r="J80" i="5"/>
  <c r="K51" i="5"/>
  <c r="H43" i="5"/>
  <c r="J81" i="5"/>
  <c r="K81" i="5"/>
  <c r="G48" i="5"/>
  <c r="H7" i="5"/>
  <c r="F54" i="5"/>
  <c r="G29" i="5"/>
  <c r="G14" i="5"/>
  <c r="H18" i="5"/>
  <c r="H10" i="5"/>
  <c r="H78" i="5"/>
  <c r="F71" i="5"/>
  <c r="G58" i="5"/>
  <c r="J33" i="5"/>
  <c r="G15" i="5"/>
  <c r="K43" i="5"/>
  <c r="H76" i="5"/>
  <c r="J87" i="5"/>
  <c r="F3" i="5"/>
  <c r="G53" i="5"/>
  <c r="F11" i="5"/>
  <c r="H72" i="5"/>
  <c r="G86" i="5"/>
  <c r="I8" i="5"/>
  <c r="K3" i="5"/>
  <c r="H19" i="5"/>
  <c r="J88" i="5"/>
  <c r="K58" i="5"/>
  <c r="H52" i="5"/>
  <c r="G39" i="5"/>
  <c r="F53" i="5"/>
  <c r="H71" i="5"/>
  <c r="G26" i="5"/>
  <c r="K39" i="5"/>
  <c r="J50" i="5"/>
  <c r="J25" i="5"/>
  <c r="H11" i="5"/>
  <c r="J2" i="5"/>
  <c r="K12" i="5"/>
  <c r="H54" i="5"/>
  <c r="H79" i="5"/>
  <c r="H61" i="5"/>
  <c r="J52" i="5"/>
  <c r="K15" i="5"/>
  <c r="H38" i="5"/>
  <c r="K77" i="5"/>
  <c r="F39" i="5"/>
  <c r="F81" i="5"/>
  <c r="J82" i="5"/>
  <c r="K32" i="5"/>
  <c r="I30" i="5"/>
  <c r="I36" i="5"/>
  <c r="H75" i="5"/>
  <c r="I64" i="5"/>
  <c r="I29" i="5"/>
  <c r="F55" i="5"/>
  <c r="I16" i="5"/>
  <c r="I11" i="5"/>
  <c r="J39" i="5"/>
  <c r="K28" i="5"/>
  <c r="F78" i="5"/>
  <c r="K74" i="5"/>
  <c r="I7" i="5"/>
  <c r="H27" i="5"/>
  <c r="I44" i="5"/>
  <c r="H49" i="5"/>
  <c r="G61" i="5"/>
  <c r="K87" i="5"/>
  <c r="J47" i="5"/>
  <c r="G20" i="5"/>
  <c r="F79" i="5"/>
  <c r="H48" i="5"/>
  <c r="I62" i="5"/>
  <c r="F62" i="5"/>
  <c r="K60" i="5"/>
  <c r="G60" i="5"/>
  <c r="J77" i="5"/>
  <c r="I83" i="5"/>
  <c r="G55" i="5"/>
  <c r="I41" i="5"/>
  <c r="J19" i="5"/>
  <c r="G43" i="5"/>
  <c r="J24" i="5"/>
  <c r="G67" i="5"/>
  <c r="F84" i="5"/>
  <c r="K80" i="5"/>
  <c r="K67" i="5"/>
  <c r="H37" i="5"/>
  <c r="I82" i="5"/>
  <c r="H64" i="5"/>
  <c r="H33" i="5"/>
  <c r="K29" i="5"/>
  <c r="F19" i="5"/>
  <c r="F42" i="5"/>
  <c r="H88" i="5"/>
  <c r="H26" i="5"/>
  <c r="J44" i="5"/>
  <c r="G33" i="5"/>
  <c r="K13" i="5"/>
  <c r="H13" i="5"/>
  <c r="I23" i="5"/>
  <c r="F68" i="5"/>
  <c r="J62" i="5"/>
  <c r="F23" i="5"/>
  <c r="J45" i="5"/>
  <c r="H44" i="5"/>
  <c r="F13" i="5"/>
  <c r="J27" i="5"/>
  <c r="G83" i="5"/>
  <c r="K62" i="5"/>
  <c r="G27" i="5"/>
  <c r="I20" i="5"/>
  <c r="J49" i="5"/>
  <c r="K40" i="5"/>
  <c r="I63" i="5"/>
  <c r="H55" i="5"/>
  <c r="K55" i="5"/>
  <c r="I69" i="5"/>
  <c r="I3" i="5"/>
  <c r="K61" i="5"/>
  <c r="G32" i="5"/>
  <c r="H63" i="5"/>
  <c r="J60" i="5"/>
  <c r="G8" i="5"/>
  <c r="G44" i="5"/>
  <c r="H28" i="5"/>
  <c r="K71" i="5"/>
  <c r="J35" i="5"/>
  <c r="F86" i="5"/>
  <c r="G25" i="5"/>
  <c r="I50" i="5"/>
  <c r="G6" i="5"/>
  <c r="G18" i="5"/>
  <c r="F27" i="5"/>
  <c r="G46" i="5"/>
  <c r="G49" i="5"/>
  <c r="F21" i="5"/>
  <c r="K68" i="5"/>
  <c r="F7" i="5"/>
  <c r="H77" i="5"/>
  <c r="K37" i="5"/>
  <c r="F60" i="5"/>
  <c r="H12" i="5"/>
  <c r="I24" i="5"/>
  <c r="K36" i="5"/>
  <c r="J63" i="5"/>
  <c r="F63" i="5"/>
  <c r="K65" i="5"/>
  <c r="K69" i="5"/>
  <c r="H50" i="5"/>
  <c r="F12" i="5"/>
  <c r="J36" i="5"/>
  <c r="H25" i="5"/>
  <c r="H68" i="5"/>
  <c r="K6" i="5"/>
  <c r="F24" i="5"/>
  <c r="I19" i="5"/>
  <c r="I77" i="5"/>
  <c r="G56" i="5"/>
  <c r="K35" i="5"/>
  <c r="H15" i="5"/>
  <c r="F40" i="5"/>
  <c r="G38" i="5"/>
  <c r="K2" i="5"/>
  <c r="K44" i="5"/>
  <c r="H5" i="5"/>
  <c r="I4" i="5"/>
  <c r="I43" i="5"/>
  <c r="I38" i="5"/>
  <c r="I73" i="5"/>
  <c r="J74" i="5"/>
  <c r="H34" i="5"/>
  <c r="I68" i="5"/>
  <c r="G45" i="5"/>
  <c r="F61" i="5"/>
  <c r="F58" i="5"/>
  <c r="I80" i="5"/>
  <c r="H6" i="5"/>
  <c r="K31" i="5"/>
  <c r="F49" i="5"/>
  <c r="J56" i="5"/>
  <c r="J70" i="5"/>
  <c r="J46" i="5"/>
  <c r="I42" i="5"/>
  <c r="F77" i="5"/>
  <c r="J76" i="5"/>
  <c r="G62" i="5"/>
  <c r="H70" i="5"/>
  <c r="F2" i="5"/>
  <c r="K85" i="5"/>
  <c r="G69" i="5"/>
  <c r="G37" i="5"/>
  <c r="I49" i="5"/>
  <c r="CN4" i="10" l="1"/>
  <c r="DI13" i="7"/>
  <c r="DL13" i="7"/>
  <c r="Q13" i="6"/>
  <c r="DE13" i="7"/>
  <c r="DB13" i="7"/>
  <c r="P13" i="6" s="1"/>
  <c r="DC13" i="7"/>
  <c r="DF12" i="7"/>
  <c r="DD12" i="7"/>
  <c r="CH12" i="7"/>
  <c r="CE12" i="7"/>
  <c r="CW12" i="7"/>
  <c r="CT12" i="7"/>
  <c r="CM12" i="7"/>
  <c r="N12" i="6" s="1"/>
  <c r="CN12" i="7"/>
  <c r="CP12" i="7"/>
  <c r="CO11" i="7"/>
  <c r="CQ11" i="7"/>
  <c r="O13" i="6"/>
  <c r="BP11" i="7"/>
  <c r="M13" i="6"/>
  <c r="K12" i="6"/>
  <c r="BL12" i="7"/>
  <c r="AY11" i="7"/>
  <c r="AW11" i="7"/>
  <c r="AU12" i="7"/>
  <c r="H12" i="6" s="1"/>
  <c r="I12" i="6"/>
  <c r="AX12" i="7"/>
  <c r="AV12" i="7"/>
  <c r="BB12" i="7"/>
  <c r="BE13" i="7"/>
  <c r="AN12" i="7"/>
  <c r="F11" i="6"/>
  <c r="AJ12" i="7"/>
  <c r="AG12" i="7"/>
  <c r="AH12" i="7"/>
  <c r="AK11" i="7"/>
  <c r="AI11" i="7"/>
  <c r="G11" i="7"/>
  <c r="AQ13" i="7"/>
  <c r="G13" i="6"/>
  <c r="V12" i="7"/>
  <c r="T12" i="7"/>
  <c r="S12" i="7"/>
  <c r="D12" i="6" s="1"/>
  <c r="W11" i="7"/>
  <c r="U11" i="7"/>
  <c r="E13" i="6"/>
  <c r="AC13" i="7"/>
  <c r="Z12" i="7"/>
  <c r="F10" i="7"/>
  <c r="D11" i="7"/>
  <c r="B11" i="6" s="1"/>
  <c r="E11" i="7"/>
  <c r="H11" i="7" s="1"/>
  <c r="C12" i="6"/>
  <c r="O11" i="7"/>
  <c r="AE10" i="17" l="1"/>
  <c r="DI14" i="7"/>
  <c r="DL14" i="7"/>
  <c r="Q14" i="6"/>
  <c r="DB14" i="7"/>
  <c r="P14" i="6" s="1"/>
  <c r="DE14" i="7"/>
  <c r="DC14" i="7"/>
  <c r="DF13" i="7"/>
  <c r="DD13" i="7"/>
  <c r="CH13" i="7"/>
  <c r="CE13" i="7"/>
  <c r="CW13" i="7"/>
  <c r="CT13" i="7"/>
  <c r="CQ12" i="7"/>
  <c r="CO12" i="7"/>
  <c r="CM13" i="7"/>
  <c r="N13" i="6" s="1"/>
  <c r="CP13" i="7"/>
  <c r="CN13" i="7"/>
  <c r="O14" i="6"/>
  <c r="BP12" i="7"/>
  <c r="M14" i="6"/>
  <c r="BS12" i="7"/>
  <c r="BP13" i="7"/>
  <c r="K13" i="6"/>
  <c r="BL13" i="7"/>
  <c r="I13" i="6"/>
  <c r="AU13" i="7"/>
  <c r="H13" i="6" s="1"/>
  <c r="AX13" i="7"/>
  <c r="AV13" i="7"/>
  <c r="AY12" i="7"/>
  <c r="AW12" i="7"/>
  <c r="BB13" i="7"/>
  <c r="BE14" i="7"/>
  <c r="AN13" i="7"/>
  <c r="F12" i="6"/>
  <c r="AH13" i="7"/>
  <c r="AJ13" i="7"/>
  <c r="AG13" i="7"/>
  <c r="AI12" i="7"/>
  <c r="AK12" i="7"/>
  <c r="AQ14" i="7"/>
  <c r="G14" i="6"/>
  <c r="F11" i="7"/>
  <c r="AC14" i="7"/>
  <c r="E14" i="6"/>
  <c r="S13" i="7"/>
  <c r="D13" i="6" s="1"/>
  <c r="T13" i="7"/>
  <c r="V13" i="7"/>
  <c r="Z13" i="7"/>
  <c r="U12" i="7"/>
  <c r="W12" i="7"/>
  <c r="G12" i="7"/>
  <c r="C13" i="6"/>
  <c r="L11" i="7"/>
  <c r="DI15" i="7" l="1"/>
  <c r="DL15" i="7"/>
  <c r="Q15" i="6"/>
  <c r="DE15" i="7"/>
  <c r="DB15" i="7"/>
  <c r="P15" i="6" s="1"/>
  <c r="DC15" i="7"/>
  <c r="DF14" i="7"/>
  <c r="DD14" i="7"/>
  <c r="CH14" i="7"/>
  <c r="CE14" i="7"/>
  <c r="CW14" i="7"/>
  <c r="CT14" i="7"/>
  <c r="CM14" i="7"/>
  <c r="N14" i="6" s="1"/>
  <c r="CP14" i="7"/>
  <c r="CN14" i="7"/>
  <c r="CO13" i="7"/>
  <c r="CQ13" i="7"/>
  <c r="O15" i="6"/>
  <c r="M15" i="6"/>
  <c r="BS13" i="7"/>
  <c r="E12" i="7"/>
  <c r="F12" i="7" s="1"/>
  <c r="O12" i="7"/>
  <c r="D12" i="7"/>
  <c r="B12" i="6" s="1"/>
  <c r="K14" i="6"/>
  <c r="BL14" i="7"/>
  <c r="AU14" i="7"/>
  <c r="H14" i="6" s="1"/>
  <c r="I14" i="6"/>
  <c r="AX14" i="7"/>
  <c r="AV14" i="7"/>
  <c r="BB14" i="7"/>
  <c r="AY13" i="7"/>
  <c r="AW13" i="7"/>
  <c r="BE15" i="7"/>
  <c r="AN14" i="7"/>
  <c r="F13" i="6"/>
  <c r="AJ14" i="7"/>
  <c r="AG14" i="7"/>
  <c r="AH14" i="7"/>
  <c r="AI13" i="7"/>
  <c r="AK13" i="7"/>
  <c r="AQ15" i="7"/>
  <c r="G15" i="6"/>
  <c r="W13" i="7"/>
  <c r="U13" i="7"/>
  <c r="E15" i="6"/>
  <c r="AC15" i="7"/>
  <c r="Z14" i="7"/>
  <c r="V14" i="7"/>
  <c r="T14" i="7"/>
  <c r="S14" i="7"/>
  <c r="D14" i="6" s="1"/>
  <c r="G13" i="7"/>
  <c r="E13" i="7"/>
  <c r="F13" i="7" s="1"/>
  <c r="C14" i="6"/>
  <c r="L12" i="7"/>
  <c r="DI16" i="7" l="1"/>
  <c r="DL16" i="7"/>
  <c r="Q16" i="6"/>
  <c r="DE16" i="7"/>
  <c r="DB16" i="7"/>
  <c r="P16" i="6" s="1"/>
  <c r="DC16" i="7"/>
  <c r="DF15" i="7"/>
  <c r="DD15" i="7"/>
  <c r="CH15" i="7"/>
  <c r="CE15" i="7"/>
  <c r="CW15" i="7"/>
  <c r="CT15" i="7"/>
  <c r="CP15" i="7"/>
  <c r="CM15" i="7"/>
  <c r="N15" i="6" s="1"/>
  <c r="CN15" i="7"/>
  <c r="CQ14" i="7"/>
  <c r="CO14" i="7"/>
  <c r="O16" i="6"/>
  <c r="BP15" i="7"/>
  <c r="M16" i="6"/>
  <c r="H12" i="7"/>
  <c r="BP14" i="7"/>
  <c r="BS14" i="7"/>
  <c r="D13" i="7"/>
  <c r="B13" i="6" s="1"/>
  <c r="O13" i="7"/>
  <c r="K15" i="6"/>
  <c r="BL15" i="7"/>
  <c r="AU15" i="7"/>
  <c r="H15" i="6" s="1"/>
  <c r="I15" i="6"/>
  <c r="AX15" i="7"/>
  <c r="AV15" i="7"/>
  <c r="AY14" i="7"/>
  <c r="AW14" i="7"/>
  <c r="BB15" i="7"/>
  <c r="BE16" i="7"/>
  <c r="AN15" i="7"/>
  <c r="F14" i="6"/>
  <c r="AG15" i="7"/>
  <c r="AJ15" i="7"/>
  <c r="AH15" i="7"/>
  <c r="AI14" i="7"/>
  <c r="AK14" i="7"/>
  <c r="AQ16" i="7"/>
  <c r="G16" i="6"/>
  <c r="H13" i="7"/>
  <c r="U14" i="7"/>
  <c r="W14" i="7"/>
  <c r="AC16" i="7"/>
  <c r="E16" i="6"/>
  <c r="S15" i="7"/>
  <c r="D15" i="6" s="1"/>
  <c r="T15" i="7"/>
  <c r="V15" i="7"/>
  <c r="Z15" i="7"/>
  <c r="E14" i="7"/>
  <c r="H14" i="7" s="1"/>
  <c r="G14" i="7"/>
  <c r="C15" i="6"/>
  <c r="D14" i="7"/>
  <c r="B14" i="6" s="1"/>
  <c r="L13" i="7"/>
  <c r="O14" i="7"/>
  <c r="DI17" i="7" l="1"/>
  <c r="DL17" i="7"/>
  <c r="Q17" i="6"/>
  <c r="DE17" i="7"/>
  <c r="DB17" i="7"/>
  <c r="P17" i="6" s="1"/>
  <c r="DC17" i="7"/>
  <c r="DF16" i="7"/>
  <c r="DD16" i="7"/>
  <c r="CW16" i="7"/>
  <c r="CT16" i="7"/>
  <c r="CH16" i="7"/>
  <c r="BI44" i="10" s="1"/>
  <c r="CE16" i="7"/>
  <c r="BF44" i="10" s="1"/>
  <c r="N50" i="17" s="1"/>
  <c r="CP16" i="7"/>
  <c r="CN16" i="7"/>
  <c r="CM16" i="7"/>
  <c r="N16" i="6" s="1"/>
  <c r="CO15" i="7"/>
  <c r="CQ15" i="7"/>
  <c r="O17" i="6"/>
  <c r="M17" i="6"/>
  <c r="BS15" i="7"/>
  <c r="K16" i="6"/>
  <c r="BL16" i="7"/>
  <c r="BB16" i="7"/>
  <c r="I16" i="6"/>
  <c r="AX16" i="7"/>
  <c r="AV16" i="7"/>
  <c r="AU16" i="7"/>
  <c r="H16" i="6" s="1"/>
  <c r="AY15" i="7"/>
  <c r="AW15" i="7"/>
  <c r="BE17" i="7"/>
  <c r="AN16" i="7"/>
  <c r="F15" i="6"/>
  <c r="AJ16" i="7"/>
  <c r="AG16" i="7"/>
  <c r="AH16" i="7"/>
  <c r="AI15" i="7"/>
  <c r="AK15" i="7"/>
  <c r="AQ17" i="7"/>
  <c r="G17" i="6"/>
  <c r="V16" i="7"/>
  <c r="T16" i="7"/>
  <c r="S16" i="7"/>
  <c r="D16" i="6" s="1"/>
  <c r="F14" i="7"/>
  <c r="U15" i="7"/>
  <c r="W15" i="7"/>
  <c r="E17" i="6"/>
  <c r="AC17" i="7"/>
  <c r="Z16" i="7"/>
  <c r="G15" i="7"/>
  <c r="C16" i="6"/>
  <c r="L14" i="7"/>
  <c r="M50" i="17" l="1"/>
  <c r="DI18" i="7"/>
  <c r="DL18" i="7"/>
  <c r="Q18" i="6"/>
  <c r="DE18" i="7"/>
  <c r="DB18" i="7"/>
  <c r="P18" i="6" s="1"/>
  <c r="DC18" i="7"/>
  <c r="DF17" i="7"/>
  <c r="DD17" i="7"/>
  <c r="CH17" i="7"/>
  <c r="CE17" i="7"/>
  <c r="CW17" i="7"/>
  <c r="CT17" i="7"/>
  <c r="CP17" i="7"/>
  <c r="CM17" i="7"/>
  <c r="N17" i="6" s="1"/>
  <c r="CN17" i="7"/>
  <c r="CO16" i="7"/>
  <c r="CQ16" i="7"/>
  <c r="O18" i="6"/>
  <c r="M18" i="6"/>
  <c r="BP16" i="7"/>
  <c r="BS16" i="7"/>
  <c r="D15" i="7"/>
  <c r="B15" i="6" s="1"/>
  <c r="O15" i="7"/>
  <c r="E15" i="7"/>
  <c r="F15" i="7" s="1"/>
  <c r="K17" i="6"/>
  <c r="BL17" i="7"/>
  <c r="I17" i="6"/>
  <c r="AU17" i="7"/>
  <c r="H17" i="6" s="1"/>
  <c r="AX17" i="7"/>
  <c r="AV17" i="7"/>
  <c r="BB17" i="7"/>
  <c r="AY16" i="7"/>
  <c r="AW16" i="7"/>
  <c r="BE18" i="7"/>
  <c r="AN17" i="7"/>
  <c r="F16" i="6"/>
  <c r="AJ17" i="7"/>
  <c r="AG17" i="7"/>
  <c r="AH17" i="7"/>
  <c r="AI16" i="7"/>
  <c r="AK16" i="7"/>
  <c r="AQ18" i="7"/>
  <c r="G18" i="6"/>
  <c r="Z17" i="7"/>
  <c r="U16" i="7"/>
  <c r="W16" i="7"/>
  <c r="AC18" i="7"/>
  <c r="E18" i="6"/>
  <c r="S17" i="7"/>
  <c r="D17" i="6" s="1"/>
  <c r="T17" i="7"/>
  <c r="V17" i="7"/>
  <c r="G16" i="7"/>
  <c r="C17" i="6"/>
  <c r="L15" i="7"/>
  <c r="CO4" i="10" l="1"/>
  <c r="AO10" i="17" s="1"/>
  <c r="DI19" i="7"/>
  <c r="DL19" i="7"/>
  <c r="Q19" i="6"/>
  <c r="DE19" i="7"/>
  <c r="DB19" i="7"/>
  <c r="P19" i="6" s="1"/>
  <c r="DC19" i="7"/>
  <c r="DF18" i="7"/>
  <c r="DD18" i="7"/>
  <c r="CH18" i="7"/>
  <c r="CE18" i="7"/>
  <c r="CW18" i="7"/>
  <c r="CT18" i="7"/>
  <c r="CP18" i="7"/>
  <c r="CN18" i="7"/>
  <c r="CM18" i="7"/>
  <c r="N18" i="6" s="1"/>
  <c r="CO17" i="7"/>
  <c r="CQ17" i="7"/>
  <c r="O19" i="6"/>
  <c r="H15" i="7"/>
  <c r="BP18" i="7"/>
  <c r="M19" i="6"/>
  <c r="BP17" i="7"/>
  <c r="BS17" i="7"/>
  <c r="D16" i="7"/>
  <c r="B16" i="6" s="1"/>
  <c r="O16" i="7"/>
  <c r="E16" i="7"/>
  <c r="K18" i="6"/>
  <c r="BL18" i="7"/>
  <c r="AX18" i="7"/>
  <c r="I18" i="6"/>
  <c r="AU18" i="7"/>
  <c r="H18" i="6" s="1"/>
  <c r="AV18" i="7"/>
  <c r="AY17" i="7"/>
  <c r="AW17" i="7"/>
  <c r="BB18" i="7"/>
  <c r="BE19" i="7"/>
  <c r="AN18" i="7"/>
  <c r="F17" i="6"/>
  <c r="AG18" i="7"/>
  <c r="AJ18" i="7"/>
  <c r="AH18" i="7"/>
  <c r="AI17" i="7"/>
  <c r="AK17" i="7"/>
  <c r="AQ19" i="7"/>
  <c r="G19" i="6"/>
  <c r="G17" i="7"/>
  <c r="W17" i="7"/>
  <c r="U17" i="7"/>
  <c r="E19" i="6"/>
  <c r="AC19" i="7"/>
  <c r="Z18" i="7"/>
  <c r="V18" i="7"/>
  <c r="T18" i="7"/>
  <c r="S18" i="7"/>
  <c r="D18" i="6" s="1"/>
  <c r="E17" i="7"/>
  <c r="H17" i="7" s="1"/>
  <c r="C18" i="6"/>
  <c r="D17" i="7"/>
  <c r="B17" i="6" s="1"/>
  <c r="L16" i="7"/>
  <c r="O17" i="7"/>
  <c r="DZ3" i="7"/>
  <c r="AB437" i="7"/>
  <c r="DZ316" i="7"/>
  <c r="DZ280" i="7"/>
  <c r="DZ676" i="7"/>
  <c r="DZ346" i="7"/>
  <c r="DZ699" i="7"/>
  <c r="DZ60" i="7"/>
  <c r="AB412" i="7"/>
  <c r="AB476" i="7"/>
  <c r="AB512" i="7"/>
  <c r="DZ553" i="7"/>
  <c r="DZ436" i="7"/>
  <c r="DZ193" i="7"/>
  <c r="DZ154" i="7"/>
  <c r="AB314" i="7"/>
  <c r="AB700" i="7"/>
  <c r="DZ408" i="7"/>
  <c r="DZ178" i="7"/>
  <c r="AB317" i="7"/>
  <c r="DZ365" i="7"/>
  <c r="AB355" i="7"/>
  <c r="DZ596" i="7"/>
  <c r="DZ309" i="7"/>
  <c r="AB662" i="7"/>
  <c r="DZ226" i="7"/>
  <c r="DZ621" i="7"/>
  <c r="DZ70" i="7"/>
  <c r="AB611" i="7"/>
  <c r="DZ81" i="7"/>
  <c r="DZ235" i="7"/>
  <c r="AB458" i="7"/>
  <c r="AB559" i="7"/>
  <c r="AB424" i="7"/>
  <c r="DZ562" i="7"/>
  <c r="DZ22" i="7"/>
  <c r="AB526" i="7"/>
  <c r="DZ204" i="7"/>
  <c r="DZ428" i="7"/>
  <c r="AB596" i="7"/>
  <c r="AB345" i="7"/>
  <c r="DZ159" i="7"/>
  <c r="AB555" i="7"/>
  <c r="AB691" i="7"/>
  <c r="DZ249" i="7"/>
  <c r="AB607" i="7"/>
  <c r="DZ545" i="7"/>
  <c r="AB688" i="7"/>
  <c r="AB633" i="7"/>
  <c r="AB594" i="7"/>
  <c r="DZ643" i="7"/>
  <c r="DZ438" i="7"/>
  <c r="DZ265" i="7"/>
  <c r="DZ602" i="7"/>
  <c r="DZ203" i="7"/>
  <c r="AB361" i="7"/>
  <c r="DZ192" i="7"/>
  <c r="DZ117" i="7"/>
  <c r="AB551" i="7"/>
  <c r="DZ285" i="7"/>
  <c r="AB498" i="7"/>
  <c r="AB671" i="7"/>
  <c r="AB566" i="7"/>
  <c r="DZ446" i="7"/>
  <c r="DZ416" i="7"/>
  <c r="DZ620" i="7"/>
  <c r="AB539" i="7"/>
  <c r="DZ546" i="7"/>
  <c r="DZ338" i="7"/>
  <c r="AB542" i="7"/>
  <c r="AB332" i="7"/>
  <c r="DZ449" i="7"/>
  <c r="DZ683" i="7"/>
  <c r="AB423" i="7"/>
  <c r="AB587" i="7"/>
  <c r="DZ286" i="7"/>
  <c r="AB638" i="7"/>
  <c r="DZ590" i="7"/>
  <c r="DK12" i="7"/>
  <c r="DZ551" i="7"/>
  <c r="DZ288" i="7"/>
  <c r="DZ654" i="7"/>
  <c r="AB660" i="7"/>
  <c r="DZ443" i="7"/>
  <c r="AB492" i="7"/>
  <c r="DZ31" i="7"/>
  <c r="DZ634" i="7"/>
  <c r="DZ128" i="7"/>
  <c r="DZ185" i="7"/>
  <c r="DZ100" i="7"/>
  <c r="DZ241" i="7"/>
  <c r="DZ646" i="7"/>
  <c r="AB478" i="7"/>
  <c r="AB658" i="7"/>
  <c r="AB503" i="7"/>
  <c r="DZ172" i="7"/>
  <c r="DZ390" i="7"/>
  <c r="AB323" i="7"/>
  <c r="DZ82" i="7"/>
  <c r="DZ632" i="7"/>
  <c r="AB535" i="7"/>
  <c r="AB602" i="7"/>
  <c r="BD11" i="7"/>
  <c r="AB701" i="7"/>
  <c r="AB425" i="7"/>
  <c r="DZ592" i="7"/>
  <c r="DZ687" i="7"/>
  <c r="DZ694" i="7"/>
  <c r="AB507" i="7"/>
  <c r="AB599" i="7"/>
  <c r="DZ433" i="7"/>
  <c r="AB488" i="7"/>
  <c r="AB646" i="7"/>
  <c r="DZ317" i="7"/>
  <c r="DZ84" i="7"/>
  <c r="AB316" i="7"/>
  <c r="AB603" i="7"/>
  <c r="DZ402" i="7"/>
  <c r="AB405" i="7"/>
  <c r="DZ467" i="7"/>
  <c r="AB432" i="7"/>
  <c r="DZ477" i="7"/>
  <c r="AB500" i="7"/>
  <c r="AB383" i="7"/>
  <c r="DZ537" i="7"/>
  <c r="AB618" i="7"/>
  <c r="AB578" i="7"/>
  <c r="AB453" i="7"/>
  <c r="DZ626" i="7"/>
  <c r="AB509" i="7"/>
  <c r="DZ611" i="7"/>
  <c r="DZ653" i="7"/>
  <c r="DZ434" i="7"/>
  <c r="DZ327" i="7"/>
  <c r="DZ74" i="7"/>
  <c r="AB616" i="7"/>
  <c r="AB418" i="7"/>
  <c r="AB516" i="7"/>
  <c r="DZ247" i="7"/>
  <c r="DZ268" i="7"/>
  <c r="DZ297" i="7"/>
  <c r="DZ18" i="7"/>
  <c r="DZ261" i="7"/>
  <c r="AB495" i="7"/>
  <c r="DZ460" i="7"/>
  <c r="DZ333" i="7"/>
  <c r="DZ6" i="7"/>
  <c r="DZ614" i="7"/>
  <c r="AB562" i="7"/>
  <c r="DZ529" i="7"/>
  <c r="AB346" i="7"/>
  <c r="DZ347" i="7"/>
  <c r="DZ672" i="7"/>
  <c r="AB396" i="7"/>
  <c r="AB444" i="7"/>
  <c r="DZ315" i="7"/>
  <c r="DZ205" i="7"/>
  <c r="DZ221" i="7"/>
  <c r="AB598" i="7"/>
  <c r="AB614" i="7"/>
  <c r="DZ627" i="7"/>
  <c r="DZ231" i="7"/>
  <c r="AB651" i="7"/>
  <c r="DZ671" i="7"/>
  <c r="AB626" i="7"/>
  <c r="AB389" i="7"/>
  <c r="AB565" i="7"/>
  <c r="DZ406" i="7"/>
  <c r="DZ419" i="7"/>
  <c r="DZ453" i="7"/>
  <c r="DZ371" i="7"/>
  <c r="AB340" i="7"/>
  <c r="DZ227" i="7"/>
  <c r="DZ601" i="7"/>
  <c r="DZ94" i="7"/>
  <c r="DZ628" i="7"/>
  <c r="DZ435" i="7"/>
  <c r="AB670" i="7"/>
  <c r="AB335" i="7"/>
  <c r="DZ326" i="7"/>
  <c r="AB493" i="7"/>
  <c r="DZ504" i="7"/>
  <c r="DZ72" i="7"/>
  <c r="DZ565" i="7"/>
  <c r="DZ147" i="7"/>
  <c r="DZ498" i="7"/>
  <c r="AB393" i="7"/>
  <c r="DZ50" i="7"/>
  <c r="AB406" i="7"/>
  <c r="DZ657" i="7"/>
  <c r="AB342" i="7"/>
  <c r="DZ331" i="7"/>
  <c r="DZ304" i="7"/>
  <c r="AB494" i="7"/>
  <c r="DZ322" i="7"/>
  <c r="AB372" i="7"/>
  <c r="DZ16" i="7"/>
  <c r="DK9" i="7"/>
  <c r="AB435" i="7"/>
  <c r="DZ668" i="7"/>
  <c r="DZ619" i="7"/>
  <c r="AB579" i="7"/>
  <c r="AB568" i="7"/>
  <c r="AB513" i="7"/>
  <c r="DZ571" i="7"/>
  <c r="DZ464" i="7"/>
  <c r="DZ503" i="7"/>
  <c r="DZ524" i="7"/>
  <c r="DZ594" i="7"/>
  <c r="DZ444" i="7"/>
  <c r="DZ486" i="7"/>
  <c r="DZ354" i="7"/>
  <c r="AB669" i="7"/>
  <c r="DZ26" i="7"/>
  <c r="AB402" i="7"/>
  <c r="DZ158" i="7"/>
  <c r="DZ469" i="7"/>
  <c r="DZ246" i="7"/>
  <c r="DZ522" i="7"/>
  <c r="DZ73" i="7"/>
  <c r="AB388" i="7"/>
  <c r="DZ465" i="7"/>
  <c r="DZ52" i="7"/>
  <c r="DZ88" i="7"/>
  <c r="AB664" i="7"/>
  <c r="DZ422" i="7"/>
  <c r="AB447" i="7"/>
  <c r="DZ91" i="7"/>
  <c r="DZ567" i="7"/>
  <c r="AB675" i="7"/>
  <c r="DZ609" i="7"/>
  <c r="AB619" i="7"/>
  <c r="DZ421" i="7"/>
  <c r="DZ295" i="7"/>
  <c r="DZ350" i="7"/>
  <c r="AB382" i="7"/>
  <c r="AB451" i="7"/>
  <c r="AB584" i="7"/>
  <c r="AB483" i="7"/>
  <c r="AB315" i="7"/>
  <c r="DZ234" i="7"/>
  <c r="AB649" i="7"/>
  <c r="AB681" i="7"/>
  <c r="DZ625" i="7"/>
  <c r="DZ700" i="7"/>
  <c r="AB582" i="7"/>
  <c r="AB420" i="7"/>
  <c r="AB341" i="7"/>
  <c r="DZ102" i="7"/>
  <c r="AB527" i="7"/>
  <c r="DZ378" i="7"/>
  <c r="DZ264" i="7"/>
  <c r="AB499" i="7"/>
  <c r="AB647" i="7"/>
  <c r="AB505" i="7"/>
  <c r="DZ307" i="7"/>
  <c r="DZ125" i="7"/>
  <c r="DZ110" i="7"/>
  <c r="DZ472" i="7"/>
  <c r="DZ188" i="7"/>
  <c r="DZ256" i="7"/>
  <c r="DZ518" i="7"/>
  <c r="AB591" i="7"/>
  <c r="DZ201" i="7"/>
  <c r="DZ478" i="7"/>
  <c r="DK10" i="7"/>
  <c r="AB349" i="7"/>
  <c r="AB358" i="7"/>
  <c r="DZ240" i="7"/>
  <c r="AB529" i="7"/>
  <c r="AB600" i="7"/>
  <c r="DZ582" i="7"/>
  <c r="AB376" i="7"/>
  <c r="AB631" i="7"/>
  <c r="AB431" i="7"/>
  <c r="DZ318" i="7"/>
  <c r="AB428" i="7"/>
  <c r="AB369" i="7"/>
  <c r="DZ157" i="7"/>
  <c r="DZ45" i="7"/>
  <c r="DZ68" i="7"/>
  <c r="AB360" i="7"/>
  <c r="AB413" i="7"/>
  <c r="DZ641" i="7"/>
  <c r="DZ637" i="7"/>
  <c r="DZ586" i="7"/>
  <c r="AB331" i="7"/>
  <c r="DZ277" i="7"/>
  <c r="AB422" i="7"/>
  <c r="DZ492" i="7"/>
  <c r="AB334" i="7"/>
  <c r="DZ583" i="7"/>
  <c r="DZ27" i="7"/>
  <c r="DZ487" i="7"/>
  <c r="AB363" i="7"/>
  <c r="DZ87" i="7"/>
  <c r="DZ509" i="7"/>
  <c r="DZ15" i="7"/>
  <c r="BD15" i="7"/>
  <c r="DZ578" i="7"/>
  <c r="DZ462" i="7"/>
  <c r="BD13" i="7"/>
  <c r="DZ270" i="7"/>
  <c r="DZ364" i="7"/>
  <c r="AB373" i="7"/>
  <c r="AB610" i="7"/>
  <c r="AB467" i="7"/>
  <c r="DZ606" i="7"/>
  <c r="AB556" i="7"/>
  <c r="AB573" i="7"/>
  <c r="DZ243" i="7"/>
  <c r="DZ697" i="7"/>
  <c r="DZ343" i="7"/>
  <c r="DZ426" i="7"/>
  <c r="DZ306" i="7"/>
  <c r="DZ257" i="7"/>
  <c r="AB558" i="7"/>
  <c r="AB630" i="7"/>
  <c r="DZ409" i="7"/>
  <c r="DZ532" i="7"/>
  <c r="AB452" i="7"/>
  <c r="DZ659" i="7"/>
  <c r="DZ29" i="7"/>
  <c r="AB668" i="7"/>
  <c r="DZ580" i="7"/>
  <c r="AB634" i="7"/>
  <c r="AB659" i="7"/>
  <c r="DZ123" i="7"/>
  <c r="DZ273" i="7"/>
  <c r="AB400" i="7"/>
  <c r="DZ454" i="7"/>
  <c r="AB530" i="7"/>
  <c r="AB370" i="7"/>
  <c r="DZ180" i="7"/>
  <c r="DZ10" i="7"/>
  <c r="DZ131" i="7"/>
  <c r="DZ105" i="7"/>
  <c r="AB538" i="7"/>
  <c r="AB404" i="7"/>
  <c r="AB678" i="7"/>
  <c r="DZ656" i="7"/>
  <c r="DZ67" i="7"/>
  <c r="DZ43" i="7"/>
  <c r="DZ496" i="7"/>
  <c r="AB550" i="7"/>
  <c r="DZ505" i="7"/>
  <c r="DZ396" i="7"/>
  <c r="DZ35" i="7"/>
  <c r="DZ682" i="7"/>
  <c r="DZ589" i="7"/>
  <c r="DZ482" i="7"/>
  <c r="DZ197" i="7"/>
  <c r="AB443" i="7"/>
  <c r="AB330" i="7"/>
  <c r="DZ420" i="7"/>
  <c r="DZ150" i="7"/>
  <c r="AB485" i="7"/>
  <c r="DZ40" i="7"/>
  <c r="DZ140" i="7"/>
  <c r="AB475" i="7"/>
  <c r="AB699" i="7"/>
  <c r="AB466" i="7"/>
  <c r="DZ527" i="7"/>
  <c r="DZ598" i="7"/>
  <c r="DZ648" i="7"/>
  <c r="DZ30" i="7"/>
  <c r="AB639" i="7"/>
  <c r="DZ526" i="7"/>
  <c r="DZ63" i="7"/>
  <c r="DZ303" i="7"/>
  <c r="DZ32" i="7"/>
  <c r="DZ431" i="7"/>
  <c r="DZ357" i="7"/>
  <c r="DZ302" i="7"/>
  <c r="DZ515" i="7"/>
  <c r="DZ584" i="7"/>
  <c r="AB429" i="7"/>
  <c r="AB697" i="7"/>
  <c r="DZ593" i="7"/>
  <c r="AP13" i="7"/>
  <c r="AB574" i="7"/>
  <c r="AB470" i="7"/>
  <c r="DZ296" i="7"/>
  <c r="DZ418" i="7"/>
  <c r="DZ391" i="7"/>
  <c r="DZ423" i="7"/>
  <c r="AB377" i="7"/>
  <c r="AB612" i="7"/>
  <c r="AB414" i="7"/>
  <c r="DZ167" i="7"/>
  <c r="DZ33" i="7"/>
  <c r="AB353" i="7"/>
  <c r="DZ66" i="7"/>
  <c r="AB665" i="7"/>
  <c r="AB455" i="7"/>
  <c r="DZ511" i="7"/>
  <c r="AB525" i="7"/>
  <c r="DZ328" i="7"/>
  <c r="AB563" i="7"/>
  <c r="DZ42" i="7"/>
  <c r="DZ145" i="7"/>
  <c r="AB686" i="7"/>
  <c r="DZ363" i="7"/>
  <c r="DZ13" i="7"/>
  <c r="DZ310" i="7"/>
  <c r="DZ636" i="7"/>
  <c r="DZ122" i="7"/>
  <c r="DZ233" i="7"/>
  <c r="AB387" i="7"/>
  <c r="AB385" i="7"/>
  <c r="DZ445" i="7"/>
  <c r="DZ348" i="7"/>
  <c r="DZ399" i="7"/>
  <c r="DZ168" i="7"/>
  <c r="AB380" i="7"/>
  <c r="AB567" i="7"/>
  <c r="DZ531" i="7"/>
  <c r="DZ501" i="7"/>
  <c r="DZ133" i="7"/>
  <c r="DZ156" i="7"/>
  <c r="AB592" i="7"/>
  <c r="DZ335" i="7"/>
  <c r="DZ377" i="7"/>
  <c r="AB666" i="7"/>
  <c r="DZ212" i="7"/>
  <c r="AB521" i="7"/>
  <c r="DZ667" i="7"/>
  <c r="DK14" i="7"/>
  <c r="DZ690" i="7"/>
  <c r="DZ623" i="7"/>
  <c r="DZ681" i="7"/>
  <c r="DZ152" i="7"/>
  <c r="DZ560" i="7"/>
  <c r="DZ661" i="7"/>
  <c r="DZ278" i="7"/>
  <c r="DZ62" i="7"/>
  <c r="DZ313" i="7"/>
  <c r="AB436" i="7"/>
  <c r="AB693" i="7"/>
  <c r="DZ376" i="7"/>
  <c r="DZ200" i="7"/>
  <c r="AP12" i="7"/>
  <c r="BR2" i="7"/>
  <c r="DZ191" i="7"/>
  <c r="AB456" i="7"/>
  <c r="DZ393" i="7"/>
  <c r="DZ525" i="7"/>
  <c r="DZ20" i="7"/>
  <c r="DZ344" i="7"/>
  <c r="AB510" i="7"/>
  <c r="DK3" i="7"/>
  <c r="DZ379" i="7"/>
  <c r="AB441" i="7"/>
  <c r="AB593" i="7"/>
  <c r="AB540" i="7"/>
  <c r="AB620" i="7"/>
  <c r="DZ48" i="7"/>
  <c r="AB524" i="7"/>
  <c r="AB680" i="7"/>
  <c r="AB663" i="7"/>
  <c r="DZ254" i="7"/>
  <c r="DZ678" i="7"/>
  <c r="AB468" i="7"/>
  <c r="DZ686" i="7"/>
  <c r="AB520" i="7"/>
  <c r="DZ528" i="7"/>
  <c r="DZ135" i="7"/>
  <c r="DZ183" i="7"/>
  <c r="AB695" i="7"/>
  <c r="AB322" i="7"/>
  <c r="AB683" i="7"/>
  <c r="DZ271" i="7"/>
  <c r="AB479" i="7"/>
  <c r="AB528" i="7"/>
  <c r="DZ289" i="7"/>
  <c r="DZ386" i="7"/>
  <c r="DZ166" i="7"/>
  <c r="AB689" i="7"/>
  <c r="DZ385" i="7"/>
  <c r="AB654" i="7"/>
  <c r="AB687" i="7"/>
  <c r="AB324" i="7"/>
  <c r="DZ228" i="7"/>
  <c r="DZ577" i="7"/>
  <c r="DZ587" i="7"/>
  <c r="DZ540" i="7"/>
  <c r="DZ136" i="7"/>
  <c r="DZ46" i="7"/>
  <c r="AB321" i="7"/>
  <c r="DZ404" i="7"/>
  <c r="DZ644" i="7"/>
  <c r="DZ410" i="7"/>
  <c r="DZ101" i="7"/>
  <c r="AB692" i="7"/>
  <c r="AB684" i="7"/>
  <c r="DZ220" i="7"/>
  <c r="DZ195" i="7"/>
  <c r="DZ144" i="7"/>
  <c r="DZ413" i="7"/>
  <c r="DZ141" i="7"/>
  <c r="DZ186" i="7"/>
  <c r="AB403" i="7"/>
  <c r="DZ670" i="7"/>
  <c r="DZ229" i="7"/>
  <c r="DZ352" i="7"/>
  <c r="DZ442" i="7"/>
  <c r="DZ512" i="7"/>
  <c r="DZ170" i="7"/>
  <c r="AB682" i="7"/>
  <c r="AB309" i="7"/>
  <c r="DZ332" i="7"/>
  <c r="DZ187" i="7"/>
  <c r="DZ238" i="7"/>
  <c r="DZ138" i="7"/>
  <c r="DZ283" i="7"/>
  <c r="AB571" i="7"/>
  <c r="DZ349" i="7"/>
  <c r="DZ458" i="7"/>
  <c r="DZ259" i="7"/>
  <c r="DZ539" i="7"/>
  <c r="DZ639" i="7"/>
  <c r="DZ397" i="7"/>
  <c r="DZ351" i="7"/>
  <c r="AB356" i="7"/>
  <c r="DZ557" i="7"/>
  <c r="DZ514" i="7"/>
  <c r="DZ124" i="7"/>
  <c r="AB627" i="7"/>
  <c r="AB409" i="7"/>
  <c r="DZ463" i="7"/>
  <c r="DZ164" i="7"/>
  <c r="AB367" i="7"/>
  <c r="AB459" i="7"/>
  <c r="DZ299" i="7"/>
  <c r="DZ177" i="7"/>
  <c r="DZ251" i="7"/>
  <c r="AB336" i="7"/>
  <c r="DZ244" i="7"/>
  <c r="AB371" i="7"/>
  <c r="DZ447" i="7"/>
  <c r="AB632" i="7"/>
  <c r="DZ617" i="7"/>
  <c r="DZ695" i="7"/>
  <c r="AB564" i="7"/>
  <c r="DZ631" i="7"/>
  <c r="DZ569" i="7"/>
  <c r="DZ320" i="7"/>
  <c r="DZ384" i="7"/>
  <c r="DZ308" i="7"/>
  <c r="AB606" i="7"/>
  <c r="DZ169" i="7"/>
  <c r="AB636" i="7"/>
  <c r="DZ189" i="7"/>
  <c r="DZ597" i="7"/>
  <c r="DZ424" i="7"/>
  <c r="AB394" i="7"/>
  <c r="DZ500" i="7"/>
  <c r="DZ622" i="7"/>
  <c r="DZ523" i="7"/>
  <c r="DZ497" i="7"/>
  <c r="DZ559" i="7"/>
  <c r="DZ305" i="7"/>
  <c r="AB487" i="7"/>
  <c r="AB655" i="7"/>
  <c r="DZ407" i="7"/>
  <c r="AB650" i="7"/>
  <c r="DZ215" i="7"/>
  <c r="DZ300" i="7"/>
  <c r="DZ190" i="7"/>
  <c r="AB473" i="7"/>
  <c r="AB457" i="7"/>
  <c r="DZ151" i="7"/>
  <c r="AB506" i="7"/>
  <c r="DZ293" i="7"/>
  <c r="AB326" i="7"/>
  <c r="AB653" i="7"/>
  <c r="DZ96" i="7"/>
  <c r="DZ499" i="7"/>
  <c r="AB605" i="7"/>
  <c r="DZ550" i="7"/>
  <c r="DZ381" i="7"/>
  <c r="DZ99" i="7"/>
  <c r="DZ5" i="7"/>
  <c r="DZ468" i="7"/>
  <c r="DZ640" i="7"/>
  <c r="DZ616" i="7"/>
  <c r="AB410" i="7"/>
  <c r="DZ400" i="7"/>
  <c r="DZ179" i="7"/>
  <c r="AB518" i="7"/>
  <c r="DZ600" i="7"/>
  <c r="DZ199" i="7"/>
  <c r="DZ476" i="7"/>
  <c r="DZ173" i="7"/>
  <c r="DZ208" i="7"/>
  <c r="DZ146" i="7"/>
  <c r="DZ373" i="7"/>
  <c r="AB673" i="7"/>
  <c r="DZ236" i="7"/>
  <c r="DZ558" i="7"/>
  <c r="DZ323" i="7"/>
  <c r="AB553" i="7"/>
  <c r="DZ645" i="7"/>
  <c r="AB347" i="7"/>
  <c r="DZ282" i="7"/>
  <c r="DZ554" i="7"/>
  <c r="DZ615" i="7"/>
  <c r="BD12" i="7"/>
  <c r="DZ576" i="7"/>
  <c r="DZ196" i="7"/>
  <c r="DZ547" i="7"/>
  <c r="DZ451" i="7"/>
  <c r="DZ9" i="7"/>
  <c r="DK6" i="7"/>
  <c r="AB597" i="7"/>
  <c r="AB504" i="7"/>
  <c r="DZ98" i="7"/>
  <c r="DZ24" i="7"/>
  <c r="DZ163" i="7"/>
  <c r="DZ311" i="7"/>
  <c r="AB337" i="7"/>
  <c r="DZ324" i="7"/>
  <c r="DZ542" i="7"/>
  <c r="AB624" i="7"/>
  <c r="DZ461" i="7"/>
  <c r="DZ23" i="7"/>
  <c r="DZ206" i="7"/>
  <c r="DZ517" i="7"/>
  <c r="DZ255" i="7"/>
  <c r="AB319" i="7"/>
  <c r="DZ162" i="7"/>
  <c r="AB368" i="7"/>
  <c r="AB588" i="7"/>
  <c r="DZ275" i="7"/>
  <c r="AB379" i="7"/>
  <c r="DZ19" i="7"/>
  <c r="DZ218" i="7"/>
  <c r="AB637" i="7"/>
  <c r="AB546" i="7"/>
  <c r="AB572" i="7"/>
  <c r="DZ367" i="7"/>
  <c r="DZ80" i="7"/>
  <c r="AB398" i="7"/>
  <c r="AB333" i="7"/>
  <c r="AB517" i="7"/>
  <c r="DZ250" i="7"/>
  <c r="DZ95" i="7"/>
  <c r="AB609" i="7"/>
  <c r="DZ669" i="7"/>
  <c r="DZ369" i="7"/>
  <c r="DZ319" i="7"/>
  <c r="DZ466" i="7"/>
  <c r="DZ12" i="7"/>
  <c r="DZ276" i="7"/>
  <c r="DZ605" i="7"/>
  <c r="DZ93" i="7"/>
  <c r="DZ119" i="7"/>
  <c r="DZ287" i="7"/>
  <c r="DZ284" i="7"/>
  <c r="AB419" i="7"/>
  <c r="AB645" i="7"/>
  <c r="DZ174" i="7"/>
  <c r="AB454" i="7"/>
  <c r="DZ171" i="7"/>
  <c r="DZ660" i="7"/>
  <c r="DZ544" i="7"/>
  <c r="AB440" i="7"/>
  <c r="DZ493" i="7"/>
  <c r="DZ566" i="7"/>
  <c r="DZ474" i="7"/>
  <c r="DZ372" i="7"/>
  <c r="AB641" i="7"/>
  <c r="DZ198" i="7"/>
  <c r="AB490" i="7"/>
  <c r="DZ520" i="7"/>
  <c r="AB397" i="7"/>
  <c r="BD16" i="7"/>
  <c r="DZ217" i="7"/>
  <c r="DZ232" i="7"/>
  <c r="AB351" i="7"/>
  <c r="DZ417" i="7"/>
  <c r="AB325" i="7"/>
  <c r="DZ570" i="7"/>
  <c r="DZ39" i="7"/>
  <c r="DZ51" i="7"/>
  <c r="DZ298" i="7"/>
  <c r="DZ290" i="7"/>
  <c r="DZ415" i="7"/>
  <c r="AB694" i="7"/>
  <c r="DZ675" i="7"/>
  <c r="DZ130" i="7"/>
  <c r="DZ345" i="7"/>
  <c r="DZ359" i="7"/>
  <c r="DZ401" i="7"/>
  <c r="AB449" i="7"/>
  <c r="DZ86" i="7"/>
  <c r="DZ395" i="7"/>
  <c r="DZ662" i="7"/>
  <c r="DZ34" i="7"/>
  <c r="DZ260" i="7"/>
  <c r="DZ175" i="7"/>
  <c r="DZ392" i="7"/>
  <c r="DZ380" i="7"/>
  <c r="DZ533" i="7"/>
  <c r="AB365" i="7"/>
  <c r="DZ595" i="7"/>
  <c r="DZ427" i="7"/>
  <c r="DZ65" i="7"/>
  <c r="DZ485" i="7"/>
  <c r="DZ11" i="7"/>
  <c r="DZ475" i="7"/>
  <c r="DZ366" i="7"/>
  <c r="DK4" i="7"/>
  <c r="AB450" i="7"/>
  <c r="AB690" i="7"/>
  <c r="AB679" i="7"/>
  <c r="DZ267" i="7"/>
  <c r="DZ230" i="7"/>
  <c r="DZ488" i="7"/>
  <c r="DZ696" i="7"/>
  <c r="DZ414" i="7"/>
  <c r="AB320" i="7"/>
  <c r="AB601" i="7"/>
  <c r="DK13" i="7"/>
  <c r="DZ439" i="7"/>
  <c r="AB656" i="7"/>
  <c r="AB613" i="7"/>
  <c r="DZ222" i="7"/>
  <c r="AB328" i="7"/>
  <c r="DZ374" i="7"/>
  <c r="DZ521" i="7"/>
  <c r="AB644" i="7"/>
  <c r="AB667" i="7"/>
  <c r="DZ387" i="7"/>
  <c r="AB552" i="7"/>
  <c r="DZ680" i="7"/>
  <c r="DZ633" i="7"/>
  <c r="AB489" i="7"/>
  <c r="DZ561" i="7"/>
  <c r="DZ274" i="7"/>
  <c r="DZ269" i="7"/>
  <c r="AB411" i="7"/>
  <c r="AB537" i="7"/>
  <c r="DZ75" i="7"/>
  <c r="DZ456" i="7"/>
  <c r="AB311" i="7"/>
  <c r="DZ541" i="7"/>
  <c r="DZ103" i="7"/>
  <c r="DZ78" i="7"/>
  <c r="DZ603" i="7"/>
  <c r="DZ618" i="7"/>
  <c r="AB445" i="7"/>
  <c r="DZ224" i="7"/>
  <c r="AB461" i="7"/>
  <c r="DZ608" i="7"/>
  <c r="AB534" i="7"/>
  <c r="DZ44" i="7"/>
  <c r="DZ79" i="7"/>
  <c r="DZ666" i="7"/>
  <c r="DZ599" i="7"/>
  <c r="DZ47" i="7"/>
  <c r="DZ155" i="7"/>
  <c r="AB629" i="7"/>
  <c r="DZ398" i="7"/>
  <c r="AB375" i="7"/>
  <c r="DZ638" i="7"/>
  <c r="DZ107" i="7"/>
  <c r="AB569" i="7"/>
  <c r="AB310" i="7"/>
  <c r="AB477" i="7"/>
  <c r="DZ37" i="7"/>
  <c r="AB515" i="7"/>
  <c r="AB642" i="7"/>
  <c r="AB615" i="7"/>
  <c r="DZ362" i="7"/>
  <c r="DZ665" i="7"/>
  <c r="DZ459" i="7"/>
  <c r="DZ355" i="7"/>
  <c r="DZ425" i="7"/>
  <c r="DZ470" i="7"/>
  <c r="AB491" i="7"/>
  <c r="DZ502" i="7"/>
  <c r="AB386" i="7"/>
  <c r="AB384" i="7"/>
  <c r="DZ225" i="7"/>
  <c r="AB350" i="7"/>
  <c r="AB643" i="7"/>
  <c r="DZ548" i="7"/>
  <c r="DZ674" i="7"/>
  <c r="AB357" i="7"/>
  <c r="AB434" i="7"/>
  <c r="DZ405" i="7"/>
  <c r="AB496" i="7"/>
  <c r="AB548" i="7"/>
  <c r="DK7" i="7"/>
  <c r="AB486" i="7"/>
  <c r="AB640" i="7"/>
  <c r="DZ184" i="7"/>
  <c r="DZ53" i="7"/>
  <c r="AB338" i="7"/>
  <c r="AB621" i="7"/>
  <c r="AB608" i="7"/>
  <c r="AB497" i="7"/>
  <c r="AB541" i="7"/>
  <c r="DZ181" i="7"/>
  <c r="AP10" i="7"/>
  <c r="AB407" i="7"/>
  <c r="DZ108" i="7"/>
  <c r="DZ356" i="7"/>
  <c r="DZ202" i="7"/>
  <c r="DZ489" i="7"/>
  <c r="AB617" i="7"/>
  <c r="AB469" i="7"/>
  <c r="AB329" i="7"/>
  <c r="AB698" i="7"/>
  <c r="DZ38" i="7"/>
  <c r="AB416" i="7"/>
  <c r="DZ59" i="7"/>
  <c r="DZ8" i="7"/>
  <c r="DZ281" i="7"/>
  <c r="AB635" i="7"/>
  <c r="DZ55" i="7"/>
  <c r="AB544" i="7"/>
  <c r="AB570" i="7"/>
  <c r="DZ7" i="7"/>
  <c r="AB312" i="7"/>
  <c r="DZ165" i="7"/>
  <c r="AB362" i="7"/>
  <c r="DZ126" i="7"/>
  <c r="DZ630" i="7"/>
  <c r="DZ97" i="7"/>
  <c r="DZ484" i="7"/>
  <c r="DZ612" i="7"/>
  <c r="DZ160" i="7"/>
  <c r="DZ658" i="7"/>
  <c r="DZ624" i="7"/>
  <c r="DZ301" i="7"/>
  <c r="AB462" i="7"/>
  <c r="DZ664" i="7"/>
  <c r="AB648" i="7"/>
  <c r="DZ294" i="7"/>
  <c r="DZ263" i="7"/>
  <c r="DZ279" i="7"/>
  <c r="AB502" i="7"/>
  <c r="AB685" i="7"/>
  <c r="DZ83" i="7"/>
  <c r="DZ579" i="7"/>
  <c r="AB417" i="7"/>
  <c r="DZ510" i="7"/>
  <c r="AB661" i="7"/>
  <c r="AB378" i="7"/>
  <c r="DZ673" i="7"/>
  <c r="AB652" i="7"/>
  <c r="DZ329" i="7"/>
  <c r="AB586" i="7"/>
  <c r="DZ610" i="7"/>
  <c r="DZ113" i="7"/>
  <c r="DZ314" i="7"/>
  <c r="DZ207" i="7"/>
  <c r="AB364" i="7"/>
  <c r="DZ134" i="7"/>
  <c r="DZ129" i="7"/>
  <c r="DZ572" i="7"/>
  <c r="DZ213" i="7"/>
  <c r="AB392" i="7"/>
  <c r="DZ655" i="7"/>
  <c r="AB628" i="7"/>
  <c r="DZ194" i="7"/>
  <c r="DZ291" i="7"/>
  <c r="DZ441" i="7"/>
  <c r="DZ69" i="7"/>
  <c r="DZ471" i="7"/>
  <c r="DZ161" i="7"/>
  <c r="DZ121" i="7"/>
  <c r="DZ115" i="7"/>
  <c r="AB427" i="7"/>
  <c r="DZ508" i="7"/>
  <c r="AB313" i="7"/>
  <c r="DZ336" i="7"/>
  <c r="DZ182" i="7"/>
  <c r="DZ137" i="7"/>
  <c r="AB532" i="7"/>
  <c r="DZ692" i="7"/>
  <c r="AB676" i="7"/>
  <c r="AB415" i="7"/>
  <c r="DZ574" i="7"/>
  <c r="DZ495" i="7"/>
  <c r="DZ607" i="7"/>
  <c r="DZ330" i="7"/>
  <c r="AB352" i="7"/>
  <c r="AB395" i="7"/>
  <c r="DZ679" i="7"/>
  <c r="AB471" i="7"/>
  <c r="AB554" i="7"/>
  <c r="AB560" i="7"/>
  <c r="DZ613" i="7"/>
  <c r="AB696" i="7"/>
  <c r="AB523" i="7"/>
  <c r="DZ629" i="7"/>
  <c r="DZ153" i="7"/>
  <c r="DZ534" i="7"/>
  <c r="DZ148" i="7"/>
  <c r="AB623" i="7"/>
  <c r="DZ17" i="7"/>
  <c r="DZ54" i="7"/>
  <c r="AB366" i="7"/>
  <c r="AB408" i="7"/>
  <c r="DZ552" i="7"/>
  <c r="AB318" i="7"/>
  <c r="DZ245" i="7"/>
  <c r="DZ473" i="7"/>
  <c r="AB581" i="7"/>
  <c r="AB508" i="7"/>
  <c r="DZ111" i="7"/>
  <c r="DZ543" i="7"/>
  <c r="AB511" i="7"/>
  <c r="AB549" i="7"/>
  <c r="DZ491" i="7"/>
  <c r="DZ109" i="7"/>
  <c r="DZ437" i="7"/>
  <c r="DZ457" i="7"/>
  <c r="DZ370" i="7"/>
  <c r="AB439" i="7"/>
  <c r="AB543" i="7"/>
  <c r="DZ57" i="7"/>
  <c r="AB501" i="7"/>
  <c r="AB421" i="7"/>
  <c r="DZ481" i="7"/>
  <c r="DZ266" i="7"/>
  <c r="AB460" i="7"/>
  <c r="DZ677" i="7"/>
  <c r="DZ90" i="7"/>
  <c r="AB531" i="7"/>
  <c r="DZ253" i="7"/>
  <c r="AB465" i="7"/>
  <c r="CV2" i="7"/>
  <c r="AB533" i="7"/>
  <c r="DZ258" i="7"/>
  <c r="DZ76" i="7"/>
  <c r="DZ642" i="7"/>
  <c r="DZ556" i="7"/>
  <c r="DZ14" i="7"/>
  <c r="DZ89" i="7"/>
  <c r="DZ56" i="7"/>
  <c r="DZ25" i="7"/>
  <c r="DZ432" i="7"/>
  <c r="DZ698" i="7"/>
  <c r="AB545" i="7"/>
  <c r="DZ2" i="7"/>
  <c r="DZ132" i="7"/>
  <c r="DZ85" i="7"/>
  <c r="AB595" i="7"/>
  <c r="DZ591" i="7"/>
  <c r="DZ513" i="7"/>
  <c r="AB446" i="7"/>
  <c r="DZ358" i="7"/>
  <c r="DZ176" i="7"/>
  <c r="AB448" i="7"/>
  <c r="DZ77" i="7"/>
  <c r="DZ382" i="7"/>
  <c r="DZ538" i="7"/>
  <c r="DZ262" i="7"/>
  <c r="DZ353" i="7"/>
  <c r="DZ375" i="7"/>
  <c r="DZ321" i="7"/>
  <c r="AB327" i="7"/>
  <c r="DZ604" i="7"/>
  <c r="DZ691" i="7"/>
  <c r="DZ490" i="7"/>
  <c r="AB442" i="7"/>
  <c r="DZ272" i="7"/>
  <c r="DZ516" i="7"/>
  <c r="DZ452" i="7"/>
  <c r="DZ92" i="7"/>
  <c r="AB430" i="7"/>
  <c r="DZ507" i="7"/>
  <c r="AB354" i="7"/>
  <c r="AB474" i="7"/>
  <c r="DZ403" i="7"/>
  <c r="DZ21" i="7"/>
  <c r="AB519" i="7"/>
  <c r="DZ411" i="7"/>
  <c r="DZ494" i="7"/>
  <c r="AB472" i="7"/>
  <c r="DZ564" i="7"/>
  <c r="AB463" i="7"/>
  <c r="DZ361" i="7"/>
  <c r="DZ575" i="7"/>
  <c r="DZ71" i="7"/>
  <c r="AB381" i="7"/>
  <c r="AB514" i="7"/>
  <c r="AB547" i="7"/>
  <c r="DZ242" i="7"/>
  <c r="DZ114" i="7"/>
  <c r="AB339" i="7"/>
  <c r="AB390" i="7"/>
  <c r="AB343" i="7"/>
  <c r="AB484" i="7"/>
  <c r="DZ106" i="7"/>
  <c r="DZ663" i="7"/>
  <c r="DZ389" i="7"/>
  <c r="AB577" i="7"/>
  <c r="AB561" i="7"/>
  <c r="DZ563" i="7"/>
  <c r="DZ41" i="7"/>
  <c r="DZ252" i="7"/>
  <c r="AB399" i="7"/>
  <c r="AB583" i="7"/>
  <c r="AB522" i="7"/>
  <c r="AB672" i="7"/>
  <c r="DZ248" i="7"/>
  <c r="AB464" i="7"/>
  <c r="DZ211" i="7"/>
  <c r="DZ394" i="7"/>
  <c r="DZ689" i="7"/>
  <c r="DZ647" i="7"/>
  <c r="DZ312" i="7"/>
  <c r="DZ635" i="7"/>
  <c r="AB580" i="7"/>
  <c r="AB348" i="7"/>
  <c r="DZ585" i="7"/>
  <c r="DZ506" i="7"/>
  <c r="DZ430" i="7"/>
  <c r="AB391" i="7"/>
  <c r="DZ216" i="7"/>
  <c r="DZ292" i="7"/>
  <c r="AB401" i="7"/>
  <c r="AB674" i="7"/>
  <c r="DZ685" i="7"/>
  <c r="AB438" i="7"/>
  <c r="DZ337" i="7"/>
  <c r="DZ573" i="7"/>
  <c r="DZ28" i="7"/>
  <c r="DZ237" i="7"/>
  <c r="DZ429" i="7"/>
  <c r="AB585" i="7"/>
  <c r="AB536" i="7"/>
  <c r="DZ581" i="7"/>
  <c r="AB480" i="7"/>
  <c r="DZ342" i="7"/>
  <c r="DZ412" i="7"/>
  <c r="DZ688" i="7"/>
  <c r="DZ209" i="7"/>
  <c r="AB657" i="7"/>
  <c r="AB426" i="7"/>
  <c r="DZ219" i="7"/>
  <c r="DZ455" i="7"/>
  <c r="DZ568" i="7"/>
  <c r="AB344" i="7"/>
  <c r="DZ448" i="7"/>
  <c r="DZ519" i="7"/>
  <c r="AB433" i="7"/>
  <c r="DZ143" i="7"/>
  <c r="DZ388" i="7"/>
  <c r="AB482" i="7"/>
  <c r="AB575" i="7"/>
  <c r="DZ61" i="7"/>
  <c r="AB557" i="7"/>
  <c r="DZ555" i="7"/>
  <c r="AB622" i="7"/>
  <c r="DK5" i="7"/>
  <c r="DZ693" i="7"/>
  <c r="AB359" i="7"/>
  <c r="AB481" i="7"/>
  <c r="DZ120" i="7"/>
  <c r="AB576" i="7"/>
  <c r="DZ49" i="7"/>
  <c r="DZ239" i="7"/>
  <c r="AB374" i="7"/>
  <c r="DZ139" i="7"/>
  <c r="DZ127" i="7"/>
  <c r="DZ479" i="7"/>
  <c r="DZ588" i="7"/>
  <c r="DZ480" i="7"/>
  <c r="DZ214" i="7"/>
  <c r="DK18" i="7"/>
  <c r="DZ383" i="7"/>
  <c r="DZ4" i="7"/>
  <c r="AB677" i="7"/>
  <c r="DZ142" i="7"/>
  <c r="DZ325" i="7"/>
  <c r="DZ360" i="7"/>
  <c r="DZ440" i="7"/>
  <c r="DZ368" i="7"/>
  <c r="DZ530" i="7"/>
  <c r="AB589" i="7"/>
  <c r="AB625" i="7"/>
  <c r="DZ483" i="7"/>
  <c r="DZ104" i="7"/>
  <c r="DZ684" i="7"/>
  <c r="AB604" i="7"/>
  <c r="DZ334" i="7"/>
  <c r="DZ116" i="7"/>
  <c r="DZ549" i="7"/>
  <c r="DZ223" i="7"/>
  <c r="DZ341" i="7"/>
  <c r="DZ701" i="7"/>
  <c r="DZ36" i="7"/>
  <c r="DZ58" i="7"/>
  <c r="DZ450" i="7"/>
  <c r="DZ339" i="7"/>
  <c r="DZ149" i="7"/>
  <c r="DZ118" i="7"/>
  <c r="DZ64" i="7"/>
  <c r="DZ210" i="7"/>
  <c r="DZ340" i="7"/>
  <c r="DZ535" i="7"/>
  <c r="DZ536" i="7"/>
  <c r="DZ112" i="7"/>
  <c r="AB590" i="7"/>
  <c r="AP18" i="7"/>
  <c r="DK19" i="7"/>
  <c r="BD18" i="7"/>
  <c r="DI20" i="7" l="1"/>
  <c r="DL20" i="7"/>
  <c r="Q20" i="6"/>
  <c r="DE20" i="7"/>
  <c r="DB20" i="7"/>
  <c r="P20" i="6" s="1"/>
  <c r="DC20" i="7"/>
  <c r="DF19" i="7"/>
  <c r="DD19" i="7"/>
  <c r="CH19" i="7"/>
  <c r="CE19" i="7"/>
  <c r="CW19" i="7"/>
  <c r="CT19" i="7"/>
  <c r="CP19" i="7"/>
  <c r="CM19" i="7"/>
  <c r="N19" i="6" s="1"/>
  <c r="CN19" i="7"/>
  <c r="CO18" i="7"/>
  <c r="CQ18" i="7"/>
  <c r="O20" i="6"/>
  <c r="M20" i="6"/>
  <c r="BP19" i="7"/>
  <c r="BS18" i="7"/>
  <c r="F16" i="7"/>
  <c r="H16" i="7"/>
  <c r="K19" i="6"/>
  <c r="BL19" i="7"/>
  <c r="AU19" i="7"/>
  <c r="H19" i="6" s="1"/>
  <c r="I19" i="6"/>
  <c r="AX19" i="7"/>
  <c r="AV19" i="7"/>
  <c r="AY18" i="7"/>
  <c r="AW18" i="7"/>
  <c r="BB19" i="7"/>
  <c r="BE20" i="7"/>
  <c r="AN19" i="7"/>
  <c r="F18" i="6"/>
  <c r="AH19" i="7"/>
  <c r="AJ19" i="7"/>
  <c r="AG19" i="7"/>
  <c r="AK18" i="7"/>
  <c r="AI18" i="7"/>
  <c r="F17" i="7"/>
  <c r="AQ20" i="7"/>
  <c r="G20" i="6"/>
  <c r="U18" i="7"/>
  <c r="W18" i="7"/>
  <c r="AC20" i="7"/>
  <c r="E20" i="6"/>
  <c r="S19" i="7"/>
  <c r="D19" i="6" s="1"/>
  <c r="T19" i="7"/>
  <c r="V19" i="7"/>
  <c r="Z19" i="7"/>
  <c r="E18" i="7"/>
  <c r="H18" i="7" s="1"/>
  <c r="C19" i="6"/>
  <c r="G18" i="7"/>
  <c r="L17" i="7"/>
  <c r="DK20" i="7"/>
  <c r="DI21" i="7" l="1"/>
  <c r="DL21" i="7"/>
  <c r="Q21" i="6"/>
  <c r="DE21" i="7"/>
  <c r="DB21" i="7"/>
  <c r="P21" i="6" s="1"/>
  <c r="DC21" i="7"/>
  <c r="DF20" i="7"/>
  <c r="DD20" i="7"/>
  <c r="CH20" i="7"/>
  <c r="CE20" i="7"/>
  <c r="CW20" i="7"/>
  <c r="CT20" i="7"/>
  <c r="CP20" i="7"/>
  <c r="CM20" i="7"/>
  <c r="N20" i="6" s="1"/>
  <c r="CN20" i="7"/>
  <c r="CO19" i="7"/>
  <c r="CQ19" i="7"/>
  <c r="O21" i="6"/>
  <c r="BP20" i="7"/>
  <c r="M21" i="6"/>
  <c r="BS19" i="7"/>
  <c r="D18" i="7"/>
  <c r="B18" i="6" s="1"/>
  <c r="O18" i="7"/>
  <c r="K20" i="6"/>
  <c r="BL20" i="7"/>
  <c r="I20" i="6"/>
  <c r="AX20" i="7"/>
  <c r="AV20" i="7"/>
  <c r="AU20" i="7"/>
  <c r="H20" i="6" s="1"/>
  <c r="BB20" i="7"/>
  <c r="AY19" i="7"/>
  <c r="AW19" i="7"/>
  <c r="BE21" i="7"/>
  <c r="AN20" i="7"/>
  <c r="F19" i="6"/>
  <c r="AI19" i="7"/>
  <c r="AK19" i="7"/>
  <c r="AH20" i="7"/>
  <c r="AJ20" i="7"/>
  <c r="AG20" i="7"/>
  <c r="AQ21" i="7"/>
  <c r="G21" i="6"/>
  <c r="F18" i="7"/>
  <c r="V20" i="7"/>
  <c r="T20" i="7"/>
  <c r="S20" i="7"/>
  <c r="D20" i="6" s="1"/>
  <c r="U19" i="7"/>
  <c r="W19" i="7"/>
  <c r="E21" i="6"/>
  <c r="AC21" i="7"/>
  <c r="Z20" i="7"/>
  <c r="C20" i="6"/>
  <c r="G19" i="7"/>
  <c r="L18" i="7"/>
  <c r="DK21" i="7"/>
  <c r="DI22" i="7" l="1"/>
  <c r="DL22" i="7"/>
  <c r="Q22" i="6"/>
  <c r="DE22" i="7"/>
  <c r="DB22" i="7"/>
  <c r="P22" i="6" s="1"/>
  <c r="DC22" i="7"/>
  <c r="DF21" i="7"/>
  <c r="DD21" i="7"/>
  <c r="CW21" i="7"/>
  <c r="CT21" i="7"/>
  <c r="CH21" i="7"/>
  <c r="CE21" i="7"/>
  <c r="CO20" i="7"/>
  <c r="CQ20" i="7"/>
  <c r="CP21" i="7"/>
  <c r="CM21" i="7"/>
  <c r="N21" i="6" s="1"/>
  <c r="CN21" i="7"/>
  <c r="O22" i="6"/>
  <c r="M22" i="6"/>
  <c r="BS20" i="7"/>
  <c r="D19" i="7"/>
  <c r="B19" i="6" s="1"/>
  <c r="O19" i="7"/>
  <c r="E19" i="7"/>
  <c r="H19" i="7" s="1"/>
  <c r="K21" i="6"/>
  <c r="BL21" i="7"/>
  <c r="AY20" i="7"/>
  <c r="AW20" i="7"/>
  <c r="I21" i="6"/>
  <c r="AU21" i="7"/>
  <c r="H21" i="6" s="1"/>
  <c r="AX21" i="7"/>
  <c r="AV21" i="7"/>
  <c r="BB21" i="7"/>
  <c r="BE22" i="7"/>
  <c r="AN21" i="7"/>
  <c r="F20" i="6"/>
  <c r="AJ21" i="7"/>
  <c r="AG21" i="7"/>
  <c r="AH21" i="7"/>
  <c r="AI20" i="7"/>
  <c r="AK20" i="7"/>
  <c r="AQ22" i="7"/>
  <c r="G22" i="6"/>
  <c r="AC22" i="7"/>
  <c r="Q45" i="10" s="1"/>
  <c r="E51" i="17" s="1"/>
  <c r="E22" i="6"/>
  <c r="S21" i="7"/>
  <c r="D21" i="6" s="1"/>
  <c r="T21" i="7"/>
  <c r="V21" i="7"/>
  <c r="U20" i="7"/>
  <c r="W20" i="7"/>
  <c r="Z21" i="7"/>
  <c r="G20" i="7"/>
  <c r="C21" i="6"/>
  <c r="L19" i="7"/>
  <c r="DK22" i="7"/>
  <c r="DI23" i="7" l="1"/>
  <c r="DL23" i="7"/>
  <c r="Q23" i="6"/>
  <c r="DE23" i="7"/>
  <c r="DB23" i="7"/>
  <c r="P23" i="6" s="1"/>
  <c r="DC23" i="7"/>
  <c r="DF22" i="7"/>
  <c r="DD22" i="7"/>
  <c r="CH22" i="7"/>
  <c r="CE22" i="7"/>
  <c r="CW22" i="7"/>
  <c r="CT22" i="7"/>
  <c r="CO21" i="7"/>
  <c r="CQ21" i="7"/>
  <c r="CP22" i="7"/>
  <c r="CN22" i="7"/>
  <c r="CM22" i="7"/>
  <c r="N22" i="6" s="1"/>
  <c r="O23" i="6"/>
  <c r="BS22" i="7"/>
  <c r="F19" i="7"/>
  <c r="BP21" i="7"/>
  <c r="M23" i="6"/>
  <c r="BS21" i="7"/>
  <c r="D20" i="7"/>
  <c r="B20" i="6" s="1"/>
  <c r="O20" i="7"/>
  <c r="E20" i="7"/>
  <c r="H20" i="7" s="1"/>
  <c r="K22" i="6"/>
  <c r="BL22" i="7"/>
  <c r="BP22" i="7"/>
  <c r="AX22" i="7"/>
  <c r="I22" i="6"/>
  <c r="AU22" i="7"/>
  <c r="H22" i="6" s="1"/>
  <c r="AV22" i="7"/>
  <c r="BB22" i="7"/>
  <c r="AY21" i="7"/>
  <c r="AW21" i="7"/>
  <c r="BE23" i="7"/>
  <c r="AN22" i="7"/>
  <c r="F21" i="6"/>
  <c r="AG22" i="7"/>
  <c r="AJ22" i="7"/>
  <c r="AH22" i="7"/>
  <c r="AI21" i="7"/>
  <c r="AK21" i="7"/>
  <c r="AQ23" i="7"/>
  <c r="G23" i="6"/>
  <c r="V22" i="7"/>
  <c r="T22" i="7"/>
  <c r="S22" i="7"/>
  <c r="D22" i="6" s="1"/>
  <c r="U21" i="7"/>
  <c r="W21" i="7"/>
  <c r="E23" i="6"/>
  <c r="AC23" i="7"/>
  <c r="Z22" i="7"/>
  <c r="N45" i="10" s="1"/>
  <c r="F51" i="17" s="1"/>
  <c r="D21" i="7"/>
  <c r="B21" i="6" s="1"/>
  <c r="G21" i="7"/>
  <c r="E21" i="7"/>
  <c r="F21" i="7" s="1"/>
  <c r="C22" i="6"/>
  <c r="L20" i="7"/>
  <c r="O21" i="7"/>
  <c r="DK23" i="7"/>
  <c r="DI24" i="7" l="1"/>
  <c r="DL24" i="7"/>
  <c r="Q24" i="6"/>
  <c r="DE24" i="7"/>
  <c r="DB24" i="7"/>
  <c r="P24" i="6" s="1"/>
  <c r="DC24" i="7"/>
  <c r="DF23" i="7"/>
  <c r="DD23" i="7"/>
  <c r="CW23" i="7"/>
  <c r="CT23" i="7"/>
  <c r="CH23" i="7"/>
  <c r="CE23" i="7"/>
  <c r="CP23" i="7"/>
  <c r="CM23" i="7"/>
  <c r="N23" i="6" s="1"/>
  <c r="CN23" i="7"/>
  <c r="CO22" i="7"/>
  <c r="CQ22" i="7"/>
  <c r="O24" i="6"/>
  <c r="M24" i="6"/>
  <c r="BS23" i="7"/>
  <c r="F20" i="7"/>
  <c r="K23" i="6"/>
  <c r="BL23" i="7"/>
  <c r="BB23" i="7"/>
  <c r="AY22" i="7"/>
  <c r="AW22" i="7"/>
  <c r="AU23" i="7"/>
  <c r="H23" i="6" s="1"/>
  <c r="I23" i="6"/>
  <c r="AX23" i="7"/>
  <c r="AV23" i="7"/>
  <c r="BE24" i="7"/>
  <c r="AN23" i="7"/>
  <c r="F22" i="6"/>
  <c r="AG23" i="7"/>
  <c r="AJ23" i="7"/>
  <c r="AH23" i="7"/>
  <c r="AI22" i="7"/>
  <c r="AK22" i="7"/>
  <c r="AQ24" i="7"/>
  <c r="G24" i="6"/>
  <c r="H21" i="7"/>
  <c r="AC24" i="7"/>
  <c r="E24" i="6"/>
  <c r="S23" i="7"/>
  <c r="D23" i="6" s="1"/>
  <c r="T23" i="7"/>
  <c r="V23" i="7"/>
  <c r="U22" i="7"/>
  <c r="W22" i="7"/>
  <c r="Z23" i="7"/>
  <c r="G22" i="7"/>
  <c r="D22" i="7"/>
  <c r="B22" i="6" s="1"/>
  <c r="C23" i="6"/>
  <c r="L21" i="7"/>
  <c r="DK24" i="7"/>
  <c r="DI25" i="7" l="1"/>
  <c r="DL25" i="7"/>
  <c r="Q25" i="6"/>
  <c r="DE25" i="7"/>
  <c r="DB25" i="7"/>
  <c r="P25" i="6" s="1"/>
  <c r="DC25" i="7"/>
  <c r="DF24" i="7"/>
  <c r="DD24" i="7"/>
  <c r="CH24" i="7"/>
  <c r="CE24" i="7"/>
  <c r="CW24" i="7"/>
  <c r="CT24" i="7"/>
  <c r="CP24" i="7"/>
  <c r="CN24" i="7"/>
  <c r="CM24" i="7"/>
  <c r="N24" i="6" s="1"/>
  <c r="CO23" i="7"/>
  <c r="CQ23" i="7"/>
  <c r="O25" i="6"/>
  <c r="BP23" i="7"/>
  <c r="M25" i="6"/>
  <c r="E22" i="7"/>
  <c r="F22" i="7" s="1"/>
  <c r="O22" i="7"/>
  <c r="K24" i="6"/>
  <c r="BL24" i="7"/>
  <c r="BB24" i="7"/>
  <c r="AY23" i="7"/>
  <c r="AW23" i="7"/>
  <c r="I24" i="6"/>
  <c r="AX24" i="7"/>
  <c r="AV24" i="7"/>
  <c r="AU24" i="7"/>
  <c r="H24" i="6" s="1"/>
  <c r="BE25" i="7"/>
  <c r="AN24" i="7"/>
  <c r="F23" i="6"/>
  <c r="AG24" i="7"/>
  <c r="AH24" i="7"/>
  <c r="AJ24" i="7"/>
  <c r="AI23" i="7"/>
  <c r="AK23" i="7"/>
  <c r="AQ25" i="7"/>
  <c r="G25" i="6"/>
  <c r="U23" i="7"/>
  <c r="W23" i="7"/>
  <c r="E25" i="6"/>
  <c r="AC25" i="7"/>
  <c r="Z24" i="7"/>
  <c r="V24" i="7"/>
  <c r="T24" i="7"/>
  <c r="S24" i="7"/>
  <c r="D24" i="6" s="1"/>
  <c r="E23" i="7"/>
  <c r="H23" i="7" s="1"/>
  <c r="C24" i="6"/>
  <c r="D23" i="7"/>
  <c r="B23" i="6" s="1"/>
  <c r="G23" i="7"/>
  <c r="L22" i="7"/>
  <c r="O23" i="7"/>
  <c r="BD24" i="7"/>
  <c r="DK25" i="7"/>
  <c r="F23" i="7" l="1"/>
  <c r="DI26" i="7"/>
  <c r="DL26" i="7"/>
  <c r="Q26" i="6"/>
  <c r="DE26" i="7"/>
  <c r="DB26" i="7"/>
  <c r="P26" i="6" s="1"/>
  <c r="DC26" i="7"/>
  <c r="DF25" i="7"/>
  <c r="DD25" i="7"/>
  <c r="CH25" i="7"/>
  <c r="CE25" i="7"/>
  <c r="CW25" i="7"/>
  <c r="CT25" i="7"/>
  <c r="CP25" i="7"/>
  <c r="CM25" i="7"/>
  <c r="N25" i="6" s="1"/>
  <c r="CN25" i="7"/>
  <c r="CO24" i="7"/>
  <c r="CQ24" i="7"/>
  <c r="H22" i="7"/>
  <c r="O26" i="6"/>
  <c r="M26" i="6"/>
  <c r="BP24" i="7"/>
  <c r="BS24" i="7"/>
  <c r="K25" i="6"/>
  <c r="BL25" i="7"/>
  <c r="I25" i="6"/>
  <c r="AU25" i="7"/>
  <c r="H25" i="6" s="1"/>
  <c r="AX25" i="7"/>
  <c r="AV25" i="7"/>
  <c r="AY24" i="7"/>
  <c r="AW24" i="7"/>
  <c r="BB25" i="7"/>
  <c r="BE26" i="7"/>
  <c r="AN25" i="7"/>
  <c r="F24" i="6"/>
  <c r="AI24" i="7"/>
  <c r="AK24" i="7"/>
  <c r="AG25" i="7"/>
  <c r="AJ25" i="7"/>
  <c r="AH25" i="7"/>
  <c r="AQ26" i="7"/>
  <c r="G26" i="6"/>
  <c r="Z25" i="7"/>
  <c r="U24" i="7"/>
  <c r="W24" i="7"/>
  <c r="AC26" i="7"/>
  <c r="E26" i="6"/>
  <c r="S25" i="7"/>
  <c r="D25" i="6" s="1"/>
  <c r="T25" i="7"/>
  <c r="V25" i="7"/>
  <c r="G24" i="7"/>
  <c r="C25" i="6"/>
  <c r="L23" i="7"/>
  <c r="DK26" i="7"/>
  <c r="BD25" i="7"/>
  <c r="DI27" i="7" l="1"/>
  <c r="DL27" i="7"/>
  <c r="Q27" i="6"/>
  <c r="DE27" i="7"/>
  <c r="DB27" i="7"/>
  <c r="P27" i="6" s="1"/>
  <c r="DC27" i="7"/>
  <c r="DF26" i="7"/>
  <c r="DD26" i="7"/>
  <c r="CH26" i="7"/>
  <c r="CE26" i="7"/>
  <c r="CW26" i="7"/>
  <c r="CT26" i="7"/>
  <c r="CP26" i="7"/>
  <c r="CN26" i="7"/>
  <c r="CM26" i="7"/>
  <c r="N26" i="6" s="1"/>
  <c r="CO25" i="7"/>
  <c r="CQ25" i="7"/>
  <c r="O27" i="6"/>
  <c r="BP26" i="7"/>
  <c r="BP25" i="7"/>
  <c r="M27" i="6"/>
  <c r="BS25" i="7"/>
  <c r="D24" i="7"/>
  <c r="B24" i="6" s="1"/>
  <c r="O24" i="7"/>
  <c r="E24" i="7"/>
  <c r="F24" i="7" s="1"/>
  <c r="BL26" i="7"/>
  <c r="K26" i="6"/>
  <c r="AX26" i="7"/>
  <c r="I26" i="6"/>
  <c r="AU26" i="7"/>
  <c r="H26" i="6" s="1"/>
  <c r="AV26" i="7"/>
  <c r="BB26" i="7"/>
  <c r="AY25" i="7"/>
  <c r="AW25" i="7"/>
  <c r="BE27" i="7"/>
  <c r="AN26" i="7"/>
  <c r="F25" i="6"/>
  <c r="AG26" i="7"/>
  <c r="AJ26" i="7"/>
  <c r="AH26" i="7"/>
  <c r="AI25" i="7"/>
  <c r="AK25" i="7"/>
  <c r="AQ27" i="7"/>
  <c r="G27" i="6"/>
  <c r="G25" i="7"/>
  <c r="V26" i="7"/>
  <c r="T26" i="7"/>
  <c r="S26" i="7"/>
  <c r="D26" i="6" s="1"/>
  <c r="U25" i="7"/>
  <c r="W25" i="7"/>
  <c r="E27" i="6"/>
  <c r="AC27" i="7"/>
  <c r="Z26" i="7"/>
  <c r="C26" i="6"/>
  <c r="L24" i="7"/>
  <c r="DK27" i="7"/>
  <c r="DI28" i="7" l="1"/>
  <c r="DL28" i="7"/>
  <c r="Q28" i="6"/>
  <c r="DE28" i="7"/>
  <c r="DB28" i="7"/>
  <c r="P28" i="6" s="1"/>
  <c r="DC28" i="7"/>
  <c r="DF27" i="7"/>
  <c r="DD27" i="7"/>
  <c r="H24" i="7"/>
  <c r="CH27" i="7"/>
  <c r="CE27" i="7"/>
  <c r="CW27" i="7"/>
  <c r="CT27" i="7"/>
  <c r="CP27" i="7"/>
  <c r="CM27" i="7"/>
  <c r="N27" i="6" s="1"/>
  <c r="CN27" i="7"/>
  <c r="CO26" i="7"/>
  <c r="CQ26" i="7"/>
  <c r="O28" i="6"/>
  <c r="M28" i="6"/>
  <c r="BP27" i="7"/>
  <c r="BS26" i="7"/>
  <c r="D25" i="7"/>
  <c r="B25" i="6" s="1"/>
  <c r="O25" i="7"/>
  <c r="E25" i="7"/>
  <c r="F25" i="7" s="1"/>
  <c r="K27" i="6"/>
  <c r="BL27" i="7"/>
  <c r="AU27" i="7"/>
  <c r="H27" i="6" s="1"/>
  <c r="I27" i="6"/>
  <c r="AX27" i="7"/>
  <c r="AV27" i="7"/>
  <c r="AW26" i="7"/>
  <c r="AY26" i="7"/>
  <c r="BB27" i="7"/>
  <c r="BE28" i="7"/>
  <c r="AN27" i="7"/>
  <c r="F26" i="6"/>
  <c r="AH27" i="7"/>
  <c r="AJ27" i="7"/>
  <c r="AG27" i="7"/>
  <c r="AI26" i="7"/>
  <c r="AK26" i="7"/>
  <c r="AQ28" i="7"/>
  <c r="G28" i="6"/>
  <c r="AC28" i="7"/>
  <c r="E28" i="6"/>
  <c r="Z27" i="7"/>
  <c r="S27" i="7"/>
  <c r="D27" i="6" s="1"/>
  <c r="T27" i="7"/>
  <c r="V27" i="7"/>
  <c r="U26" i="7"/>
  <c r="W26" i="7"/>
  <c r="E26" i="7"/>
  <c r="H26" i="7" s="1"/>
  <c r="G26" i="7"/>
  <c r="D26" i="7"/>
  <c r="B26" i="6" s="1"/>
  <c r="C27" i="6"/>
  <c r="L25" i="7"/>
  <c r="O26" i="7"/>
  <c r="DK28" i="7"/>
  <c r="BD27" i="7"/>
  <c r="DI29" i="7" l="1"/>
  <c r="DL29" i="7"/>
  <c r="Q29" i="6"/>
  <c r="DE29" i="7"/>
  <c r="DB29" i="7"/>
  <c r="P29" i="6" s="1"/>
  <c r="DC29" i="7"/>
  <c r="DF28" i="7"/>
  <c r="DD28" i="7"/>
  <c r="CH28" i="7"/>
  <c r="CE28" i="7"/>
  <c r="CW28" i="7"/>
  <c r="CT28" i="7"/>
  <c r="CP28" i="7"/>
  <c r="CM28" i="7"/>
  <c r="N28" i="6" s="1"/>
  <c r="CN28" i="7"/>
  <c r="CO27" i="7"/>
  <c r="CQ27" i="7"/>
  <c r="O29" i="6"/>
  <c r="M29" i="6"/>
  <c r="BS27" i="7"/>
  <c r="H25" i="7"/>
  <c r="K28" i="6"/>
  <c r="BL28" i="7"/>
  <c r="AY27" i="7"/>
  <c r="AW27" i="7"/>
  <c r="I28" i="6"/>
  <c r="AX28" i="7"/>
  <c r="AV28" i="7"/>
  <c r="AU28" i="7"/>
  <c r="H28" i="6" s="1"/>
  <c r="BB28" i="7"/>
  <c r="BE29" i="7"/>
  <c r="AN28" i="7"/>
  <c r="F26" i="7"/>
  <c r="F27" i="6"/>
  <c r="AI27" i="7"/>
  <c r="AK27" i="7"/>
  <c r="AG28" i="7"/>
  <c r="AJ28" i="7"/>
  <c r="AH28" i="7"/>
  <c r="AQ29" i="7"/>
  <c r="G29" i="6"/>
  <c r="V28" i="7"/>
  <c r="T28" i="7"/>
  <c r="S28" i="7"/>
  <c r="D28" i="6" s="1"/>
  <c r="U27" i="7"/>
  <c r="W27" i="7"/>
  <c r="E29" i="6"/>
  <c r="AC29" i="7"/>
  <c r="Z28" i="7"/>
  <c r="E27" i="7"/>
  <c r="F27" i="7" s="1"/>
  <c r="G27" i="7"/>
  <c r="C28" i="6"/>
  <c r="L26" i="7"/>
  <c r="DK29" i="7"/>
  <c r="BD28" i="7"/>
  <c r="DL30" i="7" l="1"/>
  <c r="DI30" i="7"/>
  <c r="Q30" i="6"/>
  <c r="DE30" i="7"/>
  <c r="DB30" i="7"/>
  <c r="P30" i="6" s="1"/>
  <c r="DC30" i="7"/>
  <c r="DF29" i="7"/>
  <c r="DD29" i="7"/>
  <c r="CH29" i="7"/>
  <c r="CE29" i="7"/>
  <c r="CT29" i="7"/>
  <c r="CW29" i="7"/>
  <c r="CP29" i="7"/>
  <c r="CM29" i="7"/>
  <c r="N29" i="6" s="1"/>
  <c r="CN29" i="7"/>
  <c r="CO28" i="7"/>
  <c r="CQ28" i="7"/>
  <c r="O30" i="6"/>
  <c r="M30" i="6"/>
  <c r="BP28" i="7"/>
  <c r="BS28" i="7"/>
  <c r="D27" i="7"/>
  <c r="B27" i="6" s="1"/>
  <c r="O27" i="7"/>
  <c r="K29" i="6"/>
  <c r="BL29" i="7"/>
  <c r="I29" i="6"/>
  <c r="AU29" i="7"/>
  <c r="H29" i="6" s="1"/>
  <c r="AX29" i="7"/>
  <c r="AV29" i="7"/>
  <c r="BB29" i="7"/>
  <c r="AY28" i="7"/>
  <c r="AW28" i="7"/>
  <c r="H27" i="7"/>
  <c r="BE30" i="7"/>
  <c r="AN29" i="7"/>
  <c r="F28" i="6"/>
  <c r="AH29" i="7"/>
  <c r="AG29" i="7"/>
  <c r="AJ29" i="7"/>
  <c r="AI28" i="7"/>
  <c r="AK28" i="7"/>
  <c r="AQ30" i="7"/>
  <c r="G30" i="6"/>
  <c r="AC30" i="7"/>
  <c r="E30" i="6"/>
  <c r="S29" i="7"/>
  <c r="D29" i="6" s="1"/>
  <c r="T29" i="7"/>
  <c r="V29" i="7"/>
  <c r="U28" i="7"/>
  <c r="W28" i="7"/>
  <c r="Z29" i="7"/>
  <c r="G28" i="7"/>
  <c r="C29" i="6"/>
  <c r="L27" i="7"/>
  <c r="DK30" i="7"/>
  <c r="AP29" i="7"/>
  <c r="DL31" i="7" l="1"/>
  <c r="DI31" i="7"/>
  <c r="Q31" i="6"/>
  <c r="DE31" i="7"/>
  <c r="DB31" i="7"/>
  <c r="P31" i="6" s="1"/>
  <c r="DC31" i="7"/>
  <c r="DF30" i="7"/>
  <c r="DD30" i="7"/>
  <c r="CT30" i="7"/>
  <c r="CW30" i="7"/>
  <c r="CH30" i="7"/>
  <c r="CE30" i="7"/>
  <c r="CP30" i="7"/>
  <c r="CN30" i="7"/>
  <c r="CM30" i="7"/>
  <c r="N30" i="6" s="1"/>
  <c r="CO29" i="7"/>
  <c r="CQ29" i="7"/>
  <c r="O31" i="6"/>
  <c r="BP29" i="7"/>
  <c r="M31" i="6"/>
  <c r="BS29" i="7"/>
  <c r="E28" i="7"/>
  <c r="F28" i="7" s="1"/>
  <c r="O28" i="7"/>
  <c r="D28" i="7"/>
  <c r="B28" i="6" s="1"/>
  <c r="K30" i="6"/>
  <c r="BP30" i="7"/>
  <c r="BL30" i="7"/>
  <c r="BB30" i="7"/>
  <c r="AY29" i="7"/>
  <c r="AW29" i="7"/>
  <c r="AX30" i="7"/>
  <c r="I30" i="6"/>
  <c r="AU30" i="7"/>
  <c r="H30" i="6" s="1"/>
  <c r="AV30" i="7"/>
  <c r="BE31" i="7"/>
  <c r="AN30" i="7"/>
  <c r="F29" i="6"/>
  <c r="AJ30" i="7"/>
  <c r="AG30" i="7"/>
  <c r="AH30" i="7"/>
  <c r="AI29" i="7"/>
  <c r="AK29" i="7"/>
  <c r="AQ31" i="7"/>
  <c r="G31" i="6"/>
  <c r="V30" i="7"/>
  <c r="T30" i="7"/>
  <c r="S30" i="7"/>
  <c r="D30" i="6" s="1"/>
  <c r="G29" i="7"/>
  <c r="U29" i="7"/>
  <c r="W29" i="7"/>
  <c r="E31" i="6"/>
  <c r="AC31" i="7"/>
  <c r="Z30" i="7"/>
  <c r="C30" i="6"/>
  <c r="L28" i="7"/>
  <c r="DK31" i="7"/>
  <c r="DL32" i="7" l="1"/>
  <c r="DI32" i="7"/>
  <c r="Q32" i="6"/>
  <c r="DE32" i="7"/>
  <c r="DB32" i="7"/>
  <c r="P32" i="6" s="1"/>
  <c r="DC32" i="7"/>
  <c r="DF31" i="7"/>
  <c r="DD31" i="7"/>
  <c r="CH31" i="7"/>
  <c r="CE31" i="7"/>
  <c r="CT31" i="7"/>
  <c r="CW31" i="7"/>
  <c r="CO30" i="7"/>
  <c r="CQ30" i="7"/>
  <c r="CP31" i="7"/>
  <c r="CM31" i="7"/>
  <c r="N31" i="6" s="1"/>
  <c r="CN31" i="7"/>
  <c r="O32" i="6"/>
  <c r="H28" i="7"/>
  <c r="M32" i="6"/>
  <c r="BS30" i="7"/>
  <c r="E29" i="7"/>
  <c r="F29" i="7" s="1"/>
  <c r="O29" i="7"/>
  <c r="D29" i="7"/>
  <c r="B29" i="6" s="1"/>
  <c r="K31" i="6"/>
  <c r="BL31" i="7"/>
  <c r="AU31" i="7"/>
  <c r="H31" i="6" s="1"/>
  <c r="I31" i="6"/>
  <c r="AX31" i="7"/>
  <c r="AV31" i="7"/>
  <c r="AY30" i="7"/>
  <c r="AW30" i="7"/>
  <c r="BB31" i="7"/>
  <c r="BE32" i="7"/>
  <c r="AN31" i="7"/>
  <c r="F30" i="6"/>
  <c r="AH31" i="7"/>
  <c r="AG31" i="7"/>
  <c r="AJ31" i="7"/>
  <c r="AI30" i="7"/>
  <c r="AK30" i="7"/>
  <c r="AQ32" i="7"/>
  <c r="G32" i="6"/>
  <c r="D30" i="7"/>
  <c r="B30" i="6" s="1"/>
  <c r="Z31" i="7"/>
  <c r="U30" i="7"/>
  <c r="W30" i="7"/>
  <c r="E30" i="7"/>
  <c r="F30" i="7" s="1"/>
  <c r="AC32" i="7"/>
  <c r="E32" i="6"/>
  <c r="S31" i="7"/>
  <c r="D31" i="6" s="1"/>
  <c r="T31" i="7"/>
  <c r="V31" i="7"/>
  <c r="G30" i="7"/>
  <c r="C31" i="6"/>
  <c r="L29" i="7"/>
  <c r="O30" i="7"/>
  <c r="DK32" i="7"/>
  <c r="DL33" i="7" l="1"/>
  <c r="DI33" i="7"/>
  <c r="Q33" i="6"/>
  <c r="DE33" i="7"/>
  <c r="DB33" i="7"/>
  <c r="P33" i="6" s="1"/>
  <c r="DC33" i="7"/>
  <c r="DF32" i="7"/>
  <c r="DD32" i="7"/>
  <c r="CH32" i="7"/>
  <c r="CE32" i="7"/>
  <c r="CT32" i="7"/>
  <c r="CW32" i="7"/>
  <c r="CP32" i="7"/>
  <c r="CN32" i="7"/>
  <c r="CM32" i="7"/>
  <c r="N32" i="6" s="1"/>
  <c r="CO31" i="7"/>
  <c r="CQ31" i="7"/>
  <c r="O33" i="6"/>
  <c r="H30" i="7"/>
  <c r="H29" i="7"/>
  <c r="BP32" i="7"/>
  <c r="BP31" i="7"/>
  <c r="BS31" i="7"/>
  <c r="K32" i="6"/>
  <c r="BL32" i="7"/>
  <c r="AY31" i="7"/>
  <c r="AW31" i="7"/>
  <c r="I32" i="6"/>
  <c r="AX32" i="7"/>
  <c r="AV32" i="7"/>
  <c r="AU32" i="7"/>
  <c r="H32" i="6" s="1"/>
  <c r="BB32" i="7"/>
  <c r="BE33" i="7"/>
  <c r="AN32" i="7"/>
  <c r="F31" i="6"/>
  <c r="AG32" i="7"/>
  <c r="AH32" i="7"/>
  <c r="AJ32" i="7"/>
  <c r="AK31" i="7"/>
  <c r="AI31" i="7"/>
  <c r="AQ33" i="7"/>
  <c r="G33" i="6"/>
  <c r="U31" i="7"/>
  <c r="W31" i="7"/>
  <c r="E33" i="6"/>
  <c r="AC33" i="7"/>
  <c r="Z32" i="7"/>
  <c r="V32" i="7"/>
  <c r="T32" i="7"/>
  <c r="S32" i="7"/>
  <c r="D32" i="6" s="1"/>
  <c r="G31" i="7"/>
  <c r="E31" i="7"/>
  <c r="H31" i="7" s="1"/>
  <c r="D31" i="7"/>
  <c r="B31" i="6" s="1"/>
  <c r="C32" i="6"/>
  <c r="L30" i="7"/>
  <c r="O31" i="7"/>
  <c r="DK33" i="7"/>
  <c r="DL34" i="7" l="1"/>
  <c r="DI34" i="7"/>
  <c r="Q34" i="6"/>
  <c r="DE34" i="7"/>
  <c r="DB34" i="7"/>
  <c r="P34" i="6" s="1"/>
  <c r="DC34" i="7"/>
  <c r="DF33" i="7"/>
  <c r="DD33" i="7"/>
  <c r="CT33" i="7"/>
  <c r="CW33" i="7"/>
  <c r="CH33" i="7"/>
  <c r="CE33" i="7"/>
  <c r="CO32" i="7"/>
  <c r="CQ32" i="7"/>
  <c r="CP33" i="7"/>
  <c r="CM33" i="7"/>
  <c r="N33" i="6" s="1"/>
  <c r="CN33" i="7"/>
  <c r="O34" i="6"/>
  <c r="BS33" i="7"/>
  <c r="CA33" i="7"/>
  <c r="M33" i="6"/>
  <c r="BX33" i="7"/>
  <c r="L33" i="6" s="1"/>
  <c r="BY33" i="7"/>
  <c r="BS32" i="7"/>
  <c r="K33" i="6"/>
  <c r="BI33" i="7"/>
  <c r="J33" i="6" s="1"/>
  <c r="BL33" i="7"/>
  <c r="BJ33" i="7"/>
  <c r="I33" i="6"/>
  <c r="AU33" i="7"/>
  <c r="H33" i="6" s="1"/>
  <c r="AX33" i="7"/>
  <c r="AV33" i="7"/>
  <c r="BB33" i="7"/>
  <c r="AY32" i="7"/>
  <c r="AW32" i="7"/>
  <c r="BE34" i="7"/>
  <c r="AN33" i="7"/>
  <c r="F32" i="6"/>
  <c r="AI32" i="7"/>
  <c r="AK32" i="7"/>
  <c r="AG33" i="7"/>
  <c r="AJ33" i="7"/>
  <c r="AH33" i="7"/>
  <c r="AQ34" i="7"/>
  <c r="G34" i="6"/>
  <c r="F31" i="7"/>
  <c r="Z33" i="7"/>
  <c r="U32" i="7"/>
  <c r="W32" i="7"/>
  <c r="AC34" i="7"/>
  <c r="E34" i="6"/>
  <c r="S33" i="7"/>
  <c r="D33" i="6" s="1"/>
  <c r="T33" i="7"/>
  <c r="V33" i="7"/>
  <c r="E32" i="7"/>
  <c r="H32" i="7" s="1"/>
  <c r="G32" i="7"/>
  <c r="C33" i="6"/>
  <c r="L31" i="7"/>
  <c r="CG33" i="7"/>
  <c r="DK34" i="7"/>
  <c r="AF33" i="6" l="1"/>
  <c r="DL35" i="7"/>
  <c r="DI35" i="7"/>
  <c r="Q35" i="6"/>
  <c r="DE35" i="7"/>
  <c r="DB35" i="7"/>
  <c r="P35" i="6" s="1"/>
  <c r="DC35" i="7"/>
  <c r="DF34" i="7"/>
  <c r="DD34" i="7"/>
  <c r="CH34" i="7"/>
  <c r="CE34" i="7"/>
  <c r="CT34" i="7"/>
  <c r="CW34" i="7"/>
  <c r="CP34" i="7"/>
  <c r="CN34" i="7"/>
  <c r="CM34" i="7"/>
  <c r="N34" i="6" s="1"/>
  <c r="CO33" i="7"/>
  <c r="CQ33" i="7"/>
  <c r="BP33" i="7"/>
  <c r="O35" i="6"/>
  <c r="BP34" i="7"/>
  <c r="BX34" i="7"/>
  <c r="L34" i="6" s="1"/>
  <c r="M34" i="6"/>
  <c r="CA34" i="7"/>
  <c r="BY34" i="7"/>
  <c r="CB33" i="7"/>
  <c r="BZ33" i="7"/>
  <c r="D32" i="7"/>
  <c r="B32" i="6" s="1"/>
  <c r="O32" i="7"/>
  <c r="F32" i="7"/>
  <c r="BI34" i="7"/>
  <c r="J34" i="6" s="1"/>
  <c r="K34" i="6"/>
  <c r="BL34" i="7"/>
  <c r="BJ34" i="7"/>
  <c r="BK33" i="7"/>
  <c r="BM33" i="7"/>
  <c r="AX34" i="7"/>
  <c r="I34" i="6"/>
  <c r="AU34" i="7"/>
  <c r="H34" i="6" s="1"/>
  <c r="AV34" i="7"/>
  <c r="AY33" i="7"/>
  <c r="AW33" i="7"/>
  <c r="BB34" i="7"/>
  <c r="BE35" i="7"/>
  <c r="AN34" i="7"/>
  <c r="F33" i="6"/>
  <c r="AG34" i="7"/>
  <c r="AJ34" i="7"/>
  <c r="AH34" i="7"/>
  <c r="AI33" i="7"/>
  <c r="AK33" i="7"/>
  <c r="AQ35" i="7"/>
  <c r="G35" i="6"/>
  <c r="V34" i="7"/>
  <c r="T34" i="7"/>
  <c r="S34" i="7"/>
  <c r="D34" i="6" s="1"/>
  <c r="U33" i="7"/>
  <c r="W33" i="7"/>
  <c r="E35" i="6"/>
  <c r="AC35" i="7"/>
  <c r="Z34" i="7"/>
  <c r="G33" i="7"/>
  <c r="C34" i="6"/>
  <c r="L32" i="7"/>
  <c r="CG34" i="7"/>
  <c r="DK35" i="7"/>
  <c r="BR33" i="7"/>
  <c r="DL36" i="7" l="1"/>
  <c r="DI36" i="7"/>
  <c r="Q36" i="6"/>
  <c r="DE36" i="7"/>
  <c r="DB36" i="7"/>
  <c r="P36" i="6" s="1"/>
  <c r="DC36" i="7"/>
  <c r="DF35" i="7"/>
  <c r="DD35" i="7"/>
  <c r="CH35" i="7"/>
  <c r="CE35" i="7"/>
  <c r="AF34" i="6"/>
  <c r="CT35" i="7"/>
  <c r="CW35" i="7"/>
  <c r="CP35" i="7"/>
  <c r="CM35" i="7"/>
  <c r="N35" i="6" s="1"/>
  <c r="CN35" i="7"/>
  <c r="CO34" i="7"/>
  <c r="CQ34" i="7"/>
  <c r="O36" i="6"/>
  <c r="CB34" i="7"/>
  <c r="BZ34" i="7"/>
  <c r="CA35" i="7"/>
  <c r="M35" i="6"/>
  <c r="BX35" i="7"/>
  <c r="L35" i="6" s="1"/>
  <c r="BY35" i="7"/>
  <c r="BS34" i="7"/>
  <c r="D33" i="7"/>
  <c r="B33" i="6" s="1"/>
  <c r="AE33" i="6" s="1"/>
  <c r="O33" i="7"/>
  <c r="E33" i="7"/>
  <c r="F33" i="7" s="1"/>
  <c r="BP35" i="7"/>
  <c r="K35" i="6"/>
  <c r="BI35" i="7"/>
  <c r="J35" i="6" s="1"/>
  <c r="BL35" i="7"/>
  <c r="BJ35" i="7"/>
  <c r="BK34" i="7"/>
  <c r="BM34" i="7"/>
  <c r="BB35" i="7"/>
  <c r="I35" i="6"/>
  <c r="AU35" i="7"/>
  <c r="H35" i="6" s="1"/>
  <c r="AV35" i="7"/>
  <c r="AX35" i="7"/>
  <c r="AY34" i="7"/>
  <c r="AW34" i="7"/>
  <c r="BE36" i="7"/>
  <c r="AN35" i="7"/>
  <c r="F34" i="6"/>
  <c r="AG35" i="7"/>
  <c r="AJ35" i="7"/>
  <c r="AH35" i="7"/>
  <c r="AI34" i="7"/>
  <c r="AK34" i="7"/>
  <c r="AQ36" i="7"/>
  <c r="G36" i="6"/>
  <c r="AC36" i="7"/>
  <c r="E36" i="6"/>
  <c r="S35" i="7"/>
  <c r="D35" i="6" s="1"/>
  <c r="T35" i="7"/>
  <c r="V35" i="7"/>
  <c r="U34" i="7"/>
  <c r="W34" i="7"/>
  <c r="Z35" i="7"/>
  <c r="G34" i="7"/>
  <c r="C35" i="6"/>
  <c r="L33" i="7"/>
  <c r="CG35" i="7"/>
  <c r="DK36" i="7"/>
  <c r="BR34" i="7"/>
  <c r="DL37" i="7" l="1"/>
  <c r="DI37" i="7"/>
  <c r="Q37" i="6"/>
  <c r="DE37" i="7"/>
  <c r="DB37" i="7"/>
  <c r="P37" i="6" s="1"/>
  <c r="DC37" i="7"/>
  <c r="DF36" i="7"/>
  <c r="DD36" i="7"/>
  <c r="CH36" i="7"/>
  <c r="CE36" i="7"/>
  <c r="AF35" i="6"/>
  <c r="CT36" i="7"/>
  <c r="CW36" i="7"/>
  <c r="CP36" i="7"/>
  <c r="CM36" i="7"/>
  <c r="N36" i="6" s="1"/>
  <c r="CN36" i="7"/>
  <c r="CO35" i="7"/>
  <c r="CQ35" i="7"/>
  <c r="O37" i="6"/>
  <c r="CB35" i="7"/>
  <c r="BZ35" i="7"/>
  <c r="BX36" i="7"/>
  <c r="L36" i="6" s="1"/>
  <c r="M36" i="6"/>
  <c r="CA36" i="7"/>
  <c r="BY36" i="7"/>
  <c r="BS35" i="7"/>
  <c r="D34" i="7"/>
  <c r="B34" i="6" s="1"/>
  <c r="AE34" i="6" s="1"/>
  <c r="O34" i="7"/>
  <c r="H33" i="7"/>
  <c r="E34" i="7"/>
  <c r="F34" i="7" s="1"/>
  <c r="K36" i="6"/>
  <c r="BI36" i="7"/>
  <c r="J36" i="6" s="1"/>
  <c r="BL36" i="7"/>
  <c r="BJ36" i="7"/>
  <c r="BK35" i="7"/>
  <c r="BM35" i="7"/>
  <c r="AX36" i="7"/>
  <c r="I36" i="6"/>
  <c r="AU36" i="7"/>
  <c r="H36" i="6" s="1"/>
  <c r="AV36" i="7"/>
  <c r="BB36" i="7"/>
  <c r="AW35" i="7"/>
  <c r="AY35" i="7"/>
  <c r="BE37" i="7"/>
  <c r="AN36" i="7"/>
  <c r="F35" i="6"/>
  <c r="AJ36" i="7"/>
  <c r="AG36" i="7"/>
  <c r="AH36" i="7"/>
  <c r="AI35" i="7"/>
  <c r="AK35" i="7"/>
  <c r="AQ37" i="7"/>
  <c r="G37" i="6"/>
  <c r="V36" i="7"/>
  <c r="T36" i="7"/>
  <c r="S36" i="7"/>
  <c r="D36" i="6" s="1"/>
  <c r="U35" i="7"/>
  <c r="W35" i="7"/>
  <c r="E37" i="6"/>
  <c r="AC37" i="7"/>
  <c r="Z36" i="7"/>
  <c r="G35" i="7"/>
  <c r="C36" i="6"/>
  <c r="L34" i="7"/>
  <c r="CG36" i="7"/>
  <c r="DK37" i="7"/>
  <c r="DL38" i="7" l="1"/>
  <c r="DI38" i="7"/>
  <c r="Q38" i="6"/>
  <c r="DE38" i="7"/>
  <c r="DB38" i="7"/>
  <c r="P38" i="6" s="1"/>
  <c r="DC38" i="7"/>
  <c r="DF37" i="7"/>
  <c r="DD37" i="7"/>
  <c r="CH37" i="7"/>
  <c r="CE37" i="7"/>
  <c r="AF36" i="6"/>
  <c r="CT37" i="7"/>
  <c r="CW37" i="7"/>
  <c r="CP37" i="7"/>
  <c r="CM37" i="7"/>
  <c r="N37" i="6" s="1"/>
  <c r="CN37" i="7"/>
  <c r="CO36" i="7"/>
  <c r="CQ36" i="7"/>
  <c r="O38" i="6"/>
  <c r="CB36" i="7"/>
  <c r="BZ36" i="7"/>
  <c r="BP36" i="7"/>
  <c r="CA37" i="7"/>
  <c r="M37" i="6"/>
  <c r="BX37" i="7"/>
  <c r="L37" i="6" s="1"/>
  <c r="BY37" i="7"/>
  <c r="BS36" i="7"/>
  <c r="E35" i="7"/>
  <c r="F35" i="7" s="1"/>
  <c r="O35" i="7"/>
  <c r="H34" i="7"/>
  <c r="D35" i="7"/>
  <c r="B35" i="6" s="1"/>
  <c r="AE35" i="6" s="1"/>
  <c r="K37" i="6"/>
  <c r="BK36" i="7"/>
  <c r="BM36" i="7"/>
  <c r="I37" i="6"/>
  <c r="AU37" i="7"/>
  <c r="H37" i="6" s="1"/>
  <c r="AX37" i="7"/>
  <c r="AV37" i="7"/>
  <c r="BB37" i="7"/>
  <c r="AY36" i="7"/>
  <c r="AW36" i="7"/>
  <c r="BE38" i="7"/>
  <c r="AN37" i="7"/>
  <c r="F36" i="6"/>
  <c r="AG37" i="7"/>
  <c r="AJ37" i="7"/>
  <c r="AH37" i="7"/>
  <c r="AI36" i="7"/>
  <c r="AK36" i="7"/>
  <c r="AQ38" i="7"/>
  <c r="G38" i="6"/>
  <c r="AC38" i="7"/>
  <c r="E38" i="6"/>
  <c r="S37" i="7"/>
  <c r="D37" i="6" s="1"/>
  <c r="T37" i="7"/>
  <c r="V37" i="7"/>
  <c r="U36" i="7"/>
  <c r="W36" i="7"/>
  <c r="Z37" i="7"/>
  <c r="E36" i="7"/>
  <c r="F36" i="7" s="1"/>
  <c r="D36" i="7"/>
  <c r="B36" i="6" s="1"/>
  <c r="G36" i="7"/>
  <c r="C37" i="6"/>
  <c r="L35" i="7"/>
  <c r="O36" i="7"/>
  <c r="CG37" i="7"/>
  <c r="DK38" i="7"/>
  <c r="AE36" i="6" l="1"/>
  <c r="DL39" i="7"/>
  <c r="DI39" i="7"/>
  <c r="Q39" i="6"/>
  <c r="DE39" i="7"/>
  <c r="DB39" i="7"/>
  <c r="P39" i="6" s="1"/>
  <c r="DC39" i="7"/>
  <c r="DF38" i="7"/>
  <c r="DD38" i="7"/>
  <c r="CH38" i="7"/>
  <c r="CE38" i="7"/>
  <c r="AF37" i="6"/>
  <c r="CT38" i="7"/>
  <c r="CW38" i="7"/>
  <c r="CP38" i="7"/>
  <c r="CN38" i="7"/>
  <c r="CM38" i="7"/>
  <c r="N38" i="6" s="1"/>
  <c r="CO37" i="7"/>
  <c r="CQ37" i="7"/>
  <c r="O39" i="6"/>
  <c r="H35" i="7"/>
  <c r="CB37" i="7"/>
  <c r="BZ37" i="7"/>
  <c r="BP37" i="7"/>
  <c r="BX38" i="7"/>
  <c r="L38" i="6" s="1"/>
  <c r="M38" i="6"/>
  <c r="CA38" i="7"/>
  <c r="BY38" i="7"/>
  <c r="BS37" i="7"/>
  <c r="BJ37" i="7"/>
  <c r="BK37" i="7" s="1"/>
  <c r="BI37" i="7"/>
  <c r="J37" i="6" s="1"/>
  <c r="BL37" i="7"/>
  <c r="K38" i="6"/>
  <c r="BI38" i="7"/>
  <c r="J38" i="6" s="1"/>
  <c r="BL38" i="7"/>
  <c r="BJ38" i="7"/>
  <c r="AX38" i="7"/>
  <c r="I38" i="6"/>
  <c r="AU38" i="7"/>
  <c r="H38" i="6" s="1"/>
  <c r="AV38" i="7"/>
  <c r="BB38" i="7"/>
  <c r="AY37" i="7"/>
  <c r="AW37" i="7"/>
  <c r="BE39" i="7"/>
  <c r="AN38" i="7"/>
  <c r="F37" i="6"/>
  <c r="AG38" i="7"/>
  <c r="AJ38" i="7"/>
  <c r="AH38" i="7"/>
  <c r="AI37" i="7"/>
  <c r="AK37" i="7"/>
  <c r="AQ39" i="7"/>
  <c r="G39" i="6"/>
  <c r="H36" i="7"/>
  <c r="V38" i="7"/>
  <c r="T38" i="7"/>
  <c r="S38" i="7"/>
  <c r="D38" i="6" s="1"/>
  <c r="G37" i="7"/>
  <c r="U37" i="7"/>
  <c r="W37" i="7"/>
  <c r="E39" i="6"/>
  <c r="AC39" i="7"/>
  <c r="Z38" i="7"/>
  <c r="C38" i="6"/>
  <c r="L36" i="7"/>
  <c r="O37" i="7"/>
  <c r="DK39" i="7"/>
  <c r="CG38" i="7"/>
  <c r="DL40" i="7" l="1"/>
  <c r="DI40" i="7"/>
  <c r="Q40" i="6"/>
  <c r="DE40" i="7"/>
  <c r="DB40" i="7"/>
  <c r="P40" i="6" s="1"/>
  <c r="DC40" i="7"/>
  <c r="DF39" i="7"/>
  <c r="DD39" i="7"/>
  <c r="AF38" i="6"/>
  <c r="CH39" i="7"/>
  <c r="CE39" i="7"/>
  <c r="CT39" i="7"/>
  <c r="CW39" i="7"/>
  <c r="CO38" i="7"/>
  <c r="CQ38" i="7"/>
  <c r="CP39" i="7"/>
  <c r="CM39" i="7"/>
  <c r="N39" i="6" s="1"/>
  <c r="CN39" i="7"/>
  <c r="O40" i="6"/>
  <c r="BM37" i="7"/>
  <c r="CB38" i="7"/>
  <c r="BZ38" i="7"/>
  <c r="BS39" i="7"/>
  <c r="BP38" i="7"/>
  <c r="CA39" i="7"/>
  <c r="M39" i="6"/>
  <c r="BX39" i="7"/>
  <c r="L39" i="6" s="1"/>
  <c r="BY39" i="7"/>
  <c r="BS38" i="7"/>
  <c r="K39" i="6"/>
  <c r="BI39" i="7"/>
  <c r="J39" i="6" s="1"/>
  <c r="BL39" i="7"/>
  <c r="BJ39" i="7"/>
  <c r="BK38" i="7"/>
  <c r="BM38" i="7"/>
  <c r="BB39" i="7"/>
  <c r="I39" i="6"/>
  <c r="AU39" i="7"/>
  <c r="H39" i="6" s="1"/>
  <c r="AV39" i="7"/>
  <c r="AX39" i="7"/>
  <c r="AY38" i="7"/>
  <c r="AW38" i="7"/>
  <c r="BE40" i="7"/>
  <c r="AN39" i="7"/>
  <c r="F38" i="6"/>
  <c r="AJ39" i="7"/>
  <c r="AG39" i="7"/>
  <c r="AH39" i="7"/>
  <c r="AK38" i="7"/>
  <c r="AI38" i="7"/>
  <c r="AQ40" i="7"/>
  <c r="G40" i="6"/>
  <c r="Z39" i="7"/>
  <c r="U38" i="7"/>
  <c r="W38" i="7"/>
  <c r="AC40" i="7"/>
  <c r="E40" i="6"/>
  <c r="S39" i="7"/>
  <c r="D39" i="6" s="1"/>
  <c r="T39" i="7"/>
  <c r="V39" i="7"/>
  <c r="G38" i="7"/>
  <c r="E38" i="7"/>
  <c r="H38" i="7" s="1"/>
  <c r="C39" i="6"/>
  <c r="L37" i="7"/>
  <c r="E37" i="7"/>
  <c r="D37" i="7"/>
  <c r="B37" i="6" s="1"/>
  <c r="AE37" i="6" s="1"/>
  <c r="DK40" i="7"/>
  <c r="AF39" i="6" l="1"/>
  <c r="BP39" i="7"/>
  <c r="DL41" i="7"/>
  <c r="DI41" i="7"/>
  <c r="Q41" i="6"/>
  <c r="DE41" i="7"/>
  <c r="DB41" i="7"/>
  <c r="P41" i="6" s="1"/>
  <c r="DC41" i="7"/>
  <c r="DF40" i="7"/>
  <c r="DD40" i="7"/>
  <c r="CH40" i="7"/>
  <c r="CE40" i="7"/>
  <c r="CT40" i="7"/>
  <c r="CW40" i="7"/>
  <c r="CM40" i="7"/>
  <c r="N40" i="6" s="1"/>
  <c r="CP40" i="7"/>
  <c r="CN40" i="7"/>
  <c r="CO39" i="7"/>
  <c r="CQ39" i="7"/>
  <c r="O41" i="6"/>
  <c r="CB39" i="7"/>
  <c r="BZ39" i="7"/>
  <c r="BS40" i="7"/>
  <c r="BX40" i="7"/>
  <c r="L40" i="6" s="1"/>
  <c r="M40" i="6"/>
  <c r="CA40" i="7"/>
  <c r="BY40" i="7"/>
  <c r="D38" i="7"/>
  <c r="B38" i="6" s="1"/>
  <c r="AE38" i="6" s="1"/>
  <c r="O38" i="7"/>
  <c r="K40" i="6"/>
  <c r="BI40" i="7"/>
  <c r="J40" i="6" s="1"/>
  <c r="BL40" i="7"/>
  <c r="BJ40" i="7"/>
  <c r="BK39" i="7"/>
  <c r="BM39" i="7"/>
  <c r="BB40" i="7"/>
  <c r="AX40" i="7"/>
  <c r="I40" i="6"/>
  <c r="AU40" i="7"/>
  <c r="H40" i="6" s="1"/>
  <c r="AV40" i="7"/>
  <c r="AY39" i="7"/>
  <c r="AW39" i="7"/>
  <c r="BE41" i="7"/>
  <c r="AN40" i="7"/>
  <c r="F39" i="6"/>
  <c r="AI39" i="7"/>
  <c r="AK39" i="7"/>
  <c r="AH40" i="7"/>
  <c r="AJ40" i="7"/>
  <c r="AG40" i="7"/>
  <c r="AQ41" i="7"/>
  <c r="G41" i="6"/>
  <c r="V40" i="7"/>
  <c r="T40" i="7"/>
  <c r="S40" i="7"/>
  <c r="D40" i="6" s="1"/>
  <c r="W39" i="7"/>
  <c r="U39" i="7"/>
  <c r="E41" i="6"/>
  <c r="AC41" i="7"/>
  <c r="Z40" i="7"/>
  <c r="F38" i="7"/>
  <c r="G39" i="7"/>
  <c r="C40" i="6"/>
  <c r="L38" i="7"/>
  <c r="F37" i="7"/>
  <c r="H37" i="7"/>
  <c r="CG40" i="7"/>
  <c r="DK41" i="7"/>
  <c r="DL42" i="7" l="1"/>
  <c r="DI42" i="7"/>
  <c r="Q42" i="6"/>
  <c r="DE42" i="7"/>
  <c r="DB42" i="7"/>
  <c r="P42" i="6" s="1"/>
  <c r="DC42" i="7"/>
  <c r="DF41" i="7"/>
  <c r="DD41" i="7"/>
  <c r="CH41" i="7"/>
  <c r="CE41" i="7"/>
  <c r="AF40" i="6"/>
  <c r="CT41" i="7"/>
  <c r="CW41" i="7"/>
  <c r="CM41" i="7"/>
  <c r="N41" i="6" s="1"/>
  <c r="CP41" i="7"/>
  <c r="CN41" i="7"/>
  <c r="CO40" i="7"/>
  <c r="CQ40" i="7"/>
  <c r="O42" i="6"/>
  <c r="BP40" i="7"/>
  <c r="CB40" i="7"/>
  <c r="BZ40" i="7"/>
  <c r="CA41" i="7"/>
  <c r="M41" i="6"/>
  <c r="BX41" i="7"/>
  <c r="L41" i="6" s="1"/>
  <c r="BY41" i="7"/>
  <c r="E39" i="7"/>
  <c r="H39" i="7" s="1"/>
  <c r="O39" i="7"/>
  <c r="D39" i="7"/>
  <c r="B39" i="6" s="1"/>
  <c r="AE39" i="6" s="1"/>
  <c r="K41" i="6"/>
  <c r="BI41" i="7"/>
  <c r="J41" i="6" s="1"/>
  <c r="BL41" i="7"/>
  <c r="BJ41" i="7"/>
  <c r="BK40" i="7"/>
  <c r="BM40" i="7"/>
  <c r="BP41" i="7"/>
  <c r="BB41" i="7"/>
  <c r="I41" i="6"/>
  <c r="AU41" i="7"/>
  <c r="H41" i="6" s="1"/>
  <c r="AX41" i="7"/>
  <c r="AV41" i="7"/>
  <c r="AY40" i="7"/>
  <c r="AW40" i="7"/>
  <c r="BE42" i="7"/>
  <c r="AN41" i="7"/>
  <c r="F40" i="6"/>
  <c r="AH41" i="7"/>
  <c r="AJ41" i="7"/>
  <c r="AG41" i="7"/>
  <c r="AK40" i="7"/>
  <c r="AI40" i="7"/>
  <c r="AQ42" i="7"/>
  <c r="G42" i="6"/>
  <c r="Z41" i="7"/>
  <c r="AC42" i="7"/>
  <c r="E42" i="6"/>
  <c r="S41" i="7"/>
  <c r="D41" i="6" s="1"/>
  <c r="T41" i="7"/>
  <c r="V41" i="7"/>
  <c r="U40" i="7"/>
  <c r="W40" i="7"/>
  <c r="G40" i="7"/>
  <c r="C41" i="6"/>
  <c r="L39" i="7"/>
  <c r="CG41" i="7"/>
  <c r="DK42" i="7"/>
  <c r="BR40" i="7"/>
  <c r="DL43" i="7" l="1"/>
  <c r="DI43" i="7"/>
  <c r="Q43" i="6"/>
  <c r="DE43" i="7"/>
  <c r="DB43" i="7"/>
  <c r="P43" i="6" s="1"/>
  <c r="DC43" i="7"/>
  <c r="DF42" i="7"/>
  <c r="DD42" i="7"/>
  <c r="CH42" i="7"/>
  <c r="CE42" i="7"/>
  <c r="AF41" i="6"/>
  <c r="CT42" i="7"/>
  <c r="CW42" i="7"/>
  <c r="CP42" i="7"/>
  <c r="CN42" i="7"/>
  <c r="CM42" i="7"/>
  <c r="N42" i="6" s="1"/>
  <c r="CO41" i="7"/>
  <c r="CQ41" i="7"/>
  <c r="O43" i="6"/>
  <c r="F39" i="7"/>
  <c r="CB41" i="7"/>
  <c r="BZ41" i="7"/>
  <c r="BX42" i="7"/>
  <c r="L42" i="6" s="1"/>
  <c r="M42" i="6"/>
  <c r="CA42" i="7"/>
  <c r="BY42" i="7"/>
  <c r="BS41" i="7"/>
  <c r="E40" i="7"/>
  <c r="F40" i="7" s="1"/>
  <c r="O40" i="7"/>
  <c r="D40" i="7"/>
  <c r="B40" i="6" s="1"/>
  <c r="AE40" i="6" s="1"/>
  <c r="BI42" i="7"/>
  <c r="J42" i="6" s="1"/>
  <c r="K42" i="6"/>
  <c r="BL42" i="7"/>
  <c r="BJ42" i="7"/>
  <c r="BK41" i="7"/>
  <c r="BM41" i="7"/>
  <c r="AX42" i="7"/>
  <c r="I42" i="6"/>
  <c r="AU42" i="7"/>
  <c r="H42" i="6" s="1"/>
  <c r="AV42" i="7"/>
  <c r="BB42" i="7"/>
  <c r="AY41" i="7"/>
  <c r="AW41" i="7"/>
  <c r="BE43" i="7"/>
  <c r="AN42" i="7"/>
  <c r="F41" i="6"/>
  <c r="AH42" i="7"/>
  <c r="AG42" i="7"/>
  <c r="AJ42" i="7"/>
  <c r="AI41" i="7"/>
  <c r="AK41" i="7"/>
  <c r="AQ43" i="7"/>
  <c r="G43" i="6"/>
  <c r="V42" i="7"/>
  <c r="T42" i="7"/>
  <c r="S42" i="7"/>
  <c r="D42" i="6" s="1"/>
  <c r="U41" i="7"/>
  <c r="W41" i="7"/>
  <c r="E43" i="6"/>
  <c r="AC43" i="7"/>
  <c r="Z42" i="7"/>
  <c r="G41" i="7"/>
  <c r="C42" i="6"/>
  <c r="L40" i="7"/>
  <c r="CG42" i="7"/>
  <c r="BR41" i="7"/>
  <c r="DK43" i="7"/>
  <c r="BR42" i="7"/>
  <c r="AF42" i="6" l="1"/>
  <c r="DL44" i="7"/>
  <c r="DI44" i="7"/>
  <c r="Q44" i="6"/>
  <c r="DE44" i="7"/>
  <c r="DB44" i="7"/>
  <c r="P44" i="6" s="1"/>
  <c r="DC44" i="7"/>
  <c r="DF43" i="7"/>
  <c r="DD43" i="7"/>
  <c r="H40" i="7"/>
  <c r="CH43" i="7"/>
  <c r="CE43" i="7"/>
  <c r="CT43" i="7"/>
  <c r="CW43" i="7"/>
  <c r="CO42" i="7"/>
  <c r="CQ42" i="7"/>
  <c r="CP43" i="7"/>
  <c r="CM43" i="7"/>
  <c r="N43" i="6" s="1"/>
  <c r="CN43" i="7"/>
  <c r="O44" i="6"/>
  <c r="CA43" i="7"/>
  <c r="M43" i="6"/>
  <c r="BX43" i="7"/>
  <c r="L43" i="6" s="1"/>
  <c r="BY43" i="7"/>
  <c r="BP42" i="7"/>
  <c r="CB42" i="7"/>
  <c r="BZ42" i="7"/>
  <c r="BS42" i="7"/>
  <c r="D41" i="7"/>
  <c r="B41" i="6" s="1"/>
  <c r="AE41" i="6" s="1"/>
  <c r="O41" i="7"/>
  <c r="E41" i="7"/>
  <c r="K43" i="6"/>
  <c r="BI43" i="7"/>
  <c r="J43" i="6" s="1"/>
  <c r="BL43" i="7"/>
  <c r="BJ43" i="7"/>
  <c r="BK42" i="7"/>
  <c r="BM42" i="7"/>
  <c r="BP43" i="7"/>
  <c r="I43" i="6"/>
  <c r="AU43" i="7"/>
  <c r="H43" i="6" s="1"/>
  <c r="AV43" i="7"/>
  <c r="AX43" i="7"/>
  <c r="BB43" i="7"/>
  <c r="AW42" i="7"/>
  <c r="AY42" i="7"/>
  <c r="BE44" i="7"/>
  <c r="AN43" i="7"/>
  <c r="F42" i="6"/>
  <c r="AG43" i="7"/>
  <c r="AJ43" i="7"/>
  <c r="AH43" i="7"/>
  <c r="AI42" i="7"/>
  <c r="AK42" i="7"/>
  <c r="AQ44" i="7"/>
  <c r="G44" i="6"/>
  <c r="G42" i="7"/>
  <c r="AC44" i="7"/>
  <c r="E44" i="6"/>
  <c r="S43" i="7"/>
  <c r="D43" i="6" s="1"/>
  <c r="T43" i="7"/>
  <c r="V43" i="7"/>
  <c r="U42" i="7"/>
  <c r="W42" i="7"/>
  <c r="Z43" i="7"/>
  <c r="C43" i="6"/>
  <c r="L41" i="7"/>
  <c r="O42" i="7"/>
  <c r="CG43" i="7"/>
  <c r="DK44" i="7"/>
  <c r="DL45" i="7" l="1"/>
  <c r="DI45" i="7"/>
  <c r="Q45" i="6"/>
  <c r="DE45" i="7"/>
  <c r="DB45" i="7"/>
  <c r="P45" i="6" s="1"/>
  <c r="DC45" i="7"/>
  <c r="DF44" i="7"/>
  <c r="DD44" i="7"/>
  <c r="AF43" i="6"/>
  <c r="CH44" i="7"/>
  <c r="CE44" i="7"/>
  <c r="CT44" i="7"/>
  <c r="CW44" i="7"/>
  <c r="CM44" i="7"/>
  <c r="N44" i="6" s="1"/>
  <c r="CN44" i="7"/>
  <c r="CP44" i="7"/>
  <c r="CO43" i="7"/>
  <c r="CQ43" i="7"/>
  <c r="O45" i="6"/>
  <c r="CB43" i="7"/>
  <c r="BZ43" i="7"/>
  <c r="BS43" i="7"/>
  <c r="BX44" i="7"/>
  <c r="L44" i="6" s="1"/>
  <c r="M44" i="6"/>
  <c r="CA44" i="7"/>
  <c r="BY44" i="7"/>
  <c r="F41" i="7"/>
  <c r="H41" i="7"/>
  <c r="K44" i="6"/>
  <c r="BI44" i="7"/>
  <c r="J44" i="6" s="1"/>
  <c r="BL44" i="7"/>
  <c r="BJ44" i="7"/>
  <c r="BK43" i="7"/>
  <c r="BM43" i="7"/>
  <c r="BB44" i="7"/>
  <c r="AW43" i="7"/>
  <c r="AY43" i="7"/>
  <c r="AX44" i="7"/>
  <c r="I44" i="6"/>
  <c r="AU44" i="7"/>
  <c r="H44" i="6" s="1"/>
  <c r="AV44" i="7"/>
  <c r="BE45" i="7"/>
  <c r="AN44" i="7"/>
  <c r="F43" i="6"/>
  <c r="AJ44" i="7"/>
  <c r="AG44" i="7"/>
  <c r="AH44" i="7"/>
  <c r="AI43" i="7"/>
  <c r="AK43" i="7"/>
  <c r="AQ45" i="7"/>
  <c r="G45" i="6"/>
  <c r="E43" i="7"/>
  <c r="H43" i="7" s="1"/>
  <c r="V44" i="7"/>
  <c r="T44" i="7"/>
  <c r="S44" i="7"/>
  <c r="D44" i="6" s="1"/>
  <c r="U43" i="7"/>
  <c r="W43" i="7"/>
  <c r="E45" i="6"/>
  <c r="AC45" i="7"/>
  <c r="Z44" i="7"/>
  <c r="D43" i="7"/>
  <c r="B43" i="6" s="1"/>
  <c r="G43" i="7"/>
  <c r="C44" i="6"/>
  <c r="L42" i="7"/>
  <c r="O43" i="7"/>
  <c r="D42" i="7"/>
  <c r="B42" i="6" s="1"/>
  <c r="AE42" i="6" s="1"/>
  <c r="E42" i="7"/>
  <c r="CG44" i="7"/>
  <c r="BR43" i="7"/>
  <c r="DK45" i="7"/>
  <c r="AE43" i="6" l="1"/>
  <c r="DL46" i="7"/>
  <c r="DI46" i="7"/>
  <c r="Q46" i="6"/>
  <c r="DE46" i="7"/>
  <c r="DB46" i="7"/>
  <c r="P46" i="6" s="1"/>
  <c r="DC46" i="7"/>
  <c r="DF45" i="7"/>
  <c r="DD45" i="7"/>
  <c r="CH45" i="7"/>
  <c r="CE45" i="7"/>
  <c r="AF44" i="6"/>
  <c r="CT45" i="7"/>
  <c r="CW45" i="7"/>
  <c r="CO44" i="7"/>
  <c r="CQ44" i="7"/>
  <c r="CM45" i="7"/>
  <c r="N45" i="6" s="1"/>
  <c r="CP45" i="7"/>
  <c r="CN45" i="7"/>
  <c r="O46" i="6"/>
  <c r="BS45" i="7"/>
  <c r="BP44" i="7"/>
  <c r="CB44" i="7"/>
  <c r="BZ44" i="7"/>
  <c r="CA45" i="7"/>
  <c r="M45" i="6"/>
  <c r="BX45" i="7"/>
  <c r="L45" i="6" s="1"/>
  <c r="BY45" i="7"/>
  <c r="BS44" i="7"/>
  <c r="BI45" i="7"/>
  <c r="J45" i="6" s="1"/>
  <c r="BK44" i="7"/>
  <c r="BM44" i="7"/>
  <c r="I45" i="6"/>
  <c r="AU45" i="7"/>
  <c r="H45" i="6" s="1"/>
  <c r="AX45" i="7"/>
  <c r="AV45" i="7"/>
  <c r="AY44" i="7"/>
  <c r="AW44" i="7"/>
  <c r="BB45" i="7"/>
  <c r="BE46" i="7"/>
  <c r="AN45" i="7"/>
  <c r="F44" i="6"/>
  <c r="F43" i="7"/>
  <c r="AJ45" i="7"/>
  <c r="AG45" i="7"/>
  <c r="AH45" i="7"/>
  <c r="AI44" i="7"/>
  <c r="AK44" i="7"/>
  <c r="AQ46" i="7"/>
  <c r="G46" i="6"/>
  <c r="Z45" i="7"/>
  <c r="AC46" i="7"/>
  <c r="E46" i="6"/>
  <c r="S45" i="7"/>
  <c r="D45" i="6" s="1"/>
  <c r="V45" i="7"/>
  <c r="T45" i="7"/>
  <c r="U44" i="7"/>
  <c r="W44" i="7"/>
  <c r="G44" i="7"/>
  <c r="C45" i="6"/>
  <c r="L43" i="7"/>
  <c r="F42" i="7"/>
  <c r="H42" i="7"/>
  <c r="CG45" i="7"/>
  <c r="DK46" i="7"/>
  <c r="DL47" i="7" l="1"/>
  <c r="DI47" i="7"/>
  <c r="Q47" i="6"/>
  <c r="DE47" i="7"/>
  <c r="DB47" i="7"/>
  <c r="P47" i="6" s="1"/>
  <c r="DC47" i="7"/>
  <c r="DF46" i="7"/>
  <c r="DD46" i="7"/>
  <c r="CH46" i="7"/>
  <c r="CE46" i="7"/>
  <c r="CT46" i="7"/>
  <c r="CW46" i="7"/>
  <c r="CP46" i="7"/>
  <c r="CN46" i="7"/>
  <c r="CM46" i="7"/>
  <c r="N46" i="6" s="1"/>
  <c r="CO45" i="7"/>
  <c r="CQ45" i="7"/>
  <c r="O47" i="6"/>
  <c r="BP45" i="7"/>
  <c r="CB45" i="7"/>
  <c r="BZ45" i="7"/>
  <c r="BS46" i="7"/>
  <c r="BX46" i="7"/>
  <c r="L46" i="6" s="1"/>
  <c r="M46" i="6"/>
  <c r="CA46" i="7"/>
  <c r="BY46" i="7"/>
  <c r="D44" i="7"/>
  <c r="B44" i="6" s="1"/>
  <c r="AE44" i="6" s="1"/>
  <c r="O44" i="7"/>
  <c r="BL45" i="7"/>
  <c r="K45" i="6"/>
  <c r="AF45" i="6" s="1"/>
  <c r="BJ45" i="7"/>
  <c r="BK45" i="7" s="1"/>
  <c r="E44" i="7"/>
  <c r="F44" i="7" s="1"/>
  <c r="K46" i="6"/>
  <c r="BI46" i="7"/>
  <c r="J46" i="6" s="1"/>
  <c r="BL46" i="7"/>
  <c r="BJ46" i="7"/>
  <c r="BP46" i="7"/>
  <c r="AX46" i="7"/>
  <c r="I46" i="6"/>
  <c r="AU46" i="7"/>
  <c r="H46" i="6" s="1"/>
  <c r="AV46" i="7"/>
  <c r="AY45" i="7"/>
  <c r="AW45" i="7"/>
  <c r="BB46" i="7"/>
  <c r="BE47" i="7"/>
  <c r="AN46" i="7"/>
  <c r="F45" i="6"/>
  <c r="AG46" i="7"/>
  <c r="AJ46" i="7"/>
  <c r="AH46" i="7"/>
  <c r="AI45" i="7"/>
  <c r="AK45" i="7"/>
  <c r="AQ47" i="7"/>
  <c r="G47" i="6"/>
  <c r="E47" i="6"/>
  <c r="AC47" i="7"/>
  <c r="Z46" i="7"/>
  <c r="W45" i="7"/>
  <c r="U45" i="7"/>
  <c r="V46" i="7"/>
  <c r="S46" i="7"/>
  <c r="D46" i="6" s="1"/>
  <c r="T46" i="7"/>
  <c r="E45" i="7"/>
  <c r="H45" i="7" s="1"/>
  <c r="D45" i="7"/>
  <c r="B45" i="6" s="1"/>
  <c r="AE45" i="6" s="1"/>
  <c r="G45" i="7"/>
  <c r="C46" i="6"/>
  <c r="L44" i="7"/>
  <c r="O45" i="7"/>
  <c r="BD46" i="7"/>
  <c r="CG46" i="7"/>
  <c r="DK47" i="7"/>
  <c r="F45" i="7" l="1"/>
  <c r="DL48" i="7"/>
  <c r="DI48" i="7"/>
  <c r="Q48" i="6"/>
  <c r="DE48" i="7"/>
  <c r="DB48" i="7"/>
  <c r="P48" i="6" s="1"/>
  <c r="DC48" i="7"/>
  <c r="DF47" i="7"/>
  <c r="DD47" i="7"/>
  <c r="CH47" i="7"/>
  <c r="CE47" i="7"/>
  <c r="AF46" i="6"/>
  <c r="CT47" i="7"/>
  <c r="CW47" i="7"/>
  <c r="CO46" i="7"/>
  <c r="CQ46" i="7"/>
  <c r="CP47" i="7"/>
  <c r="CM47" i="7"/>
  <c r="N47" i="6" s="1"/>
  <c r="CN47" i="7"/>
  <c r="O48" i="6"/>
  <c r="BS47" i="7"/>
  <c r="CB46" i="7"/>
  <c r="BZ46" i="7"/>
  <c r="CA47" i="7"/>
  <c r="M47" i="6"/>
  <c r="BX47" i="7"/>
  <c r="L47" i="6" s="1"/>
  <c r="BY47" i="7"/>
  <c r="H44" i="7"/>
  <c r="BM45" i="7"/>
  <c r="K47" i="6"/>
  <c r="BI47" i="7"/>
  <c r="J47" i="6" s="1"/>
  <c r="BL47" i="7"/>
  <c r="BJ47" i="7"/>
  <c r="BK46" i="7"/>
  <c r="BM46" i="7"/>
  <c r="BB47" i="7"/>
  <c r="AY46" i="7"/>
  <c r="AW46" i="7"/>
  <c r="I47" i="6"/>
  <c r="AU47" i="7"/>
  <c r="H47" i="6" s="1"/>
  <c r="AV47" i="7"/>
  <c r="AX47" i="7"/>
  <c r="BE48" i="7"/>
  <c r="AN47" i="7"/>
  <c r="F46" i="6"/>
  <c r="AG47" i="7"/>
  <c r="AH47" i="7"/>
  <c r="AJ47" i="7"/>
  <c r="AI46" i="7"/>
  <c r="AK46" i="7"/>
  <c r="AQ48" i="7"/>
  <c r="G48" i="6"/>
  <c r="U46" i="7"/>
  <c r="W46" i="7"/>
  <c r="Z47" i="7"/>
  <c r="AC48" i="7"/>
  <c r="E48" i="6"/>
  <c r="T47" i="7"/>
  <c r="S47" i="7"/>
  <c r="D47" i="6" s="1"/>
  <c r="V47" i="7"/>
  <c r="D46" i="7"/>
  <c r="B46" i="6" s="1"/>
  <c r="AE46" i="6" s="1"/>
  <c r="G46" i="7"/>
  <c r="C47" i="6"/>
  <c r="L45" i="7"/>
  <c r="CG47" i="7"/>
  <c r="DK48" i="7"/>
  <c r="BD47" i="7"/>
  <c r="BR46" i="7"/>
  <c r="DL49" i="7" l="1"/>
  <c r="DI49" i="7"/>
  <c r="Q49" i="6"/>
  <c r="DE49" i="7"/>
  <c r="DB49" i="7"/>
  <c r="P49" i="6" s="1"/>
  <c r="DC49" i="7"/>
  <c r="DF48" i="7"/>
  <c r="DD48" i="7"/>
  <c r="CH48" i="7"/>
  <c r="CE48" i="7"/>
  <c r="CT48" i="7"/>
  <c r="CW48" i="7"/>
  <c r="AF47" i="6"/>
  <c r="CM48" i="7"/>
  <c r="N48" i="6" s="1"/>
  <c r="CP48" i="7"/>
  <c r="CN48" i="7"/>
  <c r="CO47" i="7"/>
  <c r="CQ47" i="7"/>
  <c r="O49" i="6"/>
  <c r="BP47" i="7"/>
  <c r="BX48" i="7"/>
  <c r="L48" i="6" s="1"/>
  <c r="M48" i="6"/>
  <c r="CA48" i="7"/>
  <c r="BY48" i="7"/>
  <c r="CB47" i="7"/>
  <c r="BZ47" i="7"/>
  <c r="E46" i="7"/>
  <c r="F46" i="7" s="1"/>
  <c r="O46" i="7"/>
  <c r="BI48" i="7"/>
  <c r="J48" i="6" s="1"/>
  <c r="BK47" i="7"/>
  <c r="BM47" i="7"/>
  <c r="AX48" i="7"/>
  <c r="I48" i="6"/>
  <c r="AU48" i="7"/>
  <c r="H48" i="6" s="1"/>
  <c r="AV48" i="7"/>
  <c r="BB48" i="7"/>
  <c r="AW47" i="7"/>
  <c r="AY47" i="7"/>
  <c r="BE49" i="7"/>
  <c r="AN48" i="7"/>
  <c r="F47" i="6"/>
  <c r="AI47" i="7"/>
  <c r="AK47" i="7"/>
  <c r="AG48" i="7"/>
  <c r="AH48" i="7"/>
  <c r="AJ48" i="7"/>
  <c r="AQ49" i="7"/>
  <c r="G49" i="6"/>
  <c r="W47" i="7"/>
  <c r="U47" i="7"/>
  <c r="V48" i="7"/>
  <c r="S48" i="7"/>
  <c r="D48" i="6" s="1"/>
  <c r="T48" i="7"/>
  <c r="E49" i="6"/>
  <c r="AC49" i="7"/>
  <c r="Z48" i="7"/>
  <c r="G47" i="7"/>
  <c r="C48" i="6"/>
  <c r="L46" i="7"/>
  <c r="BR47" i="7"/>
  <c r="CG48" i="7"/>
  <c r="DK49" i="7"/>
  <c r="DL50" i="7" l="1"/>
  <c r="DI50" i="7"/>
  <c r="Q50" i="6"/>
  <c r="DE50" i="7"/>
  <c r="DB50" i="7"/>
  <c r="P50" i="6" s="1"/>
  <c r="DC50" i="7"/>
  <c r="DF49" i="7"/>
  <c r="DD49" i="7"/>
  <c r="CH49" i="7"/>
  <c r="CE49" i="7"/>
  <c r="CT49" i="7"/>
  <c r="CW49" i="7"/>
  <c r="CM49" i="7"/>
  <c r="N49" i="6" s="1"/>
  <c r="CP49" i="7"/>
  <c r="CN49" i="7"/>
  <c r="CO48" i="7"/>
  <c r="CQ48" i="7"/>
  <c r="O50" i="6"/>
  <c r="H46" i="7"/>
  <c r="CB48" i="7"/>
  <c r="BZ48" i="7"/>
  <c r="BP48" i="7"/>
  <c r="CA49" i="7"/>
  <c r="M49" i="6"/>
  <c r="BX49" i="7"/>
  <c r="L49" i="6" s="1"/>
  <c r="BY49" i="7"/>
  <c r="BS48" i="7"/>
  <c r="K48" i="6"/>
  <c r="AF48" i="6" s="1"/>
  <c r="D47" i="7"/>
  <c r="B47" i="6" s="1"/>
  <c r="AE47" i="6" s="1"/>
  <c r="O47" i="7"/>
  <c r="BL48" i="7"/>
  <c r="BJ48" i="7"/>
  <c r="BK48" i="7" s="1"/>
  <c r="E47" i="7"/>
  <c r="K49" i="6"/>
  <c r="BI49" i="7"/>
  <c r="J49" i="6" s="1"/>
  <c r="BL49" i="7"/>
  <c r="BJ49" i="7"/>
  <c r="I49" i="6"/>
  <c r="AU49" i="7"/>
  <c r="H49" i="6" s="1"/>
  <c r="AX49" i="7"/>
  <c r="AV49" i="7"/>
  <c r="AY48" i="7"/>
  <c r="AW48" i="7"/>
  <c r="BB49" i="7"/>
  <c r="BE50" i="7"/>
  <c r="AN49" i="7"/>
  <c r="F48" i="6"/>
  <c r="AG49" i="7"/>
  <c r="AH49" i="7"/>
  <c r="AJ49" i="7"/>
  <c r="AI48" i="7"/>
  <c r="AK48" i="7"/>
  <c r="AQ50" i="7"/>
  <c r="G50" i="6"/>
  <c r="AC50" i="7"/>
  <c r="E50" i="6"/>
  <c r="T49" i="7"/>
  <c r="S49" i="7"/>
  <c r="D49" i="6" s="1"/>
  <c r="V49" i="7"/>
  <c r="Z49" i="7"/>
  <c r="U48" i="7"/>
  <c r="W48" i="7"/>
  <c r="E48" i="7"/>
  <c r="H48" i="7" s="1"/>
  <c r="D48" i="7"/>
  <c r="B48" i="6" s="1"/>
  <c r="G48" i="7"/>
  <c r="C49" i="6"/>
  <c r="L47" i="7"/>
  <c r="O48" i="7"/>
  <c r="DK50" i="7"/>
  <c r="F48" i="7" l="1"/>
  <c r="AE48" i="6"/>
  <c r="DL51" i="7"/>
  <c r="DI51" i="7"/>
  <c r="Q51" i="6"/>
  <c r="DE51" i="7"/>
  <c r="DB51" i="7"/>
  <c r="P51" i="6" s="1"/>
  <c r="DC51" i="7"/>
  <c r="DF50" i="7"/>
  <c r="DD50" i="7"/>
  <c r="CH50" i="7"/>
  <c r="CE50" i="7"/>
  <c r="CT50" i="7"/>
  <c r="CW50" i="7"/>
  <c r="CP50" i="7"/>
  <c r="CN50" i="7"/>
  <c r="CM50" i="7"/>
  <c r="N50" i="6" s="1"/>
  <c r="CO49" i="7"/>
  <c r="CQ49" i="7"/>
  <c r="O51" i="6"/>
  <c r="BS50" i="7"/>
  <c r="BP49" i="7"/>
  <c r="CB49" i="7"/>
  <c r="BZ49" i="7"/>
  <c r="BX50" i="7"/>
  <c r="L50" i="6" s="1"/>
  <c r="M50" i="6"/>
  <c r="CA50" i="7"/>
  <c r="BY50" i="7"/>
  <c r="BS49" i="7"/>
  <c r="BM48" i="7"/>
  <c r="H47" i="7"/>
  <c r="F47" i="7"/>
  <c r="BI50" i="7"/>
  <c r="J50" i="6" s="1"/>
  <c r="K50" i="6"/>
  <c r="BL50" i="7"/>
  <c r="BJ50" i="7"/>
  <c r="BK49" i="7"/>
  <c r="BM49" i="7"/>
  <c r="AY49" i="7"/>
  <c r="AW49" i="7"/>
  <c r="AX50" i="7"/>
  <c r="I50" i="6"/>
  <c r="AU50" i="7"/>
  <c r="H50" i="6" s="1"/>
  <c r="AV50" i="7"/>
  <c r="BB50" i="7"/>
  <c r="BE51" i="7"/>
  <c r="AN50" i="7"/>
  <c r="F49" i="6"/>
  <c r="AI49" i="7"/>
  <c r="AK49" i="7"/>
  <c r="AG50" i="7"/>
  <c r="AJ50" i="7"/>
  <c r="AH50" i="7"/>
  <c r="AQ51" i="7"/>
  <c r="G51" i="6"/>
  <c r="E49" i="7"/>
  <c r="F49" i="7" s="1"/>
  <c r="W49" i="7"/>
  <c r="U49" i="7"/>
  <c r="V50" i="7"/>
  <c r="S50" i="7"/>
  <c r="D50" i="6" s="1"/>
  <c r="T50" i="7"/>
  <c r="E51" i="6"/>
  <c r="AC51" i="7"/>
  <c r="Z50" i="7"/>
  <c r="D49" i="7"/>
  <c r="B49" i="6" s="1"/>
  <c r="AE49" i="6" s="1"/>
  <c r="G49" i="7"/>
  <c r="C50" i="6"/>
  <c r="L48" i="7"/>
  <c r="O49" i="7"/>
  <c r="DK51" i="7"/>
  <c r="CG50" i="7"/>
  <c r="DL52" i="7" l="1"/>
  <c r="DI52" i="7"/>
  <c r="Q52" i="6"/>
  <c r="DE52" i="7"/>
  <c r="DB52" i="7"/>
  <c r="P52" i="6" s="1"/>
  <c r="DC52" i="7"/>
  <c r="DF51" i="7"/>
  <c r="DD51" i="7"/>
  <c r="CT51" i="7"/>
  <c r="CW51" i="7"/>
  <c r="CH51" i="7"/>
  <c r="CE51" i="7"/>
  <c r="AF50" i="6"/>
  <c r="CO50" i="7"/>
  <c r="CQ50" i="7"/>
  <c r="CP51" i="7"/>
  <c r="CM51" i="7"/>
  <c r="N51" i="6" s="1"/>
  <c r="CN51" i="7"/>
  <c r="O52" i="6"/>
  <c r="BP50" i="7"/>
  <c r="CB50" i="7"/>
  <c r="BZ50" i="7"/>
  <c r="CA51" i="7"/>
  <c r="M51" i="6"/>
  <c r="BX51" i="7"/>
  <c r="L51" i="6" s="1"/>
  <c r="BY51" i="7"/>
  <c r="K51" i="6"/>
  <c r="BI51" i="7"/>
  <c r="J51" i="6" s="1"/>
  <c r="BL51" i="7"/>
  <c r="BJ51" i="7"/>
  <c r="BK50" i="7"/>
  <c r="BM50" i="7"/>
  <c r="BB51" i="7"/>
  <c r="AY50" i="7"/>
  <c r="AW50" i="7"/>
  <c r="I51" i="6"/>
  <c r="AU51" i="7"/>
  <c r="H51" i="6" s="1"/>
  <c r="AV51" i="7"/>
  <c r="AX51" i="7"/>
  <c r="BE52" i="7"/>
  <c r="AN51" i="7"/>
  <c r="F50" i="6"/>
  <c r="H49" i="7"/>
  <c r="AG51" i="7"/>
  <c r="AJ51" i="7"/>
  <c r="AH51" i="7"/>
  <c r="AK50" i="7"/>
  <c r="AI50" i="7"/>
  <c r="AQ52" i="7"/>
  <c r="G52" i="6"/>
  <c r="AC52" i="7"/>
  <c r="E52" i="6"/>
  <c r="T51" i="7"/>
  <c r="S51" i="7"/>
  <c r="D51" i="6" s="1"/>
  <c r="V51" i="7"/>
  <c r="Z51" i="7"/>
  <c r="U50" i="7"/>
  <c r="W50" i="7"/>
  <c r="G50" i="7"/>
  <c r="C51" i="6"/>
  <c r="L49" i="7"/>
  <c r="DK52" i="7"/>
  <c r="CG51" i="7"/>
  <c r="DL53" i="7" l="1"/>
  <c r="DI53" i="7"/>
  <c r="Q53" i="6"/>
  <c r="DE53" i="7"/>
  <c r="DB53" i="7"/>
  <c r="P53" i="6" s="1"/>
  <c r="DC53" i="7"/>
  <c r="DF52" i="7"/>
  <c r="DD52" i="7"/>
  <c r="CH52" i="7"/>
  <c r="CE52" i="7"/>
  <c r="AF51" i="6"/>
  <c r="CT52" i="7"/>
  <c r="CW52" i="7"/>
  <c r="CM52" i="7"/>
  <c r="N52" i="6" s="1"/>
  <c r="CN52" i="7"/>
  <c r="CP52" i="7"/>
  <c r="CO51" i="7"/>
  <c r="CQ51" i="7"/>
  <c r="O53" i="6"/>
  <c r="BX52" i="7"/>
  <c r="L52" i="6" s="1"/>
  <c r="M52" i="6"/>
  <c r="CA52" i="7"/>
  <c r="BY52" i="7"/>
  <c r="BP51" i="7"/>
  <c r="CB51" i="7"/>
  <c r="BZ51" i="7"/>
  <c r="BS51" i="7"/>
  <c r="E50" i="7"/>
  <c r="F50" i="7" s="1"/>
  <c r="O50" i="7"/>
  <c r="D50" i="7"/>
  <c r="B50" i="6" s="1"/>
  <c r="AE50" i="6" s="1"/>
  <c r="K52" i="6"/>
  <c r="BI52" i="7"/>
  <c r="J52" i="6" s="1"/>
  <c r="BL52" i="7"/>
  <c r="BJ52" i="7"/>
  <c r="BK51" i="7"/>
  <c r="BM51" i="7"/>
  <c r="AX52" i="7"/>
  <c r="I52" i="6"/>
  <c r="AU52" i="7"/>
  <c r="H52" i="6" s="1"/>
  <c r="AV52" i="7"/>
  <c r="BB52" i="7"/>
  <c r="AW51" i="7"/>
  <c r="AY51" i="7"/>
  <c r="BE53" i="7"/>
  <c r="AN52" i="7"/>
  <c r="F51" i="6"/>
  <c r="AG52" i="7"/>
  <c r="AJ52" i="7"/>
  <c r="AH52" i="7"/>
  <c r="AI51" i="7"/>
  <c r="AK51" i="7"/>
  <c r="AQ53" i="7"/>
  <c r="G53" i="6"/>
  <c r="W51" i="7"/>
  <c r="U51" i="7"/>
  <c r="V52" i="7"/>
  <c r="S52" i="7"/>
  <c r="D52" i="6" s="1"/>
  <c r="T52" i="7"/>
  <c r="E53" i="6"/>
  <c r="AC53" i="7"/>
  <c r="Z52" i="7"/>
  <c r="C52" i="6"/>
  <c r="G51" i="7"/>
  <c r="L50" i="7"/>
  <c r="DK53" i="7"/>
  <c r="DL54" i="7" l="1"/>
  <c r="DI54" i="7"/>
  <c r="Q54" i="6"/>
  <c r="DE54" i="7"/>
  <c r="DB54" i="7"/>
  <c r="P54" i="6" s="1"/>
  <c r="DC54" i="7"/>
  <c r="DF53" i="7"/>
  <c r="DD53" i="7"/>
  <c r="H50" i="7"/>
  <c r="CH53" i="7"/>
  <c r="CE53" i="7"/>
  <c r="CT53" i="7"/>
  <c r="CW53" i="7"/>
  <c r="CO52" i="7"/>
  <c r="CQ52" i="7"/>
  <c r="CM53" i="7"/>
  <c r="N53" i="6" s="1"/>
  <c r="CP53" i="7"/>
  <c r="CN53" i="7"/>
  <c r="O54" i="6"/>
  <c r="CB52" i="7"/>
  <c r="BZ52" i="7"/>
  <c r="BS53" i="7"/>
  <c r="BP52" i="7"/>
  <c r="BS52" i="7"/>
  <c r="CA53" i="7"/>
  <c r="M53" i="6"/>
  <c r="BX53" i="7"/>
  <c r="L53" i="6" s="1"/>
  <c r="BY53" i="7"/>
  <c r="E51" i="7"/>
  <c r="H51" i="7" s="1"/>
  <c r="O51" i="7"/>
  <c r="D51" i="7"/>
  <c r="B51" i="6" s="1"/>
  <c r="AE51" i="6" s="1"/>
  <c r="K53" i="6"/>
  <c r="BI53" i="7"/>
  <c r="J53" i="6" s="1"/>
  <c r="BL53" i="7"/>
  <c r="BJ53" i="7"/>
  <c r="BK52" i="7"/>
  <c r="BM52" i="7"/>
  <c r="I53" i="6"/>
  <c r="AU53" i="7"/>
  <c r="H53" i="6" s="1"/>
  <c r="AX53" i="7"/>
  <c r="AV53" i="7"/>
  <c r="AY52" i="7"/>
  <c r="AW52" i="7"/>
  <c r="BB53" i="7"/>
  <c r="BE54" i="7"/>
  <c r="AN53" i="7"/>
  <c r="F52" i="6"/>
  <c r="AH53" i="7"/>
  <c r="AG53" i="7"/>
  <c r="AJ53" i="7"/>
  <c r="AK52" i="7"/>
  <c r="AI52" i="7"/>
  <c r="AQ54" i="7"/>
  <c r="G54" i="6"/>
  <c r="AC54" i="7"/>
  <c r="E54" i="6"/>
  <c r="T53" i="7"/>
  <c r="S53" i="7"/>
  <c r="D53" i="6" s="1"/>
  <c r="V53" i="7"/>
  <c r="Z53" i="7"/>
  <c r="U52" i="7"/>
  <c r="W52" i="7"/>
  <c r="D52" i="7"/>
  <c r="B52" i="6" s="1"/>
  <c r="AE52" i="6" s="1"/>
  <c r="G52" i="7"/>
  <c r="E52" i="7"/>
  <c r="H52" i="7" s="1"/>
  <c r="C53" i="6"/>
  <c r="L51" i="7"/>
  <c r="O52" i="7"/>
  <c r="CG53" i="7"/>
  <c r="DK54" i="7"/>
  <c r="F52" i="7" l="1"/>
  <c r="DL55" i="7"/>
  <c r="DI55" i="7"/>
  <c r="Q55" i="6"/>
  <c r="DE55" i="7"/>
  <c r="DB55" i="7"/>
  <c r="P55" i="6" s="1"/>
  <c r="DC55" i="7"/>
  <c r="DF54" i="7"/>
  <c r="DD54" i="7"/>
  <c r="CH54" i="7"/>
  <c r="CE54" i="7"/>
  <c r="CT54" i="7"/>
  <c r="CW54" i="7"/>
  <c r="AF53" i="6"/>
  <c r="CP54" i="7"/>
  <c r="CN54" i="7"/>
  <c r="CM54" i="7"/>
  <c r="N54" i="6" s="1"/>
  <c r="CO53" i="7"/>
  <c r="CQ53" i="7"/>
  <c r="O55" i="6"/>
  <c r="BP53" i="7"/>
  <c r="BP54" i="7"/>
  <c r="CB53" i="7"/>
  <c r="BZ53" i="7"/>
  <c r="BX54" i="7"/>
  <c r="L54" i="6" s="1"/>
  <c r="M54" i="6"/>
  <c r="CA54" i="7"/>
  <c r="BY54" i="7"/>
  <c r="F51" i="7"/>
  <c r="K54" i="6"/>
  <c r="BI54" i="7"/>
  <c r="J54" i="6" s="1"/>
  <c r="BL54" i="7"/>
  <c r="BJ54" i="7"/>
  <c r="BK53" i="7"/>
  <c r="BM53" i="7"/>
  <c r="AY53" i="7"/>
  <c r="AW53" i="7"/>
  <c r="AX54" i="7"/>
  <c r="I54" i="6"/>
  <c r="AU54" i="7"/>
  <c r="H54" i="6" s="1"/>
  <c r="AV54" i="7"/>
  <c r="BB54" i="7"/>
  <c r="BE55" i="7"/>
  <c r="AN54" i="7"/>
  <c r="F53" i="6"/>
  <c r="AG54" i="7"/>
  <c r="AH54" i="7"/>
  <c r="AJ54" i="7"/>
  <c r="AI53" i="7"/>
  <c r="AK53" i="7"/>
  <c r="AQ55" i="7"/>
  <c r="G55" i="6"/>
  <c r="W53" i="7"/>
  <c r="U53" i="7"/>
  <c r="V54" i="7"/>
  <c r="S54" i="7"/>
  <c r="D54" i="6" s="1"/>
  <c r="T54" i="7"/>
  <c r="E55" i="6"/>
  <c r="AC55" i="7"/>
  <c r="Z54" i="7"/>
  <c r="G53" i="7"/>
  <c r="C54" i="6"/>
  <c r="L52" i="7"/>
  <c r="DK55" i="7"/>
  <c r="CG54" i="7"/>
  <c r="DL56" i="7" l="1"/>
  <c r="DI56" i="7"/>
  <c r="Q56" i="6"/>
  <c r="DE56" i="7"/>
  <c r="DB56" i="7"/>
  <c r="P56" i="6" s="1"/>
  <c r="DC56" i="7"/>
  <c r="DF55" i="7"/>
  <c r="DD55" i="7"/>
  <c r="CH55" i="7"/>
  <c r="CE55" i="7"/>
  <c r="AF54" i="6"/>
  <c r="CT55" i="7"/>
  <c r="CW55" i="7"/>
  <c r="CO54" i="7"/>
  <c r="CQ54" i="7"/>
  <c r="CP55" i="7"/>
  <c r="CM55" i="7"/>
  <c r="N55" i="6" s="1"/>
  <c r="CN55" i="7"/>
  <c r="O56" i="6"/>
  <c r="CA55" i="7"/>
  <c r="M55" i="6"/>
  <c r="BX55" i="7"/>
  <c r="L55" i="6" s="1"/>
  <c r="BY55" i="7"/>
  <c r="CB54" i="7"/>
  <c r="BZ54" i="7"/>
  <c r="BS54" i="7"/>
  <c r="E53" i="7"/>
  <c r="H53" i="7" s="1"/>
  <c r="O53" i="7"/>
  <c r="D53" i="7"/>
  <c r="B53" i="6" s="1"/>
  <c r="AE53" i="6" s="1"/>
  <c r="K55" i="6"/>
  <c r="BI55" i="7"/>
  <c r="J55" i="6" s="1"/>
  <c r="BL55" i="7"/>
  <c r="BJ55" i="7"/>
  <c r="BK54" i="7"/>
  <c r="BM54" i="7"/>
  <c r="BP55" i="7"/>
  <c r="BB55" i="7"/>
  <c r="AY54" i="7"/>
  <c r="AW54" i="7"/>
  <c r="I55" i="6"/>
  <c r="AU55" i="7"/>
  <c r="H55" i="6" s="1"/>
  <c r="AV55" i="7"/>
  <c r="AX55" i="7"/>
  <c r="BE56" i="7"/>
  <c r="AN55" i="7"/>
  <c r="F54" i="6"/>
  <c r="AI54" i="7"/>
  <c r="AK54" i="7"/>
  <c r="AJ55" i="7"/>
  <c r="AG55" i="7"/>
  <c r="AH55" i="7"/>
  <c r="AQ56" i="7"/>
  <c r="G56" i="6"/>
  <c r="AC56" i="7"/>
  <c r="E56" i="6"/>
  <c r="T55" i="7"/>
  <c r="S55" i="7"/>
  <c r="D55" i="6" s="1"/>
  <c r="V55" i="7"/>
  <c r="Z55" i="7"/>
  <c r="U54" i="7"/>
  <c r="W54" i="7"/>
  <c r="G54" i="7"/>
  <c r="C55" i="6"/>
  <c r="L53" i="7"/>
  <c r="BD55" i="7"/>
  <c r="DK56" i="7"/>
  <c r="CG55" i="7"/>
  <c r="DL57" i="7" l="1"/>
  <c r="DI57" i="7"/>
  <c r="Q57" i="6"/>
  <c r="DE57" i="7"/>
  <c r="DB57" i="7"/>
  <c r="P57" i="6" s="1"/>
  <c r="DC57" i="7"/>
  <c r="DF56" i="7"/>
  <c r="DD56" i="7"/>
  <c r="AF55" i="6"/>
  <c r="CH56" i="7"/>
  <c r="CE56" i="7"/>
  <c r="CT56" i="7"/>
  <c r="CW56" i="7"/>
  <c r="CM56" i="7"/>
  <c r="N56" i="6" s="1"/>
  <c r="CP56" i="7"/>
  <c r="CN56" i="7"/>
  <c r="CO55" i="7"/>
  <c r="CQ55" i="7"/>
  <c r="O57" i="6"/>
  <c r="F53" i="7"/>
  <c r="BP56" i="7"/>
  <c r="BX56" i="7"/>
  <c r="L56" i="6" s="1"/>
  <c r="M56" i="6"/>
  <c r="CA56" i="7"/>
  <c r="BY56" i="7"/>
  <c r="CB55" i="7"/>
  <c r="BZ55" i="7"/>
  <c r="BS55" i="7"/>
  <c r="E54" i="7"/>
  <c r="H54" i="7" s="1"/>
  <c r="O54" i="7"/>
  <c r="D54" i="7"/>
  <c r="B54" i="6" s="1"/>
  <c r="AE54" i="6" s="1"/>
  <c r="K56" i="6"/>
  <c r="BI56" i="7"/>
  <c r="J56" i="6" s="1"/>
  <c r="BL56" i="7"/>
  <c r="BJ56" i="7"/>
  <c r="BK55" i="7"/>
  <c r="BM55" i="7"/>
  <c r="AX56" i="7"/>
  <c r="I56" i="6"/>
  <c r="AU56" i="7"/>
  <c r="H56" i="6" s="1"/>
  <c r="AV56" i="7"/>
  <c r="BB56" i="7"/>
  <c r="AY55" i="7"/>
  <c r="AW55" i="7"/>
  <c r="BE57" i="7"/>
  <c r="AN56" i="7"/>
  <c r="F55" i="6"/>
  <c r="AG56" i="7"/>
  <c r="AJ56" i="7"/>
  <c r="AH56" i="7"/>
  <c r="AI55" i="7"/>
  <c r="AK55" i="7"/>
  <c r="AQ57" i="7"/>
  <c r="G57" i="6"/>
  <c r="W55" i="7"/>
  <c r="U55" i="7"/>
  <c r="V56" i="7"/>
  <c r="S56" i="7"/>
  <c r="D56" i="6" s="1"/>
  <c r="T56" i="7"/>
  <c r="E57" i="6"/>
  <c r="AC57" i="7"/>
  <c r="Z56" i="7"/>
  <c r="D55" i="7"/>
  <c r="B55" i="6" s="1"/>
  <c r="AE55" i="6" s="1"/>
  <c r="C56" i="6"/>
  <c r="G55" i="7"/>
  <c r="L54" i="7"/>
  <c r="DK57" i="7"/>
  <c r="CG56" i="7"/>
  <c r="BD56" i="7"/>
  <c r="AF56" i="6" l="1"/>
  <c r="F54" i="7"/>
  <c r="DL58" i="7"/>
  <c r="DI58" i="7"/>
  <c r="Q58" i="6"/>
  <c r="DE58" i="7"/>
  <c r="DB58" i="7"/>
  <c r="P58" i="6" s="1"/>
  <c r="DC58" i="7"/>
  <c r="DF57" i="7"/>
  <c r="DD57" i="7"/>
  <c r="CH57" i="7"/>
  <c r="CE57" i="7"/>
  <c r="CT57" i="7"/>
  <c r="CW57" i="7"/>
  <c r="CM57" i="7"/>
  <c r="N57" i="6" s="1"/>
  <c r="CP57" i="7"/>
  <c r="CN57" i="7"/>
  <c r="CO56" i="7"/>
  <c r="CQ56" i="7"/>
  <c r="O58" i="6"/>
  <c r="BP57" i="7"/>
  <c r="CA57" i="7"/>
  <c r="M57" i="6"/>
  <c r="BX57" i="7"/>
  <c r="L57" i="6" s="1"/>
  <c r="BY57" i="7"/>
  <c r="CB56" i="7"/>
  <c r="BZ56" i="7"/>
  <c r="BS56" i="7"/>
  <c r="E55" i="7"/>
  <c r="H55" i="7" s="1"/>
  <c r="O55" i="7"/>
  <c r="K57" i="6"/>
  <c r="BI57" i="7"/>
  <c r="J57" i="6" s="1"/>
  <c r="BL57" i="7"/>
  <c r="BJ57" i="7"/>
  <c r="BK56" i="7"/>
  <c r="BM56" i="7"/>
  <c r="I57" i="6"/>
  <c r="AU57" i="7"/>
  <c r="H57" i="6" s="1"/>
  <c r="AX57" i="7"/>
  <c r="AV57" i="7"/>
  <c r="AY56" i="7"/>
  <c r="AW56" i="7"/>
  <c r="BB57" i="7"/>
  <c r="BE58" i="7"/>
  <c r="AN57" i="7"/>
  <c r="F56" i="6"/>
  <c r="AH57" i="7"/>
  <c r="AJ57" i="7"/>
  <c r="AG57" i="7"/>
  <c r="AI56" i="7"/>
  <c r="AK56" i="7"/>
  <c r="AQ58" i="7"/>
  <c r="G58" i="6"/>
  <c r="AC58" i="7"/>
  <c r="E58" i="6"/>
  <c r="T57" i="7"/>
  <c r="S57" i="7"/>
  <c r="D57" i="6" s="1"/>
  <c r="V57" i="7"/>
  <c r="Z57" i="7"/>
  <c r="U56" i="7"/>
  <c r="W56" i="7"/>
  <c r="G56" i="7"/>
  <c r="C57" i="6"/>
  <c r="L55" i="7"/>
  <c r="BD57" i="7"/>
  <c r="CG57" i="7"/>
  <c r="DK58" i="7"/>
  <c r="DL59" i="7" l="1"/>
  <c r="DI59" i="7"/>
  <c r="Q59" i="6"/>
  <c r="DE59" i="7"/>
  <c r="DB59" i="7"/>
  <c r="P59" i="6" s="1"/>
  <c r="DC59" i="7"/>
  <c r="DF58" i="7"/>
  <c r="DD58" i="7"/>
  <c r="AF57" i="6"/>
  <c r="CH58" i="7"/>
  <c r="CE58" i="7"/>
  <c r="CT58" i="7"/>
  <c r="CW58" i="7"/>
  <c r="CP58" i="7"/>
  <c r="CN58" i="7"/>
  <c r="CM58" i="7"/>
  <c r="N58" i="6" s="1"/>
  <c r="CO57" i="7"/>
  <c r="CQ57" i="7"/>
  <c r="O59" i="6"/>
  <c r="BX58" i="7"/>
  <c r="L58" i="6" s="1"/>
  <c r="M58" i="6"/>
  <c r="CA58" i="7"/>
  <c r="BY58" i="7"/>
  <c r="CB57" i="7"/>
  <c r="BZ57" i="7"/>
  <c r="BS57" i="7"/>
  <c r="F55" i="7"/>
  <c r="D56" i="7"/>
  <c r="B56" i="6" s="1"/>
  <c r="AE56" i="6" s="1"/>
  <c r="O56" i="7"/>
  <c r="E56" i="7"/>
  <c r="F56" i="7" s="1"/>
  <c r="BI58" i="7"/>
  <c r="J58" i="6" s="1"/>
  <c r="K58" i="6"/>
  <c r="BL58" i="7"/>
  <c r="BJ58" i="7"/>
  <c r="BK57" i="7"/>
  <c r="BM57" i="7"/>
  <c r="AY57" i="7"/>
  <c r="AW57" i="7"/>
  <c r="AX58" i="7"/>
  <c r="I58" i="6"/>
  <c r="AU58" i="7"/>
  <c r="H58" i="6" s="1"/>
  <c r="AV58" i="7"/>
  <c r="BB58" i="7"/>
  <c r="BE59" i="7"/>
  <c r="AN58" i="7"/>
  <c r="F57" i="6"/>
  <c r="AJ58" i="7"/>
  <c r="AG58" i="7"/>
  <c r="AH58" i="7"/>
  <c r="AI57" i="7"/>
  <c r="AK57" i="7"/>
  <c r="AQ59" i="7"/>
  <c r="G59" i="6"/>
  <c r="W57" i="7"/>
  <c r="U57" i="7"/>
  <c r="S58" i="7"/>
  <c r="D58" i="6" s="1"/>
  <c r="T58" i="7"/>
  <c r="V58" i="7"/>
  <c r="E59" i="6"/>
  <c r="AC59" i="7"/>
  <c r="Z58" i="7"/>
  <c r="C58" i="6"/>
  <c r="G57" i="7"/>
  <c r="L56" i="7"/>
  <c r="DK59" i="7"/>
  <c r="CG58" i="7"/>
  <c r="BR57" i="7"/>
  <c r="DL60" i="7" l="1"/>
  <c r="DI60" i="7"/>
  <c r="Q60" i="6"/>
  <c r="DE60" i="7"/>
  <c r="DB60" i="7"/>
  <c r="P60" i="6" s="1"/>
  <c r="DC60" i="7"/>
  <c r="DF59" i="7"/>
  <c r="DD59" i="7"/>
  <c r="AF58" i="6"/>
  <c r="CH59" i="7"/>
  <c r="CE59" i="7"/>
  <c r="CT59" i="7"/>
  <c r="CW59" i="7"/>
  <c r="CO58" i="7"/>
  <c r="CQ58" i="7"/>
  <c r="CP59" i="7"/>
  <c r="CM59" i="7"/>
  <c r="N59" i="6" s="1"/>
  <c r="CN59" i="7"/>
  <c r="O60" i="6"/>
  <c r="BP59" i="7"/>
  <c r="CB58" i="7"/>
  <c r="BZ58" i="7"/>
  <c r="BP58" i="7"/>
  <c r="CA59" i="7"/>
  <c r="M59" i="6"/>
  <c r="BX59" i="7"/>
  <c r="L59" i="6" s="1"/>
  <c r="BY59" i="7"/>
  <c r="BS58" i="7"/>
  <c r="D57" i="7"/>
  <c r="B57" i="6" s="1"/>
  <c r="AE57" i="6" s="1"/>
  <c r="O57" i="7"/>
  <c r="H56" i="7"/>
  <c r="E57" i="7"/>
  <c r="F57" i="7" s="1"/>
  <c r="K59" i="6"/>
  <c r="BL59" i="7"/>
  <c r="BI59" i="7"/>
  <c r="J59" i="6" s="1"/>
  <c r="BJ59" i="7"/>
  <c r="BK58" i="7"/>
  <c r="BM58" i="7"/>
  <c r="I59" i="6"/>
  <c r="AU59" i="7"/>
  <c r="H59" i="6" s="1"/>
  <c r="AV59" i="7"/>
  <c r="AX59" i="7"/>
  <c r="AW58" i="7"/>
  <c r="AY58" i="7"/>
  <c r="BB59" i="7"/>
  <c r="BE60" i="7"/>
  <c r="AN59" i="7"/>
  <c r="F58" i="6"/>
  <c r="AH59" i="7"/>
  <c r="AG59" i="7"/>
  <c r="AJ59" i="7"/>
  <c r="AI58" i="7"/>
  <c r="AK58" i="7"/>
  <c r="AQ60" i="7"/>
  <c r="G60" i="6"/>
  <c r="Z59" i="7"/>
  <c r="U58" i="7"/>
  <c r="W58" i="7"/>
  <c r="AC60" i="7"/>
  <c r="E60" i="6"/>
  <c r="V59" i="7"/>
  <c r="T59" i="7"/>
  <c r="S59" i="7"/>
  <c r="D59" i="6" s="1"/>
  <c r="G58" i="7"/>
  <c r="D58" i="7"/>
  <c r="B58" i="6" s="1"/>
  <c r="E58" i="7"/>
  <c r="H58" i="7" s="1"/>
  <c r="C59" i="6"/>
  <c r="L57" i="7"/>
  <c r="O58" i="7"/>
  <c r="DK60" i="7"/>
  <c r="CG59" i="7"/>
  <c r="AE58" i="6" l="1"/>
  <c r="DL61" i="7"/>
  <c r="DI61" i="7"/>
  <c r="Q61" i="6"/>
  <c r="DE61" i="7"/>
  <c r="DB61" i="7"/>
  <c r="P61" i="6" s="1"/>
  <c r="DC61" i="7"/>
  <c r="DF60" i="7"/>
  <c r="DD60" i="7"/>
  <c r="CH60" i="7"/>
  <c r="CE60" i="7"/>
  <c r="AF59" i="6"/>
  <c r="CT60" i="7"/>
  <c r="CW60" i="7"/>
  <c r="CM60" i="7"/>
  <c r="N60" i="6" s="1"/>
  <c r="CN60" i="7"/>
  <c r="CP60" i="7"/>
  <c r="CO59" i="7"/>
  <c r="CQ59" i="7"/>
  <c r="O61" i="6"/>
  <c r="BX60" i="7"/>
  <c r="L60" i="6" s="1"/>
  <c r="M60" i="6"/>
  <c r="CA60" i="7"/>
  <c r="BY60" i="7"/>
  <c r="CB59" i="7"/>
  <c r="BZ59" i="7"/>
  <c r="BS59" i="7"/>
  <c r="H57" i="7"/>
  <c r="K60" i="6"/>
  <c r="BI60" i="7"/>
  <c r="J60" i="6" s="1"/>
  <c r="BL60" i="7"/>
  <c r="BJ60" i="7"/>
  <c r="BK59" i="7"/>
  <c r="BM59" i="7"/>
  <c r="F58" i="7"/>
  <c r="AX60" i="7"/>
  <c r="I60" i="6"/>
  <c r="AU60" i="7"/>
  <c r="H60" i="6" s="1"/>
  <c r="AV60" i="7"/>
  <c r="BB60" i="7"/>
  <c r="AW59" i="7"/>
  <c r="AY59" i="7"/>
  <c r="BE61" i="7"/>
  <c r="AN60" i="7"/>
  <c r="F59" i="6"/>
  <c r="AG60" i="7"/>
  <c r="AJ60" i="7"/>
  <c r="AH60" i="7"/>
  <c r="AI59" i="7"/>
  <c r="AK59" i="7"/>
  <c r="AQ61" i="7"/>
  <c r="G61" i="6"/>
  <c r="V60" i="7"/>
  <c r="S60" i="7"/>
  <c r="D60" i="6" s="1"/>
  <c r="T60" i="7"/>
  <c r="W59" i="7"/>
  <c r="U59" i="7"/>
  <c r="E61" i="6"/>
  <c r="AC61" i="7"/>
  <c r="Z60" i="7"/>
  <c r="D59" i="7"/>
  <c r="B59" i="6" s="1"/>
  <c r="AE59" i="6" s="1"/>
  <c r="C60" i="6"/>
  <c r="G59" i="7"/>
  <c r="L58" i="7"/>
  <c r="BR59" i="7"/>
  <c r="AP60" i="7"/>
  <c r="DK61" i="7"/>
  <c r="BR60" i="7"/>
  <c r="DL62" i="7" l="1"/>
  <c r="DI62" i="7"/>
  <c r="Q62" i="6"/>
  <c r="DE62" i="7"/>
  <c r="DB62" i="7"/>
  <c r="P62" i="6" s="1"/>
  <c r="DC62" i="7"/>
  <c r="DF61" i="7"/>
  <c r="DD61" i="7"/>
  <c r="CH61" i="7"/>
  <c r="CE61" i="7"/>
  <c r="CT61" i="7"/>
  <c r="CW61" i="7"/>
  <c r="CM61" i="7"/>
  <c r="N61" i="6" s="1"/>
  <c r="CP61" i="7"/>
  <c r="CN61" i="7"/>
  <c r="CO60" i="7"/>
  <c r="CQ60" i="7"/>
  <c r="O62" i="6"/>
  <c r="CA61" i="7"/>
  <c r="M61" i="6"/>
  <c r="BX61" i="7"/>
  <c r="L61" i="6" s="1"/>
  <c r="BY61" i="7"/>
  <c r="CB60" i="7"/>
  <c r="BZ60" i="7"/>
  <c r="BP61" i="7"/>
  <c r="BP60" i="7"/>
  <c r="BS60" i="7"/>
  <c r="E59" i="7"/>
  <c r="H59" i="7" s="1"/>
  <c r="O59" i="7"/>
  <c r="K61" i="6"/>
  <c r="BL61" i="7"/>
  <c r="BI61" i="7"/>
  <c r="J61" i="6" s="1"/>
  <c r="BJ61" i="7"/>
  <c r="BK60" i="7"/>
  <c r="BM60" i="7"/>
  <c r="I61" i="6"/>
  <c r="AU61" i="7"/>
  <c r="H61" i="6" s="1"/>
  <c r="AX61" i="7"/>
  <c r="AV61" i="7"/>
  <c r="AY60" i="7"/>
  <c r="AW60" i="7"/>
  <c r="BB61" i="7"/>
  <c r="BE62" i="7"/>
  <c r="AN61" i="7"/>
  <c r="F60" i="6"/>
  <c r="AH61" i="7"/>
  <c r="AJ61" i="7"/>
  <c r="AG61" i="7"/>
  <c r="AK60" i="7"/>
  <c r="AI60" i="7"/>
  <c r="AQ62" i="7"/>
  <c r="G62" i="6"/>
  <c r="AC62" i="7"/>
  <c r="E62" i="6"/>
  <c r="T61" i="7"/>
  <c r="S61" i="7"/>
  <c r="D61" i="6" s="1"/>
  <c r="V61" i="7"/>
  <c r="Z61" i="7"/>
  <c r="U60" i="7"/>
  <c r="W60" i="7"/>
  <c r="G60" i="7"/>
  <c r="D60" i="7"/>
  <c r="B60" i="6" s="1"/>
  <c r="AE60" i="6" s="1"/>
  <c r="E60" i="7"/>
  <c r="H60" i="7" s="1"/>
  <c r="C61" i="6"/>
  <c r="L59" i="7"/>
  <c r="O60" i="7"/>
  <c r="AP61" i="7"/>
  <c r="CG61" i="7"/>
  <c r="DK62" i="7"/>
  <c r="BD61" i="7"/>
  <c r="F60" i="7" l="1"/>
  <c r="DL63" i="7"/>
  <c r="DI63" i="7"/>
  <c r="Q63" i="6"/>
  <c r="DE63" i="7"/>
  <c r="DB63" i="7"/>
  <c r="P63" i="6" s="1"/>
  <c r="DC63" i="7"/>
  <c r="DF62" i="7"/>
  <c r="DD62" i="7"/>
  <c r="CH62" i="7"/>
  <c r="CE62" i="7"/>
  <c r="CT62" i="7"/>
  <c r="CW62" i="7"/>
  <c r="AF61" i="6"/>
  <c r="CP62" i="7"/>
  <c r="CN62" i="7"/>
  <c r="CM62" i="7"/>
  <c r="N62" i="6" s="1"/>
  <c r="CO61" i="7"/>
  <c r="CQ61" i="7"/>
  <c r="O63" i="6"/>
  <c r="F59" i="7"/>
  <c r="CB61" i="7"/>
  <c r="BZ61" i="7"/>
  <c r="BS61" i="7"/>
  <c r="BX62" i="7"/>
  <c r="L62" i="6" s="1"/>
  <c r="M62" i="6"/>
  <c r="CA62" i="7"/>
  <c r="BY62" i="7"/>
  <c r="K62" i="6"/>
  <c r="BI62" i="7"/>
  <c r="J62" i="6" s="1"/>
  <c r="BL62" i="7"/>
  <c r="BJ62" i="7"/>
  <c r="BK61" i="7"/>
  <c r="BM61" i="7"/>
  <c r="AY61" i="7"/>
  <c r="AW61" i="7"/>
  <c r="AX62" i="7"/>
  <c r="I62" i="6"/>
  <c r="AU62" i="7"/>
  <c r="H62" i="6" s="1"/>
  <c r="AV62" i="7"/>
  <c r="BB62" i="7"/>
  <c r="AN62" i="7"/>
  <c r="F61" i="6"/>
  <c r="AG62" i="7"/>
  <c r="AJ62" i="7"/>
  <c r="AH62" i="7"/>
  <c r="AI61" i="7"/>
  <c r="AK61" i="7"/>
  <c r="AQ63" i="7"/>
  <c r="G63" i="6"/>
  <c r="W61" i="7"/>
  <c r="U61" i="7"/>
  <c r="V62" i="7"/>
  <c r="S62" i="7"/>
  <c r="D62" i="6" s="1"/>
  <c r="T62" i="7"/>
  <c r="E63" i="6"/>
  <c r="AC63" i="7"/>
  <c r="Z62" i="7"/>
  <c r="G61" i="7"/>
  <c r="C62" i="6"/>
  <c r="L60" i="7"/>
  <c r="CG62" i="7"/>
  <c r="DK63" i="7"/>
  <c r="AP62" i="7"/>
  <c r="BR61" i="7"/>
  <c r="BR62" i="7"/>
  <c r="DL64" i="7" l="1"/>
  <c r="DI64" i="7"/>
  <c r="Q64" i="6"/>
  <c r="DE64" i="7"/>
  <c r="DB64" i="7"/>
  <c r="P64" i="6" s="1"/>
  <c r="DC64" i="7"/>
  <c r="DF63" i="7"/>
  <c r="DD63" i="7"/>
  <c r="AF62" i="6"/>
  <c r="CH63" i="7"/>
  <c r="CE63" i="7"/>
  <c r="CT63" i="7"/>
  <c r="CW63" i="7"/>
  <c r="CO62" i="7"/>
  <c r="CQ62" i="7"/>
  <c r="CP63" i="7"/>
  <c r="CM63" i="7"/>
  <c r="N63" i="6" s="1"/>
  <c r="CN63" i="7"/>
  <c r="O64" i="6"/>
  <c r="BP62" i="7"/>
  <c r="CB62" i="7"/>
  <c r="BZ62" i="7"/>
  <c r="CA63" i="7"/>
  <c r="M63" i="6"/>
  <c r="BX63" i="7"/>
  <c r="L63" i="6" s="1"/>
  <c r="BY63" i="7"/>
  <c r="BS62" i="7"/>
  <c r="BE63" i="7"/>
  <c r="E61" i="7"/>
  <c r="H61" i="7" s="1"/>
  <c r="O61" i="7"/>
  <c r="D61" i="7"/>
  <c r="B61" i="6" s="1"/>
  <c r="AE61" i="6" s="1"/>
  <c r="BK62" i="7"/>
  <c r="BM62" i="7"/>
  <c r="K63" i="6"/>
  <c r="BL63" i="7"/>
  <c r="BI63" i="7"/>
  <c r="J63" i="6" s="1"/>
  <c r="BJ63" i="7"/>
  <c r="I63" i="6"/>
  <c r="AU63" i="7"/>
  <c r="H63" i="6" s="1"/>
  <c r="AV63" i="7"/>
  <c r="AX63" i="7"/>
  <c r="AY62" i="7"/>
  <c r="AW62" i="7"/>
  <c r="BB63" i="7"/>
  <c r="BE64" i="7"/>
  <c r="AN63" i="7"/>
  <c r="F62" i="6"/>
  <c r="AG63" i="7"/>
  <c r="AJ63" i="7"/>
  <c r="AH63" i="7"/>
  <c r="AK62" i="7"/>
  <c r="AI62" i="7"/>
  <c r="AQ64" i="7"/>
  <c r="G64" i="6"/>
  <c r="AC64" i="7"/>
  <c r="E64" i="6"/>
  <c r="T63" i="7"/>
  <c r="S63" i="7"/>
  <c r="D63" i="6" s="1"/>
  <c r="V63" i="7"/>
  <c r="Z63" i="7"/>
  <c r="U62" i="7"/>
  <c r="W62" i="7"/>
  <c r="G62" i="7"/>
  <c r="C63" i="6"/>
  <c r="L61" i="7"/>
  <c r="BR63" i="7"/>
  <c r="AP63" i="7"/>
  <c r="DK64" i="7"/>
  <c r="CG63" i="7"/>
  <c r="DL65" i="7" l="1"/>
  <c r="DI65" i="7"/>
  <c r="Q65" i="6"/>
  <c r="DE65" i="7"/>
  <c r="DB65" i="7"/>
  <c r="P65" i="6" s="1"/>
  <c r="DC65" i="7"/>
  <c r="DF64" i="7"/>
  <c r="DD64" i="7"/>
  <c r="CH64" i="7"/>
  <c r="CE64" i="7"/>
  <c r="AF63" i="6"/>
  <c r="CT64" i="7"/>
  <c r="CW64" i="7"/>
  <c r="CM64" i="7"/>
  <c r="N64" i="6" s="1"/>
  <c r="CP64" i="7"/>
  <c r="CN64" i="7"/>
  <c r="CO63" i="7"/>
  <c r="CQ63" i="7"/>
  <c r="O65" i="6"/>
  <c r="F61" i="7"/>
  <c r="CB63" i="7"/>
  <c r="BZ63" i="7"/>
  <c r="BP63" i="7"/>
  <c r="BX64" i="7"/>
  <c r="L64" i="6" s="1"/>
  <c r="M64" i="6"/>
  <c r="CA64" i="7"/>
  <c r="BY64" i="7"/>
  <c r="BS63" i="7"/>
  <c r="D62" i="7"/>
  <c r="B62" i="6" s="1"/>
  <c r="AE62" i="6" s="1"/>
  <c r="O62" i="7"/>
  <c r="E62" i="7"/>
  <c r="F62" i="7" s="1"/>
  <c r="K64" i="6"/>
  <c r="BI64" i="7"/>
  <c r="J64" i="6" s="1"/>
  <c r="BL64" i="7"/>
  <c r="BJ64" i="7"/>
  <c r="BK63" i="7"/>
  <c r="BM63" i="7"/>
  <c r="AX64" i="7"/>
  <c r="I64" i="6"/>
  <c r="AU64" i="7"/>
  <c r="H64" i="6" s="1"/>
  <c r="AV64" i="7"/>
  <c r="BB64" i="7"/>
  <c r="AW63" i="7"/>
  <c r="AY63" i="7"/>
  <c r="BE65" i="7"/>
  <c r="AN64" i="7"/>
  <c r="F63" i="6"/>
  <c r="AH64" i="7"/>
  <c r="AJ64" i="7"/>
  <c r="AG64" i="7"/>
  <c r="AI63" i="7"/>
  <c r="AK63" i="7"/>
  <c r="AQ65" i="7"/>
  <c r="G65" i="6"/>
  <c r="E65" i="6"/>
  <c r="AC65" i="7"/>
  <c r="Z64" i="7"/>
  <c r="W63" i="7"/>
  <c r="U63" i="7"/>
  <c r="T64" i="7"/>
  <c r="S64" i="7"/>
  <c r="D64" i="6" s="1"/>
  <c r="V64" i="7"/>
  <c r="G63" i="7"/>
  <c r="C64" i="6"/>
  <c r="L62" i="7"/>
  <c r="O63" i="7"/>
  <c r="BR64" i="7"/>
  <c r="BD64" i="7"/>
  <c r="CG64" i="7"/>
  <c r="DK65" i="7"/>
  <c r="DL66" i="7" l="1"/>
  <c r="DI66" i="7"/>
  <c r="Q66" i="6"/>
  <c r="DE66" i="7"/>
  <c r="DB66" i="7"/>
  <c r="P66" i="6" s="1"/>
  <c r="DC66" i="7"/>
  <c r="DF65" i="7"/>
  <c r="DD65" i="7"/>
  <c r="CH65" i="7"/>
  <c r="CE65" i="7"/>
  <c r="AF64" i="6"/>
  <c r="CT65" i="7"/>
  <c r="CW65" i="7"/>
  <c r="CM65" i="7"/>
  <c r="N65" i="6" s="1"/>
  <c r="CP65" i="7"/>
  <c r="CN65" i="7"/>
  <c r="CO64" i="7"/>
  <c r="CQ64" i="7"/>
  <c r="O66" i="6"/>
  <c r="CA65" i="7"/>
  <c r="M65" i="6"/>
  <c r="BX65" i="7"/>
  <c r="L65" i="6" s="1"/>
  <c r="BY65" i="7"/>
  <c r="BP64" i="7"/>
  <c r="CB64" i="7"/>
  <c r="BZ64" i="7"/>
  <c r="BS64" i="7"/>
  <c r="H62" i="7"/>
  <c r="K65" i="6"/>
  <c r="BK64" i="7"/>
  <c r="BM64" i="7"/>
  <c r="I65" i="6"/>
  <c r="AU65" i="7"/>
  <c r="H65" i="6" s="1"/>
  <c r="AX65" i="7"/>
  <c r="AV65" i="7"/>
  <c r="AY64" i="7"/>
  <c r="AW64" i="7"/>
  <c r="BB65" i="7"/>
  <c r="BE66" i="7"/>
  <c r="AN65" i="7"/>
  <c r="F64" i="6"/>
  <c r="AH65" i="7"/>
  <c r="AG65" i="7"/>
  <c r="AJ65" i="7"/>
  <c r="AI64" i="7"/>
  <c r="AK64" i="7"/>
  <c r="AQ66" i="7"/>
  <c r="G66" i="6"/>
  <c r="U64" i="7"/>
  <c r="W64" i="7"/>
  <c r="Z65" i="7"/>
  <c r="AC66" i="7"/>
  <c r="E66" i="6"/>
  <c r="V65" i="7"/>
  <c r="T65" i="7"/>
  <c r="S65" i="7"/>
  <c r="D65" i="6" s="1"/>
  <c r="G64" i="7"/>
  <c r="C65" i="6"/>
  <c r="L63" i="7"/>
  <c r="D63" i="7"/>
  <c r="B63" i="6" s="1"/>
  <c r="AE63" i="6" s="1"/>
  <c r="E63" i="7"/>
  <c r="DK66" i="7"/>
  <c r="CG65" i="7"/>
  <c r="DL67" i="7" l="1"/>
  <c r="DI67" i="7"/>
  <c r="Q67" i="6"/>
  <c r="DE67" i="7"/>
  <c r="DB67" i="7"/>
  <c r="P67" i="6" s="1"/>
  <c r="DC67" i="7"/>
  <c r="DF66" i="7"/>
  <c r="DD66" i="7"/>
  <c r="CH66" i="7"/>
  <c r="CE66" i="7"/>
  <c r="AF65" i="6"/>
  <c r="CT66" i="7"/>
  <c r="CW66" i="7"/>
  <c r="CP66" i="7"/>
  <c r="CN66" i="7"/>
  <c r="CM66" i="7"/>
  <c r="N66" i="6" s="1"/>
  <c r="CO65" i="7"/>
  <c r="CQ65" i="7"/>
  <c r="O67" i="6"/>
  <c r="CB65" i="7"/>
  <c r="BZ65" i="7"/>
  <c r="BP65" i="7"/>
  <c r="BS65" i="7"/>
  <c r="BX66" i="7"/>
  <c r="L66" i="6" s="1"/>
  <c r="M66" i="6"/>
  <c r="CA66" i="7"/>
  <c r="BY66" i="7"/>
  <c r="E64" i="7"/>
  <c r="H64" i="7" s="1"/>
  <c r="O64" i="7"/>
  <c r="BJ65" i="7"/>
  <c r="BM65" i="7" s="1"/>
  <c r="BL65" i="7"/>
  <c r="BI65" i="7"/>
  <c r="J65" i="6" s="1"/>
  <c r="D64" i="7"/>
  <c r="B64" i="6" s="1"/>
  <c r="AE64" i="6" s="1"/>
  <c r="BI66" i="7"/>
  <c r="J66" i="6" s="1"/>
  <c r="K66" i="6"/>
  <c r="BL66" i="7"/>
  <c r="BJ66" i="7"/>
  <c r="AY65" i="7"/>
  <c r="AW65" i="7"/>
  <c r="AX66" i="7"/>
  <c r="I66" i="6"/>
  <c r="AU66" i="7"/>
  <c r="H66" i="6" s="1"/>
  <c r="AV66" i="7"/>
  <c r="BB66" i="7"/>
  <c r="BE67" i="7"/>
  <c r="AN66" i="7"/>
  <c r="F65" i="6"/>
  <c r="AG66" i="7"/>
  <c r="AJ66" i="7"/>
  <c r="AH66" i="7"/>
  <c r="AI65" i="7"/>
  <c r="AK65" i="7"/>
  <c r="AQ67" i="7"/>
  <c r="G67" i="6"/>
  <c r="S66" i="7"/>
  <c r="D66" i="6" s="1"/>
  <c r="T66" i="7"/>
  <c r="V66" i="7"/>
  <c r="W65" i="7"/>
  <c r="U65" i="7"/>
  <c r="E67" i="6"/>
  <c r="AC67" i="7"/>
  <c r="Z66" i="7"/>
  <c r="D65" i="7"/>
  <c r="B65" i="6" s="1"/>
  <c r="G65" i="7"/>
  <c r="C66" i="6"/>
  <c r="E65" i="7"/>
  <c r="H65" i="7" s="1"/>
  <c r="L64" i="7"/>
  <c r="O65" i="7"/>
  <c r="F63" i="7"/>
  <c r="H63" i="7"/>
  <c r="BR66" i="7"/>
  <c r="BD66" i="7"/>
  <c r="CG66" i="7"/>
  <c r="DK67" i="7"/>
  <c r="AP66" i="7"/>
  <c r="AE65" i="6" l="1"/>
  <c r="AF66" i="6"/>
  <c r="DL68" i="7"/>
  <c r="DI68" i="7"/>
  <c r="Q68" i="6"/>
  <c r="DE68" i="7"/>
  <c r="DB68" i="7"/>
  <c r="P68" i="6" s="1"/>
  <c r="DC68" i="7"/>
  <c r="DF67" i="7"/>
  <c r="DD67" i="7"/>
  <c r="BK65" i="7"/>
  <c r="CH67" i="7"/>
  <c r="CE67" i="7"/>
  <c r="CT67" i="7"/>
  <c r="CW67" i="7"/>
  <c r="CO66" i="7"/>
  <c r="CQ66" i="7"/>
  <c r="CP67" i="7"/>
  <c r="CM67" i="7"/>
  <c r="N67" i="6" s="1"/>
  <c r="CN67" i="7"/>
  <c r="O68" i="6"/>
  <c r="F64" i="7"/>
  <c r="BP66" i="7"/>
  <c r="CB66" i="7"/>
  <c r="BZ66" i="7"/>
  <c r="CA67" i="7"/>
  <c r="M67" i="6"/>
  <c r="BX67" i="7"/>
  <c r="L67" i="6" s="1"/>
  <c r="BY67" i="7"/>
  <c r="BS66" i="7"/>
  <c r="K67" i="6"/>
  <c r="BL67" i="7"/>
  <c r="BI67" i="7"/>
  <c r="J67" i="6" s="1"/>
  <c r="BJ67" i="7"/>
  <c r="BK66" i="7"/>
  <c r="BM66" i="7"/>
  <c r="I67" i="6"/>
  <c r="AU67" i="7"/>
  <c r="H67" i="6" s="1"/>
  <c r="AV67" i="7"/>
  <c r="AX67" i="7"/>
  <c r="AY66" i="7"/>
  <c r="AW66" i="7"/>
  <c r="BB67" i="7"/>
  <c r="BE68" i="7"/>
  <c r="AN67" i="7"/>
  <c r="F66" i="6"/>
  <c r="AJ67" i="7"/>
  <c r="AG67" i="7"/>
  <c r="AH67" i="7"/>
  <c r="AI66" i="7"/>
  <c r="AK66" i="7"/>
  <c r="AQ68" i="7"/>
  <c r="G68" i="6"/>
  <c r="G66" i="7"/>
  <c r="AC68" i="7"/>
  <c r="E68" i="6"/>
  <c r="V67" i="7"/>
  <c r="T67" i="7"/>
  <c r="S67" i="7"/>
  <c r="D67" i="6" s="1"/>
  <c r="U66" i="7"/>
  <c r="W66" i="7"/>
  <c r="Z67" i="7"/>
  <c r="F65" i="7"/>
  <c r="C67" i="6"/>
  <c r="L65" i="7"/>
  <c r="BD67" i="7"/>
  <c r="DK68" i="7"/>
  <c r="AP67" i="7"/>
  <c r="BR67" i="7"/>
  <c r="CG67" i="7"/>
  <c r="DL69" i="7" l="1"/>
  <c r="DI69" i="7"/>
  <c r="Q69" i="6"/>
  <c r="DE69" i="7"/>
  <c r="DB69" i="7"/>
  <c r="P69" i="6" s="1"/>
  <c r="DC69" i="7"/>
  <c r="DF68" i="7"/>
  <c r="DD68" i="7"/>
  <c r="AF67" i="6"/>
  <c r="CH68" i="7"/>
  <c r="CE68" i="7"/>
  <c r="CT68" i="7"/>
  <c r="CW68" i="7"/>
  <c r="CM68" i="7"/>
  <c r="N68" i="6" s="1"/>
  <c r="CN68" i="7"/>
  <c r="CP68" i="7"/>
  <c r="CO67" i="7"/>
  <c r="CQ67" i="7"/>
  <c r="O69" i="6"/>
  <c r="BS68" i="7"/>
  <c r="BP67" i="7"/>
  <c r="CB67" i="7"/>
  <c r="BZ67" i="7"/>
  <c r="BS67" i="7"/>
  <c r="BX68" i="7"/>
  <c r="L68" i="6" s="1"/>
  <c r="M68" i="6"/>
  <c r="CA68" i="7"/>
  <c r="BY68" i="7"/>
  <c r="D66" i="7"/>
  <c r="B66" i="6" s="1"/>
  <c r="AE66" i="6" s="1"/>
  <c r="O66" i="7"/>
  <c r="E66" i="7"/>
  <c r="F66" i="7" s="1"/>
  <c r="K68" i="6"/>
  <c r="BI68" i="7"/>
  <c r="J68" i="6" s="1"/>
  <c r="BL68" i="7"/>
  <c r="BJ68" i="7"/>
  <c r="BK67" i="7"/>
  <c r="BM67" i="7"/>
  <c r="AX68" i="7"/>
  <c r="I68" i="6"/>
  <c r="AU68" i="7"/>
  <c r="H68" i="6" s="1"/>
  <c r="AV68" i="7"/>
  <c r="BB68" i="7"/>
  <c r="AW67" i="7"/>
  <c r="AY67" i="7"/>
  <c r="BE69" i="7"/>
  <c r="AN68" i="7"/>
  <c r="F67" i="6"/>
  <c r="AJ68" i="7"/>
  <c r="AH68" i="7"/>
  <c r="AG68" i="7"/>
  <c r="AI67" i="7"/>
  <c r="AK67" i="7"/>
  <c r="AQ69" i="7"/>
  <c r="G69" i="6"/>
  <c r="W67" i="7"/>
  <c r="U67" i="7"/>
  <c r="E69" i="6"/>
  <c r="AC69" i="7"/>
  <c r="Z68" i="7"/>
  <c r="V68" i="7"/>
  <c r="T68" i="7"/>
  <c r="S68" i="7"/>
  <c r="D68" i="6" s="1"/>
  <c r="C68" i="6"/>
  <c r="G67" i="7"/>
  <c r="L66" i="7"/>
  <c r="CG68" i="7"/>
  <c r="DK69" i="7"/>
  <c r="DL70" i="7" l="1"/>
  <c r="DI70" i="7"/>
  <c r="Q70" i="6"/>
  <c r="DE70" i="7"/>
  <c r="DB70" i="7"/>
  <c r="P70" i="6" s="1"/>
  <c r="DC70" i="7"/>
  <c r="DF69" i="7"/>
  <c r="DD69" i="7"/>
  <c r="CH69" i="7"/>
  <c r="CE69" i="7"/>
  <c r="AF68" i="6"/>
  <c r="CT69" i="7"/>
  <c r="CW69" i="7"/>
  <c r="CO68" i="7"/>
  <c r="CQ68" i="7"/>
  <c r="CM69" i="7"/>
  <c r="N69" i="6" s="1"/>
  <c r="CP69" i="7"/>
  <c r="CN69" i="7"/>
  <c r="O70" i="6"/>
  <c r="BP68" i="7"/>
  <c r="BS69" i="7"/>
  <c r="CB68" i="7"/>
  <c r="BZ68" i="7"/>
  <c r="CA69" i="7"/>
  <c r="M69" i="6"/>
  <c r="BX69" i="7"/>
  <c r="L69" i="6" s="1"/>
  <c r="BY69" i="7"/>
  <c r="H66" i="7"/>
  <c r="E67" i="7"/>
  <c r="F67" i="7" s="1"/>
  <c r="O67" i="7"/>
  <c r="D67" i="7"/>
  <c r="B67" i="6" s="1"/>
  <c r="AE67" i="6" s="1"/>
  <c r="K69" i="6"/>
  <c r="BL69" i="7"/>
  <c r="BI69" i="7"/>
  <c r="J69" i="6" s="1"/>
  <c r="BJ69" i="7"/>
  <c r="BK68" i="7"/>
  <c r="BM68" i="7"/>
  <c r="BP69" i="7"/>
  <c r="BB69" i="7"/>
  <c r="AY68" i="7"/>
  <c r="AW68" i="7"/>
  <c r="I69" i="6"/>
  <c r="AU69" i="7"/>
  <c r="H69" i="6" s="1"/>
  <c r="AX69" i="7"/>
  <c r="AV69" i="7"/>
  <c r="BE70" i="7"/>
  <c r="AM43" i="10" s="1"/>
  <c r="I49" i="17" s="1"/>
  <c r="AN69" i="7"/>
  <c r="F68" i="6"/>
  <c r="AK68" i="7"/>
  <c r="AI68" i="7"/>
  <c r="AG69" i="7"/>
  <c r="AJ69" i="7"/>
  <c r="AH69" i="7"/>
  <c r="AQ70" i="7"/>
  <c r="G70" i="6"/>
  <c r="Z69" i="7"/>
  <c r="U68" i="7"/>
  <c r="W68" i="7"/>
  <c r="AC70" i="7"/>
  <c r="E70" i="6"/>
  <c r="T69" i="7"/>
  <c r="S69" i="7"/>
  <c r="D69" i="6" s="1"/>
  <c r="V69" i="7"/>
  <c r="E68" i="7"/>
  <c r="H68" i="7" s="1"/>
  <c r="G68" i="7"/>
  <c r="D68" i="7"/>
  <c r="B68" i="6" s="1"/>
  <c r="AE68" i="6" s="1"/>
  <c r="C69" i="6"/>
  <c r="L67" i="7"/>
  <c r="O68" i="7"/>
  <c r="CG69" i="7"/>
  <c r="DK70" i="7"/>
  <c r="DL71" i="7" l="1"/>
  <c r="DI71" i="7"/>
  <c r="Q71" i="6"/>
  <c r="DE71" i="7"/>
  <c r="DB71" i="7"/>
  <c r="P71" i="6" s="1"/>
  <c r="DC71" i="7"/>
  <c r="DF70" i="7"/>
  <c r="DD70" i="7"/>
  <c r="CH70" i="7"/>
  <c r="CE70" i="7"/>
  <c r="AF69" i="6"/>
  <c r="CT70" i="7"/>
  <c r="CW70" i="7"/>
  <c r="CP70" i="7"/>
  <c r="CN70" i="7"/>
  <c r="CM70" i="7"/>
  <c r="N70" i="6" s="1"/>
  <c r="CO69" i="7"/>
  <c r="CQ69" i="7"/>
  <c r="O71" i="6"/>
  <c r="BX70" i="7"/>
  <c r="L70" i="6" s="1"/>
  <c r="M70" i="6"/>
  <c r="CA70" i="7"/>
  <c r="BY70" i="7"/>
  <c r="CB69" i="7"/>
  <c r="BZ69" i="7"/>
  <c r="H67" i="7"/>
  <c r="K70" i="6"/>
  <c r="BI70" i="7"/>
  <c r="J70" i="6" s="1"/>
  <c r="BL70" i="7"/>
  <c r="BJ70" i="7"/>
  <c r="BK69" i="7"/>
  <c r="BM69" i="7"/>
  <c r="AX70" i="7"/>
  <c r="I70" i="6"/>
  <c r="AU70" i="7"/>
  <c r="H70" i="6" s="1"/>
  <c r="AV70" i="7"/>
  <c r="AY69" i="7"/>
  <c r="AW69" i="7"/>
  <c r="BB70" i="7"/>
  <c r="AJ43" i="10" s="1"/>
  <c r="AN70" i="7"/>
  <c r="F69" i="6"/>
  <c r="F68" i="7"/>
  <c r="AG70" i="7"/>
  <c r="AH70" i="7"/>
  <c r="AJ70" i="7"/>
  <c r="AI69" i="7"/>
  <c r="AK69" i="7"/>
  <c r="AQ71" i="7"/>
  <c r="G71" i="6"/>
  <c r="W69" i="7"/>
  <c r="U69" i="7"/>
  <c r="V70" i="7"/>
  <c r="S70" i="7"/>
  <c r="D70" i="6" s="1"/>
  <c r="T70" i="7"/>
  <c r="E71" i="6"/>
  <c r="AC71" i="7"/>
  <c r="Z70" i="7"/>
  <c r="G69" i="7"/>
  <c r="C70" i="6"/>
  <c r="E69" i="7"/>
  <c r="F69" i="7" s="1"/>
  <c r="L68" i="7"/>
  <c r="DK71" i="7"/>
  <c r="CG70" i="7"/>
  <c r="J49" i="17" l="1"/>
  <c r="DL72" i="7"/>
  <c r="DI72" i="7"/>
  <c r="Q72" i="6"/>
  <c r="DE72" i="7"/>
  <c r="DB72" i="7"/>
  <c r="P72" i="6" s="1"/>
  <c r="DC72" i="7"/>
  <c r="DF71" i="7"/>
  <c r="DD71" i="7"/>
  <c r="AF70" i="6"/>
  <c r="CH71" i="7"/>
  <c r="CE71" i="7"/>
  <c r="CT71" i="7"/>
  <c r="CW71" i="7"/>
  <c r="CP71" i="7"/>
  <c r="CM71" i="7"/>
  <c r="N71" i="6" s="1"/>
  <c r="CN71" i="7"/>
  <c r="CO70" i="7"/>
  <c r="CQ70" i="7"/>
  <c r="O72" i="6"/>
  <c r="CB70" i="7"/>
  <c r="BZ70" i="7"/>
  <c r="BS71" i="7"/>
  <c r="BP70" i="7"/>
  <c r="BS70" i="7"/>
  <c r="CA71" i="7"/>
  <c r="M71" i="6"/>
  <c r="BX71" i="7"/>
  <c r="L71" i="6" s="1"/>
  <c r="BY71" i="7"/>
  <c r="BE71" i="7"/>
  <c r="D69" i="7"/>
  <c r="B69" i="6" s="1"/>
  <c r="AE69" i="6" s="1"/>
  <c r="O69" i="7"/>
  <c r="H69" i="7"/>
  <c r="K71" i="6"/>
  <c r="BL71" i="7"/>
  <c r="BI71" i="7"/>
  <c r="J71" i="6" s="1"/>
  <c r="BJ71" i="7"/>
  <c r="BK70" i="7"/>
  <c r="BM70" i="7"/>
  <c r="BP71" i="7"/>
  <c r="I71" i="6"/>
  <c r="AU71" i="7"/>
  <c r="H71" i="6" s="1"/>
  <c r="AV71" i="7"/>
  <c r="AX71" i="7"/>
  <c r="AY70" i="7"/>
  <c r="AW70" i="7"/>
  <c r="BB71" i="7"/>
  <c r="BE72" i="7"/>
  <c r="AN71" i="7"/>
  <c r="F70" i="6"/>
  <c r="AI70" i="7"/>
  <c r="AK70" i="7"/>
  <c r="AG71" i="7"/>
  <c r="AH71" i="7"/>
  <c r="AJ71" i="7"/>
  <c r="AQ72" i="7"/>
  <c r="G72" i="6"/>
  <c r="AC72" i="7"/>
  <c r="E72" i="6"/>
  <c r="T71" i="7"/>
  <c r="S71" i="7"/>
  <c r="D71" i="6" s="1"/>
  <c r="V71" i="7"/>
  <c r="Z71" i="7"/>
  <c r="U70" i="7"/>
  <c r="W70" i="7"/>
  <c r="G70" i="7"/>
  <c r="C71" i="6"/>
  <c r="L69" i="7"/>
  <c r="DK72" i="7"/>
  <c r="CG71" i="7"/>
  <c r="DL73" i="7" l="1"/>
  <c r="DI73" i="7"/>
  <c r="Q73" i="6"/>
  <c r="DE73" i="7"/>
  <c r="DB73" i="7"/>
  <c r="P73" i="6" s="1"/>
  <c r="DC73" i="7"/>
  <c r="DF72" i="7"/>
  <c r="DD72" i="7"/>
  <c r="CH72" i="7"/>
  <c r="CE72" i="7"/>
  <c r="AF71" i="6"/>
  <c r="CT72" i="7"/>
  <c r="CW72" i="7"/>
  <c r="CM72" i="7"/>
  <c r="N72" i="6" s="1"/>
  <c r="CP72" i="7"/>
  <c r="CN72" i="7"/>
  <c r="CO71" i="7"/>
  <c r="CQ71" i="7"/>
  <c r="O73" i="6"/>
  <c r="BX72" i="7"/>
  <c r="L72" i="6" s="1"/>
  <c r="M72" i="6"/>
  <c r="CA72" i="7"/>
  <c r="BY72" i="7"/>
  <c r="BP72" i="7"/>
  <c r="CB71" i="7"/>
  <c r="BZ71" i="7"/>
  <c r="D70" i="7"/>
  <c r="B70" i="6" s="1"/>
  <c r="AE70" i="6" s="1"/>
  <c r="O70" i="7"/>
  <c r="E70" i="7"/>
  <c r="H70" i="7" s="1"/>
  <c r="K72" i="6"/>
  <c r="BI72" i="7"/>
  <c r="J72" i="6" s="1"/>
  <c r="BL72" i="7"/>
  <c r="BJ72" i="7"/>
  <c r="BK71" i="7"/>
  <c r="BM71" i="7"/>
  <c r="AX72" i="7"/>
  <c r="I72" i="6"/>
  <c r="AU72" i="7"/>
  <c r="H72" i="6" s="1"/>
  <c r="AV72" i="7"/>
  <c r="BB72" i="7"/>
  <c r="AY71" i="7"/>
  <c r="AW71" i="7"/>
  <c r="BE73" i="7"/>
  <c r="AN72" i="7"/>
  <c r="F71" i="6"/>
  <c r="AI71" i="7"/>
  <c r="AK71" i="7"/>
  <c r="AG72" i="7"/>
  <c r="AH72" i="7"/>
  <c r="AJ72" i="7"/>
  <c r="AQ73" i="7"/>
  <c r="G73" i="6"/>
  <c r="W71" i="7"/>
  <c r="U71" i="7"/>
  <c r="T72" i="7"/>
  <c r="S72" i="7"/>
  <c r="D72" i="6" s="1"/>
  <c r="V72" i="7"/>
  <c r="E73" i="6"/>
  <c r="AC73" i="7"/>
  <c r="Z72" i="7"/>
  <c r="G71" i="7"/>
  <c r="C72" i="6"/>
  <c r="L70" i="7"/>
  <c r="DK73" i="7"/>
  <c r="BR71" i="7"/>
  <c r="CG72" i="7"/>
  <c r="DL74" i="7" l="1"/>
  <c r="DI74" i="7"/>
  <c r="Q74" i="6"/>
  <c r="DE74" i="7"/>
  <c r="DB74" i="7"/>
  <c r="P74" i="6" s="1"/>
  <c r="DC74" i="7"/>
  <c r="DF73" i="7"/>
  <c r="DD73" i="7"/>
  <c r="CT73" i="7"/>
  <c r="CW73" i="7"/>
  <c r="AF72" i="6"/>
  <c r="CH73" i="7"/>
  <c r="CE73" i="7"/>
  <c r="CM73" i="7"/>
  <c r="N73" i="6" s="1"/>
  <c r="CP73" i="7"/>
  <c r="CN73" i="7"/>
  <c r="CO72" i="7"/>
  <c r="CQ72" i="7"/>
  <c r="O74" i="6"/>
  <c r="CB72" i="7"/>
  <c r="BZ72" i="7"/>
  <c r="BS72" i="7"/>
  <c r="CA73" i="7"/>
  <c r="M73" i="6"/>
  <c r="BX73" i="7"/>
  <c r="L73" i="6" s="1"/>
  <c r="BY73" i="7"/>
  <c r="F70" i="7"/>
  <c r="D71" i="7"/>
  <c r="B71" i="6" s="1"/>
  <c r="AE71" i="6" s="1"/>
  <c r="O71" i="7"/>
  <c r="E71" i="7"/>
  <c r="H71" i="7" s="1"/>
  <c r="BL73" i="7"/>
  <c r="BK72" i="7"/>
  <c r="BM72" i="7"/>
  <c r="I73" i="6"/>
  <c r="AU73" i="7"/>
  <c r="H73" i="6" s="1"/>
  <c r="AX73" i="7"/>
  <c r="AV73" i="7"/>
  <c r="AY72" i="7"/>
  <c r="AW72" i="7"/>
  <c r="BB73" i="7"/>
  <c r="BE74" i="7"/>
  <c r="AN73" i="7"/>
  <c r="F72" i="6"/>
  <c r="AI72" i="7"/>
  <c r="AK72" i="7"/>
  <c r="AG73" i="7"/>
  <c r="AH73" i="7"/>
  <c r="AJ73" i="7"/>
  <c r="AQ74" i="7"/>
  <c r="G74" i="6"/>
  <c r="AC74" i="7"/>
  <c r="E74" i="6"/>
  <c r="V73" i="7"/>
  <c r="T73" i="7"/>
  <c r="S73" i="7"/>
  <c r="D73" i="6" s="1"/>
  <c r="Z73" i="7"/>
  <c r="U72" i="7"/>
  <c r="W72" i="7"/>
  <c r="G72" i="7"/>
  <c r="C73" i="6"/>
  <c r="L71" i="7"/>
  <c r="BR72" i="7"/>
  <c r="DK74" i="7"/>
  <c r="DL75" i="7" l="1"/>
  <c r="DI75" i="7"/>
  <c r="Q75" i="6"/>
  <c r="DE75" i="7"/>
  <c r="DB75" i="7"/>
  <c r="P75" i="6" s="1"/>
  <c r="DC75" i="7"/>
  <c r="DF74" i="7"/>
  <c r="DD74" i="7"/>
  <c r="CH74" i="7"/>
  <c r="CE74" i="7"/>
  <c r="CT74" i="7"/>
  <c r="CW74" i="7"/>
  <c r="CP74" i="7"/>
  <c r="CN74" i="7"/>
  <c r="CM74" i="7"/>
  <c r="N74" i="6" s="1"/>
  <c r="CO73" i="7"/>
  <c r="CQ73" i="7"/>
  <c r="O75" i="6"/>
  <c r="BP74" i="7"/>
  <c r="BP73" i="7"/>
  <c r="CB73" i="7"/>
  <c r="BZ73" i="7"/>
  <c r="BX74" i="7"/>
  <c r="L74" i="6" s="1"/>
  <c r="M74" i="6"/>
  <c r="CA74" i="7"/>
  <c r="BY74" i="7"/>
  <c r="BS73" i="7"/>
  <c r="E72" i="7"/>
  <c r="H72" i="7" s="1"/>
  <c r="O72" i="7"/>
  <c r="BI73" i="7"/>
  <c r="J73" i="6" s="1"/>
  <c r="F71" i="7"/>
  <c r="K73" i="6"/>
  <c r="AF73" i="6" s="1"/>
  <c r="BJ73" i="7"/>
  <c r="BM73" i="7" s="1"/>
  <c r="D72" i="7"/>
  <c r="B72" i="6" s="1"/>
  <c r="AE72" i="6" s="1"/>
  <c r="BI74" i="7"/>
  <c r="J74" i="6" s="1"/>
  <c r="K74" i="6"/>
  <c r="BL74" i="7"/>
  <c r="BJ74" i="7"/>
  <c r="AX74" i="7"/>
  <c r="I74" i="6"/>
  <c r="AU74" i="7"/>
  <c r="H74" i="6" s="1"/>
  <c r="AV74" i="7"/>
  <c r="AY73" i="7"/>
  <c r="AW73" i="7"/>
  <c r="BB74" i="7"/>
  <c r="BE75" i="7"/>
  <c r="AN74" i="7"/>
  <c r="F73" i="6"/>
  <c r="AK73" i="7"/>
  <c r="AI73" i="7"/>
  <c r="AJ74" i="7"/>
  <c r="AG74" i="7"/>
  <c r="AH74" i="7"/>
  <c r="AQ75" i="7"/>
  <c r="G75" i="6"/>
  <c r="S74" i="7"/>
  <c r="D74" i="6" s="1"/>
  <c r="T74" i="7"/>
  <c r="V74" i="7"/>
  <c r="W73" i="7"/>
  <c r="U73" i="7"/>
  <c r="E75" i="6"/>
  <c r="AC75" i="7"/>
  <c r="Z74" i="7"/>
  <c r="G73" i="7"/>
  <c r="C74" i="6"/>
  <c r="E73" i="7"/>
  <c r="F73" i="7" s="1"/>
  <c r="D73" i="7"/>
  <c r="B73" i="6" s="1"/>
  <c r="L72" i="7"/>
  <c r="O73" i="7"/>
  <c r="DK75" i="7"/>
  <c r="AE73" i="6" l="1"/>
  <c r="H73" i="7"/>
  <c r="AF74" i="6"/>
  <c r="DL76" i="7"/>
  <c r="DI76" i="7"/>
  <c r="Q76" i="6"/>
  <c r="DE76" i="7"/>
  <c r="DB76" i="7"/>
  <c r="P76" i="6" s="1"/>
  <c r="DC76" i="7"/>
  <c r="DF75" i="7"/>
  <c r="DD75" i="7"/>
  <c r="BK73" i="7"/>
  <c r="CH75" i="7"/>
  <c r="CE75" i="7"/>
  <c r="CT75" i="7"/>
  <c r="CW75" i="7"/>
  <c r="CO74" i="7"/>
  <c r="CQ74" i="7"/>
  <c r="CP75" i="7"/>
  <c r="CM75" i="7"/>
  <c r="N75" i="6" s="1"/>
  <c r="CN75" i="7"/>
  <c r="O76" i="6"/>
  <c r="BS75" i="7"/>
  <c r="CB74" i="7"/>
  <c r="BZ74" i="7"/>
  <c r="CA75" i="7"/>
  <c r="M75" i="6"/>
  <c r="BX75" i="7"/>
  <c r="L75" i="6" s="1"/>
  <c r="BY75" i="7"/>
  <c r="BS74" i="7"/>
  <c r="F72" i="7"/>
  <c r="K75" i="6"/>
  <c r="BL75" i="7"/>
  <c r="BI75" i="7"/>
  <c r="J75" i="6" s="1"/>
  <c r="BJ75" i="7"/>
  <c r="BK74" i="7"/>
  <c r="BM74" i="7"/>
  <c r="BB75" i="7"/>
  <c r="AW74" i="7"/>
  <c r="AY74" i="7"/>
  <c r="I75" i="6"/>
  <c r="AU75" i="7"/>
  <c r="H75" i="6" s="1"/>
  <c r="AV75" i="7"/>
  <c r="AX75" i="7"/>
  <c r="BE76" i="7"/>
  <c r="AN75" i="7"/>
  <c r="F74" i="6"/>
  <c r="AG75" i="7"/>
  <c r="AJ75" i="7"/>
  <c r="AH75" i="7"/>
  <c r="AI74" i="7"/>
  <c r="AK74" i="7"/>
  <c r="AQ76" i="7"/>
  <c r="G76" i="6"/>
  <c r="AC76" i="7"/>
  <c r="E76" i="6"/>
  <c r="V75" i="7"/>
  <c r="T75" i="7"/>
  <c r="S75" i="7"/>
  <c r="D75" i="6" s="1"/>
  <c r="U74" i="7"/>
  <c r="W74" i="7"/>
  <c r="Z75" i="7"/>
  <c r="G74" i="7"/>
  <c r="C75" i="6"/>
  <c r="L73" i="7"/>
  <c r="DK76" i="7"/>
  <c r="AP75" i="7"/>
  <c r="BD75" i="7"/>
  <c r="BR74" i="7"/>
  <c r="AF75" i="6" l="1"/>
  <c r="DL77" i="7"/>
  <c r="DI77" i="7"/>
  <c r="Q77" i="6"/>
  <c r="DE77" i="7"/>
  <c r="DB77" i="7"/>
  <c r="P77" i="6" s="1"/>
  <c r="DC77" i="7"/>
  <c r="DF76" i="7"/>
  <c r="DD76" i="7"/>
  <c r="BP75" i="7"/>
  <c r="CH76" i="7"/>
  <c r="CE76" i="7"/>
  <c r="CT76" i="7"/>
  <c r="CW76" i="7"/>
  <c r="CM76" i="7"/>
  <c r="N76" i="6" s="1"/>
  <c r="CN76" i="7"/>
  <c r="CP76" i="7"/>
  <c r="CO75" i="7"/>
  <c r="CQ75" i="7"/>
  <c r="O77" i="6"/>
  <c r="CB75" i="7"/>
  <c r="BZ75" i="7"/>
  <c r="BX76" i="7"/>
  <c r="L76" i="6" s="1"/>
  <c r="M76" i="6"/>
  <c r="CA76" i="7"/>
  <c r="BY76" i="7"/>
  <c r="D74" i="7"/>
  <c r="B74" i="6" s="1"/>
  <c r="AE74" i="6" s="1"/>
  <c r="O74" i="7"/>
  <c r="E74" i="7"/>
  <c r="K76" i="6"/>
  <c r="BI76" i="7"/>
  <c r="J76" i="6" s="1"/>
  <c r="BL76" i="7"/>
  <c r="BJ76" i="7"/>
  <c r="BK75" i="7"/>
  <c r="BM75" i="7"/>
  <c r="AX76" i="7"/>
  <c r="I76" i="6"/>
  <c r="AU76" i="7"/>
  <c r="H76" i="6" s="1"/>
  <c r="AV76" i="7"/>
  <c r="BB76" i="7"/>
  <c r="AW75" i="7"/>
  <c r="AY75" i="7"/>
  <c r="BE77" i="7"/>
  <c r="AN76" i="7"/>
  <c r="F75" i="6"/>
  <c r="AJ76" i="7"/>
  <c r="AG76" i="7"/>
  <c r="AH76" i="7"/>
  <c r="AK75" i="7"/>
  <c r="AI75" i="7"/>
  <c r="AQ77" i="7"/>
  <c r="G77" i="6"/>
  <c r="V76" i="7"/>
  <c r="S76" i="7"/>
  <c r="D76" i="6" s="1"/>
  <c r="T76" i="7"/>
  <c r="W75" i="7"/>
  <c r="U75" i="7"/>
  <c r="E77" i="6"/>
  <c r="AC77" i="7"/>
  <c r="Z76" i="7"/>
  <c r="G75" i="7"/>
  <c r="C76" i="6"/>
  <c r="L74" i="7"/>
  <c r="BR76" i="7"/>
  <c r="DK77" i="7"/>
  <c r="BR75" i="7"/>
  <c r="AP76" i="7"/>
  <c r="CG76" i="7"/>
  <c r="BD76" i="7"/>
  <c r="AF76" i="6" l="1"/>
  <c r="DL78" i="7"/>
  <c r="DI78" i="7"/>
  <c r="Q78" i="6"/>
  <c r="DE78" i="7"/>
  <c r="DB78" i="7"/>
  <c r="P78" i="6" s="1"/>
  <c r="DC78" i="7"/>
  <c r="DF77" i="7"/>
  <c r="DD77" i="7"/>
  <c r="CH77" i="7"/>
  <c r="CE77" i="7"/>
  <c r="CT77" i="7"/>
  <c r="CW77" i="7"/>
  <c r="CM77" i="7"/>
  <c r="N77" i="6" s="1"/>
  <c r="CP77" i="7"/>
  <c r="CN77" i="7"/>
  <c r="CO76" i="7"/>
  <c r="CQ76" i="7"/>
  <c r="O78" i="6"/>
  <c r="CB76" i="7"/>
  <c r="BZ76" i="7"/>
  <c r="BS77" i="7"/>
  <c r="BP76" i="7"/>
  <c r="CA77" i="7"/>
  <c r="M77" i="6"/>
  <c r="BX77" i="7"/>
  <c r="L77" i="6" s="1"/>
  <c r="BY77" i="7"/>
  <c r="BS76" i="7"/>
  <c r="D75" i="7"/>
  <c r="B75" i="6" s="1"/>
  <c r="AE75" i="6" s="1"/>
  <c r="O75" i="7"/>
  <c r="E75" i="7"/>
  <c r="H74" i="7"/>
  <c r="F74" i="7"/>
  <c r="BL77" i="7"/>
  <c r="K77" i="6"/>
  <c r="BK76" i="7"/>
  <c r="BM76" i="7"/>
  <c r="I77" i="6"/>
  <c r="AU77" i="7"/>
  <c r="H77" i="6" s="1"/>
  <c r="AX77" i="7"/>
  <c r="AV77" i="7"/>
  <c r="AY76" i="7"/>
  <c r="AW76" i="7"/>
  <c r="BB77" i="7"/>
  <c r="BE78" i="7"/>
  <c r="AN77" i="7"/>
  <c r="F76" i="6"/>
  <c r="AH77" i="7"/>
  <c r="AG77" i="7"/>
  <c r="AJ77" i="7"/>
  <c r="AI76" i="7"/>
  <c r="AK76" i="7"/>
  <c r="AQ78" i="7"/>
  <c r="G78" i="6"/>
  <c r="AC78" i="7"/>
  <c r="E78" i="6"/>
  <c r="T77" i="7"/>
  <c r="S77" i="7"/>
  <c r="D77" i="6" s="1"/>
  <c r="V77" i="7"/>
  <c r="Z77" i="7"/>
  <c r="U76" i="7"/>
  <c r="W76" i="7"/>
  <c r="E76" i="7"/>
  <c r="H76" i="7" s="1"/>
  <c r="G76" i="7"/>
  <c r="C77" i="6"/>
  <c r="L75" i="7"/>
  <c r="CG77" i="7"/>
  <c r="AF77" i="6" l="1"/>
  <c r="DL79" i="7"/>
  <c r="DI79" i="7"/>
  <c r="Q79" i="6"/>
  <c r="DE79" i="7"/>
  <c r="DB79" i="7"/>
  <c r="P79" i="6" s="1"/>
  <c r="DC79" i="7"/>
  <c r="DF78" i="7"/>
  <c r="DD78" i="7"/>
  <c r="BP77" i="7"/>
  <c r="CH78" i="7"/>
  <c r="CE78" i="7"/>
  <c r="CT78" i="7"/>
  <c r="CW78" i="7"/>
  <c r="CP78" i="7"/>
  <c r="CN78" i="7"/>
  <c r="CM78" i="7"/>
  <c r="N78" i="6" s="1"/>
  <c r="CO77" i="7"/>
  <c r="CQ77" i="7"/>
  <c r="O79" i="6"/>
  <c r="CB77" i="7"/>
  <c r="BZ77" i="7"/>
  <c r="BX78" i="7"/>
  <c r="L78" i="6" s="1"/>
  <c r="M78" i="6"/>
  <c r="CA78" i="7"/>
  <c r="BY78" i="7"/>
  <c r="D76" i="7"/>
  <c r="B76" i="6" s="1"/>
  <c r="AE76" i="6" s="1"/>
  <c r="O76" i="7"/>
  <c r="BI77" i="7"/>
  <c r="J77" i="6" s="1"/>
  <c r="F76" i="7"/>
  <c r="BJ77" i="7"/>
  <c r="BM77" i="7" s="1"/>
  <c r="H75" i="7"/>
  <c r="F75" i="7"/>
  <c r="K78" i="6"/>
  <c r="BI78" i="7"/>
  <c r="J78" i="6" s="1"/>
  <c r="BL78" i="7"/>
  <c r="BJ78" i="7"/>
  <c r="AY77" i="7"/>
  <c r="AW77" i="7"/>
  <c r="AX78" i="7"/>
  <c r="I78" i="6"/>
  <c r="AU78" i="7"/>
  <c r="H78" i="6" s="1"/>
  <c r="AV78" i="7"/>
  <c r="BB78" i="7"/>
  <c r="BE79" i="7"/>
  <c r="AN78" i="7"/>
  <c r="F77" i="6"/>
  <c r="AJ78" i="7"/>
  <c r="AG78" i="7"/>
  <c r="AH78" i="7"/>
  <c r="AK77" i="7"/>
  <c r="AI77" i="7"/>
  <c r="AQ79" i="7"/>
  <c r="G79" i="6"/>
  <c r="W77" i="7"/>
  <c r="U77" i="7"/>
  <c r="V78" i="7"/>
  <c r="S78" i="7"/>
  <c r="D78" i="6" s="1"/>
  <c r="T78" i="7"/>
  <c r="E79" i="6"/>
  <c r="AC79" i="7"/>
  <c r="Z78" i="7"/>
  <c r="G77" i="7"/>
  <c r="C78" i="6"/>
  <c r="D77" i="7"/>
  <c r="B77" i="6" s="1"/>
  <c r="AE77" i="6" s="1"/>
  <c r="E77" i="7"/>
  <c r="F77" i="7" s="1"/>
  <c r="L76" i="7"/>
  <c r="O77" i="7"/>
  <c r="CG78" i="7"/>
  <c r="DK79" i="7"/>
  <c r="AF78" i="6" l="1"/>
  <c r="BK77" i="7"/>
  <c r="DL80" i="7"/>
  <c r="DI80" i="7"/>
  <c r="Q80" i="6"/>
  <c r="DE80" i="7"/>
  <c r="DB80" i="7"/>
  <c r="P80" i="6" s="1"/>
  <c r="DC80" i="7"/>
  <c r="DF79" i="7"/>
  <c r="DD79" i="7"/>
  <c r="CT79" i="7"/>
  <c r="CW79" i="7"/>
  <c r="CH79" i="7"/>
  <c r="CE79" i="7"/>
  <c r="CM79" i="7"/>
  <c r="N79" i="6" s="1"/>
  <c r="CP79" i="7"/>
  <c r="CN79" i="7"/>
  <c r="CO78" i="7"/>
  <c r="CQ78" i="7"/>
  <c r="O80" i="6"/>
  <c r="CA79" i="7"/>
  <c r="M79" i="6"/>
  <c r="BX79" i="7"/>
  <c r="L79" i="6" s="1"/>
  <c r="BY79" i="7"/>
  <c r="BP78" i="7"/>
  <c r="CB78" i="7"/>
  <c r="BZ78" i="7"/>
  <c r="BS78" i="7"/>
  <c r="K79" i="6"/>
  <c r="BL79" i="7"/>
  <c r="BI79" i="7"/>
  <c r="J79" i="6" s="1"/>
  <c r="BJ79" i="7"/>
  <c r="BK78" i="7"/>
  <c r="BM78" i="7"/>
  <c r="BP79" i="7"/>
  <c r="BB79" i="7"/>
  <c r="AY78" i="7"/>
  <c r="AW78" i="7"/>
  <c r="I79" i="6"/>
  <c r="AU79" i="7"/>
  <c r="H79" i="6" s="1"/>
  <c r="AV79" i="7"/>
  <c r="AX79" i="7"/>
  <c r="BE80" i="7"/>
  <c r="AN79" i="7"/>
  <c r="F78" i="6"/>
  <c r="AG79" i="7"/>
  <c r="AJ79" i="7"/>
  <c r="AH79" i="7"/>
  <c r="AI78" i="7"/>
  <c r="AK78" i="7"/>
  <c r="AQ80" i="7"/>
  <c r="G80" i="6"/>
  <c r="AC80" i="7"/>
  <c r="E80" i="6"/>
  <c r="T79" i="7"/>
  <c r="S79" i="7"/>
  <c r="D79" i="6" s="1"/>
  <c r="V79" i="7"/>
  <c r="Z79" i="7"/>
  <c r="U78" i="7"/>
  <c r="W78" i="7"/>
  <c r="G78" i="7"/>
  <c r="E78" i="7"/>
  <c r="H78" i="7" s="1"/>
  <c r="D78" i="7"/>
  <c r="B78" i="6" s="1"/>
  <c r="AE78" i="6" s="1"/>
  <c r="H77" i="7"/>
  <c r="C79" i="6"/>
  <c r="L77" i="7"/>
  <c r="O78" i="7"/>
  <c r="DK80" i="7"/>
  <c r="DL81" i="7" l="1"/>
  <c r="DI81" i="7"/>
  <c r="Q81" i="6"/>
  <c r="DE81" i="7"/>
  <c r="DB81" i="7"/>
  <c r="P81" i="6" s="1"/>
  <c r="DC81" i="7"/>
  <c r="DF80" i="7"/>
  <c r="DD80" i="7"/>
  <c r="CH80" i="7"/>
  <c r="CE80" i="7"/>
  <c r="CT80" i="7"/>
  <c r="CW80" i="7"/>
  <c r="CP80" i="7"/>
  <c r="CN80" i="7"/>
  <c r="CM80" i="7"/>
  <c r="N80" i="6" s="1"/>
  <c r="CO79" i="7"/>
  <c r="CQ79" i="7"/>
  <c r="O81" i="6"/>
  <c r="BX80" i="7"/>
  <c r="L80" i="6" s="1"/>
  <c r="M80" i="6"/>
  <c r="CA80" i="7"/>
  <c r="BY80" i="7"/>
  <c r="CB79" i="7"/>
  <c r="BZ79" i="7"/>
  <c r="BS79" i="7"/>
  <c r="BK79" i="7"/>
  <c r="BM79" i="7"/>
  <c r="K80" i="6"/>
  <c r="BI80" i="7"/>
  <c r="J80" i="6" s="1"/>
  <c r="BL80" i="7"/>
  <c r="BJ80" i="7"/>
  <c r="AX80" i="7"/>
  <c r="I80" i="6"/>
  <c r="AU80" i="7"/>
  <c r="H80" i="6" s="1"/>
  <c r="AV80" i="7"/>
  <c r="BB80" i="7"/>
  <c r="AW79" i="7"/>
  <c r="AY79" i="7"/>
  <c r="BE81" i="7"/>
  <c r="AN80" i="7"/>
  <c r="F79" i="6"/>
  <c r="AJ80" i="7"/>
  <c r="AG80" i="7"/>
  <c r="AH80" i="7"/>
  <c r="AK79" i="7"/>
  <c r="AI79" i="7"/>
  <c r="AQ81" i="7"/>
  <c r="G81" i="6"/>
  <c r="F78" i="7"/>
  <c r="W79" i="7"/>
  <c r="U79" i="7"/>
  <c r="T80" i="7"/>
  <c r="S80" i="7"/>
  <c r="D80" i="6" s="1"/>
  <c r="V80" i="7"/>
  <c r="E81" i="6"/>
  <c r="AC81" i="7"/>
  <c r="Z80" i="7"/>
  <c r="G79" i="7"/>
  <c r="C80" i="6"/>
  <c r="L78" i="7"/>
  <c r="DK81" i="7"/>
  <c r="CG80" i="7"/>
  <c r="DL82" i="7" l="1"/>
  <c r="DI82" i="7"/>
  <c r="Q82" i="6"/>
  <c r="DE82" i="7"/>
  <c r="DB82" i="7"/>
  <c r="P82" i="6" s="1"/>
  <c r="DC82" i="7"/>
  <c r="DF81" i="7"/>
  <c r="DD81" i="7"/>
  <c r="CH81" i="7"/>
  <c r="CE81" i="7"/>
  <c r="CT81" i="7"/>
  <c r="CW81" i="7"/>
  <c r="AF80" i="6"/>
  <c r="CO80" i="7"/>
  <c r="CQ80" i="7"/>
  <c r="CP81" i="7"/>
  <c r="CM81" i="7"/>
  <c r="N81" i="6" s="1"/>
  <c r="CN81" i="7"/>
  <c r="O82" i="6"/>
  <c r="CA81" i="7"/>
  <c r="M81" i="6"/>
  <c r="BX81" i="7"/>
  <c r="L81" i="6" s="1"/>
  <c r="BY81" i="7"/>
  <c r="CB80" i="7"/>
  <c r="BZ80" i="7"/>
  <c r="BP80" i="7"/>
  <c r="BS80" i="7"/>
  <c r="E79" i="7"/>
  <c r="F79" i="7" s="1"/>
  <c r="O79" i="7"/>
  <c r="K81" i="6"/>
  <c r="BL81" i="7"/>
  <c r="BI81" i="7"/>
  <c r="J81" i="6" s="1"/>
  <c r="BJ81" i="7"/>
  <c r="BK80" i="7"/>
  <c r="BM80" i="7"/>
  <c r="I81" i="6"/>
  <c r="AU81" i="7"/>
  <c r="H81" i="6" s="1"/>
  <c r="AX81" i="7"/>
  <c r="AV81" i="7"/>
  <c r="AY80" i="7"/>
  <c r="AW80" i="7"/>
  <c r="BB81" i="7"/>
  <c r="BE82" i="7"/>
  <c r="AN81" i="7"/>
  <c r="F80" i="6"/>
  <c r="D79" i="7"/>
  <c r="B79" i="6" s="1"/>
  <c r="AE79" i="6" s="1"/>
  <c r="AJ81" i="7"/>
  <c r="AH81" i="7"/>
  <c r="AG81" i="7"/>
  <c r="AI80" i="7"/>
  <c r="AK80" i="7"/>
  <c r="AQ82" i="7"/>
  <c r="G82" i="6"/>
  <c r="AC82" i="7"/>
  <c r="E82" i="6"/>
  <c r="V81" i="7"/>
  <c r="T81" i="7"/>
  <c r="S81" i="7"/>
  <c r="D81" i="6" s="1"/>
  <c r="D80" i="7"/>
  <c r="B80" i="6" s="1"/>
  <c r="AE80" i="6" s="1"/>
  <c r="Z81" i="7"/>
  <c r="U80" i="7"/>
  <c r="W80" i="7"/>
  <c r="E80" i="7"/>
  <c r="H80" i="7" s="1"/>
  <c r="C81" i="6"/>
  <c r="G80" i="7"/>
  <c r="L79" i="7"/>
  <c r="O80" i="7"/>
  <c r="CG81" i="7"/>
  <c r="DK82" i="7"/>
  <c r="AF81" i="6" l="1"/>
  <c r="DL83" i="7"/>
  <c r="DI83" i="7"/>
  <c r="Q83" i="6"/>
  <c r="DE83" i="7"/>
  <c r="DB83" i="7"/>
  <c r="P83" i="6" s="1"/>
  <c r="DC83" i="7"/>
  <c r="DF82" i="7"/>
  <c r="DD82" i="7"/>
  <c r="H79" i="7"/>
  <c r="CH82" i="7"/>
  <c r="CE82" i="7"/>
  <c r="CT82" i="7"/>
  <c r="CW82" i="7"/>
  <c r="CM82" i="7"/>
  <c r="N82" i="6" s="1"/>
  <c r="CN82" i="7"/>
  <c r="CP82" i="7"/>
  <c r="CO81" i="7"/>
  <c r="CQ81" i="7"/>
  <c r="O83" i="6"/>
  <c r="CB81" i="7"/>
  <c r="BZ81" i="7"/>
  <c r="BS82" i="7"/>
  <c r="BP81" i="7"/>
  <c r="BS81" i="7"/>
  <c r="BX82" i="7"/>
  <c r="L82" i="6" s="1"/>
  <c r="M82" i="6"/>
  <c r="CA82" i="7"/>
  <c r="BY82" i="7"/>
  <c r="BI82" i="7"/>
  <c r="J82" i="6" s="1"/>
  <c r="K82" i="6"/>
  <c r="BL82" i="7"/>
  <c r="BJ82" i="7"/>
  <c r="BK81" i="7"/>
  <c r="BM81" i="7"/>
  <c r="BP82" i="7"/>
  <c r="AX82" i="7"/>
  <c r="I82" i="6"/>
  <c r="AU82" i="7"/>
  <c r="H82" i="6" s="1"/>
  <c r="AV82" i="7"/>
  <c r="AY81" i="7"/>
  <c r="AW81" i="7"/>
  <c r="BB82" i="7"/>
  <c r="BE83" i="7"/>
  <c r="AN82" i="7"/>
  <c r="F81" i="6"/>
  <c r="F80" i="7"/>
  <c r="AK81" i="7"/>
  <c r="AI81" i="7"/>
  <c r="AJ82" i="7"/>
  <c r="AG82" i="7"/>
  <c r="AH82" i="7"/>
  <c r="AQ83" i="7"/>
  <c r="G83" i="6"/>
  <c r="S82" i="7"/>
  <c r="D82" i="6" s="1"/>
  <c r="T82" i="7"/>
  <c r="V82" i="7"/>
  <c r="W81" i="7"/>
  <c r="U81" i="7"/>
  <c r="E83" i="6"/>
  <c r="AC83" i="7"/>
  <c r="Z82" i="7"/>
  <c r="G81" i="7"/>
  <c r="C82" i="6"/>
  <c r="L80" i="7"/>
  <c r="DK83" i="7"/>
  <c r="CG82" i="7"/>
  <c r="DL84" i="7" l="1"/>
  <c r="DI84" i="7"/>
  <c r="Q84" i="6"/>
  <c r="DE84" i="7"/>
  <c r="DB84" i="7"/>
  <c r="P84" i="6" s="1"/>
  <c r="DC84" i="7"/>
  <c r="DF83" i="7"/>
  <c r="DD83" i="7"/>
  <c r="CH83" i="7"/>
  <c r="CE83" i="7"/>
  <c r="AF82" i="6"/>
  <c r="CT83" i="7"/>
  <c r="CW83" i="7"/>
  <c r="CO82" i="7"/>
  <c r="CQ82" i="7"/>
  <c r="CM83" i="7"/>
  <c r="N83" i="6" s="1"/>
  <c r="CP83" i="7"/>
  <c r="CN83" i="7"/>
  <c r="O84" i="6"/>
  <c r="CA83" i="7"/>
  <c r="M83" i="6"/>
  <c r="BX83" i="7"/>
  <c r="L83" i="6" s="1"/>
  <c r="BY83" i="7"/>
  <c r="CB82" i="7"/>
  <c r="BZ82" i="7"/>
  <c r="D81" i="7"/>
  <c r="B81" i="6" s="1"/>
  <c r="AE81" i="6" s="1"/>
  <c r="O81" i="7"/>
  <c r="E81" i="7"/>
  <c r="H81" i="7" s="1"/>
  <c r="BP83" i="7"/>
  <c r="BK82" i="7"/>
  <c r="BM82" i="7"/>
  <c r="K83" i="6"/>
  <c r="BL83" i="7"/>
  <c r="BI83" i="7"/>
  <c r="J83" i="6" s="1"/>
  <c r="BJ83" i="7"/>
  <c r="I83" i="6"/>
  <c r="AU83" i="7"/>
  <c r="H83" i="6" s="1"/>
  <c r="AV83" i="7"/>
  <c r="AX83" i="7"/>
  <c r="AY82" i="7"/>
  <c r="AW82" i="7"/>
  <c r="BB83" i="7"/>
  <c r="BE84" i="7"/>
  <c r="AN83" i="7"/>
  <c r="F82" i="6"/>
  <c r="AJ83" i="7"/>
  <c r="AG83" i="7"/>
  <c r="AH83" i="7"/>
  <c r="AI82" i="7"/>
  <c r="AK82" i="7"/>
  <c r="AQ84" i="7"/>
  <c r="G84" i="6"/>
  <c r="Z83" i="7"/>
  <c r="AC84" i="7"/>
  <c r="E84" i="6"/>
  <c r="V83" i="7"/>
  <c r="T83" i="7"/>
  <c r="S83" i="7"/>
  <c r="D83" i="6" s="1"/>
  <c r="U82" i="7"/>
  <c r="W82" i="7"/>
  <c r="G82" i="7"/>
  <c r="C83" i="6"/>
  <c r="L81" i="7"/>
  <c r="DK84" i="7"/>
  <c r="CG83" i="7"/>
  <c r="DL85" i="7" l="1"/>
  <c r="DI85" i="7"/>
  <c r="Q85" i="6"/>
  <c r="DE85" i="7"/>
  <c r="DB85" i="7"/>
  <c r="P85" i="6" s="1"/>
  <c r="DC85" i="7"/>
  <c r="DF84" i="7"/>
  <c r="DD84" i="7"/>
  <c r="AF83" i="6"/>
  <c r="CH84" i="7"/>
  <c r="CE84" i="7"/>
  <c r="CT84" i="7"/>
  <c r="CW84" i="7"/>
  <c r="CP84" i="7"/>
  <c r="CN84" i="7"/>
  <c r="CM84" i="7"/>
  <c r="N84" i="6" s="1"/>
  <c r="CO83" i="7"/>
  <c r="CQ83" i="7"/>
  <c r="O85" i="6"/>
  <c r="F81" i="7"/>
  <c r="CB83" i="7"/>
  <c r="BZ83" i="7"/>
  <c r="BX84" i="7"/>
  <c r="L84" i="6" s="1"/>
  <c r="M84" i="6"/>
  <c r="CA84" i="7"/>
  <c r="BY84" i="7"/>
  <c r="BS83" i="7"/>
  <c r="E82" i="7"/>
  <c r="F82" i="7" s="1"/>
  <c r="O82" i="7"/>
  <c r="D82" i="7"/>
  <c r="B82" i="6" s="1"/>
  <c r="AE82" i="6" s="1"/>
  <c r="K84" i="6"/>
  <c r="BI84" i="7"/>
  <c r="J84" i="6" s="1"/>
  <c r="BL84" i="7"/>
  <c r="BJ84" i="7"/>
  <c r="BK83" i="7"/>
  <c r="BM83" i="7"/>
  <c r="AX84" i="7"/>
  <c r="I84" i="6"/>
  <c r="AU84" i="7"/>
  <c r="H84" i="6" s="1"/>
  <c r="AV84" i="7"/>
  <c r="BB84" i="7"/>
  <c r="AY83" i="7"/>
  <c r="AW83" i="7"/>
  <c r="BE85" i="7"/>
  <c r="AN84" i="7"/>
  <c r="F83" i="6"/>
  <c r="AG84" i="7"/>
  <c r="AJ84" i="7"/>
  <c r="AH84" i="7"/>
  <c r="AI83" i="7"/>
  <c r="AK83" i="7"/>
  <c r="AQ85" i="7"/>
  <c r="G85" i="6"/>
  <c r="D83" i="7"/>
  <c r="B83" i="6" s="1"/>
  <c r="AE83" i="6" s="1"/>
  <c r="V84" i="7"/>
  <c r="T84" i="7"/>
  <c r="S84" i="7"/>
  <c r="D84" i="6" s="1"/>
  <c r="W83" i="7"/>
  <c r="U83" i="7"/>
  <c r="E85" i="6"/>
  <c r="AC85" i="7"/>
  <c r="Z84" i="7"/>
  <c r="E83" i="7"/>
  <c r="F83" i="7" s="1"/>
  <c r="G83" i="7"/>
  <c r="C84" i="6"/>
  <c r="L82" i="7"/>
  <c r="O83" i="7"/>
  <c r="BD84" i="7"/>
  <c r="DK85" i="7"/>
  <c r="CG84" i="7"/>
  <c r="BR84" i="7"/>
  <c r="AF84" i="6" l="1"/>
  <c r="DL86" i="7"/>
  <c r="DI86" i="7"/>
  <c r="Q86" i="6"/>
  <c r="DE86" i="7"/>
  <c r="DB86" i="7"/>
  <c r="P86" i="6" s="1"/>
  <c r="DC86" i="7"/>
  <c r="DF85" i="7"/>
  <c r="DD85" i="7"/>
  <c r="H82" i="7"/>
  <c r="CH85" i="7"/>
  <c r="CE85" i="7"/>
  <c r="CT85" i="7"/>
  <c r="CW85" i="7"/>
  <c r="CO84" i="7"/>
  <c r="CQ84" i="7"/>
  <c r="CP85" i="7"/>
  <c r="CM85" i="7"/>
  <c r="N85" i="6" s="1"/>
  <c r="CN85" i="7"/>
  <c r="O86" i="6"/>
  <c r="CB84" i="7"/>
  <c r="BZ84" i="7"/>
  <c r="BS85" i="7"/>
  <c r="BP84" i="7"/>
  <c r="CA85" i="7"/>
  <c r="M85" i="6"/>
  <c r="BX85" i="7"/>
  <c r="L85" i="6" s="1"/>
  <c r="BY85" i="7"/>
  <c r="BS84" i="7"/>
  <c r="K85" i="6"/>
  <c r="BL85" i="7"/>
  <c r="BI85" i="7"/>
  <c r="J85" i="6" s="1"/>
  <c r="BJ85" i="7"/>
  <c r="BK84" i="7"/>
  <c r="BM84" i="7"/>
  <c r="AY84" i="7"/>
  <c r="AW84" i="7"/>
  <c r="BB85" i="7"/>
  <c r="I85" i="6"/>
  <c r="AU85" i="7"/>
  <c r="H85" i="6" s="1"/>
  <c r="AX85" i="7"/>
  <c r="AV85" i="7"/>
  <c r="BE86" i="7"/>
  <c r="AN85" i="7"/>
  <c r="F84" i="6"/>
  <c r="H83" i="7"/>
  <c r="AG85" i="7"/>
  <c r="AJ85" i="7"/>
  <c r="AH85" i="7"/>
  <c r="AI84" i="7"/>
  <c r="AK84" i="7"/>
  <c r="AQ86" i="7"/>
  <c r="G86" i="6"/>
  <c r="AC86" i="7"/>
  <c r="E86" i="6"/>
  <c r="T85" i="7"/>
  <c r="S85" i="7"/>
  <c r="D85" i="6" s="1"/>
  <c r="V85" i="7"/>
  <c r="U84" i="7"/>
  <c r="W84" i="7"/>
  <c r="Z85" i="7"/>
  <c r="G84" i="7"/>
  <c r="C85" i="6"/>
  <c r="L83" i="7"/>
  <c r="BD85" i="7"/>
  <c r="DK86" i="7"/>
  <c r="CG85" i="7"/>
  <c r="DL87" i="7" l="1"/>
  <c r="DI87" i="7"/>
  <c r="Q87" i="6"/>
  <c r="DE87" i="7"/>
  <c r="DB87" i="7"/>
  <c r="P87" i="6" s="1"/>
  <c r="DC87" i="7"/>
  <c r="DF86" i="7"/>
  <c r="DD86" i="7"/>
  <c r="CH86" i="7"/>
  <c r="CE86" i="7"/>
  <c r="AF85" i="6"/>
  <c r="CT86" i="7"/>
  <c r="CW86" i="7"/>
  <c r="CM86" i="7"/>
  <c r="N86" i="6" s="1"/>
  <c r="CP86" i="7"/>
  <c r="CN86" i="7"/>
  <c r="CO85" i="7"/>
  <c r="CQ85" i="7"/>
  <c r="O87" i="6"/>
  <c r="BP85" i="7"/>
  <c r="CB85" i="7"/>
  <c r="BZ85" i="7"/>
  <c r="BX86" i="7"/>
  <c r="L86" i="6" s="1"/>
  <c r="M86" i="6"/>
  <c r="CA86" i="7"/>
  <c r="BY86" i="7"/>
  <c r="D84" i="7"/>
  <c r="B84" i="6" s="1"/>
  <c r="AE84" i="6" s="1"/>
  <c r="O84" i="7"/>
  <c r="E84" i="7"/>
  <c r="F84" i="7" s="1"/>
  <c r="K86" i="6"/>
  <c r="BI86" i="7"/>
  <c r="J86" i="6" s="1"/>
  <c r="BL86" i="7"/>
  <c r="BJ86" i="7"/>
  <c r="BK85" i="7"/>
  <c r="BM85" i="7"/>
  <c r="BB86" i="7"/>
  <c r="AY85" i="7"/>
  <c r="AW85" i="7"/>
  <c r="AX86" i="7"/>
  <c r="I86" i="6"/>
  <c r="AU86" i="7"/>
  <c r="H86" i="6" s="1"/>
  <c r="AV86" i="7"/>
  <c r="BE87" i="7"/>
  <c r="AN86" i="7"/>
  <c r="F85" i="6"/>
  <c r="AH86" i="7"/>
  <c r="AJ86" i="7"/>
  <c r="AG86" i="7"/>
  <c r="AI85" i="7"/>
  <c r="AK85" i="7"/>
  <c r="AQ87" i="7"/>
  <c r="G87" i="6"/>
  <c r="E87" i="6"/>
  <c r="AC87" i="7"/>
  <c r="Z86" i="7"/>
  <c r="W85" i="7"/>
  <c r="U85" i="7"/>
  <c r="V86" i="7"/>
  <c r="S86" i="7"/>
  <c r="D86" i="6" s="1"/>
  <c r="T86" i="7"/>
  <c r="C86" i="6"/>
  <c r="G85" i="7"/>
  <c r="L84" i="7"/>
  <c r="DK87" i="7"/>
  <c r="BR85" i="7"/>
  <c r="Q88" i="6" l="1"/>
  <c r="DE88" i="7"/>
  <c r="DB88" i="7"/>
  <c r="P88" i="6" s="1"/>
  <c r="DC88" i="7"/>
  <c r="DL88" i="7"/>
  <c r="DI88" i="7"/>
  <c r="DF87" i="7"/>
  <c r="DD87" i="7"/>
  <c r="CH87" i="7"/>
  <c r="CE87" i="7"/>
  <c r="CT87" i="7"/>
  <c r="CW87" i="7"/>
  <c r="CM87" i="7"/>
  <c r="N87" i="6" s="1"/>
  <c r="CP87" i="7"/>
  <c r="CN87" i="7"/>
  <c r="CO86" i="7"/>
  <c r="CQ86" i="7"/>
  <c r="O88" i="6"/>
  <c r="H84" i="7"/>
  <c r="CB86" i="7"/>
  <c r="BZ86" i="7"/>
  <c r="BS87" i="7"/>
  <c r="BP86" i="7"/>
  <c r="CA87" i="7"/>
  <c r="M87" i="6"/>
  <c r="BX87" i="7"/>
  <c r="L87" i="6" s="1"/>
  <c r="BY87" i="7"/>
  <c r="BS86" i="7"/>
  <c r="E85" i="7"/>
  <c r="H85" i="7" s="1"/>
  <c r="O85" i="7"/>
  <c r="D85" i="7"/>
  <c r="B85" i="6" s="1"/>
  <c r="AE85" i="6" s="1"/>
  <c r="K87" i="6"/>
  <c r="BL87" i="7"/>
  <c r="BI87" i="7"/>
  <c r="J87" i="6" s="1"/>
  <c r="BJ87" i="7"/>
  <c r="BK86" i="7"/>
  <c r="BM86" i="7"/>
  <c r="I87" i="6"/>
  <c r="AU87" i="7"/>
  <c r="H87" i="6" s="1"/>
  <c r="AV87" i="7"/>
  <c r="AX87" i="7"/>
  <c r="AY86" i="7"/>
  <c r="AW86" i="7"/>
  <c r="BB87" i="7"/>
  <c r="BE88" i="7"/>
  <c r="AN87" i="7"/>
  <c r="F86" i="6"/>
  <c r="AG87" i="7"/>
  <c r="AH87" i="7"/>
  <c r="AJ87" i="7"/>
  <c r="AI86" i="7"/>
  <c r="AK86" i="7"/>
  <c r="G88" i="6"/>
  <c r="AQ88" i="7"/>
  <c r="D86" i="7"/>
  <c r="B86" i="6" s="1"/>
  <c r="AE86" i="6" s="1"/>
  <c r="U86" i="7"/>
  <c r="W86" i="7"/>
  <c r="Z87" i="7"/>
  <c r="AC88" i="7"/>
  <c r="E88" i="6"/>
  <c r="T87" i="7"/>
  <c r="S87" i="7"/>
  <c r="D87" i="6" s="1"/>
  <c r="V87" i="7"/>
  <c r="G86" i="7"/>
  <c r="E86" i="7"/>
  <c r="H86" i="7" s="1"/>
  <c r="C87" i="6"/>
  <c r="L85" i="7"/>
  <c r="O86" i="7"/>
  <c r="CG87" i="7"/>
  <c r="DK88" i="7"/>
  <c r="Q89" i="6" l="1"/>
  <c r="DE89" i="7"/>
  <c r="DB89" i="7"/>
  <c r="P89" i="6" s="1"/>
  <c r="DC89" i="7"/>
  <c r="DF88" i="7"/>
  <c r="DD88" i="7"/>
  <c r="DL89" i="7"/>
  <c r="DI89" i="7"/>
  <c r="BP87" i="7"/>
  <c r="F85" i="7"/>
  <c r="CH88" i="7"/>
  <c r="CE88" i="7"/>
  <c r="AF87" i="6"/>
  <c r="CT88" i="7"/>
  <c r="CW88" i="7"/>
  <c r="CP88" i="7"/>
  <c r="CN88" i="7"/>
  <c r="CM88" i="7"/>
  <c r="N88" i="6" s="1"/>
  <c r="CO87" i="7"/>
  <c r="CQ87" i="7"/>
  <c r="O89" i="6"/>
  <c r="BS88" i="7"/>
  <c r="CB87" i="7"/>
  <c r="BZ87" i="7"/>
  <c r="BX88" i="7"/>
  <c r="L88" i="6" s="1"/>
  <c r="M88" i="6"/>
  <c r="CA88" i="7"/>
  <c r="BY88" i="7"/>
  <c r="BP88" i="7"/>
  <c r="BK87" i="7"/>
  <c r="BM87" i="7"/>
  <c r="K88" i="6"/>
  <c r="BI88" i="7"/>
  <c r="J88" i="6" s="1"/>
  <c r="BL88" i="7"/>
  <c r="BJ88" i="7"/>
  <c r="AX88" i="7"/>
  <c r="I88" i="6"/>
  <c r="AU88" i="7"/>
  <c r="H88" i="6" s="1"/>
  <c r="AV88" i="7"/>
  <c r="BB88" i="7"/>
  <c r="AW87" i="7"/>
  <c r="AY87" i="7"/>
  <c r="BE89" i="7"/>
  <c r="AN88" i="7"/>
  <c r="F87" i="6"/>
  <c r="AJ88" i="7"/>
  <c r="AG88" i="7"/>
  <c r="AH88" i="7"/>
  <c r="AI87" i="7"/>
  <c r="AK87" i="7"/>
  <c r="G89" i="6"/>
  <c r="AQ89" i="7"/>
  <c r="F86" i="7"/>
  <c r="U87" i="7"/>
  <c r="W87" i="7"/>
  <c r="S88" i="7"/>
  <c r="D88" i="6" s="1"/>
  <c r="T88" i="7"/>
  <c r="V88" i="7"/>
  <c r="D87" i="7"/>
  <c r="B87" i="6" s="1"/>
  <c r="AE87" i="6" s="1"/>
  <c r="E89" i="6"/>
  <c r="AC89" i="7"/>
  <c r="Z88" i="7"/>
  <c r="E87" i="7"/>
  <c r="H87" i="7" s="1"/>
  <c r="G87" i="7"/>
  <c r="C88" i="6"/>
  <c r="L86" i="7"/>
  <c r="O87" i="7"/>
  <c r="CG88" i="7"/>
  <c r="DK89" i="7"/>
  <c r="BD88" i="7"/>
  <c r="Q90" i="6" l="1"/>
  <c r="DE90" i="7"/>
  <c r="DB90" i="7"/>
  <c r="P90" i="6" s="1"/>
  <c r="DC90" i="7"/>
  <c r="DF89" i="7"/>
  <c r="DD89" i="7"/>
  <c r="DL90" i="7"/>
  <c r="DI90" i="7"/>
  <c r="CH89" i="7"/>
  <c r="CE89" i="7"/>
  <c r="AF88" i="6"/>
  <c r="CT89" i="7"/>
  <c r="CW89" i="7"/>
  <c r="CO88" i="7"/>
  <c r="CQ88" i="7"/>
  <c r="CP89" i="7"/>
  <c r="CM89" i="7"/>
  <c r="N89" i="6" s="1"/>
  <c r="CN89" i="7"/>
  <c r="O90" i="6"/>
  <c r="BI89" i="7"/>
  <c r="J89" i="6" s="1"/>
  <c r="CA89" i="7"/>
  <c r="M89" i="6"/>
  <c r="BX89" i="7"/>
  <c r="L89" i="6" s="1"/>
  <c r="BY89" i="7"/>
  <c r="CB88" i="7"/>
  <c r="BZ88" i="7"/>
  <c r="BK88" i="7"/>
  <c r="BM88" i="7"/>
  <c r="K89" i="6"/>
  <c r="BL89" i="7"/>
  <c r="I89" i="6"/>
  <c r="AU89" i="7"/>
  <c r="H89" i="6" s="1"/>
  <c r="AX89" i="7"/>
  <c r="AV89" i="7"/>
  <c r="AY88" i="7"/>
  <c r="AW88" i="7"/>
  <c r="BB89" i="7"/>
  <c r="BE90" i="7"/>
  <c r="AN89" i="7"/>
  <c r="F88" i="6"/>
  <c r="AG89" i="7"/>
  <c r="AJ89" i="7"/>
  <c r="AH89" i="7"/>
  <c r="AI88" i="7"/>
  <c r="AK88" i="7"/>
  <c r="G90" i="6"/>
  <c r="AQ90" i="7"/>
  <c r="F87" i="7"/>
  <c r="Z89" i="7"/>
  <c r="W88" i="7"/>
  <c r="U88" i="7"/>
  <c r="AC90" i="7"/>
  <c r="E90" i="6"/>
  <c r="V89" i="7"/>
  <c r="S89" i="7"/>
  <c r="D89" i="6" s="1"/>
  <c r="T89" i="7"/>
  <c r="C89" i="6"/>
  <c r="G88" i="7"/>
  <c r="L87" i="7"/>
  <c r="BR88" i="7"/>
  <c r="DK90" i="7"/>
  <c r="Q91" i="6" l="1"/>
  <c r="DE91" i="7"/>
  <c r="DB91" i="7"/>
  <c r="P91" i="6" s="1"/>
  <c r="DC91" i="7"/>
  <c r="DF90" i="7"/>
  <c r="DD90" i="7"/>
  <c r="DL91" i="7"/>
  <c r="DI91" i="7"/>
  <c r="CH90" i="7"/>
  <c r="CE90" i="7"/>
  <c r="CT90" i="7"/>
  <c r="CW90" i="7"/>
  <c r="CM90" i="7"/>
  <c r="N90" i="6" s="1"/>
  <c r="CN90" i="7"/>
  <c r="CP90" i="7"/>
  <c r="CO89" i="7"/>
  <c r="CQ89" i="7"/>
  <c r="O91" i="6"/>
  <c r="BP90" i="7"/>
  <c r="CB89" i="7"/>
  <c r="BZ89" i="7"/>
  <c r="BJ89" i="7"/>
  <c r="BK89" i="7" s="1"/>
  <c r="BP89" i="7"/>
  <c r="BX90" i="7"/>
  <c r="L90" i="6" s="1"/>
  <c r="M90" i="6"/>
  <c r="CA90" i="7"/>
  <c r="BY90" i="7"/>
  <c r="BS89" i="7"/>
  <c r="E88" i="7"/>
  <c r="F88" i="7" s="1"/>
  <c r="O88" i="7"/>
  <c r="D88" i="7"/>
  <c r="B88" i="6" s="1"/>
  <c r="AE88" i="6" s="1"/>
  <c r="BI90" i="7"/>
  <c r="J90" i="6" s="1"/>
  <c r="K90" i="6"/>
  <c r="BL90" i="7"/>
  <c r="BJ90" i="7"/>
  <c r="AX90" i="7"/>
  <c r="I90" i="6"/>
  <c r="AU90" i="7"/>
  <c r="H90" i="6" s="1"/>
  <c r="AV90" i="7"/>
  <c r="AY89" i="7"/>
  <c r="AW89" i="7"/>
  <c r="BB90" i="7"/>
  <c r="BE91" i="7"/>
  <c r="AN90" i="7"/>
  <c r="F89" i="6"/>
  <c r="AG90" i="7"/>
  <c r="AJ90" i="7"/>
  <c r="AH90" i="7"/>
  <c r="AI89" i="7"/>
  <c r="AK89" i="7"/>
  <c r="G91" i="6"/>
  <c r="AQ91" i="7"/>
  <c r="D89" i="7"/>
  <c r="B89" i="6" s="1"/>
  <c r="AE89" i="6" s="1"/>
  <c r="E91" i="6"/>
  <c r="AC91" i="7"/>
  <c r="Z90" i="7"/>
  <c r="E89" i="7"/>
  <c r="F89" i="7" s="1"/>
  <c r="U89" i="7"/>
  <c r="W89" i="7"/>
  <c r="T90" i="7"/>
  <c r="S90" i="7"/>
  <c r="D90" i="6" s="1"/>
  <c r="V90" i="7"/>
  <c r="G89" i="7"/>
  <c r="C90" i="6"/>
  <c r="L88" i="7"/>
  <c r="O89" i="7"/>
  <c r="BD90" i="7"/>
  <c r="CG90" i="7"/>
  <c r="DK91" i="7"/>
  <c r="Q92" i="6" l="1"/>
  <c r="DE92" i="7"/>
  <c r="DB92" i="7"/>
  <c r="P92" i="6" s="1"/>
  <c r="DC92" i="7"/>
  <c r="DF91" i="7"/>
  <c r="DD91" i="7"/>
  <c r="DL92" i="7"/>
  <c r="DI92" i="7"/>
  <c r="H88" i="7"/>
  <c r="CH91" i="7"/>
  <c r="CE91" i="7"/>
  <c r="AF90" i="6"/>
  <c r="CT91" i="7"/>
  <c r="CW91" i="7"/>
  <c r="CO90" i="7"/>
  <c r="CQ90" i="7"/>
  <c r="CM91" i="7"/>
  <c r="N91" i="6" s="1"/>
  <c r="CP91" i="7"/>
  <c r="CN91" i="7"/>
  <c r="BM89" i="7"/>
  <c r="O92" i="6"/>
  <c r="CB90" i="7"/>
  <c r="BZ90" i="7"/>
  <c r="CA91" i="7"/>
  <c r="M91" i="6"/>
  <c r="BX91" i="7"/>
  <c r="L91" i="6" s="1"/>
  <c r="BY91" i="7"/>
  <c r="BS90" i="7"/>
  <c r="BP91" i="7"/>
  <c r="BK90" i="7"/>
  <c r="BM90" i="7"/>
  <c r="K91" i="6"/>
  <c r="BL91" i="7"/>
  <c r="BI91" i="7"/>
  <c r="J91" i="6" s="1"/>
  <c r="BJ91" i="7"/>
  <c r="I91" i="6"/>
  <c r="AU91" i="7"/>
  <c r="H91" i="6" s="1"/>
  <c r="AV91" i="7"/>
  <c r="AX91" i="7"/>
  <c r="AW90" i="7"/>
  <c r="AY90" i="7"/>
  <c r="BB91" i="7"/>
  <c r="BE92" i="7"/>
  <c r="AN91" i="7"/>
  <c r="F90" i="6"/>
  <c r="AH91" i="7"/>
  <c r="AJ91" i="7"/>
  <c r="AG91" i="7"/>
  <c r="AK90" i="7"/>
  <c r="AI90" i="7"/>
  <c r="H89" i="7"/>
  <c r="G92" i="6"/>
  <c r="AQ92" i="7"/>
  <c r="Z91" i="7"/>
  <c r="W90" i="7"/>
  <c r="U90" i="7"/>
  <c r="AC92" i="7"/>
  <c r="E92" i="6"/>
  <c r="V91" i="7"/>
  <c r="S91" i="7"/>
  <c r="D91" i="6" s="1"/>
  <c r="T91" i="7"/>
  <c r="G90" i="7"/>
  <c r="C91" i="6"/>
  <c r="L89" i="7"/>
  <c r="BR90" i="7"/>
  <c r="BD91" i="7"/>
  <c r="CG91" i="7"/>
  <c r="DK92" i="7"/>
  <c r="Q93" i="6" l="1"/>
  <c r="DE93" i="7"/>
  <c r="DB93" i="7"/>
  <c r="P93" i="6" s="1"/>
  <c r="DC93" i="7"/>
  <c r="DF92" i="7"/>
  <c r="DD92" i="7"/>
  <c r="DL93" i="7"/>
  <c r="DI93" i="7"/>
  <c r="AF91" i="6"/>
  <c r="CT92" i="7"/>
  <c r="CW92" i="7"/>
  <c r="CH92" i="7"/>
  <c r="CE92" i="7"/>
  <c r="CP92" i="7"/>
  <c r="CN92" i="7"/>
  <c r="CM92" i="7"/>
  <c r="N92" i="6" s="1"/>
  <c r="CO91" i="7"/>
  <c r="CQ91" i="7"/>
  <c r="O93" i="6"/>
  <c r="BS92" i="7"/>
  <c r="CB91" i="7"/>
  <c r="BZ91" i="7"/>
  <c r="BX92" i="7"/>
  <c r="L92" i="6" s="1"/>
  <c r="M92" i="6"/>
  <c r="CA92" i="7"/>
  <c r="BY92" i="7"/>
  <c r="BS91" i="7"/>
  <c r="E90" i="7"/>
  <c r="F90" i="7" s="1"/>
  <c r="O90" i="7"/>
  <c r="BK91" i="7"/>
  <c r="BM91" i="7"/>
  <c r="K92" i="6"/>
  <c r="BI92" i="7"/>
  <c r="J92" i="6" s="1"/>
  <c r="BL92" i="7"/>
  <c r="BJ92" i="7"/>
  <c r="BB92" i="7"/>
  <c r="AX92" i="7"/>
  <c r="I92" i="6"/>
  <c r="AU92" i="7"/>
  <c r="H92" i="6" s="1"/>
  <c r="AV92" i="7"/>
  <c r="AW91" i="7"/>
  <c r="AY91" i="7"/>
  <c r="BE93" i="7"/>
  <c r="AN92" i="7"/>
  <c r="F91" i="6"/>
  <c r="D90" i="7"/>
  <c r="B90" i="6" s="1"/>
  <c r="AE90" i="6" s="1"/>
  <c r="AG92" i="7"/>
  <c r="AJ92" i="7"/>
  <c r="AH92" i="7"/>
  <c r="AI91" i="7"/>
  <c r="AK91" i="7"/>
  <c r="G93" i="6"/>
  <c r="AQ93" i="7"/>
  <c r="U91" i="7"/>
  <c r="W91" i="7"/>
  <c r="V92" i="7"/>
  <c r="T92" i="7"/>
  <c r="S92" i="7"/>
  <c r="D92" i="6" s="1"/>
  <c r="E93" i="6"/>
  <c r="AC93" i="7"/>
  <c r="Z92" i="7"/>
  <c r="G91" i="7"/>
  <c r="C92" i="6"/>
  <c r="L90" i="7"/>
  <c r="BR91" i="7"/>
  <c r="CG92" i="7"/>
  <c r="BD92" i="7"/>
  <c r="DK93" i="7"/>
  <c r="AP92" i="7"/>
  <c r="Q94" i="6" l="1"/>
  <c r="DB94" i="7"/>
  <c r="P94" i="6" s="1"/>
  <c r="DE94" i="7"/>
  <c r="DC94" i="7"/>
  <c r="DF93" i="7"/>
  <c r="DD93" i="7"/>
  <c r="DL94" i="7"/>
  <c r="DI94" i="7"/>
  <c r="CH93" i="7"/>
  <c r="CE93" i="7"/>
  <c r="AF92" i="6"/>
  <c r="CT93" i="7"/>
  <c r="CW93" i="7"/>
  <c r="CO92" i="7"/>
  <c r="CQ92" i="7"/>
  <c r="CP93" i="7"/>
  <c r="CM93" i="7"/>
  <c r="N93" i="6" s="1"/>
  <c r="CN93" i="7"/>
  <c r="O94" i="6"/>
  <c r="BP92" i="7"/>
  <c r="CB92" i="7"/>
  <c r="BZ92" i="7"/>
  <c r="H90" i="7"/>
  <c r="BS93" i="7"/>
  <c r="CA93" i="7"/>
  <c r="M93" i="6"/>
  <c r="BX93" i="7"/>
  <c r="L93" i="6" s="1"/>
  <c r="BY93" i="7"/>
  <c r="D91" i="7"/>
  <c r="B91" i="6" s="1"/>
  <c r="AE91" i="6" s="1"/>
  <c r="O91" i="7"/>
  <c r="E91" i="7"/>
  <c r="H91" i="7" s="1"/>
  <c r="BK92" i="7"/>
  <c r="BM92" i="7"/>
  <c r="K93" i="6"/>
  <c r="BL93" i="7"/>
  <c r="BI93" i="7"/>
  <c r="J93" i="6" s="1"/>
  <c r="BJ93" i="7"/>
  <c r="I93" i="6"/>
  <c r="AU93" i="7"/>
  <c r="H93" i="6" s="1"/>
  <c r="AX93" i="7"/>
  <c r="AV93" i="7"/>
  <c r="AY92" i="7"/>
  <c r="AW92" i="7"/>
  <c r="BB93" i="7"/>
  <c r="BE94" i="7"/>
  <c r="AN93" i="7"/>
  <c r="F92" i="6"/>
  <c r="AG93" i="7"/>
  <c r="AJ93" i="7"/>
  <c r="AH93" i="7"/>
  <c r="AK92" i="7"/>
  <c r="AI92" i="7"/>
  <c r="G94" i="6"/>
  <c r="AQ94" i="7"/>
  <c r="AC94" i="7"/>
  <c r="E94" i="6"/>
  <c r="S93" i="7"/>
  <c r="D93" i="6" s="1"/>
  <c r="T93" i="7"/>
  <c r="V93" i="7"/>
  <c r="U92" i="7"/>
  <c r="W92" i="7"/>
  <c r="Z93" i="7"/>
  <c r="C93" i="6"/>
  <c r="G92" i="7"/>
  <c r="L91" i="7"/>
  <c r="BD93" i="7"/>
  <c r="DK94" i="7"/>
  <c r="CG93" i="7"/>
  <c r="BR92" i="7"/>
  <c r="AP93" i="7"/>
  <c r="Q95" i="6" l="1"/>
  <c r="DE95" i="7"/>
  <c r="DB95" i="7"/>
  <c r="P95" i="6" s="1"/>
  <c r="DC95" i="7"/>
  <c r="DF94" i="7"/>
  <c r="DD94" i="7"/>
  <c r="DL95" i="7"/>
  <c r="DI95" i="7"/>
  <c r="CH94" i="7"/>
  <c r="CE94" i="7"/>
  <c r="AF93" i="6"/>
  <c r="CT94" i="7"/>
  <c r="CW94" i="7"/>
  <c r="CM94" i="7"/>
  <c r="N94" i="6" s="1"/>
  <c r="CP94" i="7"/>
  <c r="CN94" i="7"/>
  <c r="CO93" i="7"/>
  <c r="CQ93" i="7"/>
  <c r="O95" i="6"/>
  <c r="BP93" i="7"/>
  <c r="BX94" i="7"/>
  <c r="L94" i="6" s="1"/>
  <c r="M94" i="6"/>
  <c r="CA94" i="7"/>
  <c r="BY94" i="7"/>
  <c r="BS94" i="7"/>
  <c r="CB93" i="7"/>
  <c r="BZ93" i="7"/>
  <c r="D92" i="7"/>
  <c r="B92" i="6" s="1"/>
  <c r="AE92" i="6" s="1"/>
  <c r="O92" i="7"/>
  <c r="F91" i="7"/>
  <c r="E92" i="7"/>
  <c r="F92" i="7" s="1"/>
  <c r="BK93" i="7"/>
  <c r="BM93" i="7"/>
  <c r="K94" i="6"/>
  <c r="BI94" i="7"/>
  <c r="J94" i="6" s="1"/>
  <c r="BL94" i="7"/>
  <c r="BJ94" i="7"/>
  <c r="AX94" i="7"/>
  <c r="I94" i="6"/>
  <c r="AU94" i="7"/>
  <c r="H94" i="6" s="1"/>
  <c r="AV94" i="7"/>
  <c r="AY93" i="7"/>
  <c r="AW93" i="7"/>
  <c r="BB94" i="7"/>
  <c r="BE95" i="7"/>
  <c r="AN94" i="7"/>
  <c r="F93" i="6"/>
  <c r="AH94" i="7"/>
  <c r="AJ94" i="7"/>
  <c r="AG94" i="7"/>
  <c r="AI93" i="7"/>
  <c r="AK93" i="7"/>
  <c r="G95" i="6"/>
  <c r="AQ95" i="7"/>
  <c r="U93" i="7"/>
  <c r="W93" i="7"/>
  <c r="E95" i="6"/>
  <c r="AC95" i="7"/>
  <c r="Z94" i="7"/>
  <c r="V94" i="7"/>
  <c r="T94" i="7"/>
  <c r="S94" i="7"/>
  <c r="D94" i="6" s="1"/>
  <c r="G93" i="7"/>
  <c r="C94" i="6"/>
  <c r="E93" i="7"/>
  <c r="H93" i="7" s="1"/>
  <c r="L92" i="7"/>
  <c r="DK95" i="7"/>
  <c r="BD94" i="7"/>
  <c r="CG94" i="7"/>
  <c r="AP94" i="7"/>
  <c r="BR93" i="7"/>
  <c r="AF94" i="6" l="1"/>
  <c r="Q96" i="6"/>
  <c r="DB96" i="7"/>
  <c r="P96" i="6" s="1"/>
  <c r="DE96" i="7"/>
  <c r="DC96" i="7"/>
  <c r="DF95" i="7"/>
  <c r="DD95" i="7"/>
  <c r="DL96" i="7"/>
  <c r="DI96" i="7"/>
  <c r="BP94" i="7"/>
  <c r="CH95" i="7"/>
  <c r="CE95" i="7"/>
  <c r="CT95" i="7"/>
  <c r="CW95" i="7"/>
  <c r="CM95" i="7"/>
  <c r="N95" i="6" s="1"/>
  <c r="CP95" i="7"/>
  <c r="CN95" i="7"/>
  <c r="CO94" i="7"/>
  <c r="CQ94" i="7"/>
  <c r="O96" i="6"/>
  <c r="CB94" i="7"/>
  <c r="BZ94" i="7"/>
  <c r="BS95" i="7"/>
  <c r="CA95" i="7"/>
  <c r="M95" i="6"/>
  <c r="BX95" i="7"/>
  <c r="L95" i="6" s="1"/>
  <c r="BY95" i="7"/>
  <c r="D93" i="7"/>
  <c r="B93" i="6" s="1"/>
  <c r="AE93" i="6" s="1"/>
  <c r="O93" i="7"/>
  <c r="H92" i="7"/>
  <c r="BK94" i="7"/>
  <c r="BM94" i="7"/>
  <c r="K95" i="6"/>
  <c r="BL95" i="7"/>
  <c r="BI95" i="7"/>
  <c r="J95" i="6" s="1"/>
  <c r="BJ95" i="7"/>
  <c r="I95" i="6"/>
  <c r="AU95" i="7"/>
  <c r="H95" i="6" s="1"/>
  <c r="AV95" i="7"/>
  <c r="AX95" i="7"/>
  <c r="AY94" i="7"/>
  <c r="AW94" i="7"/>
  <c r="BB95" i="7"/>
  <c r="BE96" i="7"/>
  <c r="AN95" i="7"/>
  <c r="F94" i="6"/>
  <c r="AH95" i="7"/>
  <c r="AG95" i="7"/>
  <c r="AJ95" i="7"/>
  <c r="AI94" i="7"/>
  <c r="AK94" i="7"/>
  <c r="G96" i="6"/>
  <c r="AQ96" i="7"/>
  <c r="F93" i="7"/>
  <c r="Z95" i="7"/>
  <c r="U94" i="7"/>
  <c r="W94" i="7"/>
  <c r="AC96" i="7"/>
  <c r="E96" i="6"/>
  <c r="S95" i="7"/>
  <c r="D95" i="6" s="1"/>
  <c r="T95" i="7"/>
  <c r="V95" i="7"/>
  <c r="G94" i="7"/>
  <c r="C95" i="6"/>
  <c r="L93" i="7"/>
  <c r="AP95" i="7"/>
  <c r="DK96" i="7"/>
  <c r="BR94" i="7"/>
  <c r="CG95" i="7"/>
  <c r="BD95" i="7"/>
  <c r="Q97" i="6" l="1"/>
  <c r="DE97" i="7"/>
  <c r="DB97" i="7"/>
  <c r="P97" i="6" s="1"/>
  <c r="DC97" i="7"/>
  <c r="DF96" i="7"/>
  <c r="DD96" i="7"/>
  <c r="DL97" i="7"/>
  <c r="DI97" i="7"/>
  <c r="CH96" i="7"/>
  <c r="CE96" i="7"/>
  <c r="AF95" i="6"/>
  <c r="CT96" i="7"/>
  <c r="CW96" i="7"/>
  <c r="CP96" i="7"/>
  <c r="CN96" i="7"/>
  <c r="CM96" i="7"/>
  <c r="N96" i="6" s="1"/>
  <c r="CO95" i="7"/>
  <c r="CQ95" i="7"/>
  <c r="BP95" i="7"/>
  <c r="O97" i="6"/>
  <c r="BS96" i="7"/>
  <c r="CB95" i="7"/>
  <c r="BZ95" i="7"/>
  <c r="BX96" i="7"/>
  <c r="L96" i="6" s="1"/>
  <c r="M96" i="6"/>
  <c r="CA96" i="7"/>
  <c r="BY96" i="7"/>
  <c r="E94" i="7"/>
  <c r="F94" i="7" s="1"/>
  <c r="O94" i="7"/>
  <c r="D94" i="7"/>
  <c r="B94" i="6" s="1"/>
  <c r="AE94" i="6" s="1"/>
  <c r="BK95" i="7"/>
  <c r="BM95" i="7"/>
  <c r="K96" i="6"/>
  <c r="BI96" i="7"/>
  <c r="J96" i="6" s="1"/>
  <c r="BL96" i="7"/>
  <c r="BJ96" i="7"/>
  <c r="AX96" i="7"/>
  <c r="I96" i="6"/>
  <c r="AU96" i="7"/>
  <c r="H96" i="6" s="1"/>
  <c r="AV96" i="7"/>
  <c r="BB96" i="7"/>
  <c r="AW95" i="7"/>
  <c r="AY95" i="7"/>
  <c r="BE97" i="7"/>
  <c r="AN96" i="7"/>
  <c r="F95" i="6"/>
  <c r="AG96" i="7"/>
  <c r="AJ96" i="7"/>
  <c r="AH96" i="7"/>
  <c r="AI95" i="7"/>
  <c r="AK95" i="7"/>
  <c r="G97" i="6"/>
  <c r="AQ97" i="7"/>
  <c r="G95" i="7"/>
  <c r="S96" i="7"/>
  <c r="D96" i="6" s="1"/>
  <c r="T96" i="7"/>
  <c r="V96" i="7"/>
  <c r="U95" i="7"/>
  <c r="W95" i="7"/>
  <c r="E97" i="6"/>
  <c r="AC97" i="7"/>
  <c r="Z96" i="7"/>
  <c r="C96" i="6"/>
  <c r="L94" i="7"/>
  <c r="CG96" i="7"/>
  <c r="AP96" i="7"/>
  <c r="BR95" i="7"/>
  <c r="DK97" i="7"/>
  <c r="Q98" i="6" l="1"/>
  <c r="DB98" i="7"/>
  <c r="P98" i="6" s="1"/>
  <c r="DE98" i="7"/>
  <c r="DC98" i="7"/>
  <c r="DF97" i="7"/>
  <c r="DD97" i="7"/>
  <c r="DL98" i="7"/>
  <c r="DI98" i="7"/>
  <c r="AF96" i="6"/>
  <c r="CH97" i="7"/>
  <c r="CE97" i="7"/>
  <c r="CT97" i="7"/>
  <c r="CW97" i="7"/>
  <c r="CO96" i="7"/>
  <c r="CQ96" i="7"/>
  <c r="CP97" i="7"/>
  <c r="CM97" i="7"/>
  <c r="N97" i="6" s="1"/>
  <c r="CN97" i="7"/>
  <c r="O98" i="6"/>
  <c r="BP96" i="7"/>
  <c r="CA97" i="7"/>
  <c r="M97" i="6"/>
  <c r="BX97" i="7"/>
  <c r="L97" i="6" s="1"/>
  <c r="BY97" i="7"/>
  <c r="H94" i="7"/>
  <c r="BS97" i="7"/>
  <c r="CB96" i="7"/>
  <c r="BZ96" i="7"/>
  <c r="E95" i="7"/>
  <c r="H95" i="7" s="1"/>
  <c r="O95" i="7"/>
  <c r="D95" i="7"/>
  <c r="B95" i="6" s="1"/>
  <c r="AE95" i="6" s="1"/>
  <c r="BP97" i="7"/>
  <c r="BK96" i="7"/>
  <c r="BM96" i="7"/>
  <c r="K97" i="6"/>
  <c r="BL97" i="7"/>
  <c r="BI97" i="7"/>
  <c r="J97" i="6" s="1"/>
  <c r="BJ97" i="7"/>
  <c r="I97" i="6"/>
  <c r="AU97" i="7"/>
  <c r="H97" i="6" s="1"/>
  <c r="AX97" i="7"/>
  <c r="AV97" i="7"/>
  <c r="AY96" i="7"/>
  <c r="AW96" i="7"/>
  <c r="BB97" i="7"/>
  <c r="BE98" i="7"/>
  <c r="AN97" i="7"/>
  <c r="F96" i="6"/>
  <c r="AJ97" i="7"/>
  <c r="AG97" i="7"/>
  <c r="AH97" i="7"/>
  <c r="AI96" i="7"/>
  <c r="AK96" i="7"/>
  <c r="G98" i="6"/>
  <c r="AQ98" i="7"/>
  <c r="AC98" i="7"/>
  <c r="E98" i="6"/>
  <c r="V97" i="7"/>
  <c r="S97" i="7"/>
  <c r="D97" i="6" s="1"/>
  <c r="T97" i="7"/>
  <c r="W96" i="7"/>
  <c r="U96" i="7"/>
  <c r="Z97" i="7"/>
  <c r="C97" i="6"/>
  <c r="G96" i="7"/>
  <c r="L95" i="7"/>
  <c r="CG97" i="7"/>
  <c r="AP97" i="7"/>
  <c r="BR96" i="7"/>
  <c r="DK98" i="7"/>
  <c r="Q99" i="6" l="1"/>
  <c r="DE99" i="7"/>
  <c r="DB99" i="7"/>
  <c r="P99" i="6" s="1"/>
  <c r="DC99" i="7"/>
  <c r="DF98" i="7"/>
  <c r="DD98" i="7"/>
  <c r="DL99" i="7"/>
  <c r="DI99" i="7"/>
  <c r="AF97" i="6"/>
  <c r="CH98" i="7"/>
  <c r="CE98" i="7"/>
  <c r="CT98" i="7"/>
  <c r="CW98" i="7"/>
  <c r="CM98" i="7"/>
  <c r="N98" i="6" s="1"/>
  <c r="CN98" i="7"/>
  <c r="CP98" i="7"/>
  <c r="CO97" i="7"/>
  <c r="CQ97" i="7"/>
  <c r="O99" i="6"/>
  <c r="F95" i="7"/>
  <c r="BX98" i="7"/>
  <c r="L98" i="6" s="1"/>
  <c r="M98" i="6"/>
  <c r="CA98" i="7"/>
  <c r="BY98" i="7"/>
  <c r="CB97" i="7"/>
  <c r="BZ97" i="7"/>
  <c r="BP98" i="7"/>
  <c r="E96" i="7"/>
  <c r="F96" i="7" s="1"/>
  <c r="O96" i="7"/>
  <c r="D96" i="7"/>
  <c r="B96" i="6" s="1"/>
  <c r="AE96" i="6" s="1"/>
  <c r="BI98" i="7"/>
  <c r="J98" i="6" s="1"/>
  <c r="K98" i="6"/>
  <c r="BL98" i="7"/>
  <c r="BJ98" i="7"/>
  <c r="BK97" i="7"/>
  <c r="BM97" i="7"/>
  <c r="AY97" i="7"/>
  <c r="AW97" i="7"/>
  <c r="AX98" i="7"/>
  <c r="I98" i="6"/>
  <c r="AU98" i="7"/>
  <c r="H98" i="6" s="1"/>
  <c r="AV98" i="7"/>
  <c r="BB98" i="7"/>
  <c r="BE99" i="7"/>
  <c r="AN98" i="7"/>
  <c r="F97" i="6"/>
  <c r="AH98" i="7"/>
  <c r="AG98" i="7"/>
  <c r="AJ98" i="7"/>
  <c r="AI97" i="7"/>
  <c r="AK97" i="7"/>
  <c r="G99" i="6"/>
  <c r="AQ99" i="7"/>
  <c r="U97" i="7"/>
  <c r="W97" i="7"/>
  <c r="T98" i="7"/>
  <c r="S98" i="7"/>
  <c r="D98" i="6" s="1"/>
  <c r="V98" i="7"/>
  <c r="E99" i="6"/>
  <c r="AC99" i="7"/>
  <c r="Z98" i="7"/>
  <c r="G97" i="7"/>
  <c r="C98" i="6"/>
  <c r="L96" i="7"/>
  <c r="CG98" i="7"/>
  <c r="AP98" i="7"/>
  <c r="DK99" i="7"/>
  <c r="BR97" i="7"/>
  <c r="Q100" i="6" l="1"/>
  <c r="DB100" i="7"/>
  <c r="P100" i="6" s="1"/>
  <c r="DE100" i="7"/>
  <c r="DC100" i="7"/>
  <c r="DF99" i="7"/>
  <c r="DD99" i="7"/>
  <c r="DL100" i="7"/>
  <c r="DI100" i="7"/>
  <c r="AF98" i="6"/>
  <c r="CH99" i="7"/>
  <c r="CE99" i="7"/>
  <c r="CT99" i="7"/>
  <c r="CW99" i="7"/>
  <c r="CO98" i="7"/>
  <c r="CQ98" i="7"/>
  <c r="CM99" i="7"/>
  <c r="N99" i="6" s="1"/>
  <c r="CP99" i="7"/>
  <c r="CN99" i="7"/>
  <c r="O100" i="6"/>
  <c r="CB98" i="7"/>
  <c r="BZ98" i="7"/>
  <c r="H96" i="7"/>
  <c r="BS98" i="7"/>
  <c r="CA99" i="7"/>
  <c r="M99" i="6"/>
  <c r="BX99" i="7"/>
  <c r="L99" i="6" s="1"/>
  <c r="BY99" i="7"/>
  <c r="D97" i="7"/>
  <c r="B97" i="6" s="1"/>
  <c r="AE97" i="6" s="1"/>
  <c r="O97" i="7"/>
  <c r="E97" i="7"/>
  <c r="H97" i="7" s="1"/>
  <c r="BK98" i="7"/>
  <c r="BM98" i="7"/>
  <c r="K99" i="6"/>
  <c r="BL99" i="7"/>
  <c r="BI99" i="7"/>
  <c r="J99" i="6" s="1"/>
  <c r="BJ99" i="7"/>
  <c r="BB99" i="7"/>
  <c r="AY98" i="7"/>
  <c r="AW98" i="7"/>
  <c r="I99" i="6"/>
  <c r="AU99" i="7"/>
  <c r="H99" i="6" s="1"/>
  <c r="AV99" i="7"/>
  <c r="AX99" i="7"/>
  <c r="BE100" i="7"/>
  <c r="AN99" i="7"/>
  <c r="F98" i="6"/>
  <c r="AG99" i="7"/>
  <c r="AJ99" i="7"/>
  <c r="AH99" i="7"/>
  <c r="AK98" i="7"/>
  <c r="AI98" i="7"/>
  <c r="G100" i="6"/>
  <c r="AQ100" i="7"/>
  <c r="AC100" i="7"/>
  <c r="E100" i="6"/>
  <c r="V99" i="7"/>
  <c r="S99" i="7"/>
  <c r="D99" i="6" s="1"/>
  <c r="T99" i="7"/>
  <c r="Z99" i="7"/>
  <c r="W98" i="7"/>
  <c r="U98" i="7"/>
  <c r="G98" i="7"/>
  <c r="C99" i="6"/>
  <c r="L97" i="7"/>
  <c r="AP99" i="7"/>
  <c r="DK100" i="7"/>
  <c r="BR98" i="7"/>
  <c r="BD99" i="7"/>
  <c r="BR99" i="7"/>
  <c r="CG99" i="7"/>
  <c r="Q101" i="6" l="1"/>
  <c r="DE101" i="7"/>
  <c r="DB101" i="7"/>
  <c r="P101" i="6" s="1"/>
  <c r="DC101" i="7"/>
  <c r="DF100" i="7"/>
  <c r="DD100" i="7"/>
  <c r="DL101" i="7"/>
  <c r="DI101" i="7"/>
  <c r="AF99" i="6"/>
  <c r="CH100" i="7"/>
  <c r="CE100" i="7"/>
  <c r="CT100" i="7"/>
  <c r="CW100" i="7"/>
  <c r="CP100" i="7"/>
  <c r="CN100" i="7"/>
  <c r="CM100" i="7"/>
  <c r="N100" i="6" s="1"/>
  <c r="CQ99" i="7"/>
  <c r="CO99" i="7"/>
  <c r="O101" i="6"/>
  <c r="BP100" i="7"/>
  <c r="CB99" i="7"/>
  <c r="BZ99" i="7"/>
  <c r="BX100" i="7"/>
  <c r="L100" i="6" s="1"/>
  <c r="M100" i="6"/>
  <c r="CA100" i="7"/>
  <c r="BY100" i="7"/>
  <c r="BP99" i="7"/>
  <c r="BS99" i="7"/>
  <c r="D98" i="7"/>
  <c r="B98" i="6" s="1"/>
  <c r="AE98" i="6" s="1"/>
  <c r="O98" i="7"/>
  <c r="F97" i="7"/>
  <c r="E98" i="7"/>
  <c r="H98" i="7" s="1"/>
  <c r="BK99" i="7"/>
  <c r="BM99" i="7"/>
  <c r="K100" i="6"/>
  <c r="BI100" i="7"/>
  <c r="J100" i="6" s="1"/>
  <c r="BL100" i="7"/>
  <c r="BJ100" i="7"/>
  <c r="AX100" i="7"/>
  <c r="I100" i="6"/>
  <c r="AU100" i="7"/>
  <c r="H100" i="6" s="1"/>
  <c r="AV100" i="7"/>
  <c r="BB100" i="7"/>
  <c r="AY99" i="7"/>
  <c r="AW99" i="7"/>
  <c r="BE101" i="7"/>
  <c r="AN100" i="7"/>
  <c r="F99" i="6"/>
  <c r="AG100" i="7"/>
  <c r="AJ100" i="7"/>
  <c r="AH100" i="7"/>
  <c r="AI99" i="7"/>
  <c r="AK99" i="7"/>
  <c r="G101" i="6"/>
  <c r="AQ101" i="7"/>
  <c r="U99" i="7"/>
  <c r="W99" i="7"/>
  <c r="V100" i="7"/>
  <c r="S100" i="7"/>
  <c r="D100" i="6" s="1"/>
  <c r="T100" i="7"/>
  <c r="E101" i="6"/>
  <c r="AC101" i="7"/>
  <c r="Z100" i="7"/>
  <c r="G99" i="7"/>
  <c r="C100" i="6"/>
  <c r="L98" i="7"/>
  <c r="BD100" i="7"/>
  <c r="DK101" i="7"/>
  <c r="AP100" i="7"/>
  <c r="CG100" i="7"/>
  <c r="Q102" i="6" l="1"/>
  <c r="DB102" i="7"/>
  <c r="P102" i="6" s="1"/>
  <c r="DE102" i="7"/>
  <c r="DC102" i="7"/>
  <c r="DF101" i="7"/>
  <c r="DD101" i="7"/>
  <c r="DL102" i="7"/>
  <c r="DI102" i="7"/>
  <c r="AF100" i="6"/>
  <c r="CH101" i="7"/>
  <c r="CE101" i="7"/>
  <c r="CT101" i="7"/>
  <c r="CW101" i="7"/>
  <c r="CO100" i="7"/>
  <c r="CQ100" i="7"/>
  <c r="CM101" i="7"/>
  <c r="N101" i="6" s="1"/>
  <c r="CP101" i="7"/>
  <c r="CN101" i="7"/>
  <c r="F98" i="7"/>
  <c r="O102" i="6"/>
  <c r="CA101" i="7"/>
  <c r="M101" i="6"/>
  <c r="BX101" i="7"/>
  <c r="L101" i="6" s="1"/>
  <c r="BY101" i="7"/>
  <c r="CB100" i="7"/>
  <c r="BZ100" i="7"/>
  <c r="BS100" i="7"/>
  <c r="E99" i="7"/>
  <c r="F99" i="7" s="1"/>
  <c r="O99" i="7"/>
  <c r="D99" i="7"/>
  <c r="B99" i="6" s="1"/>
  <c r="AE99" i="6" s="1"/>
  <c r="BP101" i="7"/>
  <c r="BK100" i="7"/>
  <c r="BM100" i="7"/>
  <c r="K101" i="6"/>
  <c r="BL101" i="7"/>
  <c r="BI101" i="7"/>
  <c r="J101" i="6" s="1"/>
  <c r="BJ101" i="7"/>
  <c r="I101" i="6"/>
  <c r="AU101" i="7"/>
  <c r="H101" i="6" s="1"/>
  <c r="AX101" i="7"/>
  <c r="AV101" i="7"/>
  <c r="AY100" i="7"/>
  <c r="AW100" i="7"/>
  <c r="BB101" i="7"/>
  <c r="BE102" i="7"/>
  <c r="AN101" i="7"/>
  <c r="F100" i="6"/>
  <c r="AG101" i="7"/>
  <c r="AJ101" i="7"/>
  <c r="AH101" i="7"/>
  <c r="AI100" i="7"/>
  <c r="AK100" i="7"/>
  <c r="G102" i="6"/>
  <c r="AQ102" i="7"/>
  <c r="AC102" i="7"/>
  <c r="E102" i="6"/>
  <c r="S101" i="7"/>
  <c r="D101" i="6" s="1"/>
  <c r="T101" i="7"/>
  <c r="V101" i="7"/>
  <c r="Z101" i="7"/>
  <c r="U100" i="7"/>
  <c r="W100" i="7"/>
  <c r="G100" i="7"/>
  <c r="C101" i="6"/>
  <c r="L99" i="7"/>
  <c r="DK102" i="7"/>
  <c r="CG101" i="7"/>
  <c r="AP101" i="7"/>
  <c r="BR100" i="7"/>
  <c r="BD101" i="7"/>
  <c r="Q103" i="6" l="1"/>
  <c r="DE103" i="7"/>
  <c r="DB103" i="7"/>
  <c r="P103" i="6" s="1"/>
  <c r="DC103" i="7"/>
  <c r="DF102" i="7"/>
  <c r="DD102" i="7"/>
  <c r="DL103" i="7"/>
  <c r="DI103" i="7"/>
  <c r="AF101" i="6"/>
  <c r="CH102" i="7"/>
  <c r="CE102" i="7"/>
  <c r="CT102" i="7"/>
  <c r="CW102" i="7"/>
  <c r="CP102" i="7"/>
  <c r="CM102" i="7"/>
  <c r="N102" i="6" s="1"/>
  <c r="CN102" i="7"/>
  <c r="CO101" i="7"/>
  <c r="CQ101" i="7"/>
  <c r="O103" i="6"/>
  <c r="BX102" i="7"/>
  <c r="L102" i="6" s="1"/>
  <c r="M102" i="6"/>
  <c r="CA102" i="7"/>
  <c r="BY102" i="7"/>
  <c r="CB101" i="7"/>
  <c r="BZ101" i="7"/>
  <c r="H99" i="7"/>
  <c r="BS102" i="7"/>
  <c r="BS101" i="7"/>
  <c r="E100" i="7"/>
  <c r="H100" i="7" s="1"/>
  <c r="O100" i="7"/>
  <c r="BK101" i="7"/>
  <c r="BM101" i="7"/>
  <c r="K102" i="6"/>
  <c r="BI102" i="7"/>
  <c r="J102" i="6" s="1"/>
  <c r="BL102" i="7"/>
  <c r="BJ102" i="7"/>
  <c r="AX102" i="7"/>
  <c r="I102" i="6"/>
  <c r="AU102" i="7"/>
  <c r="H102" i="6" s="1"/>
  <c r="AV102" i="7"/>
  <c r="AY101" i="7"/>
  <c r="AW101" i="7"/>
  <c r="BB102" i="7"/>
  <c r="BE103" i="7"/>
  <c r="AN102" i="7"/>
  <c r="F101" i="6"/>
  <c r="D100" i="7"/>
  <c r="B100" i="6" s="1"/>
  <c r="AE100" i="6" s="1"/>
  <c r="AH102" i="7"/>
  <c r="AJ102" i="7"/>
  <c r="AG102" i="7"/>
  <c r="AI101" i="7"/>
  <c r="AK101" i="7"/>
  <c r="G103" i="6"/>
  <c r="AQ103" i="7"/>
  <c r="U101" i="7"/>
  <c r="W101" i="7"/>
  <c r="E103" i="6"/>
  <c r="AC103" i="7"/>
  <c r="Z102" i="7"/>
  <c r="V102" i="7"/>
  <c r="T102" i="7"/>
  <c r="S102" i="7"/>
  <c r="D102" i="6" s="1"/>
  <c r="G101" i="7"/>
  <c r="C102" i="6"/>
  <c r="L100" i="7"/>
  <c r="DK103" i="7"/>
  <c r="CG102" i="7"/>
  <c r="BD102" i="7"/>
  <c r="BR101" i="7"/>
  <c r="Q104" i="6" l="1"/>
  <c r="DB104" i="7"/>
  <c r="P104" i="6" s="1"/>
  <c r="DE104" i="7"/>
  <c r="DC104" i="7"/>
  <c r="DF103" i="7"/>
  <c r="DD103" i="7"/>
  <c r="DL104" i="7"/>
  <c r="DI104" i="7"/>
  <c r="CH103" i="7"/>
  <c r="CE103" i="7"/>
  <c r="AF102" i="6"/>
  <c r="CT103" i="7"/>
  <c r="CW103" i="7"/>
  <c r="CM103" i="7"/>
  <c r="N103" i="6" s="1"/>
  <c r="CP103" i="7"/>
  <c r="CN103" i="7"/>
  <c r="CO102" i="7"/>
  <c r="CQ102" i="7"/>
  <c r="O104" i="6"/>
  <c r="F100" i="7"/>
  <c r="BP102" i="7"/>
  <c r="CB102" i="7"/>
  <c r="BZ102" i="7"/>
  <c r="CA103" i="7"/>
  <c r="M103" i="6"/>
  <c r="BX103" i="7"/>
  <c r="L103" i="6" s="1"/>
  <c r="BY103" i="7"/>
  <c r="D101" i="7"/>
  <c r="B101" i="6" s="1"/>
  <c r="AE101" i="6" s="1"/>
  <c r="O101" i="7"/>
  <c r="E101" i="7"/>
  <c r="F101" i="7" s="1"/>
  <c r="K103" i="6"/>
  <c r="BL103" i="7"/>
  <c r="BI103" i="7"/>
  <c r="J103" i="6" s="1"/>
  <c r="BJ103" i="7"/>
  <c r="BK102" i="7"/>
  <c r="BM102" i="7"/>
  <c r="BP103" i="7"/>
  <c r="I103" i="6"/>
  <c r="AU103" i="7"/>
  <c r="H103" i="6" s="1"/>
  <c r="AV103" i="7"/>
  <c r="AX103" i="7"/>
  <c r="AW102" i="7"/>
  <c r="AY102" i="7"/>
  <c r="BB103" i="7"/>
  <c r="BE104" i="7"/>
  <c r="AN103" i="7"/>
  <c r="F102" i="6"/>
  <c r="AK102" i="7"/>
  <c r="AI102" i="7"/>
  <c r="AG103" i="7"/>
  <c r="AJ103" i="7"/>
  <c r="AH103" i="7"/>
  <c r="G104" i="6"/>
  <c r="AQ104" i="7"/>
  <c r="Z103" i="7"/>
  <c r="U102" i="7"/>
  <c r="W102" i="7"/>
  <c r="AC104" i="7"/>
  <c r="E104" i="6"/>
  <c r="S103" i="7"/>
  <c r="D103" i="6" s="1"/>
  <c r="T103" i="7"/>
  <c r="V103" i="7"/>
  <c r="G102" i="7"/>
  <c r="C103" i="6"/>
  <c r="L101" i="7"/>
  <c r="DK104" i="7"/>
  <c r="BD103" i="7"/>
  <c r="BR102" i="7"/>
  <c r="Q105" i="6" l="1"/>
  <c r="DB105" i="7"/>
  <c r="P105" i="6" s="1"/>
  <c r="DC105" i="7"/>
  <c r="DE105" i="7"/>
  <c r="DF104" i="7"/>
  <c r="DD104" i="7"/>
  <c r="DL105" i="7"/>
  <c r="DI105" i="7"/>
  <c r="CH104" i="7"/>
  <c r="CE104" i="7"/>
  <c r="AF103" i="6"/>
  <c r="CT104" i="7"/>
  <c r="CW104" i="7"/>
  <c r="CP104" i="7"/>
  <c r="CN104" i="7"/>
  <c r="CM104" i="7"/>
  <c r="N104" i="6" s="1"/>
  <c r="CO103" i="7"/>
  <c r="CQ103" i="7"/>
  <c r="H101" i="7"/>
  <c r="O105" i="6"/>
  <c r="BX104" i="7"/>
  <c r="L104" i="6" s="1"/>
  <c r="M104" i="6"/>
  <c r="CA104" i="7"/>
  <c r="BY104" i="7"/>
  <c r="CB103" i="7"/>
  <c r="BZ103" i="7"/>
  <c r="BS103" i="7"/>
  <c r="E102" i="7"/>
  <c r="H102" i="7" s="1"/>
  <c r="O102" i="7"/>
  <c r="D102" i="7"/>
  <c r="B102" i="6" s="1"/>
  <c r="AE102" i="6" s="1"/>
  <c r="BP104" i="7"/>
  <c r="BK103" i="7"/>
  <c r="BM103" i="7"/>
  <c r="K104" i="6"/>
  <c r="BI104" i="7"/>
  <c r="J104" i="6" s="1"/>
  <c r="BL104" i="7"/>
  <c r="BJ104" i="7"/>
  <c r="AX104" i="7"/>
  <c r="I104" i="6"/>
  <c r="AU104" i="7"/>
  <c r="H104" i="6" s="1"/>
  <c r="AV104" i="7"/>
  <c r="BB104" i="7"/>
  <c r="AW103" i="7"/>
  <c r="AY103" i="7"/>
  <c r="BE105" i="7"/>
  <c r="AN104" i="7"/>
  <c r="F103" i="6"/>
  <c r="AJ104" i="7"/>
  <c r="AG104" i="7"/>
  <c r="AH104" i="7"/>
  <c r="AI103" i="7"/>
  <c r="AK103" i="7"/>
  <c r="G105" i="6"/>
  <c r="AQ105" i="7"/>
  <c r="S104" i="7"/>
  <c r="D104" i="6" s="1"/>
  <c r="T104" i="7"/>
  <c r="V104" i="7"/>
  <c r="U103" i="7"/>
  <c r="W103" i="7"/>
  <c r="E105" i="6"/>
  <c r="AC105" i="7"/>
  <c r="Z104" i="7"/>
  <c r="G103" i="7"/>
  <c r="C104" i="6"/>
  <c r="L102" i="7"/>
  <c r="DK105" i="7"/>
  <c r="AP104" i="7"/>
  <c r="BR103" i="7"/>
  <c r="Q106" i="6" l="1"/>
  <c r="DB106" i="7"/>
  <c r="P106" i="6" s="1"/>
  <c r="DC106" i="7"/>
  <c r="DE106" i="7"/>
  <c r="DL106" i="7"/>
  <c r="DI106" i="7"/>
  <c r="DF105" i="7"/>
  <c r="DD105" i="7"/>
  <c r="AF104" i="6"/>
  <c r="CH105" i="7"/>
  <c r="CE105" i="7"/>
  <c r="CT105" i="7"/>
  <c r="CW105" i="7"/>
  <c r="CM105" i="7"/>
  <c r="N105" i="6" s="1"/>
  <c r="CP105" i="7"/>
  <c r="CN105" i="7"/>
  <c r="CO104" i="7"/>
  <c r="CQ104" i="7"/>
  <c r="F102" i="7"/>
  <c r="O106" i="6"/>
  <c r="CB104" i="7"/>
  <c r="BZ104" i="7"/>
  <c r="BS104" i="7"/>
  <c r="CA105" i="7"/>
  <c r="M105" i="6"/>
  <c r="BX105" i="7"/>
  <c r="L105" i="6" s="1"/>
  <c r="BY105" i="7"/>
  <c r="D103" i="7"/>
  <c r="B103" i="6" s="1"/>
  <c r="AE103" i="6" s="1"/>
  <c r="O103" i="7"/>
  <c r="E103" i="7"/>
  <c r="H103" i="7" s="1"/>
  <c r="K105" i="6"/>
  <c r="BL105" i="7"/>
  <c r="BI105" i="7"/>
  <c r="J105" i="6" s="1"/>
  <c r="BJ105" i="7"/>
  <c r="BK104" i="7"/>
  <c r="BM104" i="7"/>
  <c r="BP105" i="7"/>
  <c r="I105" i="6"/>
  <c r="AU105" i="7"/>
  <c r="H105" i="6" s="1"/>
  <c r="AX105" i="7"/>
  <c r="AV105" i="7"/>
  <c r="AY104" i="7"/>
  <c r="AW104" i="7"/>
  <c r="BB105" i="7"/>
  <c r="BE106" i="7"/>
  <c r="AN105" i="7"/>
  <c r="F104" i="6"/>
  <c r="AH105" i="7"/>
  <c r="AG105" i="7"/>
  <c r="AJ105" i="7"/>
  <c r="AI104" i="7"/>
  <c r="AK104" i="7"/>
  <c r="G106" i="6"/>
  <c r="AQ106" i="7"/>
  <c r="AC106" i="7"/>
  <c r="E106" i="6"/>
  <c r="V105" i="7"/>
  <c r="S105" i="7"/>
  <c r="D105" i="6" s="1"/>
  <c r="T105" i="7"/>
  <c r="W104" i="7"/>
  <c r="U104" i="7"/>
  <c r="Z105" i="7"/>
  <c r="C105" i="6"/>
  <c r="G104" i="7"/>
  <c r="L103" i="7"/>
  <c r="BR104" i="7"/>
  <c r="AP105" i="7"/>
  <c r="DK106" i="7"/>
  <c r="AF105" i="6" l="1"/>
  <c r="Q107" i="6"/>
  <c r="DB107" i="7"/>
  <c r="P107" i="6" s="1"/>
  <c r="DE107" i="7"/>
  <c r="DC107" i="7"/>
  <c r="DL107" i="7"/>
  <c r="DI107" i="7"/>
  <c r="DF106" i="7"/>
  <c r="DD106" i="7"/>
  <c r="CT106" i="7"/>
  <c r="CW106" i="7"/>
  <c r="CH106" i="7"/>
  <c r="CE106" i="7"/>
  <c r="CP106" i="7"/>
  <c r="CM106" i="7"/>
  <c r="N106" i="6" s="1"/>
  <c r="CN106" i="7"/>
  <c r="CO105" i="7"/>
  <c r="CQ105" i="7"/>
  <c r="O107" i="6"/>
  <c r="F103" i="7"/>
  <c r="BP106" i="7"/>
  <c r="CB105" i="7"/>
  <c r="BZ105" i="7"/>
  <c r="BX106" i="7"/>
  <c r="L106" i="6" s="1"/>
  <c r="M106" i="6"/>
  <c r="CA106" i="7"/>
  <c r="BY106" i="7"/>
  <c r="BS105" i="7"/>
  <c r="D104" i="7"/>
  <c r="B104" i="6" s="1"/>
  <c r="AE104" i="6" s="1"/>
  <c r="O104" i="7"/>
  <c r="E104" i="7"/>
  <c r="H104" i="7" s="1"/>
  <c r="BK105" i="7"/>
  <c r="BM105" i="7"/>
  <c r="BI106" i="7"/>
  <c r="J106" i="6" s="1"/>
  <c r="K106" i="6"/>
  <c r="BL106" i="7"/>
  <c r="BJ106" i="7"/>
  <c r="AX106" i="7"/>
  <c r="I106" i="6"/>
  <c r="AU106" i="7"/>
  <c r="H106" i="6" s="1"/>
  <c r="AV106" i="7"/>
  <c r="BB106" i="7"/>
  <c r="AY105" i="7"/>
  <c r="AW105" i="7"/>
  <c r="BE107" i="7"/>
  <c r="AN106" i="7"/>
  <c r="F105" i="6"/>
  <c r="AH106" i="7"/>
  <c r="AJ106" i="7"/>
  <c r="AG106" i="7"/>
  <c r="AI105" i="7"/>
  <c r="AK105" i="7"/>
  <c r="G107" i="6"/>
  <c r="AQ107" i="7"/>
  <c r="U105" i="7"/>
  <c r="W105" i="7"/>
  <c r="T106" i="7"/>
  <c r="S106" i="7"/>
  <c r="D106" i="6" s="1"/>
  <c r="V106" i="7"/>
  <c r="E107" i="6"/>
  <c r="AC107" i="7"/>
  <c r="Z106" i="7"/>
  <c r="C106" i="6"/>
  <c r="G105" i="7"/>
  <c r="L104" i="7"/>
  <c r="BR105" i="7"/>
  <c r="AP106" i="7"/>
  <c r="DK107" i="7"/>
  <c r="Q108" i="6" l="1"/>
  <c r="DB108" i="7"/>
  <c r="P108" i="6" s="1"/>
  <c r="DC108" i="7"/>
  <c r="DE108" i="7"/>
  <c r="DF107" i="7"/>
  <c r="DD107" i="7"/>
  <c r="DL108" i="7"/>
  <c r="DI108" i="7"/>
  <c r="AF106" i="6"/>
  <c r="CH107" i="7"/>
  <c r="CE107" i="7"/>
  <c r="CT107" i="7"/>
  <c r="CW107" i="7"/>
  <c r="CM107" i="7"/>
  <c r="N107" i="6" s="1"/>
  <c r="CP107" i="7"/>
  <c r="CN107" i="7"/>
  <c r="CO106" i="7"/>
  <c r="CQ106" i="7"/>
  <c r="O108" i="6"/>
  <c r="CA107" i="7"/>
  <c r="M107" i="6"/>
  <c r="BX107" i="7"/>
  <c r="L107" i="6" s="1"/>
  <c r="BY107" i="7"/>
  <c r="CB106" i="7"/>
  <c r="BZ106" i="7"/>
  <c r="BS106" i="7"/>
  <c r="D105" i="7"/>
  <c r="B105" i="6" s="1"/>
  <c r="AE105" i="6" s="1"/>
  <c r="O105" i="7"/>
  <c r="F104" i="7"/>
  <c r="E105" i="7"/>
  <c r="H105" i="7" s="1"/>
  <c r="BK106" i="7"/>
  <c r="BM106" i="7"/>
  <c r="K107" i="6"/>
  <c r="BL107" i="7"/>
  <c r="BI107" i="7"/>
  <c r="J107" i="6" s="1"/>
  <c r="BJ107" i="7"/>
  <c r="I107" i="6"/>
  <c r="AU107" i="7"/>
  <c r="H107" i="6" s="1"/>
  <c r="AV107" i="7"/>
  <c r="AX107" i="7"/>
  <c r="AY106" i="7"/>
  <c r="AW106" i="7"/>
  <c r="BB107" i="7"/>
  <c r="BE108" i="7"/>
  <c r="AN107" i="7"/>
  <c r="F106" i="6"/>
  <c r="AH107" i="7"/>
  <c r="AJ107" i="7"/>
  <c r="AG107" i="7"/>
  <c r="AI106" i="7"/>
  <c r="AK106" i="7"/>
  <c r="G108" i="6"/>
  <c r="AQ108" i="7"/>
  <c r="Z107" i="7"/>
  <c r="W106" i="7"/>
  <c r="U106" i="7"/>
  <c r="AC108" i="7"/>
  <c r="E108" i="6"/>
  <c r="V107" i="7"/>
  <c r="S107" i="7"/>
  <c r="D107" i="6" s="1"/>
  <c r="T107" i="7"/>
  <c r="G106" i="7"/>
  <c r="C107" i="6"/>
  <c r="L105" i="7"/>
  <c r="BR107" i="7"/>
  <c r="CG107" i="7"/>
  <c r="BR106" i="7"/>
  <c r="DK108" i="7"/>
  <c r="Q109" i="6" l="1"/>
  <c r="DB109" i="7"/>
  <c r="P109" i="6" s="1"/>
  <c r="DC109" i="7"/>
  <c r="DE109" i="7"/>
  <c r="DL109" i="7"/>
  <c r="DI109" i="7"/>
  <c r="DD108" i="7"/>
  <c r="DF108" i="7"/>
  <c r="AF107" i="6"/>
  <c r="CH108" i="7"/>
  <c r="CE108" i="7"/>
  <c r="CT108" i="7"/>
  <c r="CW108" i="7"/>
  <c r="CP108" i="7"/>
  <c r="CN108" i="7"/>
  <c r="CM108" i="7"/>
  <c r="N108" i="6" s="1"/>
  <c r="CO107" i="7"/>
  <c r="CQ107" i="7"/>
  <c r="O109" i="6"/>
  <c r="F105" i="7"/>
  <c r="BX108" i="7"/>
  <c r="L108" i="6" s="1"/>
  <c r="M108" i="6"/>
  <c r="CA108" i="7"/>
  <c r="BY108" i="7"/>
  <c r="CB107" i="7"/>
  <c r="BZ107" i="7"/>
  <c r="BP107" i="7"/>
  <c r="BS107" i="7"/>
  <c r="D106" i="7"/>
  <c r="B106" i="6" s="1"/>
  <c r="AE106" i="6" s="1"/>
  <c r="O106" i="7"/>
  <c r="E106" i="7"/>
  <c r="F106" i="7" s="1"/>
  <c r="BK107" i="7"/>
  <c r="BM107" i="7"/>
  <c r="K108" i="6"/>
  <c r="BI108" i="7"/>
  <c r="J108" i="6" s="1"/>
  <c r="BL108" i="7"/>
  <c r="BJ108" i="7"/>
  <c r="AX108" i="7"/>
  <c r="I108" i="6"/>
  <c r="AU108" i="7"/>
  <c r="H108" i="6" s="1"/>
  <c r="AV108" i="7"/>
  <c r="BB108" i="7"/>
  <c r="AW107" i="7"/>
  <c r="AY107" i="7"/>
  <c r="BE109" i="7"/>
  <c r="AN108" i="7"/>
  <c r="F107" i="6"/>
  <c r="AG108" i="7"/>
  <c r="AJ108" i="7"/>
  <c r="AH108" i="7"/>
  <c r="AI107" i="7"/>
  <c r="AK107" i="7"/>
  <c r="G109" i="6"/>
  <c r="AQ109" i="7"/>
  <c r="U107" i="7"/>
  <c r="W107" i="7"/>
  <c r="V108" i="7"/>
  <c r="T108" i="7"/>
  <c r="S108" i="7"/>
  <c r="D108" i="6" s="1"/>
  <c r="E109" i="6"/>
  <c r="AC109" i="7"/>
  <c r="Z108" i="7"/>
  <c r="G107" i="7"/>
  <c r="C108" i="6"/>
  <c r="E107" i="7"/>
  <c r="F107" i="7" s="1"/>
  <c r="L106" i="7"/>
  <c r="CG108" i="7"/>
  <c r="BR108" i="7"/>
  <c r="DK109" i="7"/>
  <c r="Q110" i="6" l="1"/>
  <c r="DB110" i="7"/>
  <c r="P110" i="6" s="1"/>
  <c r="DC110" i="7"/>
  <c r="DE110" i="7"/>
  <c r="DL110" i="7"/>
  <c r="DI110" i="7"/>
  <c r="DF109" i="7"/>
  <c r="DD109" i="7"/>
  <c r="AF108" i="6"/>
  <c r="CH109" i="7"/>
  <c r="CE109" i="7"/>
  <c r="CT109" i="7"/>
  <c r="CW109" i="7"/>
  <c r="CO108" i="7"/>
  <c r="CQ108" i="7"/>
  <c r="CM109" i="7"/>
  <c r="N109" i="6" s="1"/>
  <c r="CP109" i="7"/>
  <c r="CN109" i="7"/>
  <c r="O110" i="6"/>
  <c r="CB108" i="7"/>
  <c r="BZ108" i="7"/>
  <c r="H106" i="7"/>
  <c r="BP108" i="7"/>
  <c r="CA109" i="7"/>
  <c r="M109" i="6"/>
  <c r="BX109" i="7"/>
  <c r="L109" i="6" s="1"/>
  <c r="BY109" i="7"/>
  <c r="BS108" i="7"/>
  <c r="D107" i="7"/>
  <c r="B107" i="6" s="1"/>
  <c r="AE107" i="6" s="1"/>
  <c r="O107" i="7"/>
  <c r="BK108" i="7"/>
  <c r="BM108" i="7"/>
  <c r="K109" i="6"/>
  <c r="BL109" i="7"/>
  <c r="BI109" i="7"/>
  <c r="J109" i="6" s="1"/>
  <c r="BJ109" i="7"/>
  <c r="AY108" i="7"/>
  <c r="AW108" i="7"/>
  <c r="BB109" i="7"/>
  <c r="I109" i="6"/>
  <c r="AU109" i="7"/>
  <c r="H109" i="6" s="1"/>
  <c r="AX109" i="7"/>
  <c r="AV109" i="7"/>
  <c r="BE110" i="7"/>
  <c r="AN109" i="7"/>
  <c r="F108" i="6"/>
  <c r="AJ109" i="7"/>
  <c r="AH109" i="7"/>
  <c r="AG109" i="7"/>
  <c r="AI108" i="7"/>
  <c r="AK108" i="7"/>
  <c r="G110" i="6"/>
  <c r="AQ110" i="7"/>
  <c r="AC110" i="7"/>
  <c r="E110" i="6"/>
  <c r="S109" i="7"/>
  <c r="D109" i="6" s="1"/>
  <c r="V109" i="7"/>
  <c r="T109" i="7"/>
  <c r="U108" i="7"/>
  <c r="W108" i="7"/>
  <c r="Z109" i="7"/>
  <c r="H107" i="7"/>
  <c r="G108" i="7"/>
  <c r="C109" i="6"/>
  <c r="L107" i="7"/>
  <c r="DK110" i="7"/>
  <c r="BR109" i="7"/>
  <c r="AP109" i="7"/>
  <c r="CG109" i="7"/>
  <c r="Q111" i="6" l="1"/>
  <c r="DB111" i="7"/>
  <c r="P111" i="6" s="1"/>
  <c r="DE111" i="7"/>
  <c r="DC111" i="7"/>
  <c r="DL111" i="7"/>
  <c r="DI111" i="7"/>
  <c r="DF110" i="7"/>
  <c r="DD110" i="7"/>
  <c r="CH110" i="7"/>
  <c r="CE110" i="7"/>
  <c r="AF109" i="6"/>
  <c r="CT110" i="7"/>
  <c r="CW110" i="7"/>
  <c r="CP110" i="7"/>
  <c r="CM110" i="7"/>
  <c r="N110" i="6" s="1"/>
  <c r="CN110" i="7"/>
  <c r="CO109" i="7"/>
  <c r="CQ109" i="7"/>
  <c r="O111" i="6"/>
  <c r="BP110" i="7"/>
  <c r="CB109" i="7"/>
  <c r="BZ109" i="7"/>
  <c r="BP109" i="7"/>
  <c r="BX110" i="7"/>
  <c r="L110" i="6" s="1"/>
  <c r="M110" i="6"/>
  <c r="CA110" i="7"/>
  <c r="BY110" i="7"/>
  <c r="BS109" i="7"/>
  <c r="E108" i="7"/>
  <c r="H108" i="7" s="1"/>
  <c r="O108" i="7"/>
  <c r="D108" i="7"/>
  <c r="B108" i="6" s="1"/>
  <c r="AE108" i="6" s="1"/>
  <c r="BK109" i="7"/>
  <c r="BM109" i="7"/>
  <c r="K110" i="6"/>
  <c r="BI110" i="7"/>
  <c r="J110" i="6" s="1"/>
  <c r="BL110" i="7"/>
  <c r="BJ110" i="7"/>
  <c r="AY109" i="7"/>
  <c r="AW109" i="7"/>
  <c r="AX110" i="7"/>
  <c r="I110" i="6"/>
  <c r="AU110" i="7"/>
  <c r="H110" i="6" s="1"/>
  <c r="AV110" i="7"/>
  <c r="BB110" i="7"/>
  <c r="BE111" i="7"/>
  <c r="AN110" i="7"/>
  <c r="F109" i="6"/>
  <c r="AJ110" i="7"/>
  <c r="AH110" i="7"/>
  <c r="AG110" i="7"/>
  <c r="AI109" i="7"/>
  <c r="AK109" i="7"/>
  <c r="G111" i="6"/>
  <c r="AQ111" i="7"/>
  <c r="E111" i="6"/>
  <c r="AC111" i="7"/>
  <c r="Z110" i="7"/>
  <c r="U109" i="7"/>
  <c r="W109" i="7"/>
  <c r="V110" i="7"/>
  <c r="T110" i="7"/>
  <c r="S110" i="7"/>
  <c r="D110" i="6" s="1"/>
  <c r="G109" i="7"/>
  <c r="C110" i="6"/>
  <c r="L108" i="7"/>
  <c r="CG110" i="7"/>
  <c r="Q112" i="6" l="1"/>
  <c r="DC112" i="7"/>
  <c r="DB112" i="7"/>
  <c r="P112" i="6" s="1"/>
  <c r="DE112" i="7"/>
  <c r="DF111" i="7"/>
  <c r="DD111" i="7"/>
  <c r="DL112" i="7"/>
  <c r="DI112" i="7"/>
  <c r="CH111" i="7"/>
  <c r="CE111" i="7"/>
  <c r="AF110" i="6"/>
  <c r="CT111" i="7"/>
  <c r="CW111" i="7"/>
  <c r="CM111" i="7"/>
  <c r="N111" i="6" s="1"/>
  <c r="CP111" i="7"/>
  <c r="CN111" i="7"/>
  <c r="CO110" i="7"/>
  <c r="CQ110" i="7"/>
  <c r="O112" i="6"/>
  <c r="CB110" i="7"/>
  <c r="BZ110" i="7"/>
  <c r="F108" i="7"/>
  <c r="CA111" i="7"/>
  <c r="M111" i="6"/>
  <c r="BX111" i="7"/>
  <c r="L111" i="6" s="1"/>
  <c r="BY111" i="7"/>
  <c r="BS110" i="7"/>
  <c r="D109" i="7"/>
  <c r="B109" i="6" s="1"/>
  <c r="AE109" i="6" s="1"/>
  <c r="O109" i="7"/>
  <c r="E109" i="7"/>
  <c r="F109" i="7" s="1"/>
  <c r="BK110" i="7"/>
  <c r="BM110" i="7"/>
  <c r="K111" i="6"/>
  <c r="BL111" i="7"/>
  <c r="BI111" i="7"/>
  <c r="J111" i="6" s="1"/>
  <c r="BJ111" i="7"/>
  <c r="BB111" i="7"/>
  <c r="AW110" i="7"/>
  <c r="AY110" i="7"/>
  <c r="I111" i="6"/>
  <c r="AU111" i="7"/>
  <c r="H111" i="6" s="1"/>
  <c r="AV111" i="7"/>
  <c r="AX111" i="7"/>
  <c r="BE112" i="7"/>
  <c r="AN111" i="7"/>
  <c r="F110" i="6"/>
  <c r="AG111" i="7"/>
  <c r="AH111" i="7"/>
  <c r="AJ111" i="7"/>
  <c r="AK110" i="7"/>
  <c r="AI110" i="7"/>
  <c r="G112" i="6"/>
  <c r="AQ112" i="7"/>
  <c r="Z111" i="7"/>
  <c r="W110" i="7"/>
  <c r="U110" i="7"/>
  <c r="AC112" i="7"/>
  <c r="E112" i="6"/>
  <c r="T111" i="7"/>
  <c r="S111" i="7"/>
  <c r="D111" i="6" s="1"/>
  <c r="V111" i="7"/>
  <c r="G110" i="7"/>
  <c r="C111" i="6"/>
  <c r="L109" i="7"/>
  <c r="AP111" i="7"/>
  <c r="CG111" i="7"/>
  <c r="BR110" i="7"/>
  <c r="DK112" i="7"/>
  <c r="Q113" i="6" l="1"/>
  <c r="DB113" i="7"/>
  <c r="P113" i="6" s="1"/>
  <c r="DC113" i="7"/>
  <c r="DE113" i="7"/>
  <c r="DD112" i="7"/>
  <c r="DF112" i="7"/>
  <c r="DL113" i="7"/>
  <c r="DI113" i="7"/>
  <c r="AF111" i="6"/>
  <c r="CH112" i="7"/>
  <c r="CE112" i="7"/>
  <c r="CT112" i="7"/>
  <c r="CW112" i="7"/>
  <c r="CP112" i="7"/>
  <c r="CN112" i="7"/>
  <c r="CM112" i="7"/>
  <c r="N112" i="6" s="1"/>
  <c r="CO111" i="7"/>
  <c r="CQ111" i="7"/>
  <c r="O113" i="6"/>
  <c r="BX112" i="7"/>
  <c r="L112" i="6" s="1"/>
  <c r="M112" i="6"/>
  <c r="CA112" i="7"/>
  <c r="BY112" i="7"/>
  <c r="BP111" i="7"/>
  <c r="CB111" i="7"/>
  <c r="BZ111" i="7"/>
  <c r="BS111" i="7"/>
  <c r="E110" i="7"/>
  <c r="F110" i="7" s="1"/>
  <c r="O110" i="7"/>
  <c r="F44" i="10" s="1"/>
  <c r="C50" i="17" s="1"/>
  <c r="H109" i="7"/>
  <c r="D110" i="7"/>
  <c r="B110" i="6" s="1"/>
  <c r="AE110" i="6" s="1"/>
  <c r="BK111" i="7"/>
  <c r="BM111" i="7"/>
  <c r="K112" i="6"/>
  <c r="BI112" i="7"/>
  <c r="J112" i="6" s="1"/>
  <c r="BL112" i="7"/>
  <c r="BJ112" i="7"/>
  <c r="AX112" i="7"/>
  <c r="I112" i="6"/>
  <c r="AU112" i="7"/>
  <c r="H112" i="6" s="1"/>
  <c r="AV112" i="7"/>
  <c r="BB112" i="7"/>
  <c r="AY111" i="7"/>
  <c r="AW111" i="7"/>
  <c r="BE113" i="7"/>
  <c r="AN112" i="7"/>
  <c r="F111" i="6"/>
  <c r="AG112" i="7"/>
  <c r="AH112" i="7"/>
  <c r="AJ112" i="7"/>
  <c r="AI111" i="7"/>
  <c r="AK111" i="7"/>
  <c r="G113" i="6"/>
  <c r="AQ113" i="7"/>
  <c r="E113" i="6"/>
  <c r="AC113" i="7"/>
  <c r="Z112" i="7"/>
  <c r="U111" i="7"/>
  <c r="W111" i="7"/>
  <c r="S112" i="7"/>
  <c r="D112" i="6" s="1"/>
  <c r="V112" i="7"/>
  <c r="T112" i="7"/>
  <c r="C112" i="6"/>
  <c r="G111" i="7"/>
  <c r="L110" i="7"/>
  <c r="C44" i="10" s="1"/>
  <c r="D50" i="17" s="1"/>
  <c r="DK113" i="7"/>
  <c r="Q114" i="6" l="1"/>
  <c r="DB114" i="7"/>
  <c r="P114" i="6" s="1"/>
  <c r="DC114" i="7"/>
  <c r="DE114" i="7"/>
  <c r="DL114" i="7"/>
  <c r="DI114" i="7"/>
  <c r="DF113" i="7"/>
  <c r="DD113" i="7"/>
  <c r="AF112" i="6"/>
  <c r="CH113" i="7"/>
  <c r="CE113" i="7"/>
  <c r="CT113" i="7"/>
  <c r="CW113" i="7"/>
  <c r="CO112" i="7"/>
  <c r="CQ112" i="7"/>
  <c r="CM113" i="7"/>
  <c r="N113" i="6" s="1"/>
  <c r="CP113" i="7"/>
  <c r="CN113" i="7"/>
  <c r="O114" i="6"/>
  <c r="BS113" i="7"/>
  <c r="CA113" i="7"/>
  <c r="M113" i="6"/>
  <c r="BX113" i="7"/>
  <c r="L113" i="6" s="1"/>
  <c r="BY113" i="7"/>
  <c r="CB112" i="7"/>
  <c r="BZ112" i="7"/>
  <c r="BP112" i="7"/>
  <c r="BS112" i="7"/>
  <c r="H110" i="7"/>
  <c r="D111" i="7"/>
  <c r="B111" i="6" s="1"/>
  <c r="AE111" i="6" s="1"/>
  <c r="O111" i="7"/>
  <c r="E111" i="7"/>
  <c r="BP113" i="7"/>
  <c r="BK112" i="7"/>
  <c r="BM112" i="7"/>
  <c r="K113" i="6"/>
  <c r="BL113" i="7"/>
  <c r="BI113" i="7"/>
  <c r="J113" i="6" s="1"/>
  <c r="BJ113" i="7"/>
  <c r="BB113" i="7"/>
  <c r="AY112" i="7"/>
  <c r="AW112" i="7"/>
  <c r="I113" i="6"/>
  <c r="AU113" i="7"/>
  <c r="H113" i="6" s="1"/>
  <c r="AX113" i="7"/>
  <c r="AV113" i="7"/>
  <c r="BE114" i="7"/>
  <c r="AN113" i="7"/>
  <c r="F112" i="6"/>
  <c r="AG113" i="7"/>
  <c r="AH113" i="7"/>
  <c r="AJ113" i="7"/>
  <c r="AI112" i="7"/>
  <c r="AK112" i="7"/>
  <c r="G114" i="6"/>
  <c r="AQ114" i="7"/>
  <c r="E112" i="7"/>
  <c r="H112" i="7" s="1"/>
  <c r="W112" i="7"/>
  <c r="U112" i="7"/>
  <c r="Z113" i="7"/>
  <c r="AC114" i="7"/>
  <c r="E114" i="6"/>
  <c r="S113" i="7"/>
  <c r="D113" i="6" s="1"/>
  <c r="V113" i="7"/>
  <c r="T113" i="7"/>
  <c r="D112" i="7"/>
  <c r="B112" i="6" s="1"/>
  <c r="AE112" i="6" s="1"/>
  <c r="G112" i="7"/>
  <c r="C113" i="6"/>
  <c r="L111" i="7"/>
  <c r="O112" i="7"/>
  <c r="AP113" i="7"/>
  <c r="DK114" i="7"/>
  <c r="Q115" i="6" l="1"/>
  <c r="DB115" i="7"/>
  <c r="P115" i="6" s="1"/>
  <c r="DE115" i="7"/>
  <c r="DC115" i="7"/>
  <c r="DL115" i="7"/>
  <c r="DI115" i="7"/>
  <c r="DF114" i="7"/>
  <c r="DD114" i="7"/>
  <c r="CH114" i="7"/>
  <c r="CE114" i="7"/>
  <c r="CT114" i="7"/>
  <c r="CW114" i="7"/>
  <c r="CO113" i="7"/>
  <c r="CQ113" i="7"/>
  <c r="CP114" i="7"/>
  <c r="CM114" i="7"/>
  <c r="N114" i="6" s="1"/>
  <c r="CN114" i="7"/>
  <c r="O115" i="6"/>
  <c r="CB113" i="7"/>
  <c r="BZ113" i="7"/>
  <c r="BS114" i="7"/>
  <c r="BX114" i="7"/>
  <c r="L114" i="6" s="1"/>
  <c r="M114" i="6"/>
  <c r="CA114" i="7"/>
  <c r="BY114" i="7"/>
  <c r="F111" i="7"/>
  <c r="H111" i="7"/>
  <c r="BP114" i="7"/>
  <c r="BK113" i="7"/>
  <c r="BM113" i="7"/>
  <c r="BI114" i="7"/>
  <c r="J114" i="6" s="1"/>
  <c r="K114" i="6"/>
  <c r="BL114" i="7"/>
  <c r="BJ114" i="7"/>
  <c r="AX114" i="7"/>
  <c r="I114" i="6"/>
  <c r="AU114" i="7"/>
  <c r="H114" i="6" s="1"/>
  <c r="AV114" i="7"/>
  <c r="BB114" i="7"/>
  <c r="AY113" i="7"/>
  <c r="AW113" i="7"/>
  <c r="BE115" i="7"/>
  <c r="AN114" i="7"/>
  <c r="F113" i="6"/>
  <c r="F112" i="7"/>
  <c r="AG114" i="7"/>
  <c r="AJ114" i="7"/>
  <c r="AH114" i="7"/>
  <c r="AI113" i="7"/>
  <c r="AK113" i="7"/>
  <c r="G115" i="6"/>
  <c r="AQ115" i="7"/>
  <c r="G113" i="7"/>
  <c r="U113" i="7"/>
  <c r="W113" i="7"/>
  <c r="V114" i="7"/>
  <c r="T114" i="7"/>
  <c r="S114" i="7"/>
  <c r="D114" i="6" s="1"/>
  <c r="E115" i="6"/>
  <c r="AC115" i="7"/>
  <c r="Z114" i="7"/>
  <c r="C114" i="6"/>
  <c r="L112" i="7"/>
  <c r="O113" i="7"/>
  <c r="DK115" i="7"/>
  <c r="Q116" i="6" l="1"/>
  <c r="DB116" i="7"/>
  <c r="P116" i="6" s="1"/>
  <c r="DC116" i="7"/>
  <c r="DE116" i="7"/>
  <c r="DF115" i="7"/>
  <c r="DD115" i="7"/>
  <c r="DL116" i="7"/>
  <c r="DI116" i="7"/>
  <c r="AF114" i="6"/>
  <c r="CH115" i="7"/>
  <c r="CE115" i="7"/>
  <c r="CT115" i="7"/>
  <c r="CW115" i="7"/>
  <c r="CO114" i="7"/>
  <c r="CQ114" i="7"/>
  <c r="CM115" i="7"/>
  <c r="N115" i="6" s="1"/>
  <c r="CP115" i="7"/>
  <c r="CN115" i="7"/>
  <c r="O116" i="6"/>
  <c r="CA115" i="7"/>
  <c r="M115" i="6"/>
  <c r="BX115" i="7"/>
  <c r="L115" i="6" s="1"/>
  <c r="BY115" i="7"/>
  <c r="CB114" i="7"/>
  <c r="BZ114" i="7"/>
  <c r="BK114" i="7"/>
  <c r="BM114" i="7"/>
  <c r="K115" i="6"/>
  <c r="BL115" i="7"/>
  <c r="BI115" i="7"/>
  <c r="J115" i="6" s="1"/>
  <c r="BJ115" i="7"/>
  <c r="BB115" i="7"/>
  <c r="AY114" i="7"/>
  <c r="AW114" i="7"/>
  <c r="I115" i="6"/>
  <c r="AU115" i="7"/>
  <c r="H115" i="6" s="1"/>
  <c r="AV115" i="7"/>
  <c r="AX115" i="7"/>
  <c r="BE116" i="7"/>
  <c r="AN115" i="7"/>
  <c r="F114" i="6"/>
  <c r="AG115" i="7"/>
  <c r="AJ115" i="7"/>
  <c r="AH115" i="7"/>
  <c r="AI114" i="7"/>
  <c r="AK114" i="7"/>
  <c r="G116" i="6"/>
  <c r="AQ116" i="7"/>
  <c r="G114" i="7"/>
  <c r="E114" i="7"/>
  <c r="F114" i="7" s="1"/>
  <c r="D114" i="7"/>
  <c r="B114" i="6" s="1"/>
  <c r="AE114" i="6" s="1"/>
  <c r="Z115" i="7"/>
  <c r="AC116" i="7"/>
  <c r="E116" i="6"/>
  <c r="T115" i="7"/>
  <c r="S115" i="7"/>
  <c r="D115" i="6" s="1"/>
  <c r="V115" i="7"/>
  <c r="W114" i="7"/>
  <c r="U114" i="7"/>
  <c r="C115" i="6"/>
  <c r="L113" i="7"/>
  <c r="D113" i="7"/>
  <c r="B113" i="6" s="1"/>
  <c r="AE113" i="6" s="1"/>
  <c r="E113" i="7"/>
  <c r="O114" i="7"/>
  <c r="DK116" i="7"/>
  <c r="AF115" i="6" l="1"/>
  <c r="Q117" i="6"/>
  <c r="DB117" i="7"/>
  <c r="P117" i="6" s="1"/>
  <c r="DC117" i="7"/>
  <c r="DE117" i="7"/>
  <c r="DL117" i="7"/>
  <c r="DI117" i="7"/>
  <c r="DD116" i="7"/>
  <c r="DF116" i="7"/>
  <c r="BP115" i="7"/>
  <c r="CH116" i="7"/>
  <c r="CE116" i="7"/>
  <c r="CT116" i="7"/>
  <c r="CW116" i="7"/>
  <c r="CP116" i="7"/>
  <c r="CN116" i="7"/>
  <c r="CM116" i="7"/>
  <c r="N116" i="6" s="1"/>
  <c r="CO115" i="7"/>
  <c r="CQ115" i="7"/>
  <c r="O117" i="6"/>
  <c r="CB115" i="7"/>
  <c r="BZ115" i="7"/>
  <c r="BS116" i="7"/>
  <c r="BX116" i="7"/>
  <c r="L116" i="6" s="1"/>
  <c r="M116" i="6"/>
  <c r="CA116" i="7"/>
  <c r="BY116" i="7"/>
  <c r="BS115" i="7"/>
  <c r="BK115" i="7"/>
  <c r="BM115" i="7"/>
  <c r="K116" i="6"/>
  <c r="BI116" i="7"/>
  <c r="J116" i="6" s="1"/>
  <c r="BL116" i="7"/>
  <c r="BJ116" i="7"/>
  <c r="AX116" i="7"/>
  <c r="I116" i="6"/>
  <c r="AU116" i="7"/>
  <c r="H116" i="6" s="1"/>
  <c r="AV116" i="7"/>
  <c r="BB116" i="7"/>
  <c r="AW115" i="7"/>
  <c r="AY115" i="7"/>
  <c r="BE117" i="7"/>
  <c r="AN116" i="7"/>
  <c r="F115" i="6"/>
  <c r="AJ116" i="7"/>
  <c r="AH116" i="7"/>
  <c r="AG116" i="7"/>
  <c r="AI115" i="7"/>
  <c r="AK115" i="7"/>
  <c r="G117" i="6"/>
  <c r="AQ117" i="7"/>
  <c r="H114" i="7"/>
  <c r="U115" i="7"/>
  <c r="W115" i="7"/>
  <c r="S116" i="7"/>
  <c r="D116" i="6" s="1"/>
  <c r="T116" i="7"/>
  <c r="V116" i="7"/>
  <c r="E117" i="6"/>
  <c r="AC117" i="7"/>
  <c r="Z116" i="7"/>
  <c r="G115" i="7"/>
  <c r="C116" i="6"/>
  <c r="L114" i="7"/>
  <c r="F113" i="7"/>
  <c r="H113" i="7"/>
  <c r="DK117" i="7"/>
  <c r="CG116" i="7"/>
  <c r="AP116" i="7"/>
  <c r="AF116" i="6" l="1"/>
  <c r="Q118" i="6"/>
  <c r="DB118" i="7"/>
  <c r="P118" i="6" s="1"/>
  <c r="DC118" i="7"/>
  <c r="DE118" i="7"/>
  <c r="DL118" i="7"/>
  <c r="DI118" i="7"/>
  <c r="DF117" i="7"/>
  <c r="DD117" i="7"/>
  <c r="BP116" i="7"/>
  <c r="CH117" i="7"/>
  <c r="CE117" i="7"/>
  <c r="CT117" i="7"/>
  <c r="CW117" i="7"/>
  <c r="CM117" i="7"/>
  <c r="N117" i="6" s="1"/>
  <c r="CP117" i="7"/>
  <c r="CN117" i="7"/>
  <c r="CO116" i="7"/>
  <c r="CQ116" i="7"/>
  <c r="O118" i="6"/>
  <c r="BP117" i="7"/>
  <c r="CB116" i="7"/>
  <c r="BZ116" i="7"/>
  <c r="CA117" i="7"/>
  <c r="M117" i="6"/>
  <c r="BX117" i="7"/>
  <c r="L117" i="6" s="1"/>
  <c r="BY117" i="7"/>
  <c r="D115" i="7"/>
  <c r="B115" i="6" s="1"/>
  <c r="AE115" i="6" s="1"/>
  <c r="O115" i="7"/>
  <c r="E115" i="7"/>
  <c r="H115" i="7" s="1"/>
  <c r="BK116" i="7"/>
  <c r="BM116" i="7"/>
  <c r="K117" i="6"/>
  <c r="BL117" i="7"/>
  <c r="BI117" i="7"/>
  <c r="J117" i="6" s="1"/>
  <c r="BJ117" i="7"/>
  <c r="I117" i="6"/>
  <c r="AU117" i="7"/>
  <c r="H117" i="6" s="1"/>
  <c r="AX117" i="7"/>
  <c r="AV117" i="7"/>
  <c r="AY116" i="7"/>
  <c r="AW116" i="7"/>
  <c r="BB117" i="7"/>
  <c r="BE118" i="7"/>
  <c r="AN117" i="7"/>
  <c r="F116" i="6"/>
  <c r="AH117" i="7"/>
  <c r="AG117" i="7"/>
  <c r="AJ117" i="7"/>
  <c r="AI116" i="7"/>
  <c r="AK116" i="7"/>
  <c r="G118" i="6"/>
  <c r="AQ118" i="7"/>
  <c r="Z117" i="7"/>
  <c r="AC118" i="7"/>
  <c r="E118" i="6"/>
  <c r="S117" i="7"/>
  <c r="D117" i="6" s="1"/>
  <c r="V117" i="7"/>
  <c r="T117" i="7"/>
  <c r="U116" i="7"/>
  <c r="W116" i="7"/>
  <c r="G116" i="7"/>
  <c r="C117" i="6"/>
  <c r="L115" i="7"/>
  <c r="AP117" i="7"/>
  <c r="BR116" i="7"/>
  <c r="CG117" i="7"/>
  <c r="DK118" i="7"/>
  <c r="Q119" i="6" l="1"/>
  <c r="DB119" i="7"/>
  <c r="P119" i="6" s="1"/>
  <c r="DE119" i="7"/>
  <c r="DC119" i="7"/>
  <c r="DL119" i="7"/>
  <c r="DI119" i="7"/>
  <c r="DF118" i="7"/>
  <c r="DD118" i="7"/>
  <c r="CH118" i="7"/>
  <c r="CE118" i="7"/>
  <c r="AF117" i="6"/>
  <c r="CT118" i="7"/>
  <c r="CW118" i="7"/>
  <c r="CP118" i="7"/>
  <c r="CM118" i="7"/>
  <c r="N118" i="6" s="1"/>
  <c r="CN118" i="7"/>
  <c r="CO117" i="7"/>
  <c r="CQ117" i="7"/>
  <c r="O119" i="6"/>
  <c r="F115" i="7"/>
  <c r="BX118" i="7"/>
  <c r="L118" i="6" s="1"/>
  <c r="M118" i="6"/>
  <c r="CA118" i="7"/>
  <c r="BY118" i="7"/>
  <c r="CB117" i="7"/>
  <c r="BZ117" i="7"/>
  <c r="BS117" i="7"/>
  <c r="D116" i="7"/>
  <c r="B116" i="6" s="1"/>
  <c r="AE116" i="6" s="1"/>
  <c r="O116" i="7"/>
  <c r="E116" i="7"/>
  <c r="H116" i="7" s="1"/>
  <c r="BP118" i="7"/>
  <c r="BK117" i="7"/>
  <c r="BM117" i="7"/>
  <c r="K118" i="6"/>
  <c r="BI118" i="7"/>
  <c r="J118" i="6" s="1"/>
  <c r="BL118" i="7"/>
  <c r="BJ118" i="7"/>
  <c r="AY117" i="7"/>
  <c r="AW117" i="7"/>
  <c r="AX118" i="7"/>
  <c r="I118" i="6"/>
  <c r="AU118" i="7"/>
  <c r="H118" i="6" s="1"/>
  <c r="AV118" i="7"/>
  <c r="BB118" i="7"/>
  <c r="BE119" i="7"/>
  <c r="AN118" i="7"/>
  <c r="F117" i="6"/>
  <c r="AG118" i="7"/>
  <c r="AH118" i="7"/>
  <c r="AJ118" i="7"/>
  <c r="AI117" i="7"/>
  <c r="AK117" i="7"/>
  <c r="G119" i="6"/>
  <c r="AQ119" i="7"/>
  <c r="E117" i="7"/>
  <c r="F117" i="7" s="1"/>
  <c r="E119" i="6"/>
  <c r="AC119" i="7"/>
  <c r="Z118" i="7"/>
  <c r="U117" i="7"/>
  <c r="W117" i="7"/>
  <c r="V118" i="7"/>
  <c r="T118" i="7"/>
  <c r="S118" i="7"/>
  <c r="D118" i="6" s="1"/>
  <c r="G117" i="7"/>
  <c r="C118" i="6"/>
  <c r="L116" i="7"/>
  <c r="DK119" i="7"/>
  <c r="BR117" i="7"/>
  <c r="CG118" i="7"/>
  <c r="Q120" i="6" l="1"/>
  <c r="DC120" i="7"/>
  <c r="DB120" i="7"/>
  <c r="P120" i="6" s="1"/>
  <c r="DE120" i="7"/>
  <c r="DF119" i="7"/>
  <c r="DD119" i="7"/>
  <c r="DL120" i="7"/>
  <c r="DI120" i="7"/>
  <c r="CH119" i="7"/>
  <c r="CE119" i="7"/>
  <c r="AF118" i="6"/>
  <c r="CT119" i="7"/>
  <c r="CW119" i="7"/>
  <c r="CM119" i="7"/>
  <c r="N119" i="6" s="1"/>
  <c r="CP119" i="7"/>
  <c r="CN119" i="7"/>
  <c r="CO118" i="7"/>
  <c r="CQ118" i="7"/>
  <c r="O120" i="6"/>
  <c r="F116" i="7"/>
  <c r="CB118" i="7"/>
  <c r="BZ118" i="7"/>
  <c r="BS119" i="7"/>
  <c r="BS118" i="7"/>
  <c r="CA119" i="7"/>
  <c r="M119" i="6"/>
  <c r="BX119" i="7"/>
  <c r="L119" i="6" s="1"/>
  <c r="BY119" i="7"/>
  <c r="D117" i="7"/>
  <c r="B117" i="6" s="1"/>
  <c r="AE117" i="6" s="1"/>
  <c r="O117" i="7"/>
  <c r="BL119" i="7"/>
  <c r="BK118" i="7"/>
  <c r="BM118" i="7"/>
  <c r="K119" i="6"/>
  <c r="BB119" i="7"/>
  <c r="AW118" i="7"/>
  <c r="AY118" i="7"/>
  <c r="I119" i="6"/>
  <c r="AU119" i="7"/>
  <c r="H119" i="6" s="1"/>
  <c r="AV119" i="7"/>
  <c r="AX119" i="7"/>
  <c r="BE120" i="7"/>
  <c r="AN119" i="7"/>
  <c r="F118" i="6"/>
  <c r="H117" i="7"/>
  <c r="AG119" i="7"/>
  <c r="AH119" i="7"/>
  <c r="AJ119" i="7"/>
  <c r="AK118" i="7"/>
  <c r="AI118" i="7"/>
  <c r="G120" i="6"/>
  <c r="AQ120" i="7"/>
  <c r="G118" i="7"/>
  <c r="D118" i="7"/>
  <c r="B118" i="6" s="1"/>
  <c r="AE118" i="6" s="1"/>
  <c r="Z119" i="7"/>
  <c r="W118" i="7"/>
  <c r="U118" i="7"/>
  <c r="AC120" i="7"/>
  <c r="E120" i="6"/>
  <c r="T119" i="7"/>
  <c r="S119" i="7"/>
  <c r="D119" i="6" s="1"/>
  <c r="V119" i="7"/>
  <c r="E118" i="7"/>
  <c r="F118" i="7" s="1"/>
  <c r="C119" i="6"/>
  <c r="L117" i="7"/>
  <c r="O118" i="7"/>
  <c r="DK120" i="7"/>
  <c r="BR118" i="7"/>
  <c r="AP119" i="7"/>
  <c r="Q121" i="6" l="1"/>
  <c r="DB121" i="7"/>
  <c r="P121" i="6" s="1"/>
  <c r="DE121" i="7"/>
  <c r="DC121" i="7"/>
  <c r="DF120" i="7"/>
  <c r="DD120" i="7"/>
  <c r="DL121" i="7"/>
  <c r="DI121" i="7"/>
  <c r="BP119" i="7"/>
  <c r="CH120" i="7"/>
  <c r="CE120" i="7"/>
  <c r="CT120" i="7"/>
  <c r="CW120" i="7"/>
  <c r="CP120" i="7"/>
  <c r="CN120" i="7"/>
  <c r="CM120" i="7"/>
  <c r="N120" i="6" s="1"/>
  <c r="CO119" i="7"/>
  <c r="CQ119" i="7"/>
  <c r="O121" i="6"/>
  <c r="CB119" i="7"/>
  <c r="BZ119" i="7"/>
  <c r="BX120" i="7"/>
  <c r="L120" i="6" s="1"/>
  <c r="M120" i="6"/>
  <c r="CA120" i="7"/>
  <c r="BY120" i="7"/>
  <c r="BJ119" i="7"/>
  <c r="BK119" i="7" s="1"/>
  <c r="BI119" i="7"/>
  <c r="J119" i="6" s="1"/>
  <c r="K120" i="6"/>
  <c r="BI120" i="7"/>
  <c r="J120" i="6" s="1"/>
  <c r="BL120" i="7"/>
  <c r="BJ120" i="7"/>
  <c r="AX120" i="7"/>
  <c r="I120" i="6"/>
  <c r="AU120" i="7"/>
  <c r="H120" i="6" s="1"/>
  <c r="AV120" i="7"/>
  <c r="BB120" i="7"/>
  <c r="AW119" i="7"/>
  <c r="AY119" i="7"/>
  <c r="BE121" i="7"/>
  <c r="AN120" i="7"/>
  <c r="F119" i="6"/>
  <c r="AG120" i="7"/>
  <c r="AH120" i="7"/>
  <c r="AJ120" i="7"/>
  <c r="AI119" i="7"/>
  <c r="AK119" i="7"/>
  <c r="H118" i="7"/>
  <c r="G121" i="6"/>
  <c r="AQ121" i="7"/>
  <c r="U119" i="7"/>
  <c r="W119" i="7"/>
  <c r="S120" i="7"/>
  <c r="D120" i="6" s="1"/>
  <c r="V120" i="7"/>
  <c r="T120" i="7"/>
  <c r="E121" i="6"/>
  <c r="AC121" i="7"/>
  <c r="Z120" i="7"/>
  <c r="E119" i="7"/>
  <c r="F119" i="7" s="1"/>
  <c r="C120" i="6"/>
  <c r="G119" i="7"/>
  <c r="D119" i="7"/>
  <c r="B119" i="6" s="1"/>
  <c r="AE119" i="6" s="1"/>
  <c r="L118" i="7"/>
  <c r="O119" i="7"/>
  <c r="AP120" i="7"/>
  <c r="DK121" i="7"/>
  <c r="CG120" i="7"/>
  <c r="H119" i="7" l="1"/>
  <c r="Q122" i="6"/>
  <c r="DC122" i="7"/>
  <c r="DB122" i="7"/>
  <c r="P122" i="6" s="1"/>
  <c r="DE122" i="7"/>
  <c r="DF121" i="7"/>
  <c r="DD121" i="7"/>
  <c r="DL122" i="7"/>
  <c r="DI122" i="7"/>
  <c r="CH121" i="7"/>
  <c r="CE121" i="7"/>
  <c r="AF120" i="6"/>
  <c r="CT121" i="7"/>
  <c r="CW121" i="7"/>
  <c r="CO120" i="7"/>
  <c r="CQ120" i="7"/>
  <c r="CM121" i="7"/>
  <c r="N121" i="6" s="1"/>
  <c r="CP121" i="7"/>
  <c r="CN121" i="7"/>
  <c r="O122" i="6"/>
  <c r="CA121" i="7"/>
  <c r="M121" i="6"/>
  <c r="BX121" i="7"/>
  <c r="L121" i="6" s="1"/>
  <c r="BY121" i="7"/>
  <c r="BP121" i="7"/>
  <c r="BM119" i="7"/>
  <c r="BP120" i="7"/>
  <c r="CB120" i="7"/>
  <c r="BZ120" i="7"/>
  <c r="BS120" i="7"/>
  <c r="BK120" i="7"/>
  <c r="BM120" i="7"/>
  <c r="K121" i="6"/>
  <c r="BL121" i="7"/>
  <c r="BI121" i="7"/>
  <c r="J121" i="6" s="1"/>
  <c r="BJ121" i="7"/>
  <c r="I121" i="6"/>
  <c r="AU121" i="7"/>
  <c r="H121" i="6" s="1"/>
  <c r="AX121" i="7"/>
  <c r="AV121" i="7"/>
  <c r="AY120" i="7"/>
  <c r="AW120" i="7"/>
  <c r="BB121" i="7"/>
  <c r="BE122" i="7"/>
  <c r="AN121" i="7"/>
  <c r="F120" i="6"/>
  <c r="AI120" i="7"/>
  <c r="AK120" i="7"/>
  <c r="AG121" i="7"/>
  <c r="AH121" i="7"/>
  <c r="AJ121" i="7"/>
  <c r="G122" i="6"/>
  <c r="AQ122" i="7"/>
  <c r="AC122" i="7"/>
  <c r="E122" i="6"/>
  <c r="S121" i="7"/>
  <c r="D121" i="6" s="1"/>
  <c r="V121" i="7"/>
  <c r="T121" i="7"/>
  <c r="Z121" i="7"/>
  <c r="W120" i="7"/>
  <c r="U120" i="7"/>
  <c r="G120" i="7"/>
  <c r="C121" i="6"/>
  <c r="L119" i="7"/>
  <c r="DK122" i="7"/>
  <c r="AP121" i="7"/>
  <c r="CG121" i="7"/>
  <c r="Q123" i="6" l="1"/>
  <c r="DB123" i="7"/>
  <c r="P123" i="6" s="1"/>
  <c r="DC123" i="7"/>
  <c r="DE123" i="7"/>
  <c r="DD122" i="7"/>
  <c r="DF122" i="7"/>
  <c r="DL123" i="7"/>
  <c r="DI123" i="7"/>
  <c r="AF121" i="6"/>
  <c r="CH122" i="7"/>
  <c r="CE122" i="7"/>
  <c r="CT122" i="7"/>
  <c r="CW122" i="7"/>
  <c r="CP122" i="7"/>
  <c r="CM122" i="7"/>
  <c r="N122" i="6" s="1"/>
  <c r="CN122" i="7"/>
  <c r="CO121" i="7"/>
  <c r="CQ121" i="7"/>
  <c r="O123" i="6"/>
  <c r="CB121" i="7"/>
  <c r="BZ121" i="7"/>
  <c r="BS122" i="7"/>
  <c r="BS121" i="7"/>
  <c r="BX122" i="7"/>
  <c r="L122" i="6" s="1"/>
  <c r="M122" i="6"/>
  <c r="CA122" i="7"/>
  <c r="BY122" i="7"/>
  <c r="E120" i="7"/>
  <c r="H120" i="7" s="1"/>
  <c r="O120" i="7"/>
  <c r="D120" i="7"/>
  <c r="B120" i="6" s="1"/>
  <c r="AE120" i="6" s="1"/>
  <c r="BK121" i="7"/>
  <c r="BM121" i="7"/>
  <c r="BI122" i="7"/>
  <c r="J122" i="6" s="1"/>
  <c r="K122" i="6"/>
  <c r="BL122" i="7"/>
  <c r="BJ122" i="7"/>
  <c r="BB122" i="7"/>
  <c r="AY121" i="7"/>
  <c r="AW121" i="7"/>
  <c r="AX122" i="7"/>
  <c r="I122" i="6"/>
  <c r="AU122" i="7"/>
  <c r="H122" i="6" s="1"/>
  <c r="AV122" i="7"/>
  <c r="BE123" i="7"/>
  <c r="AN122" i="7"/>
  <c r="F121" i="6"/>
  <c r="AG122" i="7"/>
  <c r="AJ122" i="7"/>
  <c r="AH122" i="7"/>
  <c r="AI121" i="7"/>
  <c r="AK121" i="7"/>
  <c r="G123" i="6"/>
  <c r="AQ123" i="7"/>
  <c r="U121" i="7"/>
  <c r="W121" i="7"/>
  <c r="V122" i="7"/>
  <c r="T122" i="7"/>
  <c r="S122" i="7"/>
  <c r="D122" i="6" s="1"/>
  <c r="E123" i="6"/>
  <c r="AC123" i="7"/>
  <c r="Z122" i="7"/>
  <c r="G121" i="7"/>
  <c r="C122" i="6"/>
  <c r="L120" i="7"/>
  <c r="DK123" i="7"/>
  <c r="AP122" i="7"/>
  <c r="CG122" i="7"/>
  <c r="Q124" i="6" l="1"/>
  <c r="DB124" i="7"/>
  <c r="P124" i="6" s="1"/>
  <c r="DC124" i="7"/>
  <c r="DE124" i="7"/>
  <c r="DL124" i="7"/>
  <c r="DI124" i="7"/>
  <c r="DF123" i="7"/>
  <c r="DD123" i="7"/>
  <c r="CH123" i="7"/>
  <c r="CE123" i="7"/>
  <c r="AF122" i="6"/>
  <c r="CT123" i="7"/>
  <c r="CW123" i="7"/>
  <c r="CM123" i="7"/>
  <c r="N123" i="6" s="1"/>
  <c r="CP123" i="7"/>
  <c r="CN123" i="7"/>
  <c r="CO122" i="7"/>
  <c r="CQ122" i="7"/>
  <c r="O124" i="6"/>
  <c r="BP122" i="7"/>
  <c r="BP123" i="7"/>
  <c r="F120" i="7"/>
  <c r="CB122" i="7"/>
  <c r="BZ122" i="7"/>
  <c r="CA123" i="7"/>
  <c r="M123" i="6"/>
  <c r="BX123" i="7"/>
  <c r="L123" i="6" s="1"/>
  <c r="BY123" i="7"/>
  <c r="E121" i="7"/>
  <c r="F121" i="7" s="1"/>
  <c r="O121" i="7"/>
  <c r="D121" i="7"/>
  <c r="B121" i="6" s="1"/>
  <c r="AE121" i="6" s="1"/>
  <c r="BK122" i="7"/>
  <c r="BM122" i="7"/>
  <c r="K123" i="6"/>
  <c r="BL123" i="7"/>
  <c r="BI123" i="7"/>
  <c r="J123" i="6" s="1"/>
  <c r="BJ123" i="7"/>
  <c r="I123" i="6"/>
  <c r="AU123" i="7"/>
  <c r="H123" i="6" s="1"/>
  <c r="AV123" i="7"/>
  <c r="AX123" i="7"/>
  <c r="AW122" i="7"/>
  <c r="AY122" i="7"/>
  <c r="BB123" i="7"/>
  <c r="BE124" i="7"/>
  <c r="AN123" i="7"/>
  <c r="F122" i="6"/>
  <c r="AG123" i="7"/>
  <c r="AJ123" i="7"/>
  <c r="AH123" i="7"/>
  <c r="AI122" i="7"/>
  <c r="AK122" i="7"/>
  <c r="G124" i="6"/>
  <c r="AQ124" i="7"/>
  <c r="AC124" i="7"/>
  <c r="E124" i="6"/>
  <c r="T123" i="7"/>
  <c r="S123" i="7"/>
  <c r="D123" i="6" s="1"/>
  <c r="V123" i="7"/>
  <c r="W122" i="7"/>
  <c r="U122" i="7"/>
  <c r="Z123" i="7"/>
  <c r="G122" i="7"/>
  <c r="C123" i="6"/>
  <c r="L121" i="7"/>
  <c r="BR122" i="7"/>
  <c r="DK124" i="7"/>
  <c r="CG123" i="7"/>
  <c r="Q125" i="6" l="1"/>
  <c r="DB125" i="7"/>
  <c r="P125" i="6" s="1"/>
  <c r="DE125" i="7"/>
  <c r="DC125" i="7"/>
  <c r="DL125" i="7"/>
  <c r="DI125" i="7"/>
  <c r="DF124" i="7"/>
  <c r="DD124" i="7"/>
  <c r="H121" i="7"/>
  <c r="AF123" i="6"/>
  <c r="CH124" i="7"/>
  <c r="CE124" i="7"/>
  <c r="CT124" i="7"/>
  <c r="CW124" i="7"/>
  <c r="CP124" i="7"/>
  <c r="CN124" i="7"/>
  <c r="CM124" i="7"/>
  <c r="N124" i="6" s="1"/>
  <c r="CO123" i="7"/>
  <c r="CQ123" i="7"/>
  <c r="O125" i="6"/>
  <c r="CB123" i="7"/>
  <c r="BZ123" i="7"/>
  <c r="BS124" i="7"/>
  <c r="BX124" i="7"/>
  <c r="L124" i="6" s="1"/>
  <c r="M124" i="6"/>
  <c r="CA124" i="7"/>
  <c r="BY124" i="7"/>
  <c r="BS123" i="7"/>
  <c r="E122" i="7"/>
  <c r="H122" i="7" s="1"/>
  <c r="O122" i="7"/>
  <c r="D122" i="7"/>
  <c r="B122" i="6" s="1"/>
  <c r="AE122" i="6" s="1"/>
  <c r="BK123" i="7"/>
  <c r="BM123" i="7"/>
  <c r="K124" i="6"/>
  <c r="BI124" i="7"/>
  <c r="J124" i="6" s="1"/>
  <c r="BL124" i="7"/>
  <c r="BJ124" i="7"/>
  <c r="AX124" i="7"/>
  <c r="I124" i="6"/>
  <c r="AU124" i="7"/>
  <c r="H124" i="6" s="1"/>
  <c r="AV124" i="7"/>
  <c r="BB124" i="7"/>
  <c r="AY123" i="7"/>
  <c r="AW123" i="7"/>
  <c r="BE125" i="7"/>
  <c r="AN124" i="7"/>
  <c r="F123" i="6"/>
  <c r="AG124" i="7"/>
  <c r="AJ124" i="7"/>
  <c r="AH124" i="7"/>
  <c r="AI123" i="7"/>
  <c r="AK123" i="7"/>
  <c r="G125" i="6"/>
  <c r="AQ125" i="7"/>
  <c r="U123" i="7"/>
  <c r="W123" i="7"/>
  <c r="S124" i="7"/>
  <c r="D124" i="6" s="1"/>
  <c r="T124" i="7"/>
  <c r="V124" i="7"/>
  <c r="E125" i="6"/>
  <c r="AC125" i="7"/>
  <c r="Z124" i="7"/>
  <c r="C124" i="6"/>
  <c r="G123" i="7"/>
  <c r="L122" i="7"/>
  <c r="CG124" i="7"/>
  <c r="BR123" i="7"/>
  <c r="DK125" i="7"/>
  <c r="Q126" i="6" l="1"/>
  <c r="DB126" i="7"/>
  <c r="P126" i="6" s="1"/>
  <c r="DC126" i="7"/>
  <c r="DE126" i="7"/>
  <c r="DF125" i="7"/>
  <c r="DD125" i="7"/>
  <c r="DL126" i="7"/>
  <c r="DI126" i="7"/>
  <c r="CH125" i="7"/>
  <c r="CE125" i="7"/>
  <c r="AF124" i="6"/>
  <c r="CT125" i="7"/>
  <c r="CW125" i="7"/>
  <c r="CO124" i="7"/>
  <c r="CQ124" i="7"/>
  <c r="CM125" i="7"/>
  <c r="N125" i="6" s="1"/>
  <c r="CP125" i="7"/>
  <c r="CN125" i="7"/>
  <c r="F122" i="7"/>
  <c r="O126" i="6"/>
  <c r="BP124" i="7"/>
  <c r="CB124" i="7"/>
  <c r="BZ124" i="7"/>
  <c r="BS125" i="7"/>
  <c r="CA125" i="7"/>
  <c r="M125" i="6"/>
  <c r="BX125" i="7"/>
  <c r="L125" i="6" s="1"/>
  <c r="BY125" i="7"/>
  <c r="E123" i="7"/>
  <c r="F123" i="7" s="1"/>
  <c r="O123" i="7"/>
  <c r="D123" i="7"/>
  <c r="B123" i="6" s="1"/>
  <c r="AE123" i="6" s="1"/>
  <c r="BK124" i="7"/>
  <c r="BM124" i="7"/>
  <c r="K125" i="6"/>
  <c r="BL125" i="7"/>
  <c r="BI125" i="7"/>
  <c r="J125" i="6" s="1"/>
  <c r="BJ125" i="7"/>
  <c r="I125" i="6"/>
  <c r="AU125" i="7"/>
  <c r="H125" i="6" s="1"/>
  <c r="AX125" i="7"/>
  <c r="AV125" i="7"/>
  <c r="AY124" i="7"/>
  <c r="AW124" i="7"/>
  <c r="BB125" i="7"/>
  <c r="BE126" i="7"/>
  <c r="AN125" i="7"/>
  <c r="F124" i="6"/>
  <c r="AJ125" i="7"/>
  <c r="AH125" i="7"/>
  <c r="AG125" i="7"/>
  <c r="AI124" i="7"/>
  <c r="AK124" i="7"/>
  <c r="G126" i="6"/>
  <c r="AQ126" i="7"/>
  <c r="D124" i="7"/>
  <c r="B124" i="6" s="1"/>
  <c r="AE124" i="6" s="1"/>
  <c r="AC126" i="7"/>
  <c r="E126" i="6"/>
  <c r="S125" i="7"/>
  <c r="D125" i="6" s="1"/>
  <c r="V125" i="7"/>
  <c r="T125" i="7"/>
  <c r="U124" i="7"/>
  <c r="W124" i="7"/>
  <c r="Z125" i="7"/>
  <c r="E124" i="7"/>
  <c r="H124" i="7" s="1"/>
  <c r="G124" i="7"/>
  <c r="C125" i="6"/>
  <c r="L123" i="7"/>
  <c r="O124" i="7"/>
  <c r="CG125" i="7"/>
  <c r="BD125" i="7"/>
  <c r="DK126" i="7"/>
  <c r="Q127" i="6" l="1"/>
  <c r="DB127" i="7"/>
  <c r="P127" i="6" s="1"/>
  <c r="DC127" i="7"/>
  <c r="DE127" i="7"/>
  <c r="DL127" i="7"/>
  <c r="DI127" i="7"/>
  <c r="DD126" i="7"/>
  <c r="DF126" i="7"/>
  <c r="BP125" i="7"/>
  <c r="H123" i="7"/>
  <c r="CH126" i="7"/>
  <c r="CE126" i="7"/>
  <c r="AF125" i="6"/>
  <c r="CT126" i="7"/>
  <c r="CW126" i="7"/>
  <c r="CP126" i="7"/>
  <c r="CM126" i="7"/>
  <c r="N126" i="6" s="1"/>
  <c r="CN126" i="7"/>
  <c r="CO125" i="7"/>
  <c r="CQ125" i="7"/>
  <c r="O127" i="6"/>
  <c r="BP126" i="7"/>
  <c r="BX126" i="7"/>
  <c r="L126" i="6" s="1"/>
  <c r="M126" i="6"/>
  <c r="CA126" i="7"/>
  <c r="BY126" i="7"/>
  <c r="CB125" i="7"/>
  <c r="BZ125" i="7"/>
  <c r="BK125" i="7"/>
  <c r="BM125" i="7"/>
  <c r="K126" i="6"/>
  <c r="BI126" i="7"/>
  <c r="J126" i="6" s="1"/>
  <c r="BL126" i="7"/>
  <c r="BJ126" i="7"/>
  <c r="BB126" i="7"/>
  <c r="AY125" i="7"/>
  <c r="AW125" i="7"/>
  <c r="AX126" i="7"/>
  <c r="I126" i="6"/>
  <c r="AU126" i="7"/>
  <c r="H126" i="6" s="1"/>
  <c r="AV126" i="7"/>
  <c r="BE127" i="7"/>
  <c r="AN126" i="7"/>
  <c r="F125" i="6"/>
  <c r="F124" i="7"/>
  <c r="AH126" i="7"/>
  <c r="AG126" i="7"/>
  <c r="AJ126" i="7"/>
  <c r="AI125" i="7"/>
  <c r="AK125" i="7"/>
  <c r="G127" i="6"/>
  <c r="AQ127" i="7"/>
  <c r="G125" i="7"/>
  <c r="U125" i="7"/>
  <c r="W125" i="7"/>
  <c r="V126" i="7"/>
  <c r="T126" i="7"/>
  <c r="S126" i="7"/>
  <c r="D126" i="6" s="1"/>
  <c r="E127" i="6"/>
  <c r="AC127" i="7"/>
  <c r="Z126" i="7"/>
  <c r="C126" i="6"/>
  <c r="L124" i="7"/>
  <c r="BR125" i="7"/>
  <c r="CG126" i="7"/>
  <c r="BD126" i="7"/>
  <c r="DK127" i="7"/>
  <c r="AF126" i="6" l="1"/>
  <c r="Q128" i="6"/>
  <c r="DB128" i="7"/>
  <c r="P128" i="6" s="1"/>
  <c r="DC128" i="7"/>
  <c r="DE128" i="7"/>
  <c r="DL128" i="7"/>
  <c r="DI128" i="7"/>
  <c r="DF127" i="7"/>
  <c r="DD127" i="7"/>
  <c r="CH127" i="7"/>
  <c r="CE127" i="7"/>
  <c r="CT127" i="7"/>
  <c r="CW127" i="7"/>
  <c r="CM127" i="7"/>
  <c r="N127" i="6" s="1"/>
  <c r="CP127" i="7"/>
  <c r="CN127" i="7"/>
  <c r="CO126" i="7"/>
  <c r="CQ126" i="7"/>
  <c r="O128" i="6"/>
  <c r="CB126" i="7"/>
  <c r="BZ126" i="7"/>
  <c r="CA127" i="7"/>
  <c r="M127" i="6"/>
  <c r="BX127" i="7"/>
  <c r="L127" i="6" s="1"/>
  <c r="BY127" i="7"/>
  <c r="BS126" i="7"/>
  <c r="E125" i="7"/>
  <c r="F125" i="7" s="1"/>
  <c r="O125" i="7"/>
  <c r="D125" i="7"/>
  <c r="B125" i="6" s="1"/>
  <c r="AE125" i="6" s="1"/>
  <c r="BK126" i="7"/>
  <c r="BM126" i="7"/>
  <c r="K127" i="6"/>
  <c r="BL127" i="7"/>
  <c r="BI127" i="7"/>
  <c r="J127" i="6" s="1"/>
  <c r="BJ127" i="7"/>
  <c r="I127" i="6"/>
  <c r="AU127" i="7"/>
  <c r="H127" i="6" s="1"/>
  <c r="AV127" i="7"/>
  <c r="AX127" i="7"/>
  <c r="AW126" i="7"/>
  <c r="AY126" i="7"/>
  <c r="BB127" i="7"/>
  <c r="BE128" i="7"/>
  <c r="AN127" i="7"/>
  <c r="F126" i="6"/>
  <c r="AH127" i="7"/>
  <c r="AG127" i="7"/>
  <c r="AJ127" i="7"/>
  <c r="AK126" i="7"/>
  <c r="AI126" i="7"/>
  <c r="G128" i="6"/>
  <c r="AQ128" i="7"/>
  <c r="Z127" i="7"/>
  <c r="AC128" i="7"/>
  <c r="E128" i="6"/>
  <c r="T127" i="7"/>
  <c r="S127" i="7"/>
  <c r="D127" i="6" s="1"/>
  <c r="V127" i="7"/>
  <c r="W126" i="7"/>
  <c r="U126" i="7"/>
  <c r="G126" i="7"/>
  <c r="C127" i="6"/>
  <c r="L125" i="7"/>
  <c r="DK128" i="7"/>
  <c r="CG127" i="7"/>
  <c r="BD127" i="7"/>
  <c r="BR126" i="7"/>
  <c r="BR127" i="7"/>
  <c r="H125" i="7" l="1"/>
  <c r="Q129" i="6"/>
  <c r="DB129" i="7"/>
  <c r="P129" i="6" s="1"/>
  <c r="DE129" i="7"/>
  <c r="DC129" i="7"/>
  <c r="DL129" i="7"/>
  <c r="DI129" i="7"/>
  <c r="DF128" i="7"/>
  <c r="DD128" i="7"/>
  <c r="CH128" i="7"/>
  <c r="CE128" i="7"/>
  <c r="AF127" i="6"/>
  <c r="CT128" i="7"/>
  <c r="CW128" i="7"/>
  <c r="CP128" i="7"/>
  <c r="CN128" i="7"/>
  <c r="CM128" i="7"/>
  <c r="N128" i="6" s="1"/>
  <c r="CO127" i="7"/>
  <c r="CQ127" i="7"/>
  <c r="O129" i="6"/>
  <c r="BP127" i="7"/>
  <c r="CB127" i="7"/>
  <c r="BZ127" i="7"/>
  <c r="BX128" i="7"/>
  <c r="L128" i="6" s="1"/>
  <c r="M128" i="6"/>
  <c r="CA128" i="7"/>
  <c r="BY128" i="7"/>
  <c r="BS127" i="7"/>
  <c r="E126" i="7"/>
  <c r="F126" i="7" s="1"/>
  <c r="O126" i="7"/>
  <c r="D126" i="7"/>
  <c r="B126" i="6" s="1"/>
  <c r="AE126" i="6" s="1"/>
  <c r="BK127" i="7"/>
  <c r="BM127" i="7"/>
  <c r="K128" i="6"/>
  <c r="BI128" i="7"/>
  <c r="J128" i="6" s="1"/>
  <c r="BL128" i="7"/>
  <c r="BJ128" i="7"/>
  <c r="BB128" i="7"/>
  <c r="AX128" i="7"/>
  <c r="I128" i="6"/>
  <c r="AU128" i="7"/>
  <c r="H128" i="6" s="1"/>
  <c r="AV128" i="7"/>
  <c r="AW127" i="7"/>
  <c r="AY127" i="7"/>
  <c r="BE129" i="7"/>
  <c r="AN128" i="7"/>
  <c r="F127" i="6"/>
  <c r="AG128" i="7"/>
  <c r="AH128" i="7"/>
  <c r="AJ128" i="7"/>
  <c r="AI127" i="7"/>
  <c r="AK127" i="7"/>
  <c r="G129" i="6"/>
  <c r="AQ129" i="7"/>
  <c r="U127" i="7"/>
  <c r="W127" i="7"/>
  <c r="S128" i="7"/>
  <c r="D128" i="6" s="1"/>
  <c r="V128" i="7"/>
  <c r="T128" i="7"/>
  <c r="E129" i="6"/>
  <c r="AC129" i="7"/>
  <c r="Z128" i="7"/>
  <c r="G127" i="7"/>
  <c r="C128" i="6"/>
  <c r="L126" i="7"/>
  <c r="BR128" i="7"/>
  <c r="BD128" i="7"/>
  <c r="CG128" i="7"/>
  <c r="DK129" i="7"/>
  <c r="Q130" i="6" l="1"/>
  <c r="DC130" i="7"/>
  <c r="DB130" i="7"/>
  <c r="P130" i="6" s="1"/>
  <c r="DE130" i="7"/>
  <c r="DF129" i="7"/>
  <c r="DD129" i="7"/>
  <c r="DL130" i="7"/>
  <c r="DI130" i="7"/>
  <c r="CH129" i="7"/>
  <c r="CE129" i="7"/>
  <c r="AF128" i="6"/>
  <c r="CT129" i="7"/>
  <c r="CW129" i="7"/>
  <c r="CO128" i="7"/>
  <c r="CQ128" i="7"/>
  <c r="CM129" i="7"/>
  <c r="N129" i="6" s="1"/>
  <c r="CP129" i="7"/>
  <c r="CN129" i="7"/>
  <c r="O130" i="6"/>
  <c r="CB128" i="7"/>
  <c r="BZ128" i="7"/>
  <c r="H126" i="7"/>
  <c r="BP128" i="7"/>
  <c r="CA129" i="7"/>
  <c r="M129" i="6"/>
  <c r="BX129" i="7"/>
  <c r="L129" i="6" s="1"/>
  <c r="BY129" i="7"/>
  <c r="BS128" i="7"/>
  <c r="E127" i="7"/>
  <c r="F127" i="7" s="1"/>
  <c r="O127" i="7"/>
  <c r="D127" i="7"/>
  <c r="B127" i="6" s="1"/>
  <c r="AE127" i="6" s="1"/>
  <c r="BK128" i="7"/>
  <c r="BM128" i="7"/>
  <c r="K129" i="6"/>
  <c r="BL129" i="7"/>
  <c r="BI129" i="7"/>
  <c r="J129" i="6" s="1"/>
  <c r="BJ129" i="7"/>
  <c r="I129" i="6"/>
  <c r="AU129" i="7"/>
  <c r="H129" i="6" s="1"/>
  <c r="AX129" i="7"/>
  <c r="AV129" i="7"/>
  <c r="AY128" i="7"/>
  <c r="AW128" i="7"/>
  <c r="BB129" i="7"/>
  <c r="BE130" i="7"/>
  <c r="AN129" i="7"/>
  <c r="F128" i="6"/>
  <c r="AG129" i="7"/>
  <c r="AH129" i="7"/>
  <c r="AJ129" i="7"/>
  <c r="AK128" i="7"/>
  <c r="AI128" i="7"/>
  <c r="G130" i="6"/>
  <c r="AQ130" i="7"/>
  <c r="AC130" i="7"/>
  <c r="E130" i="6"/>
  <c r="S129" i="7"/>
  <c r="D129" i="6" s="1"/>
  <c r="V129" i="7"/>
  <c r="T129" i="7"/>
  <c r="Z129" i="7"/>
  <c r="W128" i="7"/>
  <c r="U128" i="7"/>
  <c r="G128" i="7"/>
  <c r="C129" i="6"/>
  <c r="L127" i="7"/>
  <c r="BR129" i="7"/>
  <c r="DK130" i="7"/>
  <c r="CG129" i="7"/>
  <c r="BD129" i="7"/>
  <c r="H127" i="7" l="1"/>
  <c r="Q131" i="6"/>
  <c r="DB131" i="7"/>
  <c r="P131" i="6" s="1"/>
  <c r="DC131" i="7"/>
  <c r="DE131" i="7"/>
  <c r="DD130" i="7"/>
  <c r="DF130" i="7"/>
  <c r="DL131" i="7"/>
  <c r="DI131" i="7"/>
  <c r="CH130" i="7"/>
  <c r="CE130" i="7"/>
  <c r="AF129" i="6"/>
  <c r="CT130" i="7"/>
  <c r="CW130" i="7"/>
  <c r="CP130" i="7"/>
  <c r="CM130" i="7"/>
  <c r="N130" i="6" s="1"/>
  <c r="CN130" i="7"/>
  <c r="CO129" i="7"/>
  <c r="CQ129" i="7"/>
  <c r="O131" i="6"/>
  <c r="BX130" i="7"/>
  <c r="L130" i="6" s="1"/>
  <c r="M130" i="6"/>
  <c r="CA130" i="7"/>
  <c r="BY130" i="7"/>
  <c r="BP129" i="7"/>
  <c r="CB129" i="7"/>
  <c r="BZ129" i="7"/>
  <c r="BS129" i="7"/>
  <c r="D128" i="7"/>
  <c r="B128" i="6" s="1"/>
  <c r="AE128" i="6" s="1"/>
  <c r="O128" i="7"/>
  <c r="E128" i="7"/>
  <c r="BK129" i="7"/>
  <c r="BM129" i="7"/>
  <c r="BI130" i="7"/>
  <c r="J130" i="6" s="1"/>
  <c r="K130" i="6"/>
  <c r="BL130" i="7"/>
  <c r="BJ130" i="7"/>
  <c r="BB130" i="7"/>
  <c r="AY129" i="7"/>
  <c r="AW129" i="7"/>
  <c r="AX130" i="7"/>
  <c r="I130" i="6"/>
  <c r="AU130" i="7"/>
  <c r="H130" i="6" s="1"/>
  <c r="AV130" i="7"/>
  <c r="BE131" i="7"/>
  <c r="AN130" i="7"/>
  <c r="F129" i="6"/>
  <c r="AG130" i="7"/>
  <c r="AH130" i="7"/>
  <c r="AJ130" i="7"/>
  <c r="AI129" i="7"/>
  <c r="AK129" i="7"/>
  <c r="G131" i="6"/>
  <c r="AQ131" i="7"/>
  <c r="U129" i="7"/>
  <c r="W129" i="7"/>
  <c r="V130" i="7"/>
  <c r="T130" i="7"/>
  <c r="S130" i="7"/>
  <c r="D130" i="6" s="1"/>
  <c r="E131" i="6"/>
  <c r="AC131" i="7"/>
  <c r="Z130" i="7"/>
  <c r="C130" i="6"/>
  <c r="G129" i="7"/>
  <c r="L128" i="7"/>
  <c r="BR130" i="7"/>
  <c r="BD130" i="7"/>
  <c r="DK131" i="7"/>
  <c r="CG130" i="7"/>
  <c r="Q132" i="6" l="1"/>
  <c r="DB132" i="7"/>
  <c r="P132" i="6" s="1"/>
  <c r="DC132" i="7"/>
  <c r="DE132" i="7"/>
  <c r="DL132" i="7"/>
  <c r="DI132" i="7"/>
  <c r="DF131" i="7"/>
  <c r="DD131" i="7"/>
  <c r="AF130" i="6"/>
  <c r="CH131" i="7"/>
  <c r="CE131" i="7"/>
  <c r="CT131" i="7"/>
  <c r="CW131" i="7"/>
  <c r="CM131" i="7"/>
  <c r="N131" i="6" s="1"/>
  <c r="CP131" i="7"/>
  <c r="CN131" i="7"/>
  <c r="CO130" i="7"/>
  <c r="CQ130" i="7"/>
  <c r="O132" i="6"/>
  <c r="CB130" i="7"/>
  <c r="BZ130" i="7"/>
  <c r="BP130" i="7"/>
  <c r="CA131" i="7"/>
  <c r="M131" i="6"/>
  <c r="BX131" i="7"/>
  <c r="L131" i="6" s="1"/>
  <c r="BY131" i="7"/>
  <c r="BS130" i="7"/>
  <c r="D129" i="7"/>
  <c r="B129" i="6" s="1"/>
  <c r="AE129" i="6" s="1"/>
  <c r="O129" i="7"/>
  <c r="E129" i="7"/>
  <c r="H128" i="7"/>
  <c r="F128" i="7"/>
  <c r="BK130" i="7"/>
  <c r="BM130" i="7"/>
  <c r="K131" i="6"/>
  <c r="BL131" i="7"/>
  <c r="BI131" i="7"/>
  <c r="J131" i="6" s="1"/>
  <c r="BJ131" i="7"/>
  <c r="I131" i="6"/>
  <c r="AU131" i="7"/>
  <c r="H131" i="6" s="1"/>
  <c r="AV131" i="7"/>
  <c r="AX131" i="7"/>
  <c r="AY130" i="7"/>
  <c r="AW130" i="7"/>
  <c r="BB131" i="7"/>
  <c r="BE132" i="7"/>
  <c r="AN131" i="7"/>
  <c r="F130" i="6"/>
  <c r="AH131" i="7"/>
  <c r="AJ131" i="7"/>
  <c r="AG131" i="7"/>
  <c r="AI130" i="7"/>
  <c r="AK130" i="7"/>
  <c r="G132" i="6"/>
  <c r="AQ132" i="7"/>
  <c r="T131" i="7"/>
  <c r="S131" i="7"/>
  <c r="D131" i="6" s="1"/>
  <c r="V131" i="7"/>
  <c r="W130" i="7"/>
  <c r="U130" i="7"/>
  <c r="AC132" i="7"/>
  <c r="E132" i="6"/>
  <c r="Z131" i="7"/>
  <c r="G130" i="7"/>
  <c r="C131" i="6"/>
  <c r="L129" i="7"/>
  <c r="O131" i="7"/>
  <c r="CG131" i="7"/>
  <c r="DK132" i="7"/>
  <c r="BD131" i="7"/>
  <c r="Q133" i="6" l="1"/>
  <c r="DB133" i="7"/>
  <c r="P133" i="6" s="1"/>
  <c r="DC133" i="7"/>
  <c r="DE133" i="7"/>
  <c r="DL133" i="7"/>
  <c r="DI133" i="7"/>
  <c r="DF132" i="7"/>
  <c r="DD132" i="7"/>
  <c r="CH132" i="7"/>
  <c r="CE132" i="7"/>
  <c r="AF131" i="6"/>
  <c r="CT132" i="7"/>
  <c r="CW132" i="7"/>
  <c r="CP132" i="7"/>
  <c r="CN132" i="7"/>
  <c r="CM132" i="7"/>
  <c r="N132" i="6" s="1"/>
  <c r="CO131" i="7"/>
  <c r="CQ131" i="7"/>
  <c r="O133" i="6"/>
  <c r="CB131" i="7"/>
  <c r="BZ131" i="7"/>
  <c r="BP131" i="7"/>
  <c r="BX132" i="7"/>
  <c r="L132" i="6" s="1"/>
  <c r="M132" i="6"/>
  <c r="CA132" i="7"/>
  <c r="BY132" i="7"/>
  <c r="BS131" i="7"/>
  <c r="E130" i="7"/>
  <c r="F130" i="7" s="1"/>
  <c r="O130" i="7"/>
  <c r="D130" i="7"/>
  <c r="B130" i="6" s="1"/>
  <c r="AE130" i="6" s="1"/>
  <c r="H129" i="7"/>
  <c r="F129" i="7"/>
  <c r="BK131" i="7"/>
  <c r="BM131" i="7"/>
  <c r="K132" i="6"/>
  <c r="BI132" i="7"/>
  <c r="J132" i="6" s="1"/>
  <c r="BL132" i="7"/>
  <c r="BJ132" i="7"/>
  <c r="AX132" i="7"/>
  <c r="I132" i="6"/>
  <c r="AU132" i="7"/>
  <c r="H132" i="6" s="1"/>
  <c r="AV132" i="7"/>
  <c r="BB132" i="7"/>
  <c r="AW131" i="7"/>
  <c r="AY131" i="7"/>
  <c r="BE133" i="7"/>
  <c r="AN132" i="7"/>
  <c r="F131" i="6"/>
  <c r="AJ132" i="7"/>
  <c r="AH132" i="7"/>
  <c r="AG132" i="7"/>
  <c r="AI131" i="7"/>
  <c r="AK131" i="7"/>
  <c r="G133" i="6"/>
  <c r="AQ133" i="7"/>
  <c r="E133" i="6"/>
  <c r="AC133" i="7"/>
  <c r="Z132" i="7"/>
  <c r="S132" i="7"/>
  <c r="D132" i="6" s="1"/>
  <c r="T132" i="7"/>
  <c r="V132" i="7"/>
  <c r="U131" i="7"/>
  <c r="W131" i="7"/>
  <c r="D131" i="7"/>
  <c r="B131" i="6" s="1"/>
  <c r="AE131" i="6" s="1"/>
  <c r="G131" i="7"/>
  <c r="C132" i="6"/>
  <c r="E131" i="7"/>
  <c r="H131" i="7" s="1"/>
  <c r="L131" i="7"/>
  <c r="L130" i="7"/>
  <c r="O132" i="7"/>
  <c r="CG132" i="7"/>
  <c r="DK133" i="7"/>
  <c r="BD132" i="7"/>
  <c r="Q134" i="6" l="1"/>
  <c r="DB134" i="7"/>
  <c r="P134" i="6" s="1"/>
  <c r="DC134" i="7"/>
  <c r="DE134" i="7"/>
  <c r="DL134" i="7"/>
  <c r="DI134" i="7"/>
  <c r="DF133" i="7"/>
  <c r="DD133" i="7"/>
  <c r="CH133" i="7"/>
  <c r="CE133" i="7"/>
  <c r="AF132" i="6"/>
  <c r="CT133" i="7"/>
  <c r="CW133" i="7"/>
  <c r="CO132" i="7"/>
  <c r="CQ132" i="7"/>
  <c r="CM133" i="7"/>
  <c r="N133" i="6" s="1"/>
  <c r="CP133" i="7"/>
  <c r="CN133" i="7"/>
  <c r="O134" i="6"/>
  <c r="CB132" i="7"/>
  <c r="BZ132" i="7"/>
  <c r="H130" i="7"/>
  <c r="BP132" i="7"/>
  <c r="CA133" i="7"/>
  <c r="M133" i="6"/>
  <c r="BX133" i="7"/>
  <c r="L133" i="6" s="1"/>
  <c r="BY133" i="7"/>
  <c r="BS132" i="7"/>
  <c r="BP133" i="7"/>
  <c r="BK132" i="7"/>
  <c r="BM132" i="7"/>
  <c r="K133" i="6"/>
  <c r="BL133" i="7"/>
  <c r="BI133" i="7"/>
  <c r="J133" i="6" s="1"/>
  <c r="BJ133" i="7"/>
  <c r="I133" i="6"/>
  <c r="AU133" i="7"/>
  <c r="H133" i="6" s="1"/>
  <c r="AX133" i="7"/>
  <c r="AV133" i="7"/>
  <c r="AY132" i="7"/>
  <c r="AW132" i="7"/>
  <c r="BB133" i="7"/>
  <c r="BE134" i="7"/>
  <c r="AN133" i="7"/>
  <c r="F132" i="6"/>
  <c r="AG133" i="7"/>
  <c r="AJ133" i="7"/>
  <c r="AH133" i="7"/>
  <c r="AK132" i="7"/>
  <c r="AI132" i="7"/>
  <c r="G134" i="6"/>
  <c r="AQ134" i="7"/>
  <c r="E132" i="7"/>
  <c r="F132" i="7" s="1"/>
  <c r="G132" i="7"/>
  <c r="D132" i="7"/>
  <c r="B132" i="6" s="1"/>
  <c r="AE132" i="6" s="1"/>
  <c r="Z133" i="7"/>
  <c r="U132" i="7"/>
  <c r="W132" i="7"/>
  <c r="AC134" i="7"/>
  <c r="E134" i="6"/>
  <c r="S133" i="7"/>
  <c r="D133" i="6" s="1"/>
  <c r="V133" i="7"/>
  <c r="T133" i="7"/>
  <c r="F131" i="7"/>
  <c r="C133" i="6"/>
  <c r="L132" i="7"/>
  <c r="O133" i="7"/>
  <c r="CG133" i="7"/>
  <c r="DK134" i="7"/>
  <c r="BD133" i="7"/>
  <c r="Q135" i="6" l="1"/>
  <c r="DB135" i="7"/>
  <c r="P135" i="6" s="1"/>
  <c r="DE135" i="7"/>
  <c r="DC135" i="7"/>
  <c r="DL135" i="7"/>
  <c r="DI135" i="7"/>
  <c r="DF134" i="7"/>
  <c r="DD134" i="7"/>
  <c r="CH134" i="7"/>
  <c r="CE134" i="7"/>
  <c r="AF133" i="6"/>
  <c r="CT134" i="7"/>
  <c r="CW134" i="7"/>
  <c r="CP134" i="7"/>
  <c r="CM134" i="7"/>
  <c r="N134" i="6" s="1"/>
  <c r="CN134" i="7"/>
  <c r="CO133" i="7"/>
  <c r="CQ133" i="7"/>
  <c r="O135" i="6"/>
  <c r="BX134" i="7"/>
  <c r="L134" i="6" s="1"/>
  <c r="M134" i="6"/>
  <c r="CA134" i="7"/>
  <c r="BY134" i="7"/>
  <c r="CB133" i="7"/>
  <c r="BZ133" i="7"/>
  <c r="BS133" i="7"/>
  <c r="BK133" i="7"/>
  <c r="BM133" i="7"/>
  <c r="K134" i="6"/>
  <c r="BI134" i="7"/>
  <c r="J134" i="6" s="1"/>
  <c r="BL134" i="7"/>
  <c r="BJ134" i="7"/>
  <c r="BB134" i="7"/>
  <c r="AY133" i="7"/>
  <c r="AW133" i="7"/>
  <c r="AX134" i="7"/>
  <c r="I134" i="6"/>
  <c r="AU134" i="7"/>
  <c r="H134" i="6" s="1"/>
  <c r="AV134" i="7"/>
  <c r="BE135" i="7"/>
  <c r="AN134" i="7"/>
  <c r="F133" i="6"/>
  <c r="H132" i="7"/>
  <c r="AG134" i="7"/>
  <c r="AH134" i="7"/>
  <c r="AJ134" i="7"/>
  <c r="AI133" i="7"/>
  <c r="AK133" i="7"/>
  <c r="G135" i="6"/>
  <c r="AQ135" i="7"/>
  <c r="E135" i="6"/>
  <c r="AC135" i="7"/>
  <c r="Z134" i="7"/>
  <c r="U133" i="7"/>
  <c r="W133" i="7"/>
  <c r="V134" i="7"/>
  <c r="T134" i="7"/>
  <c r="S134" i="7"/>
  <c r="D134" i="6" s="1"/>
  <c r="G133" i="7"/>
  <c r="E133" i="7"/>
  <c r="F133" i="7" s="1"/>
  <c r="D133" i="7"/>
  <c r="B133" i="6" s="1"/>
  <c r="C134" i="6"/>
  <c r="L133" i="7"/>
  <c r="O134" i="7"/>
  <c r="BR134" i="7"/>
  <c r="CG134" i="7"/>
  <c r="BR133" i="7"/>
  <c r="DK135" i="7"/>
  <c r="AE133" i="6" l="1"/>
  <c r="Q136" i="6"/>
  <c r="DB136" i="7"/>
  <c r="P136" i="6" s="1"/>
  <c r="DC136" i="7"/>
  <c r="DE136" i="7"/>
  <c r="DF135" i="7"/>
  <c r="DD135" i="7"/>
  <c r="DL136" i="7"/>
  <c r="DI136" i="7"/>
  <c r="AF134" i="6"/>
  <c r="CH135" i="7"/>
  <c r="CE135" i="7"/>
  <c r="CT135" i="7"/>
  <c r="CW135" i="7"/>
  <c r="CM135" i="7"/>
  <c r="N135" i="6" s="1"/>
  <c r="CP135" i="7"/>
  <c r="CN135" i="7"/>
  <c r="CO134" i="7"/>
  <c r="CQ134" i="7"/>
  <c r="O136" i="6"/>
  <c r="BP135" i="7"/>
  <c r="CA135" i="7"/>
  <c r="M135" i="6"/>
  <c r="BX135" i="7"/>
  <c r="L135" i="6" s="1"/>
  <c r="BY135" i="7"/>
  <c r="CB134" i="7"/>
  <c r="BZ134" i="7"/>
  <c r="BP134" i="7"/>
  <c r="BS134" i="7"/>
  <c r="BK134" i="7"/>
  <c r="BM134" i="7"/>
  <c r="K135" i="6"/>
  <c r="BL135" i="7"/>
  <c r="BI135" i="7"/>
  <c r="J135" i="6" s="1"/>
  <c r="BJ135" i="7"/>
  <c r="I135" i="6"/>
  <c r="AU135" i="7"/>
  <c r="H135" i="6" s="1"/>
  <c r="AV135" i="7"/>
  <c r="AX135" i="7"/>
  <c r="AW134" i="7"/>
  <c r="AY134" i="7"/>
  <c r="BB135" i="7"/>
  <c r="BE136" i="7"/>
  <c r="AN135" i="7"/>
  <c r="F134" i="6"/>
  <c r="AH135" i="7"/>
  <c r="AG135" i="7"/>
  <c r="AJ135" i="7"/>
  <c r="AK134" i="7"/>
  <c r="AI134" i="7"/>
  <c r="G136" i="6"/>
  <c r="AQ136" i="7"/>
  <c r="Z135" i="7"/>
  <c r="W134" i="7"/>
  <c r="U134" i="7"/>
  <c r="AC136" i="7"/>
  <c r="E136" i="6"/>
  <c r="T135" i="7"/>
  <c r="S135" i="7"/>
  <c r="D135" i="6" s="1"/>
  <c r="V135" i="7"/>
  <c r="H133" i="7"/>
  <c r="E134" i="7"/>
  <c r="H134" i="7" s="1"/>
  <c r="C135" i="6"/>
  <c r="D134" i="7"/>
  <c r="B134" i="6" s="1"/>
  <c r="AE134" i="6" s="1"/>
  <c r="G134" i="7"/>
  <c r="L134" i="7"/>
  <c r="O135" i="7"/>
  <c r="CG135" i="7"/>
  <c r="DK136" i="7"/>
  <c r="Q137" i="6" l="1"/>
  <c r="DB137" i="7"/>
  <c r="P137" i="6" s="1"/>
  <c r="DC137" i="7"/>
  <c r="DE137" i="7"/>
  <c r="DL137" i="7"/>
  <c r="DI137" i="7"/>
  <c r="DD136" i="7"/>
  <c r="DF136" i="7"/>
  <c r="AF135" i="6"/>
  <c r="CH136" i="7"/>
  <c r="CE136" i="7"/>
  <c r="CT136" i="7"/>
  <c r="CW136" i="7"/>
  <c r="CP136" i="7"/>
  <c r="CN136" i="7"/>
  <c r="CM136" i="7"/>
  <c r="N136" i="6" s="1"/>
  <c r="CO135" i="7"/>
  <c r="CQ135" i="7"/>
  <c r="O137" i="6"/>
  <c r="CB135" i="7"/>
  <c r="BZ135" i="7"/>
  <c r="BS136" i="7"/>
  <c r="BX136" i="7"/>
  <c r="L136" i="6" s="1"/>
  <c r="M136" i="6"/>
  <c r="CA136" i="7"/>
  <c r="BY136" i="7"/>
  <c r="BS135" i="7"/>
  <c r="BK135" i="7"/>
  <c r="BM135" i="7"/>
  <c r="K136" i="6"/>
  <c r="BI136" i="7"/>
  <c r="J136" i="6" s="1"/>
  <c r="BL136" i="7"/>
  <c r="BJ136" i="7"/>
  <c r="AX136" i="7"/>
  <c r="I136" i="6"/>
  <c r="AU136" i="7"/>
  <c r="H136" i="6" s="1"/>
  <c r="AV136" i="7"/>
  <c r="BB136" i="7"/>
  <c r="AW135" i="7"/>
  <c r="AY135" i="7"/>
  <c r="BE137" i="7"/>
  <c r="AN136" i="7"/>
  <c r="F135" i="6"/>
  <c r="AG136" i="7"/>
  <c r="AH136" i="7"/>
  <c r="AJ136" i="7"/>
  <c r="AI135" i="7"/>
  <c r="AK135" i="7"/>
  <c r="G137" i="6"/>
  <c r="AQ137" i="7"/>
  <c r="F134" i="7"/>
  <c r="U135" i="7"/>
  <c r="W135" i="7"/>
  <c r="S136" i="7"/>
  <c r="D136" i="6" s="1"/>
  <c r="V136" i="7"/>
  <c r="T136" i="7"/>
  <c r="E137" i="6"/>
  <c r="AC137" i="7"/>
  <c r="Z136" i="7"/>
  <c r="E135" i="7"/>
  <c r="H135" i="7" s="1"/>
  <c r="G135" i="7"/>
  <c r="C136" i="6"/>
  <c r="D135" i="7"/>
  <c r="B135" i="6" s="1"/>
  <c r="AE135" i="6" s="1"/>
  <c r="L135" i="7"/>
  <c r="O136" i="7"/>
  <c r="DK137" i="7"/>
  <c r="CG136" i="7"/>
  <c r="BD136" i="7"/>
  <c r="BR136" i="7"/>
  <c r="BR135" i="7"/>
  <c r="Q138" i="6" l="1"/>
  <c r="DB138" i="7"/>
  <c r="P138" i="6" s="1"/>
  <c r="DC138" i="7"/>
  <c r="DE138" i="7"/>
  <c r="DL138" i="7"/>
  <c r="DI138" i="7"/>
  <c r="DF137" i="7"/>
  <c r="DD137" i="7"/>
  <c r="AF136" i="6"/>
  <c r="CH137" i="7"/>
  <c r="CE137" i="7"/>
  <c r="CT137" i="7"/>
  <c r="CW137" i="7"/>
  <c r="CM137" i="7"/>
  <c r="N137" i="6" s="1"/>
  <c r="CP137" i="7"/>
  <c r="CN137" i="7"/>
  <c r="CO136" i="7"/>
  <c r="CQ136" i="7"/>
  <c r="O138" i="6"/>
  <c r="BP136" i="7"/>
  <c r="CB136" i="7"/>
  <c r="BZ136" i="7"/>
  <c r="BS137" i="7"/>
  <c r="CA137" i="7"/>
  <c r="M137" i="6"/>
  <c r="BX137" i="7"/>
  <c r="L137" i="6" s="1"/>
  <c r="BY137" i="7"/>
  <c r="BK136" i="7"/>
  <c r="BM136" i="7"/>
  <c r="K137" i="6"/>
  <c r="BL137" i="7"/>
  <c r="BI137" i="7"/>
  <c r="J137" i="6" s="1"/>
  <c r="BJ137" i="7"/>
  <c r="I137" i="6"/>
  <c r="AU137" i="7"/>
  <c r="H137" i="6" s="1"/>
  <c r="AX137" i="7"/>
  <c r="AV137" i="7"/>
  <c r="AY136" i="7"/>
  <c r="AW136" i="7"/>
  <c r="BB137" i="7"/>
  <c r="BE138" i="7"/>
  <c r="AN137" i="7"/>
  <c r="F136" i="6"/>
  <c r="AG137" i="7"/>
  <c r="AH137" i="7"/>
  <c r="AJ137" i="7"/>
  <c r="AK136" i="7"/>
  <c r="AI136" i="7"/>
  <c r="G138" i="6"/>
  <c r="AQ138" i="7"/>
  <c r="F135" i="7"/>
  <c r="D136" i="7"/>
  <c r="B136" i="6" s="1"/>
  <c r="AC138" i="7"/>
  <c r="E138" i="6"/>
  <c r="S137" i="7"/>
  <c r="D137" i="6" s="1"/>
  <c r="V137" i="7"/>
  <c r="T137" i="7"/>
  <c r="Z137" i="7"/>
  <c r="W136" i="7"/>
  <c r="U136" i="7"/>
  <c r="E136" i="7"/>
  <c r="F136" i="7" s="1"/>
  <c r="G136" i="7"/>
  <c r="C137" i="6"/>
  <c r="L136" i="7"/>
  <c r="O137" i="7"/>
  <c r="DK138" i="7"/>
  <c r="BD137" i="7"/>
  <c r="CG137" i="7"/>
  <c r="AE136" i="6" l="1"/>
  <c r="Q139" i="6"/>
  <c r="DB139" i="7"/>
  <c r="P139" i="6" s="1"/>
  <c r="DE139" i="7"/>
  <c r="DC139" i="7"/>
  <c r="DL139" i="7"/>
  <c r="DI139" i="7"/>
  <c r="DF138" i="7"/>
  <c r="DD138" i="7"/>
  <c r="H136" i="7"/>
  <c r="CH138" i="7"/>
  <c r="CE138" i="7"/>
  <c r="AF137" i="6"/>
  <c r="CT138" i="7"/>
  <c r="CW138" i="7"/>
  <c r="CP138" i="7"/>
  <c r="CM138" i="7"/>
  <c r="N138" i="6" s="1"/>
  <c r="CN138" i="7"/>
  <c r="CO137" i="7"/>
  <c r="CQ137" i="7"/>
  <c r="O139" i="6"/>
  <c r="BP137" i="7"/>
  <c r="CA138" i="7"/>
  <c r="M138" i="6"/>
  <c r="BX138" i="7"/>
  <c r="L138" i="6" s="1"/>
  <c r="BY138" i="7"/>
  <c r="CB137" i="7"/>
  <c r="BZ137" i="7"/>
  <c r="BK137" i="7"/>
  <c r="BM137" i="7"/>
  <c r="BI138" i="7"/>
  <c r="J138" i="6" s="1"/>
  <c r="K138" i="6"/>
  <c r="BL138" i="7"/>
  <c r="BJ138" i="7"/>
  <c r="AY137" i="7"/>
  <c r="AW137" i="7"/>
  <c r="AX138" i="7"/>
  <c r="I138" i="6"/>
  <c r="AU138" i="7"/>
  <c r="H138" i="6" s="1"/>
  <c r="AV138" i="7"/>
  <c r="BB138" i="7"/>
  <c r="BE139" i="7"/>
  <c r="AN138" i="7"/>
  <c r="F137" i="6"/>
  <c r="AG138" i="7"/>
  <c r="AH138" i="7"/>
  <c r="AJ138" i="7"/>
  <c r="AI137" i="7"/>
  <c r="AK137" i="7"/>
  <c r="G139" i="6"/>
  <c r="AQ139" i="7"/>
  <c r="E139" i="6"/>
  <c r="AC139" i="7"/>
  <c r="Z138" i="7"/>
  <c r="U137" i="7"/>
  <c r="W137" i="7"/>
  <c r="V138" i="7"/>
  <c r="T138" i="7"/>
  <c r="S138" i="7"/>
  <c r="D138" i="6" s="1"/>
  <c r="G137" i="7"/>
  <c r="C138" i="6"/>
  <c r="D137" i="7"/>
  <c r="B137" i="6" s="1"/>
  <c r="AE137" i="6" s="1"/>
  <c r="E137" i="7"/>
  <c r="H137" i="7" s="1"/>
  <c r="L137" i="7"/>
  <c r="O138" i="7"/>
  <c r="CG138" i="7"/>
  <c r="BR138" i="7"/>
  <c r="DK139" i="7"/>
  <c r="BD138" i="7"/>
  <c r="BR137" i="7"/>
  <c r="Q140" i="6" l="1"/>
  <c r="DB140" i="7"/>
  <c r="P140" i="6" s="1"/>
  <c r="DC140" i="7"/>
  <c r="DE140" i="7"/>
  <c r="DF139" i="7"/>
  <c r="DD139" i="7"/>
  <c r="DL140" i="7"/>
  <c r="DI140" i="7"/>
  <c r="AF138" i="6"/>
  <c r="CH139" i="7"/>
  <c r="CE139" i="7"/>
  <c r="CT139" i="7"/>
  <c r="CW139" i="7"/>
  <c r="CM139" i="7"/>
  <c r="N139" i="6" s="1"/>
  <c r="CP139" i="7"/>
  <c r="CN139" i="7"/>
  <c r="CO138" i="7"/>
  <c r="CQ138" i="7"/>
  <c r="O140" i="6"/>
  <c r="BP139" i="7"/>
  <c r="CB138" i="7"/>
  <c r="BZ138" i="7"/>
  <c r="BP138" i="7"/>
  <c r="BS138" i="7"/>
  <c r="BX139" i="7"/>
  <c r="L139" i="6" s="1"/>
  <c r="M139" i="6"/>
  <c r="CA139" i="7"/>
  <c r="BY139" i="7"/>
  <c r="BK138" i="7"/>
  <c r="BM138" i="7"/>
  <c r="K139" i="6"/>
  <c r="BL139" i="7"/>
  <c r="BI139" i="7"/>
  <c r="J139" i="6" s="1"/>
  <c r="BJ139" i="7"/>
  <c r="I139" i="6"/>
  <c r="AU139" i="7"/>
  <c r="H139" i="6" s="1"/>
  <c r="AV139" i="7"/>
  <c r="AX139" i="7"/>
  <c r="BB139" i="7"/>
  <c r="AW138" i="7"/>
  <c r="AY138" i="7"/>
  <c r="BE140" i="7"/>
  <c r="AN139" i="7"/>
  <c r="F138" i="6"/>
  <c r="AH139" i="7"/>
  <c r="AJ139" i="7"/>
  <c r="AG139" i="7"/>
  <c r="AI138" i="7"/>
  <c r="AK138" i="7"/>
  <c r="G140" i="6"/>
  <c r="AQ140" i="7"/>
  <c r="Z139" i="7"/>
  <c r="W138" i="7"/>
  <c r="U138" i="7"/>
  <c r="AC140" i="7"/>
  <c r="Q43" i="10" s="1"/>
  <c r="E49" i="17" s="1"/>
  <c r="E140" i="6"/>
  <c r="T139" i="7"/>
  <c r="S139" i="7"/>
  <c r="D139" i="6" s="1"/>
  <c r="V139" i="7"/>
  <c r="F137" i="7"/>
  <c r="G138" i="7"/>
  <c r="E138" i="7"/>
  <c r="H138" i="7" s="1"/>
  <c r="D138" i="7"/>
  <c r="B138" i="6" s="1"/>
  <c r="C139" i="6"/>
  <c r="L138" i="7"/>
  <c r="O139" i="7"/>
  <c r="DK140" i="7"/>
  <c r="BD139" i="7"/>
  <c r="CG139" i="7"/>
  <c r="AE138" i="6" l="1"/>
  <c r="Q141" i="6"/>
  <c r="DB141" i="7"/>
  <c r="P141" i="6" s="1"/>
  <c r="DE141" i="7"/>
  <c r="DC141" i="7"/>
  <c r="DL141" i="7"/>
  <c r="DI141" i="7"/>
  <c r="DF140" i="7"/>
  <c r="DD140" i="7"/>
  <c r="CH140" i="7"/>
  <c r="CE140" i="7"/>
  <c r="AF139" i="6"/>
  <c r="CT140" i="7"/>
  <c r="CW140" i="7"/>
  <c r="CP140" i="7"/>
  <c r="CN140" i="7"/>
  <c r="CM140" i="7"/>
  <c r="N140" i="6" s="1"/>
  <c r="CO139" i="7"/>
  <c r="CQ139" i="7"/>
  <c r="O141" i="6"/>
  <c r="CB139" i="7"/>
  <c r="BZ139" i="7"/>
  <c r="CA140" i="7"/>
  <c r="M140" i="6"/>
  <c r="BX140" i="7"/>
  <c r="L140" i="6" s="1"/>
  <c r="BY140" i="7"/>
  <c r="BS139" i="7"/>
  <c r="BP140" i="7"/>
  <c r="BK139" i="7"/>
  <c r="BM139" i="7"/>
  <c r="K140" i="6"/>
  <c r="BI140" i="7"/>
  <c r="J140" i="6" s="1"/>
  <c r="BL140" i="7"/>
  <c r="BJ140" i="7"/>
  <c r="AX140" i="7"/>
  <c r="I140" i="6"/>
  <c r="AU140" i="7"/>
  <c r="H140" i="6" s="1"/>
  <c r="AV140" i="7"/>
  <c r="BB140" i="7"/>
  <c r="AW139" i="7"/>
  <c r="AY139" i="7"/>
  <c r="BE141" i="7"/>
  <c r="AN140" i="7"/>
  <c r="F139" i="6"/>
  <c r="AG140" i="7"/>
  <c r="AJ140" i="7"/>
  <c r="AH140" i="7"/>
  <c r="AI139" i="7"/>
  <c r="AK139" i="7"/>
  <c r="G141" i="6"/>
  <c r="AQ141" i="7"/>
  <c r="U139" i="7"/>
  <c r="W139" i="7"/>
  <c r="S140" i="7"/>
  <c r="D140" i="6" s="1"/>
  <c r="T140" i="7"/>
  <c r="V140" i="7"/>
  <c r="E141" i="6"/>
  <c r="AC141" i="7"/>
  <c r="Q41" i="10" s="1"/>
  <c r="E47" i="17" s="1"/>
  <c r="Z140" i="7"/>
  <c r="N43" i="10" s="1"/>
  <c r="F49" i="17" s="1"/>
  <c r="F138" i="7"/>
  <c r="G139" i="7"/>
  <c r="E139" i="7"/>
  <c r="F139" i="7" s="1"/>
  <c r="D139" i="7"/>
  <c r="B139" i="6" s="1"/>
  <c r="C140" i="6"/>
  <c r="L139" i="7"/>
  <c r="O140" i="7"/>
  <c r="CG140" i="7"/>
  <c r="DK141" i="7"/>
  <c r="BR139" i="7"/>
  <c r="BD140" i="7"/>
  <c r="AE139" i="6" l="1"/>
  <c r="H139" i="7"/>
  <c r="Q142" i="6"/>
  <c r="DB142" i="7"/>
  <c r="P142" i="6" s="1"/>
  <c r="DC142" i="7"/>
  <c r="DE142" i="7"/>
  <c r="DF141" i="7"/>
  <c r="DD141" i="7"/>
  <c r="DL142" i="7"/>
  <c r="DI142" i="7"/>
  <c r="AF140" i="6"/>
  <c r="CT141" i="7"/>
  <c r="CW141" i="7"/>
  <c r="CH141" i="7"/>
  <c r="CE141" i="7"/>
  <c r="CM141" i="7"/>
  <c r="N141" i="6" s="1"/>
  <c r="CP141" i="7"/>
  <c r="CN141" i="7"/>
  <c r="CO140" i="7"/>
  <c r="CQ140" i="7"/>
  <c r="O142" i="6"/>
  <c r="BS141" i="7"/>
  <c r="CB140" i="7"/>
  <c r="BZ140" i="7"/>
  <c r="BX141" i="7"/>
  <c r="L141" i="6" s="1"/>
  <c r="M141" i="6"/>
  <c r="CA141" i="7"/>
  <c r="BY141" i="7"/>
  <c r="BS140" i="7"/>
  <c r="BK140" i="7"/>
  <c r="BM140" i="7"/>
  <c r="K141" i="6"/>
  <c r="BL141" i="7"/>
  <c r="BI141" i="7"/>
  <c r="J141" i="6" s="1"/>
  <c r="BJ141" i="7"/>
  <c r="BB141" i="7"/>
  <c r="I141" i="6"/>
  <c r="AU141" i="7"/>
  <c r="H141" i="6" s="1"/>
  <c r="AX141" i="7"/>
  <c r="AV141" i="7"/>
  <c r="AY140" i="7"/>
  <c r="AW140" i="7"/>
  <c r="BE142" i="7"/>
  <c r="AN141" i="7"/>
  <c r="F140" i="6"/>
  <c r="AJ141" i="7"/>
  <c r="AH141" i="7"/>
  <c r="AG141" i="7"/>
  <c r="AI140" i="7"/>
  <c r="AK140" i="7"/>
  <c r="G142" i="6"/>
  <c r="AQ142" i="7"/>
  <c r="AC142" i="7"/>
  <c r="E142" i="6"/>
  <c r="S141" i="7"/>
  <c r="D141" i="6" s="1"/>
  <c r="V141" i="7"/>
  <c r="T141" i="7"/>
  <c r="U140" i="7"/>
  <c r="W140" i="7"/>
  <c r="Z141" i="7"/>
  <c r="N41" i="10" s="1"/>
  <c r="F47" i="17" s="1"/>
  <c r="E140" i="7"/>
  <c r="F140" i="7" s="1"/>
  <c r="G140" i="7"/>
  <c r="D140" i="7"/>
  <c r="B140" i="6" s="1"/>
  <c r="AE140" i="6" s="1"/>
  <c r="C141" i="6"/>
  <c r="L140" i="7"/>
  <c r="O141" i="7"/>
  <c r="DK142" i="7"/>
  <c r="BR140" i="7"/>
  <c r="CG141" i="7"/>
  <c r="AF141" i="6" l="1"/>
  <c r="BP141" i="7"/>
  <c r="Q143" i="6"/>
  <c r="DB143" i="7"/>
  <c r="P143" i="6" s="1"/>
  <c r="DC143" i="7"/>
  <c r="DE143" i="7"/>
  <c r="DL143" i="7"/>
  <c r="DI143" i="7"/>
  <c r="DD142" i="7"/>
  <c r="DF142" i="7"/>
  <c r="CH142" i="7"/>
  <c r="CE142" i="7"/>
  <c r="CT142" i="7"/>
  <c r="CW142" i="7"/>
  <c r="CP142" i="7"/>
  <c r="CM142" i="7"/>
  <c r="N142" i="6" s="1"/>
  <c r="CN142" i="7"/>
  <c r="CO141" i="7"/>
  <c r="CQ141" i="7"/>
  <c r="O143" i="6"/>
  <c r="BP142" i="7"/>
  <c r="CB141" i="7"/>
  <c r="BZ141" i="7"/>
  <c r="CA142" i="7"/>
  <c r="M142" i="6"/>
  <c r="BX142" i="7"/>
  <c r="L142" i="6" s="1"/>
  <c r="BY142" i="7"/>
  <c r="BK141" i="7"/>
  <c r="BM141" i="7"/>
  <c r="K142" i="6"/>
  <c r="BI142" i="7"/>
  <c r="J142" i="6" s="1"/>
  <c r="BL142" i="7"/>
  <c r="BJ142" i="7"/>
  <c r="AY141" i="7"/>
  <c r="AW141" i="7"/>
  <c r="AX142" i="7"/>
  <c r="I142" i="6"/>
  <c r="AU142" i="7"/>
  <c r="H142" i="6" s="1"/>
  <c r="AV142" i="7"/>
  <c r="BB142" i="7"/>
  <c r="BE143" i="7"/>
  <c r="AN142" i="7"/>
  <c r="F141" i="6"/>
  <c r="H140" i="7"/>
  <c r="AJ142" i="7"/>
  <c r="AG142" i="7"/>
  <c r="AH142" i="7"/>
  <c r="AI141" i="7"/>
  <c r="AK141" i="7"/>
  <c r="G143" i="6"/>
  <c r="AQ143" i="7"/>
  <c r="U141" i="7"/>
  <c r="W141" i="7"/>
  <c r="V142" i="7"/>
  <c r="T142" i="7"/>
  <c r="S142" i="7"/>
  <c r="D142" i="6" s="1"/>
  <c r="E143" i="6"/>
  <c r="AC143" i="7"/>
  <c r="Z142" i="7"/>
  <c r="G141" i="7"/>
  <c r="C142" i="6"/>
  <c r="D141" i="7"/>
  <c r="B141" i="6" s="1"/>
  <c r="AE141" i="6" s="1"/>
  <c r="E141" i="7"/>
  <c r="F141" i="7" s="1"/>
  <c r="L141" i="7"/>
  <c r="O142" i="7"/>
  <c r="CG142" i="7"/>
  <c r="DK143" i="7"/>
  <c r="Q144" i="6" l="1"/>
  <c r="DB144" i="7"/>
  <c r="P144" i="6" s="1"/>
  <c r="DC144" i="7"/>
  <c r="DE144" i="7"/>
  <c r="DL144" i="7"/>
  <c r="DI144" i="7"/>
  <c r="DF143" i="7"/>
  <c r="DD143" i="7"/>
  <c r="AF142" i="6"/>
  <c r="CH143" i="7"/>
  <c r="CE143" i="7"/>
  <c r="CT143" i="7"/>
  <c r="CW143" i="7"/>
  <c r="CM143" i="7"/>
  <c r="N143" i="6" s="1"/>
  <c r="CP143" i="7"/>
  <c r="CN143" i="7"/>
  <c r="CO142" i="7"/>
  <c r="CQ142" i="7"/>
  <c r="O144" i="6"/>
  <c r="BS143" i="7"/>
  <c r="AX41" i="10" s="1"/>
  <c r="K47" i="17" s="1"/>
  <c r="CB142" i="7"/>
  <c r="BZ142" i="7"/>
  <c r="BX143" i="7"/>
  <c r="L143" i="6" s="1"/>
  <c r="M143" i="6"/>
  <c r="CA143" i="7"/>
  <c r="BY143" i="7"/>
  <c r="BS142" i="7"/>
  <c r="BP143" i="7"/>
  <c r="AU41" i="10" s="1"/>
  <c r="L47" i="17" s="1"/>
  <c r="BK142" i="7"/>
  <c r="BM142" i="7"/>
  <c r="K143" i="6"/>
  <c r="BL143" i="7"/>
  <c r="BI143" i="7"/>
  <c r="J143" i="6" s="1"/>
  <c r="BJ143" i="7"/>
  <c r="I143" i="6"/>
  <c r="AU143" i="7"/>
  <c r="H143" i="6" s="1"/>
  <c r="AV143" i="7"/>
  <c r="AX143" i="7"/>
  <c r="AW142" i="7"/>
  <c r="AY142" i="7"/>
  <c r="BB143" i="7"/>
  <c r="BE144" i="7"/>
  <c r="AN143" i="7"/>
  <c r="F142" i="6"/>
  <c r="AG143" i="7"/>
  <c r="AH143" i="7"/>
  <c r="AJ143" i="7"/>
  <c r="AI142" i="7"/>
  <c r="AK142" i="7"/>
  <c r="G144" i="6"/>
  <c r="AQ144" i="7"/>
  <c r="AC144" i="7"/>
  <c r="E144" i="6"/>
  <c r="T143" i="7"/>
  <c r="S143" i="7"/>
  <c r="D143" i="6" s="1"/>
  <c r="V143" i="7"/>
  <c r="W142" i="7"/>
  <c r="U142" i="7"/>
  <c r="Z143" i="7"/>
  <c r="G142" i="7"/>
  <c r="H141" i="7"/>
  <c r="E142" i="7"/>
  <c r="F142" i="7" s="1"/>
  <c r="D142" i="7"/>
  <c r="B142" i="6" s="1"/>
  <c r="C143" i="6"/>
  <c r="L142" i="7"/>
  <c r="O143" i="7"/>
  <c r="DK144" i="7"/>
  <c r="BR142" i="7"/>
  <c r="CG143" i="7"/>
  <c r="AE142" i="6" l="1"/>
  <c r="Q145" i="6"/>
  <c r="DB145" i="7"/>
  <c r="P145" i="6" s="1"/>
  <c r="DE145" i="7"/>
  <c r="DC145" i="7"/>
  <c r="DL145" i="7"/>
  <c r="DI145" i="7"/>
  <c r="DF144" i="7"/>
  <c r="DD144" i="7"/>
  <c r="CH144" i="7"/>
  <c r="CE144" i="7"/>
  <c r="AF143" i="6"/>
  <c r="CT144" i="7"/>
  <c r="CW144" i="7"/>
  <c r="CP144" i="7"/>
  <c r="CN144" i="7"/>
  <c r="CM144" i="7"/>
  <c r="N144" i="6" s="1"/>
  <c r="CO143" i="7"/>
  <c r="CQ143" i="7"/>
  <c r="O145" i="6"/>
  <c r="BP144" i="7"/>
  <c r="CB143" i="7"/>
  <c r="BZ143" i="7"/>
  <c r="CA144" i="7"/>
  <c r="M144" i="6"/>
  <c r="BX144" i="7"/>
  <c r="L144" i="6" s="1"/>
  <c r="BY144" i="7"/>
  <c r="BK143" i="7"/>
  <c r="BM143" i="7"/>
  <c r="K144" i="6"/>
  <c r="BI144" i="7"/>
  <c r="J144" i="6" s="1"/>
  <c r="BL144" i="7"/>
  <c r="BJ144" i="7"/>
  <c r="AX144" i="7"/>
  <c r="I144" i="6"/>
  <c r="AU144" i="7"/>
  <c r="H144" i="6" s="1"/>
  <c r="AV144" i="7"/>
  <c r="BB144" i="7"/>
  <c r="AY143" i="7"/>
  <c r="AW143" i="7"/>
  <c r="BE145" i="7"/>
  <c r="AN144" i="7"/>
  <c r="F143" i="6"/>
  <c r="AG144" i="7"/>
  <c r="AJ144" i="7"/>
  <c r="AH144" i="7"/>
  <c r="AI143" i="7"/>
  <c r="AK143" i="7"/>
  <c r="G145" i="6"/>
  <c r="AQ145" i="7"/>
  <c r="H142" i="7"/>
  <c r="U143" i="7"/>
  <c r="W143" i="7"/>
  <c r="S144" i="7"/>
  <c r="D144" i="6" s="1"/>
  <c r="V144" i="7"/>
  <c r="T144" i="7"/>
  <c r="E145" i="6"/>
  <c r="AC145" i="7"/>
  <c r="Z144" i="7"/>
  <c r="G143" i="7"/>
  <c r="D143" i="7"/>
  <c r="B143" i="6" s="1"/>
  <c r="AE143" i="6" s="1"/>
  <c r="E143" i="7"/>
  <c r="H143" i="7" s="1"/>
  <c r="C144" i="6"/>
  <c r="L143" i="7"/>
  <c r="O144" i="7"/>
  <c r="CG144" i="7"/>
  <c r="DK145" i="7"/>
  <c r="Q146" i="6" l="1"/>
  <c r="DB146" i="7"/>
  <c r="P146" i="6" s="1"/>
  <c r="DC146" i="7"/>
  <c r="DE146" i="7"/>
  <c r="DF145" i="7"/>
  <c r="DD145" i="7"/>
  <c r="DL146" i="7"/>
  <c r="DI146" i="7"/>
  <c r="AF144" i="6"/>
  <c r="CH145" i="7"/>
  <c r="CE145" i="7"/>
  <c r="CT145" i="7"/>
  <c r="CW145" i="7"/>
  <c r="CM145" i="7"/>
  <c r="N145" i="6" s="1"/>
  <c r="CP145" i="7"/>
  <c r="CN145" i="7"/>
  <c r="CO144" i="7"/>
  <c r="CQ144" i="7"/>
  <c r="O146" i="6"/>
  <c r="CB144" i="7"/>
  <c r="BZ144" i="7"/>
  <c r="BS145" i="7"/>
  <c r="AX43" i="10" s="1"/>
  <c r="K49" i="17" s="1"/>
  <c r="BX145" i="7"/>
  <c r="L145" i="6" s="1"/>
  <c r="M145" i="6"/>
  <c r="CA145" i="7"/>
  <c r="BY145" i="7"/>
  <c r="BS144" i="7"/>
  <c r="BP145" i="7"/>
  <c r="AU43" i="10" s="1"/>
  <c r="L49" i="17" s="1"/>
  <c r="BK144" i="7"/>
  <c r="BM144" i="7"/>
  <c r="K145" i="6"/>
  <c r="BL145" i="7"/>
  <c r="BI145" i="7"/>
  <c r="J145" i="6" s="1"/>
  <c r="BJ145" i="7"/>
  <c r="I145" i="6"/>
  <c r="AU145" i="7"/>
  <c r="H145" i="6" s="1"/>
  <c r="AX145" i="7"/>
  <c r="AV145" i="7"/>
  <c r="AY144" i="7"/>
  <c r="AW144" i="7"/>
  <c r="BB145" i="7"/>
  <c r="BE146" i="7"/>
  <c r="AN145" i="7"/>
  <c r="F144" i="6"/>
  <c r="AG145" i="7"/>
  <c r="AJ145" i="7"/>
  <c r="AH145" i="7"/>
  <c r="AI144" i="7"/>
  <c r="AK144" i="7"/>
  <c r="G146" i="6"/>
  <c r="AQ146" i="7"/>
  <c r="F143" i="7"/>
  <c r="E144" i="7"/>
  <c r="F144" i="7" s="1"/>
  <c r="Z145" i="7"/>
  <c r="W144" i="7"/>
  <c r="U144" i="7"/>
  <c r="AC146" i="7"/>
  <c r="E146" i="6"/>
  <c r="S145" i="7"/>
  <c r="D145" i="6" s="1"/>
  <c r="V145" i="7"/>
  <c r="T145" i="7"/>
  <c r="G144" i="7"/>
  <c r="D144" i="7"/>
  <c r="B144" i="6" s="1"/>
  <c r="C145" i="6"/>
  <c r="L144" i="7"/>
  <c r="O145" i="7"/>
  <c r="DK146" i="7"/>
  <c r="CG145" i="7"/>
  <c r="AE144" i="6" l="1"/>
  <c r="Q147" i="6"/>
  <c r="DB147" i="7"/>
  <c r="P147" i="6" s="1"/>
  <c r="DC147" i="7"/>
  <c r="DE147" i="7"/>
  <c r="DL147" i="7"/>
  <c r="DI147" i="7"/>
  <c r="DD146" i="7"/>
  <c r="DF146" i="7"/>
  <c r="CH146" i="7"/>
  <c r="CE146" i="7"/>
  <c r="AF145" i="6"/>
  <c r="CT146" i="7"/>
  <c r="CW146" i="7"/>
  <c r="CP146" i="7"/>
  <c r="CM146" i="7"/>
  <c r="N146" i="6" s="1"/>
  <c r="CN146" i="7"/>
  <c r="CO145" i="7"/>
  <c r="CQ145" i="7"/>
  <c r="O147" i="6"/>
  <c r="CB145" i="7"/>
  <c r="BZ145" i="7"/>
  <c r="CA146" i="7"/>
  <c r="M146" i="6"/>
  <c r="BX146" i="7"/>
  <c r="L146" i="6" s="1"/>
  <c r="BY146" i="7"/>
  <c r="BI146" i="7"/>
  <c r="J146" i="6" s="1"/>
  <c r="BP146" i="7"/>
  <c r="BK145" i="7"/>
  <c r="BM145" i="7"/>
  <c r="K146" i="6"/>
  <c r="BJ146" i="7"/>
  <c r="AX146" i="7"/>
  <c r="I146" i="6"/>
  <c r="AU146" i="7"/>
  <c r="H146" i="6" s="1"/>
  <c r="AV146" i="7"/>
  <c r="AY145" i="7"/>
  <c r="AW145" i="7"/>
  <c r="BB146" i="7"/>
  <c r="BE147" i="7"/>
  <c r="AN146" i="7"/>
  <c r="F145" i="6"/>
  <c r="AH146" i="7"/>
  <c r="AJ146" i="7"/>
  <c r="AG146" i="7"/>
  <c r="AI145" i="7"/>
  <c r="AK145" i="7"/>
  <c r="G147" i="6"/>
  <c r="AQ147" i="7"/>
  <c r="H144" i="7"/>
  <c r="E145" i="7"/>
  <c r="F145" i="7" s="1"/>
  <c r="G145" i="7"/>
  <c r="U145" i="7"/>
  <c r="W145" i="7"/>
  <c r="V146" i="7"/>
  <c r="T146" i="7"/>
  <c r="S146" i="7"/>
  <c r="D146" i="6" s="1"/>
  <c r="E147" i="6"/>
  <c r="AC147" i="7"/>
  <c r="Z146" i="7"/>
  <c r="D145" i="7"/>
  <c r="B145" i="6" s="1"/>
  <c r="C146" i="6"/>
  <c r="L145" i="7"/>
  <c r="O146" i="7"/>
  <c r="DK147" i="7"/>
  <c r="AE145" i="6" l="1"/>
  <c r="Q148" i="6"/>
  <c r="DB148" i="7"/>
  <c r="P148" i="6" s="1"/>
  <c r="DC148" i="7"/>
  <c r="DE148" i="7"/>
  <c r="DL148" i="7"/>
  <c r="DI148" i="7"/>
  <c r="DF147" i="7"/>
  <c r="DD147" i="7"/>
  <c r="CH147" i="7"/>
  <c r="CE147" i="7"/>
  <c r="CT147" i="7"/>
  <c r="CW147" i="7"/>
  <c r="CM147" i="7"/>
  <c r="N147" i="6" s="1"/>
  <c r="CP147" i="7"/>
  <c r="CN147" i="7"/>
  <c r="CO146" i="7"/>
  <c r="CQ146" i="7"/>
  <c r="O148" i="6"/>
  <c r="CB146" i="7"/>
  <c r="BZ146" i="7"/>
  <c r="BX147" i="7"/>
  <c r="L147" i="6" s="1"/>
  <c r="M147" i="6"/>
  <c r="CA147" i="7"/>
  <c r="BY147" i="7"/>
  <c r="BS146" i="7"/>
  <c r="BL146" i="7"/>
  <c r="BK146" i="7"/>
  <c r="BM146" i="7"/>
  <c r="K147" i="6"/>
  <c r="BL147" i="7"/>
  <c r="BI147" i="7"/>
  <c r="J147" i="6" s="1"/>
  <c r="BJ147" i="7"/>
  <c r="I147" i="6"/>
  <c r="AU147" i="7"/>
  <c r="H147" i="6" s="1"/>
  <c r="AV147" i="7"/>
  <c r="AX147" i="7"/>
  <c r="AW146" i="7"/>
  <c r="AY146" i="7"/>
  <c r="BB147" i="7"/>
  <c r="BE148" i="7"/>
  <c r="AN147" i="7"/>
  <c r="F146" i="6"/>
  <c r="AG147" i="7"/>
  <c r="AJ147" i="7"/>
  <c r="AH147" i="7"/>
  <c r="AI146" i="7"/>
  <c r="AK146" i="7"/>
  <c r="G148" i="6"/>
  <c r="AQ148" i="7"/>
  <c r="H145" i="7"/>
  <c r="AC148" i="7"/>
  <c r="E148" i="6"/>
  <c r="T147" i="7"/>
  <c r="S147" i="7"/>
  <c r="D147" i="6" s="1"/>
  <c r="V147" i="7"/>
  <c r="W146" i="7"/>
  <c r="U146" i="7"/>
  <c r="Z147" i="7"/>
  <c r="E146" i="7"/>
  <c r="H146" i="7" s="1"/>
  <c r="C147" i="6"/>
  <c r="G146" i="7"/>
  <c r="D146" i="7"/>
  <c r="B146" i="6" s="1"/>
  <c r="AE146" i="6" s="1"/>
  <c r="L146" i="7"/>
  <c r="O147" i="7"/>
  <c r="CG147" i="7"/>
  <c r="DK148" i="7"/>
  <c r="AF147" i="6" l="1"/>
  <c r="Q149" i="6"/>
  <c r="DB149" i="7"/>
  <c r="P149" i="6" s="1"/>
  <c r="DC149" i="7"/>
  <c r="DE149" i="7"/>
  <c r="DL149" i="7"/>
  <c r="DI149" i="7"/>
  <c r="DF148" i="7"/>
  <c r="DD148" i="7"/>
  <c r="CH148" i="7"/>
  <c r="CE148" i="7"/>
  <c r="CT148" i="7"/>
  <c r="CW148" i="7"/>
  <c r="CP148" i="7"/>
  <c r="CN148" i="7"/>
  <c r="CM148" i="7"/>
  <c r="N148" i="6" s="1"/>
  <c r="CO147" i="7"/>
  <c r="CQ147" i="7"/>
  <c r="O149" i="6"/>
  <c r="BP148" i="7"/>
  <c r="CA148" i="7"/>
  <c r="M148" i="6"/>
  <c r="BX148" i="7"/>
  <c r="L148" i="6" s="1"/>
  <c r="BY148" i="7"/>
  <c r="BP147" i="7"/>
  <c r="CB147" i="7"/>
  <c r="BZ147" i="7"/>
  <c r="BS147" i="7"/>
  <c r="BK147" i="7"/>
  <c r="BM147" i="7"/>
  <c r="K148" i="6"/>
  <c r="BI148" i="7"/>
  <c r="J148" i="6" s="1"/>
  <c r="BL148" i="7"/>
  <c r="BJ148" i="7"/>
  <c r="AX148" i="7"/>
  <c r="I148" i="6"/>
  <c r="AU148" i="7"/>
  <c r="H148" i="6" s="1"/>
  <c r="AV148" i="7"/>
  <c r="BB148" i="7"/>
  <c r="AW147" i="7"/>
  <c r="AY147" i="7"/>
  <c r="BE149" i="7"/>
  <c r="AN148" i="7"/>
  <c r="F147" i="6"/>
  <c r="AJ148" i="7"/>
  <c r="AH148" i="7"/>
  <c r="AG148" i="7"/>
  <c r="AI147" i="7"/>
  <c r="AK147" i="7"/>
  <c r="G149" i="6"/>
  <c r="AQ149" i="7"/>
  <c r="F146" i="7"/>
  <c r="U147" i="7"/>
  <c r="W147" i="7"/>
  <c r="S148" i="7"/>
  <c r="D148" i="6" s="1"/>
  <c r="T148" i="7"/>
  <c r="V148" i="7"/>
  <c r="E149" i="6"/>
  <c r="AC149" i="7"/>
  <c r="Z148" i="7"/>
  <c r="G147" i="7"/>
  <c r="D147" i="7"/>
  <c r="B147" i="6" s="1"/>
  <c r="AE147" i="6" s="1"/>
  <c r="E147" i="7"/>
  <c r="H147" i="7" s="1"/>
  <c r="C148" i="6"/>
  <c r="L147" i="7"/>
  <c r="O148" i="7"/>
  <c r="BD148" i="7"/>
  <c r="CG148" i="7"/>
  <c r="DK149" i="7"/>
  <c r="Q150" i="6" l="1"/>
  <c r="DB150" i="7"/>
  <c r="P150" i="6" s="1"/>
  <c r="DC150" i="7"/>
  <c r="DE150" i="7"/>
  <c r="DL150" i="7"/>
  <c r="DI150" i="7"/>
  <c r="DF149" i="7"/>
  <c r="DD149" i="7"/>
  <c r="AF148" i="6"/>
  <c r="CH149" i="7"/>
  <c r="CE149" i="7"/>
  <c r="CT149" i="7"/>
  <c r="CW149" i="7"/>
  <c r="CM149" i="7"/>
  <c r="N149" i="6" s="1"/>
  <c r="CP149" i="7"/>
  <c r="CN149" i="7"/>
  <c r="CO148" i="7"/>
  <c r="CQ148" i="7"/>
  <c r="O150" i="6"/>
  <c r="CB148" i="7"/>
  <c r="BZ148" i="7"/>
  <c r="BS149" i="7"/>
  <c r="BX149" i="7"/>
  <c r="L149" i="6" s="1"/>
  <c r="M149" i="6"/>
  <c r="CA149" i="7"/>
  <c r="BY149" i="7"/>
  <c r="BS148" i="7"/>
  <c r="BP149" i="7"/>
  <c r="BK148" i="7"/>
  <c r="BM148" i="7"/>
  <c r="K149" i="6"/>
  <c r="BL149" i="7"/>
  <c r="BI149" i="7"/>
  <c r="J149" i="6" s="1"/>
  <c r="BJ149" i="7"/>
  <c r="AY148" i="7"/>
  <c r="AW148" i="7"/>
  <c r="BB149" i="7"/>
  <c r="I149" i="6"/>
  <c r="AU149" i="7"/>
  <c r="H149" i="6" s="1"/>
  <c r="AX149" i="7"/>
  <c r="AV149" i="7"/>
  <c r="BE150" i="7"/>
  <c r="AN149" i="7"/>
  <c r="F148" i="6"/>
  <c r="AH149" i="7"/>
  <c r="AG149" i="7"/>
  <c r="AJ149" i="7"/>
  <c r="AI148" i="7"/>
  <c r="AK148" i="7"/>
  <c r="G150" i="6"/>
  <c r="AQ150" i="7"/>
  <c r="AC150" i="7"/>
  <c r="E150" i="6"/>
  <c r="S149" i="7"/>
  <c r="D149" i="6" s="1"/>
  <c r="V149" i="7"/>
  <c r="T149" i="7"/>
  <c r="U148" i="7"/>
  <c r="W148" i="7"/>
  <c r="Z149" i="7"/>
  <c r="G148" i="7"/>
  <c r="F147" i="7"/>
  <c r="E148" i="7"/>
  <c r="H148" i="7" s="1"/>
  <c r="D148" i="7"/>
  <c r="B148" i="6" s="1"/>
  <c r="C149" i="6"/>
  <c r="L148" i="7"/>
  <c r="O149" i="7"/>
  <c r="CG149" i="7"/>
  <c r="BR148" i="7"/>
  <c r="DK150" i="7"/>
  <c r="BD149" i="7"/>
  <c r="F148" i="7" l="1"/>
  <c r="AE148" i="6"/>
  <c r="Q151" i="6"/>
  <c r="DB151" i="7"/>
  <c r="P151" i="6" s="1"/>
  <c r="DE151" i="7"/>
  <c r="DC151" i="7"/>
  <c r="DL151" i="7"/>
  <c r="DI151" i="7"/>
  <c r="DF150" i="7"/>
  <c r="DD150" i="7"/>
  <c r="CH150" i="7"/>
  <c r="CE150" i="7"/>
  <c r="AF149" i="6"/>
  <c r="CT150" i="7"/>
  <c r="CW150" i="7"/>
  <c r="CP150" i="7"/>
  <c r="CM150" i="7"/>
  <c r="N150" i="6" s="1"/>
  <c r="CN150" i="7"/>
  <c r="CO149" i="7"/>
  <c r="CQ149" i="7"/>
  <c r="O151" i="6"/>
  <c r="CB149" i="7"/>
  <c r="BZ149" i="7"/>
  <c r="CA150" i="7"/>
  <c r="M150" i="6"/>
  <c r="BX150" i="7"/>
  <c r="L150" i="6" s="1"/>
  <c r="BY150" i="7"/>
  <c r="BK149" i="7"/>
  <c r="BM149" i="7"/>
  <c r="K150" i="6"/>
  <c r="BI150" i="7"/>
  <c r="J150" i="6" s="1"/>
  <c r="BL150" i="7"/>
  <c r="BJ150" i="7"/>
  <c r="AY149" i="7"/>
  <c r="AW149" i="7"/>
  <c r="AX150" i="7"/>
  <c r="I150" i="6"/>
  <c r="AU150" i="7"/>
  <c r="H150" i="6" s="1"/>
  <c r="AV150" i="7"/>
  <c r="BB150" i="7"/>
  <c r="BE151" i="7"/>
  <c r="AN150" i="7"/>
  <c r="F149" i="6"/>
  <c r="AG150" i="7"/>
  <c r="AJ150" i="7"/>
  <c r="AH150" i="7"/>
  <c r="AI149" i="7"/>
  <c r="AK149" i="7"/>
  <c r="G151" i="6"/>
  <c r="AQ151" i="7"/>
  <c r="U149" i="7"/>
  <c r="W149" i="7"/>
  <c r="V150" i="7"/>
  <c r="T150" i="7"/>
  <c r="S150" i="7"/>
  <c r="D150" i="6" s="1"/>
  <c r="E151" i="6"/>
  <c r="AC151" i="7"/>
  <c r="Z150" i="7"/>
  <c r="C150" i="6"/>
  <c r="G149" i="7"/>
  <c r="D149" i="7"/>
  <c r="B149" i="6" s="1"/>
  <c r="AE149" i="6" s="1"/>
  <c r="L149" i="7"/>
  <c r="E149" i="7"/>
  <c r="O150" i="7"/>
  <c r="CG150" i="7"/>
  <c r="BD150" i="7"/>
  <c r="BR150" i="7"/>
  <c r="AP150" i="7"/>
  <c r="BR149" i="7"/>
  <c r="DK151" i="7"/>
  <c r="Q152" i="6" l="1"/>
  <c r="DB152" i="7"/>
  <c r="P152" i="6" s="1"/>
  <c r="DC152" i="7"/>
  <c r="DE152" i="7"/>
  <c r="DF151" i="7"/>
  <c r="DD151" i="7"/>
  <c r="DL152" i="7"/>
  <c r="DI152" i="7"/>
  <c r="AF150" i="6"/>
  <c r="CH151" i="7"/>
  <c r="CE151" i="7"/>
  <c r="CT151" i="7"/>
  <c r="CW151" i="7"/>
  <c r="CM151" i="7"/>
  <c r="N151" i="6" s="1"/>
  <c r="CP151" i="7"/>
  <c r="CN151" i="7"/>
  <c r="CO150" i="7"/>
  <c r="CQ150" i="7"/>
  <c r="O152" i="6"/>
  <c r="BP150" i="7"/>
  <c r="CB150" i="7"/>
  <c r="BZ150" i="7"/>
  <c r="BX151" i="7"/>
  <c r="L151" i="6" s="1"/>
  <c r="M151" i="6"/>
  <c r="CA151" i="7"/>
  <c r="BY151" i="7"/>
  <c r="BS150" i="7"/>
  <c r="BK150" i="7"/>
  <c r="BM150" i="7"/>
  <c r="K151" i="6"/>
  <c r="BL151" i="7"/>
  <c r="BI151" i="7"/>
  <c r="J151" i="6" s="1"/>
  <c r="BJ151" i="7"/>
  <c r="I151" i="6"/>
  <c r="AU151" i="7"/>
  <c r="H151" i="6" s="1"/>
  <c r="AV151" i="7"/>
  <c r="AX151" i="7"/>
  <c r="AW150" i="7"/>
  <c r="AY150" i="7"/>
  <c r="BB151" i="7"/>
  <c r="BE152" i="7"/>
  <c r="AN151" i="7"/>
  <c r="F150" i="6"/>
  <c r="AG151" i="7"/>
  <c r="AJ151" i="7"/>
  <c r="AH151" i="7"/>
  <c r="AI150" i="7"/>
  <c r="AK150" i="7"/>
  <c r="G152" i="6"/>
  <c r="AQ152" i="7"/>
  <c r="G150" i="7"/>
  <c r="AC152" i="7"/>
  <c r="E152" i="6"/>
  <c r="T151" i="7"/>
  <c r="S151" i="7"/>
  <c r="D151" i="6" s="1"/>
  <c r="V151" i="7"/>
  <c r="W150" i="7"/>
  <c r="U150" i="7"/>
  <c r="Z151" i="7"/>
  <c r="E150" i="7"/>
  <c r="H150" i="7" s="1"/>
  <c r="D150" i="7"/>
  <c r="B150" i="6" s="1"/>
  <c r="AE150" i="6" s="1"/>
  <c r="C151" i="6"/>
  <c r="L150" i="7"/>
  <c r="F149" i="7"/>
  <c r="H149" i="7"/>
  <c r="O151" i="7"/>
  <c r="BR151" i="7"/>
  <c r="BD151" i="7"/>
  <c r="DK152" i="7"/>
  <c r="BF41" i="10" l="1"/>
  <c r="N47" i="17" s="1"/>
  <c r="BI41" i="10"/>
  <c r="M47" i="17" s="1"/>
  <c r="F150" i="7"/>
  <c r="Q153" i="6"/>
  <c r="DB153" i="7"/>
  <c r="P153" i="6" s="1"/>
  <c r="DC153" i="7"/>
  <c r="DE153" i="7"/>
  <c r="DL153" i="7"/>
  <c r="DI153" i="7"/>
  <c r="DD152" i="7"/>
  <c r="DF152" i="7"/>
  <c r="CH152" i="7"/>
  <c r="CE152" i="7"/>
  <c r="AF151" i="6"/>
  <c r="CT152" i="7"/>
  <c r="CW152" i="7"/>
  <c r="CP152" i="7"/>
  <c r="CN152" i="7"/>
  <c r="CM152" i="7"/>
  <c r="N152" i="6" s="1"/>
  <c r="CO151" i="7"/>
  <c r="CQ151" i="7"/>
  <c r="O153" i="6"/>
  <c r="BP152" i="7"/>
  <c r="CB151" i="7"/>
  <c r="BZ151" i="7"/>
  <c r="BP151" i="7"/>
  <c r="CA152" i="7"/>
  <c r="M152" i="6"/>
  <c r="BX152" i="7"/>
  <c r="L152" i="6" s="1"/>
  <c r="BY152" i="7"/>
  <c r="BS151" i="7"/>
  <c r="BK151" i="7"/>
  <c r="BM151" i="7"/>
  <c r="K152" i="6"/>
  <c r="BI152" i="7"/>
  <c r="J152" i="6" s="1"/>
  <c r="BL152" i="7"/>
  <c r="BJ152" i="7"/>
  <c r="AX152" i="7"/>
  <c r="I152" i="6"/>
  <c r="AU152" i="7"/>
  <c r="H152" i="6" s="1"/>
  <c r="AV152" i="7"/>
  <c r="BB152" i="7"/>
  <c r="AW151" i="7"/>
  <c r="AY151" i="7"/>
  <c r="BE153" i="7"/>
  <c r="AN152" i="7"/>
  <c r="F151" i="6"/>
  <c r="AG152" i="7"/>
  <c r="AJ152" i="7"/>
  <c r="AH152" i="7"/>
  <c r="AI151" i="7"/>
  <c r="AK151" i="7"/>
  <c r="G153" i="6"/>
  <c r="AQ153" i="7"/>
  <c r="E153" i="6"/>
  <c r="AC153" i="7"/>
  <c r="Z152" i="7"/>
  <c r="U151" i="7"/>
  <c r="W151" i="7"/>
  <c r="S152" i="7"/>
  <c r="D152" i="6" s="1"/>
  <c r="V152" i="7"/>
  <c r="T152" i="7"/>
  <c r="E151" i="7"/>
  <c r="F151" i="7" s="1"/>
  <c r="D151" i="7"/>
  <c r="B151" i="6" s="1"/>
  <c r="G151" i="7"/>
  <c r="C152" i="6"/>
  <c r="L151" i="7"/>
  <c r="O152" i="7"/>
  <c r="DK153" i="7"/>
  <c r="BD152" i="7"/>
  <c r="AE151" i="6" l="1"/>
  <c r="DL154" i="7"/>
  <c r="DI154" i="7"/>
  <c r="Q154" i="6"/>
  <c r="DC154" i="7"/>
  <c r="DB154" i="7"/>
  <c r="P154" i="6" s="1"/>
  <c r="DE154" i="7"/>
  <c r="DF153" i="7"/>
  <c r="DD153" i="7"/>
  <c r="CH153" i="7"/>
  <c r="CE153" i="7"/>
  <c r="AF152" i="6"/>
  <c r="CT153" i="7"/>
  <c r="CW153" i="7"/>
  <c r="CO152" i="7"/>
  <c r="CQ152" i="7"/>
  <c r="CM153" i="7"/>
  <c r="N153" i="6" s="1"/>
  <c r="CP153" i="7"/>
  <c r="CN153" i="7"/>
  <c r="O154" i="6"/>
  <c r="BS153" i="7"/>
  <c r="CB152" i="7"/>
  <c r="BZ152" i="7"/>
  <c r="BX153" i="7"/>
  <c r="L153" i="6" s="1"/>
  <c r="M153" i="6"/>
  <c r="CA153" i="7"/>
  <c r="BY153" i="7"/>
  <c r="BS152" i="7"/>
  <c r="BK152" i="7"/>
  <c r="BM152" i="7"/>
  <c r="K153" i="6"/>
  <c r="BL153" i="7"/>
  <c r="BI153" i="7"/>
  <c r="J153" i="6" s="1"/>
  <c r="BJ153" i="7"/>
  <c r="AY152" i="7"/>
  <c r="AW152" i="7"/>
  <c r="BB153" i="7"/>
  <c r="I153" i="6"/>
  <c r="AU153" i="7"/>
  <c r="H153" i="6" s="1"/>
  <c r="AX153" i="7"/>
  <c r="AV153" i="7"/>
  <c r="BE154" i="7"/>
  <c r="AN153" i="7"/>
  <c r="F152" i="6"/>
  <c r="AG153" i="7"/>
  <c r="AJ153" i="7"/>
  <c r="AH153" i="7"/>
  <c r="AI152" i="7"/>
  <c r="AK152" i="7"/>
  <c r="G154" i="6"/>
  <c r="AQ154" i="7"/>
  <c r="H151" i="7"/>
  <c r="W152" i="7"/>
  <c r="U152" i="7"/>
  <c r="Z153" i="7"/>
  <c r="AC154" i="7"/>
  <c r="E154" i="6"/>
  <c r="S153" i="7"/>
  <c r="D153" i="6" s="1"/>
  <c r="V153" i="7"/>
  <c r="T153" i="7"/>
  <c r="G152" i="7"/>
  <c r="E152" i="7"/>
  <c r="H152" i="7" s="1"/>
  <c r="C153" i="6"/>
  <c r="D152" i="7"/>
  <c r="B152" i="6" s="1"/>
  <c r="AE152" i="6" s="1"/>
  <c r="L152" i="7"/>
  <c r="O153" i="7"/>
  <c r="F43" i="10" s="1"/>
  <c r="C49" i="17" s="1"/>
  <c r="CG153" i="7"/>
  <c r="BD153" i="7"/>
  <c r="BR152" i="7"/>
  <c r="DK154" i="7"/>
  <c r="Q155" i="6" l="1"/>
  <c r="DB155" i="7"/>
  <c r="P155" i="6" s="1"/>
  <c r="DE155" i="7"/>
  <c r="DC155" i="7"/>
  <c r="DL155" i="7"/>
  <c r="DI155" i="7"/>
  <c r="DF154" i="7"/>
  <c r="DD154" i="7"/>
  <c r="CH154" i="7"/>
  <c r="CE154" i="7"/>
  <c r="AF153" i="6"/>
  <c r="CT154" i="7"/>
  <c r="CW154" i="7"/>
  <c r="CP154" i="7"/>
  <c r="CM154" i="7"/>
  <c r="N154" i="6" s="1"/>
  <c r="CN154" i="7"/>
  <c r="CO153" i="7"/>
  <c r="CQ153" i="7"/>
  <c r="O155" i="6"/>
  <c r="BP153" i="7"/>
  <c r="CB153" i="7"/>
  <c r="BZ153" i="7"/>
  <c r="BS154" i="7"/>
  <c r="CA154" i="7"/>
  <c r="M154" i="6"/>
  <c r="BX154" i="7"/>
  <c r="L154" i="6" s="1"/>
  <c r="BY154" i="7"/>
  <c r="BP154" i="7"/>
  <c r="BK153" i="7"/>
  <c r="BM153" i="7"/>
  <c r="BI154" i="7"/>
  <c r="J154" i="6" s="1"/>
  <c r="K154" i="6"/>
  <c r="BL154" i="7"/>
  <c r="BJ154" i="7"/>
  <c r="AY153" i="7"/>
  <c r="AW153" i="7"/>
  <c r="AX154" i="7"/>
  <c r="I154" i="6"/>
  <c r="AU154" i="7"/>
  <c r="H154" i="6" s="1"/>
  <c r="AV154" i="7"/>
  <c r="BB154" i="7"/>
  <c r="BE155" i="7"/>
  <c r="AN154" i="7"/>
  <c r="F153" i="6"/>
  <c r="AG154" i="7"/>
  <c r="AH154" i="7"/>
  <c r="AJ154" i="7"/>
  <c r="AI153" i="7"/>
  <c r="AK153" i="7"/>
  <c r="D153" i="7"/>
  <c r="B153" i="6" s="1"/>
  <c r="AE153" i="6" s="1"/>
  <c r="G155" i="6"/>
  <c r="AQ155" i="7"/>
  <c r="E153" i="7"/>
  <c r="F153" i="7" s="1"/>
  <c r="U153" i="7"/>
  <c r="W153" i="7"/>
  <c r="V154" i="7"/>
  <c r="T154" i="7"/>
  <c r="S154" i="7"/>
  <c r="D154" i="6" s="1"/>
  <c r="E155" i="6"/>
  <c r="AC155" i="7"/>
  <c r="Z154" i="7"/>
  <c r="F152" i="7"/>
  <c r="G153" i="7"/>
  <c r="C154" i="6"/>
  <c r="L153" i="7"/>
  <c r="C43" i="10" s="1"/>
  <c r="D49" i="17" s="1"/>
  <c r="O154" i="7"/>
  <c r="DK155" i="7"/>
  <c r="BR153" i="7"/>
  <c r="BD154" i="7"/>
  <c r="CG154" i="7"/>
  <c r="Q156" i="6" l="1"/>
  <c r="DB156" i="7"/>
  <c r="P156" i="6" s="1"/>
  <c r="DC156" i="7"/>
  <c r="DE156" i="7"/>
  <c r="DF155" i="7"/>
  <c r="DD155" i="7"/>
  <c r="DL156" i="7"/>
  <c r="DI156" i="7"/>
  <c r="CH155" i="7"/>
  <c r="CE155" i="7"/>
  <c r="AF154" i="6"/>
  <c r="CT155" i="7"/>
  <c r="CW155" i="7"/>
  <c r="CM155" i="7"/>
  <c r="N155" i="6" s="1"/>
  <c r="CP155" i="7"/>
  <c r="CN155" i="7"/>
  <c r="CO154" i="7"/>
  <c r="CQ154" i="7"/>
  <c r="O156" i="6"/>
  <c r="BX155" i="7"/>
  <c r="L155" i="6" s="1"/>
  <c r="M155" i="6"/>
  <c r="CA155" i="7"/>
  <c r="BY155" i="7"/>
  <c r="CB154" i="7"/>
  <c r="BZ154" i="7"/>
  <c r="BK154" i="7"/>
  <c r="BM154" i="7"/>
  <c r="K155" i="6"/>
  <c r="BL155" i="7"/>
  <c r="BI155" i="7"/>
  <c r="J155" i="6" s="1"/>
  <c r="BJ155" i="7"/>
  <c r="I155" i="6"/>
  <c r="AU155" i="7"/>
  <c r="H155" i="6" s="1"/>
  <c r="AV155" i="7"/>
  <c r="AX155" i="7"/>
  <c r="AW154" i="7"/>
  <c r="AY154" i="7"/>
  <c r="BB155" i="7"/>
  <c r="BE156" i="7"/>
  <c r="AN155" i="7"/>
  <c r="F154" i="6"/>
  <c r="H153" i="7"/>
  <c r="AI154" i="7"/>
  <c r="AK154" i="7"/>
  <c r="AG155" i="7"/>
  <c r="AJ155" i="7"/>
  <c r="AH155" i="7"/>
  <c r="G156" i="6"/>
  <c r="AQ156" i="7"/>
  <c r="Z155" i="7"/>
  <c r="AC156" i="7"/>
  <c r="E156" i="6"/>
  <c r="T155" i="7"/>
  <c r="S155" i="7"/>
  <c r="D155" i="6" s="1"/>
  <c r="V155" i="7"/>
  <c r="W154" i="7"/>
  <c r="U154" i="7"/>
  <c r="G154" i="7"/>
  <c r="C155" i="6"/>
  <c r="D154" i="7"/>
  <c r="B154" i="6" s="1"/>
  <c r="AE154" i="6" s="1"/>
  <c r="E154" i="7"/>
  <c r="H154" i="7" s="1"/>
  <c r="L154" i="7"/>
  <c r="O155" i="7"/>
  <c r="BR155" i="7"/>
  <c r="BR154" i="7"/>
  <c r="CG155" i="7"/>
  <c r="BD155" i="7"/>
  <c r="DK156" i="7"/>
  <c r="Q157" i="6" l="1"/>
  <c r="DB157" i="7"/>
  <c r="P157" i="6" s="1"/>
  <c r="DE157" i="7"/>
  <c r="DC157" i="7"/>
  <c r="DL157" i="7"/>
  <c r="DI157" i="7"/>
  <c r="DF156" i="7"/>
  <c r="DD156" i="7"/>
  <c r="AF155" i="6"/>
  <c r="CH156" i="7"/>
  <c r="CE156" i="7"/>
  <c r="CT156" i="7"/>
  <c r="CW156" i="7"/>
  <c r="CP156" i="7"/>
  <c r="CN156" i="7"/>
  <c r="CM156" i="7"/>
  <c r="N156" i="6" s="1"/>
  <c r="CO155" i="7"/>
  <c r="CQ155" i="7"/>
  <c r="O157" i="6"/>
  <c r="CB155" i="7"/>
  <c r="BZ155" i="7"/>
  <c r="BP155" i="7"/>
  <c r="CA156" i="7"/>
  <c r="M156" i="6"/>
  <c r="BX156" i="7"/>
  <c r="L156" i="6" s="1"/>
  <c r="BY156" i="7"/>
  <c r="BS155" i="7"/>
  <c r="BK155" i="7"/>
  <c r="BM155" i="7"/>
  <c r="K156" i="6"/>
  <c r="BI156" i="7"/>
  <c r="J156" i="6" s="1"/>
  <c r="BL156" i="7"/>
  <c r="BJ156" i="7"/>
  <c r="BB156" i="7"/>
  <c r="AX156" i="7"/>
  <c r="I156" i="6"/>
  <c r="AU156" i="7"/>
  <c r="H156" i="6" s="1"/>
  <c r="AV156" i="7"/>
  <c r="AW155" i="7"/>
  <c r="AY155" i="7"/>
  <c r="BE157" i="7"/>
  <c r="AN156" i="7"/>
  <c r="F155" i="6"/>
  <c r="AH156" i="7"/>
  <c r="AG156" i="7"/>
  <c r="AJ156" i="7"/>
  <c r="AI155" i="7"/>
  <c r="AK155" i="7"/>
  <c r="G157" i="6"/>
  <c r="AQ157" i="7"/>
  <c r="U155" i="7"/>
  <c r="W155" i="7"/>
  <c r="S156" i="7"/>
  <c r="D156" i="6" s="1"/>
  <c r="T156" i="7"/>
  <c r="V156" i="7"/>
  <c r="E157" i="6"/>
  <c r="AC157" i="7"/>
  <c r="Z156" i="7"/>
  <c r="D155" i="7"/>
  <c r="B155" i="6" s="1"/>
  <c r="AE155" i="6" s="1"/>
  <c r="F154" i="7"/>
  <c r="E155" i="7"/>
  <c r="H155" i="7" s="1"/>
  <c r="G155" i="7"/>
  <c r="C156" i="6"/>
  <c r="L155" i="7"/>
  <c r="O156" i="7"/>
  <c r="DK157" i="7"/>
  <c r="BD156" i="7"/>
  <c r="CG156" i="7"/>
  <c r="BR156" i="7"/>
  <c r="Q158" i="6" l="1"/>
  <c r="DB158" i="7"/>
  <c r="P158" i="6" s="1"/>
  <c r="DC158" i="7"/>
  <c r="DE158" i="7"/>
  <c r="DF157" i="7"/>
  <c r="DD157" i="7"/>
  <c r="DL158" i="7"/>
  <c r="DI158" i="7"/>
  <c r="CH157" i="7"/>
  <c r="CE157" i="7"/>
  <c r="AF156" i="6"/>
  <c r="CT157" i="7"/>
  <c r="CW157" i="7"/>
  <c r="CM157" i="7"/>
  <c r="N157" i="6" s="1"/>
  <c r="CP157" i="7"/>
  <c r="CN157" i="7"/>
  <c r="CO156" i="7"/>
  <c r="CQ156" i="7"/>
  <c r="O158" i="6"/>
  <c r="CB156" i="7"/>
  <c r="BZ156" i="7"/>
  <c r="BS157" i="7"/>
  <c r="BP156" i="7"/>
  <c r="BX157" i="7"/>
  <c r="L157" i="6" s="1"/>
  <c r="M157" i="6"/>
  <c r="CA157" i="7"/>
  <c r="BY157" i="7"/>
  <c r="BS156" i="7"/>
  <c r="K157" i="6"/>
  <c r="BL157" i="7"/>
  <c r="BI157" i="7"/>
  <c r="J157" i="6" s="1"/>
  <c r="BJ157" i="7"/>
  <c r="BK156" i="7"/>
  <c r="BM156" i="7"/>
  <c r="I157" i="6"/>
  <c r="AU157" i="7"/>
  <c r="H157" i="6" s="1"/>
  <c r="AX157" i="7"/>
  <c r="AV157" i="7"/>
  <c r="AY156" i="7"/>
  <c r="AW156" i="7"/>
  <c r="BB157" i="7"/>
  <c r="BE158" i="7"/>
  <c r="AN157" i="7"/>
  <c r="F156" i="6"/>
  <c r="AJ157" i="7"/>
  <c r="AH157" i="7"/>
  <c r="AG157" i="7"/>
  <c r="AI156" i="7"/>
  <c r="AK156" i="7"/>
  <c r="F155" i="7"/>
  <c r="G158" i="6"/>
  <c r="AQ158" i="7"/>
  <c r="AC158" i="7"/>
  <c r="E158" i="6"/>
  <c r="S157" i="7"/>
  <c r="D157" i="6" s="1"/>
  <c r="V157" i="7"/>
  <c r="T157" i="7"/>
  <c r="U156" i="7"/>
  <c r="W156" i="7"/>
  <c r="Z157" i="7"/>
  <c r="G156" i="7"/>
  <c r="D156" i="7"/>
  <c r="B156" i="6" s="1"/>
  <c r="AE156" i="6" s="1"/>
  <c r="C157" i="6"/>
  <c r="E156" i="7"/>
  <c r="H156" i="7" s="1"/>
  <c r="L156" i="7"/>
  <c r="O157" i="7"/>
  <c r="DK158" i="7"/>
  <c r="CG157" i="7"/>
  <c r="BD157" i="7"/>
  <c r="Q159" i="6" l="1"/>
  <c r="DB159" i="7"/>
  <c r="P159" i="6" s="1"/>
  <c r="DC159" i="7"/>
  <c r="DE159" i="7"/>
  <c r="DL159" i="7"/>
  <c r="DI159" i="7"/>
  <c r="DD158" i="7"/>
  <c r="DF158" i="7"/>
  <c r="CH158" i="7"/>
  <c r="CE158" i="7"/>
  <c r="AF157" i="6"/>
  <c r="CT158" i="7"/>
  <c r="CW158" i="7"/>
  <c r="CP158" i="7"/>
  <c r="CM158" i="7"/>
  <c r="N158" i="6" s="1"/>
  <c r="CN158" i="7"/>
  <c r="CO157" i="7"/>
  <c r="CQ157" i="7"/>
  <c r="O159" i="6"/>
  <c r="BP157" i="7"/>
  <c r="CB157" i="7"/>
  <c r="BZ157" i="7"/>
  <c r="CA158" i="7"/>
  <c r="M158" i="6"/>
  <c r="BX158" i="7"/>
  <c r="L158" i="6" s="1"/>
  <c r="BY158" i="7"/>
  <c r="BK157" i="7"/>
  <c r="BM157" i="7"/>
  <c r="K158" i="6"/>
  <c r="BL158" i="7"/>
  <c r="AY157" i="7"/>
  <c r="AW157" i="7"/>
  <c r="AX158" i="7"/>
  <c r="I158" i="6"/>
  <c r="AU158" i="7"/>
  <c r="H158" i="6" s="1"/>
  <c r="AV158" i="7"/>
  <c r="BB158" i="7"/>
  <c r="BE159" i="7"/>
  <c r="AN158" i="7"/>
  <c r="F157" i="6"/>
  <c r="AI157" i="7"/>
  <c r="AK157" i="7"/>
  <c r="AH158" i="7"/>
  <c r="AJ158" i="7"/>
  <c r="AG158" i="7"/>
  <c r="G159" i="6"/>
  <c r="AQ159" i="7"/>
  <c r="F156" i="7"/>
  <c r="U157" i="7"/>
  <c r="W157" i="7"/>
  <c r="V158" i="7"/>
  <c r="T158" i="7"/>
  <c r="S158" i="7"/>
  <c r="D158" i="6" s="1"/>
  <c r="E159" i="6"/>
  <c r="AC159" i="7"/>
  <c r="Z158" i="7"/>
  <c r="G157" i="7"/>
  <c r="C158" i="6"/>
  <c r="E157" i="7"/>
  <c r="F157" i="7" s="1"/>
  <c r="D157" i="7"/>
  <c r="B157" i="6" s="1"/>
  <c r="AE157" i="6" s="1"/>
  <c r="L157" i="7"/>
  <c r="O158" i="7"/>
  <c r="DK159" i="7"/>
  <c r="Q160" i="6" l="1"/>
  <c r="DB160" i="7"/>
  <c r="P160" i="6" s="1"/>
  <c r="DC160" i="7"/>
  <c r="DE160" i="7"/>
  <c r="DL160" i="7"/>
  <c r="DI160" i="7"/>
  <c r="DF159" i="7"/>
  <c r="DD159" i="7"/>
  <c r="CH159" i="7"/>
  <c r="CE159" i="7"/>
  <c r="CT159" i="7"/>
  <c r="CW159" i="7"/>
  <c r="CM159" i="7"/>
  <c r="N159" i="6" s="1"/>
  <c r="CP159" i="7"/>
  <c r="CN159" i="7"/>
  <c r="CO158" i="7"/>
  <c r="CQ158" i="7"/>
  <c r="O160" i="6"/>
  <c r="CB158" i="7"/>
  <c r="BZ158" i="7"/>
  <c r="BJ158" i="7"/>
  <c r="BK158" i="7" s="1"/>
  <c r="BI158" i="7"/>
  <c r="J158" i="6" s="1"/>
  <c r="BP158" i="7"/>
  <c r="BS158" i="7"/>
  <c r="BX159" i="7"/>
  <c r="L159" i="6" s="1"/>
  <c r="M159" i="6"/>
  <c r="CA159" i="7"/>
  <c r="BY159" i="7"/>
  <c r="BL159" i="7"/>
  <c r="K159" i="6"/>
  <c r="BI159" i="7"/>
  <c r="J159" i="6" s="1"/>
  <c r="BJ159" i="7"/>
  <c r="BB159" i="7"/>
  <c r="AW158" i="7"/>
  <c r="AY158" i="7"/>
  <c r="I159" i="6"/>
  <c r="AU159" i="7"/>
  <c r="H159" i="6" s="1"/>
  <c r="AV159" i="7"/>
  <c r="AX159" i="7"/>
  <c r="BE160" i="7"/>
  <c r="AN159" i="7"/>
  <c r="F158" i="6"/>
  <c r="AG159" i="7"/>
  <c r="AH159" i="7"/>
  <c r="AJ159" i="7"/>
  <c r="AK158" i="7"/>
  <c r="AI158" i="7"/>
  <c r="G160" i="6"/>
  <c r="AQ160" i="7"/>
  <c r="AC160" i="7"/>
  <c r="E160" i="6"/>
  <c r="T159" i="7"/>
  <c r="S159" i="7"/>
  <c r="D159" i="6" s="1"/>
  <c r="V159" i="7"/>
  <c r="W158" i="7"/>
  <c r="U158" i="7"/>
  <c r="Z159" i="7"/>
  <c r="D158" i="7"/>
  <c r="B158" i="6" s="1"/>
  <c r="AE158" i="6" s="1"/>
  <c r="E158" i="7"/>
  <c r="H158" i="7" s="1"/>
  <c r="H157" i="7"/>
  <c r="G158" i="7"/>
  <c r="C159" i="6"/>
  <c r="L158" i="7"/>
  <c r="O159" i="7"/>
  <c r="CG159" i="7"/>
  <c r="BD159" i="7"/>
  <c r="DK160" i="7"/>
  <c r="Q161" i="6" l="1"/>
  <c r="DB161" i="7"/>
  <c r="P161" i="6" s="1"/>
  <c r="DE161" i="7"/>
  <c r="DC161" i="7"/>
  <c r="DL161" i="7"/>
  <c r="DI161" i="7"/>
  <c r="DF160" i="7"/>
  <c r="DD160" i="7"/>
  <c r="CH160" i="7"/>
  <c r="CE160" i="7"/>
  <c r="AF159" i="6"/>
  <c r="CT160" i="7"/>
  <c r="CW160" i="7"/>
  <c r="CP160" i="7"/>
  <c r="CN160" i="7"/>
  <c r="CM160" i="7"/>
  <c r="N160" i="6" s="1"/>
  <c r="CO159" i="7"/>
  <c r="CQ159" i="7"/>
  <c r="O161" i="6"/>
  <c r="BM158" i="7"/>
  <c r="BS160" i="7"/>
  <c r="BP159" i="7"/>
  <c r="CB159" i="7"/>
  <c r="BZ159" i="7"/>
  <c r="CA160" i="7"/>
  <c r="M160" i="6"/>
  <c r="BX160" i="7"/>
  <c r="L160" i="6" s="1"/>
  <c r="BY160" i="7"/>
  <c r="BS159" i="7"/>
  <c r="BP160" i="7"/>
  <c r="BK159" i="7"/>
  <c r="BM159" i="7"/>
  <c r="K160" i="6"/>
  <c r="BI160" i="7"/>
  <c r="J160" i="6" s="1"/>
  <c r="BL160" i="7"/>
  <c r="BJ160" i="7"/>
  <c r="AX160" i="7"/>
  <c r="I160" i="6"/>
  <c r="AU160" i="7"/>
  <c r="H160" i="6" s="1"/>
  <c r="AV160" i="7"/>
  <c r="BB160" i="7"/>
  <c r="AY159" i="7"/>
  <c r="AW159" i="7"/>
  <c r="BE161" i="7"/>
  <c r="AN160" i="7"/>
  <c r="F159" i="6"/>
  <c r="F158" i="7"/>
  <c r="AG160" i="7"/>
  <c r="AH160" i="7"/>
  <c r="AJ160" i="7"/>
  <c r="AI159" i="7"/>
  <c r="AK159" i="7"/>
  <c r="G161" i="6"/>
  <c r="AQ161" i="7"/>
  <c r="U159" i="7"/>
  <c r="W159" i="7"/>
  <c r="S160" i="7"/>
  <c r="D160" i="6" s="1"/>
  <c r="V160" i="7"/>
  <c r="T160" i="7"/>
  <c r="G159" i="7"/>
  <c r="E161" i="6"/>
  <c r="AC161" i="7"/>
  <c r="Z160" i="7"/>
  <c r="E159" i="7"/>
  <c r="F159" i="7" s="1"/>
  <c r="D159" i="7"/>
  <c r="B159" i="6" s="1"/>
  <c r="C160" i="6"/>
  <c r="L159" i="7"/>
  <c r="O160" i="7"/>
  <c r="CG160" i="7"/>
  <c r="DK161" i="7"/>
  <c r="BD160" i="7"/>
  <c r="AE159" i="6" l="1"/>
  <c r="Q162" i="6"/>
  <c r="DC162" i="7"/>
  <c r="DB162" i="7"/>
  <c r="P162" i="6" s="1"/>
  <c r="DE162" i="7"/>
  <c r="DF161" i="7"/>
  <c r="DD161" i="7"/>
  <c r="DL162" i="7"/>
  <c r="DI162" i="7"/>
  <c r="CH161" i="7"/>
  <c r="CE161" i="7"/>
  <c r="AF160" i="6"/>
  <c r="CT161" i="7"/>
  <c r="CW161" i="7"/>
  <c r="CO160" i="7"/>
  <c r="CQ160" i="7"/>
  <c r="CM161" i="7"/>
  <c r="N161" i="6" s="1"/>
  <c r="CP161" i="7"/>
  <c r="CN161" i="7"/>
  <c r="O162" i="6"/>
  <c r="BP161" i="7"/>
  <c r="CB160" i="7"/>
  <c r="BZ160" i="7"/>
  <c r="BX161" i="7"/>
  <c r="L161" i="6" s="1"/>
  <c r="M161" i="6"/>
  <c r="CA161" i="7"/>
  <c r="BY161" i="7"/>
  <c r="BL161" i="7"/>
  <c r="BK160" i="7"/>
  <c r="BM160" i="7"/>
  <c r="K161" i="6"/>
  <c r="I161" i="6"/>
  <c r="AU161" i="7"/>
  <c r="H161" i="6" s="1"/>
  <c r="AX161" i="7"/>
  <c r="AV161" i="7"/>
  <c r="AY160" i="7"/>
  <c r="AW160" i="7"/>
  <c r="BB161" i="7"/>
  <c r="BE162" i="7"/>
  <c r="AN161" i="7"/>
  <c r="F160" i="6"/>
  <c r="AG161" i="7"/>
  <c r="AH161" i="7"/>
  <c r="AJ161" i="7"/>
  <c r="AI160" i="7"/>
  <c r="AK160" i="7"/>
  <c r="G162" i="6"/>
  <c r="AQ162" i="7"/>
  <c r="H159" i="7"/>
  <c r="D160" i="7"/>
  <c r="B160" i="6" s="1"/>
  <c r="Z161" i="7"/>
  <c r="AC162" i="7"/>
  <c r="E162" i="6"/>
  <c r="S161" i="7"/>
  <c r="D161" i="6" s="1"/>
  <c r="V161" i="7"/>
  <c r="T161" i="7"/>
  <c r="W160" i="7"/>
  <c r="U160" i="7"/>
  <c r="E160" i="7"/>
  <c r="F160" i="7" s="1"/>
  <c r="C161" i="6"/>
  <c r="G160" i="7"/>
  <c r="L160" i="7"/>
  <c r="O161" i="7"/>
  <c r="CG161" i="7"/>
  <c r="DK162" i="7"/>
  <c r="AE160" i="6" l="1"/>
  <c r="AF161" i="6"/>
  <c r="Q163" i="6"/>
  <c r="DB163" i="7"/>
  <c r="P163" i="6" s="1"/>
  <c r="DC163" i="7"/>
  <c r="DE163" i="7"/>
  <c r="DD162" i="7"/>
  <c r="DF162" i="7"/>
  <c r="DL163" i="7"/>
  <c r="DI163" i="7"/>
  <c r="CH162" i="7"/>
  <c r="CE162" i="7"/>
  <c r="CT162" i="7"/>
  <c r="CW162" i="7"/>
  <c r="CP162" i="7"/>
  <c r="CM162" i="7"/>
  <c r="N162" i="6" s="1"/>
  <c r="CN162" i="7"/>
  <c r="CO161" i="7"/>
  <c r="CQ161" i="7"/>
  <c r="O163" i="6"/>
  <c r="CB161" i="7"/>
  <c r="BZ161" i="7"/>
  <c r="BS162" i="7"/>
  <c r="BS161" i="7"/>
  <c r="CA162" i="7"/>
  <c r="M162" i="6"/>
  <c r="BX162" i="7"/>
  <c r="L162" i="6" s="1"/>
  <c r="BY162" i="7"/>
  <c r="BI161" i="7"/>
  <c r="J161" i="6" s="1"/>
  <c r="BJ161" i="7"/>
  <c r="BM161" i="7" s="1"/>
  <c r="K162" i="6"/>
  <c r="BL162" i="7"/>
  <c r="AY161" i="7"/>
  <c r="AW161" i="7"/>
  <c r="AX162" i="7"/>
  <c r="I162" i="6"/>
  <c r="AU162" i="7"/>
  <c r="H162" i="6" s="1"/>
  <c r="AV162" i="7"/>
  <c r="BB162" i="7"/>
  <c r="BE163" i="7"/>
  <c r="AN162" i="7"/>
  <c r="F161" i="6"/>
  <c r="AG162" i="7"/>
  <c r="AJ162" i="7"/>
  <c r="AH162" i="7"/>
  <c r="AI161" i="7"/>
  <c r="AK161" i="7"/>
  <c r="H160" i="7"/>
  <c r="G163" i="6"/>
  <c r="AQ163" i="7"/>
  <c r="U161" i="7"/>
  <c r="W161" i="7"/>
  <c r="V162" i="7"/>
  <c r="T162" i="7"/>
  <c r="S162" i="7"/>
  <c r="D162" i="6" s="1"/>
  <c r="E163" i="6"/>
  <c r="AC163" i="7"/>
  <c r="Z162" i="7"/>
  <c r="E161" i="7"/>
  <c r="H161" i="7" s="1"/>
  <c r="C162" i="6"/>
  <c r="G161" i="7"/>
  <c r="D161" i="7"/>
  <c r="B161" i="6" s="1"/>
  <c r="L161" i="7"/>
  <c r="O162" i="7"/>
  <c r="AE161" i="6" l="1"/>
  <c r="Q164" i="6"/>
  <c r="DB164" i="7"/>
  <c r="P164" i="6" s="1"/>
  <c r="DC164" i="7"/>
  <c r="DE164" i="7"/>
  <c r="DL164" i="7"/>
  <c r="DI164" i="7"/>
  <c r="DF163" i="7"/>
  <c r="DD163" i="7"/>
  <c r="CH163" i="7"/>
  <c r="CE163" i="7"/>
  <c r="CT163" i="7"/>
  <c r="CW163" i="7"/>
  <c r="CP163" i="7"/>
  <c r="CM163" i="7"/>
  <c r="N163" i="6" s="1"/>
  <c r="CN163" i="7"/>
  <c r="CO162" i="7"/>
  <c r="CQ162" i="7"/>
  <c r="O164" i="6"/>
  <c r="BJ162" i="7"/>
  <c r="BM162" i="7" s="1"/>
  <c r="BI162" i="7"/>
  <c r="J162" i="6" s="1"/>
  <c r="BK161" i="7"/>
  <c r="BP162" i="7"/>
  <c r="CB162" i="7"/>
  <c r="BZ162" i="7"/>
  <c r="BS163" i="7"/>
  <c r="BX163" i="7"/>
  <c r="L163" i="6" s="1"/>
  <c r="M163" i="6"/>
  <c r="CA163" i="7"/>
  <c r="BY163" i="7"/>
  <c r="K163" i="6"/>
  <c r="BL163" i="7"/>
  <c r="BI163" i="7"/>
  <c r="J163" i="6" s="1"/>
  <c r="BJ163" i="7"/>
  <c r="BB163" i="7"/>
  <c r="AW162" i="7"/>
  <c r="AY162" i="7"/>
  <c r="I163" i="6"/>
  <c r="AU163" i="7"/>
  <c r="H163" i="6" s="1"/>
  <c r="AV163" i="7"/>
  <c r="AX163" i="7"/>
  <c r="BE164" i="7"/>
  <c r="AN163" i="7"/>
  <c r="F162" i="6"/>
  <c r="F161" i="7"/>
  <c r="AG163" i="7"/>
  <c r="AJ163" i="7"/>
  <c r="AH163" i="7"/>
  <c r="AI162" i="7"/>
  <c r="AK162" i="7"/>
  <c r="G164" i="6"/>
  <c r="AQ164" i="7"/>
  <c r="D162" i="7"/>
  <c r="B162" i="6" s="1"/>
  <c r="AC164" i="7"/>
  <c r="E164" i="6"/>
  <c r="T163" i="7"/>
  <c r="S163" i="7"/>
  <c r="D163" i="6" s="1"/>
  <c r="V163" i="7"/>
  <c r="W162" i="7"/>
  <c r="U162" i="7"/>
  <c r="Z163" i="7"/>
  <c r="G162" i="7"/>
  <c r="E162" i="7"/>
  <c r="F162" i="7" s="1"/>
  <c r="C163" i="6"/>
  <c r="L162" i="7"/>
  <c r="O163" i="7"/>
  <c r="BD163" i="7"/>
  <c r="CG163" i="7"/>
  <c r="AE162" i="6" l="1"/>
  <c r="BK162" i="7"/>
  <c r="BP163" i="7"/>
  <c r="Q165" i="6"/>
  <c r="DB165" i="7"/>
  <c r="P165" i="6" s="1"/>
  <c r="DC165" i="7"/>
  <c r="DE165" i="7"/>
  <c r="DL165" i="7"/>
  <c r="DI165" i="7"/>
  <c r="DF164" i="7"/>
  <c r="DD164" i="7"/>
  <c r="AF163" i="6"/>
  <c r="CH164" i="7"/>
  <c r="CE164" i="7"/>
  <c r="CT164" i="7"/>
  <c r="CW164" i="7"/>
  <c r="CP164" i="7"/>
  <c r="CN164" i="7"/>
  <c r="CM164" i="7"/>
  <c r="N164" i="6" s="1"/>
  <c r="CO163" i="7"/>
  <c r="CQ163" i="7"/>
  <c r="O165" i="6"/>
  <c r="CA164" i="7"/>
  <c r="M164" i="6"/>
  <c r="BX164" i="7"/>
  <c r="L164" i="6" s="1"/>
  <c r="BY164" i="7"/>
  <c r="CB163" i="7"/>
  <c r="BZ163" i="7"/>
  <c r="BK163" i="7"/>
  <c r="BM163" i="7"/>
  <c r="K164" i="6"/>
  <c r="BI164" i="7"/>
  <c r="J164" i="6" s="1"/>
  <c r="BL164" i="7"/>
  <c r="BJ164" i="7"/>
  <c r="AX164" i="7"/>
  <c r="I164" i="6"/>
  <c r="AU164" i="7"/>
  <c r="H164" i="6" s="1"/>
  <c r="AV164" i="7"/>
  <c r="BB164" i="7"/>
  <c r="AW163" i="7"/>
  <c r="AY163" i="7"/>
  <c r="BE165" i="7"/>
  <c r="AN164" i="7"/>
  <c r="F163" i="6"/>
  <c r="H162" i="7"/>
  <c r="AJ164" i="7"/>
  <c r="AH164" i="7"/>
  <c r="AG164" i="7"/>
  <c r="AI163" i="7"/>
  <c r="AK163" i="7"/>
  <c r="G165" i="6"/>
  <c r="AQ165" i="7"/>
  <c r="AB41" i="10" s="1"/>
  <c r="G47" i="17" s="1"/>
  <c r="U163" i="7"/>
  <c r="W163" i="7"/>
  <c r="S164" i="7"/>
  <c r="D164" i="6" s="1"/>
  <c r="T164" i="7"/>
  <c r="V164" i="7"/>
  <c r="D163" i="7"/>
  <c r="B163" i="6" s="1"/>
  <c r="AE163" i="6" s="1"/>
  <c r="E165" i="6"/>
  <c r="AC165" i="7"/>
  <c r="Z164" i="7"/>
  <c r="G163" i="7"/>
  <c r="E163" i="7"/>
  <c r="H163" i="7" s="1"/>
  <c r="C164" i="6"/>
  <c r="L163" i="7"/>
  <c r="O164" i="7"/>
  <c r="BR163" i="7"/>
  <c r="BD164" i="7"/>
  <c r="CG164" i="7"/>
  <c r="DK165" i="7"/>
  <c r="BR164" i="7"/>
  <c r="AF164" i="6" l="1"/>
  <c r="Q166" i="6"/>
  <c r="DB166" i="7"/>
  <c r="P166" i="6" s="1"/>
  <c r="DC166" i="7"/>
  <c r="DE166" i="7"/>
  <c r="DL166" i="7"/>
  <c r="DI166" i="7"/>
  <c r="DF165" i="7"/>
  <c r="DD165" i="7"/>
  <c r="CH165" i="7"/>
  <c r="CE165" i="7"/>
  <c r="CT165" i="7"/>
  <c r="CW165" i="7"/>
  <c r="CM165" i="7"/>
  <c r="N165" i="6" s="1"/>
  <c r="CP165" i="7"/>
  <c r="CN165" i="7"/>
  <c r="CO164" i="7"/>
  <c r="CQ164" i="7"/>
  <c r="O166" i="6"/>
  <c r="CB164" i="7"/>
  <c r="BZ164" i="7"/>
  <c r="BP164" i="7"/>
  <c r="BX165" i="7"/>
  <c r="L165" i="6" s="1"/>
  <c r="M165" i="6"/>
  <c r="CA165" i="7"/>
  <c r="BY165" i="7"/>
  <c r="BS164" i="7"/>
  <c r="BK164" i="7"/>
  <c r="BM164" i="7"/>
  <c r="K165" i="6"/>
  <c r="BL165" i="7"/>
  <c r="BI165" i="7"/>
  <c r="J165" i="6" s="1"/>
  <c r="BJ165" i="7"/>
  <c r="AY164" i="7"/>
  <c r="AW164" i="7"/>
  <c r="BB165" i="7"/>
  <c r="I165" i="6"/>
  <c r="AU165" i="7"/>
  <c r="H165" i="6" s="1"/>
  <c r="AX165" i="7"/>
  <c r="AV165" i="7"/>
  <c r="BE166" i="7"/>
  <c r="AN165" i="7"/>
  <c r="Y41" i="10" s="1"/>
  <c r="H47" i="17" s="1"/>
  <c r="F164" i="6"/>
  <c r="AG165" i="7"/>
  <c r="AH165" i="7"/>
  <c r="AJ165" i="7"/>
  <c r="AI164" i="7"/>
  <c r="AK164" i="7"/>
  <c r="G166" i="6"/>
  <c r="AQ166" i="7"/>
  <c r="AB43" i="10" s="1"/>
  <c r="G49" i="17" s="1"/>
  <c r="E164" i="7"/>
  <c r="H164" i="7" s="1"/>
  <c r="F163" i="7"/>
  <c r="Z165" i="7"/>
  <c r="U164" i="7"/>
  <c r="W164" i="7"/>
  <c r="AC166" i="7"/>
  <c r="E166" i="6"/>
  <c r="S165" i="7"/>
  <c r="D165" i="6" s="1"/>
  <c r="V165" i="7"/>
  <c r="T165" i="7"/>
  <c r="D164" i="7"/>
  <c r="B164" i="6" s="1"/>
  <c r="AE164" i="6" s="1"/>
  <c r="G164" i="7"/>
  <c r="C165" i="6"/>
  <c r="L164" i="7"/>
  <c r="O165" i="7"/>
  <c r="BR165" i="7"/>
  <c r="DK166" i="7"/>
  <c r="U49" i="17" l="1"/>
  <c r="Q167" i="6"/>
  <c r="DB167" i="7"/>
  <c r="P167" i="6" s="1"/>
  <c r="DE167" i="7"/>
  <c r="DC167" i="7"/>
  <c r="DL167" i="7"/>
  <c r="DI167" i="7"/>
  <c r="DF166" i="7"/>
  <c r="DD166" i="7"/>
  <c r="CH166" i="7"/>
  <c r="CE166" i="7"/>
  <c r="CT166" i="7"/>
  <c r="CW166" i="7"/>
  <c r="CP166" i="7"/>
  <c r="CN166" i="7"/>
  <c r="CM166" i="7"/>
  <c r="N166" i="6" s="1"/>
  <c r="CO165" i="7"/>
  <c r="CQ165" i="7"/>
  <c r="O167" i="6"/>
  <c r="CB165" i="7"/>
  <c r="BZ165" i="7"/>
  <c r="BP165" i="7"/>
  <c r="CA166" i="7"/>
  <c r="M166" i="6"/>
  <c r="BX166" i="7"/>
  <c r="L166" i="6" s="1"/>
  <c r="BY166" i="7"/>
  <c r="BS165" i="7"/>
  <c r="BP166" i="7"/>
  <c r="BK165" i="7"/>
  <c r="BM165" i="7"/>
  <c r="K166" i="6"/>
  <c r="BI166" i="7"/>
  <c r="J166" i="6" s="1"/>
  <c r="BL166" i="7"/>
  <c r="BJ166" i="7"/>
  <c r="AY165" i="7"/>
  <c r="AW165" i="7"/>
  <c r="AX166" i="7"/>
  <c r="I166" i="6"/>
  <c r="AU166" i="7"/>
  <c r="H166" i="6" s="1"/>
  <c r="AV166" i="7"/>
  <c r="BB166" i="7"/>
  <c r="BE167" i="7"/>
  <c r="AN166" i="7"/>
  <c r="Y43" i="10" s="1"/>
  <c r="H49" i="17" s="1"/>
  <c r="F165" i="6"/>
  <c r="AG166" i="7"/>
  <c r="AJ166" i="7"/>
  <c r="AH166" i="7"/>
  <c r="AI165" i="7"/>
  <c r="AK165" i="7"/>
  <c r="F164" i="7"/>
  <c r="G167" i="6"/>
  <c r="AQ167" i="7"/>
  <c r="AB44" i="10" s="1"/>
  <c r="G50" i="17" s="1"/>
  <c r="U165" i="7"/>
  <c r="W165" i="7"/>
  <c r="V166" i="7"/>
  <c r="T166" i="7"/>
  <c r="S166" i="7"/>
  <c r="D166" i="6" s="1"/>
  <c r="E167" i="6"/>
  <c r="AC167" i="7"/>
  <c r="Z166" i="7"/>
  <c r="C166" i="6"/>
  <c r="G165" i="7"/>
  <c r="D165" i="7"/>
  <c r="B165" i="6" s="1"/>
  <c r="AE165" i="6" s="1"/>
  <c r="E165" i="7"/>
  <c r="H165" i="7" s="1"/>
  <c r="L165" i="7"/>
  <c r="O166" i="7"/>
  <c r="DK167" i="7"/>
  <c r="V49" i="17" l="1"/>
  <c r="DL168" i="7"/>
  <c r="DI168" i="7"/>
  <c r="Q168" i="6"/>
  <c r="DB168" i="7"/>
  <c r="P168" i="6" s="1"/>
  <c r="DC168" i="7"/>
  <c r="DE168" i="7"/>
  <c r="DF167" i="7"/>
  <c r="DD167" i="7"/>
  <c r="CT167" i="7"/>
  <c r="CW167" i="7"/>
  <c r="CH167" i="7"/>
  <c r="CE167" i="7"/>
  <c r="CO166" i="7"/>
  <c r="CQ166" i="7"/>
  <c r="CM167" i="7"/>
  <c r="N167" i="6" s="1"/>
  <c r="CP167" i="7"/>
  <c r="CN167" i="7"/>
  <c r="O168" i="6"/>
  <c r="BS167" i="7"/>
  <c r="CB166" i="7"/>
  <c r="BZ166" i="7"/>
  <c r="BX167" i="7"/>
  <c r="L167" i="6" s="1"/>
  <c r="M167" i="6"/>
  <c r="CA167" i="7"/>
  <c r="BY167" i="7"/>
  <c r="BS166" i="7"/>
  <c r="BP167" i="7"/>
  <c r="BK166" i="7"/>
  <c r="BM166" i="7"/>
  <c r="BL167" i="7"/>
  <c r="K167" i="6"/>
  <c r="BI167" i="7"/>
  <c r="J167" i="6" s="1"/>
  <c r="BJ167" i="7"/>
  <c r="I167" i="6"/>
  <c r="AU167" i="7"/>
  <c r="H167" i="6" s="1"/>
  <c r="AV167" i="7"/>
  <c r="AX167" i="7"/>
  <c r="AW166" i="7"/>
  <c r="AY166" i="7"/>
  <c r="BB167" i="7"/>
  <c r="BE168" i="7"/>
  <c r="AN167" i="7"/>
  <c r="Y44" i="10" s="1"/>
  <c r="H50" i="17" s="1"/>
  <c r="F166" i="6"/>
  <c r="AJ167" i="7"/>
  <c r="AH167" i="7"/>
  <c r="AG167" i="7"/>
  <c r="AI166" i="7"/>
  <c r="AK166" i="7"/>
  <c r="G168" i="6"/>
  <c r="AQ168" i="7"/>
  <c r="AB45" i="10" s="1"/>
  <c r="G166" i="7"/>
  <c r="D166" i="7"/>
  <c r="B166" i="6" s="1"/>
  <c r="AE166" i="6" s="1"/>
  <c r="AC168" i="7"/>
  <c r="E168" i="6"/>
  <c r="T167" i="7"/>
  <c r="S167" i="7"/>
  <c r="D167" i="6" s="1"/>
  <c r="V167" i="7"/>
  <c r="W166" i="7"/>
  <c r="U166" i="7"/>
  <c r="Z167" i="7"/>
  <c r="E166" i="7"/>
  <c r="H166" i="7" s="1"/>
  <c r="F165" i="7"/>
  <c r="C167" i="6"/>
  <c r="L166" i="7"/>
  <c r="O167" i="7"/>
  <c r="DK168" i="7"/>
  <c r="BR166" i="7"/>
  <c r="BD167" i="7"/>
  <c r="G51" i="17" l="1"/>
  <c r="U51" i="17" s="1"/>
  <c r="Q169" i="6"/>
  <c r="DB169" i="7"/>
  <c r="P169" i="6" s="1"/>
  <c r="DC169" i="7"/>
  <c r="DE169" i="7"/>
  <c r="DD168" i="7"/>
  <c r="DF168" i="7"/>
  <c r="DL169" i="7"/>
  <c r="DI169" i="7"/>
  <c r="CT168" i="7"/>
  <c r="CW168" i="7"/>
  <c r="CH168" i="7"/>
  <c r="CE168" i="7"/>
  <c r="AF167" i="6"/>
  <c r="CP168" i="7"/>
  <c r="CM168" i="7"/>
  <c r="N168" i="6" s="1"/>
  <c r="CN168" i="7"/>
  <c r="CO167" i="7"/>
  <c r="CQ167" i="7"/>
  <c r="O169" i="6"/>
  <c r="CB167" i="7"/>
  <c r="BZ167" i="7"/>
  <c r="BS168" i="7"/>
  <c r="CA168" i="7"/>
  <c r="M168" i="6"/>
  <c r="BX168" i="7"/>
  <c r="L168" i="6" s="1"/>
  <c r="BY168" i="7"/>
  <c r="K168" i="6"/>
  <c r="BI168" i="7"/>
  <c r="J168" i="6" s="1"/>
  <c r="BJ168" i="7"/>
  <c r="BL168" i="7"/>
  <c r="BM167" i="7"/>
  <c r="BK167" i="7"/>
  <c r="AX168" i="7"/>
  <c r="I168" i="6"/>
  <c r="AU168" i="7"/>
  <c r="H168" i="6" s="1"/>
  <c r="AV168" i="7"/>
  <c r="BB168" i="7"/>
  <c r="AW167" i="7"/>
  <c r="AY167" i="7"/>
  <c r="BE169" i="7"/>
  <c r="AN168" i="7"/>
  <c r="Y45" i="10" s="1"/>
  <c r="F167" i="6"/>
  <c r="AG168" i="7"/>
  <c r="AH168" i="7"/>
  <c r="AJ168" i="7"/>
  <c r="AK167" i="7"/>
  <c r="AI167" i="7"/>
  <c r="G169" i="6"/>
  <c r="AQ169" i="7"/>
  <c r="F166" i="7"/>
  <c r="G167" i="7"/>
  <c r="U167" i="7"/>
  <c r="W167" i="7"/>
  <c r="S168" i="7"/>
  <c r="D168" i="6" s="1"/>
  <c r="V168" i="7"/>
  <c r="T168" i="7"/>
  <c r="E169" i="6"/>
  <c r="AC169" i="7"/>
  <c r="Z168" i="7"/>
  <c r="D167" i="7"/>
  <c r="B167" i="6" s="1"/>
  <c r="AE167" i="6" s="1"/>
  <c r="E167" i="7"/>
  <c r="F167" i="7" s="1"/>
  <c r="C168" i="6"/>
  <c r="L167" i="7"/>
  <c r="O168" i="7"/>
  <c r="BR167" i="7"/>
  <c r="CG168" i="7"/>
  <c r="DK169" i="7"/>
  <c r="BD168" i="7"/>
  <c r="H51" i="17" l="1"/>
  <c r="V51" i="17" s="1"/>
  <c r="Q170" i="6"/>
  <c r="DB170" i="7"/>
  <c r="P170" i="6" s="1"/>
  <c r="DC170" i="7"/>
  <c r="DE170" i="7"/>
  <c r="DL170" i="7"/>
  <c r="DI170" i="7"/>
  <c r="DF169" i="7"/>
  <c r="DD169" i="7"/>
  <c r="CH169" i="7"/>
  <c r="CE169" i="7"/>
  <c r="AF168" i="6"/>
  <c r="CT169" i="7"/>
  <c r="CW169" i="7"/>
  <c r="CM169" i="7"/>
  <c r="N169" i="6" s="1"/>
  <c r="CP169" i="7"/>
  <c r="CN169" i="7"/>
  <c r="CO168" i="7"/>
  <c r="CQ168" i="7"/>
  <c r="O170" i="6"/>
  <c r="BP168" i="7"/>
  <c r="BS169" i="7"/>
  <c r="CB168" i="7"/>
  <c r="BZ168" i="7"/>
  <c r="BX169" i="7"/>
  <c r="L169" i="6" s="1"/>
  <c r="M169" i="6"/>
  <c r="CA169" i="7"/>
  <c r="BY169" i="7"/>
  <c r="BP169" i="7"/>
  <c r="K169" i="6"/>
  <c r="BL169" i="7"/>
  <c r="BJ169" i="7"/>
  <c r="BI169" i="7"/>
  <c r="J169" i="6" s="1"/>
  <c r="BK168" i="7"/>
  <c r="BM168" i="7"/>
  <c r="AY168" i="7"/>
  <c r="AW168" i="7"/>
  <c r="BB169" i="7"/>
  <c r="I169" i="6"/>
  <c r="AU169" i="7"/>
  <c r="H169" i="6" s="1"/>
  <c r="AX169" i="7"/>
  <c r="AV169" i="7"/>
  <c r="BE170" i="7"/>
  <c r="AN169" i="7"/>
  <c r="F168" i="6"/>
  <c r="AG169" i="7"/>
  <c r="AH169" i="7"/>
  <c r="AJ169" i="7"/>
  <c r="AI168" i="7"/>
  <c r="AK168" i="7"/>
  <c r="G170" i="6"/>
  <c r="AQ170" i="7"/>
  <c r="D168" i="7"/>
  <c r="B168" i="6" s="1"/>
  <c r="AE168" i="6" s="1"/>
  <c r="Z169" i="7"/>
  <c r="W168" i="7"/>
  <c r="U168" i="7"/>
  <c r="AC170" i="7"/>
  <c r="E170" i="6"/>
  <c r="S169" i="7"/>
  <c r="D169" i="6" s="1"/>
  <c r="V169" i="7"/>
  <c r="T169" i="7"/>
  <c r="H167" i="7"/>
  <c r="E168" i="7"/>
  <c r="H168" i="7" s="1"/>
  <c r="C169" i="6"/>
  <c r="G168" i="7"/>
  <c r="L168" i="7"/>
  <c r="O169" i="7"/>
  <c r="DK170" i="7"/>
  <c r="BD169" i="7"/>
  <c r="Q171" i="6" l="1"/>
  <c r="DB171" i="7"/>
  <c r="P171" i="6" s="1"/>
  <c r="DE171" i="7"/>
  <c r="DC171" i="7"/>
  <c r="DL171" i="7"/>
  <c r="DI171" i="7"/>
  <c r="DF170" i="7"/>
  <c r="DD170" i="7"/>
  <c r="CH170" i="7"/>
  <c r="CE170" i="7"/>
  <c r="AF169" i="6"/>
  <c r="CT170" i="7"/>
  <c r="CW170" i="7"/>
  <c r="CP170" i="7"/>
  <c r="CN170" i="7"/>
  <c r="CM170" i="7"/>
  <c r="N170" i="6" s="1"/>
  <c r="CO169" i="7"/>
  <c r="CQ169" i="7"/>
  <c r="O171" i="6"/>
  <c r="CA170" i="7"/>
  <c r="M170" i="6"/>
  <c r="BX170" i="7"/>
  <c r="L170" i="6" s="1"/>
  <c r="BY170" i="7"/>
  <c r="CB169" i="7"/>
  <c r="BZ169" i="7"/>
  <c r="K170" i="6"/>
  <c r="BI170" i="7"/>
  <c r="J170" i="6" s="1"/>
  <c r="BJ170" i="7"/>
  <c r="BL170" i="7"/>
  <c r="BK169" i="7"/>
  <c r="BM169" i="7"/>
  <c r="AY169" i="7"/>
  <c r="AW169" i="7"/>
  <c r="AX170" i="7"/>
  <c r="I170" i="6"/>
  <c r="AU170" i="7"/>
  <c r="H170" i="6" s="1"/>
  <c r="AV170" i="7"/>
  <c r="BB170" i="7"/>
  <c r="BE171" i="7"/>
  <c r="AN170" i="7"/>
  <c r="F169" i="6"/>
  <c r="AJ170" i="7"/>
  <c r="AH170" i="7"/>
  <c r="AG170" i="7"/>
  <c r="AI169" i="7"/>
  <c r="AK169" i="7"/>
  <c r="G171" i="6"/>
  <c r="AQ171" i="7"/>
  <c r="F168" i="7"/>
  <c r="U169" i="7"/>
  <c r="W169" i="7"/>
  <c r="V170" i="7"/>
  <c r="T170" i="7"/>
  <c r="S170" i="7"/>
  <c r="D170" i="6" s="1"/>
  <c r="E171" i="6"/>
  <c r="AC171" i="7"/>
  <c r="Z170" i="7"/>
  <c r="G169" i="7"/>
  <c r="E169" i="7"/>
  <c r="H169" i="7" s="1"/>
  <c r="D169" i="7"/>
  <c r="B169" i="6" s="1"/>
  <c r="AE169" i="6" s="1"/>
  <c r="C170" i="6"/>
  <c r="L169" i="7"/>
  <c r="O170" i="7"/>
  <c r="DK171" i="7"/>
  <c r="BR170" i="7"/>
  <c r="BD170" i="7"/>
  <c r="BR169" i="7"/>
  <c r="Q172" i="6" l="1"/>
  <c r="DB172" i="7"/>
  <c r="P172" i="6" s="1"/>
  <c r="DC172" i="7"/>
  <c r="DE172" i="7"/>
  <c r="DF171" i="7"/>
  <c r="DD171" i="7"/>
  <c r="DL172" i="7"/>
  <c r="DI172" i="7"/>
  <c r="AF170" i="6"/>
  <c r="CT171" i="7"/>
  <c r="CW171" i="7"/>
  <c r="CH171" i="7"/>
  <c r="CE171" i="7"/>
  <c r="CM171" i="7"/>
  <c r="N171" i="6" s="1"/>
  <c r="CP171" i="7"/>
  <c r="CN171" i="7"/>
  <c r="CO170" i="7"/>
  <c r="CQ170" i="7"/>
  <c r="O172" i="6"/>
  <c r="CB170" i="7"/>
  <c r="BZ170" i="7"/>
  <c r="BS171" i="7"/>
  <c r="BP170" i="7"/>
  <c r="BX171" i="7"/>
  <c r="L171" i="6" s="1"/>
  <c r="M171" i="6"/>
  <c r="CA171" i="7"/>
  <c r="BY171" i="7"/>
  <c r="BS170" i="7"/>
  <c r="K171" i="6"/>
  <c r="BL171" i="7"/>
  <c r="BI171" i="7"/>
  <c r="J171" i="6" s="1"/>
  <c r="BJ171" i="7"/>
  <c r="BP171" i="7"/>
  <c r="BM170" i="7"/>
  <c r="BK170" i="7"/>
  <c r="BB171" i="7"/>
  <c r="AW170" i="7"/>
  <c r="AY170" i="7"/>
  <c r="I171" i="6"/>
  <c r="AU171" i="7"/>
  <c r="H171" i="6" s="1"/>
  <c r="AV171" i="7"/>
  <c r="AX171" i="7"/>
  <c r="BE172" i="7"/>
  <c r="AN171" i="7"/>
  <c r="F170" i="6"/>
  <c r="AG171" i="7"/>
  <c r="AJ171" i="7"/>
  <c r="AH171" i="7"/>
  <c r="AK170" i="7"/>
  <c r="AI170" i="7"/>
  <c r="G172" i="6"/>
  <c r="AQ172" i="7"/>
  <c r="E170" i="7"/>
  <c r="H170" i="7" s="1"/>
  <c r="AC172" i="7"/>
  <c r="E172" i="6"/>
  <c r="T171" i="7"/>
  <c r="S171" i="7"/>
  <c r="D171" i="6" s="1"/>
  <c r="V171" i="7"/>
  <c r="W170" i="7"/>
  <c r="U170" i="7"/>
  <c r="Z171" i="7"/>
  <c r="F169" i="7"/>
  <c r="D170" i="7"/>
  <c r="B170" i="6" s="1"/>
  <c r="AE170" i="6" s="1"/>
  <c r="G170" i="7"/>
  <c r="C171" i="6"/>
  <c r="L170" i="7"/>
  <c r="O171" i="7"/>
  <c r="DK172" i="7"/>
  <c r="BD171" i="7"/>
  <c r="CG171" i="7"/>
  <c r="Q173" i="6" l="1"/>
  <c r="DB173" i="7"/>
  <c r="P173" i="6" s="1"/>
  <c r="DE173" i="7"/>
  <c r="DC173" i="7"/>
  <c r="DL173" i="7"/>
  <c r="DI173" i="7"/>
  <c r="DF172" i="7"/>
  <c r="DD172" i="7"/>
  <c r="AF171" i="6"/>
  <c r="CH172" i="7"/>
  <c r="CE172" i="7"/>
  <c r="CT172" i="7"/>
  <c r="CW172" i="7"/>
  <c r="CP172" i="7"/>
  <c r="CM172" i="7"/>
  <c r="N172" i="6" s="1"/>
  <c r="CN172" i="7"/>
  <c r="CO171" i="7"/>
  <c r="CQ171" i="7"/>
  <c r="O173" i="6"/>
  <c r="CB171" i="7"/>
  <c r="BZ171" i="7"/>
  <c r="BS172" i="7"/>
  <c r="CA172" i="7"/>
  <c r="M172" i="6"/>
  <c r="BX172" i="7"/>
  <c r="L172" i="6" s="1"/>
  <c r="BY172" i="7"/>
  <c r="K172" i="6"/>
  <c r="BI172" i="7"/>
  <c r="J172" i="6" s="1"/>
  <c r="BL172" i="7"/>
  <c r="BJ172" i="7"/>
  <c r="BM171" i="7"/>
  <c r="BK171" i="7"/>
  <c r="AX172" i="7"/>
  <c r="I172" i="6"/>
  <c r="AU172" i="7"/>
  <c r="H172" i="6" s="1"/>
  <c r="AV172" i="7"/>
  <c r="BB172" i="7"/>
  <c r="AW171" i="7"/>
  <c r="AY171" i="7"/>
  <c r="BE173" i="7"/>
  <c r="AN172" i="7"/>
  <c r="F171" i="6"/>
  <c r="AH172" i="7"/>
  <c r="AJ172" i="7"/>
  <c r="AG172" i="7"/>
  <c r="AI171" i="7"/>
  <c r="AK171" i="7"/>
  <c r="F170" i="7"/>
  <c r="G173" i="6"/>
  <c r="AQ173" i="7"/>
  <c r="D171" i="7"/>
  <c r="B171" i="6" s="1"/>
  <c r="U171" i="7"/>
  <c r="W171" i="7"/>
  <c r="S172" i="7"/>
  <c r="D172" i="6" s="1"/>
  <c r="T172" i="7"/>
  <c r="V172" i="7"/>
  <c r="E173" i="6"/>
  <c r="AC173" i="7"/>
  <c r="Z172" i="7"/>
  <c r="E171" i="7"/>
  <c r="H171" i="7" s="1"/>
  <c r="C172" i="6"/>
  <c r="G171" i="7"/>
  <c r="L171" i="7"/>
  <c r="O172" i="7"/>
  <c r="BR171" i="7"/>
  <c r="BD172" i="7"/>
  <c r="DK173" i="7"/>
  <c r="AE171" i="6" l="1"/>
  <c r="Q174" i="6"/>
  <c r="DB174" i="7"/>
  <c r="P174" i="6" s="1"/>
  <c r="DC174" i="7"/>
  <c r="DE174" i="7"/>
  <c r="DF173" i="7"/>
  <c r="DD173" i="7"/>
  <c r="DL174" i="7"/>
  <c r="DI174" i="7"/>
  <c r="CH173" i="7"/>
  <c r="CE173" i="7"/>
  <c r="AF172" i="6"/>
  <c r="CT173" i="7"/>
  <c r="CW173" i="7"/>
  <c r="CM173" i="7"/>
  <c r="N173" i="6" s="1"/>
  <c r="CP173" i="7"/>
  <c r="CN173" i="7"/>
  <c r="CO172" i="7"/>
  <c r="CQ172" i="7"/>
  <c r="O174" i="6"/>
  <c r="BP172" i="7"/>
  <c r="BS173" i="7"/>
  <c r="CB172" i="7"/>
  <c r="BZ172" i="7"/>
  <c r="BX173" i="7"/>
  <c r="L173" i="6" s="1"/>
  <c r="M173" i="6"/>
  <c r="CA173" i="7"/>
  <c r="BY173" i="7"/>
  <c r="BP173" i="7"/>
  <c r="BK172" i="7"/>
  <c r="BM172" i="7"/>
  <c r="K173" i="6"/>
  <c r="BL173" i="7"/>
  <c r="BI173" i="7"/>
  <c r="J173" i="6" s="1"/>
  <c r="BJ173" i="7"/>
  <c r="I173" i="6"/>
  <c r="AU173" i="7"/>
  <c r="H173" i="6" s="1"/>
  <c r="AX173" i="7"/>
  <c r="AV173" i="7"/>
  <c r="AY172" i="7"/>
  <c r="AW172" i="7"/>
  <c r="BB173" i="7"/>
  <c r="BE174" i="7"/>
  <c r="AN173" i="7"/>
  <c r="F172" i="6"/>
  <c r="AJ173" i="7"/>
  <c r="AG173" i="7"/>
  <c r="AH173" i="7"/>
  <c r="AK172" i="7"/>
  <c r="AI172" i="7"/>
  <c r="G174" i="6"/>
  <c r="AQ174" i="7"/>
  <c r="F171" i="7"/>
  <c r="AC174" i="7"/>
  <c r="E174" i="6"/>
  <c r="S173" i="7"/>
  <c r="D173" i="6" s="1"/>
  <c r="V173" i="7"/>
  <c r="T173" i="7"/>
  <c r="U172" i="7"/>
  <c r="W172" i="7"/>
  <c r="Z173" i="7"/>
  <c r="G172" i="7"/>
  <c r="E172" i="7"/>
  <c r="H172" i="7" s="1"/>
  <c r="D172" i="7"/>
  <c r="B172" i="6" s="1"/>
  <c r="AE172" i="6" s="1"/>
  <c r="C173" i="6"/>
  <c r="L172" i="7"/>
  <c r="O173" i="7"/>
  <c r="DK174" i="7"/>
  <c r="BR172" i="7"/>
  <c r="BD173" i="7"/>
  <c r="Q175" i="6" l="1"/>
  <c r="DB175" i="7"/>
  <c r="P175" i="6" s="1"/>
  <c r="DC175" i="7"/>
  <c r="DE175" i="7"/>
  <c r="DL175" i="7"/>
  <c r="DI175" i="7"/>
  <c r="DD174" i="7"/>
  <c r="DF174" i="7"/>
  <c r="CH174" i="7"/>
  <c r="CE174" i="7"/>
  <c r="AF173" i="6"/>
  <c r="CT174" i="7"/>
  <c r="CW174" i="7"/>
  <c r="CP174" i="7"/>
  <c r="CN174" i="7"/>
  <c r="CM174" i="7"/>
  <c r="N174" i="6" s="1"/>
  <c r="CO173" i="7"/>
  <c r="CQ173" i="7"/>
  <c r="O175" i="6"/>
  <c r="CB173" i="7"/>
  <c r="BZ173" i="7"/>
  <c r="CA174" i="7"/>
  <c r="M174" i="6"/>
  <c r="BX174" i="7"/>
  <c r="L174" i="6" s="1"/>
  <c r="BY174" i="7"/>
  <c r="BK173" i="7"/>
  <c r="BM173" i="7"/>
  <c r="K174" i="6"/>
  <c r="BI174" i="7"/>
  <c r="J174" i="6" s="1"/>
  <c r="BJ174" i="7"/>
  <c r="BL174" i="7"/>
  <c r="AY173" i="7"/>
  <c r="AW173" i="7"/>
  <c r="AX174" i="7"/>
  <c r="I174" i="6"/>
  <c r="AU174" i="7"/>
  <c r="H174" i="6" s="1"/>
  <c r="AV174" i="7"/>
  <c r="BB174" i="7"/>
  <c r="BE175" i="7"/>
  <c r="AN174" i="7"/>
  <c r="F173" i="6"/>
  <c r="AG174" i="7"/>
  <c r="AJ174" i="7"/>
  <c r="AH174" i="7"/>
  <c r="AI173" i="7"/>
  <c r="AK173" i="7"/>
  <c r="G175" i="6"/>
  <c r="AQ175" i="7"/>
  <c r="U173" i="7"/>
  <c r="W173" i="7"/>
  <c r="V174" i="7"/>
  <c r="T174" i="7"/>
  <c r="S174" i="7"/>
  <c r="D174" i="6" s="1"/>
  <c r="E175" i="6"/>
  <c r="AC175" i="7"/>
  <c r="Z174" i="7"/>
  <c r="D173" i="7"/>
  <c r="B173" i="6" s="1"/>
  <c r="AE173" i="6" s="1"/>
  <c r="F172" i="7"/>
  <c r="E173" i="7"/>
  <c r="H173" i="7" s="1"/>
  <c r="C174" i="6"/>
  <c r="G173" i="7"/>
  <c r="L173" i="7"/>
  <c r="O174" i="7"/>
  <c r="BR174" i="7"/>
  <c r="DK175" i="7"/>
  <c r="BD174" i="7"/>
  <c r="BR173" i="7"/>
  <c r="Q176" i="6" l="1"/>
  <c r="DB176" i="7"/>
  <c r="P176" i="6" s="1"/>
  <c r="DC176" i="7"/>
  <c r="DE176" i="7"/>
  <c r="DL176" i="7"/>
  <c r="DI176" i="7"/>
  <c r="DF175" i="7"/>
  <c r="DD175" i="7"/>
  <c r="AF174" i="6"/>
  <c r="CH175" i="7"/>
  <c r="CE175" i="7"/>
  <c r="CT175" i="7"/>
  <c r="CW175" i="7"/>
  <c r="CO174" i="7"/>
  <c r="CQ174" i="7"/>
  <c r="CM175" i="7"/>
  <c r="N175" i="6" s="1"/>
  <c r="CP175" i="7"/>
  <c r="CN175" i="7"/>
  <c r="O176" i="6"/>
  <c r="BS175" i="7"/>
  <c r="BP174" i="7"/>
  <c r="CB174" i="7"/>
  <c r="BZ174" i="7"/>
  <c r="BX175" i="7"/>
  <c r="L175" i="6" s="1"/>
  <c r="M175" i="6"/>
  <c r="CA175" i="7"/>
  <c r="BY175" i="7"/>
  <c r="BS174" i="7"/>
  <c r="BL175" i="7"/>
  <c r="K175" i="6"/>
  <c r="BI175" i="7"/>
  <c r="J175" i="6" s="1"/>
  <c r="BJ175" i="7"/>
  <c r="BP175" i="7"/>
  <c r="BK174" i="7"/>
  <c r="BM174" i="7"/>
  <c r="BB175" i="7"/>
  <c r="AW174" i="7"/>
  <c r="AY174" i="7"/>
  <c r="I175" i="6"/>
  <c r="AU175" i="7"/>
  <c r="H175" i="6" s="1"/>
  <c r="AV175" i="7"/>
  <c r="AX175" i="7"/>
  <c r="BE176" i="7"/>
  <c r="AN175" i="7"/>
  <c r="F174" i="6"/>
  <c r="AJ175" i="7"/>
  <c r="AH175" i="7"/>
  <c r="AG175" i="7"/>
  <c r="AI174" i="7"/>
  <c r="AK174" i="7"/>
  <c r="G176" i="6"/>
  <c r="AQ176" i="7"/>
  <c r="F173" i="7"/>
  <c r="AC176" i="7"/>
  <c r="E176" i="6"/>
  <c r="T175" i="7"/>
  <c r="S175" i="7"/>
  <c r="D175" i="6" s="1"/>
  <c r="V175" i="7"/>
  <c r="W174" i="7"/>
  <c r="U174" i="7"/>
  <c r="Z175" i="7"/>
  <c r="G174" i="7"/>
  <c r="C175" i="6"/>
  <c r="D174" i="7"/>
  <c r="B174" i="6" s="1"/>
  <c r="E174" i="7"/>
  <c r="F174" i="7" s="1"/>
  <c r="L174" i="7"/>
  <c r="O175" i="7"/>
  <c r="CG175" i="7"/>
  <c r="DK176" i="7"/>
  <c r="BD175" i="7"/>
  <c r="AE174" i="6" l="1"/>
  <c r="Q177" i="6"/>
  <c r="DB177" i="7"/>
  <c r="P177" i="6" s="1"/>
  <c r="DE177" i="7"/>
  <c r="DC177" i="7"/>
  <c r="DL177" i="7"/>
  <c r="DI177" i="7"/>
  <c r="DF176" i="7"/>
  <c r="DD176" i="7"/>
  <c r="AF175" i="6"/>
  <c r="CH176" i="7"/>
  <c r="CE176" i="7"/>
  <c r="CT176" i="7"/>
  <c r="CW176" i="7"/>
  <c r="CP176" i="7"/>
  <c r="CM176" i="7"/>
  <c r="N176" i="6" s="1"/>
  <c r="CN176" i="7"/>
  <c r="CO175" i="7"/>
  <c r="CQ175" i="7"/>
  <c r="O177" i="6"/>
  <c r="CB175" i="7"/>
  <c r="BZ175" i="7"/>
  <c r="BS176" i="7"/>
  <c r="CA176" i="7"/>
  <c r="M176" i="6"/>
  <c r="BX176" i="7"/>
  <c r="L176" i="6" s="1"/>
  <c r="BY176" i="7"/>
  <c r="K176" i="6"/>
  <c r="BI176" i="7"/>
  <c r="J176" i="6" s="1"/>
  <c r="BJ176" i="7"/>
  <c r="BL176" i="7"/>
  <c r="BM175" i="7"/>
  <c r="BK175" i="7"/>
  <c r="BP176" i="7"/>
  <c r="AX176" i="7"/>
  <c r="I176" i="6"/>
  <c r="AU176" i="7"/>
  <c r="H176" i="6" s="1"/>
  <c r="AV176" i="7"/>
  <c r="BB176" i="7"/>
  <c r="AY175" i="7"/>
  <c r="AW175" i="7"/>
  <c r="BE177" i="7"/>
  <c r="AN176" i="7"/>
  <c r="F175" i="6"/>
  <c r="AJ176" i="7"/>
  <c r="AG176" i="7"/>
  <c r="AH176" i="7"/>
  <c r="AI175" i="7"/>
  <c r="AK175" i="7"/>
  <c r="G177" i="6"/>
  <c r="AQ177" i="7"/>
  <c r="G175" i="7"/>
  <c r="U175" i="7"/>
  <c r="W175" i="7"/>
  <c r="S176" i="7"/>
  <c r="D176" i="6" s="1"/>
  <c r="V176" i="7"/>
  <c r="T176" i="7"/>
  <c r="E177" i="6"/>
  <c r="AC177" i="7"/>
  <c r="Z176" i="7"/>
  <c r="E175" i="7"/>
  <c r="H175" i="7" s="1"/>
  <c r="H174" i="7"/>
  <c r="D175" i="7"/>
  <c r="B175" i="6" s="1"/>
  <c r="C176" i="6"/>
  <c r="L175" i="7"/>
  <c r="O176" i="7"/>
  <c r="DK177" i="7"/>
  <c r="BR175" i="7"/>
  <c r="AE175" i="6" l="1"/>
  <c r="Q178" i="6"/>
  <c r="DB178" i="7"/>
  <c r="P178" i="6" s="1"/>
  <c r="DC178" i="7"/>
  <c r="DE178" i="7"/>
  <c r="DF177" i="7"/>
  <c r="DD177" i="7"/>
  <c r="DL178" i="7"/>
  <c r="DI178" i="7"/>
  <c r="CH177" i="7"/>
  <c r="CE177" i="7"/>
  <c r="AF176" i="6"/>
  <c r="CT177" i="7"/>
  <c r="CW177" i="7"/>
  <c r="CM177" i="7"/>
  <c r="N177" i="6" s="1"/>
  <c r="CP177" i="7"/>
  <c r="CN177" i="7"/>
  <c r="CO176" i="7"/>
  <c r="CQ176" i="7"/>
  <c r="O178" i="6"/>
  <c r="CB176" i="7"/>
  <c r="BZ176" i="7"/>
  <c r="BX177" i="7"/>
  <c r="L177" i="6" s="1"/>
  <c r="M177" i="6"/>
  <c r="CA177" i="7"/>
  <c r="BY177" i="7"/>
  <c r="K177" i="6"/>
  <c r="BL177" i="7"/>
  <c r="BI177" i="7"/>
  <c r="J177" i="6" s="1"/>
  <c r="BJ177" i="7"/>
  <c r="BK176" i="7"/>
  <c r="BM176" i="7"/>
  <c r="I177" i="6"/>
  <c r="AU177" i="7"/>
  <c r="H177" i="6" s="1"/>
  <c r="AX177" i="7"/>
  <c r="AV177" i="7"/>
  <c r="AY176" i="7"/>
  <c r="AW176" i="7"/>
  <c r="BB177" i="7"/>
  <c r="BE178" i="7"/>
  <c r="AN177" i="7"/>
  <c r="F176" i="6"/>
  <c r="F175" i="7"/>
  <c r="AJ177" i="7"/>
  <c r="AH177" i="7"/>
  <c r="AG177" i="7"/>
  <c r="AI176" i="7"/>
  <c r="AK176" i="7"/>
  <c r="G178" i="6"/>
  <c r="AQ178" i="7"/>
  <c r="AC178" i="7"/>
  <c r="E178" i="6"/>
  <c r="S177" i="7"/>
  <c r="D177" i="6" s="1"/>
  <c r="V177" i="7"/>
  <c r="T177" i="7"/>
  <c r="Z177" i="7"/>
  <c r="W176" i="7"/>
  <c r="U176" i="7"/>
  <c r="E176" i="7"/>
  <c r="F176" i="7" s="1"/>
  <c r="D176" i="7"/>
  <c r="B176" i="6" s="1"/>
  <c r="AE176" i="6" s="1"/>
  <c r="C177" i="6"/>
  <c r="G176" i="7"/>
  <c r="L176" i="7"/>
  <c r="O177" i="7"/>
  <c r="BR177" i="7"/>
  <c r="DK178" i="7"/>
  <c r="BR176" i="7"/>
  <c r="CG177" i="7"/>
  <c r="Q179" i="6" l="1"/>
  <c r="DB179" i="7"/>
  <c r="P179" i="6" s="1"/>
  <c r="DC179" i="7"/>
  <c r="DE179" i="7"/>
  <c r="DL179" i="7"/>
  <c r="DI179" i="7"/>
  <c r="DD178" i="7"/>
  <c r="DF178" i="7"/>
  <c r="AF177" i="6"/>
  <c r="CH178" i="7"/>
  <c r="CE178" i="7"/>
  <c r="CT178" i="7"/>
  <c r="CW178" i="7"/>
  <c r="CP178" i="7"/>
  <c r="CN178" i="7"/>
  <c r="CM178" i="7"/>
  <c r="N178" i="6" s="1"/>
  <c r="CO177" i="7"/>
  <c r="CQ177" i="7"/>
  <c r="O179" i="6"/>
  <c r="BS178" i="7"/>
  <c r="BP177" i="7"/>
  <c r="CB177" i="7"/>
  <c r="BZ177" i="7"/>
  <c r="BS177" i="7"/>
  <c r="CA178" i="7"/>
  <c r="M178" i="6"/>
  <c r="BX178" i="7"/>
  <c r="L178" i="6" s="1"/>
  <c r="BY178" i="7"/>
  <c r="BP178" i="7"/>
  <c r="BK177" i="7"/>
  <c r="BM177" i="7"/>
  <c r="K178" i="6"/>
  <c r="BI178" i="7"/>
  <c r="J178" i="6" s="1"/>
  <c r="BJ178" i="7"/>
  <c r="BL178" i="7"/>
  <c r="AX178" i="7"/>
  <c r="I178" i="6"/>
  <c r="AU178" i="7"/>
  <c r="H178" i="6" s="1"/>
  <c r="AV178" i="7"/>
  <c r="AY177" i="7"/>
  <c r="AW177" i="7"/>
  <c r="BB178" i="7"/>
  <c r="BE179" i="7"/>
  <c r="AN178" i="7"/>
  <c r="F177" i="6"/>
  <c r="H176" i="7"/>
  <c r="AJ178" i="7"/>
  <c r="AH178" i="7"/>
  <c r="AG178" i="7"/>
  <c r="AI177" i="7"/>
  <c r="AK177" i="7"/>
  <c r="G179" i="6"/>
  <c r="AQ179" i="7"/>
  <c r="U177" i="7"/>
  <c r="W177" i="7"/>
  <c r="V178" i="7"/>
  <c r="T178" i="7"/>
  <c r="S178" i="7"/>
  <c r="D178" i="6" s="1"/>
  <c r="E179" i="6"/>
  <c r="AC179" i="7"/>
  <c r="Z178" i="7"/>
  <c r="E177" i="7"/>
  <c r="F177" i="7" s="1"/>
  <c r="C178" i="6"/>
  <c r="G177" i="7"/>
  <c r="D177" i="7"/>
  <c r="B177" i="6" s="1"/>
  <c r="AE177" i="6" s="1"/>
  <c r="L177" i="7"/>
  <c r="O178" i="7"/>
  <c r="AP178" i="7"/>
  <c r="BD178" i="7"/>
  <c r="DK179" i="7"/>
  <c r="CG178" i="7"/>
  <c r="Q180" i="6" l="1"/>
  <c r="DB180" i="7"/>
  <c r="P180" i="6" s="1"/>
  <c r="DC180" i="7"/>
  <c r="DE180" i="7"/>
  <c r="DL180" i="7"/>
  <c r="DI180" i="7"/>
  <c r="DF179" i="7"/>
  <c r="DD179" i="7"/>
  <c r="AF178" i="6"/>
  <c r="CT179" i="7"/>
  <c r="CW179" i="7"/>
  <c r="CH179" i="7"/>
  <c r="CE179" i="7"/>
  <c r="CM179" i="7"/>
  <c r="N179" i="6" s="1"/>
  <c r="CP179" i="7"/>
  <c r="CN179" i="7"/>
  <c r="CO178" i="7"/>
  <c r="CQ178" i="7"/>
  <c r="O180" i="6"/>
  <c r="BX179" i="7"/>
  <c r="L179" i="6" s="1"/>
  <c r="M179" i="6"/>
  <c r="CA179" i="7"/>
  <c r="BY179" i="7"/>
  <c r="CB178" i="7"/>
  <c r="BZ178" i="7"/>
  <c r="BL179" i="7"/>
  <c r="K179" i="6"/>
  <c r="BI179" i="7"/>
  <c r="J179" i="6" s="1"/>
  <c r="BJ179" i="7"/>
  <c r="BM178" i="7"/>
  <c r="BK178" i="7"/>
  <c r="I179" i="6"/>
  <c r="AU179" i="7"/>
  <c r="H179" i="6" s="1"/>
  <c r="AV179" i="7"/>
  <c r="AX179" i="7"/>
  <c r="AW178" i="7"/>
  <c r="AY178" i="7"/>
  <c r="BB179" i="7"/>
  <c r="BE180" i="7"/>
  <c r="AN179" i="7"/>
  <c r="F178" i="6"/>
  <c r="H177" i="7"/>
  <c r="AG179" i="7"/>
  <c r="AH179" i="7"/>
  <c r="AJ179" i="7"/>
  <c r="AK178" i="7"/>
  <c r="AI178" i="7"/>
  <c r="G180" i="6"/>
  <c r="AQ180" i="7"/>
  <c r="AC180" i="7"/>
  <c r="E180" i="6"/>
  <c r="T179" i="7"/>
  <c r="S179" i="7"/>
  <c r="D179" i="6" s="1"/>
  <c r="V179" i="7"/>
  <c r="W178" i="7"/>
  <c r="U178" i="7"/>
  <c r="Z179" i="7"/>
  <c r="D178" i="7"/>
  <c r="B178" i="6" s="1"/>
  <c r="AE178" i="6" s="1"/>
  <c r="E178" i="7"/>
  <c r="H178" i="7" s="1"/>
  <c r="C179" i="6"/>
  <c r="G178" i="7"/>
  <c r="L178" i="7"/>
  <c r="O179" i="7"/>
  <c r="DK180" i="7"/>
  <c r="AP179" i="7"/>
  <c r="BD179" i="7"/>
  <c r="BR179" i="7"/>
  <c r="CG179" i="7"/>
  <c r="BR178" i="7"/>
  <c r="Q181" i="6" l="1"/>
  <c r="DB181" i="7"/>
  <c r="P181" i="6" s="1"/>
  <c r="DC181" i="7"/>
  <c r="DE181" i="7"/>
  <c r="DL181" i="7"/>
  <c r="DI181" i="7"/>
  <c r="DF180" i="7"/>
  <c r="DD180" i="7"/>
  <c r="AF179" i="6"/>
  <c r="CH180" i="7"/>
  <c r="CE180" i="7"/>
  <c r="CT180" i="7"/>
  <c r="CW180" i="7"/>
  <c r="CP180" i="7"/>
  <c r="CM180" i="7"/>
  <c r="N180" i="6" s="1"/>
  <c r="CN180" i="7"/>
  <c r="CO179" i="7"/>
  <c r="CQ179" i="7"/>
  <c r="O181" i="6"/>
  <c r="CB179" i="7"/>
  <c r="BZ179" i="7"/>
  <c r="BP180" i="7"/>
  <c r="BP179" i="7"/>
  <c r="CA180" i="7"/>
  <c r="M180" i="6"/>
  <c r="BX180" i="7"/>
  <c r="L180" i="6" s="1"/>
  <c r="BY180" i="7"/>
  <c r="BS179" i="7"/>
  <c r="K180" i="6"/>
  <c r="BI180" i="7"/>
  <c r="J180" i="6" s="1"/>
  <c r="BL180" i="7"/>
  <c r="BJ180" i="7"/>
  <c r="BM179" i="7"/>
  <c r="BK179" i="7"/>
  <c r="AX180" i="7"/>
  <c r="I180" i="6"/>
  <c r="AU180" i="7"/>
  <c r="H180" i="6" s="1"/>
  <c r="AV180" i="7"/>
  <c r="BB180" i="7"/>
  <c r="AW179" i="7"/>
  <c r="AY179" i="7"/>
  <c r="BE181" i="7"/>
  <c r="AN180" i="7"/>
  <c r="F179" i="6"/>
  <c r="AG180" i="7"/>
  <c r="AH180" i="7"/>
  <c r="AJ180" i="7"/>
  <c r="AI179" i="7"/>
  <c r="AK179" i="7"/>
  <c r="G181" i="6"/>
  <c r="AQ181" i="7"/>
  <c r="F178" i="7"/>
  <c r="U179" i="7"/>
  <c r="W179" i="7"/>
  <c r="S180" i="7"/>
  <c r="D180" i="6" s="1"/>
  <c r="T180" i="7"/>
  <c r="V180" i="7"/>
  <c r="E181" i="6"/>
  <c r="AC181" i="7"/>
  <c r="Z180" i="7"/>
  <c r="E179" i="7"/>
  <c r="H179" i="7" s="1"/>
  <c r="G179" i="7"/>
  <c r="D179" i="7"/>
  <c r="B179" i="6" s="1"/>
  <c r="C180" i="6"/>
  <c r="L179" i="7"/>
  <c r="O180" i="7"/>
  <c r="DK181" i="7"/>
  <c r="AP180" i="7"/>
  <c r="AE179" i="6" l="1"/>
  <c r="Q182" i="6"/>
  <c r="DB182" i="7"/>
  <c r="P182" i="6" s="1"/>
  <c r="DC182" i="7"/>
  <c r="DE182" i="7"/>
  <c r="DL182" i="7"/>
  <c r="DI182" i="7"/>
  <c r="DF181" i="7"/>
  <c r="DD181" i="7"/>
  <c r="CH181" i="7"/>
  <c r="CE181" i="7"/>
  <c r="CT181" i="7"/>
  <c r="CW181" i="7"/>
  <c r="CM181" i="7"/>
  <c r="N181" i="6" s="1"/>
  <c r="CP181" i="7"/>
  <c r="CN181" i="7"/>
  <c r="CO180" i="7"/>
  <c r="CQ180" i="7"/>
  <c r="O182" i="6"/>
  <c r="BP181" i="7"/>
  <c r="CB180" i="7"/>
  <c r="BZ180" i="7"/>
  <c r="BS180" i="7"/>
  <c r="BX181" i="7"/>
  <c r="L181" i="6" s="1"/>
  <c r="M181" i="6"/>
  <c r="CA181" i="7"/>
  <c r="BY181" i="7"/>
  <c r="BK180" i="7"/>
  <c r="BM180" i="7"/>
  <c r="K181" i="6"/>
  <c r="BL181" i="7"/>
  <c r="BI181" i="7"/>
  <c r="J181" i="6" s="1"/>
  <c r="BJ181" i="7"/>
  <c r="AY180" i="7"/>
  <c r="AW180" i="7"/>
  <c r="BB181" i="7"/>
  <c r="I181" i="6"/>
  <c r="AU181" i="7"/>
  <c r="H181" i="6" s="1"/>
  <c r="AX181" i="7"/>
  <c r="AV181" i="7"/>
  <c r="BE182" i="7"/>
  <c r="AN181" i="7"/>
  <c r="F180" i="6"/>
  <c r="F179" i="7"/>
  <c r="AJ181" i="7"/>
  <c r="AG181" i="7"/>
  <c r="AH181" i="7"/>
  <c r="AI180" i="7"/>
  <c r="AK180" i="7"/>
  <c r="G182" i="6"/>
  <c r="AQ182" i="7"/>
  <c r="E180" i="7"/>
  <c r="H180" i="7" s="1"/>
  <c r="AC182" i="7"/>
  <c r="E182" i="6"/>
  <c r="S181" i="7"/>
  <c r="D181" i="6" s="1"/>
  <c r="V181" i="7"/>
  <c r="T181" i="7"/>
  <c r="U180" i="7"/>
  <c r="W180" i="7"/>
  <c r="Z181" i="7"/>
  <c r="D180" i="7"/>
  <c r="B180" i="6" s="1"/>
  <c r="AE180" i="6" s="1"/>
  <c r="C181" i="6"/>
  <c r="G180" i="7"/>
  <c r="L180" i="7"/>
  <c r="O181" i="7"/>
  <c r="BR180" i="7"/>
  <c r="DK182" i="7"/>
  <c r="AP181" i="7"/>
  <c r="CG181" i="7"/>
  <c r="BD181" i="7"/>
  <c r="Q183" i="6" l="1"/>
  <c r="DB183" i="7"/>
  <c r="P183" i="6" s="1"/>
  <c r="DE183" i="7"/>
  <c r="DC183" i="7"/>
  <c r="DL183" i="7"/>
  <c r="DI183" i="7"/>
  <c r="DF182" i="7"/>
  <c r="DD182" i="7"/>
  <c r="CH182" i="7"/>
  <c r="CE182" i="7"/>
  <c r="AF181" i="6"/>
  <c r="CT182" i="7"/>
  <c r="CW182" i="7"/>
  <c r="CP182" i="7"/>
  <c r="CN182" i="7"/>
  <c r="CM182" i="7"/>
  <c r="N182" i="6" s="1"/>
  <c r="CO181" i="7"/>
  <c r="CQ181" i="7"/>
  <c r="O183" i="6"/>
  <c r="CB181" i="7"/>
  <c r="BZ181" i="7"/>
  <c r="BS182" i="7"/>
  <c r="CA182" i="7"/>
  <c r="M182" i="6"/>
  <c r="BX182" i="7"/>
  <c r="L182" i="6" s="1"/>
  <c r="BY182" i="7"/>
  <c r="BS181" i="7"/>
  <c r="BP182" i="7"/>
  <c r="BK181" i="7"/>
  <c r="BM181" i="7"/>
  <c r="K182" i="6"/>
  <c r="BI182" i="7"/>
  <c r="J182" i="6" s="1"/>
  <c r="BJ182" i="7"/>
  <c r="BL182" i="7"/>
  <c r="AY181" i="7"/>
  <c r="AW181" i="7"/>
  <c r="AX182" i="7"/>
  <c r="I182" i="6"/>
  <c r="AU182" i="7"/>
  <c r="H182" i="6" s="1"/>
  <c r="AV182" i="7"/>
  <c r="BB182" i="7"/>
  <c r="BE183" i="7"/>
  <c r="AN182" i="7"/>
  <c r="F181" i="6"/>
  <c r="F180" i="7"/>
  <c r="AG182" i="7"/>
  <c r="AJ182" i="7"/>
  <c r="AH182" i="7"/>
  <c r="AI181" i="7"/>
  <c r="AK181" i="7"/>
  <c r="G183" i="6"/>
  <c r="AQ183" i="7"/>
  <c r="U181" i="7"/>
  <c r="W181" i="7"/>
  <c r="V182" i="7"/>
  <c r="T182" i="7"/>
  <c r="S182" i="7"/>
  <c r="D182" i="6" s="1"/>
  <c r="E183" i="6"/>
  <c r="AC183" i="7"/>
  <c r="Z182" i="7"/>
  <c r="E181" i="7"/>
  <c r="H181" i="7" s="1"/>
  <c r="C182" i="6"/>
  <c r="G181" i="7"/>
  <c r="D181" i="7"/>
  <c r="B181" i="6" s="1"/>
  <c r="AE181" i="6" s="1"/>
  <c r="L181" i="7"/>
  <c r="O182" i="7"/>
  <c r="BR181" i="7"/>
  <c r="CG182" i="7"/>
  <c r="DK183" i="7"/>
  <c r="Q184" i="6" l="1"/>
  <c r="DB184" i="7"/>
  <c r="P184" i="6" s="1"/>
  <c r="DC184" i="7"/>
  <c r="DE184" i="7"/>
  <c r="DF183" i="7"/>
  <c r="DD183" i="7"/>
  <c r="DL184" i="7"/>
  <c r="DI184" i="7"/>
  <c r="CH183" i="7"/>
  <c r="CE183" i="7"/>
  <c r="AF182" i="6"/>
  <c r="CT183" i="7"/>
  <c r="CW183" i="7"/>
  <c r="CM183" i="7"/>
  <c r="N183" i="6" s="1"/>
  <c r="CP183" i="7"/>
  <c r="CN183" i="7"/>
  <c r="CO182" i="7"/>
  <c r="CQ182" i="7"/>
  <c r="O184" i="6"/>
  <c r="CB182" i="7"/>
  <c r="BZ182" i="7"/>
  <c r="BS183" i="7"/>
  <c r="BX183" i="7"/>
  <c r="L183" i="6" s="1"/>
  <c r="M183" i="6"/>
  <c r="CA183" i="7"/>
  <c r="BY183" i="7"/>
  <c r="BL183" i="7"/>
  <c r="K183" i="6"/>
  <c r="BI183" i="7"/>
  <c r="J183" i="6" s="1"/>
  <c r="BJ183" i="7"/>
  <c r="BK182" i="7"/>
  <c r="BM182" i="7"/>
  <c r="I183" i="6"/>
  <c r="AU183" i="7"/>
  <c r="H183" i="6" s="1"/>
  <c r="AV183" i="7"/>
  <c r="AX183" i="7"/>
  <c r="AW182" i="7"/>
  <c r="AY182" i="7"/>
  <c r="BB183" i="7"/>
  <c r="BE184" i="7"/>
  <c r="AN183" i="7"/>
  <c r="F182" i="6"/>
  <c r="F181" i="7"/>
  <c r="AJ183" i="7"/>
  <c r="AH183" i="7"/>
  <c r="AG183" i="7"/>
  <c r="AI182" i="7"/>
  <c r="AK182" i="7"/>
  <c r="G184" i="6"/>
  <c r="AQ184" i="7"/>
  <c r="AC184" i="7"/>
  <c r="E184" i="6"/>
  <c r="T183" i="7"/>
  <c r="S183" i="7"/>
  <c r="D183" i="6" s="1"/>
  <c r="V183" i="7"/>
  <c r="W182" i="7"/>
  <c r="U182" i="7"/>
  <c r="Z183" i="7"/>
  <c r="D182" i="7"/>
  <c r="B182" i="6" s="1"/>
  <c r="AE182" i="6" s="1"/>
  <c r="E182" i="7"/>
  <c r="H182" i="7" s="1"/>
  <c r="C183" i="6"/>
  <c r="G182" i="7"/>
  <c r="L182" i="7"/>
  <c r="O183" i="7"/>
  <c r="CG183" i="7"/>
  <c r="DK184" i="7"/>
  <c r="BD183" i="7"/>
  <c r="AP183" i="7"/>
  <c r="Q185" i="6" l="1"/>
  <c r="DB185" i="7"/>
  <c r="P185" i="6" s="1"/>
  <c r="DC185" i="7"/>
  <c r="DE185" i="7"/>
  <c r="DL185" i="7"/>
  <c r="DI185" i="7"/>
  <c r="DD184" i="7"/>
  <c r="DF184" i="7"/>
  <c r="AF183" i="6"/>
  <c r="CH184" i="7"/>
  <c r="CE184" i="7"/>
  <c r="CT184" i="7"/>
  <c r="CW184" i="7"/>
  <c r="CP184" i="7"/>
  <c r="CM184" i="7"/>
  <c r="N184" i="6" s="1"/>
  <c r="CN184" i="7"/>
  <c r="CO183" i="7"/>
  <c r="CQ183" i="7"/>
  <c r="O185" i="6"/>
  <c r="BP183" i="7"/>
  <c r="BS184" i="7"/>
  <c r="CB183" i="7"/>
  <c r="BZ183" i="7"/>
  <c r="CA184" i="7"/>
  <c r="M184" i="6"/>
  <c r="BX184" i="7"/>
  <c r="L184" i="6" s="1"/>
  <c r="BY184" i="7"/>
  <c r="BP184" i="7"/>
  <c r="BM183" i="7"/>
  <c r="BK183" i="7"/>
  <c r="K184" i="6"/>
  <c r="BI184" i="7"/>
  <c r="J184" i="6" s="1"/>
  <c r="BL184" i="7"/>
  <c r="BJ184" i="7"/>
  <c r="AX184" i="7"/>
  <c r="I184" i="6"/>
  <c r="AU184" i="7"/>
  <c r="H184" i="6" s="1"/>
  <c r="AV184" i="7"/>
  <c r="BB184" i="7"/>
  <c r="AW183" i="7"/>
  <c r="AY183" i="7"/>
  <c r="BE185" i="7"/>
  <c r="AN184" i="7"/>
  <c r="F183" i="6"/>
  <c r="AH184" i="7"/>
  <c r="AG184" i="7"/>
  <c r="AJ184" i="7"/>
  <c r="AI183" i="7"/>
  <c r="AK183" i="7"/>
  <c r="G185" i="6"/>
  <c r="AQ185" i="7"/>
  <c r="F182" i="7"/>
  <c r="U183" i="7"/>
  <c r="W183" i="7"/>
  <c r="S184" i="7"/>
  <c r="D184" i="6" s="1"/>
  <c r="V184" i="7"/>
  <c r="T184" i="7"/>
  <c r="E185" i="6"/>
  <c r="AC185" i="7"/>
  <c r="Z184" i="7"/>
  <c r="G183" i="7"/>
  <c r="E183" i="7"/>
  <c r="H183" i="7" s="1"/>
  <c r="D183" i="7"/>
  <c r="B183" i="6" s="1"/>
  <c r="C184" i="6"/>
  <c r="L183" i="7"/>
  <c r="O184" i="7"/>
  <c r="BR183" i="7"/>
  <c r="BD184" i="7"/>
  <c r="DK185" i="7"/>
  <c r="CG184" i="7"/>
  <c r="AP184" i="7"/>
  <c r="AE183" i="6" l="1"/>
  <c r="Q186" i="6"/>
  <c r="DC186" i="7"/>
  <c r="DB186" i="7"/>
  <c r="P186" i="6" s="1"/>
  <c r="DE186" i="7"/>
  <c r="DL186" i="7"/>
  <c r="DI186" i="7"/>
  <c r="DF185" i="7"/>
  <c r="DD185" i="7"/>
  <c r="CH185" i="7"/>
  <c r="CE185" i="7"/>
  <c r="AF184" i="6"/>
  <c r="CT185" i="7"/>
  <c r="CW185" i="7"/>
  <c r="CM185" i="7"/>
  <c r="N185" i="6" s="1"/>
  <c r="CP185" i="7"/>
  <c r="CN185" i="7"/>
  <c r="CO184" i="7"/>
  <c r="CQ184" i="7"/>
  <c r="O186" i="6"/>
  <c r="BX185" i="7"/>
  <c r="L185" i="6" s="1"/>
  <c r="M185" i="6"/>
  <c r="CA185" i="7"/>
  <c r="BY185" i="7"/>
  <c r="CB184" i="7"/>
  <c r="BZ184" i="7"/>
  <c r="BK184" i="7"/>
  <c r="BM184" i="7"/>
  <c r="K185" i="6"/>
  <c r="BL185" i="7"/>
  <c r="BJ185" i="7"/>
  <c r="BI185" i="7"/>
  <c r="J185" i="6" s="1"/>
  <c r="AY184" i="7"/>
  <c r="AW184" i="7"/>
  <c r="BB185" i="7"/>
  <c r="I185" i="6"/>
  <c r="AU185" i="7"/>
  <c r="H185" i="6" s="1"/>
  <c r="AX185" i="7"/>
  <c r="AV185" i="7"/>
  <c r="BE186" i="7"/>
  <c r="AN185" i="7"/>
  <c r="F184" i="6"/>
  <c r="AJ185" i="7"/>
  <c r="AH185" i="7"/>
  <c r="AG185" i="7"/>
  <c r="AK184" i="7"/>
  <c r="AI184" i="7"/>
  <c r="G186" i="6"/>
  <c r="AQ186" i="7"/>
  <c r="E184" i="7"/>
  <c r="H184" i="7" s="1"/>
  <c r="AC186" i="7"/>
  <c r="E186" i="6"/>
  <c r="S185" i="7"/>
  <c r="D185" i="6" s="1"/>
  <c r="V185" i="7"/>
  <c r="T185" i="7"/>
  <c r="Z185" i="7"/>
  <c r="W184" i="7"/>
  <c r="U184" i="7"/>
  <c r="F183" i="7"/>
  <c r="D184" i="7"/>
  <c r="B184" i="6" s="1"/>
  <c r="AE184" i="6" s="1"/>
  <c r="C185" i="6"/>
  <c r="G184" i="7"/>
  <c r="L184" i="7"/>
  <c r="O185" i="7"/>
  <c r="DK186" i="7"/>
  <c r="BR184" i="7"/>
  <c r="CG185" i="7"/>
  <c r="AF185" i="6" l="1"/>
  <c r="Q187" i="6"/>
  <c r="DB187" i="7"/>
  <c r="P187" i="6" s="1"/>
  <c r="DE187" i="7"/>
  <c r="DC187" i="7"/>
  <c r="DF186" i="7"/>
  <c r="DD186" i="7"/>
  <c r="DL187" i="7"/>
  <c r="DI187" i="7"/>
  <c r="CH186" i="7"/>
  <c r="CE186" i="7"/>
  <c r="CT186" i="7"/>
  <c r="CW186" i="7"/>
  <c r="CP186" i="7"/>
  <c r="CN186" i="7"/>
  <c r="CM186" i="7"/>
  <c r="N186" i="6" s="1"/>
  <c r="CO185" i="7"/>
  <c r="CQ185" i="7"/>
  <c r="O187" i="6"/>
  <c r="CB185" i="7"/>
  <c r="BZ185" i="7"/>
  <c r="BP185" i="7"/>
  <c r="CA186" i="7"/>
  <c r="M186" i="6"/>
  <c r="BX186" i="7"/>
  <c r="L186" i="6" s="1"/>
  <c r="BY186" i="7"/>
  <c r="BS185" i="7"/>
  <c r="BP186" i="7"/>
  <c r="K186" i="6"/>
  <c r="BI186" i="7"/>
  <c r="J186" i="6" s="1"/>
  <c r="BJ186" i="7"/>
  <c r="BL186" i="7"/>
  <c r="BK185" i="7"/>
  <c r="BM185" i="7"/>
  <c r="AY185" i="7"/>
  <c r="AW185" i="7"/>
  <c r="AX186" i="7"/>
  <c r="I186" i="6"/>
  <c r="AU186" i="7"/>
  <c r="H186" i="6" s="1"/>
  <c r="AV186" i="7"/>
  <c r="BB186" i="7"/>
  <c r="BE187" i="7"/>
  <c r="AN186" i="7"/>
  <c r="F185" i="6"/>
  <c r="AJ186" i="7"/>
  <c r="AH186" i="7"/>
  <c r="AG186" i="7"/>
  <c r="AI185" i="7"/>
  <c r="AK185" i="7"/>
  <c r="F184" i="7"/>
  <c r="G187" i="6"/>
  <c r="AQ187" i="7"/>
  <c r="U185" i="7"/>
  <c r="W185" i="7"/>
  <c r="V186" i="7"/>
  <c r="T186" i="7"/>
  <c r="S186" i="7"/>
  <c r="D186" i="6" s="1"/>
  <c r="E187" i="6"/>
  <c r="AC187" i="7"/>
  <c r="Z186" i="7"/>
  <c r="G185" i="7"/>
  <c r="C186" i="6"/>
  <c r="E185" i="7"/>
  <c r="F185" i="7" s="1"/>
  <c r="D185" i="7"/>
  <c r="B185" i="6" s="1"/>
  <c r="AE185" i="6" s="1"/>
  <c r="L185" i="7"/>
  <c r="O186" i="7"/>
  <c r="AP186" i="7"/>
  <c r="BD186" i="7"/>
  <c r="DK187" i="7"/>
  <c r="CG186" i="7"/>
  <c r="Q188" i="6" l="1"/>
  <c r="DB188" i="7"/>
  <c r="P188" i="6" s="1"/>
  <c r="DC188" i="7"/>
  <c r="DE188" i="7"/>
  <c r="DF187" i="7"/>
  <c r="DD187" i="7"/>
  <c r="DL188" i="7"/>
  <c r="DI188" i="7"/>
  <c r="AF186" i="6"/>
  <c r="CH187" i="7"/>
  <c r="CE187" i="7"/>
  <c r="CT187" i="7"/>
  <c r="CW187" i="7"/>
  <c r="CO186" i="7"/>
  <c r="CQ186" i="7"/>
  <c r="CM187" i="7"/>
  <c r="N187" i="6" s="1"/>
  <c r="CP187" i="7"/>
  <c r="CN187" i="7"/>
  <c r="O188" i="6"/>
  <c r="BS187" i="7"/>
  <c r="CB186" i="7"/>
  <c r="BZ186" i="7"/>
  <c r="BS186" i="7"/>
  <c r="BX187" i="7"/>
  <c r="L187" i="6" s="1"/>
  <c r="M187" i="6"/>
  <c r="CA187" i="7"/>
  <c r="BY187" i="7"/>
  <c r="K187" i="6"/>
  <c r="BL187" i="7"/>
  <c r="BI187" i="7"/>
  <c r="J187" i="6" s="1"/>
  <c r="BJ187" i="7"/>
  <c r="BK186" i="7"/>
  <c r="BM186" i="7"/>
  <c r="AX187" i="7"/>
  <c r="I187" i="6"/>
  <c r="AU187" i="7"/>
  <c r="H187" i="6" s="1"/>
  <c r="AV187" i="7"/>
  <c r="AY186" i="7"/>
  <c r="AW186" i="7"/>
  <c r="BB187" i="7"/>
  <c r="BE188" i="7"/>
  <c r="AN187" i="7"/>
  <c r="F186" i="6"/>
  <c r="AK186" i="7"/>
  <c r="AI186" i="7"/>
  <c r="AG187" i="7"/>
  <c r="AH187" i="7"/>
  <c r="AJ187" i="7"/>
  <c r="G188" i="6"/>
  <c r="AQ188" i="7"/>
  <c r="H185" i="7"/>
  <c r="E186" i="7"/>
  <c r="F186" i="7" s="1"/>
  <c r="AC188" i="7"/>
  <c r="E188" i="6"/>
  <c r="T187" i="7"/>
  <c r="S187" i="7"/>
  <c r="D187" i="6" s="1"/>
  <c r="V187" i="7"/>
  <c r="W186" i="7"/>
  <c r="U186" i="7"/>
  <c r="Z187" i="7"/>
  <c r="D186" i="7"/>
  <c r="B186" i="6" s="1"/>
  <c r="AE186" i="6" s="1"/>
  <c r="C187" i="6"/>
  <c r="G186" i="7"/>
  <c r="L186" i="7"/>
  <c r="O187" i="7"/>
  <c r="BR186" i="7"/>
  <c r="DK188" i="7"/>
  <c r="BD187" i="7"/>
  <c r="CG187" i="7"/>
  <c r="AP187" i="7"/>
  <c r="Q189" i="6" l="1"/>
  <c r="DB189" i="7"/>
  <c r="P189" i="6" s="1"/>
  <c r="DE189" i="7"/>
  <c r="DC189" i="7"/>
  <c r="DL189" i="7"/>
  <c r="DI189" i="7"/>
  <c r="DF188" i="7"/>
  <c r="DD188" i="7"/>
  <c r="CH188" i="7"/>
  <c r="CE188" i="7"/>
  <c r="AF187" i="6"/>
  <c r="CT188" i="7"/>
  <c r="CW188" i="7"/>
  <c r="CP188" i="7"/>
  <c r="CM188" i="7"/>
  <c r="N188" i="6" s="1"/>
  <c r="CN188" i="7"/>
  <c r="CO187" i="7"/>
  <c r="CQ187" i="7"/>
  <c r="O189" i="6"/>
  <c r="BP187" i="7"/>
  <c r="BS188" i="7"/>
  <c r="CB187" i="7"/>
  <c r="BZ187" i="7"/>
  <c r="CA188" i="7"/>
  <c r="M188" i="6"/>
  <c r="BX188" i="7"/>
  <c r="L188" i="6" s="1"/>
  <c r="BY188" i="7"/>
  <c r="BP188" i="7"/>
  <c r="BM187" i="7"/>
  <c r="BK187" i="7"/>
  <c r="K188" i="6"/>
  <c r="BI188" i="7"/>
  <c r="J188" i="6" s="1"/>
  <c r="BJ188" i="7"/>
  <c r="BL188" i="7"/>
  <c r="AU188" i="7"/>
  <c r="H188" i="6" s="1"/>
  <c r="I188" i="6"/>
  <c r="AV188" i="7"/>
  <c r="AX188" i="7"/>
  <c r="AW187" i="7"/>
  <c r="AY187" i="7"/>
  <c r="BB188" i="7"/>
  <c r="BE189" i="7"/>
  <c r="AN188" i="7"/>
  <c r="F187" i="6"/>
  <c r="H186" i="7"/>
  <c r="AG188" i="7"/>
  <c r="AJ188" i="7"/>
  <c r="AH188" i="7"/>
  <c r="AI187" i="7"/>
  <c r="AK187" i="7"/>
  <c r="G189" i="6"/>
  <c r="AQ189" i="7"/>
  <c r="U187" i="7"/>
  <c r="W187" i="7"/>
  <c r="S188" i="7"/>
  <c r="D188" i="6" s="1"/>
  <c r="T188" i="7"/>
  <c r="V188" i="7"/>
  <c r="E189" i="6"/>
  <c r="AC189" i="7"/>
  <c r="Z188" i="7"/>
  <c r="G187" i="7"/>
  <c r="E187" i="7"/>
  <c r="F187" i="7" s="1"/>
  <c r="D187" i="7"/>
  <c r="B187" i="6" s="1"/>
  <c r="C188" i="6"/>
  <c r="L187" i="7"/>
  <c r="O188" i="7"/>
  <c r="DK189" i="7"/>
  <c r="BD188" i="7"/>
  <c r="CG188" i="7"/>
  <c r="BR187" i="7"/>
  <c r="AP188" i="7"/>
  <c r="AE187" i="6" l="1"/>
  <c r="Q190" i="6"/>
  <c r="DB190" i="7"/>
  <c r="P190" i="6" s="1"/>
  <c r="DC190" i="7"/>
  <c r="DE190" i="7"/>
  <c r="DF189" i="7"/>
  <c r="DD189" i="7"/>
  <c r="DL190" i="7"/>
  <c r="DI190" i="7"/>
  <c r="CH189" i="7"/>
  <c r="CE189" i="7"/>
  <c r="AF188" i="6"/>
  <c r="CT189" i="7"/>
  <c r="CW189" i="7"/>
  <c r="CM189" i="7"/>
  <c r="N189" i="6" s="1"/>
  <c r="CP189" i="7"/>
  <c r="CN189" i="7"/>
  <c r="CO188" i="7"/>
  <c r="CQ188" i="7"/>
  <c r="O190" i="6"/>
  <c r="BP189" i="7"/>
  <c r="CB188" i="7"/>
  <c r="BZ188" i="7"/>
  <c r="BX189" i="7"/>
  <c r="L189" i="6" s="1"/>
  <c r="M189" i="6"/>
  <c r="CA189" i="7"/>
  <c r="BY189" i="7"/>
  <c r="K189" i="6"/>
  <c r="BL189" i="7"/>
  <c r="BI189" i="7"/>
  <c r="J189" i="6" s="1"/>
  <c r="BJ189" i="7"/>
  <c r="BK188" i="7"/>
  <c r="BM188" i="7"/>
  <c r="AU189" i="7"/>
  <c r="H189" i="6" s="1"/>
  <c r="I189" i="6"/>
  <c r="AX189" i="7"/>
  <c r="AV189" i="7"/>
  <c r="BB189" i="7"/>
  <c r="AW188" i="7"/>
  <c r="AY188" i="7"/>
  <c r="BE190" i="7"/>
  <c r="AN189" i="7"/>
  <c r="F188" i="6"/>
  <c r="AJ189" i="7"/>
  <c r="AH189" i="7"/>
  <c r="AG189" i="7"/>
  <c r="AI188" i="7"/>
  <c r="AK188" i="7"/>
  <c r="G190" i="6"/>
  <c r="AQ190" i="7"/>
  <c r="D188" i="7"/>
  <c r="B188" i="6" s="1"/>
  <c r="AE188" i="6" s="1"/>
  <c r="AC190" i="7"/>
  <c r="E190" i="6"/>
  <c r="S189" i="7"/>
  <c r="D189" i="6" s="1"/>
  <c r="V189" i="7"/>
  <c r="T189" i="7"/>
  <c r="U188" i="7"/>
  <c r="W188" i="7"/>
  <c r="Z189" i="7"/>
  <c r="H187" i="7"/>
  <c r="E188" i="7"/>
  <c r="H188" i="7" s="1"/>
  <c r="C189" i="6"/>
  <c r="G188" i="7"/>
  <c r="L188" i="7"/>
  <c r="O189" i="7"/>
  <c r="AP189" i="7"/>
  <c r="CG189" i="7"/>
  <c r="DK190" i="7"/>
  <c r="BR188" i="7"/>
  <c r="BD189" i="7"/>
  <c r="Q191" i="6" l="1"/>
  <c r="DB191" i="7"/>
  <c r="P191" i="6" s="1"/>
  <c r="DC191" i="7"/>
  <c r="DE191" i="7"/>
  <c r="DL191" i="7"/>
  <c r="DI191" i="7"/>
  <c r="DD190" i="7"/>
  <c r="DF190" i="7"/>
  <c r="AF189" i="6"/>
  <c r="CH190" i="7"/>
  <c r="CE190" i="7"/>
  <c r="CT190" i="7"/>
  <c r="CW190" i="7"/>
  <c r="CP190" i="7"/>
  <c r="CN190" i="7"/>
  <c r="CM190" i="7"/>
  <c r="N190" i="6" s="1"/>
  <c r="CO189" i="7"/>
  <c r="CQ189" i="7"/>
  <c r="O191" i="6"/>
  <c r="BS190" i="7"/>
  <c r="CB189" i="7"/>
  <c r="BZ189" i="7"/>
  <c r="CA190" i="7"/>
  <c r="M190" i="6"/>
  <c r="BX190" i="7"/>
  <c r="L190" i="6" s="1"/>
  <c r="BY190" i="7"/>
  <c r="BS189" i="7"/>
  <c r="BP190" i="7"/>
  <c r="BK189" i="7"/>
  <c r="BM189" i="7"/>
  <c r="K190" i="6"/>
  <c r="BI190" i="7"/>
  <c r="J190" i="6" s="1"/>
  <c r="BJ190" i="7"/>
  <c r="BL190" i="7"/>
  <c r="AW189" i="7"/>
  <c r="AY189" i="7"/>
  <c r="AU190" i="7"/>
  <c r="H190" i="6" s="1"/>
  <c r="I190" i="6"/>
  <c r="AV190" i="7"/>
  <c r="AX190" i="7"/>
  <c r="BB190" i="7"/>
  <c r="BE191" i="7"/>
  <c r="AN190" i="7"/>
  <c r="F189" i="6"/>
  <c r="AH190" i="7"/>
  <c r="AG190" i="7"/>
  <c r="AJ190" i="7"/>
  <c r="AI189" i="7"/>
  <c r="AK189" i="7"/>
  <c r="G191" i="6"/>
  <c r="AQ191" i="7"/>
  <c r="F188" i="7"/>
  <c r="U189" i="7"/>
  <c r="W189" i="7"/>
  <c r="V190" i="7"/>
  <c r="T190" i="7"/>
  <c r="S190" i="7"/>
  <c r="D190" i="6" s="1"/>
  <c r="E191" i="6"/>
  <c r="AC191" i="7"/>
  <c r="Z190" i="7"/>
  <c r="G189" i="7"/>
  <c r="C190" i="6"/>
  <c r="E189" i="7"/>
  <c r="F189" i="7" s="1"/>
  <c r="D189" i="7"/>
  <c r="B189" i="6" s="1"/>
  <c r="AE189" i="6" s="1"/>
  <c r="L189" i="7"/>
  <c r="O190" i="7"/>
  <c r="BR189" i="7"/>
  <c r="CG190" i="7"/>
  <c r="DK191" i="7"/>
  <c r="Q192" i="6" l="1"/>
  <c r="DB192" i="7"/>
  <c r="P192" i="6" s="1"/>
  <c r="DC192" i="7"/>
  <c r="DE192" i="7"/>
  <c r="DL192" i="7"/>
  <c r="DI192" i="7"/>
  <c r="DF191" i="7"/>
  <c r="DD191" i="7"/>
  <c r="CH191" i="7"/>
  <c r="CE191" i="7"/>
  <c r="CT191" i="7"/>
  <c r="CW191" i="7"/>
  <c r="AF190" i="6"/>
  <c r="CM191" i="7"/>
  <c r="N191" i="6" s="1"/>
  <c r="CP191" i="7"/>
  <c r="CN191" i="7"/>
  <c r="CO190" i="7"/>
  <c r="CQ190" i="7"/>
  <c r="O192" i="6"/>
  <c r="BP191" i="7"/>
  <c r="CB190" i="7"/>
  <c r="BZ190" i="7"/>
  <c r="BX191" i="7"/>
  <c r="L191" i="6" s="1"/>
  <c r="M191" i="6"/>
  <c r="CA191" i="7"/>
  <c r="BY191" i="7"/>
  <c r="K191" i="6"/>
  <c r="BL191" i="7"/>
  <c r="BI191" i="7"/>
  <c r="J191" i="6" s="1"/>
  <c r="BJ191" i="7"/>
  <c r="BM190" i="7"/>
  <c r="BK190" i="7"/>
  <c r="AU191" i="7"/>
  <c r="H191" i="6" s="1"/>
  <c r="I191" i="6"/>
  <c r="AX191" i="7"/>
  <c r="AV191" i="7"/>
  <c r="BB191" i="7"/>
  <c r="AY190" i="7"/>
  <c r="AW190" i="7"/>
  <c r="BE192" i="7"/>
  <c r="AN191" i="7"/>
  <c r="F190" i="6"/>
  <c r="AH191" i="7"/>
  <c r="AG191" i="7"/>
  <c r="AJ191" i="7"/>
  <c r="AK190" i="7"/>
  <c r="AI190" i="7"/>
  <c r="G192" i="6"/>
  <c r="AQ192" i="7"/>
  <c r="AC192" i="7"/>
  <c r="E192" i="6"/>
  <c r="T191" i="7"/>
  <c r="S191" i="7"/>
  <c r="D191" i="6" s="1"/>
  <c r="V191" i="7"/>
  <c r="W190" i="7"/>
  <c r="U190" i="7"/>
  <c r="Z191" i="7"/>
  <c r="D190" i="7"/>
  <c r="B190" i="6" s="1"/>
  <c r="AE190" i="6" s="1"/>
  <c r="G190" i="7"/>
  <c r="H189" i="7"/>
  <c r="E190" i="7"/>
  <c r="F190" i="7" s="1"/>
  <c r="C191" i="6"/>
  <c r="L190" i="7"/>
  <c r="O191" i="7"/>
  <c r="BR190" i="7"/>
  <c r="CG191" i="7"/>
  <c r="DK192" i="7"/>
  <c r="DL193" i="7" l="1"/>
  <c r="DI193" i="7"/>
  <c r="DF192" i="7"/>
  <c r="DD192" i="7"/>
  <c r="Q193" i="6"/>
  <c r="DB193" i="7"/>
  <c r="P193" i="6" s="1"/>
  <c r="DE193" i="7"/>
  <c r="DC193" i="7"/>
  <c r="AF191" i="6"/>
  <c r="CH192" i="7"/>
  <c r="CE192" i="7"/>
  <c r="CT192" i="7"/>
  <c r="CW192" i="7"/>
  <c r="CP192" i="7"/>
  <c r="CM192" i="7"/>
  <c r="N192" i="6" s="1"/>
  <c r="CN192" i="7"/>
  <c r="CO191" i="7"/>
  <c r="CQ191" i="7"/>
  <c r="O193" i="6"/>
  <c r="CB191" i="7"/>
  <c r="BZ191" i="7"/>
  <c r="CA192" i="7"/>
  <c r="M192" i="6"/>
  <c r="BX192" i="7"/>
  <c r="L192" i="6" s="1"/>
  <c r="BY192" i="7"/>
  <c r="BS191" i="7"/>
  <c r="BM191" i="7"/>
  <c r="BK191" i="7"/>
  <c r="K192" i="6"/>
  <c r="BI192" i="7"/>
  <c r="J192" i="6" s="1"/>
  <c r="BL192" i="7"/>
  <c r="BJ192" i="7"/>
  <c r="AW191" i="7"/>
  <c r="AY191" i="7"/>
  <c r="AV192" i="7"/>
  <c r="I192" i="6"/>
  <c r="AU192" i="7"/>
  <c r="H192" i="6" s="1"/>
  <c r="AX192" i="7"/>
  <c r="BB192" i="7"/>
  <c r="BE193" i="7"/>
  <c r="AN192" i="7"/>
  <c r="F191" i="6"/>
  <c r="AG192" i="7"/>
  <c r="AH192" i="7"/>
  <c r="AJ192" i="7"/>
  <c r="AI191" i="7"/>
  <c r="AK191" i="7"/>
  <c r="G193" i="6"/>
  <c r="AQ193" i="7"/>
  <c r="U191" i="7"/>
  <c r="W191" i="7"/>
  <c r="S192" i="7"/>
  <c r="D192" i="6" s="1"/>
  <c r="V192" i="7"/>
  <c r="T192" i="7"/>
  <c r="E193" i="6"/>
  <c r="AC193" i="7"/>
  <c r="Z192" i="7"/>
  <c r="H190" i="7"/>
  <c r="D191" i="7"/>
  <c r="B191" i="6" s="1"/>
  <c r="AE191" i="6" s="1"/>
  <c r="E191" i="7"/>
  <c r="H191" i="7" s="1"/>
  <c r="C192" i="6"/>
  <c r="G191" i="7"/>
  <c r="L191" i="7"/>
  <c r="O192" i="7"/>
  <c r="BR192" i="7"/>
  <c r="DK193" i="7"/>
  <c r="CG192" i="7"/>
  <c r="Q194" i="6" l="1"/>
  <c r="DC194" i="7"/>
  <c r="DB194" i="7"/>
  <c r="P194" i="6" s="1"/>
  <c r="DE194" i="7"/>
  <c r="DL194" i="7"/>
  <c r="DI194" i="7"/>
  <c r="DF193" i="7"/>
  <c r="DD193" i="7"/>
  <c r="CH193" i="7"/>
  <c r="CE193" i="7"/>
  <c r="AF192" i="6"/>
  <c r="CT193" i="7"/>
  <c r="CW193" i="7"/>
  <c r="CM193" i="7"/>
  <c r="N193" i="6" s="1"/>
  <c r="CP193" i="7"/>
  <c r="CN193" i="7"/>
  <c r="CO192" i="7"/>
  <c r="CQ192" i="7"/>
  <c r="O194" i="6"/>
  <c r="BP193" i="7"/>
  <c r="BP192" i="7"/>
  <c r="CB192" i="7"/>
  <c r="BZ192" i="7"/>
  <c r="BX193" i="7"/>
  <c r="L193" i="6" s="1"/>
  <c r="M193" i="6"/>
  <c r="CA193" i="7"/>
  <c r="BY193" i="7"/>
  <c r="BS192" i="7"/>
  <c r="BK192" i="7"/>
  <c r="BM192" i="7"/>
  <c r="K193" i="6"/>
  <c r="BL193" i="7"/>
  <c r="BI193" i="7"/>
  <c r="J193" i="6" s="1"/>
  <c r="BJ193" i="7"/>
  <c r="AU193" i="7"/>
  <c r="H193" i="6" s="1"/>
  <c r="I193" i="6"/>
  <c r="AX193" i="7"/>
  <c r="AV193" i="7"/>
  <c r="BB193" i="7"/>
  <c r="AY192" i="7"/>
  <c r="AW192" i="7"/>
  <c r="BE194" i="7"/>
  <c r="AN193" i="7"/>
  <c r="F192" i="6"/>
  <c r="AG193" i="7"/>
  <c r="AH193" i="7"/>
  <c r="AJ193" i="7"/>
  <c r="AK192" i="7"/>
  <c r="AI192" i="7"/>
  <c r="F191" i="7"/>
  <c r="G194" i="6"/>
  <c r="AQ194" i="7"/>
  <c r="AC194" i="7"/>
  <c r="E194" i="6"/>
  <c r="S193" i="7"/>
  <c r="D193" i="6" s="1"/>
  <c r="V193" i="7"/>
  <c r="T193" i="7"/>
  <c r="Z193" i="7"/>
  <c r="W192" i="7"/>
  <c r="U192" i="7"/>
  <c r="G192" i="7"/>
  <c r="D192" i="7"/>
  <c r="B192" i="6" s="1"/>
  <c r="AE192" i="6" s="1"/>
  <c r="E192" i="7"/>
  <c r="F192" i="7" s="1"/>
  <c r="C193" i="6"/>
  <c r="L192" i="7"/>
  <c r="O193" i="7"/>
  <c r="CG193" i="7"/>
  <c r="DK194" i="7"/>
  <c r="Q195" i="6" l="1"/>
  <c r="DB195" i="7"/>
  <c r="P195" i="6" s="1"/>
  <c r="DC195" i="7"/>
  <c r="DE195" i="7"/>
  <c r="DD194" i="7"/>
  <c r="DF194" i="7"/>
  <c r="DL195" i="7"/>
  <c r="DI195" i="7"/>
  <c r="AF193" i="6"/>
  <c r="CH194" i="7"/>
  <c r="CE194" i="7"/>
  <c r="CT194" i="7"/>
  <c r="CW194" i="7"/>
  <c r="CP194" i="7"/>
  <c r="CN194" i="7"/>
  <c r="CM194" i="7"/>
  <c r="N194" i="6" s="1"/>
  <c r="CO193" i="7"/>
  <c r="CQ193" i="7"/>
  <c r="O195" i="6"/>
  <c r="BS194" i="7"/>
  <c r="CB193" i="7"/>
  <c r="BZ193" i="7"/>
  <c r="CA194" i="7"/>
  <c r="M194" i="6"/>
  <c r="BX194" i="7"/>
  <c r="L194" i="6" s="1"/>
  <c r="BY194" i="7"/>
  <c r="BS193" i="7"/>
  <c r="BP194" i="7"/>
  <c r="BK193" i="7"/>
  <c r="BM193" i="7"/>
  <c r="K194" i="6"/>
  <c r="BI194" i="7"/>
  <c r="J194" i="6" s="1"/>
  <c r="BJ194" i="7"/>
  <c r="BL194" i="7"/>
  <c r="AW193" i="7"/>
  <c r="AY193" i="7"/>
  <c r="AU194" i="7"/>
  <c r="H194" i="6" s="1"/>
  <c r="I194" i="6"/>
  <c r="AX194" i="7"/>
  <c r="AV194" i="7"/>
  <c r="BB194" i="7"/>
  <c r="BE195" i="7"/>
  <c r="AN194" i="7"/>
  <c r="F193" i="6"/>
  <c r="AI193" i="7"/>
  <c r="AK193" i="7"/>
  <c r="AJ194" i="7"/>
  <c r="AH194" i="7"/>
  <c r="AG194" i="7"/>
  <c r="G195" i="6"/>
  <c r="AQ195" i="7"/>
  <c r="U193" i="7"/>
  <c r="W193" i="7"/>
  <c r="V194" i="7"/>
  <c r="T194" i="7"/>
  <c r="S194" i="7"/>
  <c r="D194" i="6" s="1"/>
  <c r="E195" i="6"/>
  <c r="AC195" i="7"/>
  <c r="Z194" i="7"/>
  <c r="D193" i="7"/>
  <c r="B193" i="6" s="1"/>
  <c r="AE193" i="6" s="1"/>
  <c r="E193" i="7"/>
  <c r="F193" i="7" s="1"/>
  <c r="H192" i="7"/>
  <c r="G193" i="7"/>
  <c r="C194" i="6"/>
  <c r="L193" i="7"/>
  <c r="O194" i="7"/>
  <c r="CG194" i="7"/>
  <c r="BR193" i="7"/>
  <c r="DK195" i="7"/>
  <c r="Q196" i="6" l="1"/>
  <c r="DB196" i="7"/>
  <c r="P196" i="6" s="1"/>
  <c r="DC196" i="7"/>
  <c r="DE196" i="7"/>
  <c r="DL196" i="7"/>
  <c r="DI196" i="7"/>
  <c r="DF195" i="7"/>
  <c r="DD195" i="7"/>
  <c r="CH195" i="7"/>
  <c r="CE195" i="7"/>
  <c r="AF194" i="6"/>
  <c r="CT195" i="7"/>
  <c r="CW195" i="7"/>
  <c r="CO194" i="7"/>
  <c r="CQ194" i="7"/>
  <c r="CM195" i="7"/>
  <c r="N195" i="6" s="1"/>
  <c r="CP195" i="7"/>
  <c r="CN195" i="7"/>
  <c r="O196" i="6"/>
  <c r="BS195" i="7"/>
  <c r="CB194" i="7"/>
  <c r="BZ194" i="7"/>
  <c r="BX195" i="7"/>
  <c r="L195" i="6" s="1"/>
  <c r="M195" i="6"/>
  <c r="CA195" i="7"/>
  <c r="BY195" i="7"/>
  <c r="BL195" i="7"/>
  <c r="K195" i="6"/>
  <c r="BI195" i="7"/>
  <c r="J195" i="6" s="1"/>
  <c r="BJ195" i="7"/>
  <c r="BK194" i="7"/>
  <c r="BM194" i="7"/>
  <c r="AU195" i="7"/>
  <c r="H195" i="6" s="1"/>
  <c r="I195" i="6"/>
  <c r="AX195" i="7"/>
  <c r="AV195" i="7"/>
  <c r="AW194" i="7"/>
  <c r="AY194" i="7"/>
  <c r="BB195" i="7"/>
  <c r="BE196" i="7"/>
  <c r="AN195" i="7"/>
  <c r="F194" i="6"/>
  <c r="AH195" i="7"/>
  <c r="AJ195" i="7"/>
  <c r="AG195" i="7"/>
  <c r="AK194" i="7"/>
  <c r="AI194" i="7"/>
  <c r="G196" i="6"/>
  <c r="AQ196" i="7"/>
  <c r="AC196" i="7"/>
  <c r="E196" i="6"/>
  <c r="T195" i="7"/>
  <c r="S195" i="7"/>
  <c r="D195" i="6" s="1"/>
  <c r="V195" i="7"/>
  <c r="W194" i="7"/>
  <c r="U194" i="7"/>
  <c r="Z195" i="7"/>
  <c r="H193" i="7"/>
  <c r="D194" i="7"/>
  <c r="B194" i="6" s="1"/>
  <c r="E194" i="7"/>
  <c r="H194" i="7" s="1"/>
  <c r="C195" i="6"/>
  <c r="G194" i="7"/>
  <c r="L194" i="7"/>
  <c r="O195" i="7"/>
  <c r="DK196" i="7"/>
  <c r="CG195" i="7"/>
  <c r="AE194" i="6" l="1"/>
  <c r="Q197" i="6"/>
  <c r="DB197" i="7"/>
  <c r="P197" i="6" s="1"/>
  <c r="DC197" i="7"/>
  <c r="DE197" i="7"/>
  <c r="DL197" i="7"/>
  <c r="DI197" i="7"/>
  <c r="DF196" i="7"/>
  <c r="DD196" i="7"/>
  <c r="CH196" i="7"/>
  <c r="CE196" i="7"/>
  <c r="AF195" i="6"/>
  <c r="CT196" i="7"/>
  <c r="CW196" i="7"/>
  <c r="CP196" i="7"/>
  <c r="CM196" i="7"/>
  <c r="N196" i="6" s="1"/>
  <c r="CN196" i="7"/>
  <c r="CO195" i="7"/>
  <c r="CQ195" i="7"/>
  <c r="O197" i="6"/>
  <c r="BP195" i="7"/>
  <c r="CA196" i="7"/>
  <c r="M196" i="6"/>
  <c r="BX196" i="7"/>
  <c r="L196" i="6" s="1"/>
  <c r="BY196" i="7"/>
  <c r="BP196" i="7"/>
  <c r="CB195" i="7"/>
  <c r="BZ195" i="7"/>
  <c r="BM195" i="7"/>
  <c r="BK195" i="7"/>
  <c r="K196" i="6"/>
  <c r="BI196" i="7"/>
  <c r="J196" i="6" s="1"/>
  <c r="BJ196" i="7"/>
  <c r="BL196" i="7"/>
  <c r="AV196" i="7"/>
  <c r="I196" i="6"/>
  <c r="AU196" i="7"/>
  <c r="H196" i="6" s="1"/>
  <c r="AX196" i="7"/>
  <c r="AW195" i="7"/>
  <c r="AY195" i="7"/>
  <c r="BB196" i="7"/>
  <c r="BE197" i="7"/>
  <c r="AN196" i="7"/>
  <c r="F195" i="6"/>
  <c r="AJ196" i="7"/>
  <c r="AG196" i="7"/>
  <c r="AH196" i="7"/>
  <c r="AI195" i="7"/>
  <c r="AK195" i="7"/>
  <c r="G197" i="6"/>
  <c r="AQ197" i="7"/>
  <c r="U195" i="7"/>
  <c r="W195" i="7"/>
  <c r="S196" i="7"/>
  <c r="D196" i="6" s="1"/>
  <c r="T196" i="7"/>
  <c r="V196" i="7"/>
  <c r="E197" i="6"/>
  <c r="AC197" i="7"/>
  <c r="Z196" i="7"/>
  <c r="E195" i="7"/>
  <c r="F195" i="7" s="1"/>
  <c r="F194" i="7"/>
  <c r="G195" i="7"/>
  <c r="D195" i="7"/>
  <c r="B195" i="6" s="1"/>
  <c r="C196" i="6"/>
  <c r="L195" i="7"/>
  <c r="O196" i="7"/>
  <c r="CG196" i="7"/>
  <c r="DK197" i="7"/>
  <c r="BR195" i="7"/>
  <c r="AE195" i="6" l="1"/>
  <c r="Q198" i="6"/>
  <c r="DB198" i="7"/>
  <c r="P198" i="6" s="1"/>
  <c r="DC198" i="7"/>
  <c r="DE198" i="7"/>
  <c r="DL198" i="7"/>
  <c r="DI198" i="7"/>
  <c r="DF197" i="7"/>
  <c r="DD197" i="7"/>
  <c r="CT197" i="7"/>
  <c r="CW197" i="7"/>
  <c r="AF196" i="6"/>
  <c r="CH197" i="7"/>
  <c r="CE197" i="7"/>
  <c r="CM197" i="7"/>
  <c r="N197" i="6" s="1"/>
  <c r="CP197" i="7"/>
  <c r="CN197" i="7"/>
  <c r="CO196" i="7"/>
  <c r="CQ196" i="7"/>
  <c r="O198" i="6"/>
  <c r="CB196" i="7"/>
  <c r="BZ196" i="7"/>
  <c r="BS197" i="7"/>
  <c r="BS196" i="7"/>
  <c r="BX197" i="7"/>
  <c r="L197" i="6" s="1"/>
  <c r="M197" i="6"/>
  <c r="CA197" i="7"/>
  <c r="BY197" i="7"/>
  <c r="BP197" i="7"/>
  <c r="K197" i="6"/>
  <c r="BL197" i="7"/>
  <c r="BI197" i="7"/>
  <c r="J197" i="6" s="1"/>
  <c r="BJ197" i="7"/>
  <c r="BK196" i="7"/>
  <c r="BM196" i="7"/>
  <c r="AU197" i="7"/>
  <c r="H197" i="6" s="1"/>
  <c r="I197" i="6"/>
  <c r="AX197" i="7"/>
  <c r="AV197" i="7"/>
  <c r="BB197" i="7"/>
  <c r="AW196" i="7"/>
  <c r="AY196" i="7"/>
  <c r="BE198" i="7"/>
  <c r="AN197" i="7"/>
  <c r="F196" i="6"/>
  <c r="AG197" i="7"/>
  <c r="AH197" i="7"/>
  <c r="AJ197" i="7"/>
  <c r="AI196" i="7"/>
  <c r="AK196" i="7"/>
  <c r="G198" i="6"/>
  <c r="AQ198" i="7"/>
  <c r="D196" i="7"/>
  <c r="B196" i="6" s="1"/>
  <c r="AE196" i="6" s="1"/>
  <c r="AC198" i="7"/>
  <c r="E198" i="6"/>
  <c r="S197" i="7"/>
  <c r="D197" i="6" s="1"/>
  <c r="V197" i="7"/>
  <c r="T197" i="7"/>
  <c r="U196" i="7"/>
  <c r="W196" i="7"/>
  <c r="Z197" i="7"/>
  <c r="H195" i="7"/>
  <c r="G196" i="7"/>
  <c r="C197" i="6"/>
  <c r="E196" i="7"/>
  <c r="H196" i="7" s="1"/>
  <c r="L196" i="7"/>
  <c r="O197" i="7"/>
  <c r="BR196" i="7"/>
  <c r="CG197" i="7"/>
  <c r="BD197" i="7"/>
  <c r="DK198" i="7"/>
  <c r="AP197" i="7"/>
  <c r="Q199" i="6" l="1"/>
  <c r="DB199" i="7"/>
  <c r="P199" i="6" s="1"/>
  <c r="DE199" i="7"/>
  <c r="DC199" i="7"/>
  <c r="DL199" i="7"/>
  <c r="DI199" i="7"/>
  <c r="DF198" i="7"/>
  <c r="DD198" i="7"/>
  <c r="CH198" i="7"/>
  <c r="CE198" i="7"/>
  <c r="AF197" i="6"/>
  <c r="CT198" i="7"/>
  <c r="CW198" i="7"/>
  <c r="CP198" i="7"/>
  <c r="CN198" i="7"/>
  <c r="CM198" i="7"/>
  <c r="N198" i="6" s="1"/>
  <c r="CO197" i="7"/>
  <c r="CQ197" i="7"/>
  <c r="O199" i="6"/>
  <c r="BP198" i="7"/>
  <c r="CB197" i="7"/>
  <c r="BZ197" i="7"/>
  <c r="CA198" i="7"/>
  <c r="M198" i="6"/>
  <c r="BX198" i="7"/>
  <c r="L198" i="6" s="1"/>
  <c r="BY198" i="7"/>
  <c r="BK197" i="7"/>
  <c r="BM197" i="7"/>
  <c r="K198" i="6"/>
  <c r="BI198" i="7"/>
  <c r="J198" i="6" s="1"/>
  <c r="BJ198" i="7"/>
  <c r="BL198" i="7"/>
  <c r="AU198" i="7"/>
  <c r="H198" i="6" s="1"/>
  <c r="I198" i="6"/>
  <c r="AV198" i="7"/>
  <c r="AX198" i="7"/>
  <c r="AW197" i="7"/>
  <c r="AY197" i="7"/>
  <c r="BB198" i="7"/>
  <c r="BE199" i="7"/>
  <c r="AN198" i="7"/>
  <c r="F197" i="6"/>
  <c r="AJ198" i="7"/>
  <c r="AG198" i="7"/>
  <c r="AH198" i="7"/>
  <c r="AI197" i="7"/>
  <c r="AK197" i="7"/>
  <c r="G199" i="6"/>
  <c r="AQ199" i="7"/>
  <c r="E199" i="6"/>
  <c r="AC199" i="7"/>
  <c r="Z198" i="7"/>
  <c r="U197" i="7"/>
  <c r="W197" i="7"/>
  <c r="V198" i="7"/>
  <c r="T198" i="7"/>
  <c r="S198" i="7"/>
  <c r="D198" i="6" s="1"/>
  <c r="F196" i="7"/>
  <c r="G197" i="7"/>
  <c r="C198" i="6"/>
  <c r="E197" i="7"/>
  <c r="F197" i="7" s="1"/>
  <c r="D197" i="7"/>
  <c r="B197" i="6" s="1"/>
  <c r="AE197" i="6" s="1"/>
  <c r="L197" i="7"/>
  <c r="O198" i="7"/>
  <c r="CG198" i="7"/>
  <c r="BR197" i="7"/>
  <c r="DK199" i="7"/>
  <c r="BD198" i="7"/>
  <c r="AP198" i="7"/>
  <c r="Q200" i="6" l="1"/>
  <c r="DB200" i="7"/>
  <c r="P200" i="6" s="1"/>
  <c r="DC200" i="7"/>
  <c r="DE200" i="7"/>
  <c r="DF199" i="7"/>
  <c r="DD199" i="7"/>
  <c r="DL200" i="7"/>
  <c r="DI200" i="7"/>
  <c r="AF198" i="6"/>
  <c r="CH199" i="7"/>
  <c r="CE199" i="7"/>
  <c r="CT199" i="7"/>
  <c r="CW199" i="7"/>
  <c r="CO198" i="7"/>
  <c r="CQ198" i="7"/>
  <c r="CM199" i="7"/>
  <c r="N199" i="6" s="1"/>
  <c r="CP199" i="7"/>
  <c r="CN199" i="7"/>
  <c r="O200" i="6"/>
  <c r="BS199" i="7"/>
  <c r="CB198" i="7"/>
  <c r="BZ198" i="7"/>
  <c r="BX199" i="7"/>
  <c r="L199" i="6" s="1"/>
  <c r="M199" i="6"/>
  <c r="CA199" i="7"/>
  <c r="BY199" i="7"/>
  <c r="BS198" i="7"/>
  <c r="BP199" i="7"/>
  <c r="BL199" i="7"/>
  <c r="K199" i="6"/>
  <c r="BI199" i="7"/>
  <c r="J199" i="6" s="1"/>
  <c r="BJ199" i="7"/>
  <c r="BK198" i="7"/>
  <c r="BM198" i="7"/>
  <c r="AU199" i="7"/>
  <c r="H199" i="6" s="1"/>
  <c r="I199" i="6"/>
  <c r="AX199" i="7"/>
  <c r="AV199" i="7"/>
  <c r="BB199" i="7"/>
  <c r="AY198" i="7"/>
  <c r="AW198" i="7"/>
  <c r="BE200" i="7"/>
  <c r="AN199" i="7"/>
  <c r="F198" i="6"/>
  <c r="AH199" i="7"/>
  <c r="AJ199" i="7"/>
  <c r="AG199" i="7"/>
  <c r="AI198" i="7"/>
  <c r="AK198" i="7"/>
  <c r="G200" i="6"/>
  <c r="AQ200" i="7"/>
  <c r="Z199" i="7"/>
  <c r="W198" i="7"/>
  <c r="U198" i="7"/>
  <c r="AC200" i="7"/>
  <c r="E200" i="6"/>
  <c r="T199" i="7"/>
  <c r="S199" i="7"/>
  <c r="D199" i="6" s="1"/>
  <c r="V199" i="7"/>
  <c r="D198" i="7"/>
  <c r="B198" i="6" s="1"/>
  <c r="AE198" i="6" s="1"/>
  <c r="E198" i="7"/>
  <c r="H198" i="7" s="1"/>
  <c r="H197" i="7"/>
  <c r="G198" i="7"/>
  <c r="C199" i="6"/>
  <c r="L198" i="7"/>
  <c r="O199" i="7"/>
  <c r="DK200" i="7"/>
  <c r="AP199" i="7"/>
  <c r="BR198" i="7"/>
  <c r="CG199" i="7"/>
  <c r="Q201" i="6" l="1"/>
  <c r="DB201" i="7"/>
  <c r="P201" i="6" s="1"/>
  <c r="DC201" i="7"/>
  <c r="DE201" i="7"/>
  <c r="DL201" i="7"/>
  <c r="DI201" i="7"/>
  <c r="DD200" i="7"/>
  <c r="DF200" i="7"/>
  <c r="CH200" i="7"/>
  <c r="CE200" i="7"/>
  <c r="AF199" i="6"/>
  <c r="CT200" i="7"/>
  <c r="CW200" i="7"/>
  <c r="CP200" i="7"/>
  <c r="CM200" i="7"/>
  <c r="N200" i="6" s="1"/>
  <c r="CN200" i="7"/>
  <c r="CO199" i="7"/>
  <c r="CQ199" i="7"/>
  <c r="O201" i="6"/>
  <c r="CB199" i="7"/>
  <c r="BZ199" i="7"/>
  <c r="CA200" i="7"/>
  <c r="M200" i="6"/>
  <c r="BX200" i="7"/>
  <c r="L200" i="6" s="1"/>
  <c r="BY200" i="7"/>
  <c r="BP200" i="7"/>
  <c r="BM199" i="7"/>
  <c r="BK199" i="7"/>
  <c r="K200" i="6"/>
  <c r="BI200" i="7"/>
  <c r="J200" i="6" s="1"/>
  <c r="BJ200" i="7"/>
  <c r="BL200" i="7"/>
  <c r="AV200" i="7"/>
  <c r="I200" i="6"/>
  <c r="AU200" i="7"/>
  <c r="H200" i="6" s="1"/>
  <c r="AX200" i="7"/>
  <c r="AW199" i="7"/>
  <c r="AY199" i="7"/>
  <c r="BB200" i="7"/>
  <c r="BE201" i="7"/>
  <c r="AN200" i="7"/>
  <c r="F198" i="7"/>
  <c r="F199" i="6"/>
  <c r="AJ200" i="7"/>
  <c r="AG200" i="7"/>
  <c r="AH200" i="7"/>
  <c r="AK199" i="7"/>
  <c r="AI199" i="7"/>
  <c r="G201" i="6"/>
  <c r="AQ201" i="7"/>
  <c r="D199" i="7"/>
  <c r="B199" i="6" s="1"/>
  <c r="AE199" i="6" s="1"/>
  <c r="U199" i="7"/>
  <c r="W199" i="7"/>
  <c r="S200" i="7"/>
  <c r="D200" i="6" s="1"/>
  <c r="V200" i="7"/>
  <c r="T200" i="7"/>
  <c r="E201" i="6"/>
  <c r="AC201" i="7"/>
  <c r="Z200" i="7"/>
  <c r="E199" i="7"/>
  <c r="F199" i="7" s="1"/>
  <c r="C200" i="6"/>
  <c r="G199" i="7"/>
  <c r="L199" i="7"/>
  <c r="O200" i="7"/>
  <c r="DK201" i="7"/>
  <c r="AP200" i="7"/>
  <c r="CG200" i="7"/>
  <c r="BD200" i="7"/>
  <c r="BR199" i="7"/>
  <c r="Q202" i="6" l="1"/>
  <c r="DB202" i="7"/>
  <c r="P202" i="6" s="1"/>
  <c r="DC202" i="7"/>
  <c r="DE202" i="7"/>
  <c r="DL202" i="7"/>
  <c r="DI202" i="7"/>
  <c r="DF201" i="7"/>
  <c r="DD201" i="7"/>
  <c r="AF200" i="6"/>
  <c r="CH201" i="7"/>
  <c r="CE201" i="7"/>
  <c r="CT201" i="7"/>
  <c r="CW201" i="7"/>
  <c r="CM201" i="7"/>
  <c r="N201" i="6" s="1"/>
  <c r="CP201" i="7"/>
  <c r="CN201" i="7"/>
  <c r="CO200" i="7"/>
  <c r="CQ200" i="7"/>
  <c r="O202" i="6"/>
  <c r="CB200" i="7"/>
  <c r="BZ200" i="7"/>
  <c r="BS201" i="7"/>
  <c r="BX201" i="7"/>
  <c r="L201" i="6" s="1"/>
  <c r="M201" i="6"/>
  <c r="CA201" i="7"/>
  <c r="BY201" i="7"/>
  <c r="BS200" i="7"/>
  <c r="BP201" i="7"/>
  <c r="K201" i="6"/>
  <c r="BL201" i="7"/>
  <c r="BJ201" i="7"/>
  <c r="BI201" i="7"/>
  <c r="J201" i="6" s="1"/>
  <c r="BK200" i="7"/>
  <c r="BM200" i="7"/>
  <c r="AU201" i="7"/>
  <c r="H201" i="6" s="1"/>
  <c r="I201" i="6"/>
  <c r="AX201" i="7"/>
  <c r="AV201" i="7"/>
  <c r="BB201" i="7"/>
  <c r="AY200" i="7"/>
  <c r="AW200" i="7"/>
  <c r="BE202" i="7"/>
  <c r="AN201" i="7"/>
  <c r="H199" i="7"/>
  <c r="F200" i="6"/>
  <c r="AG201" i="7"/>
  <c r="AJ201" i="7"/>
  <c r="AH201" i="7"/>
  <c r="AI200" i="7"/>
  <c r="AK200" i="7"/>
  <c r="G202" i="6"/>
  <c r="AQ202" i="7"/>
  <c r="Z201" i="7"/>
  <c r="W200" i="7"/>
  <c r="U200" i="7"/>
  <c r="AC202" i="7"/>
  <c r="E202" i="6"/>
  <c r="S201" i="7"/>
  <c r="D201" i="6" s="1"/>
  <c r="V201" i="7"/>
  <c r="T201" i="7"/>
  <c r="G200" i="7"/>
  <c r="E200" i="7"/>
  <c r="F200" i="7" s="1"/>
  <c r="D200" i="7"/>
  <c r="B200" i="6" s="1"/>
  <c r="AE200" i="6" s="1"/>
  <c r="C201" i="6"/>
  <c r="L200" i="7"/>
  <c r="O201" i="7"/>
  <c r="CG201" i="7"/>
  <c r="DK202" i="7"/>
  <c r="BD201" i="7"/>
  <c r="AP201" i="7"/>
  <c r="BR200" i="7"/>
  <c r="Q203" i="6" l="1"/>
  <c r="DB203" i="7"/>
  <c r="P203" i="6" s="1"/>
  <c r="DE203" i="7"/>
  <c r="DC203" i="7"/>
  <c r="DL203" i="7"/>
  <c r="DI203" i="7"/>
  <c r="DF202" i="7"/>
  <c r="DD202" i="7"/>
  <c r="CH202" i="7"/>
  <c r="CE202" i="7"/>
  <c r="AF201" i="6"/>
  <c r="CT202" i="7"/>
  <c r="CW202" i="7"/>
  <c r="CP202" i="7"/>
  <c r="CN202" i="7"/>
  <c r="CM202" i="7"/>
  <c r="N202" i="6" s="1"/>
  <c r="CO201" i="7"/>
  <c r="CQ201" i="7"/>
  <c r="O203" i="6"/>
  <c r="CB201" i="7"/>
  <c r="BZ201" i="7"/>
  <c r="CA202" i="7"/>
  <c r="M202" i="6"/>
  <c r="BX202" i="7"/>
  <c r="L202" i="6" s="1"/>
  <c r="BY202" i="7"/>
  <c r="K202" i="6"/>
  <c r="BI202" i="7"/>
  <c r="J202" i="6" s="1"/>
  <c r="BJ202" i="7"/>
  <c r="BL202" i="7"/>
  <c r="BK201" i="7"/>
  <c r="BM201" i="7"/>
  <c r="AW201" i="7"/>
  <c r="AY201" i="7"/>
  <c r="AU202" i="7"/>
  <c r="H202" i="6" s="1"/>
  <c r="I202" i="6"/>
  <c r="AX202" i="7"/>
  <c r="AV202" i="7"/>
  <c r="BB202" i="7"/>
  <c r="BE203" i="7"/>
  <c r="AN202" i="7"/>
  <c r="F201" i="6"/>
  <c r="AJ202" i="7"/>
  <c r="AH202" i="7"/>
  <c r="AG202" i="7"/>
  <c r="AI201" i="7"/>
  <c r="AK201" i="7"/>
  <c r="G203" i="6"/>
  <c r="AQ203" i="7"/>
  <c r="U201" i="7"/>
  <c r="W201" i="7"/>
  <c r="V202" i="7"/>
  <c r="T202" i="7"/>
  <c r="S202" i="7"/>
  <c r="D202" i="6" s="1"/>
  <c r="E203" i="6"/>
  <c r="AC203" i="7"/>
  <c r="Z202" i="7"/>
  <c r="H200" i="7"/>
  <c r="C202" i="6"/>
  <c r="G201" i="7"/>
  <c r="L201" i="7"/>
  <c r="E201" i="7"/>
  <c r="D201" i="7"/>
  <c r="B201" i="6" s="1"/>
  <c r="AE201" i="6" s="1"/>
  <c r="O202" i="7"/>
  <c r="BD202" i="7"/>
  <c r="CG202" i="7"/>
  <c r="AP202" i="7"/>
  <c r="BR202" i="7"/>
  <c r="BR201" i="7"/>
  <c r="DK203" i="7"/>
  <c r="Q204" i="6" l="1"/>
  <c r="DB204" i="7"/>
  <c r="P204" i="6" s="1"/>
  <c r="DC204" i="7"/>
  <c r="DE204" i="7"/>
  <c r="DF203" i="7"/>
  <c r="DD203" i="7"/>
  <c r="DL204" i="7"/>
  <c r="DI204" i="7"/>
  <c r="AF202" i="6"/>
  <c r="CH203" i="7"/>
  <c r="CE203" i="7"/>
  <c r="CT203" i="7"/>
  <c r="CW203" i="7"/>
  <c r="CO202" i="7"/>
  <c r="CQ202" i="7"/>
  <c r="CM203" i="7"/>
  <c r="N203" i="6" s="1"/>
  <c r="CP203" i="7"/>
  <c r="CN203" i="7"/>
  <c r="O204" i="6"/>
  <c r="BP202" i="7"/>
  <c r="CB202" i="7"/>
  <c r="BZ202" i="7"/>
  <c r="BX203" i="7"/>
  <c r="L203" i="6" s="1"/>
  <c r="M203" i="6"/>
  <c r="CA203" i="7"/>
  <c r="BY203" i="7"/>
  <c r="BS202" i="7"/>
  <c r="K203" i="6"/>
  <c r="BL203" i="7"/>
  <c r="BI203" i="7"/>
  <c r="J203" i="6" s="1"/>
  <c r="BJ203" i="7"/>
  <c r="BM202" i="7"/>
  <c r="BK202" i="7"/>
  <c r="AU203" i="7"/>
  <c r="H203" i="6" s="1"/>
  <c r="I203" i="6"/>
  <c r="AX203" i="7"/>
  <c r="AV203" i="7"/>
  <c r="AW202" i="7"/>
  <c r="AY202" i="7"/>
  <c r="BB203" i="7"/>
  <c r="BE204" i="7"/>
  <c r="AN203" i="7"/>
  <c r="F202" i="6"/>
  <c r="AG203" i="7"/>
  <c r="AJ203" i="7"/>
  <c r="AH203" i="7"/>
  <c r="AI202" i="7"/>
  <c r="AK202" i="7"/>
  <c r="G204" i="6"/>
  <c r="AQ204" i="7"/>
  <c r="D202" i="7"/>
  <c r="B202" i="6" s="1"/>
  <c r="AE202" i="6" s="1"/>
  <c r="AC204" i="7"/>
  <c r="E204" i="6"/>
  <c r="T203" i="7"/>
  <c r="S203" i="7"/>
  <c r="D203" i="6" s="1"/>
  <c r="V203" i="7"/>
  <c r="W202" i="7"/>
  <c r="U202" i="7"/>
  <c r="Z203" i="7"/>
  <c r="E202" i="7"/>
  <c r="F202" i="7" s="1"/>
  <c r="G202" i="7"/>
  <c r="C203" i="6"/>
  <c r="L202" i="7"/>
  <c r="F201" i="7"/>
  <c r="H201" i="7"/>
  <c r="O203" i="7"/>
  <c r="DK204" i="7"/>
  <c r="AP203" i="7"/>
  <c r="BR203" i="7"/>
  <c r="CG203" i="7"/>
  <c r="H202" i="7" l="1"/>
  <c r="Q205" i="6"/>
  <c r="DB205" i="7"/>
  <c r="P205" i="6" s="1"/>
  <c r="DE205" i="7"/>
  <c r="DC205" i="7"/>
  <c r="DL205" i="7"/>
  <c r="DI205" i="7"/>
  <c r="DF204" i="7"/>
  <c r="DD204" i="7"/>
  <c r="CH204" i="7"/>
  <c r="CE204" i="7"/>
  <c r="AF203" i="6"/>
  <c r="CT204" i="7"/>
  <c r="CW204" i="7"/>
  <c r="CP204" i="7"/>
  <c r="CM204" i="7"/>
  <c r="N204" i="6" s="1"/>
  <c r="CN204" i="7"/>
  <c r="CO203" i="7"/>
  <c r="CQ203" i="7"/>
  <c r="O205" i="6"/>
  <c r="CB203" i="7"/>
  <c r="BZ203" i="7"/>
  <c r="BP203" i="7"/>
  <c r="CA204" i="7"/>
  <c r="M204" i="6"/>
  <c r="BX204" i="7"/>
  <c r="L204" i="6" s="1"/>
  <c r="BY204" i="7"/>
  <c r="BS203" i="7"/>
  <c r="BM203" i="7"/>
  <c r="BK203" i="7"/>
  <c r="K204" i="6"/>
  <c r="BI204" i="7"/>
  <c r="J204" i="6" s="1"/>
  <c r="BL204" i="7"/>
  <c r="BJ204" i="7"/>
  <c r="AV204" i="7"/>
  <c r="I204" i="6"/>
  <c r="AU204" i="7"/>
  <c r="H204" i="6" s="1"/>
  <c r="AX204" i="7"/>
  <c r="AW203" i="7"/>
  <c r="AY203" i="7"/>
  <c r="BB204" i="7"/>
  <c r="BE205" i="7"/>
  <c r="AN204" i="7"/>
  <c r="F203" i="6"/>
  <c r="AJ204" i="7"/>
  <c r="AH204" i="7"/>
  <c r="AG204" i="7"/>
  <c r="AI203" i="7"/>
  <c r="AK203" i="7"/>
  <c r="G205" i="6"/>
  <c r="AQ205" i="7"/>
  <c r="U203" i="7"/>
  <c r="W203" i="7"/>
  <c r="S204" i="7"/>
  <c r="D204" i="6" s="1"/>
  <c r="T204" i="7"/>
  <c r="V204" i="7"/>
  <c r="E205" i="6"/>
  <c r="AC205" i="7"/>
  <c r="Z204" i="7"/>
  <c r="G203" i="7"/>
  <c r="D203" i="7"/>
  <c r="B203" i="6" s="1"/>
  <c r="E203" i="7"/>
  <c r="F203" i="7" s="1"/>
  <c r="C204" i="6"/>
  <c r="L203" i="7"/>
  <c r="O204" i="7"/>
  <c r="AP204" i="7"/>
  <c r="BD204" i="7"/>
  <c r="BR204" i="7"/>
  <c r="CG204" i="7"/>
  <c r="DK205" i="7"/>
  <c r="AE203" i="6" l="1"/>
  <c r="Q206" i="6"/>
  <c r="DB206" i="7"/>
  <c r="P206" i="6" s="1"/>
  <c r="DC206" i="7"/>
  <c r="DE206" i="7"/>
  <c r="DF205" i="7"/>
  <c r="DD205" i="7"/>
  <c r="DL206" i="7"/>
  <c r="DI206" i="7"/>
  <c r="CH205" i="7"/>
  <c r="CE205" i="7"/>
  <c r="AF204" i="6"/>
  <c r="CT205" i="7"/>
  <c r="CW205" i="7"/>
  <c r="CM205" i="7"/>
  <c r="N205" i="6" s="1"/>
  <c r="CP205" i="7"/>
  <c r="CN205" i="7"/>
  <c r="CO204" i="7"/>
  <c r="CQ204" i="7"/>
  <c r="O206" i="6"/>
  <c r="CB204" i="7"/>
  <c r="BZ204" i="7"/>
  <c r="BP204" i="7"/>
  <c r="BX205" i="7"/>
  <c r="L205" i="6" s="1"/>
  <c r="M205" i="6"/>
  <c r="CA205" i="7"/>
  <c r="BY205" i="7"/>
  <c r="BS204" i="7"/>
  <c r="K205" i="6"/>
  <c r="BP205" i="7"/>
  <c r="BK204" i="7"/>
  <c r="BM204" i="7"/>
  <c r="BL205" i="7"/>
  <c r="BJ205" i="7"/>
  <c r="AU205" i="7"/>
  <c r="H205" i="6" s="1"/>
  <c r="I205" i="6"/>
  <c r="AX205" i="7"/>
  <c r="AV205" i="7"/>
  <c r="BB205" i="7"/>
  <c r="AW204" i="7"/>
  <c r="AY204" i="7"/>
  <c r="BE206" i="7"/>
  <c r="AN205" i="7"/>
  <c r="F204" i="6"/>
  <c r="AH205" i="7"/>
  <c r="AG205" i="7"/>
  <c r="AJ205" i="7"/>
  <c r="AK204" i="7"/>
  <c r="AI204" i="7"/>
  <c r="G206" i="6"/>
  <c r="AQ206" i="7"/>
  <c r="AC206" i="7"/>
  <c r="E206" i="6"/>
  <c r="S205" i="7"/>
  <c r="D205" i="6" s="1"/>
  <c r="V205" i="7"/>
  <c r="T205" i="7"/>
  <c r="U204" i="7"/>
  <c r="W204" i="7"/>
  <c r="Z205" i="7"/>
  <c r="D204" i="7"/>
  <c r="B204" i="6" s="1"/>
  <c r="AE204" i="6" s="1"/>
  <c r="E204" i="7"/>
  <c r="F204" i="7" s="1"/>
  <c r="H203" i="7"/>
  <c r="C205" i="6"/>
  <c r="G204" i="7"/>
  <c r="L204" i="7"/>
  <c r="O205" i="7"/>
  <c r="DK206" i="7"/>
  <c r="AP205" i="7"/>
  <c r="Q207" i="6" l="1"/>
  <c r="DB207" i="7"/>
  <c r="P207" i="6" s="1"/>
  <c r="DC207" i="7"/>
  <c r="DE207" i="7"/>
  <c r="DL207" i="7"/>
  <c r="DI207" i="7"/>
  <c r="DD206" i="7"/>
  <c r="DF206" i="7"/>
  <c r="CH206" i="7"/>
  <c r="CE206" i="7"/>
  <c r="CT206" i="7"/>
  <c r="CW206" i="7"/>
  <c r="CP206" i="7"/>
  <c r="CN206" i="7"/>
  <c r="CM206" i="7"/>
  <c r="N206" i="6" s="1"/>
  <c r="CO205" i="7"/>
  <c r="CQ205" i="7"/>
  <c r="O207" i="6"/>
  <c r="CB205" i="7"/>
  <c r="BZ205" i="7"/>
  <c r="BS206" i="7"/>
  <c r="CA206" i="7"/>
  <c r="M206" i="6"/>
  <c r="BX206" i="7"/>
  <c r="L206" i="6" s="1"/>
  <c r="BY206" i="7"/>
  <c r="BS205" i="7"/>
  <c r="BI205" i="7"/>
  <c r="J205" i="6" s="1"/>
  <c r="K206" i="6"/>
  <c r="BI206" i="7"/>
  <c r="J206" i="6" s="1"/>
  <c r="BJ206" i="7"/>
  <c r="BL206" i="7"/>
  <c r="BK205" i="7"/>
  <c r="BM205" i="7"/>
  <c r="BP206" i="7"/>
  <c r="AW205" i="7"/>
  <c r="AY205" i="7"/>
  <c r="AU206" i="7"/>
  <c r="H206" i="6" s="1"/>
  <c r="I206" i="6"/>
  <c r="AV206" i="7"/>
  <c r="AX206" i="7"/>
  <c r="BB206" i="7"/>
  <c r="BE207" i="7"/>
  <c r="AN206" i="7"/>
  <c r="F205" i="6"/>
  <c r="AJ206" i="7"/>
  <c r="AH206" i="7"/>
  <c r="AG206" i="7"/>
  <c r="AK205" i="7"/>
  <c r="AI205" i="7"/>
  <c r="G207" i="6"/>
  <c r="AQ207" i="7"/>
  <c r="U205" i="7"/>
  <c r="W205" i="7"/>
  <c r="V206" i="7"/>
  <c r="T206" i="7"/>
  <c r="S206" i="7"/>
  <c r="D206" i="6" s="1"/>
  <c r="E207" i="6"/>
  <c r="AC207" i="7"/>
  <c r="Z206" i="7"/>
  <c r="H204" i="7"/>
  <c r="G205" i="7"/>
  <c r="C206" i="6"/>
  <c r="D205" i="7"/>
  <c r="B205" i="6" s="1"/>
  <c r="E205" i="7"/>
  <c r="F205" i="7" s="1"/>
  <c r="L205" i="7"/>
  <c r="O206" i="7"/>
  <c r="BD206" i="7"/>
  <c r="AP206" i="7"/>
  <c r="CG206" i="7"/>
  <c r="DK207" i="7"/>
  <c r="AE205" i="6" l="1"/>
  <c r="Q208" i="6"/>
  <c r="DB208" i="7"/>
  <c r="P208" i="6" s="1"/>
  <c r="DC208" i="7"/>
  <c r="DE208" i="7"/>
  <c r="DL208" i="7"/>
  <c r="DI208" i="7"/>
  <c r="DF207" i="7"/>
  <c r="DD207" i="7"/>
  <c r="AF206" i="6"/>
  <c r="CH207" i="7"/>
  <c r="CE207" i="7"/>
  <c r="CT207" i="7"/>
  <c r="CW207" i="7"/>
  <c r="CO206" i="7"/>
  <c r="CQ206" i="7"/>
  <c r="CM207" i="7"/>
  <c r="N207" i="6" s="1"/>
  <c r="CP207" i="7"/>
  <c r="CN207" i="7"/>
  <c r="O208" i="6"/>
  <c r="BX207" i="7"/>
  <c r="L207" i="6" s="1"/>
  <c r="M207" i="6"/>
  <c r="CA207" i="7"/>
  <c r="BY207" i="7"/>
  <c r="CB206" i="7"/>
  <c r="BZ206" i="7"/>
  <c r="BL207" i="7"/>
  <c r="K207" i="6"/>
  <c r="BI207" i="7"/>
  <c r="J207" i="6" s="1"/>
  <c r="BJ207" i="7"/>
  <c r="BK206" i="7"/>
  <c r="BM206" i="7"/>
  <c r="BB207" i="7"/>
  <c r="AU207" i="7"/>
  <c r="H207" i="6" s="1"/>
  <c r="I207" i="6"/>
  <c r="AX207" i="7"/>
  <c r="AV207" i="7"/>
  <c r="AY206" i="7"/>
  <c r="AW206" i="7"/>
  <c r="BE208" i="7"/>
  <c r="AN207" i="7"/>
  <c r="F206" i="6"/>
  <c r="AJ207" i="7"/>
  <c r="AH207" i="7"/>
  <c r="AG207" i="7"/>
  <c r="AI206" i="7"/>
  <c r="AK206" i="7"/>
  <c r="G208" i="6"/>
  <c r="AQ208" i="7"/>
  <c r="H205" i="7"/>
  <c r="AC208" i="7"/>
  <c r="E208" i="6"/>
  <c r="T207" i="7"/>
  <c r="S207" i="7"/>
  <c r="D207" i="6" s="1"/>
  <c r="V207" i="7"/>
  <c r="W206" i="7"/>
  <c r="U206" i="7"/>
  <c r="Z207" i="7"/>
  <c r="D206" i="7"/>
  <c r="B206" i="6" s="1"/>
  <c r="G206" i="7"/>
  <c r="E206" i="7"/>
  <c r="F206" i="7" s="1"/>
  <c r="C207" i="6"/>
  <c r="L206" i="7"/>
  <c r="O207" i="7"/>
  <c r="DK208" i="7"/>
  <c r="AP207" i="7"/>
  <c r="BD207" i="7"/>
  <c r="BR206" i="7"/>
  <c r="CG207" i="7"/>
  <c r="AE206" i="6" l="1"/>
  <c r="Q209" i="6"/>
  <c r="DB209" i="7"/>
  <c r="P209" i="6" s="1"/>
  <c r="DE209" i="7"/>
  <c r="DC209" i="7"/>
  <c r="DL209" i="7"/>
  <c r="DI209" i="7"/>
  <c r="DF208" i="7"/>
  <c r="DD208" i="7"/>
  <c r="AF207" i="6"/>
  <c r="CH208" i="7"/>
  <c r="CE208" i="7"/>
  <c r="CT208" i="7"/>
  <c r="CW208" i="7"/>
  <c r="CP208" i="7"/>
  <c r="CM208" i="7"/>
  <c r="N208" i="6" s="1"/>
  <c r="CN208" i="7"/>
  <c r="CO207" i="7"/>
  <c r="CQ207" i="7"/>
  <c r="O209" i="6"/>
  <c r="CB207" i="7"/>
  <c r="BZ207" i="7"/>
  <c r="BP207" i="7"/>
  <c r="BS207" i="7"/>
  <c r="CA208" i="7"/>
  <c r="M208" i="6"/>
  <c r="BX208" i="7"/>
  <c r="L208" i="6" s="1"/>
  <c r="BY208" i="7"/>
  <c r="K208" i="6"/>
  <c r="BI208" i="7"/>
  <c r="J208" i="6" s="1"/>
  <c r="BJ208" i="7"/>
  <c r="BL208" i="7"/>
  <c r="BM207" i="7"/>
  <c r="BK207" i="7"/>
  <c r="AW207" i="7"/>
  <c r="AY207" i="7"/>
  <c r="AV208" i="7"/>
  <c r="I208" i="6"/>
  <c r="AU208" i="7"/>
  <c r="H208" i="6" s="1"/>
  <c r="AX208" i="7"/>
  <c r="BB208" i="7"/>
  <c r="BE209" i="7"/>
  <c r="AN208" i="7"/>
  <c r="F207" i="6"/>
  <c r="AG208" i="7"/>
  <c r="AH208" i="7"/>
  <c r="AJ208" i="7"/>
  <c r="AK207" i="7"/>
  <c r="AI207" i="7"/>
  <c r="G209" i="6"/>
  <c r="AQ209" i="7"/>
  <c r="H206" i="7"/>
  <c r="U207" i="7"/>
  <c r="W207" i="7"/>
  <c r="S208" i="7"/>
  <c r="D208" i="6" s="1"/>
  <c r="V208" i="7"/>
  <c r="T208" i="7"/>
  <c r="E209" i="6"/>
  <c r="AC209" i="7"/>
  <c r="Z208" i="7"/>
  <c r="D207" i="7"/>
  <c r="B207" i="6" s="1"/>
  <c r="G207" i="7"/>
  <c r="E207" i="7"/>
  <c r="H207" i="7" s="1"/>
  <c r="C208" i="6"/>
  <c r="L207" i="7"/>
  <c r="O208" i="7"/>
  <c r="BD208" i="7"/>
  <c r="DK209" i="7"/>
  <c r="CG208" i="7"/>
  <c r="BR207" i="7"/>
  <c r="AE207" i="6" l="1"/>
  <c r="Q210" i="6"/>
  <c r="DB210" i="7"/>
  <c r="P210" i="6" s="1"/>
  <c r="DC210" i="7"/>
  <c r="DE210" i="7"/>
  <c r="DF209" i="7"/>
  <c r="DD209" i="7"/>
  <c r="DL210" i="7"/>
  <c r="DI210" i="7"/>
  <c r="CH209" i="7"/>
  <c r="CE209" i="7"/>
  <c r="AF208" i="6"/>
  <c r="CT209" i="7"/>
  <c r="CW209" i="7"/>
  <c r="CM209" i="7"/>
  <c r="N209" i="6" s="1"/>
  <c r="CP209" i="7"/>
  <c r="CN209" i="7"/>
  <c r="CO208" i="7"/>
  <c r="CQ208" i="7"/>
  <c r="O210" i="6"/>
  <c r="BP208" i="7"/>
  <c r="CB208" i="7"/>
  <c r="BZ208" i="7"/>
  <c r="BX209" i="7"/>
  <c r="L209" i="6" s="1"/>
  <c r="M209" i="6"/>
  <c r="CA209" i="7"/>
  <c r="BY209" i="7"/>
  <c r="BS209" i="7"/>
  <c r="BS208" i="7"/>
  <c r="K209" i="6"/>
  <c r="BL209" i="7"/>
  <c r="BI209" i="7"/>
  <c r="J209" i="6" s="1"/>
  <c r="BJ209" i="7"/>
  <c r="BK208" i="7"/>
  <c r="BM208" i="7"/>
  <c r="BB209" i="7"/>
  <c r="AU209" i="7"/>
  <c r="H209" i="6" s="1"/>
  <c r="I209" i="6"/>
  <c r="AX209" i="7"/>
  <c r="AV209" i="7"/>
  <c r="AY208" i="7"/>
  <c r="AW208" i="7"/>
  <c r="BE210" i="7"/>
  <c r="AN209" i="7"/>
  <c r="F208" i="6"/>
  <c r="F207" i="7"/>
  <c r="AG209" i="7"/>
  <c r="AH209" i="7"/>
  <c r="AJ209" i="7"/>
  <c r="AI208" i="7"/>
  <c r="AK208" i="7"/>
  <c r="G210" i="6"/>
  <c r="AQ210" i="7"/>
  <c r="AC210" i="7"/>
  <c r="E210" i="6"/>
  <c r="Z209" i="7"/>
  <c r="W208" i="7"/>
  <c r="U208" i="7"/>
  <c r="S209" i="7"/>
  <c r="D209" i="6" s="1"/>
  <c r="V209" i="7"/>
  <c r="T209" i="7"/>
  <c r="D208" i="7"/>
  <c r="B208" i="6" s="1"/>
  <c r="AE208" i="6" s="1"/>
  <c r="E208" i="7"/>
  <c r="H208" i="7" s="1"/>
  <c r="C209" i="6"/>
  <c r="G208" i="7"/>
  <c r="L208" i="7"/>
  <c r="O209" i="7"/>
  <c r="BD209" i="7"/>
  <c r="CG209" i="7"/>
  <c r="BR208" i="7"/>
  <c r="DK210" i="7"/>
  <c r="AP209" i="7"/>
  <c r="Q211" i="6" l="1"/>
  <c r="DB211" i="7"/>
  <c r="P211" i="6" s="1"/>
  <c r="DC211" i="7"/>
  <c r="DE211" i="7"/>
  <c r="DL211" i="7"/>
  <c r="DI211" i="7"/>
  <c r="DD210" i="7"/>
  <c r="DF210" i="7"/>
  <c r="AF209" i="6"/>
  <c r="CH210" i="7"/>
  <c r="CE210" i="7"/>
  <c r="CT210" i="7"/>
  <c r="CW210" i="7"/>
  <c r="CP210" i="7"/>
  <c r="CN210" i="7"/>
  <c r="CM210" i="7"/>
  <c r="N210" i="6" s="1"/>
  <c r="CO209" i="7"/>
  <c r="CQ209" i="7"/>
  <c r="O211" i="6"/>
  <c r="BP209" i="7"/>
  <c r="CA210" i="7"/>
  <c r="M210" i="6"/>
  <c r="BX210" i="7"/>
  <c r="L210" i="6" s="1"/>
  <c r="BY210" i="7"/>
  <c r="CB209" i="7"/>
  <c r="BZ209" i="7"/>
  <c r="BP210" i="7"/>
  <c r="BK209" i="7"/>
  <c r="BM209" i="7"/>
  <c r="K210" i="6"/>
  <c r="BI210" i="7"/>
  <c r="J210" i="6" s="1"/>
  <c r="BJ210" i="7"/>
  <c r="BL210" i="7"/>
  <c r="AW209" i="7"/>
  <c r="AY209" i="7"/>
  <c r="AU210" i="7"/>
  <c r="H210" i="6" s="1"/>
  <c r="I210" i="6"/>
  <c r="AX210" i="7"/>
  <c r="AV210" i="7"/>
  <c r="BB210" i="7"/>
  <c r="BE211" i="7"/>
  <c r="AN210" i="7"/>
  <c r="F209" i="6"/>
  <c r="AJ210" i="7"/>
  <c r="AG210" i="7"/>
  <c r="AH210" i="7"/>
  <c r="AI209" i="7"/>
  <c r="AK209" i="7"/>
  <c r="G211" i="6"/>
  <c r="AQ211" i="7"/>
  <c r="F208" i="7"/>
  <c r="U209" i="7"/>
  <c r="W209" i="7"/>
  <c r="V210" i="7"/>
  <c r="T210" i="7"/>
  <c r="S210" i="7"/>
  <c r="D210" i="6" s="1"/>
  <c r="E211" i="6"/>
  <c r="AC211" i="7"/>
  <c r="Z210" i="7"/>
  <c r="G209" i="7"/>
  <c r="C210" i="6"/>
  <c r="E209" i="7"/>
  <c r="F209" i="7" s="1"/>
  <c r="D209" i="7"/>
  <c r="B209" i="6" s="1"/>
  <c r="AE209" i="6" s="1"/>
  <c r="L209" i="7"/>
  <c r="O210" i="7"/>
  <c r="AP210" i="7"/>
  <c r="DK211" i="7"/>
  <c r="BR209" i="7"/>
  <c r="Q212" i="6" l="1"/>
  <c r="DB212" i="7"/>
  <c r="P212" i="6" s="1"/>
  <c r="DC212" i="7"/>
  <c r="DE212" i="7"/>
  <c r="DL212" i="7"/>
  <c r="DI212" i="7"/>
  <c r="DF211" i="7"/>
  <c r="DD211" i="7"/>
  <c r="CH211" i="7"/>
  <c r="CE211" i="7"/>
  <c r="CT211" i="7"/>
  <c r="CW211" i="7"/>
  <c r="CO210" i="7"/>
  <c r="CQ210" i="7"/>
  <c r="CM211" i="7"/>
  <c r="N211" i="6" s="1"/>
  <c r="CP211" i="7"/>
  <c r="CN211" i="7"/>
  <c r="O212" i="6"/>
  <c r="CB210" i="7"/>
  <c r="BZ210" i="7"/>
  <c r="BX211" i="7"/>
  <c r="L211" i="6" s="1"/>
  <c r="M211" i="6"/>
  <c r="CA211" i="7"/>
  <c r="BY211" i="7"/>
  <c r="BS210" i="7"/>
  <c r="BL211" i="7"/>
  <c r="BP211" i="7"/>
  <c r="BM210" i="7"/>
  <c r="BK210" i="7"/>
  <c r="AU211" i="7"/>
  <c r="H211" i="6" s="1"/>
  <c r="I211" i="6"/>
  <c r="AX211" i="7"/>
  <c r="AV211" i="7"/>
  <c r="AW210" i="7"/>
  <c r="AY210" i="7"/>
  <c r="BB211" i="7"/>
  <c r="BE212" i="7"/>
  <c r="AN211" i="7"/>
  <c r="F210" i="6"/>
  <c r="AG211" i="7"/>
  <c r="AJ211" i="7"/>
  <c r="AH211" i="7"/>
  <c r="AI210" i="7"/>
  <c r="AK210" i="7"/>
  <c r="G212" i="6"/>
  <c r="AQ212" i="7"/>
  <c r="AC212" i="7"/>
  <c r="E212" i="6"/>
  <c r="T211" i="7"/>
  <c r="S211" i="7"/>
  <c r="D211" i="6" s="1"/>
  <c r="V211" i="7"/>
  <c r="W210" i="7"/>
  <c r="U210" i="7"/>
  <c r="Z211" i="7"/>
  <c r="D210" i="7"/>
  <c r="B210" i="6" s="1"/>
  <c r="AE210" i="6" s="1"/>
  <c r="H209" i="7"/>
  <c r="E210" i="7"/>
  <c r="H210" i="7" s="1"/>
  <c r="C211" i="6"/>
  <c r="G210" i="7"/>
  <c r="L210" i="7"/>
  <c r="O211" i="7"/>
  <c r="DK212" i="7"/>
  <c r="BR210" i="7"/>
  <c r="CG211" i="7"/>
  <c r="Q213" i="6" l="1"/>
  <c r="DB213" i="7"/>
  <c r="P213" i="6" s="1"/>
  <c r="DC213" i="7"/>
  <c r="DE213" i="7"/>
  <c r="DL213" i="7"/>
  <c r="DI213" i="7"/>
  <c r="DF212" i="7"/>
  <c r="DD212" i="7"/>
  <c r="CT212" i="7"/>
  <c r="CW212" i="7"/>
  <c r="CH212" i="7"/>
  <c r="CE212" i="7"/>
  <c r="CP212" i="7"/>
  <c r="CM212" i="7"/>
  <c r="N212" i="6" s="1"/>
  <c r="CN212" i="7"/>
  <c r="CO211" i="7"/>
  <c r="CQ211" i="7"/>
  <c r="O213" i="6"/>
  <c r="CB211" i="7"/>
  <c r="BZ211" i="7"/>
  <c r="CA212" i="7"/>
  <c r="M212" i="6"/>
  <c r="BX212" i="7"/>
  <c r="L212" i="6" s="1"/>
  <c r="BY212" i="7"/>
  <c r="BS211" i="7"/>
  <c r="BJ211" i="7"/>
  <c r="BM211" i="7" s="1"/>
  <c r="K211" i="6"/>
  <c r="AF211" i="6" s="1"/>
  <c r="BI211" i="7"/>
  <c r="J211" i="6" s="1"/>
  <c r="K212" i="6"/>
  <c r="BI212" i="7"/>
  <c r="J212" i="6" s="1"/>
  <c r="BL212" i="7"/>
  <c r="BJ212" i="7"/>
  <c r="AW211" i="7"/>
  <c r="AY211" i="7"/>
  <c r="AV212" i="7"/>
  <c r="I212" i="6"/>
  <c r="AU212" i="7"/>
  <c r="H212" i="6" s="1"/>
  <c r="AX212" i="7"/>
  <c r="BB212" i="7"/>
  <c r="BE213" i="7"/>
  <c r="AN212" i="7"/>
  <c r="F211" i="6"/>
  <c r="AJ212" i="7"/>
  <c r="AH212" i="7"/>
  <c r="AG212" i="7"/>
  <c r="AI211" i="7"/>
  <c r="AK211" i="7"/>
  <c r="G213" i="6"/>
  <c r="AQ213" i="7"/>
  <c r="F210" i="7"/>
  <c r="U211" i="7"/>
  <c r="W211" i="7"/>
  <c r="S212" i="7"/>
  <c r="D212" i="6" s="1"/>
  <c r="T212" i="7"/>
  <c r="V212" i="7"/>
  <c r="E213" i="6"/>
  <c r="AC213" i="7"/>
  <c r="Z212" i="7"/>
  <c r="G211" i="7"/>
  <c r="D211" i="7"/>
  <c r="B211" i="6" s="1"/>
  <c r="AE211" i="6" s="1"/>
  <c r="E211" i="7"/>
  <c r="H211" i="7" s="1"/>
  <c r="C212" i="6"/>
  <c r="L211" i="7"/>
  <c r="O212" i="7"/>
  <c r="CG212" i="7"/>
  <c r="DK213" i="7"/>
  <c r="AP212" i="7"/>
  <c r="BR212" i="7"/>
  <c r="BD212" i="7"/>
  <c r="Q214" i="6" l="1"/>
  <c r="DB214" i="7"/>
  <c r="P214" i="6" s="1"/>
  <c r="DC214" i="7"/>
  <c r="DE214" i="7"/>
  <c r="DL214" i="7"/>
  <c r="DI214" i="7"/>
  <c r="DF213" i="7"/>
  <c r="DD213" i="7"/>
  <c r="CH213" i="7"/>
  <c r="CE213" i="7"/>
  <c r="AF212" i="6"/>
  <c r="CT213" i="7"/>
  <c r="CW213" i="7"/>
  <c r="CM213" i="7"/>
  <c r="N213" i="6" s="1"/>
  <c r="CP213" i="7"/>
  <c r="CN213" i="7"/>
  <c r="CO212" i="7"/>
  <c r="CQ212" i="7"/>
  <c r="O214" i="6"/>
  <c r="BK211" i="7"/>
  <c r="BP212" i="7"/>
  <c r="CB212" i="7"/>
  <c r="BZ212" i="7"/>
  <c r="BX213" i="7"/>
  <c r="L213" i="6" s="1"/>
  <c r="M213" i="6"/>
  <c r="CA213" i="7"/>
  <c r="BY213" i="7"/>
  <c r="BS212" i="7"/>
  <c r="BK212" i="7"/>
  <c r="BM212" i="7"/>
  <c r="K213" i="6"/>
  <c r="BL213" i="7"/>
  <c r="BI213" i="7"/>
  <c r="J213" i="6" s="1"/>
  <c r="BJ213" i="7"/>
  <c r="AU213" i="7"/>
  <c r="H213" i="6" s="1"/>
  <c r="I213" i="6"/>
  <c r="AX213" i="7"/>
  <c r="AV213" i="7"/>
  <c r="BB213" i="7"/>
  <c r="AW212" i="7"/>
  <c r="AY212" i="7"/>
  <c r="BE214" i="7"/>
  <c r="AN213" i="7"/>
  <c r="F212" i="6"/>
  <c r="F211" i="7"/>
  <c r="AJ213" i="7"/>
  <c r="AH213" i="7"/>
  <c r="AG213" i="7"/>
  <c r="AI212" i="7"/>
  <c r="AK212" i="7"/>
  <c r="G214" i="6"/>
  <c r="AQ214" i="7"/>
  <c r="AC214" i="7"/>
  <c r="E214" i="6"/>
  <c r="S213" i="7"/>
  <c r="D213" i="6" s="1"/>
  <c r="V213" i="7"/>
  <c r="T213" i="7"/>
  <c r="U212" i="7"/>
  <c r="W212" i="7"/>
  <c r="Z213" i="7"/>
  <c r="D212" i="7"/>
  <c r="B212" i="6" s="1"/>
  <c r="E212" i="7"/>
  <c r="H212" i="7" s="1"/>
  <c r="C213" i="6"/>
  <c r="G212" i="7"/>
  <c r="L212" i="7"/>
  <c r="O213" i="7"/>
  <c r="BR213" i="7"/>
  <c r="CG213" i="7"/>
  <c r="DK214" i="7"/>
  <c r="BD213" i="7"/>
  <c r="AP213" i="7"/>
  <c r="AE212" i="6" l="1"/>
  <c r="Q215" i="6"/>
  <c r="DB215" i="7"/>
  <c r="P215" i="6" s="1"/>
  <c r="DE215" i="7"/>
  <c r="DC215" i="7"/>
  <c r="DL215" i="7"/>
  <c r="DI215" i="7"/>
  <c r="DF214" i="7"/>
  <c r="DD214" i="7"/>
  <c r="AF213" i="6"/>
  <c r="CH214" i="7"/>
  <c r="CE214" i="7"/>
  <c r="CT214" i="7"/>
  <c r="CW214" i="7"/>
  <c r="CP214" i="7"/>
  <c r="CN214" i="7"/>
  <c r="CM214" i="7"/>
  <c r="N214" i="6" s="1"/>
  <c r="CO213" i="7"/>
  <c r="CQ213" i="7"/>
  <c r="O215" i="6"/>
  <c r="BP214" i="7"/>
  <c r="CB213" i="7"/>
  <c r="BZ213" i="7"/>
  <c r="BP213" i="7"/>
  <c r="CA214" i="7"/>
  <c r="M214" i="6"/>
  <c r="BX214" i="7"/>
  <c r="L214" i="6" s="1"/>
  <c r="BY214" i="7"/>
  <c r="BS213" i="7"/>
  <c r="BK213" i="7"/>
  <c r="BM213" i="7"/>
  <c r="K214" i="6"/>
  <c r="BI214" i="7"/>
  <c r="J214" i="6" s="1"/>
  <c r="BJ214" i="7"/>
  <c r="BL214" i="7"/>
  <c r="AU214" i="7"/>
  <c r="H214" i="6" s="1"/>
  <c r="I214" i="6"/>
  <c r="AV214" i="7"/>
  <c r="AX214" i="7"/>
  <c r="BB214" i="7"/>
  <c r="AW213" i="7"/>
  <c r="AY213" i="7"/>
  <c r="BE215" i="7"/>
  <c r="AN214" i="7"/>
  <c r="F213" i="6"/>
  <c r="AG214" i="7"/>
  <c r="AH214" i="7"/>
  <c r="AJ214" i="7"/>
  <c r="AK213" i="7"/>
  <c r="AI213" i="7"/>
  <c r="G215" i="6"/>
  <c r="AQ215" i="7"/>
  <c r="F212" i="7"/>
  <c r="U213" i="7"/>
  <c r="W213" i="7"/>
  <c r="V214" i="7"/>
  <c r="T214" i="7"/>
  <c r="S214" i="7"/>
  <c r="D214" i="6" s="1"/>
  <c r="E215" i="6"/>
  <c r="AC215" i="7"/>
  <c r="Z214" i="7"/>
  <c r="G213" i="7"/>
  <c r="C214" i="6"/>
  <c r="D213" i="7"/>
  <c r="B213" i="6" s="1"/>
  <c r="AE213" i="6" s="1"/>
  <c r="E213" i="7"/>
  <c r="F213" i="7" s="1"/>
  <c r="L213" i="7"/>
  <c r="O214" i="7"/>
  <c r="AP214" i="7"/>
  <c r="DK215" i="7"/>
  <c r="CG214" i="7"/>
  <c r="BD214" i="7"/>
  <c r="Q216" i="6" l="1"/>
  <c r="DB216" i="7"/>
  <c r="P216" i="6" s="1"/>
  <c r="DC216" i="7"/>
  <c r="DE216" i="7"/>
  <c r="DF215" i="7"/>
  <c r="DD215" i="7"/>
  <c r="DL216" i="7"/>
  <c r="DI216" i="7"/>
  <c r="CH215" i="7"/>
  <c r="CE215" i="7"/>
  <c r="AF214" i="6"/>
  <c r="CT215" i="7"/>
  <c r="CW215" i="7"/>
  <c r="CO214" i="7"/>
  <c r="CQ214" i="7"/>
  <c r="CM215" i="7"/>
  <c r="N215" i="6" s="1"/>
  <c r="CP215" i="7"/>
  <c r="CN215" i="7"/>
  <c r="O216" i="6"/>
  <c r="CB214" i="7"/>
  <c r="BZ214" i="7"/>
  <c r="BS215" i="7"/>
  <c r="BX215" i="7"/>
  <c r="L215" i="6" s="1"/>
  <c r="M215" i="6"/>
  <c r="CA215" i="7"/>
  <c r="BY215" i="7"/>
  <c r="BS214" i="7"/>
  <c r="BP215" i="7"/>
  <c r="BL215" i="7"/>
  <c r="K215" i="6"/>
  <c r="BI215" i="7"/>
  <c r="J215" i="6" s="1"/>
  <c r="BJ215" i="7"/>
  <c r="BK214" i="7"/>
  <c r="BM214" i="7"/>
  <c r="AU215" i="7"/>
  <c r="H215" i="6" s="1"/>
  <c r="I215" i="6"/>
  <c r="AX215" i="7"/>
  <c r="AV215" i="7"/>
  <c r="BB215" i="7"/>
  <c r="AY214" i="7"/>
  <c r="AW214" i="7"/>
  <c r="BE216" i="7"/>
  <c r="AN215" i="7"/>
  <c r="F214" i="6"/>
  <c r="AG215" i="7"/>
  <c r="AH215" i="7"/>
  <c r="AJ215" i="7"/>
  <c r="AK214" i="7"/>
  <c r="AI214" i="7"/>
  <c r="G216" i="6"/>
  <c r="AQ216" i="7"/>
  <c r="H213" i="7"/>
  <c r="AC216" i="7"/>
  <c r="E216" i="6"/>
  <c r="T215" i="7"/>
  <c r="S215" i="7"/>
  <c r="D215" i="6" s="1"/>
  <c r="V215" i="7"/>
  <c r="W214" i="7"/>
  <c r="U214" i="7"/>
  <c r="Z215" i="7"/>
  <c r="D214" i="7"/>
  <c r="B214" i="6" s="1"/>
  <c r="G214" i="7"/>
  <c r="C215" i="6"/>
  <c r="E214" i="7"/>
  <c r="H214" i="7" s="1"/>
  <c r="L214" i="7"/>
  <c r="O215" i="7"/>
  <c r="AP215" i="7"/>
  <c r="CG215" i="7"/>
  <c r="DK216" i="7"/>
  <c r="BR214" i="7"/>
  <c r="AE214" i="6" l="1"/>
  <c r="Q217" i="6"/>
  <c r="DB217" i="7"/>
  <c r="P217" i="6" s="1"/>
  <c r="DC217" i="7"/>
  <c r="DE217" i="7"/>
  <c r="DL217" i="7"/>
  <c r="DI217" i="7"/>
  <c r="DD216" i="7"/>
  <c r="DF216" i="7"/>
  <c r="AF215" i="6"/>
  <c r="CH216" i="7"/>
  <c r="CE216" i="7"/>
  <c r="CT216" i="7"/>
  <c r="CW216" i="7"/>
  <c r="CP216" i="7"/>
  <c r="CM216" i="7"/>
  <c r="N216" i="6" s="1"/>
  <c r="CN216" i="7"/>
  <c r="CO215" i="7"/>
  <c r="CQ215" i="7"/>
  <c r="O217" i="6"/>
  <c r="CB215" i="7"/>
  <c r="BZ215" i="7"/>
  <c r="CA216" i="7"/>
  <c r="M216" i="6"/>
  <c r="BX216" i="7"/>
  <c r="L216" i="6" s="1"/>
  <c r="BY216" i="7"/>
  <c r="BI216" i="7"/>
  <c r="J216" i="6" s="1"/>
  <c r="BM215" i="7"/>
  <c r="BK215" i="7"/>
  <c r="AV216" i="7"/>
  <c r="I216" i="6"/>
  <c r="AU216" i="7"/>
  <c r="H216" i="6" s="1"/>
  <c r="AX216" i="7"/>
  <c r="BB216" i="7"/>
  <c r="AW215" i="7"/>
  <c r="AY215" i="7"/>
  <c r="BE217" i="7"/>
  <c r="AN216" i="7"/>
  <c r="F215" i="6"/>
  <c r="AG216" i="7"/>
  <c r="AJ216" i="7"/>
  <c r="AH216" i="7"/>
  <c r="AI215" i="7"/>
  <c r="AK215" i="7"/>
  <c r="G217" i="6"/>
  <c r="AQ217" i="7"/>
  <c r="U215" i="7"/>
  <c r="W215" i="7"/>
  <c r="S216" i="7"/>
  <c r="D216" i="6" s="1"/>
  <c r="V216" i="7"/>
  <c r="T216" i="7"/>
  <c r="E217" i="6"/>
  <c r="AC217" i="7"/>
  <c r="Z216" i="7"/>
  <c r="F214" i="7"/>
  <c r="G215" i="7"/>
  <c r="E215" i="7"/>
  <c r="H215" i="7" s="1"/>
  <c r="D215" i="7"/>
  <c r="B215" i="6" s="1"/>
  <c r="C216" i="6"/>
  <c r="L215" i="7"/>
  <c r="O216" i="7"/>
  <c r="AP216" i="7"/>
  <c r="DK217" i="7"/>
  <c r="BR215" i="7"/>
  <c r="CG216" i="7"/>
  <c r="AE215" i="6" l="1"/>
  <c r="Q218" i="6"/>
  <c r="DC218" i="7"/>
  <c r="DB218" i="7"/>
  <c r="P218" i="6" s="1"/>
  <c r="DE218" i="7"/>
  <c r="DL218" i="7"/>
  <c r="DI218" i="7"/>
  <c r="DF217" i="7"/>
  <c r="DD217" i="7"/>
  <c r="CH217" i="7"/>
  <c r="CE217" i="7"/>
  <c r="CT217" i="7"/>
  <c r="CW217" i="7"/>
  <c r="CM217" i="7"/>
  <c r="N217" i="6" s="1"/>
  <c r="CP217" i="7"/>
  <c r="CN217" i="7"/>
  <c r="CO216" i="7"/>
  <c r="CQ216" i="7"/>
  <c r="O218" i="6"/>
  <c r="BP217" i="7"/>
  <c r="BP216" i="7"/>
  <c r="CB216" i="7"/>
  <c r="BZ216" i="7"/>
  <c r="BX217" i="7"/>
  <c r="L217" i="6" s="1"/>
  <c r="M217" i="6"/>
  <c r="CA217" i="7"/>
  <c r="BY217" i="7"/>
  <c r="BS216" i="7"/>
  <c r="K216" i="6"/>
  <c r="AF216" i="6" s="1"/>
  <c r="BL216" i="7"/>
  <c r="BJ216" i="7"/>
  <c r="BK216" i="7" s="1"/>
  <c r="K217" i="6"/>
  <c r="BL217" i="7"/>
  <c r="BJ217" i="7"/>
  <c r="BI217" i="7"/>
  <c r="J217" i="6" s="1"/>
  <c r="BB217" i="7"/>
  <c r="AU217" i="7"/>
  <c r="H217" i="6" s="1"/>
  <c r="I217" i="6"/>
  <c r="AX217" i="7"/>
  <c r="AV217" i="7"/>
  <c r="AY216" i="7"/>
  <c r="AW216" i="7"/>
  <c r="BE218" i="7"/>
  <c r="AN217" i="7"/>
  <c r="F216" i="6"/>
  <c r="AH217" i="7"/>
  <c r="AJ217" i="7"/>
  <c r="AG217" i="7"/>
  <c r="AI216" i="7"/>
  <c r="AK216" i="7"/>
  <c r="G218" i="6"/>
  <c r="AQ218" i="7"/>
  <c r="F215" i="7"/>
  <c r="AC218" i="7"/>
  <c r="E218" i="6"/>
  <c r="S217" i="7"/>
  <c r="D217" i="6" s="1"/>
  <c r="V217" i="7"/>
  <c r="T217" i="7"/>
  <c r="Z217" i="7"/>
  <c r="W216" i="7"/>
  <c r="U216" i="7"/>
  <c r="D216" i="7"/>
  <c r="B216" i="6" s="1"/>
  <c r="AE216" i="6" s="1"/>
  <c r="E216" i="7"/>
  <c r="H216" i="7" s="1"/>
  <c r="C217" i="6"/>
  <c r="G216" i="7"/>
  <c r="L216" i="7"/>
  <c r="O217" i="7"/>
  <c r="AP217" i="7"/>
  <c r="DK218" i="7"/>
  <c r="DL219" i="7" l="1"/>
  <c r="DI219" i="7"/>
  <c r="Q219" i="6"/>
  <c r="DB219" i="7"/>
  <c r="P219" i="6" s="1"/>
  <c r="DE219" i="7"/>
  <c r="DC219" i="7"/>
  <c r="DF218" i="7"/>
  <c r="DD218" i="7"/>
  <c r="CH218" i="7"/>
  <c r="CE218" i="7"/>
  <c r="CT218" i="7"/>
  <c r="CW218" i="7"/>
  <c r="CP218" i="7"/>
  <c r="CN218" i="7"/>
  <c r="CM218" i="7"/>
  <c r="N218" i="6" s="1"/>
  <c r="CO217" i="7"/>
  <c r="CQ217" i="7"/>
  <c r="O219" i="6"/>
  <c r="BS218" i="7"/>
  <c r="CB217" i="7"/>
  <c r="BZ217" i="7"/>
  <c r="BS217" i="7"/>
  <c r="CA218" i="7"/>
  <c r="M218" i="6"/>
  <c r="BX218" i="7"/>
  <c r="L218" i="6" s="1"/>
  <c r="BY218" i="7"/>
  <c r="BM216" i="7"/>
  <c r="K218" i="6"/>
  <c r="BI218" i="7"/>
  <c r="J218" i="6" s="1"/>
  <c r="BJ218" i="7"/>
  <c r="BL218" i="7"/>
  <c r="BK217" i="7"/>
  <c r="BM217" i="7"/>
  <c r="AW217" i="7"/>
  <c r="AY217" i="7"/>
  <c r="AU218" i="7"/>
  <c r="H218" i="6" s="1"/>
  <c r="I218" i="6"/>
  <c r="AX218" i="7"/>
  <c r="AV218" i="7"/>
  <c r="BB218" i="7"/>
  <c r="BE219" i="7"/>
  <c r="AN218" i="7"/>
  <c r="F217" i="6"/>
  <c r="AJ218" i="7"/>
  <c r="AH218" i="7"/>
  <c r="AG218" i="7"/>
  <c r="AK217" i="7"/>
  <c r="AI217" i="7"/>
  <c r="G219" i="6"/>
  <c r="AQ219" i="7"/>
  <c r="F216" i="7"/>
  <c r="U217" i="7"/>
  <c r="W217" i="7"/>
  <c r="V218" i="7"/>
  <c r="T218" i="7"/>
  <c r="S218" i="7"/>
  <c r="D218" i="6" s="1"/>
  <c r="E219" i="6"/>
  <c r="AC219" i="7"/>
  <c r="Z218" i="7"/>
  <c r="E217" i="7"/>
  <c r="H217" i="7" s="1"/>
  <c r="C218" i="6"/>
  <c r="G217" i="7"/>
  <c r="D217" i="7"/>
  <c r="B217" i="6" s="1"/>
  <c r="AE217" i="6" s="1"/>
  <c r="L217" i="7"/>
  <c r="O218" i="7"/>
  <c r="DK219" i="7"/>
  <c r="CG218" i="7"/>
  <c r="BR217" i="7"/>
  <c r="AF218" i="6" l="1"/>
  <c r="Q220" i="6"/>
  <c r="DB220" i="7"/>
  <c r="P220" i="6" s="1"/>
  <c r="DC220" i="7"/>
  <c r="DE220" i="7"/>
  <c r="DL220" i="7"/>
  <c r="DI220" i="7"/>
  <c r="DF219" i="7"/>
  <c r="DD219" i="7"/>
  <c r="BP218" i="7"/>
  <c r="CT219" i="7"/>
  <c r="CW219" i="7"/>
  <c r="CH219" i="7"/>
  <c r="CE219" i="7"/>
  <c r="CO218" i="7"/>
  <c r="CQ218" i="7"/>
  <c r="CM219" i="7"/>
  <c r="N219" i="6" s="1"/>
  <c r="CP219" i="7"/>
  <c r="CN219" i="7"/>
  <c r="O220" i="6"/>
  <c r="BS219" i="7"/>
  <c r="CB218" i="7"/>
  <c r="BZ218" i="7"/>
  <c r="BX219" i="7"/>
  <c r="L219" i="6" s="1"/>
  <c r="M219" i="6"/>
  <c r="CA219" i="7"/>
  <c r="BY219" i="7"/>
  <c r="K219" i="6"/>
  <c r="BL219" i="7"/>
  <c r="BI219" i="7"/>
  <c r="J219" i="6" s="1"/>
  <c r="BJ219" i="7"/>
  <c r="BK218" i="7"/>
  <c r="BM218" i="7"/>
  <c r="BB219" i="7"/>
  <c r="AW218" i="7"/>
  <c r="AY218" i="7"/>
  <c r="AU219" i="7"/>
  <c r="H219" i="6" s="1"/>
  <c r="I219" i="6"/>
  <c r="AX219" i="7"/>
  <c r="AV219" i="7"/>
  <c r="BE220" i="7"/>
  <c r="AN219" i="7"/>
  <c r="F218" i="6"/>
  <c r="F217" i="7"/>
  <c r="AG219" i="7"/>
  <c r="AJ219" i="7"/>
  <c r="AH219" i="7"/>
  <c r="AK218" i="7"/>
  <c r="AI218" i="7"/>
  <c r="G220" i="6"/>
  <c r="AQ220" i="7"/>
  <c r="AC220" i="7"/>
  <c r="E220" i="6"/>
  <c r="T219" i="7"/>
  <c r="S219" i="7"/>
  <c r="D219" i="6" s="1"/>
  <c r="V219" i="7"/>
  <c r="W218" i="7"/>
  <c r="U218" i="7"/>
  <c r="Z219" i="7"/>
  <c r="D218" i="7"/>
  <c r="B218" i="6" s="1"/>
  <c r="AE218" i="6" s="1"/>
  <c r="E218" i="7"/>
  <c r="H218" i="7" s="1"/>
  <c r="G218" i="7"/>
  <c r="C219" i="6"/>
  <c r="L218" i="7"/>
  <c r="O219" i="7"/>
  <c r="CG219" i="7"/>
  <c r="DK220" i="7"/>
  <c r="AF219" i="6" l="1"/>
  <c r="BP219" i="7"/>
  <c r="Q221" i="6"/>
  <c r="DB221" i="7"/>
  <c r="P221" i="6" s="1"/>
  <c r="DE221" i="7"/>
  <c r="DC221" i="7"/>
  <c r="DL221" i="7"/>
  <c r="DI221" i="7"/>
  <c r="DF220" i="7"/>
  <c r="DD220" i="7"/>
  <c r="CH220" i="7"/>
  <c r="CE220" i="7"/>
  <c r="CT220" i="7"/>
  <c r="CW220" i="7"/>
  <c r="CP220" i="7"/>
  <c r="CM220" i="7"/>
  <c r="N220" i="6" s="1"/>
  <c r="CN220" i="7"/>
  <c r="CO219" i="7"/>
  <c r="CQ219" i="7"/>
  <c r="O221" i="6"/>
  <c r="CA220" i="7"/>
  <c r="M220" i="6"/>
  <c r="BX220" i="7"/>
  <c r="L220" i="6" s="1"/>
  <c r="BY220" i="7"/>
  <c r="CB219" i="7"/>
  <c r="BZ219" i="7"/>
  <c r="BM219" i="7"/>
  <c r="BK219" i="7"/>
  <c r="K220" i="6"/>
  <c r="BI220" i="7"/>
  <c r="J220" i="6" s="1"/>
  <c r="BJ220" i="7"/>
  <c r="BL220" i="7"/>
  <c r="AW219" i="7"/>
  <c r="AY219" i="7"/>
  <c r="AV220" i="7"/>
  <c r="I220" i="6"/>
  <c r="AU220" i="7"/>
  <c r="H220" i="6" s="1"/>
  <c r="AX220" i="7"/>
  <c r="BB220" i="7"/>
  <c r="BE221" i="7"/>
  <c r="AN220" i="7"/>
  <c r="F219" i="6"/>
  <c r="AJ220" i="7"/>
  <c r="AH220" i="7"/>
  <c r="AG220" i="7"/>
  <c r="AI219" i="7"/>
  <c r="AK219" i="7"/>
  <c r="G221" i="6"/>
  <c r="AQ221" i="7"/>
  <c r="F218" i="7"/>
  <c r="U219" i="7"/>
  <c r="W219" i="7"/>
  <c r="S220" i="7"/>
  <c r="D220" i="6" s="1"/>
  <c r="T220" i="7"/>
  <c r="V220" i="7"/>
  <c r="E221" i="6"/>
  <c r="AC221" i="7"/>
  <c r="Z220" i="7"/>
  <c r="E219" i="7"/>
  <c r="H219" i="7" s="1"/>
  <c r="D219" i="7"/>
  <c r="B219" i="6" s="1"/>
  <c r="AE219" i="6" s="1"/>
  <c r="G219" i="7"/>
  <c r="C220" i="6"/>
  <c r="L219" i="7"/>
  <c r="O220" i="7"/>
  <c r="CG220" i="7"/>
  <c r="BR219" i="7"/>
  <c r="BR220" i="7"/>
  <c r="DK221" i="7"/>
  <c r="Q222" i="6" l="1"/>
  <c r="DC222" i="7"/>
  <c r="DB222" i="7"/>
  <c r="P222" i="6" s="1"/>
  <c r="DE222" i="7"/>
  <c r="DF221" i="7"/>
  <c r="DD221" i="7"/>
  <c r="DL222" i="7"/>
  <c r="DI222" i="7"/>
  <c r="AF220" i="6"/>
  <c r="CH221" i="7"/>
  <c r="CE221" i="7"/>
  <c r="CT221" i="7"/>
  <c r="CW221" i="7"/>
  <c r="CM221" i="7"/>
  <c r="N221" i="6" s="1"/>
  <c r="CP221" i="7"/>
  <c r="CN221" i="7"/>
  <c r="CO220" i="7"/>
  <c r="CQ220" i="7"/>
  <c r="O222" i="6"/>
  <c r="CB220" i="7"/>
  <c r="BZ220" i="7"/>
  <c r="BS221" i="7"/>
  <c r="BP220" i="7"/>
  <c r="BX221" i="7"/>
  <c r="L221" i="6" s="1"/>
  <c r="M221" i="6"/>
  <c r="CA221" i="7"/>
  <c r="BY221" i="7"/>
  <c r="BS220" i="7"/>
  <c r="BL221" i="7"/>
  <c r="K221" i="6"/>
  <c r="BK220" i="7"/>
  <c r="BM220" i="7"/>
  <c r="AU221" i="7"/>
  <c r="H221" i="6" s="1"/>
  <c r="I221" i="6"/>
  <c r="AX221" i="7"/>
  <c r="AV221" i="7"/>
  <c r="BB221" i="7"/>
  <c r="AW220" i="7"/>
  <c r="AY220" i="7"/>
  <c r="BE222" i="7"/>
  <c r="AN221" i="7"/>
  <c r="F220" i="6"/>
  <c r="F219" i="7"/>
  <c r="AH221" i="7"/>
  <c r="AJ221" i="7"/>
  <c r="AG221" i="7"/>
  <c r="AI220" i="7"/>
  <c r="AK220" i="7"/>
  <c r="G222" i="6"/>
  <c r="AQ222" i="7"/>
  <c r="AC222" i="7"/>
  <c r="Q42" i="10" s="1"/>
  <c r="E48" i="17" s="1"/>
  <c r="E222" i="6"/>
  <c r="S221" i="7"/>
  <c r="D221" i="6" s="1"/>
  <c r="V221" i="7"/>
  <c r="T221" i="7"/>
  <c r="U220" i="7"/>
  <c r="W220" i="7"/>
  <c r="Z221" i="7"/>
  <c r="D220" i="7"/>
  <c r="B220" i="6" s="1"/>
  <c r="AE220" i="6" s="1"/>
  <c r="E220" i="7"/>
  <c r="H220" i="7" s="1"/>
  <c r="G220" i="7"/>
  <c r="C221" i="6"/>
  <c r="L220" i="7"/>
  <c r="O221" i="7"/>
  <c r="F42" i="10" s="1"/>
  <c r="C48" i="17" s="1"/>
  <c r="CG221" i="7"/>
  <c r="DK222" i="7"/>
  <c r="Q223" i="6" l="1"/>
  <c r="DB223" i="7"/>
  <c r="P223" i="6" s="1"/>
  <c r="DC223" i="7"/>
  <c r="DE223" i="7"/>
  <c r="DF222" i="7"/>
  <c r="DD222" i="7"/>
  <c r="DL223" i="7"/>
  <c r="DI223" i="7"/>
  <c r="AF221" i="6"/>
  <c r="CH222" i="7"/>
  <c r="CE222" i="7"/>
  <c r="CT222" i="7"/>
  <c r="CW222" i="7"/>
  <c r="CP222" i="7"/>
  <c r="CN222" i="7"/>
  <c r="CM222" i="7"/>
  <c r="N222" i="6" s="1"/>
  <c r="CO221" i="7"/>
  <c r="CQ221" i="7"/>
  <c r="O223" i="6"/>
  <c r="BP221" i="7"/>
  <c r="BP222" i="7"/>
  <c r="CB221" i="7"/>
  <c r="BZ221" i="7"/>
  <c r="CA222" i="7"/>
  <c r="M222" i="6"/>
  <c r="BX222" i="7"/>
  <c r="L222" i="6" s="1"/>
  <c r="BY222" i="7"/>
  <c r="BI221" i="7"/>
  <c r="J221" i="6" s="1"/>
  <c r="BJ221" i="7"/>
  <c r="BK221" i="7" s="1"/>
  <c r="K222" i="6"/>
  <c r="BI222" i="7"/>
  <c r="J222" i="6" s="1"/>
  <c r="BJ222" i="7"/>
  <c r="BL222" i="7"/>
  <c r="AW221" i="7"/>
  <c r="AY221" i="7"/>
  <c r="AU222" i="7"/>
  <c r="H222" i="6" s="1"/>
  <c r="I222" i="6"/>
  <c r="AV222" i="7"/>
  <c r="AX222" i="7"/>
  <c r="BB222" i="7"/>
  <c r="BE223" i="7"/>
  <c r="AN222" i="7"/>
  <c r="F221" i="6"/>
  <c r="AJ222" i="7"/>
  <c r="AH222" i="7"/>
  <c r="AG222" i="7"/>
  <c r="AK221" i="7"/>
  <c r="AI221" i="7"/>
  <c r="G223" i="6"/>
  <c r="AQ223" i="7"/>
  <c r="AB42" i="10" s="1"/>
  <c r="G48" i="17" s="1"/>
  <c r="G52" i="17" s="1"/>
  <c r="F220" i="7"/>
  <c r="U221" i="7"/>
  <c r="W221" i="7"/>
  <c r="V222" i="7"/>
  <c r="T222" i="7"/>
  <c r="S222" i="7"/>
  <c r="D222" i="6" s="1"/>
  <c r="E223" i="6"/>
  <c r="AC223" i="7"/>
  <c r="Z222" i="7"/>
  <c r="N42" i="10" s="1"/>
  <c r="F48" i="17" s="1"/>
  <c r="E221" i="7"/>
  <c r="F221" i="7" s="1"/>
  <c r="D221" i="7"/>
  <c r="B221" i="6" s="1"/>
  <c r="G221" i="7"/>
  <c r="C222" i="6"/>
  <c r="L221" i="7"/>
  <c r="C42" i="10" s="1"/>
  <c r="D48" i="17" s="1"/>
  <c r="O222" i="7"/>
  <c r="CG222" i="7"/>
  <c r="AB47" i="10" l="1"/>
  <c r="AE221" i="6"/>
  <c r="AF222" i="6"/>
  <c r="Q224" i="6"/>
  <c r="DE224" i="7"/>
  <c r="DB224" i="7"/>
  <c r="P224" i="6" s="1"/>
  <c r="DC224" i="7"/>
  <c r="DL224" i="7"/>
  <c r="DI224" i="7"/>
  <c r="DF223" i="7"/>
  <c r="DD223" i="7"/>
  <c r="CH223" i="7"/>
  <c r="CE223" i="7"/>
  <c r="CT223" i="7"/>
  <c r="CW223" i="7"/>
  <c r="CO222" i="7"/>
  <c r="CQ222" i="7"/>
  <c r="CP223" i="7"/>
  <c r="CM223" i="7"/>
  <c r="N223" i="6" s="1"/>
  <c r="CN223" i="7"/>
  <c r="O224" i="6"/>
  <c r="BS223" i="7"/>
  <c r="CB222" i="7"/>
  <c r="BZ222" i="7"/>
  <c r="BX223" i="7"/>
  <c r="L223" i="6" s="1"/>
  <c r="M223" i="6"/>
  <c r="CA223" i="7"/>
  <c r="BY223" i="7"/>
  <c r="BS222" i="7"/>
  <c r="BM221" i="7"/>
  <c r="K223" i="6"/>
  <c r="BL223" i="7"/>
  <c r="BI223" i="7"/>
  <c r="J223" i="6" s="1"/>
  <c r="BJ223" i="7"/>
  <c r="BM222" i="7"/>
  <c r="BK222" i="7"/>
  <c r="AU223" i="7"/>
  <c r="H223" i="6" s="1"/>
  <c r="I223" i="6"/>
  <c r="AX223" i="7"/>
  <c r="AV223" i="7"/>
  <c r="BB223" i="7"/>
  <c r="AY222" i="7"/>
  <c r="AW222" i="7"/>
  <c r="BE224" i="7"/>
  <c r="AM42" i="10" s="1"/>
  <c r="I48" i="17" s="1"/>
  <c r="I52" i="17" s="1"/>
  <c r="AN223" i="7"/>
  <c r="Y42" i="10" s="1"/>
  <c r="H48" i="17" s="1"/>
  <c r="H52" i="17" s="1"/>
  <c r="F222" i="6"/>
  <c r="H221" i="7"/>
  <c r="AJ223" i="7"/>
  <c r="AH223" i="7"/>
  <c r="AG223" i="7"/>
  <c r="AI222" i="7"/>
  <c r="AK222" i="7"/>
  <c r="G224" i="6"/>
  <c r="AQ224" i="7"/>
  <c r="AC224" i="7"/>
  <c r="E224" i="6"/>
  <c r="T223" i="7"/>
  <c r="S223" i="7"/>
  <c r="D223" i="6" s="1"/>
  <c r="V223" i="7"/>
  <c r="W222" i="7"/>
  <c r="U222" i="7"/>
  <c r="Z223" i="7"/>
  <c r="G222" i="7"/>
  <c r="D222" i="7"/>
  <c r="B222" i="6" s="1"/>
  <c r="AE222" i="6" s="1"/>
  <c r="C223" i="6"/>
  <c r="E222" i="7"/>
  <c r="H222" i="7" s="1"/>
  <c r="L222" i="7"/>
  <c r="O223" i="7"/>
  <c r="BR222" i="7"/>
  <c r="CG223" i="7"/>
  <c r="BD223" i="7"/>
  <c r="AM47" i="10" l="1"/>
  <c r="Y47" i="10"/>
  <c r="DL225" i="7"/>
  <c r="DI225" i="7"/>
  <c r="DF224" i="7"/>
  <c r="DD224" i="7"/>
  <c r="Q225" i="6"/>
  <c r="DC225" i="7"/>
  <c r="DB225" i="7"/>
  <c r="P225" i="6" s="1"/>
  <c r="DE225" i="7"/>
  <c r="AF223" i="6"/>
  <c r="CH224" i="7"/>
  <c r="CE224" i="7"/>
  <c r="CT224" i="7"/>
  <c r="CW224" i="7"/>
  <c r="CP224" i="7"/>
  <c r="CN224" i="7"/>
  <c r="CM224" i="7"/>
  <c r="N224" i="6" s="1"/>
  <c r="CO223" i="7"/>
  <c r="CQ223" i="7"/>
  <c r="O225" i="6"/>
  <c r="BP223" i="7"/>
  <c r="CB223" i="7"/>
  <c r="BZ223" i="7"/>
  <c r="BS224" i="7"/>
  <c r="CA224" i="7"/>
  <c r="M224" i="6"/>
  <c r="BX224" i="7"/>
  <c r="L224" i="6" s="1"/>
  <c r="BY224" i="7"/>
  <c r="BP224" i="7"/>
  <c r="BM223" i="7"/>
  <c r="BK223" i="7"/>
  <c r="K224" i="6"/>
  <c r="BI224" i="7"/>
  <c r="J224" i="6" s="1"/>
  <c r="BL224" i="7"/>
  <c r="BJ224" i="7"/>
  <c r="AW223" i="7"/>
  <c r="AY223" i="7"/>
  <c r="AV224" i="7"/>
  <c r="I224" i="6"/>
  <c r="AU224" i="7"/>
  <c r="H224" i="6" s="1"/>
  <c r="AX224" i="7"/>
  <c r="BB224" i="7"/>
  <c r="AJ42" i="10" s="1"/>
  <c r="J48" i="17" s="1"/>
  <c r="J52" i="17" s="1"/>
  <c r="BE225" i="7"/>
  <c r="AN224" i="7"/>
  <c r="F223" i="6"/>
  <c r="AG224" i="7"/>
  <c r="AJ224" i="7"/>
  <c r="AH224" i="7"/>
  <c r="AK223" i="7"/>
  <c r="AI223" i="7"/>
  <c r="G225" i="6"/>
  <c r="AQ225" i="7"/>
  <c r="E223" i="7"/>
  <c r="F223" i="7" s="1"/>
  <c r="U223" i="7"/>
  <c r="W223" i="7"/>
  <c r="S224" i="7"/>
  <c r="D224" i="6" s="1"/>
  <c r="V224" i="7"/>
  <c r="T224" i="7"/>
  <c r="E225" i="6"/>
  <c r="AC225" i="7"/>
  <c r="Z224" i="7"/>
  <c r="F222" i="7"/>
  <c r="G223" i="7"/>
  <c r="D223" i="7"/>
  <c r="B223" i="6" s="1"/>
  <c r="C224" i="6"/>
  <c r="L223" i="7"/>
  <c r="O224" i="7"/>
  <c r="BR223" i="7"/>
  <c r="DK225" i="7"/>
  <c r="CG224" i="7"/>
  <c r="AJ47" i="10" l="1"/>
  <c r="AE223" i="6"/>
  <c r="Q226" i="6"/>
  <c r="DC226" i="7"/>
  <c r="DE226" i="7"/>
  <c r="DB226" i="7"/>
  <c r="P226" i="6" s="1"/>
  <c r="DL226" i="7"/>
  <c r="DI226" i="7"/>
  <c r="DD225" i="7"/>
  <c r="DF225" i="7"/>
  <c r="AF224" i="6"/>
  <c r="CH225" i="7"/>
  <c r="CE225" i="7"/>
  <c r="CT225" i="7"/>
  <c r="CW225" i="7"/>
  <c r="CO224" i="7"/>
  <c r="CQ224" i="7"/>
  <c r="CM225" i="7"/>
  <c r="N225" i="6" s="1"/>
  <c r="CP225" i="7"/>
  <c r="CN225" i="7"/>
  <c r="O226" i="6"/>
  <c r="BX225" i="7"/>
  <c r="L225" i="6" s="1"/>
  <c r="M225" i="6"/>
  <c r="CA225" i="7"/>
  <c r="BY225" i="7"/>
  <c r="CB224" i="7"/>
  <c r="BZ224" i="7"/>
  <c r="BK224" i="7"/>
  <c r="BM224" i="7"/>
  <c r="K225" i="6"/>
  <c r="BL225" i="7"/>
  <c r="BI225" i="7"/>
  <c r="J225" i="6" s="1"/>
  <c r="BJ225" i="7"/>
  <c r="BB225" i="7"/>
  <c r="AU225" i="7"/>
  <c r="H225" i="6" s="1"/>
  <c r="I225" i="6"/>
  <c r="AX225" i="7"/>
  <c r="AV225" i="7"/>
  <c r="AY224" i="7"/>
  <c r="AW224" i="7"/>
  <c r="BE226" i="7"/>
  <c r="AN225" i="7"/>
  <c r="F224" i="6"/>
  <c r="AH225" i="7"/>
  <c r="AJ225" i="7"/>
  <c r="AG225" i="7"/>
  <c r="AI224" i="7"/>
  <c r="AK224" i="7"/>
  <c r="H223" i="7"/>
  <c r="G226" i="6"/>
  <c r="AQ226" i="7"/>
  <c r="D224" i="7"/>
  <c r="B224" i="6" s="1"/>
  <c r="Z225" i="7"/>
  <c r="W224" i="7"/>
  <c r="U224" i="7"/>
  <c r="AC226" i="7"/>
  <c r="E226" i="6"/>
  <c r="S225" i="7"/>
  <c r="D225" i="6" s="1"/>
  <c r="V225" i="7"/>
  <c r="T225" i="7"/>
  <c r="E224" i="7"/>
  <c r="F224" i="7" s="1"/>
  <c r="C225" i="6"/>
  <c r="G224" i="7"/>
  <c r="L224" i="7"/>
  <c r="O225" i="7"/>
  <c r="DK226" i="7"/>
  <c r="BD225" i="7"/>
  <c r="BR224" i="7"/>
  <c r="CG225" i="7"/>
  <c r="AE224" i="6" l="1"/>
  <c r="Q227" i="6"/>
  <c r="DB227" i="7"/>
  <c r="P227" i="6" s="1"/>
  <c r="DC227" i="7"/>
  <c r="DE227" i="7"/>
  <c r="DF226" i="7"/>
  <c r="DD226" i="7"/>
  <c r="DL227" i="7"/>
  <c r="CE42" i="10" s="1"/>
  <c r="Q48" i="17" s="1"/>
  <c r="Q52" i="17" s="1"/>
  <c r="DI227" i="7"/>
  <c r="CB42" i="10" s="1"/>
  <c r="R48" i="17" s="1"/>
  <c r="R52" i="17" s="1"/>
  <c r="CH226" i="7"/>
  <c r="BI42" i="10" s="1"/>
  <c r="M48" i="17" s="1"/>
  <c r="M52" i="17" s="1"/>
  <c r="CE226" i="7"/>
  <c r="BF42" i="10" s="1"/>
  <c r="N48" i="17" s="1"/>
  <c r="N52" i="17" s="1"/>
  <c r="CT226" i="7"/>
  <c r="CW226" i="7"/>
  <c r="AF225" i="6"/>
  <c r="CP226" i="7"/>
  <c r="CM226" i="7"/>
  <c r="N226" i="6" s="1"/>
  <c r="CN226" i="7"/>
  <c r="CO225" i="7"/>
  <c r="CQ225" i="7"/>
  <c r="O227" i="6"/>
  <c r="CB225" i="7"/>
  <c r="BZ225" i="7"/>
  <c r="BP225" i="7"/>
  <c r="AU42" i="10" s="1"/>
  <c r="L48" i="17" s="1"/>
  <c r="CA226" i="7"/>
  <c r="M226" i="6"/>
  <c r="BX226" i="7"/>
  <c r="L226" i="6" s="1"/>
  <c r="BY226" i="7"/>
  <c r="BS225" i="7"/>
  <c r="AX42" i="10" s="1"/>
  <c r="K48" i="17" s="1"/>
  <c r="BK225" i="7"/>
  <c r="BM225" i="7"/>
  <c r="K226" i="6"/>
  <c r="BI226" i="7"/>
  <c r="J226" i="6" s="1"/>
  <c r="BJ226" i="7"/>
  <c r="BL226" i="7"/>
  <c r="AW225" i="7"/>
  <c r="AY225" i="7"/>
  <c r="AU226" i="7"/>
  <c r="H226" i="6" s="1"/>
  <c r="I226" i="6"/>
  <c r="AX226" i="7"/>
  <c r="AV226" i="7"/>
  <c r="BB226" i="7"/>
  <c r="BE227" i="7"/>
  <c r="AN226" i="7"/>
  <c r="F225" i="6"/>
  <c r="AJ226" i="7"/>
  <c r="AG226" i="7"/>
  <c r="AH226" i="7"/>
  <c r="AI225" i="7"/>
  <c r="AK225" i="7"/>
  <c r="G227" i="6"/>
  <c r="AQ227" i="7"/>
  <c r="H224" i="7"/>
  <c r="U225" i="7"/>
  <c r="W225" i="7"/>
  <c r="V226" i="7"/>
  <c r="T226" i="7"/>
  <c r="S226" i="7"/>
  <c r="D226" i="6" s="1"/>
  <c r="E227" i="6"/>
  <c r="AC227" i="7"/>
  <c r="Z226" i="7"/>
  <c r="E225" i="7"/>
  <c r="F225" i="7" s="1"/>
  <c r="G225" i="7"/>
  <c r="C226" i="6"/>
  <c r="D225" i="7"/>
  <c r="B225" i="6" s="1"/>
  <c r="AE225" i="6" s="1"/>
  <c r="L225" i="7"/>
  <c r="O226" i="7"/>
  <c r="BR226" i="7"/>
  <c r="L52" i="17" l="1"/>
  <c r="BI47" i="10"/>
  <c r="CE47" i="10"/>
  <c r="CB47" i="10"/>
  <c r="K52" i="17"/>
  <c r="AX47" i="10"/>
  <c r="AU47" i="10"/>
  <c r="Q228" i="6"/>
  <c r="DE228" i="7"/>
  <c r="DB228" i="7"/>
  <c r="P228" i="6" s="1"/>
  <c r="DC228" i="7"/>
  <c r="DL228" i="7"/>
  <c r="DI228" i="7"/>
  <c r="DF227" i="7"/>
  <c r="DD227" i="7"/>
  <c r="CH227" i="7"/>
  <c r="CE227" i="7"/>
  <c r="CT227" i="7"/>
  <c r="CW227" i="7"/>
  <c r="CM227" i="7"/>
  <c r="N227" i="6" s="1"/>
  <c r="CP227" i="7"/>
  <c r="CN227" i="7"/>
  <c r="CO226" i="7"/>
  <c r="CQ226" i="7"/>
  <c r="O228" i="6"/>
  <c r="BP226" i="7"/>
  <c r="CB226" i="7"/>
  <c r="BZ226" i="7"/>
  <c r="BX227" i="7"/>
  <c r="L227" i="6" s="1"/>
  <c r="M227" i="6"/>
  <c r="CA227" i="7"/>
  <c r="BY227" i="7"/>
  <c r="BS226" i="7"/>
  <c r="BL227" i="7"/>
  <c r="BK226" i="7"/>
  <c r="BM226" i="7"/>
  <c r="BB227" i="7"/>
  <c r="AW226" i="7"/>
  <c r="AY226" i="7"/>
  <c r="AU227" i="7"/>
  <c r="H227" i="6" s="1"/>
  <c r="I227" i="6"/>
  <c r="AX227" i="7"/>
  <c r="AV227" i="7"/>
  <c r="BE228" i="7"/>
  <c r="AN227" i="7"/>
  <c r="F226" i="6"/>
  <c r="AG227" i="7"/>
  <c r="AH227" i="7"/>
  <c r="AJ227" i="7"/>
  <c r="AI226" i="7"/>
  <c r="AK226" i="7"/>
  <c r="H225" i="7"/>
  <c r="G228" i="6"/>
  <c r="AQ228" i="7"/>
  <c r="AC228" i="7"/>
  <c r="E228" i="6"/>
  <c r="T227" i="7"/>
  <c r="S227" i="7"/>
  <c r="D227" i="6" s="1"/>
  <c r="V227" i="7"/>
  <c r="W226" i="7"/>
  <c r="U226" i="7"/>
  <c r="Z227" i="7"/>
  <c r="E226" i="7"/>
  <c r="F226" i="7" s="1"/>
  <c r="D226" i="7"/>
  <c r="B226" i="6" s="1"/>
  <c r="AE226" i="6" s="1"/>
  <c r="G226" i="7"/>
  <c r="C227" i="6"/>
  <c r="L226" i="7"/>
  <c r="O227" i="7"/>
  <c r="DK228" i="7"/>
  <c r="Q229" i="6" l="1"/>
  <c r="DB229" i="7"/>
  <c r="P229" i="6" s="1"/>
  <c r="DC229" i="7"/>
  <c r="DE229" i="7"/>
  <c r="DF228" i="7"/>
  <c r="DD228" i="7"/>
  <c r="DL229" i="7"/>
  <c r="DI229" i="7"/>
  <c r="CT228" i="7"/>
  <c r="BQ42" i="10" s="1"/>
  <c r="P48" i="17" s="1"/>
  <c r="CW228" i="7"/>
  <c r="BT42" i="10" s="1"/>
  <c r="O48" i="17" s="1"/>
  <c r="CH228" i="7"/>
  <c r="CE228" i="7"/>
  <c r="CP228" i="7"/>
  <c r="CN228" i="7"/>
  <c r="CM228" i="7"/>
  <c r="N228" i="6" s="1"/>
  <c r="CO227" i="7"/>
  <c r="CQ227" i="7"/>
  <c r="O229" i="6"/>
  <c r="CB227" i="7"/>
  <c r="BZ227" i="7"/>
  <c r="BS228" i="7"/>
  <c r="BP227" i="7"/>
  <c r="CA228" i="7"/>
  <c r="M228" i="6"/>
  <c r="BX228" i="7"/>
  <c r="L228" i="6" s="1"/>
  <c r="BY228" i="7"/>
  <c r="BS227" i="7"/>
  <c r="BJ227" i="7"/>
  <c r="BM227" i="7" s="1"/>
  <c r="K227" i="6"/>
  <c r="BI227" i="7"/>
  <c r="J227" i="6" s="1"/>
  <c r="K228" i="6"/>
  <c r="BI228" i="7"/>
  <c r="J228" i="6" s="1"/>
  <c r="BJ228" i="7"/>
  <c r="BL228" i="7"/>
  <c r="AW227" i="7"/>
  <c r="AY227" i="7"/>
  <c r="AV228" i="7"/>
  <c r="I228" i="6"/>
  <c r="AU228" i="7"/>
  <c r="H228" i="6" s="1"/>
  <c r="AX228" i="7"/>
  <c r="BB228" i="7"/>
  <c r="BE229" i="7"/>
  <c r="AN228" i="7"/>
  <c r="F227" i="6"/>
  <c r="AI227" i="7"/>
  <c r="AK227" i="7"/>
  <c r="AJ228" i="7"/>
  <c r="AG228" i="7"/>
  <c r="AH228" i="7"/>
  <c r="G229" i="6"/>
  <c r="AQ229" i="7"/>
  <c r="H226" i="7"/>
  <c r="U227" i="7"/>
  <c r="W227" i="7"/>
  <c r="S228" i="7"/>
  <c r="D228" i="6" s="1"/>
  <c r="T228" i="7"/>
  <c r="V228" i="7"/>
  <c r="E229" i="6"/>
  <c r="AC229" i="7"/>
  <c r="Z228" i="7"/>
  <c r="D227" i="7"/>
  <c r="B227" i="6" s="1"/>
  <c r="G227" i="7"/>
  <c r="E227" i="7"/>
  <c r="H227" i="7" s="1"/>
  <c r="C228" i="6"/>
  <c r="L227" i="7"/>
  <c r="O228" i="7"/>
  <c r="DK229" i="7"/>
  <c r="BD228" i="7"/>
  <c r="CG228" i="7"/>
  <c r="O52" i="17" l="1"/>
  <c r="U48" i="17"/>
  <c r="P52" i="17"/>
  <c r="V48" i="17"/>
  <c r="BT47" i="10"/>
  <c r="BQ47" i="10"/>
  <c r="AE227" i="6"/>
  <c r="Q230" i="6"/>
  <c r="DC230" i="7"/>
  <c r="DE230" i="7"/>
  <c r="DB230" i="7"/>
  <c r="P230" i="6" s="1"/>
  <c r="DL230" i="7"/>
  <c r="DI230" i="7"/>
  <c r="DD229" i="7"/>
  <c r="DF229" i="7"/>
  <c r="AF228" i="6"/>
  <c r="CH229" i="7"/>
  <c r="CE229" i="7"/>
  <c r="CT229" i="7"/>
  <c r="CW229" i="7"/>
  <c r="CM229" i="7"/>
  <c r="N229" i="6" s="1"/>
  <c r="CP229" i="7"/>
  <c r="CN229" i="7"/>
  <c r="CO228" i="7"/>
  <c r="CQ228" i="7"/>
  <c r="O230" i="6"/>
  <c r="BP228" i="7"/>
  <c r="BK227" i="7"/>
  <c r="CB228" i="7"/>
  <c r="BZ228" i="7"/>
  <c r="BX229" i="7"/>
  <c r="L229" i="6" s="1"/>
  <c r="M229" i="6"/>
  <c r="CA229" i="7"/>
  <c r="BY229" i="7"/>
  <c r="K229" i="6"/>
  <c r="BL229" i="7"/>
  <c r="BI229" i="7"/>
  <c r="J229" i="6" s="1"/>
  <c r="BJ229" i="7"/>
  <c r="BK228" i="7"/>
  <c r="BM228" i="7"/>
  <c r="BB229" i="7"/>
  <c r="AU229" i="7"/>
  <c r="H229" i="6" s="1"/>
  <c r="I229" i="6"/>
  <c r="AX229" i="7"/>
  <c r="AV229" i="7"/>
  <c r="AW228" i="7"/>
  <c r="AY228" i="7"/>
  <c r="BE230" i="7"/>
  <c r="AN229" i="7"/>
  <c r="F228" i="6"/>
  <c r="AH229" i="7"/>
  <c r="AJ229" i="7"/>
  <c r="AG229" i="7"/>
  <c r="AI228" i="7"/>
  <c r="AK228" i="7"/>
  <c r="G230" i="6"/>
  <c r="AQ230" i="7"/>
  <c r="F227" i="7"/>
  <c r="AC230" i="7"/>
  <c r="E230" i="6"/>
  <c r="S229" i="7"/>
  <c r="D229" i="6" s="1"/>
  <c r="V229" i="7"/>
  <c r="T229" i="7"/>
  <c r="U228" i="7"/>
  <c r="W228" i="7"/>
  <c r="Z229" i="7"/>
  <c r="G228" i="7"/>
  <c r="C229" i="6"/>
  <c r="E228" i="7"/>
  <c r="F228" i="7" s="1"/>
  <c r="D228" i="7"/>
  <c r="B228" i="6" s="1"/>
  <c r="AE228" i="6" s="1"/>
  <c r="L228" i="7"/>
  <c r="O229" i="7"/>
  <c r="BR228" i="7"/>
  <c r="BR229" i="7"/>
  <c r="CG229" i="7"/>
  <c r="BD229" i="7"/>
  <c r="DK230" i="7"/>
  <c r="Q231" i="6" l="1"/>
  <c r="DC231" i="7"/>
  <c r="DB231" i="7"/>
  <c r="P231" i="6" s="1"/>
  <c r="DE231" i="7"/>
  <c r="DF230" i="7"/>
  <c r="DD230" i="7"/>
  <c r="DL231" i="7"/>
  <c r="DI231" i="7"/>
  <c r="AF229" i="6"/>
  <c r="CH230" i="7"/>
  <c r="CE230" i="7"/>
  <c r="CT230" i="7"/>
  <c r="CW230" i="7"/>
  <c r="CP230" i="7"/>
  <c r="CM230" i="7"/>
  <c r="N230" i="6" s="1"/>
  <c r="CN230" i="7"/>
  <c r="CO229" i="7"/>
  <c r="CQ229" i="7"/>
  <c r="O231" i="6"/>
  <c r="BP230" i="7"/>
  <c r="CA230" i="7"/>
  <c r="M230" i="6"/>
  <c r="BX230" i="7"/>
  <c r="L230" i="6" s="1"/>
  <c r="BY230" i="7"/>
  <c r="BP229" i="7"/>
  <c r="CB229" i="7"/>
  <c r="BZ229" i="7"/>
  <c r="BS229" i="7"/>
  <c r="BK229" i="7"/>
  <c r="BM229" i="7"/>
  <c r="K230" i="6"/>
  <c r="BI230" i="7"/>
  <c r="J230" i="6" s="1"/>
  <c r="BJ230" i="7"/>
  <c r="BL230" i="7"/>
  <c r="AW229" i="7"/>
  <c r="AY229" i="7"/>
  <c r="AU230" i="7"/>
  <c r="H230" i="6" s="1"/>
  <c r="I230" i="6"/>
  <c r="AV230" i="7"/>
  <c r="AX230" i="7"/>
  <c r="BB230" i="7"/>
  <c r="BE231" i="7"/>
  <c r="AN230" i="7"/>
  <c r="F229" i="6"/>
  <c r="AH230" i="7"/>
  <c r="AG230" i="7"/>
  <c r="AJ230" i="7"/>
  <c r="AK229" i="7"/>
  <c r="AI229" i="7"/>
  <c r="G231" i="6"/>
  <c r="AQ231" i="7"/>
  <c r="U229" i="7"/>
  <c r="W229" i="7"/>
  <c r="V230" i="7"/>
  <c r="T230" i="7"/>
  <c r="S230" i="7"/>
  <c r="D230" i="6" s="1"/>
  <c r="E231" i="6"/>
  <c r="AC231" i="7"/>
  <c r="Z230" i="7"/>
  <c r="G229" i="7"/>
  <c r="H228" i="7"/>
  <c r="C230" i="6"/>
  <c r="D229" i="7"/>
  <c r="B229" i="6" s="1"/>
  <c r="E229" i="7"/>
  <c r="H229" i="7" s="1"/>
  <c r="L229" i="7"/>
  <c r="O230" i="7"/>
  <c r="DK231" i="7"/>
  <c r="CG230" i="7"/>
  <c r="BD230" i="7"/>
  <c r="AE229" i="6" l="1"/>
  <c r="Q232" i="6"/>
  <c r="DE232" i="7"/>
  <c r="DC232" i="7"/>
  <c r="DB232" i="7"/>
  <c r="P232" i="6" s="1"/>
  <c r="DD231" i="7"/>
  <c r="DF231" i="7"/>
  <c r="DL232" i="7"/>
  <c r="DI232" i="7"/>
  <c r="AF230" i="6"/>
  <c r="CH231" i="7"/>
  <c r="CE231" i="7"/>
  <c r="CT231" i="7"/>
  <c r="CW231" i="7"/>
  <c r="CM231" i="7"/>
  <c r="N231" i="6" s="1"/>
  <c r="CP231" i="7"/>
  <c r="CN231" i="7"/>
  <c r="CO230" i="7"/>
  <c r="CQ230" i="7"/>
  <c r="O232" i="6"/>
  <c r="CB230" i="7"/>
  <c r="BZ230" i="7"/>
  <c r="BS231" i="7"/>
  <c r="BX231" i="7"/>
  <c r="L231" i="6" s="1"/>
  <c r="M231" i="6"/>
  <c r="CA231" i="7"/>
  <c r="BY231" i="7"/>
  <c r="BS230" i="7"/>
  <c r="BL231" i="7"/>
  <c r="K231" i="6"/>
  <c r="BI231" i="7"/>
  <c r="J231" i="6" s="1"/>
  <c r="BJ231" i="7"/>
  <c r="BK230" i="7"/>
  <c r="BM230" i="7"/>
  <c r="AU231" i="7"/>
  <c r="H231" i="6" s="1"/>
  <c r="I231" i="6"/>
  <c r="AX231" i="7"/>
  <c r="AV231" i="7"/>
  <c r="BB231" i="7"/>
  <c r="AY230" i="7"/>
  <c r="AW230" i="7"/>
  <c r="BE232" i="7"/>
  <c r="AN231" i="7"/>
  <c r="F230" i="6"/>
  <c r="AH231" i="7"/>
  <c r="AJ231" i="7"/>
  <c r="AG231" i="7"/>
  <c r="AK230" i="7"/>
  <c r="AI230" i="7"/>
  <c r="G232" i="6"/>
  <c r="AQ232" i="7"/>
  <c r="AC232" i="7"/>
  <c r="E232" i="6"/>
  <c r="T231" i="7"/>
  <c r="S231" i="7"/>
  <c r="D231" i="6" s="1"/>
  <c r="V231" i="7"/>
  <c r="W230" i="7"/>
  <c r="U230" i="7"/>
  <c r="Z231" i="7"/>
  <c r="F229" i="7"/>
  <c r="G230" i="7"/>
  <c r="C231" i="6"/>
  <c r="L230" i="7"/>
  <c r="E230" i="7"/>
  <c r="D230" i="7"/>
  <c r="B230" i="6" s="1"/>
  <c r="O231" i="7"/>
  <c r="BR230" i="7"/>
  <c r="BD231" i="7"/>
  <c r="CG231" i="7"/>
  <c r="DK232" i="7"/>
  <c r="AE230" i="6" l="1"/>
  <c r="Q233" i="6"/>
  <c r="DC233" i="7"/>
  <c r="DB233" i="7"/>
  <c r="P233" i="6" s="1"/>
  <c r="DE233" i="7"/>
  <c r="DL233" i="7"/>
  <c r="DI233" i="7"/>
  <c r="DF232" i="7"/>
  <c r="DD232" i="7"/>
  <c r="BP231" i="7"/>
  <c r="CH232" i="7"/>
  <c r="CE232" i="7"/>
  <c r="AF231" i="6"/>
  <c r="CT232" i="7"/>
  <c r="CW232" i="7"/>
  <c r="CP232" i="7"/>
  <c r="CN232" i="7"/>
  <c r="CM232" i="7"/>
  <c r="N232" i="6" s="1"/>
  <c r="CO231" i="7"/>
  <c r="CQ231" i="7"/>
  <c r="O233" i="6"/>
  <c r="BP232" i="7"/>
  <c r="CB231" i="7"/>
  <c r="BZ231" i="7"/>
  <c r="CA232" i="7"/>
  <c r="M232" i="6"/>
  <c r="BX232" i="7"/>
  <c r="L232" i="6" s="1"/>
  <c r="BY232" i="7"/>
  <c r="BM231" i="7"/>
  <c r="BK231" i="7"/>
  <c r="K232" i="6"/>
  <c r="BI232" i="7"/>
  <c r="J232" i="6" s="1"/>
  <c r="BJ232" i="7"/>
  <c r="BL232" i="7"/>
  <c r="AW231" i="7"/>
  <c r="AY231" i="7"/>
  <c r="AV232" i="7"/>
  <c r="I232" i="6"/>
  <c r="AU232" i="7"/>
  <c r="H232" i="6" s="1"/>
  <c r="AX232" i="7"/>
  <c r="BB232" i="7"/>
  <c r="BE233" i="7"/>
  <c r="AN232" i="7"/>
  <c r="F231" i="6"/>
  <c r="AG232" i="7"/>
  <c r="AJ232" i="7"/>
  <c r="AH232" i="7"/>
  <c r="AK231" i="7"/>
  <c r="AI231" i="7"/>
  <c r="G233" i="6"/>
  <c r="AQ233" i="7"/>
  <c r="U231" i="7"/>
  <c r="W231" i="7"/>
  <c r="S232" i="7"/>
  <c r="D232" i="6" s="1"/>
  <c r="V232" i="7"/>
  <c r="T232" i="7"/>
  <c r="E233" i="6"/>
  <c r="AC233" i="7"/>
  <c r="Z232" i="7"/>
  <c r="G231" i="7"/>
  <c r="C232" i="6"/>
  <c r="E231" i="7"/>
  <c r="F231" i="7" s="1"/>
  <c r="D231" i="7"/>
  <c r="B231" i="6" s="1"/>
  <c r="L231" i="7"/>
  <c r="F230" i="7"/>
  <c r="H230" i="7"/>
  <c r="O232" i="7"/>
  <c r="DK233" i="7"/>
  <c r="BR231" i="7"/>
  <c r="CG232" i="7"/>
  <c r="BD232" i="7"/>
  <c r="AE231" i="6" l="1"/>
  <c r="Q234" i="6"/>
  <c r="DC234" i="7"/>
  <c r="DB234" i="7"/>
  <c r="P234" i="6" s="1"/>
  <c r="DE234" i="7"/>
  <c r="DD233" i="7"/>
  <c r="DF233" i="7"/>
  <c r="DL234" i="7"/>
  <c r="DI234" i="7"/>
  <c r="AF232" i="6"/>
  <c r="CT233" i="7"/>
  <c r="CW233" i="7"/>
  <c r="CH233" i="7"/>
  <c r="CE233" i="7"/>
  <c r="CM233" i="7"/>
  <c r="N233" i="6" s="1"/>
  <c r="CP233" i="7"/>
  <c r="CN233" i="7"/>
  <c r="CO232" i="7"/>
  <c r="CQ232" i="7"/>
  <c r="O234" i="6"/>
  <c r="BS233" i="7"/>
  <c r="CB232" i="7"/>
  <c r="BZ232" i="7"/>
  <c r="BX233" i="7"/>
  <c r="L233" i="6" s="1"/>
  <c r="M233" i="6"/>
  <c r="CA233" i="7"/>
  <c r="BY233" i="7"/>
  <c r="BS232" i="7"/>
  <c r="K233" i="6"/>
  <c r="BL233" i="7"/>
  <c r="BJ233" i="7"/>
  <c r="BI233" i="7"/>
  <c r="J233" i="6" s="1"/>
  <c r="BK232" i="7"/>
  <c r="BM232" i="7"/>
  <c r="AU233" i="7"/>
  <c r="H233" i="6" s="1"/>
  <c r="I233" i="6"/>
  <c r="AX233" i="7"/>
  <c r="AV233" i="7"/>
  <c r="BB233" i="7"/>
  <c r="AY232" i="7"/>
  <c r="AW232" i="7"/>
  <c r="BE234" i="7"/>
  <c r="AN233" i="7"/>
  <c r="F232" i="6"/>
  <c r="AH233" i="7"/>
  <c r="AG233" i="7"/>
  <c r="AJ233" i="7"/>
  <c r="AK232" i="7"/>
  <c r="AI232" i="7"/>
  <c r="G234" i="6"/>
  <c r="AQ234" i="7"/>
  <c r="AC234" i="7"/>
  <c r="E234" i="6"/>
  <c r="S233" i="7"/>
  <c r="D233" i="6" s="1"/>
  <c r="V233" i="7"/>
  <c r="T233" i="7"/>
  <c r="Z233" i="7"/>
  <c r="W232" i="7"/>
  <c r="U232" i="7"/>
  <c r="E232" i="7"/>
  <c r="F232" i="7" s="1"/>
  <c r="H231" i="7"/>
  <c r="G232" i="7"/>
  <c r="D232" i="7"/>
  <c r="B232" i="6" s="1"/>
  <c r="C233" i="6"/>
  <c r="L232" i="7"/>
  <c r="O233" i="7"/>
  <c r="CG233" i="7"/>
  <c r="DK234" i="7"/>
  <c r="BD233" i="7"/>
  <c r="BR232" i="7"/>
  <c r="AE232" i="6" l="1"/>
  <c r="Q235" i="6"/>
  <c r="DB235" i="7"/>
  <c r="P235" i="6" s="1"/>
  <c r="DC235" i="7"/>
  <c r="DE235" i="7"/>
  <c r="DF234" i="7"/>
  <c r="DD234" i="7"/>
  <c r="DL235" i="7"/>
  <c r="DI235" i="7"/>
  <c r="CH234" i="7"/>
  <c r="CE234" i="7"/>
  <c r="AF233" i="6"/>
  <c r="CT234" i="7"/>
  <c r="CW234" i="7"/>
  <c r="CP234" i="7"/>
  <c r="CM234" i="7"/>
  <c r="N234" i="6" s="1"/>
  <c r="CN234" i="7"/>
  <c r="CO233" i="7"/>
  <c r="CQ233" i="7"/>
  <c r="O235" i="6"/>
  <c r="BP233" i="7"/>
  <c r="CB233" i="7"/>
  <c r="BZ233" i="7"/>
  <c r="BS234" i="7"/>
  <c r="CA234" i="7"/>
  <c r="M234" i="6"/>
  <c r="BX234" i="7"/>
  <c r="L234" i="6" s="1"/>
  <c r="BY234" i="7"/>
  <c r="BP234" i="7"/>
  <c r="K234" i="6"/>
  <c r="BI234" i="7"/>
  <c r="J234" i="6" s="1"/>
  <c r="BJ234" i="7"/>
  <c r="BL234" i="7"/>
  <c r="BK233" i="7"/>
  <c r="BM233" i="7"/>
  <c r="AW233" i="7"/>
  <c r="AY233" i="7"/>
  <c r="AU234" i="7"/>
  <c r="H234" i="6" s="1"/>
  <c r="I234" i="6"/>
  <c r="AX234" i="7"/>
  <c r="AV234" i="7"/>
  <c r="BB234" i="7"/>
  <c r="BE235" i="7"/>
  <c r="AN234" i="7"/>
  <c r="F233" i="6"/>
  <c r="AG234" i="7"/>
  <c r="AJ234" i="7"/>
  <c r="AH234" i="7"/>
  <c r="AI233" i="7"/>
  <c r="AK233" i="7"/>
  <c r="H232" i="7"/>
  <c r="G235" i="6"/>
  <c r="AQ235" i="7"/>
  <c r="U233" i="7"/>
  <c r="W233" i="7"/>
  <c r="V234" i="7"/>
  <c r="T234" i="7"/>
  <c r="S234" i="7"/>
  <c r="D234" i="6" s="1"/>
  <c r="E235" i="6"/>
  <c r="AC235" i="7"/>
  <c r="Z234" i="7"/>
  <c r="D233" i="7"/>
  <c r="B233" i="6" s="1"/>
  <c r="AE233" i="6" s="1"/>
  <c r="E233" i="7"/>
  <c r="H233" i="7" s="1"/>
  <c r="C234" i="6"/>
  <c r="G233" i="7"/>
  <c r="L233" i="7"/>
  <c r="O234" i="7"/>
  <c r="CG234" i="7"/>
  <c r="DK235" i="7"/>
  <c r="BD234" i="7"/>
  <c r="BR233" i="7"/>
  <c r="Q236" i="6" l="1"/>
  <c r="DE236" i="7"/>
  <c r="DC236" i="7"/>
  <c r="DB236" i="7"/>
  <c r="P236" i="6" s="1"/>
  <c r="DL236" i="7"/>
  <c r="DI236" i="7"/>
  <c r="DF235" i="7"/>
  <c r="DD235" i="7"/>
  <c r="AF234" i="6"/>
  <c r="CH235" i="7"/>
  <c r="CE235" i="7"/>
  <c r="CT235" i="7"/>
  <c r="CW235" i="7"/>
  <c r="CM235" i="7"/>
  <c r="N235" i="6" s="1"/>
  <c r="CP235" i="7"/>
  <c r="CN235" i="7"/>
  <c r="CO234" i="7"/>
  <c r="CQ234" i="7"/>
  <c r="O236" i="6"/>
  <c r="CB234" i="7"/>
  <c r="BZ234" i="7"/>
  <c r="BX235" i="7"/>
  <c r="L235" i="6" s="1"/>
  <c r="M235" i="6"/>
  <c r="CA235" i="7"/>
  <c r="BY235" i="7"/>
  <c r="K235" i="6"/>
  <c r="BL235" i="7"/>
  <c r="BI235" i="7"/>
  <c r="J235" i="6" s="1"/>
  <c r="BJ235" i="7"/>
  <c r="BM234" i="7"/>
  <c r="BK234" i="7"/>
  <c r="BB235" i="7"/>
  <c r="AW234" i="7"/>
  <c r="AY234" i="7"/>
  <c r="AU235" i="7"/>
  <c r="H235" i="6" s="1"/>
  <c r="I235" i="6"/>
  <c r="AX235" i="7"/>
  <c r="AV235" i="7"/>
  <c r="BE236" i="7"/>
  <c r="AN235" i="7"/>
  <c r="F234" i="6"/>
  <c r="AH235" i="7"/>
  <c r="AJ235" i="7"/>
  <c r="AG235" i="7"/>
  <c r="AK234" i="7"/>
  <c r="AI234" i="7"/>
  <c r="G236" i="6"/>
  <c r="AQ236" i="7"/>
  <c r="F233" i="7"/>
  <c r="AC236" i="7"/>
  <c r="E236" i="6"/>
  <c r="T235" i="7"/>
  <c r="S235" i="7"/>
  <c r="D235" i="6" s="1"/>
  <c r="V235" i="7"/>
  <c r="W234" i="7"/>
  <c r="U234" i="7"/>
  <c r="Z235" i="7"/>
  <c r="G234" i="7"/>
  <c r="C235" i="6"/>
  <c r="D234" i="7"/>
  <c r="B234" i="6" s="1"/>
  <c r="AE234" i="6" s="1"/>
  <c r="E234" i="7"/>
  <c r="F234" i="7" s="1"/>
  <c r="L234" i="7"/>
  <c r="O235" i="7"/>
  <c r="AP235" i="7"/>
  <c r="BR234" i="7"/>
  <c r="BR235" i="7"/>
  <c r="DK236" i="7"/>
  <c r="Q237" i="6" l="1"/>
  <c r="DB237" i="7"/>
  <c r="P237" i="6" s="1"/>
  <c r="DC237" i="7"/>
  <c r="DE237" i="7"/>
  <c r="DL237" i="7"/>
  <c r="DI237" i="7"/>
  <c r="DF236" i="7"/>
  <c r="DD236" i="7"/>
  <c r="CH236" i="7"/>
  <c r="CE236" i="7"/>
  <c r="CT236" i="7"/>
  <c r="CW236" i="7"/>
  <c r="CP236" i="7"/>
  <c r="CN236" i="7"/>
  <c r="CM236" i="7"/>
  <c r="N236" i="6" s="1"/>
  <c r="CO235" i="7"/>
  <c r="CQ235" i="7"/>
  <c r="O237" i="6"/>
  <c r="CB235" i="7"/>
  <c r="BZ235" i="7"/>
  <c r="BP235" i="7"/>
  <c r="CA236" i="7"/>
  <c r="M236" i="6"/>
  <c r="BX236" i="7"/>
  <c r="L236" i="6" s="1"/>
  <c r="BY236" i="7"/>
  <c r="BS235" i="7"/>
  <c r="BM235" i="7"/>
  <c r="BK235" i="7"/>
  <c r="K236" i="6"/>
  <c r="BI236" i="7"/>
  <c r="J236" i="6" s="1"/>
  <c r="BL236" i="7"/>
  <c r="BJ236" i="7"/>
  <c r="AW235" i="7"/>
  <c r="AY235" i="7"/>
  <c r="AV236" i="7"/>
  <c r="I236" i="6"/>
  <c r="AU236" i="7"/>
  <c r="H236" i="6" s="1"/>
  <c r="AX236" i="7"/>
  <c r="BB236" i="7"/>
  <c r="BE237" i="7"/>
  <c r="AN236" i="7"/>
  <c r="F235" i="6"/>
  <c r="AJ236" i="7"/>
  <c r="AH236" i="7"/>
  <c r="AG236" i="7"/>
  <c r="AI235" i="7"/>
  <c r="AK235" i="7"/>
  <c r="G237" i="6"/>
  <c r="AQ237" i="7"/>
  <c r="H234" i="7"/>
  <c r="U235" i="7"/>
  <c r="W235" i="7"/>
  <c r="S236" i="7"/>
  <c r="D236" i="6" s="1"/>
  <c r="T236" i="7"/>
  <c r="V236" i="7"/>
  <c r="E237" i="6"/>
  <c r="AC237" i="7"/>
  <c r="Z236" i="7"/>
  <c r="D235" i="7"/>
  <c r="B235" i="6" s="1"/>
  <c r="E235" i="7"/>
  <c r="H235" i="7" s="1"/>
  <c r="C236" i="6"/>
  <c r="G235" i="7"/>
  <c r="L235" i="7"/>
  <c r="O236" i="7"/>
  <c r="CG236" i="7"/>
  <c r="AP236" i="7"/>
  <c r="BR236" i="7"/>
  <c r="DK237" i="7"/>
  <c r="BD236" i="7"/>
  <c r="AE235" i="6" l="1"/>
  <c r="Q238" i="6"/>
  <c r="DB238" i="7"/>
  <c r="P238" i="6" s="1"/>
  <c r="DC238" i="7"/>
  <c r="DE238" i="7"/>
  <c r="DL238" i="7"/>
  <c r="DI238" i="7"/>
  <c r="DD237" i="7"/>
  <c r="DF237" i="7"/>
  <c r="AF236" i="6"/>
  <c r="CT237" i="7"/>
  <c r="CW237" i="7"/>
  <c r="CH237" i="7"/>
  <c r="CE237" i="7"/>
  <c r="CO236" i="7"/>
  <c r="CQ236" i="7"/>
  <c r="CM237" i="7"/>
  <c r="N237" i="6" s="1"/>
  <c r="CP237" i="7"/>
  <c r="CN237" i="7"/>
  <c r="O238" i="6"/>
  <c r="BP237" i="7"/>
  <c r="CB236" i="7"/>
  <c r="BZ236" i="7"/>
  <c r="BP236" i="7"/>
  <c r="BX237" i="7"/>
  <c r="L237" i="6" s="1"/>
  <c r="M237" i="6"/>
  <c r="CA237" i="7"/>
  <c r="BY237" i="7"/>
  <c r="BS236" i="7"/>
  <c r="BK236" i="7"/>
  <c r="BM236" i="7"/>
  <c r="K237" i="6"/>
  <c r="BL237" i="7"/>
  <c r="BI237" i="7"/>
  <c r="J237" i="6" s="1"/>
  <c r="BJ237" i="7"/>
  <c r="BB237" i="7"/>
  <c r="AU237" i="7"/>
  <c r="H237" i="6" s="1"/>
  <c r="I237" i="6"/>
  <c r="AX237" i="7"/>
  <c r="AV237" i="7"/>
  <c r="AW236" i="7"/>
  <c r="AY236" i="7"/>
  <c r="BE238" i="7"/>
  <c r="AN237" i="7"/>
  <c r="F236" i="6"/>
  <c r="AJ237" i="7"/>
  <c r="AG237" i="7"/>
  <c r="AH237" i="7"/>
  <c r="AK236" i="7"/>
  <c r="AI236" i="7"/>
  <c r="G238" i="6"/>
  <c r="AQ238" i="7"/>
  <c r="F235" i="7"/>
  <c r="AC238" i="7"/>
  <c r="E238" i="6"/>
  <c r="S237" i="7"/>
  <c r="D237" i="6" s="1"/>
  <c r="V237" i="7"/>
  <c r="T237" i="7"/>
  <c r="U236" i="7"/>
  <c r="W236" i="7"/>
  <c r="Z237" i="7"/>
  <c r="G236" i="7"/>
  <c r="D236" i="7"/>
  <c r="B236" i="6" s="1"/>
  <c r="AE236" i="6" s="1"/>
  <c r="E236" i="7"/>
  <c r="H236" i="7" s="1"/>
  <c r="C237" i="6"/>
  <c r="L236" i="7"/>
  <c r="O237" i="7"/>
  <c r="DK238" i="7"/>
  <c r="BD237" i="7"/>
  <c r="AP237" i="7"/>
  <c r="CG237" i="7"/>
  <c r="Q239" i="6" l="1"/>
  <c r="DB239" i="7"/>
  <c r="P239" i="6" s="1"/>
  <c r="DE239" i="7"/>
  <c r="DC239" i="7"/>
  <c r="DL239" i="7"/>
  <c r="DI239" i="7"/>
  <c r="DD238" i="7"/>
  <c r="DF238" i="7"/>
  <c r="CH238" i="7"/>
  <c r="CE238" i="7"/>
  <c r="AF237" i="6"/>
  <c r="CT238" i="7"/>
  <c r="CW238" i="7"/>
  <c r="CP238" i="7"/>
  <c r="CM238" i="7"/>
  <c r="N238" i="6" s="1"/>
  <c r="CN238" i="7"/>
  <c r="CO237" i="7"/>
  <c r="CQ237" i="7"/>
  <c r="O239" i="6"/>
  <c r="CB237" i="7"/>
  <c r="BZ237" i="7"/>
  <c r="BS238" i="7"/>
  <c r="BX238" i="7"/>
  <c r="L238" i="6" s="1"/>
  <c r="M238" i="6"/>
  <c r="CA238" i="7"/>
  <c r="BY238" i="7"/>
  <c r="BS237" i="7"/>
  <c r="K238" i="6"/>
  <c r="BI238" i="7"/>
  <c r="J238" i="6" s="1"/>
  <c r="BJ238" i="7"/>
  <c r="BL238" i="7"/>
  <c r="BK237" i="7"/>
  <c r="BM237" i="7"/>
  <c r="AW237" i="7"/>
  <c r="AY237" i="7"/>
  <c r="AU238" i="7"/>
  <c r="H238" i="6" s="1"/>
  <c r="I238" i="6"/>
  <c r="AV238" i="7"/>
  <c r="AX238" i="7"/>
  <c r="BB238" i="7"/>
  <c r="BE239" i="7"/>
  <c r="AN238" i="7"/>
  <c r="F237" i="6"/>
  <c r="F236" i="7"/>
  <c r="AI237" i="7"/>
  <c r="AK237" i="7"/>
  <c r="AG238" i="7"/>
  <c r="AJ238" i="7"/>
  <c r="AH238" i="7"/>
  <c r="G239" i="6"/>
  <c r="AQ239" i="7"/>
  <c r="U237" i="7"/>
  <c r="W237" i="7"/>
  <c r="V238" i="7"/>
  <c r="S238" i="7"/>
  <c r="D238" i="6" s="1"/>
  <c r="T238" i="7"/>
  <c r="E239" i="6"/>
  <c r="AC239" i="7"/>
  <c r="Z238" i="7"/>
  <c r="D237" i="7"/>
  <c r="B237" i="6" s="1"/>
  <c r="AE237" i="6" s="1"/>
  <c r="G237" i="7"/>
  <c r="C238" i="6"/>
  <c r="E237" i="7"/>
  <c r="H237" i="7" s="1"/>
  <c r="L237" i="7"/>
  <c r="O238" i="7"/>
  <c r="CG238" i="7"/>
  <c r="AP238" i="7"/>
  <c r="DK239" i="7"/>
  <c r="BR237" i="7"/>
  <c r="BD238" i="7"/>
  <c r="AF238" i="6" l="1"/>
  <c r="DL240" i="7"/>
  <c r="DI240" i="7"/>
  <c r="Q240" i="6"/>
  <c r="DB240" i="7"/>
  <c r="P240" i="6" s="1"/>
  <c r="DC240" i="7"/>
  <c r="DE240" i="7"/>
  <c r="DF239" i="7"/>
  <c r="DD239" i="7"/>
  <c r="BP238" i="7"/>
  <c r="CH239" i="7"/>
  <c r="CE239" i="7"/>
  <c r="CT239" i="7"/>
  <c r="CW239" i="7"/>
  <c r="CM239" i="7"/>
  <c r="N239" i="6" s="1"/>
  <c r="CP239" i="7"/>
  <c r="CN239" i="7"/>
  <c r="CO238" i="7"/>
  <c r="CQ238" i="7"/>
  <c r="O240" i="6"/>
  <c r="CB238" i="7"/>
  <c r="BZ238" i="7"/>
  <c r="BX239" i="7"/>
  <c r="L239" i="6" s="1"/>
  <c r="M239" i="6"/>
  <c r="BY239" i="7"/>
  <c r="CA239" i="7"/>
  <c r="BL239" i="7"/>
  <c r="K239" i="6"/>
  <c r="BI239" i="7"/>
  <c r="J239" i="6" s="1"/>
  <c r="BJ239" i="7"/>
  <c r="BK238" i="7"/>
  <c r="BM238" i="7"/>
  <c r="AU239" i="7"/>
  <c r="H239" i="6" s="1"/>
  <c r="I239" i="6"/>
  <c r="AX239" i="7"/>
  <c r="AV239" i="7"/>
  <c r="BB239" i="7"/>
  <c r="AY238" i="7"/>
  <c r="AW238" i="7"/>
  <c r="BE240" i="7"/>
  <c r="AN239" i="7"/>
  <c r="F238" i="6"/>
  <c r="AJ239" i="7"/>
  <c r="AH239" i="7"/>
  <c r="AG239" i="7"/>
  <c r="AI238" i="7"/>
  <c r="AK238" i="7"/>
  <c r="G240" i="6"/>
  <c r="AQ240" i="7"/>
  <c r="AC240" i="7"/>
  <c r="E240" i="6"/>
  <c r="V239" i="7"/>
  <c r="S239" i="7"/>
  <c r="D239" i="6" s="1"/>
  <c r="T239" i="7"/>
  <c r="Z239" i="7"/>
  <c r="U238" i="7"/>
  <c r="W238" i="7"/>
  <c r="F237" i="7"/>
  <c r="E238" i="7"/>
  <c r="F238" i="7" s="1"/>
  <c r="C239" i="6"/>
  <c r="G238" i="7"/>
  <c r="D238" i="7"/>
  <c r="B238" i="6" s="1"/>
  <c r="AE238" i="6" s="1"/>
  <c r="L238" i="7"/>
  <c r="O239" i="7"/>
  <c r="BD239" i="7"/>
  <c r="CG239" i="7"/>
  <c r="DK240" i="7"/>
  <c r="BR239" i="7"/>
  <c r="BR238" i="7"/>
  <c r="Q241" i="6" l="1"/>
  <c r="DE241" i="7"/>
  <c r="DC241" i="7"/>
  <c r="DB241" i="7"/>
  <c r="P241" i="6" s="1"/>
  <c r="DD240" i="7"/>
  <c r="DF240" i="7"/>
  <c r="DL241" i="7"/>
  <c r="DI241" i="7"/>
  <c r="CT240" i="7"/>
  <c r="CW240" i="7"/>
  <c r="CH240" i="7"/>
  <c r="CE240" i="7"/>
  <c r="AF239" i="6"/>
  <c r="CP240" i="7"/>
  <c r="CN240" i="7"/>
  <c r="CM240" i="7"/>
  <c r="N240" i="6" s="1"/>
  <c r="CO239" i="7"/>
  <c r="CQ239" i="7"/>
  <c r="O241" i="6"/>
  <c r="CB239" i="7"/>
  <c r="BZ239" i="7"/>
  <c r="BX240" i="7"/>
  <c r="L240" i="6" s="1"/>
  <c r="M240" i="6"/>
  <c r="CA240" i="7"/>
  <c r="BY240" i="7"/>
  <c r="BP239" i="7"/>
  <c r="BS239" i="7"/>
  <c r="BM239" i="7"/>
  <c r="BK239" i="7"/>
  <c r="K240" i="6"/>
  <c r="BI240" i="7"/>
  <c r="J240" i="6" s="1"/>
  <c r="BJ240" i="7"/>
  <c r="BL240" i="7"/>
  <c r="AW239" i="7"/>
  <c r="AY239" i="7"/>
  <c r="AV240" i="7"/>
  <c r="I240" i="6"/>
  <c r="AU240" i="7"/>
  <c r="H240" i="6" s="1"/>
  <c r="AX240" i="7"/>
  <c r="BB240" i="7"/>
  <c r="BE241" i="7"/>
  <c r="AN240" i="7"/>
  <c r="F239" i="6"/>
  <c r="AG240" i="7"/>
  <c r="AJ240" i="7"/>
  <c r="AH240" i="7"/>
  <c r="AK239" i="7"/>
  <c r="AI239" i="7"/>
  <c r="G241" i="6"/>
  <c r="AQ241" i="7"/>
  <c r="U239" i="7"/>
  <c r="W239" i="7"/>
  <c r="S240" i="7"/>
  <c r="D240" i="6" s="1"/>
  <c r="T240" i="7"/>
  <c r="V240" i="7"/>
  <c r="E241" i="6"/>
  <c r="AC241" i="7"/>
  <c r="Z240" i="7"/>
  <c r="H238" i="7"/>
  <c r="D239" i="7"/>
  <c r="B239" i="6" s="1"/>
  <c r="AE239" i="6" s="1"/>
  <c r="E239" i="7"/>
  <c r="F239" i="7" s="1"/>
  <c r="C240" i="6"/>
  <c r="G239" i="7"/>
  <c r="L239" i="7"/>
  <c r="O240" i="7"/>
  <c r="BR240" i="7"/>
  <c r="CG240" i="7"/>
  <c r="BD240" i="7"/>
  <c r="DK241" i="7"/>
  <c r="Q242" i="6" l="1"/>
  <c r="DB242" i="7"/>
  <c r="P242" i="6" s="1"/>
  <c r="DC242" i="7"/>
  <c r="DE242" i="7"/>
  <c r="DL242" i="7"/>
  <c r="DI242" i="7"/>
  <c r="DF241" i="7"/>
  <c r="DD241" i="7"/>
  <c r="AF240" i="6"/>
  <c r="CH241" i="7"/>
  <c r="CE241" i="7"/>
  <c r="CT241" i="7"/>
  <c r="CW241" i="7"/>
  <c r="CM241" i="7"/>
  <c r="N241" i="6" s="1"/>
  <c r="CP241" i="7"/>
  <c r="CN241" i="7"/>
  <c r="CO240" i="7"/>
  <c r="CQ240" i="7"/>
  <c r="O242" i="6"/>
  <c r="CB240" i="7"/>
  <c r="BZ240" i="7"/>
  <c r="BP240" i="7"/>
  <c r="BY241" i="7"/>
  <c r="M241" i="6"/>
  <c r="CA241" i="7"/>
  <c r="BX241" i="7"/>
  <c r="L241" i="6" s="1"/>
  <c r="BS240" i="7"/>
  <c r="K241" i="6"/>
  <c r="BL241" i="7"/>
  <c r="BI241" i="7"/>
  <c r="J241" i="6" s="1"/>
  <c r="BJ241" i="7"/>
  <c r="BK240" i="7"/>
  <c r="BM240" i="7"/>
  <c r="AU241" i="7"/>
  <c r="H241" i="6" s="1"/>
  <c r="I241" i="6"/>
  <c r="AX241" i="7"/>
  <c r="AV241" i="7"/>
  <c r="BB241" i="7"/>
  <c r="AY240" i="7"/>
  <c r="AW240" i="7"/>
  <c r="BE242" i="7"/>
  <c r="AN241" i="7"/>
  <c r="F240" i="6"/>
  <c r="AG241" i="7"/>
  <c r="AJ241" i="7"/>
  <c r="AH241" i="7"/>
  <c r="AI240" i="7"/>
  <c r="AK240" i="7"/>
  <c r="G242" i="6"/>
  <c r="AQ242" i="7"/>
  <c r="H239" i="7"/>
  <c r="AC242" i="7"/>
  <c r="E242" i="6"/>
  <c r="T241" i="7"/>
  <c r="V241" i="7"/>
  <c r="S241" i="7"/>
  <c r="D241" i="6" s="1"/>
  <c r="W240" i="7"/>
  <c r="U240" i="7"/>
  <c r="Z241" i="7"/>
  <c r="G240" i="7"/>
  <c r="E240" i="7"/>
  <c r="H240" i="7" s="1"/>
  <c r="D240" i="7"/>
  <c r="B240" i="6" s="1"/>
  <c r="AE240" i="6" s="1"/>
  <c r="C241" i="6"/>
  <c r="L240" i="7"/>
  <c r="O241" i="7"/>
  <c r="AP241" i="7"/>
  <c r="DK242" i="7"/>
  <c r="BD241" i="7"/>
  <c r="Q243" i="6" l="1"/>
  <c r="DB243" i="7"/>
  <c r="P243" i="6" s="1"/>
  <c r="DE243" i="7"/>
  <c r="DC243" i="7"/>
  <c r="DL243" i="7"/>
  <c r="DI243" i="7"/>
  <c r="DF242" i="7"/>
  <c r="DD242" i="7"/>
  <c r="CH242" i="7"/>
  <c r="CE242" i="7"/>
  <c r="AF241" i="6"/>
  <c r="CT242" i="7"/>
  <c r="CW242" i="7"/>
  <c r="CP242" i="7"/>
  <c r="CM242" i="7"/>
  <c r="N242" i="6" s="1"/>
  <c r="CN242" i="7"/>
  <c r="CO241" i="7"/>
  <c r="CQ241" i="7"/>
  <c r="O243" i="6"/>
  <c r="BP241" i="7"/>
  <c r="BZ241" i="7"/>
  <c r="CB241" i="7"/>
  <c r="BX242" i="7"/>
  <c r="L242" i="6" s="1"/>
  <c r="M242" i="6"/>
  <c r="CA242" i="7"/>
  <c r="BY242" i="7"/>
  <c r="BS241" i="7"/>
  <c r="BK241" i="7"/>
  <c r="BM241" i="7"/>
  <c r="K242" i="6"/>
  <c r="BI242" i="7"/>
  <c r="J242" i="6" s="1"/>
  <c r="BJ242" i="7"/>
  <c r="BL242" i="7"/>
  <c r="AW241" i="7"/>
  <c r="AY241" i="7"/>
  <c r="AU242" i="7"/>
  <c r="H242" i="6" s="1"/>
  <c r="I242" i="6"/>
  <c r="AX242" i="7"/>
  <c r="AV242" i="7"/>
  <c r="BB242" i="7"/>
  <c r="BE243" i="7"/>
  <c r="AN242" i="7"/>
  <c r="F241" i="6"/>
  <c r="AJ242" i="7"/>
  <c r="AH242" i="7"/>
  <c r="AG242" i="7"/>
  <c r="AI241" i="7"/>
  <c r="AK241" i="7"/>
  <c r="G243" i="6"/>
  <c r="AQ243" i="7"/>
  <c r="F240" i="7"/>
  <c r="U241" i="7"/>
  <c r="W241" i="7"/>
  <c r="V242" i="7"/>
  <c r="S242" i="7"/>
  <c r="D242" i="6" s="1"/>
  <c r="T242" i="7"/>
  <c r="E243" i="6"/>
  <c r="AC243" i="7"/>
  <c r="Z242" i="7"/>
  <c r="E241" i="7"/>
  <c r="H241" i="7" s="1"/>
  <c r="D241" i="7"/>
  <c r="B241" i="6" s="1"/>
  <c r="AE241" i="6" s="1"/>
  <c r="C242" i="6"/>
  <c r="G241" i="7"/>
  <c r="L241" i="7"/>
  <c r="O242" i="7"/>
  <c r="BD242" i="7"/>
  <c r="AP242" i="7"/>
  <c r="DK243" i="7"/>
  <c r="Q244" i="6" l="1"/>
  <c r="DB244" i="7"/>
  <c r="P244" i="6" s="1"/>
  <c r="DC244" i="7"/>
  <c r="DE244" i="7"/>
  <c r="DF243" i="7"/>
  <c r="DD243" i="7"/>
  <c r="DL244" i="7"/>
  <c r="DI244" i="7"/>
  <c r="CH243" i="7"/>
  <c r="CE243" i="7"/>
  <c r="AF242" i="6"/>
  <c r="CT243" i="7"/>
  <c r="CW243" i="7"/>
  <c r="CP243" i="7"/>
  <c r="CN243" i="7"/>
  <c r="CM243" i="7"/>
  <c r="N243" i="6" s="1"/>
  <c r="CQ242" i="7"/>
  <c r="CO242" i="7"/>
  <c r="O244" i="6"/>
  <c r="CB242" i="7"/>
  <c r="BZ242" i="7"/>
  <c r="BP242" i="7"/>
  <c r="BX243" i="7"/>
  <c r="L243" i="6" s="1"/>
  <c r="M243" i="6"/>
  <c r="BY243" i="7"/>
  <c r="CA243" i="7"/>
  <c r="BS242" i="7"/>
  <c r="BL243" i="7"/>
  <c r="K243" i="6"/>
  <c r="BI243" i="7"/>
  <c r="J243" i="6" s="1"/>
  <c r="BJ243" i="7"/>
  <c r="BM242" i="7"/>
  <c r="BK242" i="7"/>
  <c r="AU243" i="7"/>
  <c r="H243" i="6" s="1"/>
  <c r="I243" i="6"/>
  <c r="AX243" i="7"/>
  <c r="AV243" i="7"/>
  <c r="AW242" i="7"/>
  <c r="AY242" i="7"/>
  <c r="BB243" i="7"/>
  <c r="BE244" i="7"/>
  <c r="AN243" i="7"/>
  <c r="F242" i="6"/>
  <c r="F241" i="7"/>
  <c r="AH243" i="7"/>
  <c r="AG243" i="7"/>
  <c r="AJ243" i="7"/>
  <c r="AI242" i="7"/>
  <c r="AK242" i="7"/>
  <c r="G244" i="6"/>
  <c r="AQ244" i="7"/>
  <c r="AC244" i="7"/>
  <c r="E244" i="6"/>
  <c r="V243" i="7"/>
  <c r="S243" i="7"/>
  <c r="D243" i="6" s="1"/>
  <c r="T243" i="7"/>
  <c r="Z243" i="7"/>
  <c r="W242" i="7"/>
  <c r="U242" i="7"/>
  <c r="G242" i="7"/>
  <c r="C243" i="6"/>
  <c r="D242" i="7"/>
  <c r="B242" i="6" s="1"/>
  <c r="AE242" i="6" s="1"/>
  <c r="E242" i="7"/>
  <c r="F242" i="7" s="1"/>
  <c r="L242" i="7"/>
  <c r="O243" i="7"/>
  <c r="AP243" i="7"/>
  <c r="DK244" i="7"/>
  <c r="BD243" i="7"/>
  <c r="AF243" i="6" l="1"/>
  <c r="Q245" i="6"/>
  <c r="DE245" i="7"/>
  <c r="DC245" i="7"/>
  <c r="DB245" i="7"/>
  <c r="P245" i="6" s="1"/>
  <c r="DL245" i="7"/>
  <c r="DI245" i="7"/>
  <c r="DD244" i="7"/>
  <c r="DF244" i="7"/>
  <c r="CH244" i="7"/>
  <c r="CE244" i="7"/>
  <c r="CT244" i="7"/>
  <c r="CW244" i="7"/>
  <c r="CM244" i="7"/>
  <c r="N244" i="6" s="1"/>
  <c r="CP244" i="7"/>
  <c r="CN244" i="7"/>
  <c r="CQ243" i="7"/>
  <c r="CO243" i="7"/>
  <c r="O245" i="6"/>
  <c r="BS244" i="7"/>
  <c r="BP243" i="7"/>
  <c r="CB243" i="7"/>
  <c r="BZ243" i="7"/>
  <c r="M244" i="6"/>
  <c r="BX244" i="7"/>
  <c r="L244" i="6" s="1"/>
  <c r="CA244" i="7"/>
  <c r="BY244" i="7"/>
  <c r="BS243" i="7"/>
  <c r="K244" i="6"/>
  <c r="BI244" i="7"/>
  <c r="J244" i="6" s="1"/>
  <c r="BL244" i="7"/>
  <c r="BJ244" i="7"/>
  <c r="BM243" i="7"/>
  <c r="BK243" i="7"/>
  <c r="BP244" i="7"/>
  <c r="AV244" i="7"/>
  <c r="I244" i="6"/>
  <c r="AU244" i="7"/>
  <c r="H244" i="6" s="1"/>
  <c r="AX244" i="7"/>
  <c r="AW243" i="7"/>
  <c r="AY243" i="7"/>
  <c r="BB244" i="7"/>
  <c r="BE245" i="7"/>
  <c r="AN244" i="7"/>
  <c r="F243" i="6"/>
  <c r="AG244" i="7"/>
  <c r="AJ244" i="7"/>
  <c r="AH244" i="7"/>
  <c r="AK243" i="7"/>
  <c r="AI243" i="7"/>
  <c r="G245" i="6"/>
  <c r="AQ245" i="7"/>
  <c r="H242" i="7"/>
  <c r="U243" i="7"/>
  <c r="W243" i="7"/>
  <c r="S244" i="7"/>
  <c r="D244" i="6" s="1"/>
  <c r="T244" i="7"/>
  <c r="V244" i="7"/>
  <c r="E245" i="6"/>
  <c r="AC245" i="7"/>
  <c r="Z244" i="7"/>
  <c r="D243" i="7"/>
  <c r="B243" i="6" s="1"/>
  <c r="AE243" i="6" s="1"/>
  <c r="E243" i="7"/>
  <c r="H243" i="7" s="1"/>
  <c r="C244" i="6"/>
  <c r="G243" i="7"/>
  <c r="L243" i="7"/>
  <c r="O244" i="7"/>
  <c r="AP244" i="7"/>
  <c r="DK245" i="7"/>
  <c r="BD244" i="7"/>
  <c r="Q246" i="6" l="1"/>
  <c r="DB246" i="7"/>
  <c r="P246" i="6" s="1"/>
  <c r="DC246" i="7"/>
  <c r="DE246" i="7"/>
  <c r="DL246" i="7"/>
  <c r="DI246" i="7"/>
  <c r="DF245" i="7"/>
  <c r="DD245" i="7"/>
  <c r="AF244" i="6"/>
  <c r="CH245" i="7"/>
  <c r="CE245" i="7"/>
  <c r="CT245" i="7"/>
  <c r="CW245" i="7"/>
  <c r="CP245" i="7"/>
  <c r="CM245" i="7"/>
  <c r="N245" i="6" s="1"/>
  <c r="CN245" i="7"/>
  <c r="CQ244" i="7"/>
  <c r="CO244" i="7"/>
  <c r="O246" i="6"/>
  <c r="CB244" i="7"/>
  <c r="BZ244" i="7"/>
  <c r="BS245" i="7"/>
  <c r="BY245" i="7"/>
  <c r="M245" i="6"/>
  <c r="BX245" i="7"/>
  <c r="L245" i="6" s="1"/>
  <c r="CA245" i="7"/>
  <c r="K245" i="6"/>
  <c r="BL245" i="7"/>
  <c r="BI245" i="7"/>
  <c r="J245" i="6" s="1"/>
  <c r="BJ245" i="7"/>
  <c r="BK244" i="7"/>
  <c r="BM244" i="7"/>
  <c r="BP245" i="7"/>
  <c r="AU245" i="7"/>
  <c r="H245" i="6" s="1"/>
  <c r="I245" i="6"/>
  <c r="AX245" i="7"/>
  <c r="AV245" i="7"/>
  <c r="BB245" i="7"/>
  <c r="AW244" i="7"/>
  <c r="AY244" i="7"/>
  <c r="BE246" i="7"/>
  <c r="AN245" i="7"/>
  <c r="F244" i="6"/>
  <c r="AG245" i="7"/>
  <c r="AJ245" i="7"/>
  <c r="AH245" i="7"/>
  <c r="AI244" i="7"/>
  <c r="AK244" i="7"/>
  <c r="G246" i="6"/>
  <c r="AQ246" i="7"/>
  <c r="F243" i="7"/>
  <c r="AC246" i="7"/>
  <c r="E246" i="6"/>
  <c r="T245" i="7"/>
  <c r="V245" i="7"/>
  <c r="S245" i="7"/>
  <c r="D245" i="6" s="1"/>
  <c r="W244" i="7"/>
  <c r="U244" i="7"/>
  <c r="Z245" i="7"/>
  <c r="G244" i="7"/>
  <c r="D244" i="7"/>
  <c r="B244" i="6" s="1"/>
  <c r="AE244" i="6" s="1"/>
  <c r="E244" i="7"/>
  <c r="F244" i="7" s="1"/>
  <c r="C245" i="6"/>
  <c r="L244" i="7"/>
  <c r="O245" i="7"/>
  <c r="AP245" i="7"/>
  <c r="DK246" i="7"/>
  <c r="BD245" i="7"/>
  <c r="Q247" i="6" l="1"/>
  <c r="DB247" i="7"/>
  <c r="P247" i="6" s="1"/>
  <c r="DE247" i="7"/>
  <c r="DC247" i="7"/>
  <c r="DL247" i="7"/>
  <c r="DI247" i="7"/>
  <c r="DD246" i="7"/>
  <c r="DF246" i="7"/>
  <c r="CH246" i="7"/>
  <c r="CE246" i="7"/>
  <c r="AF245" i="6"/>
  <c r="CT246" i="7"/>
  <c r="CW246" i="7"/>
  <c r="CP246" i="7"/>
  <c r="CM246" i="7"/>
  <c r="N246" i="6" s="1"/>
  <c r="CN246" i="7"/>
  <c r="CQ245" i="7"/>
  <c r="CO245" i="7"/>
  <c r="O247" i="6"/>
  <c r="BZ245" i="7"/>
  <c r="CB245" i="7"/>
  <c r="BX246" i="7"/>
  <c r="L246" i="6" s="1"/>
  <c r="M246" i="6"/>
  <c r="CA246" i="7"/>
  <c r="BY246" i="7"/>
  <c r="K246" i="6"/>
  <c r="BI246" i="7"/>
  <c r="J246" i="6" s="1"/>
  <c r="BJ246" i="7"/>
  <c r="BL246" i="7"/>
  <c r="BK245" i="7"/>
  <c r="BM245" i="7"/>
  <c r="AU246" i="7"/>
  <c r="H246" i="6" s="1"/>
  <c r="I246" i="6"/>
  <c r="AV246" i="7"/>
  <c r="AX246" i="7"/>
  <c r="AW245" i="7"/>
  <c r="AY245" i="7"/>
  <c r="BB246" i="7"/>
  <c r="BE247" i="7"/>
  <c r="AN246" i="7"/>
  <c r="F245" i="6"/>
  <c r="H244" i="7"/>
  <c r="AG246" i="7"/>
  <c r="AJ246" i="7"/>
  <c r="AH246" i="7"/>
  <c r="AI245" i="7"/>
  <c r="AK245" i="7"/>
  <c r="G247" i="6"/>
  <c r="AQ247" i="7"/>
  <c r="U245" i="7"/>
  <c r="W245" i="7"/>
  <c r="V246" i="7"/>
  <c r="S246" i="7"/>
  <c r="D246" i="6" s="1"/>
  <c r="T246" i="7"/>
  <c r="D245" i="7"/>
  <c r="B245" i="6" s="1"/>
  <c r="AE245" i="6" s="1"/>
  <c r="E247" i="6"/>
  <c r="AC247" i="7"/>
  <c r="Z246" i="7"/>
  <c r="G245" i="7"/>
  <c r="C246" i="6"/>
  <c r="E245" i="7"/>
  <c r="H245" i="7" s="1"/>
  <c r="L245" i="7"/>
  <c r="O246" i="7"/>
  <c r="BD246" i="7"/>
  <c r="DK247" i="7"/>
  <c r="AP246" i="7"/>
  <c r="Q248" i="6" l="1"/>
  <c r="DC248" i="7"/>
  <c r="DB248" i="7"/>
  <c r="P248" i="6" s="1"/>
  <c r="DE248" i="7"/>
  <c r="DF247" i="7"/>
  <c r="DD247" i="7"/>
  <c r="DL248" i="7"/>
  <c r="DI248" i="7"/>
  <c r="AF246" i="6"/>
  <c r="CH247" i="7"/>
  <c r="CE247" i="7"/>
  <c r="CT247" i="7"/>
  <c r="CW247" i="7"/>
  <c r="CP247" i="7"/>
  <c r="CN247" i="7"/>
  <c r="CM247" i="7"/>
  <c r="N247" i="6" s="1"/>
  <c r="CQ246" i="7"/>
  <c r="CO246" i="7"/>
  <c r="O248" i="6"/>
  <c r="CB246" i="7"/>
  <c r="BZ246" i="7"/>
  <c r="BP246" i="7"/>
  <c r="BS246" i="7"/>
  <c r="BX247" i="7"/>
  <c r="L247" i="6" s="1"/>
  <c r="M247" i="6"/>
  <c r="BY247" i="7"/>
  <c r="CA247" i="7"/>
  <c r="BL247" i="7"/>
  <c r="K247" i="6"/>
  <c r="BI247" i="7"/>
  <c r="J247" i="6" s="1"/>
  <c r="BJ247" i="7"/>
  <c r="BK246" i="7"/>
  <c r="BM246" i="7"/>
  <c r="AU247" i="7"/>
  <c r="H247" i="6" s="1"/>
  <c r="I247" i="6"/>
  <c r="AX247" i="7"/>
  <c r="AV247" i="7"/>
  <c r="BB247" i="7"/>
  <c r="AY246" i="7"/>
  <c r="AW246" i="7"/>
  <c r="BE248" i="7"/>
  <c r="AN247" i="7"/>
  <c r="F246" i="6"/>
  <c r="AH247" i="7"/>
  <c r="AJ247" i="7"/>
  <c r="AG247" i="7"/>
  <c r="AI246" i="7"/>
  <c r="AK246" i="7"/>
  <c r="G248" i="6"/>
  <c r="AQ248" i="7"/>
  <c r="Z247" i="7"/>
  <c r="AC248" i="7"/>
  <c r="E248" i="6"/>
  <c r="V247" i="7"/>
  <c r="S247" i="7"/>
  <c r="D247" i="6" s="1"/>
  <c r="T247" i="7"/>
  <c r="U246" i="7"/>
  <c r="W246" i="7"/>
  <c r="F245" i="7"/>
  <c r="G246" i="7"/>
  <c r="C247" i="6"/>
  <c r="E246" i="7"/>
  <c r="F246" i="7" s="1"/>
  <c r="D246" i="7"/>
  <c r="B246" i="6" s="1"/>
  <c r="AE246" i="6" s="1"/>
  <c r="L246" i="7"/>
  <c r="O247" i="7"/>
  <c r="BD247" i="7"/>
  <c r="AP247" i="7"/>
  <c r="DK248" i="7"/>
  <c r="Q249" i="6" l="1"/>
  <c r="DE249" i="7"/>
  <c r="DC249" i="7"/>
  <c r="DB249" i="7"/>
  <c r="P249" i="6" s="1"/>
  <c r="DD248" i="7"/>
  <c r="DF248" i="7"/>
  <c r="DL249" i="7"/>
  <c r="DI249" i="7"/>
  <c r="CH248" i="7"/>
  <c r="CE248" i="7"/>
  <c r="AF247" i="6"/>
  <c r="CT248" i="7"/>
  <c r="CW248" i="7"/>
  <c r="CP248" i="7"/>
  <c r="CM248" i="7"/>
  <c r="N248" i="6" s="1"/>
  <c r="CN248" i="7"/>
  <c r="CQ247" i="7"/>
  <c r="CO247" i="7"/>
  <c r="O249" i="6"/>
  <c r="CB247" i="7"/>
  <c r="BZ247" i="7"/>
  <c r="BP247" i="7"/>
  <c r="BX248" i="7"/>
  <c r="L248" i="6" s="1"/>
  <c r="M248" i="6"/>
  <c r="CA248" i="7"/>
  <c r="BY248" i="7"/>
  <c r="BS247" i="7"/>
  <c r="BM247" i="7"/>
  <c r="BK247" i="7"/>
  <c r="K248" i="6"/>
  <c r="BI248" i="7"/>
  <c r="J248" i="6" s="1"/>
  <c r="BL248" i="7"/>
  <c r="BJ248" i="7"/>
  <c r="AW247" i="7"/>
  <c r="AY247" i="7"/>
  <c r="AV248" i="7"/>
  <c r="I248" i="6"/>
  <c r="AU248" i="7"/>
  <c r="H248" i="6" s="1"/>
  <c r="AX248" i="7"/>
  <c r="BB248" i="7"/>
  <c r="BE249" i="7"/>
  <c r="AN248" i="7"/>
  <c r="F247" i="6"/>
  <c r="AG248" i="7"/>
  <c r="AH248" i="7"/>
  <c r="AJ248" i="7"/>
  <c r="AK247" i="7"/>
  <c r="AI247" i="7"/>
  <c r="G249" i="6"/>
  <c r="AQ249" i="7"/>
  <c r="D247" i="7"/>
  <c r="B247" i="6" s="1"/>
  <c r="AE247" i="6" s="1"/>
  <c r="E247" i="7"/>
  <c r="H247" i="7" s="1"/>
  <c r="U247" i="7"/>
  <c r="W247" i="7"/>
  <c r="S248" i="7"/>
  <c r="D248" i="6" s="1"/>
  <c r="T248" i="7"/>
  <c r="V248" i="7"/>
  <c r="E249" i="6"/>
  <c r="AC249" i="7"/>
  <c r="Z248" i="7"/>
  <c r="H246" i="7"/>
  <c r="G247" i="7"/>
  <c r="C248" i="6"/>
  <c r="L247" i="7"/>
  <c r="O248" i="7"/>
  <c r="BD248" i="7"/>
  <c r="AP248" i="7"/>
  <c r="DK249" i="7"/>
  <c r="Q250" i="6" l="1"/>
  <c r="DB250" i="7"/>
  <c r="P250" i="6" s="1"/>
  <c r="DC250" i="7"/>
  <c r="DE250" i="7"/>
  <c r="DL250" i="7"/>
  <c r="DI250" i="7"/>
  <c r="DF249" i="7"/>
  <c r="DD249" i="7"/>
  <c r="CH249" i="7"/>
  <c r="CE249" i="7"/>
  <c r="AF248" i="6"/>
  <c r="CT249" i="7"/>
  <c r="CW249" i="7"/>
  <c r="CM249" i="7"/>
  <c r="N249" i="6" s="1"/>
  <c r="CN249" i="7"/>
  <c r="CP249" i="7"/>
  <c r="CQ248" i="7"/>
  <c r="CO248" i="7"/>
  <c r="O250" i="6"/>
  <c r="CB248" i="7"/>
  <c r="BZ248" i="7"/>
  <c r="BS249" i="7"/>
  <c r="BP248" i="7"/>
  <c r="BY249" i="7"/>
  <c r="M249" i="6"/>
  <c r="CA249" i="7"/>
  <c r="BX249" i="7"/>
  <c r="L249" i="6" s="1"/>
  <c r="BS248" i="7"/>
  <c r="K249" i="6"/>
  <c r="BL249" i="7"/>
  <c r="BJ249" i="7"/>
  <c r="BI249" i="7"/>
  <c r="J249" i="6" s="1"/>
  <c r="BK248" i="7"/>
  <c r="BM248" i="7"/>
  <c r="BP249" i="7"/>
  <c r="BB249" i="7"/>
  <c r="AU249" i="7"/>
  <c r="H249" i="6" s="1"/>
  <c r="I249" i="6"/>
  <c r="AX249" i="7"/>
  <c r="AV249" i="7"/>
  <c r="AY248" i="7"/>
  <c r="AW248" i="7"/>
  <c r="BE250" i="7"/>
  <c r="AN249" i="7"/>
  <c r="F248" i="6"/>
  <c r="F247" i="7"/>
  <c r="AJ249" i="7"/>
  <c r="AH249" i="7"/>
  <c r="AG249" i="7"/>
  <c r="AI248" i="7"/>
  <c r="AK248" i="7"/>
  <c r="G250" i="6"/>
  <c r="AQ250" i="7"/>
  <c r="Z249" i="7"/>
  <c r="AC250" i="7"/>
  <c r="E250" i="6"/>
  <c r="T249" i="7"/>
  <c r="V249" i="7"/>
  <c r="S249" i="7"/>
  <c r="D249" i="6" s="1"/>
  <c r="W248" i="7"/>
  <c r="U248" i="7"/>
  <c r="G248" i="7"/>
  <c r="D248" i="7"/>
  <c r="B248" i="6" s="1"/>
  <c r="AE248" i="6" s="1"/>
  <c r="C249" i="6"/>
  <c r="E248" i="7"/>
  <c r="H248" i="7" s="1"/>
  <c r="L248" i="7"/>
  <c r="O249" i="7"/>
  <c r="DK250" i="7"/>
  <c r="BD249" i="7"/>
  <c r="CG249" i="7"/>
  <c r="Q251" i="6" l="1"/>
  <c r="DC251" i="7"/>
  <c r="DB251" i="7"/>
  <c r="P251" i="6" s="1"/>
  <c r="DE251" i="7"/>
  <c r="DL251" i="7"/>
  <c r="DI251" i="7"/>
  <c r="DD250" i="7"/>
  <c r="DF250" i="7"/>
  <c r="AF249" i="6"/>
  <c r="CH250" i="7"/>
  <c r="CE250" i="7"/>
  <c r="CT250" i="7"/>
  <c r="CW250" i="7"/>
  <c r="CP250" i="7"/>
  <c r="CM250" i="7"/>
  <c r="N250" i="6" s="1"/>
  <c r="CN250" i="7"/>
  <c r="CQ249" i="7"/>
  <c r="CO249" i="7"/>
  <c r="O251" i="6"/>
  <c r="BS250" i="7"/>
  <c r="BZ249" i="7"/>
  <c r="CB249" i="7"/>
  <c r="BX250" i="7"/>
  <c r="L250" i="6" s="1"/>
  <c r="M250" i="6"/>
  <c r="CA250" i="7"/>
  <c r="BY250" i="7"/>
  <c r="K250" i="6"/>
  <c r="BI250" i="7"/>
  <c r="J250" i="6" s="1"/>
  <c r="BJ250" i="7"/>
  <c r="BL250" i="7"/>
  <c r="BK249" i="7"/>
  <c r="BM249" i="7"/>
  <c r="AW249" i="7"/>
  <c r="AY249" i="7"/>
  <c r="AU250" i="7"/>
  <c r="H250" i="6" s="1"/>
  <c r="I250" i="6"/>
  <c r="AX250" i="7"/>
  <c r="AV250" i="7"/>
  <c r="BB250" i="7"/>
  <c r="BE251" i="7"/>
  <c r="AN250" i="7"/>
  <c r="F249" i="6"/>
  <c r="AG250" i="7"/>
  <c r="AJ250" i="7"/>
  <c r="AH250" i="7"/>
  <c r="AI249" i="7"/>
  <c r="AK249" i="7"/>
  <c r="G249" i="7"/>
  <c r="G251" i="6"/>
  <c r="AQ251" i="7"/>
  <c r="U249" i="7"/>
  <c r="W249" i="7"/>
  <c r="V250" i="7"/>
  <c r="S250" i="7"/>
  <c r="D250" i="6" s="1"/>
  <c r="T250" i="7"/>
  <c r="E251" i="6"/>
  <c r="AC251" i="7"/>
  <c r="Z250" i="7"/>
  <c r="F248" i="7"/>
  <c r="E249" i="7"/>
  <c r="H249" i="7" s="1"/>
  <c r="D249" i="7"/>
  <c r="B249" i="6" s="1"/>
  <c r="C250" i="6"/>
  <c r="L249" i="7"/>
  <c r="O250" i="7"/>
  <c r="BR249" i="7"/>
  <c r="BD250" i="7"/>
  <c r="CG250" i="7"/>
  <c r="DK251" i="7"/>
  <c r="AE249" i="6" l="1"/>
  <c r="Q252" i="6"/>
  <c r="DB252" i="7"/>
  <c r="P252" i="6" s="1"/>
  <c r="DC252" i="7"/>
  <c r="DE252" i="7"/>
  <c r="DF251" i="7"/>
  <c r="DD251" i="7"/>
  <c r="DL252" i="7"/>
  <c r="DI252" i="7"/>
  <c r="CH251" i="7"/>
  <c r="CE251" i="7"/>
  <c r="AF250" i="6"/>
  <c r="CT251" i="7"/>
  <c r="CW251" i="7"/>
  <c r="CP251" i="7"/>
  <c r="CN251" i="7"/>
  <c r="CM251" i="7"/>
  <c r="N251" i="6" s="1"/>
  <c r="CQ250" i="7"/>
  <c r="CO250" i="7"/>
  <c r="O252" i="6"/>
  <c r="BP250" i="7"/>
  <c r="BS251" i="7"/>
  <c r="CB250" i="7"/>
  <c r="BZ250" i="7"/>
  <c r="BX251" i="7"/>
  <c r="L251" i="6" s="1"/>
  <c r="M251" i="6"/>
  <c r="BY251" i="7"/>
  <c r="CA251" i="7"/>
  <c r="K251" i="6"/>
  <c r="BL251" i="7"/>
  <c r="BI251" i="7"/>
  <c r="J251" i="6" s="1"/>
  <c r="BJ251" i="7"/>
  <c r="BK250" i="7"/>
  <c r="BM250" i="7"/>
  <c r="AU251" i="7"/>
  <c r="H251" i="6" s="1"/>
  <c r="I251" i="6"/>
  <c r="AX251" i="7"/>
  <c r="AV251" i="7"/>
  <c r="AW250" i="7"/>
  <c r="AY250" i="7"/>
  <c r="BB251" i="7"/>
  <c r="BE252" i="7"/>
  <c r="AN251" i="7"/>
  <c r="F250" i="6"/>
  <c r="AG251" i="7"/>
  <c r="AJ251" i="7"/>
  <c r="AH251" i="7"/>
  <c r="AI250" i="7"/>
  <c r="AK250" i="7"/>
  <c r="G252" i="6"/>
  <c r="AQ252" i="7"/>
  <c r="AC252" i="7"/>
  <c r="E252" i="6"/>
  <c r="V251" i="7"/>
  <c r="S251" i="7"/>
  <c r="D251" i="6" s="1"/>
  <c r="T251" i="7"/>
  <c r="E250" i="7"/>
  <c r="F250" i="7" s="1"/>
  <c r="Z251" i="7"/>
  <c r="W250" i="7"/>
  <c r="U250" i="7"/>
  <c r="F249" i="7"/>
  <c r="D250" i="7"/>
  <c r="B250" i="6" s="1"/>
  <c r="AE250" i="6" s="1"/>
  <c r="G250" i="7"/>
  <c r="C251" i="6"/>
  <c r="L250" i="7"/>
  <c r="O251" i="7"/>
  <c r="BR250" i="7"/>
  <c r="BR251" i="7"/>
  <c r="DK252" i="7"/>
  <c r="BD251" i="7"/>
  <c r="CG251" i="7"/>
  <c r="AF251" i="6" l="1"/>
  <c r="Q253" i="6"/>
  <c r="DE253" i="7"/>
  <c r="DC253" i="7"/>
  <c r="DB253" i="7"/>
  <c r="P253" i="6" s="1"/>
  <c r="DL253" i="7"/>
  <c r="DI253" i="7"/>
  <c r="DD252" i="7"/>
  <c r="DF252" i="7"/>
  <c r="BP251" i="7"/>
  <c r="CT252" i="7"/>
  <c r="CW252" i="7"/>
  <c r="CH252" i="7"/>
  <c r="CE252" i="7"/>
  <c r="CQ251" i="7"/>
  <c r="CO251" i="7"/>
  <c r="CM252" i="7"/>
  <c r="N252" i="6" s="1"/>
  <c r="CP252" i="7"/>
  <c r="CN252" i="7"/>
  <c r="O253" i="6"/>
  <c r="CB251" i="7"/>
  <c r="BZ251" i="7"/>
  <c r="BS252" i="7"/>
  <c r="M252" i="6"/>
  <c r="BX252" i="7"/>
  <c r="L252" i="6" s="1"/>
  <c r="CA252" i="7"/>
  <c r="BY252" i="7"/>
  <c r="BM251" i="7"/>
  <c r="BK251" i="7"/>
  <c r="K252" i="6"/>
  <c r="BI252" i="7"/>
  <c r="J252" i="6" s="1"/>
  <c r="BJ252" i="7"/>
  <c r="BL252" i="7"/>
  <c r="AV252" i="7"/>
  <c r="I252" i="6"/>
  <c r="AU252" i="7"/>
  <c r="H252" i="6" s="1"/>
  <c r="AX252" i="7"/>
  <c r="AW251" i="7"/>
  <c r="AY251" i="7"/>
  <c r="BB252" i="7"/>
  <c r="BE253" i="7"/>
  <c r="AN252" i="7"/>
  <c r="F251" i="6"/>
  <c r="AG252" i="7"/>
  <c r="AJ252" i="7"/>
  <c r="AH252" i="7"/>
  <c r="AK251" i="7"/>
  <c r="AI251" i="7"/>
  <c r="G253" i="6"/>
  <c r="AQ253" i="7"/>
  <c r="H250" i="7"/>
  <c r="D251" i="7"/>
  <c r="B251" i="6" s="1"/>
  <c r="AE251" i="6" s="1"/>
  <c r="U251" i="7"/>
  <c r="W251" i="7"/>
  <c r="S252" i="7"/>
  <c r="D252" i="6" s="1"/>
  <c r="T252" i="7"/>
  <c r="V252" i="7"/>
  <c r="E253" i="6"/>
  <c r="AC253" i="7"/>
  <c r="Z252" i="7"/>
  <c r="E251" i="7"/>
  <c r="F251" i="7" s="1"/>
  <c r="C252" i="6"/>
  <c r="G251" i="7"/>
  <c r="L251" i="7"/>
  <c r="O252" i="7"/>
  <c r="BD252" i="7"/>
  <c r="CG252" i="7"/>
  <c r="DK253" i="7"/>
  <c r="AF252" i="6" l="1"/>
  <c r="BP252" i="7"/>
  <c r="Q254" i="6"/>
  <c r="DB254" i="7"/>
  <c r="P254" i="6" s="1"/>
  <c r="DC254" i="7"/>
  <c r="DE254" i="7"/>
  <c r="DL254" i="7"/>
  <c r="DI254" i="7"/>
  <c r="DF253" i="7"/>
  <c r="DD253" i="7"/>
  <c r="CH253" i="7"/>
  <c r="CE253" i="7"/>
  <c r="CT253" i="7"/>
  <c r="CW253" i="7"/>
  <c r="CP253" i="7"/>
  <c r="CM253" i="7"/>
  <c r="N253" i="6" s="1"/>
  <c r="CN253" i="7"/>
  <c r="CQ252" i="7"/>
  <c r="CO252" i="7"/>
  <c r="O254" i="6"/>
  <c r="BY253" i="7"/>
  <c r="M253" i="6"/>
  <c r="BX253" i="7"/>
  <c r="L253" i="6" s="1"/>
  <c r="CA253" i="7"/>
  <c r="CB252" i="7"/>
  <c r="BZ252" i="7"/>
  <c r="K253" i="6"/>
  <c r="BL253" i="7"/>
  <c r="BI253" i="7"/>
  <c r="J253" i="6" s="1"/>
  <c r="BJ253" i="7"/>
  <c r="BK252" i="7"/>
  <c r="BM252" i="7"/>
  <c r="BB253" i="7"/>
  <c r="AU253" i="7"/>
  <c r="H253" i="6" s="1"/>
  <c r="I253" i="6"/>
  <c r="AX253" i="7"/>
  <c r="AV253" i="7"/>
  <c r="AW252" i="7"/>
  <c r="AY252" i="7"/>
  <c r="BE254" i="7"/>
  <c r="AN253" i="7"/>
  <c r="F252" i="6"/>
  <c r="AG253" i="7"/>
  <c r="AJ253" i="7"/>
  <c r="AH253" i="7"/>
  <c r="AI252" i="7"/>
  <c r="AK252" i="7"/>
  <c r="G254" i="6"/>
  <c r="AQ254" i="7"/>
  <c r="H251" i="7"/>
  <c r="AC254" i="7"/>
  <c r="E254" i="6"/>
  <c r="T253" i="7"/>
  <c r="V253" i="7"/>
  <c r="S253" i="7"/>
  <c r="D253" i="6" s="1"/>
  <c r="W252" i="7"/>
  <c r="U252" i="7"/>
  <c r="Z253" i="7"/>
  <c r="G252" i="7"/>
  <c r="D252" i="7"/>
  <c r="B252" i="6" s="1"/>
  <c r="AE252" i="6" s="1"/>
  <c r="E252" i="7"/>
  <c r="H252" i="7" s="1"/>
  <c r="C253" i="6"/>
  <c r="L252" i="7"/>
  <c r="O253" i="7"/>
  <c r="BR252" i="7"/>
  <c r="DK254" i="7"/>
  <c r="CG253" i="7"/>
  <c r="BD253" i="7"/>
  <c r="Q255" i="6" l="1"/>
  <c r="DC255" i="7"/>
  <c r="DB255" i="7"/>
  <c r="P255" i="6" s="1"/>
  <c r="DE255" i="7"/>
  <c r="DL255" i="7"/>
  <c r="DI255" i="7"/>
  <c r="DD254" i="7"/>
  <c r="DF254" i="7"/>
  <c r="AF253" i="6"/>
  <c r="CH254" i="7"/>
  <c r="CE254" i="7"/>
  <c r="CT254" i="7"/>
  <c r="CW254" i="7"/>
  <c r="CP254" i="7"/>
  <c r="CM254" i="7"/>
  <c r="N254" i="6" s="1"/>
  <c r="CN254" i="7"/>
  <c r="CQ253" i="7"/>
  <c r="CO253" i="7"/>
  <c r="O255" i="6"/>
  <c r="BP253" i="7"/>
  <c r="BZ253" i="7"/>
  <c r="CB253" i="7"/>
  <c r="BX254" i="7"/>
  <c r="L254" i="6" s="1"/>
  <c r="M254" i="6"/>
  <c r="CA254" i="7"/>
  <c r="BY254" i="7"/>
  <c r="BS253" i="7"/>
  <c r="BK253" i="7"/>
  <c r="BM253" i="7"/>
  <c r="K254" i="6"/>
  <c r="BI254" i="7"/>
  <c r="J254" i="6" s="1"/>
  <c r="BJ254" i="7"/>
  <c r="BL254" i="7"/>
  <c r="AU254" i="7"/>
  <c r="H254" i="6" s="1"/>
  <c r="I254" i="6"/>
  <c r="AV254" i="7"/>
  <c r="AX254" i="7"/>
  <c r="AW253" i="7"/>
  <c r="AY253" i="7"/>
  <c r="BB254" i="7"/>
  <c r="BE255" i="7"/>
  <c r="AN254" i="7"/>
  <c r="F253" i="6"/>
  <c r="F252" i="7"/>
  <c r="AG254" i="7"/>
  <c r="AJ254" i="7"/>
  <c r="AH254" i="7"/>
  <c r="AI253" i="7"/>
  <c r="AK253" i="7"/>
  <c r="G255" i="6"/>
  <c r="AQ255" i="7"/>
  <c r="U253" i="7"/>
  <c r="W253" i="7"/>
  <c r="V254" i="7"/>
  <c r="S254" i="7"/>
  <c r="D254" i="6" s="1"/>
  <c r="T254" i="7"/>
  <c r="E255" i="6"/>
  <c r="AC255" i="7"/>
  <c r="Z254" i="7"/>
  <c r="G253" i="7"/>
  <c r="D253" i="7"/>
  <c r="B253" i="6" s="1"/>
  <c r="AE253" i="6" s="1"/>
  <c r="E253" i="7"/>
  <c r="H253" i="7" s="1"/>
  <c r="C254" i="6"/>
  <c r="L253" i="7"/>
  <c r="O254" i="7"/>
  <c r="DK255" i="7"/>
  <c r="BD254" i="7"/>
  <c r="CG254" i="7"/>
  <c r="BR254" i="7"/>
  <c r="Q256" i="6" l="1"/>
  <c r="DC256" i="7"/>
  <c r="DB256" i="7"/>
  <c r="P256" i="6" s="1"/>
  <c r="DE256" i="7"/>
  <c r="DF255" i="7"/>
  <c r="DD255" i="7"/>
  <c r="DL256" i="7"/>
  <c r="DI256" i="7"/>
  <c r="CH255" i="7"/>
  <c r="CE255" i="7"/>
  <c r="CT255" i="7"/>
  <c r="CW255" i="7"/>
  <c r="AF254" i="6"/>
  <c r="CP255" i="7"/>
  <c r="CN255" i="7"/>
  <c r="CM255" i="7"/>
  <c r="N255" i="6" s="1"/>
  <c r="CQ254" i="7"/>
  <c r="CO254" i="7"/>
  <c r="O256" i="6"/>
  <c r="CB254" i="7"/>
  <c r="BZ254" i="7"/>
  <c r="BP254" i="7"/>
  <c r="BX255" i="7"/>
  <c r="L255" i="6" s="1"/>
  <c r="M255" i="6"/>
  <c r="BY255" i="7"/>
  <c r="CA255" i="7"/>
  <c r="BS254" i="7"/>
  <c r="K255" i="6"/>
  <c r="BL255" i="7"/>
  <c r="BI255" i="7"/>
  <c r="J255" i="6" s="1"/>
  <c r="BJ255" i="7"/>
  <c r="BM254" i="7"/>
  <c r="BK254" i="7"/>
  <c r="BB255" i="7"/>
  <c r="AU255" i="7"/>
  <c r="H255" i="6" s="1"/>
  <c r="I255" i="6"/>
  <c r="AX255" i="7"/>
  <c r="AV255" i="7"/>
  <c r="AY254" i="7"/>
  <c r="AW254" i="7"/>
  <c r="BE256" i="7"/>
  <c r="AN255" i="7"/>
  <c r="F254" i="6"/>
  <c r="F253" i="7"/>
  <c r="AH255" i="7"/>
  <c r="AJ255" i="7"/>
  <c r="AG255" i="7"/>
  <c r="AI254" i="7"/>
  <c r="AK254" i="7"/>
  <c r="G256" i="6"/>
  <c r="AQ256" i="7"/>
  <c r="AC256" i="7"/>
  <c r="E256" i="6"/>
  <c r="V255" i="7"/>
  <c r="S255" i="7"/>
  <c r="D255" i="6" s="1"/>
  <c r="T255" i="7"/>
  <c r="Z255" i="7"/>
  <c r="U254" i="7"/>
  <c r="W254" i="7"/>
  <c r="D254" i="7"/>
  <c r="B254" i="6" s="1"/>
  <c r="G254" i="7"/>
  <c r="E254" i="7"/>
  <c r="H254" i="7" s="1"/>
  <c r="C255" i="6"/>
  <c r="L254" i="7"/>
  <c r="O255" i="7"/>
  <c r="BR255" i="7"/>
  <c r="DK256" i="7"/>
  <c r="BD255" i="7"/>
  <c r="CG255" i="7"/>
  <c r="AE254" i="6" l="1"/>
  <c r="Q257" i="6"/>
  <c r="DE257" i="7"/>
  <c r="DC257" i="7"/>
  <c r="DB257" i="7"/>
  <c r="P257" i="6" s="1"/>
  <c r="DD256" i="7"/>
  <c r="DF256" i="7"/>
  <c r="DL257" i="7"/>
  <c r="DI257" i="7"/>
  <c r="CH256" i="7"/>
  <c r="CE256" i="7"/>
  <c r="AF255" i="6"/>
  <c r="CT256" i="7"/>
  <c r="CW256" i="7"/>
  <c r="CP256" i="7"/>
  <c r="CM256" i="7"/>
  <c r="N256" i="6" s="1"/>
  <c r="CN256" i="7"/>
  <c r="CQ255" i="7"/>
  <c r="CO255" i="7"/>
  <c r="O257" i="6"/>
  <c r="BS256" i="7"/>
  <c r="BP255" i="7"/>
  <c r="CB255" i="7"/>
  <c r="BZ255" i="7"/>
  <c r="BX256" i="7"/>
  <c r="L256" i="6" s="1"/>
  <c r="M256" i="6"/>
  <c r="CA256" i="7"/>
  <c r="BY256" i="7"/>
  <c r="BS255" i="7"/>
  <c r="K256" i="6"/>
  <c r="BI256" i="7"/>
  <c r="J256" i="6" s="1"/>
  <c r="BL256" i="7"/>
  <c r="BJ256" i="7"/>
  <c r="BM255" i="7"/>
  <c r="BK255" i="7"/>
  <c r="BP256" i="7"/>
  <c r="AV256" i="7"/>
  <c r="I256" i="6"/>
  <c r="AU256" i="7"/>
  <c r="H256" i="6" s="1"/>
  <c r="AX256" i="7"/>
  <c r="AW255" i="7"/>
  <c r="AY255" i="7"/>
  <c r="BB256" i="7"/>
  <c r="BE257" i="7"/>
  <c r="AN256" i="7"/>
  <c r="F255" i="6"/>
  <c r="F254" i="7"/>
  <c r="AG256" i="7"/>
  <c r="AJ256" i="7"/>
  <c r="AH256" i="7"/>
  <c r="AK255" i="7"/>
  <c r="AI255" i="7"/>
  <c r="G257" i="6"/>
  <c r="AQ257" i="7"/>
  <c r="E255" i="7"/>
  <c r="H255" i="7" s="1"/>
  <c r="U255" i="7"/>
  <c r="W255" i="7"/>
  <c r="S256" i="7"/>
  <c r="D256" i="6" s="1"/>
  <c r="T256" i="7"/>
  <c r="V256" i="7"/>
  <c r="E257" i="6"/>
  <c r="AC257" i="7"/>
  <c r="Z256" i="7"/>
  <c r="D255" i="7"/>
  <c r="B255" i="6" s="1"/>
  <c r="AE255" i="6" s="1"/>
  <c r="C256" i="6"/>
  <c r="G255" i="7"/>
  <c r="L255" i="7"/>
  <c r="O256" i="7"/>
  <c r="CG256" i="7"/>
  <c r="DK257" i="7"/>
  <c r="BD256" i="7"/>
  <c r="Q258" i="6" l="1"/>
  <c r="DB258" i="7"/>
  <c r="P258" i="6" s="1"/>
  <c r="DC258" i="7"/>
  <c r="DE258" i="7"/>
  <c r="DL258" i="7"/>
  <c r="DI258" i="7"/>
  <c r="DF257" i="7"/>
  <c r="DD257" i="7"/>
  <c r="AF256" i="6"/>
  <c r="CH257" i="7"/>
  <c r="CE257" i="7"/>
  <c r="CT257" i="7"/>
  <c r="CW257" i="7"/>
  <c r="CM257" i="7"/>
  <c r="N257" i="6" s="1"/>
  <c r="CN257" i="7"/>
  <c r="CP257" i="7"/>
  <c r="CQ256" i="7"/>
  <c r="CO256" i="7"/>
  <c r="O258" i="6"/>
  <c r="CB256" i="7"/>
  <c r="BZ256" i="7"/>
  <c r="BS257" i="7"/>
  <c r="BY257" i="7"/>
  <c r="M257" i="6"/>
  <c r="CA257" i="7"/>
  <c r="BX257" i="7"/>
  <c r="L257" i="6" s="1"/>
  <c r="K257" i="6"/>
  <c r="BL257" i="7"/>
  <c r="BI257" i="7"/>
  <c r="J257" i="6" s="1"/>
  <c r="BJ257" i="7"/>
  <c r="BK256" i="7"/>
  <c r="BM256" i="7"/>
  <c r="BP257" i="7"/>
  <c r="AU257" i="7"/>
  <c r="H257" i="6" s="1"/>
  <c r="I257" i="6"/>
  <c r="AX257" i="7"/>
  <c r="AV257" i="7"/>
  <c r="BB257" i="7"/>
  <c r="AY256" i="7"/>
  <c r="AW256" i="7"/>
  <c r="BE258" i="7"/>
  <c r="AN257" i="7"/>
  <c r="F256" i="6"/>
  <c r="F255" i="7"/>
  <c r="AG257" i="7"/>
  <c r="AJ257" i="7"/>
  <c r="AH257" i="7"/>
  <c r="AI256" i="7"/>
  <c r="AK256" i="7"/>
  <c r="G258" i="6"/>
  <c r="AQ258" i="7"/>
  <c r="AC258" i="7"/>
  <c r="E258" i="6"/>
  <c r="T257" i="7"/>
  <c r="V257" i="7"/>
  <c r="S257" i="7"/>
  <c r="D257" i="6" s="1"/>
  <c r="W256" i="7"/>
  <c r="U256" i="7"/>
  <c r="Z257" i="7"/>
  <c r="G256" i="7"/>
  <c r="C257" i="6"/>
  <c r="E256" i="7"/>
  <c r="F256" i="7" s="1"/>
  <c r="D256" i="7"/>
  <c r="B256" i="6" s="1"/>
  <c r="AE256" i="6" s="1"/>
  <c r="L256" i="7"/>
  <c r="O257" i="7"/>
  <c r="CG257" i="7"/>
  <c r="BD257" i="7"/>
  <c r="BR256" i="7"/>
  <c r="DK258" i="7"/>
  <c r="Q259" i="6" l="1"/>
  <c r="DC259" i="7"/>
  <c r="DB259" i="7"/>
  <c r="P259" i="6" s="1"/>
  <c r="DE259" i="7"/>
  <c r="DL259" i="7"/>
  <c r="DI259" i="7"/>
  <c r="DF258" i="7"/>
  <c r="DD258" i="7"/>
  <c r="CH258" i="7"/>
  <c r="CE258" i="7"/>
  <c r="AF257" i="6"/>
  <c r="CT258" i="7"/>
  <c r="CW258" i="7"/>
  <c r="CP258" i="7"/>
  <c r="CM258" i="7"/>
  <c r="N258" i="6" s="1"/>
  <c r="CN258" i="7"/>
  <c r="CQ257" i="7"/>
  <c r="CO257" i="7"/>
  <c r="O259" i="6"/>
  <c r="BZ257" i="7"/>
  <c r="CB257" i="7"/>
  <c r="BX258" i="7"/>
  <c r="L258" i="6" s="1"/>
  <c r="M258" i="6"/>
  <c r="CA258" i="7"/>
  <c r="BY258" i="7"/>
  <c r="K258" i="6"/>
  <c r="BI258" i="7"/>
  <c r="J258" i="6" s="1"/>
  <c r="BJ258" i="7"/>
  <c r="BL258" i="7"/>
  <c r="BK257" i="7"/>
  <c r="BM257" i="7"/>
  <c r="AU258" i="7"/>
  <c r="H258" i="6" s="1"/>
  <c r="I258" i="6"/>
  <c r="AX258" i="7"/>
  <c r="AV258" i="7"/>
  <c r="AW257" i="7"/>
  <c r="AY257" i="7"/>
  <c r="BB258" i="7"/>
  <c r="BE259" i="7"/>
  <c r="AN258" i="7"/>
  <c r="F257" i="6"/>
  <c r="AJ258" i="7"/>
  <c r="AH258" i="7"/>
  <c r="AG258" i="7"/>
  <c r="AI257" i="7"/>
  <c r="AK257" i="7"/>
  <c r="G259" i="6"/>
  <c r="AQ259" i="7"/>
  <c r="D257" i="7"/>
  <c r="B257" i="6" s="1"/>
  <c r="AE257" i="6" s="1"/>
  <c r="U257" i="7"/>
  <c r="W257" i="7"/>
  <c r="V258" i="7"/>
  <c r="S258" i="7"/>
  <c r="D258" i="6" s="1"/>
  <c r="T258" i="7"/>
  <c r="E259" i="6"/>
  <c r="AC259" i="7"/>
  <c r="Z258" i="7"/>
  <c r="E257" i="7"/>
  <c r="F257" i="7" s="1"/>
  <c r="H256" i="7"/>
  <c r="G257" i="7"/>
  <c r="C258" i="6"/>
  <c r="L257" i="7"/>
  <c r="O258" i="7"/>
  <c r="BR257" i="7"/>
  <c r="DK259" i="7"/>
  <c r="CG258" i="7"/>
  <c r="BR258" i="7"/>
  <c r="BD258" i="7"/>
  <c r="Q260" i="6" l="1"/>
  <c r="DB260" i="7"/>
  <c r="P260" i="6" s="1"/>
  <c r="DC260" i="7"/>
  <c r="DE260" i="7"/>
  <c r="DF259" i="7"/>
  <c r="DD259" i="7"/>
  <c r="DL260" i="7"/>
  <c r="DI260" i="7"/>
  <c r="AF258" i="6"/>
  <c r="CH259" i="7"/>
  <c r="CE259" i="7"/>
  <c r="CT259" i="7"/>
  <c r="CW259" i="7"/>
  <c r="CP259" i="7"/>
  <c r="CN259" i="7"/>
  <c r="CM259" i="7"/>
  <c r="N259" i="6" s="1"/>
  <c r="CQ258" i="7"/>
  <c r="CO258" i="7"/>
  <c r="O260" i="6"/>
  <c r="CB258" i="7"/>
  <c r="BZ258" i="7"/>
  <c r="BS259" i="7"/>
  <c r="BP258" i="7"/>
  <c r="BS258" i="7"/>
  <c r="BX259" i="7"/>
  <c r="L259" i="6" s="1"/>
  <c r="M259" i="6"/>
  <c r="BY259" i="7"/>
  <c r="CA259" i="7"/>
  <c r="BL259" i="7"/>
  <c r="K259" i="6"/>
  <c r="BI259" i="7"/>
  <c r="J259" i="6" s="1"/>
  <c r="BJ259" i="7"/>
  <c r="BK258" i="7"/>
  <c r="BM258" i="7"/>
  <c r="AU259" i="7"/>
  <c r="H259" i="6" s="1"/>
  <c r="I259" i="6"/>
  <c r="AX259" i="7"/>
  <c r="AV259" i="7"/>
  <c r="AW258" i="7"/>
  <c r="AY258" i="7"/>
  <c r="BB259" i="7"/>
  <c r="BE260" i="7"/>
  <c r="AN259" i="7"/>
  <c r="F258" i="6"/>
  <c r="H257" i="7"/>
  <c r="AJ259" i="7"/>
  <c r="AG259" i="7"/>
  <c r="AH259" i="7"/>
  <c r="AI258" i="7"/>
  <c r="AK258" i="7"/>
  <c r="G260" i="6"/>
  <c r="AQ260" i="7"/>
  <c r="AC260" i="7"/>
  <c r="E260" i="6"/>
  <c r="V259" i="7"/>
  <c r="S259" i="7"/>
  <c r="D259" i="6" s="1"/>
  <c r="T259" i="7"/>
  <c r="Z259" i="7"/>
  <c r="W258" i="7"/>
  <c r="U258" i="7"/>
  <c r="E258" i="7"/>
  <c r="H258" i="7" s="1"/>
  <c r="D258" i="7"/>
  <c r="B258" i="6" s="1"/>
  <c r="AE258" i="6" s="1"/>
  <c r="G258" i="7"/>
  <c r="C259" i="6"/>
  <c r="L258" i="7"/>
  <c r="O259" i="7"/>
  <c r="CG259" i="7"/>
  <c r="DK260" i="7"/>
  <c r="BD259" i="7"/>
  <c r="Q261" i="6" l="1"/>
  <c r="DE261" i="7"/>
  <c r="DC261" i="7"/>
  <c r="DB261" i="7"/>
  <c r="P261" i="6" s="1"/>
  <c r="DL261" i="7"/>
  <c r="DI261" i="7"/>
  <c r="DD260" i="7"/>
  <c r="DF260" i="7"/>
  <c r="AF259" i="6"/>
  <c r="CH260" i="7"/>
  <c r="CE260" i="7"/>
  <c r="CT260" i="7"/>
  <c r="CW260" i="7"/>
  <c r="CQ259" i="7"/>
  <c r="CO259" i="7"/>
  <c r="CM260" i="7"/>
  <c r="N260" i="6" s="1"/>
  <c r="CP260" i="7"/>
  <c r="CN260" i="7"/>
  <c r="O261" i="6"/>
  <c r="BP259" i="7"/>
  <c r="CB259" i="7"/>
  <c r="BZ259" i="7"/>
  <c r="BS260" i="7"/>
  <c r="M260" i="6"/>
  <c r="BX260" i="7"/>
  <c r="L260" i="6" s="1"/>
  <c r="CA260" i="7"/>
  <c r="BY260" i="7"/>
  <c r="BM259" i="7"/>
  <c r="BK259" i="7"/>
  <c r="K260" i="6"/>
  <c r="BI260" i="7"/>
  <c r="J260" i="6" s="1"/>
  <c r="BJ260" i="7"/>
  <c r="BL260" i="7"/>
  <c r="AV260" i="7"/>
  <c r="I260" i="6"/>
  <c r="AU260" i="7"/>
  <c r="H260" i="6" s="1"/>
  <c r="AX260" i="7"/>
  <c r="AW259" i="7"/>
  <c r="AY259" i="7"/>
  <c r="BB260" i="7"/>
  <c r="BE261" i="7"/>
  <c r="AN260" i="7"/>
  <c r="F259" i="6"/>
  <c r="F258" i="7"/>
  <c r="AH260" i="7"/>
  <c r="AJ260" i="7"/>
  <c r="AG260" i="7"/>
  <c r="AI259" i="7"/>
  <c r="AK259" i="7"/>
  <c r="G261" i="6"/>
  <c r="AQ261" i="7"/>
  <c r="U259" i="7"/>
  <c r="W259" i="7"/>
  <c r="S260" i="7"/>
  <c r="D260" i="6" s="1"/>
  <c r="T260" i="7"/>
  <c r="V260" i="7"/>
  <c r="E261" i="6"/>
  <c r="AC261" i="7"/>
  <c r="Z260" i="7"/>
  <c r="E259" i="7"/>
  <c r="H259" i="7" s="1"/>
  <c r="D259" i="7"/>
  <c r="B259" i="6" s="1"/>
  <c r="AE259" i="6" s="1"/>
  <c r="C260" i="6"/>
  <c r="G259" i="7"/>
  <c r="L259" i="7"/>
  <c r="O260" i="7"/>
  <c r="CG260" i="7"/>
  <c r="BD260" i="7"/>
  <c r="BR260" i="7"/>
  <c r="DK261" i="7"/>
  <c r="BR259" i="7"/>
  <c r="Q262" i="6" l="1"/>
  <c r="DB262" i="7"/>
  <c r="P262" i="6" s="1"/>
  <c r="DC262" i="7"/>
  <c r="DE262" i="7"/>
  <c r="DL262" i="7"/>
  <c r="DI262" i="7"/>
  <c r="DF261" i="7"/>
  <c r="DD261" i="7"/>
  <c r="AF260" i="6"/>
  <c r="CH261" i="7"/>
  <c r="CE261" i="7"/>
  <c r="CT261" i="7"/>
  <c r="CW261" i="7"/>
  <c r="CP261" i="7"/>
  <c r="CM261" i="7"/>
  <c r="N261" i="6" s="1"/>
  <c r="CN261" i="7"/>
  <c r="CQ260" i="7"/>
  <c r="CO260" i="7"/>
  <c r="O262" i="6"/>
  <c r="BP260" i="7"/>
  <c r="BS261" i="7"/>
  <c r="CB260" i="7"/>
  <c r="BZ260" i="7"/>
  <c r="BY261" i="7"/>
  <c r="M261" i="6"/>
  <c r="BX261" i="7"/>
  <c r="L261" i="6" s="1"/>
  <c r="CA261" i="7"/>
  <c r="K261" i="6"/>
  <c r="BL261" i="7"/>
  <c r="BI261" i="7"/>
  <c r="J261" i="6" s="1"/>
  <c r="BJ261" i="7"/>
  <c r="BK260" i="7"/>
  <c r="BM260" i="7"/>
  <c r="AU261" i="7"/>
  <c r="H261" i="6" s="1"/>
  <c r="I261" i="6"/>
  <c r="AX261" i="7"/>
  <c r="AV261" i="7"/>
  <c r="BB261" i="7"/>
  <c r="AW260" i="7"/>
  <c r="AY260" i="7"/>
  <c r="BE262" i="7"/>
  <c r="AN261" i="7"/>
  <c r="F260" i="6"/>
  <c r="F259" i="7"/>
  <c r="AG261" i="7"/>
  <c r="AH261" i="7"/>
  <c r="AJ261" i="7"/>
  <c r="AI260" i="7"/>
  <c r="AK260" i="7"/>
  <c r="G262" i="6"/>
  <c r="AQ262" i="7"/>
  <c r="AC262" i="7"/>
  <c r="E262" i="6"/>
  <c r="T261" i="7"/>
  <c r="V261" i="7"/>
  <c r="S261" i="7"/>
  <c r="D261" i="6" s="1"/>
  <c r="W260" i="7"/>
  <c r="U260" i="7"/>
  <c r="Z261" i="7"/>
  <c r="D260" i="7"/>
  <c r="B260" i="6" s="1"/>
  <c r="AE260" i="6" s="1"/>
  <c r="G260" i="7"/>
  <c r="E260" i="7"/>
  <c r="F260" i="7" s="1"/>
  <c r="C261" i="6"/>
  <c r="L260" i="7"/>
  <c r="O261" i="7"/>
  <c r="DK262" i="7"/>
  <c r="AP261" i="7"/>
  <c r="BD261" i="7"/>
  <c r="CG261" i="7"/>
  <c r="Q263" i="6" l="1"/>
  <c r="DC263" i="7"/>
  <c r="DB263" i="7"/>
  <c r="P263" i="6" s="1"/>
  <c r="DE263" i="7"/>
  <c r="DL263" i="7"/>
  <c r="DI263" i="7"/>
  <c r="DD262" i="7"/>
  <c r="DF262" i="7"/>
  <c r="CH262" i="7"/>
  <c r="CE262" i="7"/>
  <c r="AF261" i="6"/>
  <c r="CT262" i="7"/>
  <c r="CW262" i="7"/>
  <c r="CP262" i="7"/>
  <c r="CM262" i="7"/>
  <c r="N262" i="6" s="1"/>
  <c r="CN262" i="7"/>
  <c r="CQ261" i="7"/>
  <c r="CO261" i="7"/>
  <c r="O263" i="6"/>
  <c r="BP261" i="7"/>
  <c r="BZ261" i="7"/>
  <c r="CB261" i="7"/>
  <c r="BX262" i="7"/>
  <c r="L262" i="6" s="1"/>
  <c r="M262" i="6"/>
  <c r="CA262" i="7"/>
  <c r="BY262" i="7"/>
  <c r="BP262" i="7"/>
  <c r="BK261" i="7"/>
  <c r="BM261" i="7"/>
  <c r="K262" i="6"/>
  <c r="BI262" i="7"/>
  <c r="J262" i="6" s="1"/>
  <c r="BJ262" i="7"/>
  <c r="BL262" i="7"/>
  <c r="AW261" i="7"/>
  <c r="AY261" i="7"/>
  <c r="AU262" i="7"/>
  <c r="H262" i="6" s="1"/>
  <c r="I262" i="6"/>
  <c r="AV262" i="7"/>
  <c r="AX262" i="7"/>
  <c r="BB262" i="7"/>
  <c r="BE263" i="7"/>
  <c r="AN262" i="7"/>
  <c r="F261" i="6"/>
  <c r="H260" i="7"/>
  <c r="AG262" i="7"/>
  <c r="AH262" i="7"/>
  <c r="AJ262" i="7"/>
  <c r="AK261" i="7"/>
  <c r="AI261" i="7"/>
  <c r="G263" i="6"/>
  <c r="AQ263" i="7"/>
  <c r="U261" i="7"/>
  <c r="W261" i="7"/>
  <c r="V262" i="7"/>
  <c r="S262" i="7"/>
  <c r="D262" i="6" s="1"/>
  <c r="T262" i="7"/>
  <c r="E263" i="6"/>
  <c r="AC263" i="7"/>
  <c r="Z262" i="7"/>
  <c r="G261" i="7"/>
  <c r="D261" i="7"/>
  <c r="B261" i="6" s="1"/>
  <c r="AE261" i="6" s="1"/>
  <c r="C262" i="6"/>
  <c r="E261" i="7"/>
  <c r="H261" i="7" s="1"/>
  <c r="L261" i="7"/>
  <c r="O262" i="7"/>
  <c r="CG262" i="7"/>
  <c r="DK263" i="7"/>
  <c r="AP262" i="7"/>
  <c r="BD262" i="7"/>
  <c r="Q264" i="6" l="1"/>
  <c r="DC264" i="7"/>
  <c r="DB264" i="7"/>
  <c r="P264" i="6" s="1"/>
  <c r="DE264" i="7"/>
  <c r="DF263" i="7"/>
  <c r="DD263" i="7"/>
  <c r="DL264" i="7"/>
  <c r="DI264" i="7"/>
  <c r="CT263" i="7"/>
  <c r="CW263" i="7"/>
  <c r="AF262" i="6"/>
  <c r="CH263" i="7"/>
  <c r="CE263" i="7"/>
  <c r="CP263" i="7"/>
  <c r="CN263" i="7"/>
  <c r="CM263" i="7"/>
  <c r="N263" i="6" s="1"/>
  <c r="CQ262" i="7"/>
  <c r="CO262" i="7"/>
  <c r="O264" i="6"/>
  <c r="CB262" i="7"/>
  <c r="BZ262" i="7"/>
  <c r="BS263" i="7"/>
  <c r="BS262" i="7"/>
  <c r="BX263" i="7"/>
  <c r="L263" i="6" s="1"/>
  <c r="M263" i="6"/>
  <c r="BY263" i="7"/>
  <c r="CA263" i="7"/>
  <c r="BL263" i="7"/>
  <c r="K263" i="6"/>
  <c r="BI263" i="7"/>
  <c r="J263" i="6" s="1"/>
  <c r="BJ263" i="7"/>
  <c r="BK262" i="7"/>
  <c r="BM262" i="7"/>
  <c r="BB263" i="7"/>
  <c r="AU263" i="7"/>
  <c r="H263" i="6" s="1"/>
  <c r="I263" i="6"/>
  <c r="AX263" i="7"/>
  <c r="AV263" i="7"/>
  <c r="AY262" i="7"/>
  <c r="AW262" i="7"/>
  <c r="BE264" i="7"/>
  <c r="AN263" i="7"/>
  <c r="F262" i="6"/>
  <c r="AG263" i="7"/>
  <c r="AH263" i="7"/>
  <c r="AJ263" i="7"/>
  <c r="AI262" i="7"/>
  <c r="AK262" i="7"/>
  <c r="G264" i="6"/>
  <c r="AQ264" i="7"/>
  <c r="AC264" i="7"/>
  <c r="E264" i="6"/>
  <c r="V263" i="7"/>
  <c r="S263" i="7"/>
  <c r="D263" i="6" s="1"/>
  <c r="T263" i="7"/>
  <c r="Z263" i="7"/>
  <c r="U262" i="7"/>
  <c r="W262" i="7"/>
  <c r="E262" i="7"/>
  <c r="H262" i="7" s="1"/>
  <c r="F261" i="7"/>
  <c r="G262" i="7"/>
  <c r="C263" i="6"/>
  <c r="D262" i="7"/>
  <c r="B262" i="6" s="1"/>
  <c r="AE262" i="6" s="1"/>
  <c r="L262" i="7"/>
  <c r="O263" i="7"/>
  <c r="DK264" i="7"/>
  <c r="CG263" i="7"/>
  <c r="BR262" i="7"/>
  <c r="AP263" i="7"/>
  <c r="BD263" i="7"/>
  <c r="Q265" i="6" l="1"/>
  <c r="DE265" i="7"/>
  <c r="DC265" i="7"/>
  <c r="DB265" i="7"/>
  <c r="P265" i="6" s="1"/>
  <c r="DD264" i="7"/>
  <c r="DF264" i="7"/>
  <c r="DL265" i="7"/>
  <c r="DI265" i="7"/>
  <c r="CH264" i="7"/>
  <c r="CE264" i="7"/>
  <c r="AF263" i="6"/>
  <c r="CT264" i="7"/>
  <c r="CW264" i="7"/>
  <c r="CQ263" i="7"/>
  <c r="CO263" i="7"/>
  <c r="CP264" i="7"/>
  <c r="CM264" i="7"/>
  <c r="N264" i="6" s="1"/>
  <c r="CN264" i="7"/>
  <c r="O265" i="6"/>
  <c r="BP263" i="7"/>
  <c r="CB263" i="7"/>
  <c r="BZ263" i="7"/>
  <c r="BS264" i="7"/>
  <c r="BX264" i="7"/>
  <c r="L264" i="6" s="1"/>
  <c r="M264" i="6"/>
  <c r="CA264" i="7"/>
  <c r="BY264" i="7"/>
  <c r="BM263" i="7"/>
  <c r="BK263" i="7"/>
  <c r="K264" i="6"/>
  <c r="BI264" i="7"/>
  <c r="J264" i="6" s="1"/>
  <c r="BJ264" i="7"/>
  <c r="BL264" i="7"/>
  <c r="AW263" i="7"/>
  <c r="AY263" i="7"/>
  <c r="AV264" i="7"/>
  <c r="I264" i="6"/>
  <c r="AU264" i="7"/>
  <c r="H264" i="6" s="1"/>
  <c r="AX264" i="7"/>
  <c r="BB264" i="7"/>
  <c r="BE265" i="7"/>
  <c r="AN264" i="7"/>
  <c r="F263" i="6"/>
  <c r="AH264" i="7"/>
  <c r="AG264" i="7"/>
  <c r="AJ264" i="7"/>
  <c r="AI263" i="7"/>
  <c r="AK263" i="7"/>
  <c r="G265" i="6"/>
  <c r="AQ265" i="7"/>
  <c r="F262" i="7"/>
  <c r="U263" i="7"/>
  <c r="W263" i="7"/>
  <c r="S264" i="7"/>
  <c r="D264" i="6" s="1"/>
  <c r="T264" i="7"/>
  <c r="V264" i="7"/>
  <c r="E265" i="6"/>
  <c r="AC265" i="7"/>
  <c r="Z264" i="7"/>
  <c r="G263" i="7"/>
  <c r="E263" i="7"/>
  <c r="F263" i="7" s="1"/>
  <c r="D263" i="7"/>
  <c r="B263" i="6" s="1"/>
  <c r="AE263" i="6" s="1"/>
  <c r="C264" i="6"/>
  <c r="L263" i="7"/>
  <c r="O264" i="7"/>
  <c r="BR263" i="7"/>
  <c r="BD264" i="7"/>
  <c r="DK265" i="7"/>
  <c r="CG264" i="7"/>
  <c r="AP264" i="7"/>
  <c r="Q266" i="6" l="1"/>
  <c r="DB266" i="7"/>
  <c r="P266" i="6" s="1"/>
  <c r="DC266" i="7"/>
  <c r="DE266" i="7"/>
  <c r="DL266" i="7"/>
  <c r="DI266" i="7"/>
  <c r="DF265" i="7"/>
  <c r="DD265" i="7"/>
  <c r="AF264" i="6"/>
  <c r="CH265" i="7"/>
  <c r="CE265" i="7"/>
  <c r="CT265" i="7"/>
  <c r="CW265" i="7"/>
  <c r="CM265" i="7"/>
  <c r="N265" i="6" s="1"/>
  <c r="CN265" i="7"/>
  <c r="CP265" i="7"/>
  <c r="CQ264" i="7"/>
  <c r="CO264" i="7"/>
  <c r="O266" i="6"/>
  <c r="BP264" i="7"/>
  <c r="BS265" i="7"/>
  <c r="CB264" i="7"/>
  <c r="BZ264" i="7"/>
  <c r="BY265" i="7"/>
  <c r="M265" i="6"/>
  <c r="CA265" i="7"/>
  <c r="BX265" i="7"/>
  <c r="L265" i="6" s="1"/>
  <c r="BP265" i="7"/>
  <c r="K265" i="6"/>
  <c r="BL265" i="7"/>
  <c r="BI265" i="7"/>
  <c r="J265" i="6" s="1"/>
  <c r="BJ265" i="7"/>
  <c r="BK264" i="7"/>
  <c r="BM264" i="7"/>
  <c r="BB265" i="7"/>
  <c r="AU265" i="7"/>
  <c r="H265" i="6" s="1"/>
  <c r="I265" i="6"/>
  <c r="AX265" i="7"/>
  <c r="AV265" i="7"/>
  <c r="AY264" i="7"/>
  <c r="AW264" i="7"/>
  <c r="BE266" i="7"/>
  <c r="AN265" i="7"/>
  <c r="F264" i="6"/>
  <c r="AG265" i="7"/>
  <c r="AJ265" i="7"/>
  <c r="AH265" i="7"/>
  <c r="AK264" i="7"/>
  <c r="AI264" i="7"/>
  <c r="G266" i="6"/>
  <c r="AQ266" i="7"/>
  <c r="AC266" i="7"/>
  <c r="E266" i="6"/>
  <c r="T265" i="7"/>
  <c r="V265" i="7"/>
  <c r="S265" i="7"/>
  <c r="D265" i="6" s="1"/>
  <c r="W264" i="7"/>
  <c r="U264" i="7"/>
  <c r="Z265" i="7"/>
  <c r="H263" i="7"/>
  <c r="G264" i="7"/>
  <c r="E264" i="7"/>
  <c r="F264" i="7" s="1"/>
  <c r="D264" i="7"/>
  <c r="B264" i="6" s="1"/>
  <c r="C265" i="6"/>
  <c r="L264" i="7"/>
  <c r="O265" i="7"/>
  <c r="BD265" i="7"/>
  <c r="BR264" i="7"/>
  <c r="DK266" i="7"/>
  <c r="AP265" i="7"/>
  <c r="CG265" i="7"/>
  <c r="AE264" i="6" l="1"/>
  <c r="H264" i="7"/>
  <c r="AF265" i="6"/>
  <c r="Q267" i="6"/>
  <c r="DB267" i="7"/>
  <c r="P267" i="6" s="1"/>
  <c r="DE267" i="7"/>
  <c r="DC267" i="7"/>
  <c r="DL267" i="7"/>
  <c r="DI267" i="7"/>
  <c r="DF266" i="7"/>
  <c r="DD266" i="7"/>
  <c r="CH266" i="7"/>
  <c r="CE266" i="7"/>
  <c r="CT266" i="7"/>
  <c r="CW266" i="7"/>
  <c r="CP266" i="7"/>
  <c r="CM266" i="7"/>
  <c r="N266" i="6" s="1"/>
  <c r="CN266" i="7"/>
  <c r="CQ265" i="7"/>
  <c r="CO265" i="7"/>
  <c r="O267" i="6"/>
  <c r="BP266" i="7"/>
  <c r="BZ265" i="7"/>
  <c r="CB265" i="7"/>
  <c r="BX266" i="7"/>
  <c r="L266" i="6" s="1"/>
  <c r="M266" i="6"/>
  <c r="CA266" i="7"/>
  <c r="BY266" i="7"/>
  <c r="BK265" i="7"/>
  <c r="BM265" i="7"/>
  <c r="K266" i="6"/>
  <c r="BI266" i="7"/>
  <c r="J266" i="6" s="1"/>
  <c r="BJ266" i="7"/>
  <c r="BL266" i="7"/>
  <c r="AW265" i="7"/>
  <c r="AY265" i="7"/>
  <c r="AU266" i="7"/>
  <c r="H266" i="6" s="1"/>
  <c r="I266" i="6"/>
  <c r="AX266" i="7"/>
  <c r="AV266" i="7"/>
  <c r="BB266" i="7"/>
  <c r="BE267" i="7"/>
  <c r="AN266" i="7"/>
  <c r="F265" i="6"/>
  <c r="AH266" i="7"/>
  <c r="AJ266" i="7"/>
  <c r="AG266" i="7"/>
  <c r="AI265" i="7"/>
  <c r="AK265" i="7"/>
  <c r="G267" i="6"/>
  <c r="AQ267" i="7"/>
  <c r="U265" i="7"/>
  <c r="W265" i="7"/>
  <c r="V266" i="7"/>
  <c r="S266" i="7"/>
  <c r="D266" i="6" s="1"/>
  <c r="T266" i="7"/>
  <c r="E267" i="6"/>
  <c r="AC267" i="7"/>
  <c r="Z266" i="7"/>
  <c r="G265" i="7"/>
  <c r="C266" i="6"/>
  <c r="E265" i="7"/>
  <c r="F265" i="7" s="1"/>
  <c r="D265" i="7"/>
  <c r="B265" i="6" s="1"/>
  <c r="L265" i="7"/>
  <c r="O266" i="7"/>
  <c r="DK267" i="7"/>
  <c r="BR265" i="7"/>
  <c r="CG266" i="7"/>
  <c r="BD266" i="7"/>
  <c r="AE265" i="6" l="1"/>
  <c r="Q268" i="6"/>
  <c r="DB268" i="7"/>
  <c r="P268" i="6" s="1"/>
  <c r="DC268" i="7"/>
  <c r="DE268" i="7"/>
  <c r="DF267" i="7"/>
  <c r="DD267" i="7"/>
  <c r="DL268" i="7"/>
  <c r="DI268" i="7"/>
  <c r="AF266" i="6"/>
  <c r="CH267" i="7"/>
  <c r="CE267" i="7"/>
  <c r="CT267" i="7"/>
  <c r="CW267" i="7"/>
  <c r="CP267" i="7"/>
  <c r="CN267" i="7"/>
  <c r="CM267" i="7"/>
  <c r="N267" i="6" s="1"/>
  <c r="CQ266" i="7"/>
  <c r="CO266" i="7"/>
  <c r="O268" i="6"/>
  <c r="BS267" i="7"/>
  <c r="CB266" i="7"/>
  <c r="BZ266" i="7"/>
  <c r="BX267" i="7"/>
  <c r="L267" i="6" s="1"/>
  <c r="M267" i="6"/>
  <c r="BY267" i="7"/>
  <c r="CA267" i="7"/>
  <c r="BS266" i="7"/>
  <c r="K267" i="6"/>
  <c r="BL267" i="7"/>
  <c r="BI267" i="7"/>
  <c r="J267" i="6" s="1"/>
  <c r="BJ267" i="7"/>
  <c r="BM266" i="7"/>
  <c r="BK266" i="7"/>
  <c r="BB267" i="7"/>
  <c r="AW266" i="7"/>
  <c r="AY266" i="7"/>
  <c r="AU267" i="7"/>
  <c r="H267" i="6" s="1"/>
  <c r="I267" i="6"/>
  <c r="AX267" i="7"/>
  <c r="AV267" i="7"/>
  <c r="BE268" i="7"/>
  <c r="AN267" i="7"/>
  <c r="F266" i="6"/>
  <c r="AG267" i="7"/>
  <c r="AJ267" i="7"/>
  <c r="AH267" i="7"/>
  <c r="AI266" i="7"/>
  <c r="AK266" i="7"/>
  <c r="G268" i="6"/>
  <c r="AQ268" i="7"/>
  <c r="AC268" i="7"/>
  <c r="E268" i="6"/>
  <c r="V267" i="7"/>
  <c r="S267" i="7"/>
  <c r="D267" i="6" s="1"/>
  <c r="T267" i="7"/>
  <c r="Z267" i="7"/>
  <c r="W266" i="7"/>
  <c r="U266" i="7"/>
  <c r="G266" i="7"/>
  <c r="H265" i="7"/>
  <c r="C267" i="6"/>
  <c r="D266" i="7"/>
  <c r="B266" i="6" s="1"/>
  <c r="E266" i="7"/>
  <c r="F266" i="7" s="1"/>
  <c r="L266" i="7"/>
  <c r="O267" i="7"/>
  <c r="BR266" i="7"/>
  <c r="DK268" i="7"/>
  <c r="BD267" i="7"/>
  <c r="CG267" i="7"/>
  <c r="AE266" i="6" l="1"/>
  <c r="AF267" i="6"/>
  <c r="BP267" i="7"/>
  <c r="Q269" i="6"/>
  <c r="DE269" i="7"/>
  <c r="DC269" i="7"/>
  <c r="DB269" i="7"/>
  <c r="P269" i="6" s="1"/>
  <c r="DL269" i="7"/>
  <c r="DI269" i="7"/>
  <c r="DD268" i="7"/>
  <c r="DF268" i="7"/>
  <c r="CH268" i="7"/>
  <c r="CE268" i="7"/>
  <c r="CT268" i="7"/>
  <c r="CW268" i="7"/>
  <c r="CM268" i="7"/>
  <c r="N268" i="6" s="1"/>
  <c r="CP268" i="7"/>
  <c r="CN268" i="7"/>
  <c r="CQ267" i="7"/>
  <c r="CO267" i="7"/>
  <c r="O269" i="6"/>
  <c r="BP268" i="7"/>
  <c r="CB267" i="7"/>
  <c r="BZ267" i="7"/>
  <c r="M268" i="6"/>
  <c r="BX268" i="7"/>
  <c r="L268" i="6" s="1"/>
  <c r="CA268" i="7"/>
  <c r="BY268" i="7"/>
  <c r="BM267" i="7"/>
  <c r="BK267" i="7"/>
  <c r="K268" i="6"/>
  <c r="BI268" i="7"/>
  <c r="J268" i="6" s="1"/>
  <c r="BL268" i="7"/>
  <c r="BJ268" i="7"/>
  <c r="AW267" i="7"/>
  <c r="AY267" i="7"/>
  <c r="AV268" i="7"/>
  <c r="I268" i="6"/>
  <c r="AU268" i="7"/>
  <c r="H268" i="6" s="1"/>
  <c r="AX268" i="7"/>
  <c r="BB268" i="7"/>
  <c r="BE269" i="7"/>
  <c r="AN268" i="7"/>
  <c r="F267" i="6"/>
  <c r="AG268" i="7"/>
  <c r="AJ268" i="7"/>
  <c r="AH268" i="7"/>
  <c r="AK267" i="7"/>
  <c r="AI267" i="7"/>
  <c r="G269" i="6"/>
  <c r="AQ269" i="7"/>
  <c r="U267" i="7"/>
  <c r="W267" i="7"/>
  <c r="S268" i="7"/>
  <c r="D268" i="6" s="1"/>
  <c r="T268" i="7"/>
  <c r="V268" i="7"/>
  <c r="E269" i="6"/>
  <c r="AC269" i="7"/>
  <c r="Z268" i="7"/>
  <c r="G267" i="7"/>
  <c r="H266" i="7"/>
  <c r="E267" i="7"/>
  <c r="F267" i="7" s="1"/>
  <c r="D267" i="7"/>
  <c r="B267" i="6" s="1"/>
  <c r="C268" i="6"/>
  <c r="L267" i="7"/>
  <c r="O268" i="7"/>
  <c r="CG268" i="7"/>
  <c r="DK269" i="7"/>
  <c r="BD268" i="7"/>
  <c r="BR267" i="7"/>
  <c r="AE267" i="6" l="1"/>
  <c r="H267" i="7"/>
  <c r="Q270" i="6"/>
  <c r="DB270" i="7"/>
  <c r="P270" i="6" s="1"/>
  <c r="DC270" i="7"/>
  <c r="DE270" i="7"/>
  <c r="DL270" i="7"/>
  <c r="DI270" i="7"/>
  <c r="DF269" i="7"/>
  <c r="DD269" i="7"/>
  <c r="AF268" i="6"/>
  <c r="CH269" i="7"/>
  <c r="CE269" i="7"/>
  <c r="CT269" i="7"/>
  <c r="CW269" i="7"/>
  <c r="CP269" i="7"/>
  <c r="CM269" i="7"/>
  <c r="N269" i="6" s="1"/>
  <c r="CN269" i="7"/>
  <c r="CQ268" i="7"/>
  <c r="CO268" i="7"/>
  <c r="O270" i="6"/>
  <c r="BS269" i="7"/>
  <c r="CB268" i="7"/>
  <c r="BZ268" i="7"/>
  <c r="BY269" i="7"/>
  <c r="M269" i="6"/>
  <c r="BX269" i="7"/>
  <c r="L269" i="6" s="1"/>
  <c r="CA269" i="7"/>
  <c r="BS268" i="7"/>
  <c r="BP269" i="7"/>
  <c r="BK268" i="7"/>
  <c r="BM268" i="7"/>
  <c r="K269" i="6"/>
  <c r="BL269" i="7"/>
  <c r="BI269" i="7"/>
  <c r="J269" i="6" s="1"/>
  <c r="BJ269" i="7"/>
  <c r="BB269" i="7"/>
  <c r="AU269" i="7"/>
  <c r="H269" i="6" s="1"/>
  <c r="I269" i="6"/>
  <c r="AX269" i="7"/>
  <c r="AV269" i="7"/>
  <c r="AW268" i="7"/>
  <c r="AY268" i="7"/>
  <c r="BE270" i="7"/>
  <c r="AN269" i="7"/>
  <c r="F268" i="6"/>
  <c r="AH269" i="7"/>
  <c r="AJ269" i="7"/>
  <c r="AG269" i="7"/>
  <c r="AI268" i="7"/>
  <c r="AK268" i="7"/>
  <c r="G270" i="6"/>
  <c r="AQ270" i="7"/>
  <c r="AC270" i="7"/>
  <c r="E270" i="6"/>
  <c r="T269" i="7"/>
  <c r="V269" i="7"/>
  <c r="S269" i="7"/>
  <c r="D269" i="6" s="1"/>
  <c r="W268" i="7"/>
  <c r="U268" i="7"/>
  <c r="Z269" i="7"/>
  <c r="D268" i="7"/>
  <c r="B268" i="6" s="1"/>
  <c r="AE268" i="6" s="1"/>
  <c r="G268" i="7"/>
  <c r="E268" i="7"/>
  <c r="F268" i="7" s="1"/>
  <c r="C269" i="6"/>
  <c r="L268" i="7"/>
  <c r="O269" i="7"/>
  <c r="BR268" i="7"/>
  <c r="BD269" i="7"/>
  <c r="DK270" i="7"/>
  <c r="CG269" i="7"/>
  <c r="Q271" i="6" l="1"/>
  <c r="DB271" i="7"/>
  <c r="P271" i="6" s="1"/>
  <c r="DE271" i="7"/>
  <c r="DC271" i="7"/>
  <c r="DL271" i="7"/>
  <c r="DI271" i="7"/>
  <c r="DD270" i="7"/>
  <c r="DF270" i="7"/>
  <c r="AF269" i="6"/>
  <c r="CH270" i="7"/>
  <c r="CE270" i="7"/>
  <c r="CT270" i="7"/>
  <c r="CW270" i="7"/>
  <c r="CP270" i="7"/>
  <c r="CM270" i="7"/>
  <c r="N270" i="6" s="1"/>
  <c r="CN270" i="7"/>
  <c r="CQ269" i="7"/>
  <c r="CO269" i="7"/>
  <c r="O271" i="6"/>
  <c r="BS270" i="7"/>
  <c r="BZ269" i="7"/>
  <c r="CB269" i="7"/>
  <c r="BX270" i="7"/>
  <c r="L270" i="6" s="1"/>
  <c r="M270" i="6"/>
  <c r="CA270" i="7"/>
  <c r="BY270" i="7"/>
  <c r="K270" i="6"/>
  <c r="BI270" i="7"/>
  <c r="J270" i="6" s="1"/>
  <c r="BJ270" i="7"/>
  <c r="BL270" i="7"/>
  <c r="BK269" i="7"/>
  <c r="BM269" i="7"/>
  <c r="AW269" i="7"/>
  <c r="AY269" i="7"/>
  <c r="AU270" i="7"/>
  <c r="H270" i="6" s="1"/>
  <c r="I270" i="6"/>
  <c r="AV270" i="7"/>
  <c r="AX270" i="7"/>
  <c r="BB270" i="7"/>
  <c r="BE271" i="7"/>
  <c r="AN270" i="7"/>
  <c r="F269" i="6"/>
  <c r="AH270" i="7"/>
  <c r="AG270" i="7"/>
  <c r="AJ270" i="7"/>
  <c r="AI269" i="7"/>
  <c r="AK269" i="7"/>
  <c r="H268" i="7"/>
  <c r="G271" i="6"/>
  <c r="AQ271" i="7"/>
  <c r="U269" i="7"/>
  <c r="W269" i="7"/>
  <c r="V270" i="7"/>
  <c r="S270" i="7"/>
  <c r="D270" i="6" s="1"/>
  <c r="T270" i="7"/>
  <c r="E271" i="6"/>
  <c r="AC271" i="7"/>
  <c r="Z270" i="7"/>
  <c r="E269" i="7"/>
  <c r="F269" i="7" s="1"/>
  <c r="C270" i="6"/>
  <c r="G269" i="7"/>
  <c r="D269" i="7"/>
  <c r="B269" i="6" s="1"/>
  <c r="AE269" i="6" s="1"/>
  <c r="L269" i="7"/>
  <c r="O270" i="7"/>
  <c r="BD270" i="7"/>
  <c r="DK271" i="7"/>
  <c r="CG270" i="7"/>
  <c r="Q272" i="6" l="1"/>
  <c r="DC272" i="7"/>
  <c r="DB272" i="7"/>
  <c r="P272" i="6" s="1"/>
  <c r="DE272" i="7"/>
  <c r="DF271" i="7"/>
  <c r="DD271" i="7"/>
  <c r="DL272" i="7"/>
  <c r="DI272" i="7"/>
  <c r="CH271" i="7"/>
  <c r="CE271" i="7"/>
  <c r="CT271" i="7"/>
  <c r="CW271" i="7"/>
  <c r="AF270" i="6"/>
  <c r="CP271" i="7"/>
  <c r="CN271" i="7"/>
  <c r="CM271" i="7"/>
  <c r="N271" i="6" s="1"/>
  <c r="CQ270" i="7"/>
  <c r="CO270" i="7"/>
  <c r="O272" i="6"/>
  <c r="BP270" i="7"/>
  <c r="BS271" i="7"/>
  <c r="CB270" i="7"/>
  <c r="BZ270" i="7"/>
  <c r="BX271" i="7"/>
  <c r="L271" i="6" s="1"/>
  <c r="M271" i="6"/>
  <c r="BY271" i="7"/>
  <c r="CA271" i="7"/>
  <c r="BP271" i="7"/>
  <c r="BL271" i="7"/>
  <c r="K271" i="6"/>
  <c r="BI271" i="7"/>
  <c r="J271" i="6" s="1"/>
  <c r="BJ271" i="7"/>
  <c r="BK270" i="7"/>
  <c r="BM270" i="7"/>
  <c r="AU271" i="7"/>
  <c r="H271" i="6" s="1"/>
  <c r="I271" i="6"/>
  <c r="AX271" i="7"/>
  <c r="AV271" i="7"/>
  <c r="BB271" i="7"/>
  <c r="AY270" i="7"/>
  <c r="AW270" i="7"/>
  <c r="BE272" i="7"/>
  <c r="AN271" i="7"/>
  <c r="H269" i="7"/>
  <c r="F270" i="6"/>
  <c r="AH271" i="7"/>
  <c r="AG271" i="7"/>
  <c r="AJ271" i="7"/>
  <c r="AI270" i="7"/>
  <c r="AK270" i="7"/>
  <c r="G272" i="6"/>
  <c r="AQ272" i="7"/>
  <c r="AC272" i="7"/>
  <c r="E272" i="6"/>
  <c r="V271" i="7"/>
  <c r="S271" i="7"/>
  <c r="D271" i="6" s="1"/>
  <c r="T271" i="7"/>
  <c r="Z271" i="7"/>
  <c r="U270" i="7"/>
  <c r="W270" i="7"/>
  <c r="E270" i="7"/>
  <c r="F270" i="7" s="1"/>
  <c r="G270" i="7"/>
  <c r="D270" i="7"/>
  <c r="B270" i="6" s="1"/>
  <c r="AE270" i="6" s="1"/>
  <c r="C271" i="6"/>
  <c r="L270" i="7"/>
  <c r="O271" i="7"/>
  <c r="CG271" i="7"/>
  <c r="BD271" i="7"/>
  <c r="DK272" i="7"/>
  <c r="Q273" i="6" l="1"/>
  <c r="DE273" i="7"/>
  <c r="DC273" i="7"/>
  <c r="DB273" i="7"/>
  <c r="P273" i="6" s="1"/>
  <c r="DD272" i="7"/>
  <c r="DF272" i="7"/>
  <c r="DL273" i="7"/>
  <c r="DI273" i="7"/>
  <c r="CH272" i="7"/>
  <c r="CE272" i="7"/>
  <c r="AF271" i="6"/>
  <c r="CT272" i="7"/>
  <c r="CW272" i="7"/>
  <c r="CQ271" i="7"/>
  <c r="CO271" i="7"/>
  <c r="CP272" i="7"/>
  <c r="CM272" i="7"/>
  <c r="N272" i="6" s="1"/>
  <c r="CN272" i="7"/>
  <c r="O273" i="6"/>
  <c r="BP272" i="7"/>
  <c r="CB271" i="7"/>
  <c r="BZ271" i="7"/>
  <c r="BX272" i="7"/>
  <c r="L272" i="6" s="1"/>
  <c r="M272" i="6"/>
  <c r="CA272" i="7"/>
  <c r="BY272" i="7"/>
  <c r="BM271" i="7"/>
  <c r="BK271" i="7"/>
  <c r="K272" i="6"/>
  <c r="BI272" i="7"/>
  <c r="J272" i="6" s="1"/>
  <c r="BJ272" i="7"/>
  <c r="BL272" i="7"/>
  <c r="AW271" i="7"/>
  <c r="AY271" i="7"/>
  <c r="AV272" i="7"/>
  <c r="I272" i="6"/>
  <c r="AU272" i="7"/>
  <c r="H272" i="6" s="1"/>
  <c r="AX272" i="7"/>
  <c r="BB272" i="7"/>
  <c r="BE273" i="7"/>
  <c r="AN272" i="7"/>
  <c r="F271" i="6"/>
  <c r="AJ272" i="7"/>
  <c r="AH272" i="7"/>
  <c r="AG272" i="7"/>
  <c r="AK271" i="7"/>
  <c r="AI271" i="7"/>
  <c r="G273" i="6"/>
  <c r="AQ273" i="7"/>
  <c r="H270" i="7"/>
  <c r="U271" i="7"/>
  <c r="W271" i="7"/>
  <c r="S272" i="7"/>
  <c r="D272" i="6" s="1"/>
  <c r="T272" i="7"/>
  <c r="V272" i="7"/>
  <c r="E273" i="6"/>
  <c r="AC273" i="7"/>
  <c r="Z272" i="7"/>
  <c r="G271" i="7"/>
  <c r="C272" i="6"/>
  <c r="L271" i="7"/>
  <c r="E271" i="7"/>
  <c r="D271" i="7"/>
  <c r="B271" i="6" s="1"/>
  <c r="O272" i="7"/>
  <c r="CG272" i="7"/>
  <c r="DK273" i="7"/>
  <c r="BD272" i="7"/>
  <c r="BR271" i="7"/>
  <c r="AE271" i="6" l="1"/>
  <c r="Q274" i="6"/>
  <c r="DC274" i="7"/>
  <c r="DB274" i="7"/>
  <c r="P274" i="6" s="1"/>
  <c r="DE274" i="7"/>
  <c r="DL274" i="7"/>
  <c r="DI274" i="7"/>
  <c r="DF273" i="7"/>
  <c r="DD273" i="7"/>
  <c r="AF272" i="6"/>
  <c r="CT273" i="7"/>
  <c r="CW273" i="7"/>
  <c r="CH273" i="7"/>
  <c r="CE273" i="7"/>
  <c r="CM273" i="7"/>
  <c r="N273" i="6" s="1"/>
  <c r="CN273" i="7"/>
  <c r="CP273" i="7"/>
  <c r="CQ272" i="7"/>
  <c r="CO272" i="7"/>
  <c r="O274" i="6"/>
  <c r="BS273" i="7"/>
  <c r="CB272" i="7"/>
  <c r="BZ272" i="7"/>
  <c r="BY273" i="7"/>
  <c r="M273" i="6"/>
  <c r="CA273" i="7"/>
  <c r="BX273" i="7"/>
  <c r="L273" i="6" s="1"/>
  <c r="BS272" i="7"/>
  <c r="BP273" i="7"/>
  <c r="K273" i="6"/>
  <c r="BL273" i="7"/>
  <c r="BI273" i="7"/>
  <c r="J273" i="6" s="1"/>
  <c r="BJ273" i="7"/>
  <c r="BK272" i="7"/>
  <c r="BM272" i="7"/>
  <c r="AU273" i="7"/>
  <c r="H273" i="6" s="1"/>
  <c r="I273" i="6"/>
  <c r="AX273" i="7"/>
  <c r="AV273" i="7"/>
  <c r="BB273" i="7"/>
  <c r="AY272" i="7"/>
  <c r="AW272" i="7"/>
  <c r="BE274" i="7"/>
  <c r="AN273" i="7"/>
  <c r="F272" i="6"/>
  <c r="AJ273" i="7"/>
  <c r="AG273" i="7"/>
  <c r="AH273" i="7"/>
  <c r="AI272" i="7"/>
  <c r="AK272" i="7"/>
  <c r="G274" i="6"/>
  <c r="AQ274" i="7"/>
  <c r="AC274" i="7"/>
  <c r="E274" i="6"/>
  <c r="T273" i="7"/>
  <c r="V273" i="7"/>
  <c r="S273" i="7"/>
  <c r="D273" i="6" s="1"/>
  <c r="W272" i="7"/>
  <c r="U272" i="7"/>
  <c r="Z273" i="7"/>
  <c r="G272" i="7"/>
  <c r="C273" i="6"/>
  <c r="E272" i="7"/>
  <c r="F272" i="7" s="1"/>
  <c r="D272" i="7"/>
  <c r="B272" i="6" s="1"/>
  <c r="AE272" i="6" s="1"/>
  <c r="L272" i="7"/>
  <c r="F271" i="7"/>
  <c r="H271" i="7"/>
  <c r="O273" i="7"/>
  <c r="CG273" i="7"/>
  <c r="BR272" i="7"/>
  <c r="DK274" i="7"/>
  <c r="BD273" i="7"/>
  <c r="Q275" i="6" l="1"/>
  <c r="DB275" i="7"/>
  <c r="P275" i="6" s="1"/>
  <c r="DE275" i="7"/>
  <c r="DC275" i="7"/>
  <c r="DF274" i="7"/>
  <c r="DD274" i="7"/>
  <c r="DL275" i="7"/>
  <c r="DI275" i="7"/>
  <c r="AF273" i="6"/>
  <c r="CH274" i="7"/>
  <c r="CE274" i="7"/>
  <c r="CT274" i="7"/>
  <c r="CW274" i="7"/>
  <c r="CP274" i="7"/>
  <c r="CM274" i="7"/>
  <c r="N274" i="6" s="1"/>
  <c r="CN274" i="7"/>
  <c r="CQ273" i="7"/>
  <c r="CO273" i="7"/>
  <c r="O275" i="6"/>
  <c r="BP274" i="7"/>
  <c r="BZ273" i="7"/>
  <c r="CB273" i="7"/>
  <c r="BX274" i="7"/>
  <c r="L274" i="6" s="1"/>
  <c r="M274" i="6"/>
  <c r="CA274" i="7"/>
  <c r="BY274" i="7"/>
  <c r="BK273" i="7"/>
  <c r="BM273" i="7"/>
  <c r="K274" i="6"/>
  <c r="BI274" i="7"/>
  <c r="J274" i="6" s="1"/>
  <c r="BJ274" i="7"/>
  <c r="BL274" i="7"/>
  <c r="AW273" i="7"/>
  <c r="AY273" i="7"/>
  <c r="AU274" i="7"/>
  <c r="H274" i="6" s="1"/>
  <c r="I274" i="6"/>
  <c r="AX274" i="7"/>
  <c r="AV274" i="7"/>
  <c r="BB274" i="7"/>
  <c r="BE275" i="7"/>
  <c r="AN274" i="7"/>
  <c r="F273" i="6"/>
  <c r="AH274" i="7"/>
  <c r="AJ274" i="7"/>
  <c r="AG274" i="7"/>
  <c r="AI273" i="7"/>
  <c r="AK273" i="7"/>
  <c r="G275" i="6"/>
  <c r="AQ275" i="7"/>
  <c r="U273" i="7"/>
  <c r="W273" i="7"/>
  <c r="V274" i="7"/>
  <c r="S274" i="7"/>
  <c r="D274" i="6" s="1"/>
  <c r="T274" i="7"/>
  <c r="E275" i="6"/>
  <c r="AC275" i="7"/>
  <c r="Z274" i="7"/>
  <c r="G273" i="7"/>
  <c r="D273" i="7"/>
  <c r="B273" i="6" s="1"/>
  <c r="E273" i="7"/>
  <c r="H273" i="7" s="1"/>
  <c r="H272" i="7"/>
  <c r="C274" i="6"/>
  <c r="L273" i="7"/>
  <c r="O274" i="7"/>
  <c r="CG274" i="7"/>
  <c r="BR273" i="7"/>
  <c r="DK275" i="7"/>
  <c r="BD274" i="7"/>
  <c r="AE273" i="6" l="1"/>
  <c r="Q276" i="6"/>
  <c r="DB276" i="7"/>
  <c r="P276" i="6" s="1"/>
  <c r="DC276" i="7"/>
  <c r="DE276" i="7"/>
  <c r="DF275" i="7"/>
  <c r="DD275" i="7"/>
  <c r="DL276" i="7"/>
  <c r="DI276" i="7"/>
  <c r="AF274" i="6"/>
  <c r="CT275" i="7"/>
  <c r="CW275" i="7"/>
  <c r="CH275" i="7"/>
  <c r="CE275" i="7"/>
  <c r="CP275" i="7"/>
  <c r="CN275" i="7"/>
  <c r="CM275" i="7"/>
  <c r="N275" i="6" s="1"/>
  <c r="CQ274" i="7"/>
  <c r="CO274" i="7"/>
  <c r="F273" i="7"/>
  <c r="O276" i="6"/>
  <c r="CB274" i="7"/>
  <c r="BZ274" i="7"/>
  <c r="BS275" i="7"/>
  <c r="BX275" i="7"/>
  <c r="L275" i="6" s="1"/>
  <c r="M275" i="6"/>
  <c r="BY275" i="7"/>
  <c r="CA275" i="7"/>
  <c r="BS274" i="7"/>
  <c r="BL275" i="7"/>
  <c r="K275" i="6"/>
  <c r="BI275" i="7"/>
  <c r="J275" i="6" s="1"/>
  <c r="BJ275" i="7"/>
  <c r="BM274" i="7"/>
  <c r="BK274" i="7"/>
  <c r="AU275" i="7"/>
  <c r="H275" i="6" s="1"/>
  <c r="I275" i="6"/>
  <c r="AX275" i="7"/>
  <c r="AV275" i="7"/>
  <c r="AW274" i="7"/>
  <c r="AY274" i="7"/>
  <c r="BB275" i="7"/>
  <c r="BE276" i="7"/>
  <c r="AN275" i="7"/>
  <c r="F274" i="6"/>
  <c r="AG275" i="7"/>
  <c r="AH275" i="7"/>
  <c r="AJ275" i="7"/>
  <c r="AI274" i="7"/>
  <c r="AK274" i="7"/>
  <c r="G276" i="6"/>
  <c r="AQ276" i="7"/>
  <c r="AC276" i="7"/>
  <c r="E276" i="6"/>
  <c r="V275" i="7"/>
  <c r="S275" i="7"/>
  <c r="D275" i="6" s="1"/>
  <c r="T275" i="7"/>
  <c r="Z275" i="7"/>
  <c r="W274" i="7"/>
  <c r="U274" i="7"/>
  <c r="E274" i="7"/>
  <c r="F274" i="7" s="1"/>
  <c r="G274" i="7"/>
  <c r="C275" i="6"/>
  <c r="D274" i="7"/>
  <c r="B274" i="6" s="1"/>
  <c r="AE274" i="6" s="1"/>
  <c r="L274" i="7"/>
  <c r="O275" i="7"/>
  <c r="BD275" i="7"/>
  <c r="CG275" i="7"/>
  <c r="DK276" i="7"/>
  <c r="BR274" i="7"/>
  <c r="BP275" i="7" l="1"/>
  <c r="Q277" i="6"/>
  <c r="DE277" i="7"/>
  <c r="DC277" i="7"/>
  <c r="DB277" i="7"/>
  <c r="P277" i="6" s="1"/>
  <c r="DL277" i="7"/>
  <c r="DI277" i="7"/>
  <c r="DD276" i="7"/>
  <c r="DF276" i="7"/>
  <c r="CH276" i="7"/>
  <c r="CE276" i="7"/>
  <c r="AF275" i="6"/>
  <c r="CT276" i="7"/>
  <c r="CW276" i="7"/>
  <c r="CQ275" i="7"/>
  <c r="CO275" i="7"/>
  <c r="CM276" i="7"/>
  <c r="N276" i="6" s="1"/>
  <c r="CP276" i="7"/>
  <c r="CN276" i="7"/>
  <c r="O277" i="6"/>
  <c r="BP276" i="7"/>
  <c r="CB275" i="7"/>
  <c r="BZ275" i="7"/>
  <c r="M276" i="6"/>
  <c r="BX276" i="7"/>
  <c r="L276" i="6" s="1"/>
  <c r="CA276" i="7"/>
  <c r="BY276" i="7"/>
  <c r="BM275" i="7"/>
  <c r="BK275" i="7"/>
  <c r="K276" i="6"/>
  <c r="BI276" i="7"/>
  <c r="J276" i="6" s="1"/>
  <c r="BL276" i="7"/>
  <c r="BJ276" i="7"/>
  <c r="AW275" i="7"/>
  <c r="AY275" i="7"/>
  <c r="AV276" i="7"/>
  <c r="I276" i="6"/>
  <c r="AU276" i="7"/>
  <c r="H276" i="6" s="1"/>
  <c r="AX276" i="7"/>
  <c r="BB276" i="7"/>
  <c r="BE277" i="7"/>
  <c r="AN276" i="7"/>
  <c r="F275" i="6"/>
  <c r="AG276" i="7"/>
  <c r="AH276" i="7"/>
  <c r="AJ276" i="7"/>
  <c r="AK275" i="7"/>
  <c r="AI275" i="7"/>
  <c r="G277" i="6"/>
  <c r="AQ277" i="7"/>
  <c r="H274" i="7"/>
  <c r="U275" i="7"/>
  <c r="W275" i="7"/>
  <c r="S276" i="7"/>
  <c r="D276" i="6" s="1"/>
  <c r="T276" i="7"/>
  <c r="V276" i="7"/>
  <c r="E277" i="6"/>
  <c r="AC277" i="7"/>
  <c r="Z276" i="7"/>
  <c r="E275" i="7"/>
  <c r="F275" i="7" s="1"/>
  <c r="D275" i="7"/>
  <c r="B275" i="6" s="1"/>
  <c r="AE275" i="6" s="1"/>
  <c r="C276" i="6"/>
  <c r="G275" i="7"/>
  <c r="L275" i="7"/>
  <c r="O276" i="7"/>
  <c r="BD276" i="7"/>
  <c r="DK277" i="7"/>
  <c r="BR275" i="7"/>
  <c r="AF276" i="6" l="1"/>
  <c r="Q278" i="6"/>
  <c r="DB278" i="7"/>
  <c r="P278" i="6" s="1"/>
  <c r="DC278" i="7"/>
  <c r="DE278" i="7"/>
  <c r="DL278" i="7"/>
  <c r="DI278" i="7"/>
  <c r="DF277" i="7"/>
  <c r="DD277" i="7"/>
  <c r="CH277" i="7"/>
  <c r="CE277" i="7"/>
  <c r="CT277" i="7"/>
  <c r="CW277" i="7"/>
  <c r="CP277" i="7"/>
  <c r="CM277" i="7"/>
  <c r="N277" i="6" s="1"/>
  <c r="CN277" i="7"/>
  <c r="CQ276" i="7"/>
  <c r="CO276" i="7"/>
  <c r="O278" i="6"/>
  <c r="BS277" i="7"/>
  <c r="CB276" i="7"/>
  <c r="BZ276" i="7"/>
  <c r="BY277" i="7"/>
  <c r="M277" i="6"/>
  <c r="BX277" i="7"/>
  <c r="L277" i="6" s="1"/>
  <c r="CA277" i="7"/>
  <c r="BS276" i="7"/>
  <c r="BP277" i="7"/>
  <c r="BK276" i="7"/>
  <c r="BM276" i="7"/>
  <c r="K277" i="6"/>
  <c r="BL277" i="7"/>
  <c r="BI277" i="7"/>
  <c r="J277" i="6" s="1"/>
  <c r="BJ277" i="7"/>
  <c r="AU277" i="7"/>
  <c r="H277" i="6" s="1"/>
  <c r="I277" i="6"/>
  <c r="AX277" i="7"/>
  <c r="AV277" i="7"/>
  <c r="BB277" i="7"/>
  <c r="AW276" i="7"/>
  <c r="AY276" i="7"/>
  <c r="BE278" i="7"/>
  <c r="AN277" i="7"/>
  <c r="F276" i="6"/>
  <c r="AG277" i="7"/>
  <c r="AJ277" i="7"/>
  <c r="AH277" i="7"/>
  <c r="AI276" i="7"/>
  <c r="AK276" i="7"/>
  <c r="H275" i="7"/>
  <c r="G278" i="6"/>
  <c r="AQ278" i="7"/>
  <c r="AC278" i="7"/>
  <c r="E278" i="6"/>
  <c r="T277" i="7"/>
  <c r="V277" i="7"/>
  <c r="S277" i="7"/>
  <c r="D277" i="6" s="1"/>
  <c r="W276" i="7"/>
  <c r="U276" i="7"/>
  <c r="Z277" i="7"/>
  <c r="D276" i="7"/>
  <c r="B276" i="6" s="1"/>
  <c r="G276" i="7"/>
  <c r="C277" i="6"/>
  <c r="E276" i="7"/>
  <c r="F276" i="7" s="1"/>
  <c r="L276" i="7"/>
  <c r="O277" i="7"/>
  <c r="BR276" i="7"/>
  <c r="CG277" i="7"/>
  <c r="DK278" i="7"/>
  <c r="BD277" i="7"/>
  <c r="AP277" i="7"/>
  <c r="AE276" i="6" l="1"/>
  <c r="Q279" i="6"/>
  <c r="DB279" i="7"/>
  <c r="P279" i="6" s="1"/>
  <c r="DE279" i="7"/>
  <c r="DC279" i="7"/>
  <c r="DL279" i="7"/>
  <c r="DI279" i="7"/>
  <c r="DD278" i="7"/>
  <c r="DF278" i="7"/>
  <c r="CH278" i="7"/>
  <c r="CE278" i="7"/>
  <c r="AF277" i="6"/>
  <c r="CT278" i="7"/>
  <c r="CW278" i="7"/>
  <c r="CP278" i="7"/>
  <c r="CM278" i="7"/>
  <c r="N278" i="6" s="1"/>
  <c r="CN278" i="7"/>
  <c r="CQ277" i="7"/>
  <c r="CO277" i="7"/>
  <c r="O279" i="6"/>
  <c r="BZ277" i="7"/>
  <c r="CB277" i="7"/>
  <c r="BX278" i="7"/>
  <c r="L278" i="6" s="1"/>
  <c r="M278" i="6"/>
  <c r="CA278" i="7"/>
  <c r="BY278" i="7"/>
  <c r="BK277" i="7"/>
  <c r="BM277" i="7"/>
  <c r="K278" i="6"/>
  <c r="BI278" i="7"/>
  <c r="J278" i="6" s="1"/>
  <c r="BJ278" i="7"/>
  <c r="BL278" i="7"/>
  <c r="AW277" i="7"/>
  <c r="AY277" i="7"/>
  <c r="AU278" i="7"/>
  <c r="H278" i="6" s="1"/>
  <c r="I278" i="6"/>
  <c r="AV278" i="7"/>
  <c r="AX278" i="7"/>
  <c r="BB278" i="7"/>
  <c r="BE279" i="7"/>
  <c r="AN278" i="7"/>
  <c r="F277" i="6"/>
  <c r="AH278" i="7"/>
  <c r="AG278" i="7"/>
  <c r="AJ278" i="7"/>
  <c r="AI277" i="7"/>
  <c r="AK277" i="7"/>
  <c r="G279" i="6"/>
  <c r="AQ279" i="7"/>
  <c r="U277" i="7"/>
  <c r="W277" i="7"/>
  <c r="V278" i="7"/>
  <c r="S278" i="7"/>
  <c r="D278" i="6" s="1"/>
  <c r="T278" i="7"/>
  <c r="E279" i="6"/>
  <c r="AC279" i="7"/>
  <c r="Z278" i="7"/>
  <c r="D277" i="7"/>
  <c r="B277" i="6" s="1"/>
  <c r="AE277" i="6" s="1"/>
  <c r="E277" i="7"/>
  <c r="H277" i="7" s="1"/>
  <c r="H276" i="7"/>
  <c r="G277" i="7"/>
  <c r="C278" i="6"/>
  <c r="L277" i="7"/>
  <c r="O278" i="7"/>
  <c r="BD278" i="7"/>
  <c r="DK279" i="7"/>
  <c r="CG278" i="7"/>
  <c r="AP278" i="7"/>
  <c r="Q280" i="6" l="1"/>
  <c r="DC280" i="7"/>
  <c r="DB280" i="7"/>
  <c r="P280" i="6" s="1"/>
  <c r="DE280" i="7"/>
  <c r="DF279" i="7"/>
  <c r="DD279" i="7"/>
  <c r="DL280" i="7"/>
  <c r="DI280" i="7"/>
  <c r="AF278" i="6"/>
  <c r="CH279" i="7"/>
  <c r="CE279" i="7"/>
  <c r="CT279" i="7"/>
  <c r="CW279" i="7"/>
  <c r="CP279" i="7"/>
  <c r="CN279" i="7"/>
  <c r="CM279" i="7"/>
  <c r="N279" i="6" s="1"/>
  <c r="CQ278" i="7"/>
  <c r="CO278" i="7"/>
  <c r="O280" i="6"/>
  <c r="BP278" i="7"/>
  <c r="CB278" i="7"/>
  <c r="BZ278" i="7"/>
  <c r="BX279" i="7"/>
  <c r="L279" i="6" s="1"/>
  <c r="M279" i="6"/>
  <c r="BY279" i="7"/>
  <c r="CA279" i="7"/>
  <c r="BS278" i="7"/>
  <c r="BL279" i="7"/>
  <c r="K279" i="6"/>
  <c r="BI279" i="7"/>
  <c r="J279" i="6" s="1"/>
  <c r="BJ279" i="7"/>
  <c r="BK278" i="7"/>
  <c r="BM278" i="7"/>
  <c r="BB279" i="7"/>
  <c r="AU279" i="7"/>
  <c r="H279" i="6" s="1"/>
  <c r="I279" i="6"/>
  <c r="AX279" i="7"/>
  <c r="AV279" i="7"/>
  <c r="AY278" i="7"/>
  <c r="AW278" i="7"/>
  <c r="BE280" i="7"/>
  <c r="AN279" i="7"/>
  <c r="F278" i="6"/>
  <c r="AJ279" i="7"/>
  <c r="AH279" i="7"/>
  <c r="AG279" i="7"/>
  <c r="AI278" i="7"/>
  <c r="AK278" i="7"/>
  <c r="G280" i="6"/>
  <c r="AQ280" i="7"/>
  <c r="F277" i="7"/>
  <c r="AC280" i="7"/>
  <c r="E280" i="6"/>
  <c r="V279" i="7"/>
  <c r="S279" i="7"/>
  <c r="D279" i="6" s="1"/>
  <c r="T279" i="7"/>
  <c r="Z279" i="7"/>
  <c r="U278" i="7"/>
  <c r="W278" i="7"/>
  <c r="E278" i="7"/>
  <c r="F278" i="7" s="1"/>
  <c r="G278" i="7"/>
  <c r="C279" i="6"/>
  <c r="D278" i="7"/>
  <c r="B278" i="6" s="1"/>
  <c r="AE278" i="6" s="1"/>
  <c r="L278" i="7"/>
  <c r="O279" i="7"/>
  <c r="CG279" i="7"/>
  <c r="AP279" i="7"/>
  <c r="DK280" i="7"/>
  <c r="BR279" i="7"/>
  <c r="BD279" i="7"/>
  <c r="DL281" i="7" l="1"/>
  <c r="DI281" i="7"/>
  <c r="Q281" i="6"/>
  <c r="DE281" i="7"/>
  <c r="DC281" i="7"/>
  <c r="DB281" i="7"/>
  <c r="P281" i="6" s="1"/>
  <c r="DD280" i="7"/>
  <c r="DF280" i="7"/>
  <c r="CH280" i="7"/>
  <c r="CE280" i="7"/>
  <c r="AF279" i="6"/>
  <c r="CT280" i="7"/>
  <c r="CW280" i="7"/>
  <c r="CP280" i="7"/>
  <c r="CM280" i="7"/>
  <c r="N280" i="6" s="1"/>
  <c r="CN280" i="7"/>
  <c r="CQ279" i="7"/>
  <c r="CO279" i="7"/>
  <c r="O281" i="6"/>
  <c r="BP279" i="7"/>
  <c r="CB279" i="7"/>
  <c r="BZ279" i="7"/>
  <c r="BX280" i="7"/>
  <c r="L280" i="6" s="1"/>
  <c r="M280" i="6"/>
  <c r="CA280" i="7"/>
  <c r="BY280" i="7"/>
  <c r="BS279" i="7"/>
  <c r="BM279" i="7"/>
  <c r="BK279" i="7"/>
  <c r="K280" i="6"/>
  <c r="BI280" i="7"/>
  <c r="J280" i="6" s="1"/>
  <c r="BL280" i="7"/>
  <c r="BJ280" i="7"/>
  <c r="AW279" i="7"/>
  <c r="AY279" i="7"/>
  <c r="AV280" i="7"/>
  <c r="I280" i="6"/>
  <c r="AU280" i="7"/>
  <c r="H280" i="6" s="1"/>
  <c r="AX280" i="7"/>
  <c r="BB280" i="7"/>
  <c r="BE281" i="7"/>
  <c r="AN280" i="7"/>
  <c r="F279" i="6"/>
  <c r="AG280" i="7"/>
  <c r="AJ280" i="7"/>
  <c r="AH280" i="7"/>
  <c r="AK279" i="7"/>
  <c r="AI279" i="7"/>
  <c r="G281" i="6"/>
  <c r="AQ281" i="7"/>
  <c r="H278" i="7"/>
  <c r="U279" i="7"/>
  <c r="W279" i="7"/>
  <c r="S280" i="7"/>
  <c r="D280" i="6" s="1"/>
  <c r="T280" i="7"/>
  <c r="V280" i="7"/>
  <c r="E281" i="6"/>
  <c r="AC281" i="7"/>
  <c r="Z280" i="7"/>
  <c r="G279" i="7"/>
  <c r="D279" i="7"/>
  <c r="B279" i="6" s="1"/>
  <c r="AE279" i="6" s="1"/>
  <c r="E279" i="7"/>
  <c r="F279" i="7" s="1"/>
  <c r="C280" i="6"/>
  <c r="L279" i="7"/>
  <c r="O280" i="7"/>
  <c r="DK281" i="7"/>
  <c r="BD280" i="7"/>
  <c r="BR280" i="7"/>
  <c r="CG280" i="7"/>
  <c r="AP280" i="7"/>
  <c r="Q282" i="6" l="1"/>
  <c r="DB282" i="7"/>
  <c r="P282" i="6" s="1"/>
  <c r="DC282" i="7"/>
  <c r="DE282" i="7"/>
  <c r="DF281" i="7"/>
  <c r="DD281" i="7"/>
  <c r="DL282" i="7"/>
  <c r="DI282" i="7"/>
  <c r="CH281" i="7"/>
  <c r="CE281" i="7"/>
  <c r="AF280" i="6"/>
  <c r="CT281" i="7"/>
  <c r="CW281" i="7"/>
  <c r="CM281" i="7"/>
  <c r="N281" i="6" s="1"/>
  <c r="CN281" i="7"/>
  <c r="CP281" i="7"/>
  <c r="CQ280" i="7"/>
  <c r="CO280" i="7"/>
  <c r="O282" i="6"/>
  <c r="BP281" i="7"/>
  <c r="CB280" i="7"/>
  <c r="BZ280" i="7"/>
  <c r="BP280" i="7"/>
  <c r="BY281" i="7"/>
  <c r="M281" i="6"/>
  <c r="CA281" i="7"/>
  <c r="BX281" i="7"/>
  <c r="L281" i="6" s="1"/>
  <c r="BS280" i="7"/>
  <c r="BK280" i="7"/>
  <c r="BM280" i="7"/>
  <c r="K281" i="6"/>
  <c r="BL281" i="7"/>
  <c r="BI281" i="7"/>
  <c r="J281" i="6" s="1"/>
  <c r="BJ281" i="7"/>
  <c r="BB281" i="7"/>
  <c r="AU281" i="7"/>
  <c r="H281" i="6" s="1"/>
  <c r="I281" i="6"/>
  <c r="AX281" i="7"/>
  <c r="AV281" i="7"/>
  <c r="AY280" i="7"/>
  <c r="AW280" i="7"/>
  <c r="BE282" i="7"/>
  <c r="AN281" i="7"/>
  <c r="F280" i="6"/>
  <c r="AG281" i="7"/>
  <c r="AH281" i="7"/>
  <c r="AJ281" i="7"/>
  <c r="AI280" i="7"/>
  <c r="AK280" i="7"/>
  <c r="G282" i="6"/>
  <c r="AQ282" i="7"/>
  <c r="H279" i="7"/>
  <c r="AC282" i="7"/>
  <c r="E282" i="6"/>
  <c r="T281" i="7"/>
  <c r="V281" i="7"/>
  <c r="S281" i="7"/>
  <c r="D281" i="6" s="1"/>
  <c r="W280" i="7"/>
  <c r="U280" i="7"/>
  <c r="Z281" i="7"/>
  <c r="G280" i="7"/>
  <c r="E280" i="7"/>
  <c r="F280" i="7" s="1"/>
  <c r="D280" i="7"/>
  <c r="B280" i="6" s="1"/>
  <c r="C281" i="6"/>
  <c r="L280" i="7"/>
  <c r="O281" i="7"/>
  <c r="CG281" i="7"/>
  <c r="BD281" i="7"/>
  <c r="AP281" i="7"/>
  <c r="DK282" i="7"/>
  <c r="AE280" i="6" l="1"/>
  <c r="Q283" i="6"/>
  <c r="DC283" i="7"/>
  <c r="DB283" i="7"/>
  <c r="P283" i="6" s="1"/>
  <c r="DE283" i="7"/>
  <c r="DL283" i="7"/>
  <c r="DI283" i="7"/>
  <c r="DD282" i="7"/>
  <c r="DF282" i="7"/>
  <c r="CH282" i="7"/>
  <c r="CE282" i="7"/>
  <c r="AF281" i="6"/>
  <c r="CT282" i="7"/>
  <c r="CW282" i="7"/>
  <c r="CP282" i="7"/>
  <c r="CM282" i="7"/>
  <c r="N282" i="6" s="1"/>
  <c r="CN282" i="7"/>
  <c r="CQ281" i="7"/>
  <c r="CO281" i="7"/>
  <c r="O283" i="6"/>
  <c r="BS282" i="7"/>
  <c r="BZ281" i="7"/>
  <c r="CB281" i="7"/>
  <c r="BX282" i="7"/>
  <c r="L282" i="6" s="1"/>
  <c r="M282" i="6"/>
  <c r="CA282" i="7"/>
  <c r="BY282" i="7"/>
  <c r="BS281" i="7"/>
  <c r="BP282" i="7"/>
  <c r="BK281" i="7"/>
  <c r="BM281" i="7"/>
  <c r="K282" i="6"/>
  <c r="BI282" i="7"/>
  <c r="J282" i="6" s="1"/>
  <c r="BJ282" i="7"/>
  <c r="BL282" i="7"/>
  <c r="AW281" i="7"/>
  <c r="AY281" i="7"/>
  <c r="AU282" i="7"/>
  <c r="H282" i="6" s="1"/>
  <c r="I282" i="6"/>
  <c r="AX282" i="7"/>
  <c r="AV282" i="7"/>
  <c r="BB282" i="7"/>
  <c r="BE283" i="7"/>
  <c r="AN282" i="7"/>
  <c r="F281" i="6"/>
  <c r="AH282" i="7"/>
  <c r="AJ282" i="7"/>
  <c r="AG282" i="7"/>
  <c r="AI281" i="7"/>
  <c r="AK281" i="7"/>
  <c r="G283" i="6"/>
  <c r="AQ283" i="7"/>
  <c r="U281" i="7"/>
  <c r="W281" i="7"/>
  <c r="V282" i="7"/>
  <c r="S282" i="7"/>
  <c r="D282" i="6" s="1"/>
  <c r="T282" i="7"/>
  <c r="E283" i="6"/>
  <c r="AC283" i="7"/>
  <c r="Z282" i="7"/>
  <c r="H280" i="7"/>
  <c r="G281" i="7"/>
  <c r="D281" i="7"/>
  <c r="B281" i="6" s="1"/>
  <c r="AE281" i="6" s="1"/>
  <c r="E281" i="7"/>
  <c r="H281" i="7" s="1"/>
  <c r="C282" i="6"/>
  <c r="L281" i="7"/>
  <c r="O282" i="7"/>
  <c r="BR281" i="7"/>
  <c r="CG282" i="7"/>
  <c r="BD282" i="7"/>
  <c r="DK283" i="7"/>
  <c r="AP282" i="7"/>
  <c r="Q284" i="6" l="1"/>
  <c r="DB284" i="7"/>
  <c r="P284" i="6" s="1"/>
  <c r="DC284" i="7"/>
  <c r="DE284" i="7"/>
  <c r="DF283" i="7"/>
  <c r="DD283" i="7"/>
  <c r="DL284" i="7"/>
  <c r="DI284" i="7"/>
  <c r="CH283" i="7"/>
  <c r="CE283" i="7"/>
  <c r="CT283" i="7"/>
  <c r="CW283" i="7"/>
  <c r="AF282" i="6"/>
  <c r="CP283" i="7"/>
  <c r="CN283" i="7"/>
  <c r="CM283" i="7"/>
  <c r="N283" i="6" s="1"/>
  <c r="CQ282" i="7"/>
  <c r="CO282" i="7"/>
  <c r="O284" i="6"/>
  <c r="BP283" i="7"/>
  <c r="CB282" i="7"/>
  <c r="BZ282" i="7"/>
  <c r="BX283" i="7"/>
  <c r="L283" i="6" s="1"/>
  <c r="M283" i="6"/>
  <c r="BY283" i="7"/>
  <c r="CA283" i="7"/>
  <c r="K283" i="6"/>
  <c r="BL283" i="7"/>
  <c r="BI283" i="7"/>
  <c r="J283" i="6" s="1"/>
  <c r="BJ283" i="7"/>
  <c r="BK282" i="7"/>
  <c r="BM282" i="7"/>
  <c r="AU283" i="7"/>
  <c r="H283" i="6" s="1"/>
  <c r="I283" i="6"/>
  <c r="AX283" i="7"/>
  <c r="AV283" i="7"/>
  <c r="AW282" i="7"/>
  <c r="AY282" i="7"/>
  <c r="BB283" i="7"/>
  <c r="BE284" i="7"/>
  <c r="AN283" i="7"/>
  <c r="F282" i="6"/>
  <c r="AG283" i="7"/>
  <c r="AJ283" i="7"/>
  <c r="AH283" i="7"/>
  <c r="AK282" i="7"/>
  <c r="AI282" i="7"/>
  <c r="G284" i="6"/>
  <c r="AQ284" i="7"/>
  <c r="F281" i="7"/>
  <c r="AC284" i="7"/>
  <c r="E284" i="6"/>
  <c r="V283" i="7"/>
  <c r="S283" i="7"/>
  <c r="D283" i="6" s="1"/>
  <c r="T283" i="7"/>
  <c r="Z283" i="7"/>
  <c r="W282" i="7"/>
  <c r="U282" i="7"/>
  <c r="G282" i="7"/>
  <c r="C283" i="6"/>
  <c r="E282" i="7"/>
  <c r="F282" i="7" s="1"/>
  <c r="D282" i="7"/>
  <c r="B282" i="6" s="1"/>
  <c r="AE282" i="6" s="1"/>
  <c r="L282" i="7"/>
  <c r="O283" i="7"/>
  <c r="CG283" i="7"/>
  <c r="BD283" i="7"/>
  <c r="DK284" i="7"/>
  <c r="BR282" i="7"/>
  <c r="AP283" i="7"/>
  <c r="Q285" i="6" l="1"/>
  <c r="DE285" i="7"/>
  <c r="DC285" i="7"/>
  <c r="DB285" i="7"/>
  <c r="P285" i="6" s="1"/>
  <c r="DL285" i="7"/>
  <c r="DI285" i="7"/>
  <c r="DD284" i="7"/>
  <c r="DF284" i="7"/>
  <c r="AF283" i="6"/>
  <c r="CH284" i="7"/>
  <c r="CE284" i="7"/>
  <c r="CT284" i="7"/>
  <c r="CW284" i="7"/>
  <c r="CM284" i="7"/>
  <c r="N284" i="6" s="1"/>
  <c r="CP284" i="7"/>
  <c r="CN284" i="7"/>
  <c r="CQ283" i="7"/>
  <c r="CO283" i="7"/>
  <c r="O285" i="6"/>
  <c r="CB283" i="7"/>
  <c r="BZ283" i="7"/>
  <c r="BS284" i="7"/>
  <c r="BS283" i="7"/>
  <c r="M284" i="6"/>
  <c r="BX284" i="7"/>
  <c r="L284" i="6" s="1"/>
  <c r="CA284" i="7"/>
  <c r="BY284" i="7"/>
  <c r="BP284" i="7"/>
  <c r="BM283" i="7"/>
  <c r="BK283" i="7"/>
  <c r="K284" i="6"/>
  <c r="BI284" i="7"/>
  <c r="J284" i="6" s="1"/>
  <c r="BJ284" i="7"/>
  <c r="BL284" i="7"/>
  <c r="AV284" i="7"/>
  <c r="I284" i="6"/>
  <c r="AU284" i="7"/>
  <c r="H284" i="6" s="1"/>
  <c r="AX284" i="7"/>
  <c r="AW283" i="7"/>
  <c r="AY283" i="7"/>
  <c r="BB284" i="7"/>
  <c r="BE285" i="7"/>
  <c r="AN284" i="7"/>
  <c r="F283" i="6"/>
  <c r="H282" i="7"/>
  <c r="AH284" i="7"/>
  <c r="AJ284" i="7"/>
  <c r="AG284" i="7"/>
  <c r="AI283" i="7"/>
  <c r="AK283" i="7"/>
  <c r="G285" i="6"/>
  <c r="AQ285" i="7"/>
  <c r="U283" i="7"/>
  <c r="W283" i="7"/>
  <c r="S284" i="7"/>
  <c r="D284" i="6" s="1"/>
  <c r="T284" i="7"/>
  <c r="V284" i="7"/>
  <c r="E285" i="6"/>
  <c r="AC285" i="7"/>
  <c r="Z284" i="7"/>
  <c r="E283" i="7"/>
  <c r="H283" i="7" s="1"/>
  <c r="D283" i="7"/>
  <c r="B283" i="6" s="1"/>
  <c r="AE283" i="6" s="1"/>
  <c r="C284" i="6"/>
  <c r="G283" i="7"/>
  <c r="L283" i="7"/>
  <c r="O284" i="7"/>
  <c r="AP284" i="7"/>
  <c r="DK285" i="7"/>
  <c r="BR283" i="7"/>
  <c r="BD284" i="7"/>
  <c r="Q286" i="6" l="1"/>
  <c r="DB286" i="7"/>
  <c r="P286" i="6" s="1"/>
  <c r="DC286" i="7"/>
  <c r="DE286" i="7"/>
  <c r="DL286" i="7"/>
  <c r="DI286" i="7"/>
  <c r="DF285" i="7"/>
  <c r="DD285" i="7"/>
  <c r="AF284" i="6"/>
  <c r="CH285" i="7"/>
  <c r="CE285" i="7"/>
  <c r="CT285" i="7"/>
  <c r="CW285" i="7"/>
  <c r="CP285" i="7"/>
  <c r="CM285" i="7"/>
  <c r="N285" i="6" s="1"/>
  <c r="CN285" i="7"/>
  <c r="CQ284" i="7"/>
  <c r="CO284" i="7"/>
  <c r="O286" i="6"/>
  <c r="BS285" i="7"/>
  <c r="CB284" i="7"/>
  <c r="BZ284" i="7"/>
  <c r="BY285" i="7"/>
  <c r="M285" i="6"/>
  <c r="BX285" i="7"/>
  <c r="L285" i="6" s="1"/>
  <c r="CA285" i="7"/>
  <c r="K285" i="6"/>
  <c r="BL285" i="7"/>
  <c r="BI285" i="7"/>
  <c r="J285" i="6" s="1"/>
  <c r="BJ285" i="7"/>
  <c r="BK284" i="7"/>
  <c r="BM284" i="7"/>
  <c r="AU285" i="7"/>
  <c r="H285" i="6" s="1"/>
  <c r="I285" i="6"/>
  <c r="AX285" i="7"/>
  <c r="AV285" i="7"/>
  <c r="BB285" i="7"/>
  <c r="AW284" i="7"/>
  <c r="AY284" i="7"/>
  <c r="BE286" i="7"/>
  <c r="AN285" i="7"/>
  <c r="F284" i="6"/>
  <c r="F283" i="7"/>
  <c r="AJ285" i="7"/>
  <c r="AG285" i="7"/>
  <c r="AH285" i="7"/>
  <c r="AK284" i="7"/>
  <c r="AI284" i="7"/>
  <c r="G286" i="6"/>
  <c r="AQ286" i="7"/>
  <c r="AC286" i="7"/>
  <c r="E286" i="6"/>
  <c r="T285" i="7"/>
  <c r="V285" i="7"/>
  <c r="S285" i="7"/>
  <c r="D285" i="6" s="1"/>
  <c r="W284" i="7"/>
  <c r="U284" i="7"/>
  <c r="Z285" i="7"/>
  <c r="E284" i="7"/>
  <c r="F284" i="7" s="1"/>
  <c r="G284" i="7"/>
  <c r="D284" i="7"/>
  <c r="B284" i="6" s="1"/>
  <c r="C285" i="6"/>
  <c r="L284" i="7"/>
  <c r="O285" i="7"/>
  <c r="CG285" i="7"/>
  <c r="BD285" i="7"/>
  <c r="DK286" i="7"/>
  <c r="AE284" i="6" l="1"/>
  <c r="Q287" i="6"/>
  <c r="DC287" i="7"/>
  <c r="DB287" i="7"/>
  <c r="P287" i="6" s="1"/>
  <c r="DE287" i="7"/>
  <c r="DL287" i="7"/>
  <c r="DI287" i="7"/>
  <c r="DD286" i="7"/>
  <c r="DF286" i="7"/>
  <c r="CH286" i="7"/>
  <c r="CE286" i="7"/>
  <c r="AF285" i="6"/>
  <c r="CT286" i="7"/>
  <c r="CW286" i="7"/>
  <c r="CP286" i="7"/>
  <c r="CM286" i="7"/>
  <c r="N286" i="6" s="1"/>
  <c r="CN286" i="7"/>
  <c r="CQ285" i="7"/>
  <c r="CO285" i="7"/>
  <c r="BP285" i="7"/>
  <c r="O287" i="6"/>
  <c r="BX286" i="7"/>
  <c r="L286" i="6" s="1"/>
  <c r="M286" i="6"/>
  <c r="CA286" i="7"/>
  <c r="BY286" i="7"/>
  <c r="BZ285" i="7"/>
  <c r="CB285" i="7"/>
  <c r="BK285" i="7"/>
  <c r="BM285" i="7"/>
  <c r="K286" i="6"/>
  <c r="BI286" i="7"/>
  <c r="J286" i="6" s="1"/>
  <c r="BJ286" i="7"/>
  <c r="BL286" i="7"/>
  <c r="AW285" i="7"/>
  <c r="AY285" i="7"/>
  <c r="AU286" i="7"/>
  <c r="H286" i="6" s="1"/>
  <c r="I286" i="6"/>
  <c r="AV286" i="7"/>
  <c r="AX286" i="7"/>
  <c r="BB286" i="7"/>
  <c r="BE287" i="7"/>
  <c r="AN286" i="7"/>
  <c r="F285" i="6"/>
  <c r="H284" i="7"/>
  <c r="AG286" i="7"/>
  <c r="AJ286" i="7"/>
  <c r="AH286" i="7"/>
  <c r="AI285" i="7"/>
  <c r="AK285" i="7"/>
  <c r="G287" i="6"/>
  <c r="AQ287" i="7"/>
  <c r="U285" i="7"/>
  <c r="W285" i="7"/>
  <c r="V286" i="7"/>
  <c r="S286" i="7"/>
  <c r="D286" i="6" s="1"/>
  <c r="T286" i="7"/>
  <c r="E287" i="6"/>
  <c r="AC287" i="7"/>
  <c r="Z286" i="7"/>
  <c r="D285" i="7"/>
  <c r="B285" i="6" s="1"/>
  <c r="AE285" i="6" s="1"/>
  <c r="G285" i="7"/>
  <c r="C286" i="6"/>
  <c r="E285" i="7"/>
  <c r="H285" i="7" s="1"/>
  <c r="L285" i="7"/>
  <c r="O286" i="7"/>
  <c r="BR285" i="7"/>
  <c r="CG286" i="7"/>
  <c r="DK287" i="7"/>
  <c r="BR286" i="7"/>
  <c r="BD286" i="7"/>
  <c r="DL288" i="7" l="1"/>
  <c r="DI288" i="7"/>
  <c r="Q288" i="6"/>
  <c r="DB288" i="7"/>
  <c r="P288" i="6" s="1"/>
  <c r="DC288" i="7"/>
  <c r="DE288" i="7"/>
  <c r="DF287" i="7"/>
  <c r="DD287" i="7"/>
  <c r="CH287" i="7"/>
  <c r="CE287" i="7"/>
  <c r="AF286" i="6"/>
  <c r="CT287" i="7"/>
  <c r="CW287" i="7"/>
  <c r="CP287" i="7"/>
  <c r="CN287" i="7"/>
  <c r="CM287" i="7"/>
  <c r="N287" i="6" s="1"/>
  <c r="CQ286" i="7"/>
  <c r="CO286" i="7"/>
  <c r="O288" i="6"/>
  <c r="BP287" i="7"/>
  <c r="CB286" i="7"/>
  <c r="BZ286" i="7"/>
  <c r="BP286" i="7"/>
  <c r="BX287" i="7"/>
  <c r="L287" i="6" s="1"/>
  <c r="M287" i="6"/>
  <c r="BY287" i="7"/>
  <c r="CA287" i="7"/>
  <c r="BS286" i="7"/>
  <c r="K287" i="6"/>
  <c r="BI287" i="7"/>
  <c r="J287" i="6" s="1"/>
  <c r="BL287" i="7"/>
  <c r="BJ287" i="7"/>
  <c r="BM286" i="7"/>
  <c r="BK286" i="7"/>
  <c r="AU287" i="7"/>
  <c r="H287" i="6" s="1"/>
  <c r="I287" i="6"/>
  <c r="AX287" i="7"/>
  <c r="AV287" i="7"/>
  <c r="BB287" i="7"/>
  <c r="AY286" i="7"/>
  <c r="AW286" i="7"/>
  <c r="BE288" i="7"/>
  <c r="AN287" i="7"/>
  <c r="F286" i="6"/>
  <c r="AH287" i="7"/>
  <c r="AJ287" i="7"/>
  <c r="AG287" i="7"/>
  <c r="AI286" i="7"/>
  <c r="AK286" i="7"/>
  <c r="G288" i="6"/>
  <c r="AQ288" i="7"/>
  <c r="AC288" i="7"/>
  <c r="E288" i="6"/>
  <c r="V287" i="7"/>
  <c r="S287" i="7"/>
  <c r="D287" i="6" s="1"/>
  <c r="T287" i="7"/>
  <c r="Z287" i="7"/>
  <c r="U286" i="7"/>
  <c r="W286" i="7"/>
  <c r="F285" i="7"/>
  <c r="G286" i="7"/>
  <c r="C287" i="6"/>
  <c r="E286" i="7"/>
  <c r="F286" i="7" s="1"/>
  <c r="D286" i="7"/>
  <c r="B286" i="6" s="1"/>
  <c r="AE286" i="6" s="1"/>
  <c r="L286" i="7"/>
  <c r="O287" i="7"/>
  <c r="CG287" i="7"/>
  <c r="DK288" i="7"/>
  <c r="BD287" i="7"/>
  <c r="Q289" i="6" l="1"/>
  <c r="DE289" i="7"/>
  <c r="DC289" i="7"/>
  <c r="DB289" i="7"/>
  <c r="P289" i="6" s="1"/>
  <c r="DD288" i="7"/>
  <c r="DF288" i="7"/>
  <c r="DL289" i="7"/>
  <c r="DI289" i="7"/>
  <c r="CH288" i="7"/>
  <c r="CE288" i="7"/>
  <c r="AF287" i="6"/>
  <c r="CT288" i="7"/>
  <c r="CW288" i="7"/>
  <c r="CP288" i="7"/>
  <c r="CM288" i="7"/>
  <c r="N288" i="6" s="1"/>
  <c r="CN288" i="7"/>
  <c r="CQ287" i="7"/>
  <c r="CO287" i="7"/>
  <c r="O289" i="6"/>
  <c r="BS288" i="7"/>
  <c r="CB287" i="7"/>
  <c r="BZ287" i="7"/>
  <c r="BX288" i="7"/>
  <c r="L288" i="6" s="1"/>
  <c r="M288" i="6"/>
  <c r="CA288" i="7"/>
  <c r="BY288" i="7"/>
  <c r="BS287" i="7"/>
  <c r="BP288" i="7"/>
  <c r="BM287" i="7"/>
  <c r="BK287" i="7"/>
  <c r="K288" i="6"/>
  <c r="BI288" i="7"/>
  <c r="J288" i="6" s="1"/>
  <c r="BL288" i="7"/>
  <c r="BJ288" i="7"/>
  <c r="AV288" i="7"/>
  <c r="I288" i="6"/>
  <c r="AU288" i="7"/>
  <c r="H288" i="6" s="1"/>
  <c r="AX288" i="7"/>
  <c r="AW287" i="7"/>
  <c r="AY287" i="7"/>
  <c r="BB288" i="7"/>
  <c r="BE289" i="7"/>
  <c r="AN288" i="7"/>
  <c r="F287" i="6"/>
  <c r="AG288" i="7"/>
  <c r="AJ288" i="7"/>
  <c r="AH288" i="7"/>
  <c r="AI287" i="7"/>
  <c r="AK287" i="7"/>
  <c r="G289" i="6"/>
  <c r="AQ289" i="7"/>
  <c r="D287" i="7"/>
  <c r="B287" i="6" s="1"/>
  <c r="AE287" i="6" s="1"/>
  <c r="U287" i="7"/>
  <c r="W287" i="7"/>
  <c r="S288" i="7"/>
  <c r="D288" i="6" s="1"/>
  <c r="T288" i="7"/>
  <c r="V288" i="7"/>
  <c r="E289" i="6"/>
  <c r="AC289" i="7"/>
  <c r="Z288" i="7"/>
  <c r="H286" i="7"/>
  <c r="E287" i="7"/>
  <c r="H287" i="7" s="1"/>
  <c r="G287" i="7"/>
  <c r="C288" i="6"/>
  <c r="L287" i="7"/>
  <c r="O288" i="7"/>
  <c r="BR287" i="7"/>
  <c r="BD288" i="7"/>
  <c r="CG288" i="7"/>
  <c r="DK289" i="7"/>
  <c r="Q290" i="6" l="1"/>
  <c r="DC290" i="7"/>
  <c r="DB290" i="7"/>
  <c r="P290" i="6" s="1"/>
  <c r="DE290" i="7"/>
  <c r="DL290" i="7"/>
  <c r="DI290" i="7"/>
  <c r="DF289" i="7"/>
  <c r="DD289" i="7"/>
  <c r="CH289" i="7"/>
  <c r="CE289" i="7"/>
  <c r="AF288" i="6"/>
  <c r="CT289" i="7"/>
  <c r="CW289" i="7"/>
  <c r="CM289" i="7"/>
  <c r="N289" i="6" s="1"/>
  <c r="CN289" i="7"/>
  <c r="CP289" i="7"/>
  <c r="CQ288" i="7"/>
  <c r="CO288" i="7"/>
  <c r="O290" i="6"/>
  <c r="BP289" i="7"/>
  <c r="CB288" i="7"/>
  <c r="BZ288" i="7"/>
  <c r="BY289" i="7"/>
  <c r="M289" i="6"/>
  <c r="CA289" i="7"/>
  <c r="BX289" i="7"/>
  <c r="L289" i="6" s="1"/>
  <c r="BK288" i="7"/>
  <c r="BM288" i="7"/>
  <c r="K289" i="6"/>
  <c r="BL289" i="7"/>
  <c r="BI289" i="7"/>
  <c r="J289" i="6" s="1"/>
  <c r="BJ289" i="7"/>
  <c r="AU289" i="7"/>
  <c r="H289" i="6" s="1"/>
  <c r="I289" i="6"/>
  <c r="AX289" i="7"/>
  <c r="AV289" i="7"/>
  <c r="BB289" i="7"/>
  <c r="AY288" i="7"/>
  <c r="AW288" i="7"/>
  <c r="BE290" i="7"/>
  <c r="AN289" i="7"/>
  <c r="F288" i="6"/>
  <c r="AH289" i="7"/>
  <c r="AJ289" i="7"/>
  <c r="AG289" i="7"/>
  <c r="AK288" i="7"/>
  <c r="AI288" i="7"/>
  <c r="G290" i="6"/>
  <c r="AQ290" i="7"/>
  <c r="D288" i="7"/>
  <c r="B288" i="6" s="1"/>
  <c r="AE288" i="6" s="1"/>
  <c r="Z289" i="7"/>
  <c r="AC290" i="7"/>
  <c r="E290" i="6"/>
  <c r="T289" i="7"/>
  <c r="V289" i="7"/>
  <c r="S289" i="7"/>
  <c r="D289" i="6" s="1"/>
  <c r="W288" i="7"/>
  <c r="U288" i="7"/>
  <c r="F287" i="7"/>
  <c r="E288" i="7"/>
  <c r="F288" i="7" s="1"/>
  <c r="G288" i="7"/>
  <c r="C289" i="6"/>
  <c r="L288" i="7"/>
  <c r="O289" i="7"/>
  <c r="BD289" i="7"/>
  <c r="CG289" i="7"/>
  <c r="BR288" i="7"/>
  <c r="DK290" i="7"/>
  <c r="Q291" i="6" l="1"/>
  <c r="DC291" i="7"/>
  <c r="DB291" i="7"/>
  <c r="P291" i="6" s="1"/>
  <c r="DE291" i="7"/>
  <c r="DF290" i="7"/>
  <c r="DD290" i="7"/>
  <c r="DL291" i="7"/>
  <c r="DI291" i="7"/>
  <c r="AF289" i="6"/>
  <c r="CH290" i="7"/>
  <c r="CE290" i="7"/>
  <c r="CT290" i="7"/>
  <c r="CW290" i="7"/>
  <c r="CP290" i="7"/>
  <c r="CM290" i="7"/>
  <c r="N290" i="6" s="1"/>
  <c r="CN290" i="7"/>
  <c r="CQ289" i="7"/>
  <c r="CO289" i="7"/>
  <c r="O291" i="6"/>
  <c r="BZ289" i="7"/>
  <c r="CB289" i="7"/>
  <c r="BS290" i="7"/>
  <c r="BX290" i="7"/>
  <c r="L290" i="6" s="1"/>
  <c r="M290" i="6"/>
  <c r="CA290" i="7"/>
  <c r="BY290" i="7"/>
  <c r="BS289" i="7"/>
  <c r="BP290" i="7"/>
  <c r="BK289" i="7"/>
  <c r="BM289" i="7"/>
  <c r="K290" i="6"/>
  <c r="BI290" i="7"/>
  <c r="J290" i="6" s="1"/>
  <c r="BJ290" i="7"/>
  <c r="BL290" i="7"/>
  <c r="AU290" i="7"/>
  <c r="H290" i="6" s="1"/>
  <c r="I290" i="6"/>
  <c r="AX290" i="7"/>
  <c r="AV290" i="7"/>
  <c r="AW289" i="7"/>
  <c r="AY289" i="7"/>
  <c r="BB290" i="7"/>
  <c r="BE291" i="7"/>
  <c r="AN290" i="7"/>
  <c r="F289" i="6"/>
  <c r="AH290" i="7"/>
  <c r="AG290" i="7"/>
  <c r="AJ290" i="7"/>
  <c r="AK289" i="7"/>
  <c r="AI289" i="7"/>
  <c r="G291" i="6"/>
  <c r="AQ291" i="7"/>
  <c r="U289" i="7"/>
  <c r="W289" i="7"/>
  <c r="V290" i="7"/>
  <c r="S290" i="7"/>
  <c r="D290" i="6" s="1"/>
  <c r="T290" i="7"/>
  <c r="E289" i="7"/>
  <c r="F289" i="7" s="1"/>
  <c r="E291" i="6"/>
  <c r="AC291" i="7"/>
  <c r="Z290" i="7"/>
  <c r="H288" i="7"/>
  <c r="D289" i="7"/>
  <c r="B289" i="6" s="1"/>
  <c r="AE289" i="6" s="1"/>
  <c r="G289" i="7"/>
  <c r="C290" i="6"/>
  <c r="L289" i="7"/>
  <c r="O290" i="7"/>
  <c r="CG290" i="7"/>
  <c r="DK291" i="7"/>
  <c r="BR289" i="7"/>
  <c r="BD290" i="7"/>
  <c r="Q292" i="6" l="1"/>
  <c r="DB292" i="7"/>
  <c r="P292" i="6" s="1"/>
  <c r="DC292" i="7"/>
  <c r="DE292" i="7"/>
  <c r="DF291" i="7"/>
  <c r="DD291" i="7"/>
  <c r="DL292" i="7"/>
  <c r="DI292" i="7"/>
  <c r="AF290" i="6"/>
  <c r="CH291" i="7"/>
  <c r="CE291" i="7"/>
  <c r="CT291" i="7"/>
  <c r="CW291" i="7"/>
  <c r="CP291" i="7"/>
  <c r="CN291" i="7"/>
  <c r="CM291" i="7"/>
  <c r="N291" i="6" s="1"/>
  <c r="CQ290" i="7"/>
  <c r="CO290" i="7"/>
  <c r="O292" i="6"/>
  <c r="CB290" i="7"/>
  <c r="BZ290" i="7"/>
  <c r="BX291" i="7"/>
  <c r="L291" i="6" s="1"/>
  <c r="M291" i="6"/>
  <c r="BY291" i="7"/>
  <c r="CA291" i="7"/>
  <c r="BL291" i="7"/>
  <c r="K291" i="6"/>
  <c r="BI291" i="7"/>
  <c r="J291" i="6" s="1"/>
  <c r="BJ291" i="7"/>
  <c r="BK290" i="7"/>
  <c r="BM290" i="7"/>
  <c r="AU291" i="7"/>
  <c r="H291" i="6" s="1"/>
  <c r="I291" i="6"/>
  <c r="AX291" i="7"/>
  <c r="AV291" i="7"/>
  <c r="AW290" i="7"/>
  <c r="AY290" i="7"/>
  <c r="BB291" i="7"/>
  <c r="BE292" i="7"/>
  <c r="AN291" i="7"/>
  <c r="F290" i="6"/>
  <c r="H289" i="7"/>
  <c r="AG291" i="7"/>
  <c r="AH291" i="7"/>
  <c r="AJ291" i="7"/>
  <c r="AK290" i="7"/>
  <c r="AI290" i="7"/>
  <c r="G292" i="6"/>
  <c r="AQ292" i="7"/>
  <c r="D290" i="7"/>
  <c r="B290" i="6" s="1"/>
  <c r="AE290" i="6" s="1"/>
  <c r="Z291" i="7"/>
  <c r="AC292" i="7"/>
  <c r="E292" i="6"/>
  <c r="V291" i="7"/>
  <c r="S291" i="7"/>
  <c r="D291" i="6" s="1"/>
  <c r="T291" i="7"/>
  <c r="W290" i="7"/>
  <c r="U290" i="7"/>
  <c r="E290" i="7"/>
  <c r="F290" i="7" s="1"/>
  <c r="G290" i="7"/>
  <c r="C291" i="6"/>
  <c r="L290" i="7"/>
  <c r="O291" i="7"/>
  <c r="BR291" i="7"/>
  <c r="BR290" i="7"/>
  <c r="BD291" i="7"/>
  <c r="DK292" i="7"/>
  <c r="CG291" i="7"/>
  <c r="Q293" i="6" l="1"/>
  <c r="DE293" i="7"/>
  <c r="DC293" i="7"/>
  <c r="DB293" i="7"/>
  <c r="P293" i="6" s="1"/>
  <c r="DL293" i="7"/>
  <c r="DI293" i="7"/>
  <c r="DD292" i="7"/>
  <c r="DF292" i="7"/>
  <c r="AF291" i="6"/>
  <c r="CH292" i="7"/>
  <c r="CE292" i="7"/>
  <c r="CT292" i="7"/>
  <c r="CW292" i="7"/>
  <c r="CM292" i="7"/>
  <c r="N292" i="6" s="1"/>
  <c r="CP292" i="7"/>
  <c r="CN292" i="7"/>
  <c r="CQ291" i="7"/>
  <c r="CO291" i="7"/>
  <c r="O293" i="6"/>
  <c r="CB291" i="7"/>
  <c r="BZ291" i="7"/>
  <c r="BS292" i="7"/>
  <c r="BP291" i="7"/>
  <c r="M292" i="6"/>
  <c r="BX292" i="7"/>
  <c r="L292" i="6" s="1"/>
  <c r="CA292" i="7"/>
  <c r="BY292" i="7"/>
  <c r="BS291" i="7"/>
  <c r="K292" i="6"/>
  <c r="BI292" i="7"/>
  <c r="J292" i="6" s="1"/>
  <c r="BJ292" i="7"/>
  <c r="BL292" i="7"/>
  <c r="BM291" i="7"/>
  <c r="BK291" i="7"/>
  <c r="AW291" i="7"/>
  <c r="AY291" i="7"/>
  <c r="AV292" i="7"/>
  <c r="I292" i="6"/>
  <c r="AU292" i="7"/>
  <c r="H292" i="6" s="1"/>
  <c r="AX292" i="7"/>
  <c r="BB292" i="7"/>
  <c r="BE293" i="7"/>
  <c r="AN292" i="7"/>
  <c r="F291" i="6"/>
  <c r="AG292" i="7"/>
  <c r="AJ292" i="7"/>
  <c r="AH292" i="7"/>
  <c r="AI291" i="7"/>
  <c r="AK291" i="7"/>
  <c r="G293" i="6"/>
  <c r="AQ293" i="7"/>
  <c r="H290" i="7"/>
  <c r="E291" i="7"/>
  <c r="H291" i="7" s="1"/>
  <c r="U291" i="7"/>
  <c r="W291" i="7"/>
  <c r="S292" i="7"/>
  <c r="D292" i="6" s="1"/>
  <c r="T292" i="7"/>
  <c r="V292" i="7"/>
  <c r="E293" i="6"/>
  <c r="AC293" i="7"/>
  <c r="Z292" i="7"/>
  <c r="D291" i="7"/>
  <c r="B291" i="6" s="1"/>
  <c r="AE291" i="6" s="1"/>
  <c r="C292" i="6"/>
  <c r="G291" i="7"/>
  <c r="L291" i="7"/>
  <c r="O292" i="7"/>
  <c r="BD292" i="7"/>
  <c r="DK293" i="7"/>
  <c r="CG292" i="7"/>
  <c r="BP292" i="7" l="1"/>
  <c r="Q294" i="6"/>
  <c r="DB294" i="7"/>
  <c r="P294" i="6" s="1"/>
  <c r="DC294" i="7"/>
  <c r="DE294" i="7"/>
  <c r="DL294" i="7"/>
  <c r="DI294" i="7"/>
  <c r="DF293" i="7"/>
  <c r="DD293" i="7"/>
  <c r="AF292" i="6"/>
  <c r="CH293" i="7"/>
  <c r="CE293" i="7"/>
  <c r="CT293" i="7"/>
  <c r="CW293" i="7"/>
  <c r="CP293" i="7"/>
  <c r="CM293" i="7"/>
  <c r="N293" i="6" s="1"/>
  <c r="CN293" i="7"/>
  <c r="CQ292" i="7"/>
  <c r="CO292" i="7"/>
  <c r="O294" i="6"/>
  <c r="CB292" i="7"/>
  <c r="BZ292" i="7"/>
  <c r="BY293" i="7"/>
  <c r="M293" i="6"/>
  <c r="BX293" i="7"/>
  <c r="L293" i="6" s="1"/>
  <c r="CA293" i="7"/>
  <c r="K293" i="6"/>
  <c r="BL293" i="7"/>
  <c r="BI293" i="7"/>
  <c r="J293" i="6" s="1"/>
  <c r="BJ293" i="7"/>
  <c r="BK292" i="7"/>
  <c r="BM292" i="7"/>
  <c r="AU293" i="7"/>
  <c r="H293" i="6" s="1"/>
  <c r="I293" i="6"/>
  <c r="AX293" i="7"/>
  <c r="AV293" i="7"/>
  <c r="BB293" i="7"/>
  <c r="AW292" i="7"/>
  <c r="AY292" i="7"/>
  <c r="BE294" i="7"/>
  <c r="AN293" i="7"/>
  <c r="F292" i="6"/>
  <c r="F291" i="7"/>
  <c r="AJ293" i="7"/>
  <c r="AG293" i="7"/>
  <c r="AH293" i="7"/>
  <c r="AK292" i="7"/>
  <c r="AI292" i="7"/>
  <c r="G294" i="6"/>
  <c r="AQ294" i="7"/>
  <c r="AC294" i="7"/>
  <c r="E294" i="6"/>
  <c r="T293" i="7"/>
  <c r="V293" i="7"/>
  <c r="S293" i="7"/>
  <c r="D293" i="6" s="1"/>
  <c r="W292" i="7"/>
  <c r="U292" i="7"/>
  <c r="Z293" i="7"/>
  <c r="G292" i="7"/>
  <c r="E292" i="7"/>
  <c r="H292" i="7" s="1"/>
  <c r="D292" i="7"/>
  <c r="B292" i="6" s="1"/>
  <c r="C293" i="6"/>
  <c r="L292" i="7"/>
  <c r="O293" i="7"/>
  <c r="BR292" i="7"/>
  <c r="BD293" i="7"/>
  <c r="DK294" i="7"/>
  <c r="CG293" i="7"/>
  <c r="BR293" i="7"/>
  <c r="AE292" i="6" l="1"/>
  <c r="Q295" i="6"/>
  <c r="DC295" i="7"/>
  <c r="DB295" i="7"/>
  <c r="P295" i="6" s="1"/>
  <c r="DE295" i="7"/>
  <c r="DL295" i="7"/>
  <c r="DI295" i="7"/>
  <c r="DD294" i="7"/>
  <c r="DF294" i="7"/>
  <c r="AF293" i="6"/>
  <c r="CH294" i="7"/>
  <c r="CE294" i="7"/>
  <c r="CT294" i="7"/>
  <c r="CW294" i="7"/>
  <c r="CP294" i="7"/>
  <c r="CM294" i="7"/>
  <c r="N294" i="6" s="1"/>
  <c r="CN294" i="7"/>
  <c r="CQ293" i="7"/>
  <c r="CO293" i="7"/>
  <c r="O295" i="6"/>
  <c r="BZ293" i="7"/>
  <c r="CB293" i="7"/>
  <c r="BS294" i="7"/>
  <c r="BP293" i="7"/>
  <c r="BX294" i="7"/>
  <c r="L294" i="6" s="1"/>
  <c r="M294" i="6"/>
  <c r="CA294" i="7"/>
  <c r="BY294" i="7"/>
  <c r="BS293" i="7"/>
  <c r="K294" i="6"/>
  <c r="BI294" i="7"/>
  <c r="J294" i="6" s="1"/>
  <c r="BJ294" i="7"/>
  <c r="BL294" i="7"/>
  <c r="BK293" i="7"/>
  <c r="BM293" i="7"/>
  <c r="BP294" i="7"/>
  <c r="AU294" i="7"/>
  <c r="H294" i="6" s="1"/>
  <c r="I294" i="6"/>
  <c r="AV294" i="7"/>
  <c r="AX294" i="7"/>
  <c r="AW293" i="7"/>
  <c r="AY293" i="7"/>
  <c r="BB294" i="7"/>
  <c r="BE295" i="7"/>
  <c r="AN294" i="7"/>
  <c r="F293" i="6"/>
  <c r="AJ294" i="7"/>
  <c r="AG294" i="7"/>
  <c r="AH294" i="7"/>
  <c r="AI293" i="7"/>
  <c r="AK293" i="7"/>
  <c r="G295" i="6"/>
  <c r="AQ295" i="7"/>
  <c r="F292" i="7"/>
  <c r="U293" i="7"/>
  <c r="W293" i="7"/>
  <c r="V294" i="7"/>
  <c r="S294" i="7"/>
  <c r="D294" i="6" s="1"/>
  <c r="T294" i="7"/>
  <c r="E295" i="6"/>
  <c r="AC295" i="7"/>
  <c r="Z294" i="7"/>
  <c r="E293" i="7"/>
  <c r="F293" i="7" s="1"/>
  <c r="D293" i="7"/>
  <c r="B293" i="6" s="1"/>
  <c r="AE293" i="6" s="1"/>
  <c r="C294" i="6"/>
  <c r="G293" i="7"/>
  <c r="L293" i="7"/>
  <c r="O294" i="7"/>
  <c r="BD294" i="7"/>
  <c r="DK295" i="7"/>
  <c r="Q296" i="6" l="1"/>
  <c r="DC296" i="7"/>
  <c r="DB296" i="7"/>
  <c r="P296" i="6" s="1"/>
  <c r="DE296" i="7"/>
  <c r="DF295" i="7"/>
  <c r="DD295" i="7"/>
  <c r="DL296" i="7"/>
  <c r="DI296" i="7"/>
  <c r="AF294" i="6"/>
  <c r="CT295" i="7"/>
  <c r="CW295" i="7"/>
  <c r="CH295" i="7"/>
  <c r="CE295" i="7"/>
  <c r="CP295" i="7"/>
  <c r="CN295" i="7"/>
  <c r="CM295" i="7"/>
  <c r="N295" i="6" s="1"/>
  <c r="CQ294" i="7"/>
  <c r="CO294" i="7"/>
  <c r="O296" i="6"/>
  <c r="CB294" i="7"/>
  <c r="BZ294" i="7"/>
  <c r="BS295" i="7"/>
  <c r="BX295" i="7"/>
  <c r="L295" i="6" s="1"/>
  <c r="M295" i="6"/>
  <c r="BY295" i="7"/>
  <c r="CA295" i="7"/>
  <c r="BL295" i="7"/>
  <c r="K295" i="6"/>
  <c r="BI295" i="7"/>
  <c r="J295" i="6" s="1"/>
  <c r="BJ295" i="7"/>
  <c r="BP295" i="7"/>
  <c r="BK294" i="7"/>
  <c r="BM294" i="7"/>
  <c r="AU295" i="7"/>
  <c r="H295" i="6" s="1"/>
  <c r="I295" i="6"/>
  <c r="AX295" i="7"/>
  <c r="AV295" i="7"/>
  <c r="BB295" i="7"/>
  <c r="AY294" i="7"/>
  <c r="AW294" i="7"/>
  <c r="BE296" i="7"/>
  <c r="H293" i="7"/>
  <c r="AN295" i="7"/>
  <c r="F294" i="6"/>
  <c r="AG295" i="7"/>
  <c r="AJ295" i="7"/>
  <c r="AH295" i="7"/>
  <c r="AI294" i="7"/>
  <c r="AK294" i="7"/>
  <c r="G296" i="6"/>
  <c r="AQ296" i="7"/>
  <c r="AC296" i="7"/>
  <c r="E296" i="6"/>
  <c r="V295" i="7"/>
  <c r="S295" i="7"/>
  <c r="D295" i="6" s="1"/>
  <c r="T295" i="7"/>
  <c r="Z295" i="7"/>
  <c r="U294" i="7"/>
  <c r="W294" i="7"/>
  <c r="E294" i="7"/>
  <c r="F294" i="7" s="1"/>
  <c r="G294" i="7"/>
  <c r="C295" i="6"/>
  <c r="D294" i="7"/>
  <c r="B294" i="6" s="1"/>
  <c r="L294" i="7"/>
  <c r="O295" i="7"/>
  <c r="BD295" i="7"/>
  <c r="BR294" i="7"/>
  <c r="DK296" i="7"/>
  <c r="AE294" i="6" l="1"/>
  <c r="DL297" i="7"/>
  <c r="DI297" i="7"/>
  <c r="Q297" i="6"/>
  <c r="DE297" i="7"/>
  <c r="DC297" i="7"/>
  <c r="DB297" i="7"/>
  <c r="P297" i="6" s="1"/>
  <c r="DD296" i="7"/>
  <c r="DF296" i="7"/>
  <c r="CH296" i="7"/>
  <c r="CE296" i="7"/>
  <c r="AF295" i="6"/>
  <c r="CT296" i="7"/>
  <c r="CW296" i="7"/>
  <c r="CP296" i="7"/>
  <c r="CM296" i="7"/>
  <c r="N296" i="6" s="1"/>
  <c r="CN296" i="7"/>
  <c r="CQ295" i="7"/>
  <c r="CO295" i="7"/>
  <c r="O297" i="6"/>
  <c r="CB295" i="7"/>
  <c r="BZ295" i="7"/>
  <c r="BS296" i="7"/>
  <c r="BX296" i="7"/>
  <c r="L296" i="6" s="1"/>
  <c r="M296" i="6"/>
  <c r="CA296" i="7"/>
  <c r="BY296" i="7"/>
  <c r="K296" i="6"/>
  <c r="BI296" i="7"/>
  <c r="J296" i="6" s="1"/>
  <c r="BJ296" i="7"/>
  <c r="BL296" i="7"/>
  <c r="BM295" i="7"/>
  <c r="BK295" i="7"/>
  <c r="BP296" i="7"/>
  <c r="AV296" i="7"/>
  <c r="I296" i="6"/>
  <c r="AU296" i="7"/>
  <c r="H296" i="6" s="1"/>
  <c r="AX296" i="7"/>
  <c r="AW295" i="7"/>
  <c r="AY295" i="7"/>
  <c r="BB296" i="7"/>
  <c r="BE297" i="7"/>
  <c r="AN296" i="7"/>
  <c r="F295" i="6"/>
  <c r="H294" i="7"/>
  <c r="AJ296" i="7"/>
  <c r="AG296" i="7"/>
  <c r="AH296" i="7"/>
  <c r="AI295" i="7"/>
  <c r="AK295" i="7"/>
  <c r="G297" i="6"/>
  <c r="AQ297" i="7"/>
  <c r="U295" i="7"/>
  <c r="W295" i="7"/>
  <c r="S296" i="7"/>
  <c r="D296" i="6" s="1"/>
  <c r="T296" i="7"/>
  <c r="V296" i="7"/>
  <c r="E297" i="6"/>
  <c r="AC297" i="7"/>
  <c r="Z296" i="7"/>
  <c r="E295" i="7"/>
  <c r="H295" i="7" s="1"/>
  <c r="G295" i="7"/>
  <c r="D295" i="7"/>
  <c r="B295" i="6" s="1"/>
  <c r="C296" i="6"/>
  <c r="L295" i="7"/>
  <c r="O296" i="7"/>
  <c r="BR295" i="7"/>
  <c r="BD296" i="7"/>
  <c r="DK297" i="7"/>
  <c r="AE295" i="6" l="1"/>
  <c r="Q298" i="6"/>
  <c r="DB298" i="7"/>
  <c r="P298" i="6" s="1"/>
  <c r="DC298" i="7"/>
  <c r="DE298" i="7"/>
  <c r="DF297" i="7"/>
  <c r="DD297" i="7"/>
  <c r="DL298" i="7"/>
  <c r="DI298" i="7"/>
  <c r="CH297" i="7"/>
  <c r="CE297" i="7"/>
  <c r="CT297" i="7"/>
  <c r="CW297" i="7"/>
  <c r="AF296" i="6"/>
  <c r="CM297" i="7"/>
  <c r="N297" i="6" s="1"/>
  <c r="CN297" i="7"/>
  <c r="CP297" i="7"/>
  <c r="CQ296" i="7"/>
  <c r="CO296" i="7"/>
  <c r="O298" i="6"/>
  <c r="CB296" i="7"/>
  <c r="BZ296" i="7"/>
  <c r="BY297" i="7"/>
  <c r="M297" i="6"/>
  <c r="CA297" i="7"/>
  <c r="BX297" i="7"/>
  <c r="L297" i="6" s="1"/>
  <c r="K297" i="6"/>
  <c r="BL297" i="7"/>
  <c r="BI297" i="7"/>
  <c r="J297" i="6" s="1"/>
  <c r="BJ297" i="7"/>
  <c r="BK296" i="7"/>
  <c r="BM296" i="7"/>
  <c r="AU297" i="7"/>
  <c r="H297" i="6" s="1"/>
  <c r="I297" i="6"/>
  <c r="AX297" i="7"/>
  <c r="AV297" i="7"/>
  <c r="BB297" i="7"/>
  <c r="AY296" i="7"/>
  <c r="AW296" i="7"/>
  <c r="BE298" i="7"/>
  <c r="F295" i="7"/>
  <c r="AN297" i="7"/>
  <c r="F296" i="6"/>
  <c r="AG297" i="7"/>
  <c r="AJ297" i="7"/>
  <c r="AH297" i="7"/>
  <c r="AI296" i="7"/>
  <c r="AK296" i="7"/>
  <c r="G298" i="6"/>
  <c r="AQ298" i="7"/>
  <c r="AC298" i="7"/>
  <c r="E298" i="6"/>
  <c r="T297" i="7"/>
  <c r="V297" i="7"/>
  <c r="S297" i="7"/>
  <c r="D297" i="6" s="1"/>
  <c r="W296" i="7"/>
  <c r="U296" i="7"/>
  <c r="D296" i="7"/>
  <c r="B296" i="6" s="1"/>
  <c r="AE296" i="6" s="1"/>
  <c r="Z297" i="7"/>
  <c r="E296" i="7"/>
  <c r="F296" i="7" s="1"/>
  <c r="G296" i="7"/>
  <c r="C297" i="6"/>
  <c r="L296" i="7"/>
  <c r="O297" i="7"/>
  <c r="BR296" i="7"/>
  <c r="DK298" i="7"/>
  <c r="BD297" i="7"/>
  <c r="BR297" i="7"/>
  <c r="Q299" i="6" l="1"/>
  <c r="DB299" i="7"/>
  <c r="P299" i="6" s="1"/>
  <c r="DE299" i="7"/>
  <c r="DC299" i="7"/>
  <c r="DL299" i="7"/>
  <c r="DI299" i="7"/>
  <c r="DF298" i="7"/>
  <c r="DD298" i="7"/>
  <c r="CH298" i="7"/>
  <c r="CE298" i="7"/>
  <c r="AF297" i="6"/>
  <c r="CT298" i="7"/>
  <c r="CW298" i="7"/>
  <c r="CP298" i="7"/>
  <c r="CM298" i="7"/>
  <c r="N298" i="6" s="1"/>
  <c r="CN298" i="7"/>
  <c r="CQ297" i="7"/>
  <c r="CO297" i="7"/>
  <c r="O299" i="6"/>
  <c r="BZ297" i="7"/>
  <c r="CB297" i="7"/>
  <c r="BP297" i="7"/>
  <c r="BX298" i="7"/>
  <c r="L298" i="6" s="1"/>
  <c r="M298" i="6"/>
  <c r="CA298" i="7"/>
  <c r="BY298" i="7"/>
  <c r="BS297" i="7"/>
  <c r="BK297" i="7"/>
  <c r="BM297" i="7"/>
  <c r="K298" i="6"/>
  <c r="BI298" i="7"/>
  <c r="J298" i="6" s="1"/>
  <c r="BJ298" i="7"/>
  <c r="BL298" i="7"/>
  <c r="AW297" i="7"/>
  <c r="AY297" i="7"/>
  <c r="AU298" i="7"/>
  <c r="H298" i="6" s="1"/>
  <c r="I298" i="6"/>
  <c r="AX298" i="7"/>
  <c r="AV298" i="7"/>
  <c r="BB298" i="7"/>
  <c r="BE299" i="7"/>
  <c r="AN298" i="7"/>
  <c r="F297" i="6"/>
  <c r="AG298" i="7"/>
  <c r="AH298" i="7"/>
  <c r="AJ298" i="7"/>
  <c r="AI297" i="7"/>
  <c r="AK297" i="7"/>
  <c r="G299" i="6"/>
  <c r="AQ299" i="7"/>
  <c r="H296" i="7"/>
  <c r="U297" i="7"/>
  <c r="W297" i="7"/>
  <c r="V298" i="7"/>
  <c r="S298" i="7"/>
  <c r="D298" i="6" s="1"/>
  <c r="T298" i="7"/>
  <c r="E297" i="7"/>
  <c r="F297" i="7" s="1"/>
  <c r="E299" i="6"/>
  <c r="AC299" i="7"/>
  <c r="Z298" i="7"/>
  <c r="D297" i="7"/>
  <c r="B297" i="6" s="1"/>
  <c r="AE297" i="6" s="1"/>
  <c r="C298" i="6"/>
  <c r="G297" i="7"/>
  <c r="L297" i="7"/>
  <c r="O298" i="7"/>
  <c r="BR298" i="7"/>
  <c r="BD298" i="7"/>
  <c r="DK299" i="7"/>
  <c r="Q300" i="6" l="1"/>
  <c r="DB300" i="7"/>
  <c r="P300" i="6" s="1"/>
  <c r="DC300" i="7"/>
  <c r="DE300" i="7"/>
  <c r="DF299" i="7"/>
  <c r="DD299" i="7"/>
  <c r="DL300" i="7"/>
  <c r="DI300" i="7"/>
  <c r="AF298" i="6"/>
  <c r="CH299" i="7"/>
  <c r="CE299" i="7"/>
  <c r="CT299" i="7"/>
  <c r="CW299" i="7"/>
  <c r="CP299" i="7"/>
  <c r="CN299" i="7"/>
  <c r="CM299" i="7"/>
  <c r="N299" i="6" s="1"/>
  <c r="CQ298" i="7"/>
  <c r="CO298" i="7"/>
  <c r="O300" i="6"/>
  <c r="BP299" i="7"/>
  <c r="CB298" i="7"/>
  <c r="BZ298" i="7"/>
  <c r="BP298" i="7"/>
  <c r="BX299" i="7"/>
  <c r="L299" i="6" s="1"/>
  <c r="M299" i="6"/>
  <c r="BY299" i="7"/>
  <c r="CA299" i="7"/>
  <c r="BS298" i="7"/>
  <c r="K299" i="6"/>
  <c r="BL299" i="7"/>
  <c r="BI299" i="7"/>
  <c r="J299" i="6" s="1"/>
  <c r="BJ299" i="7"/>
  <c r="BM298" i="7"/>
  <c r="BK298" i="7"/>
  <c r="BB299" i="7"/>
  <c r="AW298" i="7"/>
  <c r="AY298" i="7"/>
  <c r="AU299" i="7"/>
  <c r="H299" i="6" s="1"/>
  <c r="I299" i="6"/>
  <c r="AX299" i="7"/>
  <c r="AV299" i="7"/>
  <c r="BE300" i="7"/>
  <c r="AN299" i="7"/>
  <c r="F298" i="6"/>
  <c r="AG299" i="7"/>
  <c r="AH299" i="7"/>
  <c r="AJ299" i="7"/>
  <c r="AI298" i="7"/>
  <c r="AK298" i="7"/>
  <c r="H297" i="7"/>
  <c r="G300" i="6"/>
  <c r="AQ300" i="7"/>
  <c r="Z299" i="7"/>
  <c r="AC300" i="7"/>
  <c r="E300" i="6"/>
  <c r="V299" i="7"/>
  <c r="S299" i="7"/>
  <c r="D299" i="6" s="1"/>
  <c r="T299" i="7"/>
  <c r="W298" i="7"/>
  <c r="U298" i="7"/>
  <c r="G298" i="7"/>
  <c r="C299" i="6"/>
  <c r="E298" i="7"/>
  <c r="F298" i="7" s="1"/>
  <c r="D298" i="7"/>
  <c r="B298" i="6" s="1"/>
  <c r="AE298" i="6" s="1"/>
  <c r="L298" i="7"/>
  <c r="O299" i="7"/>
  <c r="BD299" i="7"/>
  <c r="DK300" i="7"/>
  <c r="Q301" i="6" l="1"/>
  <c r="DE301" i="7"/>
  <c r="DC301" i="7"/>
  <c r="DB301" i="7"/>
  <c r="P301" i="6" s="1"/>
  <c r="DL301" i="7"/>
  <c r="DI301" i="7"/>
  <c r="DD300" i="7"/>
  <c r="DF300" i="7"/>
  <c r="CH300" i="7"/>
  <c r="CE300" i="7"/>
  <c r="AF299" i="6"/>
  <c r="CT300" i="7"/>
  <c r="CW300" i="7"/>
  <c r="CM300" i="7"/>
  <c r="N300" i="6" s="1"/>
  <c r="CP300" i="7"/>
  <c r="CN300" i="7"/>
  <c r="CQ299" i="7"/>
  <c r="CO299" i="7"/>
  <c r="O301" i="6"/>
  <c r="CB299" i="7"/>
  <c r="BZ299" i="7"/>
  <c r="M300" i="6"/>
  <c r="BX300" i="7"/>
  <c r="L300" i="6" s="1"/>
  <c r="CA300" i="7"/>
  <c r="BY300" i="7"/>
  <c r="BS299" i="7"/>
  <c r="BP300" i="7"/>
  <c r="BM299" i="7"/>
  <c r="BK299" i="7"/>
  <c r="K300" i="6"/>
  <c r="BI300" i="7"/>
  <c r="J300" i="6" s="1"/>
  <c r="BL300" i="7"/>
  <c r="BJ300" i="7"/>
  <c r="AW299" i="7"/>
  <c r="AY299" i="7"/>
  <c r="AV300" i="7"/>
  <c r="I300" i="6"/>
  <c r="AU300" i="7"/>
  <c r="H300" i="6" s="1"/>
  <c r="AX300" i="7"/>
  <c r="BB300" i="7"/>
  <c r="BE301" i="7"/>
  <c r="AN300" i="7"/>
  <c r="F299" i="6"/>
  <c r="AI299" i="7"/>
  <c r="AK299" i="7"/>
  <c r="AJ300" i="7"/>
  <c r="AH300" i="7"/>
  <c r="AG300" i="7"/>
  <c r="G301" i="6"/>
  <c r="AQ301" i="7"/>
  <c r="E299" i="7"/>
  <c r="H299" i="7" s="1"/>
  <c r="U299" i="7"/>
  <c r="W299" i="7"/>
  <c r="S300" i="7"/>
  <c r="D300" i="6" s="1"/>
  <c r="T300" i="7"/>
  <c r="V300" i="7"/>
  <c r="E301" i="6"/>
  <c r="AC301" i="7"/>
  <c r="Z300" i="7"/>
  <c r="D299" i="7"/>
  <c r="B299" i="6" s="1"/>
  <c r="H298" i="7"/>
  <c r="G299" i="7"/>
  <c r="C300" i="6"/>
  <c r="L299" i="7"/>
  <c r="O300" i="7"/>
  <c r="BD300" i="7"/>
  <c r="BR299" i="7"/>
  <c r="CG300" i="7"/>
  <c r="DK301" i="7"/>
  <c r="AE299" i="6" l="1"/>
  <c r="Q302" i="6"/>
  <c r="DB302" i="7"/>
  <c r="P302" i="6" s="1"/>
  <c r="DC302" i="7"/>
  <c r="DE302" i="7"/>
  <c r="DL302" i="7"/>
  <c r="DI302" i="7"/>
  <c r="DF301" i="7"/>
  <c r="DD301" i="7"/>
  <c r="AF300" i="6"/>
  <c r="CH301" i="7"/>
  <c r="CE301" i="7"/>
  <c r="CT301" i="7"/>
  <c r="CW301" i="7"/>
  <c r="CP301" i="7"/>
  <c r="CM301" i="7"/>
  <c r="N301" i="6" s="1"/>
  <c r="CN301" i="7"/>
  <c r="CQ300" i="7"/>
  <c r="CO300" i="7"/>
  <c r="O302" i="6"/>
  <c r="BS301" i="7"/>
  <c r="CB300" i="7"/>
  <c r="BZ300" i="7"/>
  <c r="BS300" i="7"/>
  <c r="BY301" i="7"/>
  <c r="M301" i="6"/>
  <c r="BX301" i="7"/>
  <c r="L301" i="6" s="1"/>
  <c r="CA301" i="7"/>
  <c r="BP301" i="7"/>
  <c r="BK300" i="7"/>
  <c r="BM300" i="7"/>
  <c r="K301" i="6"/>
  <c r="BL301" i="7"/>
  <c r="BI301" i="7"/>
  <c r="J301" i="6" s="1"/>
  <c r="BJ301" i="7"/>
  <c r="BB301" i="7"/>
  <c r="AU301" i="7"/>
  <c r="H301" i="6" s="1"/>
  <c r="I301" i="6"/>
  <c r="AX301" i="7"/>
  <c r="AV301" i="7"/>
  <c r="AW300" i="7"/>
  <c r="AY300" i="7"/>
  <c r="BE302" i="7"/>
  <c r="AN301" i="7"/>
  <c r="F300" i="6"/>
  <c r="AH301" i="7"/>
  <c r="AG301" i="7"/>
  <c r="AJ301" i="7"/>
  <c r="AK300" i="7"/>
  <c r="AI300" i="7"/>
  <c r="F299" i="7"/>
  <c r="G302" i="6"/>
  <c r="AQ302" i="7"/>
  <c r="AC302" i="7"/>
  <c r="E302" i="6"/>
  <c r="T301" i="7"/>
  <c r="V301" i="7"/>
  <c r="S301" i="7"/>
  <c r="D301" i="6" s="1"/>
  <c r="W300" i="7"/>
  <c r="U300" i="7"/>
  <c r="Z301" i="7"/>
  <c r="D300" i="7"/>
  <c r="B300" i="6" s="1"/>
  <c r="G300" i="7"/>
  <c r="C301" i="6"/>
  <c r="E300" i="7"/>
  <c r="H300" i="7" s="1"/>
  <c r="L300" i="7"/>
  <c r="O301" i="7"/>
  <c r="DK302" i="7"/>
  <c r="BD301" i="7"/>
  <c r="CG301" i="7"/>
  <c r="BR300" i="7"/>
  <c r="AE300" i="6" l="1"/>
  <c r="Q303" i="6"/>
  <c r="DB303" i="7"/>
  <c r="P303" i="6" s="1"/>
  <c r="DE303" i="7"/>
  <c r="DC303" i="7"/>
  <c r="DL303" i="7"/>
  <c r="DI303" i="7"/>
  <c r="DD302" i="7"/>
  <c r="DF302" i="7"/>
  <c r="CH302" i="7"/>
  <c r="CE302" i="7"/>
  <c r="AF301" i="6"/>
  <c r="CT302" i="7"/>
  <c r="CW302" i="7"/>
  <c r="CP302" i="7"/>
  <c r="CM302" i="7"/>
  <c r="N302" i="6" s="1"/>
  <c r="CN302" i="7"/>
  <c r="CQ301" i="7"/>
  <c r="CO301" i="7"/>
  <c r="O303" i="6"/>
  <c r="BZ301" i="7"/>
  <c r="CB301" i="7"/>
  <c r="BS302" i="7"/>
  <c r="BX302" i="7"/>
  <c r="L302" i="6" s="1"/>
  <c r="M302" i="6"/>
  <c r="CA302" i="7"/>
  <c r="BY302" i="7"/>
  <c r="BK301" i="7"/>
  <c r="BM301" i="7"/>
  <c r="K302" i="6"/>
  <c r="BI302" i="7"/>
  <c r="J302" i="6" s="1"/>
  <c r="BJ302" i="7"/>
  <c r="BL302" i="7"/>
  <c r="AW301" i="7"/>
  <c r="AY301" i="7"/>
  <c r="AU302" i="7"/>
  <c r="H302" i="6" s="1"/>
  <c r="I302" i="6"/>
  <c r="AV302" i="7"/>
  <c r="AX302" i="7"/>
  <c r="BB302" i="7"/>
  <c r="BE303" i="7"/>
  <c r="AN302" i="7"/>
  <c r="F301" i="6"/>
  <c r="AG302" i="7"/>
  <c r="AH302" i="7"/>
  <c r="AJ302" i="7"/>
  <c r="AI301" i="7"/>
  <c r="AK301" i="7"/>
  <c r="G303" i="6"/>
  <c r="AQ303" i="7"/>
  <c r="F300" i="7"/>
  <c r="U301" i="7"/>
  <c r="W301" i="7"/>
  <c r="V302" i="7"/>
  <c r="S302" i="7"/>
  <c r="D302" i="6" s="1"/>
  <c r="T302" i="7"/>
  <c r="E303" i="6"/>
  <c r="AC303" i="7"/>
  <c r="Z302" i="7"/>
  <c r="E301" i="7"/>
  <c r="H301" i="7" s="1"/>
  <c r="G301" i="7"/>
  <c r="D301" i="7"/>
  <c r="B301" i="6" s="1"/>
  <c r="C302" i="6"/>
  <c r="L301" i="7"/>
  <c r="O302" i="7"/>
  <c r="BD302" i="7"/>
  <c r="BR301" i="7"/>
  <c r="AP302" i="7"/>
  <c r="DK303" i="7"/>
  <c r="AE301" i="6" l="1"/>
  <c r="Q304" i="6"/>
  <c r="DB304" i="7"/>
  <c r="P304" i="6" s="1"/>
  <c r="DC304" i="7"/>
  <c r="DE304" i="7"/>
  <c r="DF303" i="7"/>
  <c r="DD303" i="7"/>
  <c r="DL304" i="7"/>
  <c r="DI304" i="7"/>
  <c r="CH303" i="7"/>
  <c r="CE303" i="7"/>
  <c r="CT303" i="7"/>
  <c r="CW303" i="7"/>
  <c r="AF302" i="6"/>
  <c r="CP303" i="7"/>
  <c r="CN303" i="7"/>
  <c r="CM303" i="7"/>
  <c r="N303" i="6" s="1"/>
  <c r="CQ302" i="7"/>
  <c r="CO302" i="7"/>
  <c r="BP302" i="7"/>
  <c r="O304" i="6"/>
  <c r="BX303" i="7"/>
  <c r="L303" i="6" s="1"/>
  <c r="M303" i="6"/>
  <c r="BY303" i="7"/>
  <c r="CA303" i="7"/>
  <c r="CB302" i="7"/>
  <c r="BZ302" i="7"/>
  <c r="BL303" i="7"/>
  <c r="K303" i="6"/>
  <c r="BI303" i="7"/>
  <c r="J303" i="6" s="1"/>
  <c r="BJ303" i="7"/>
  <c r="BK302" i="7"/>
  <c r="BM302" i="7"/>
  <c r="BB303" i="7"/>
  <c r="AU303" i="7"/>
  <c r="H303" i="6" s="1"/>
  <c r="I303" i="6"/>
  <c r="AX303" i="7"/>
  <c r="AV303" i="7"/>
  <c r="AY302" i="7"/>
  <c r="AW302" i="7"/>
  <c r="BE304" i="7"/>
  <c r="AN303" i="7"/>
  <c r="F302" i="6"/>
  <c r="F301" i="7"/>
  <c r="AH303" i="7"/>
  <c r="AJ303" i="7"/>
  <c r="AG303" i="7"/>
  <c r="AI302" i="7"/>
  <c r="AK302" i="7"/>
  <c r="G304" i="6"/>
  <c r="AQ304" i="7"/>
  <c r="AC304" i="7"/>
  <c r="E304" i="6"/>
  <c r="V303" i="7"/>
  <c r="S303" i="7"/>
  <c r="D303" i="6" s="1"/>
  <c r="T303" i="7"/>
  <c r="Z303" i="7"/>
  <c r="U302" i="7"/>
  <c r="W302" i="7"/>
  <c r="D302" i="7"/>
  <c r="B302" i="6" s="1"/>
  <c r="AE302" i="6" s="1"/>
  <c r="E302" i="7"/>
  <c r="H302" i="7" s="1"/>
  <c r="G302" i="7"/>
  <c r="C303" i="6"/>
  <c r="L302" i="7"/>
  <c r="O303" i="7"/>
  <c r="BD303" i="7"/>
  <c r="AP303" i="7"/>
  <c r="DK304" i="7"/>
  <c r="Q305" i="6" l="1"/>
  <c r="DE305" i="7"/>
  <c r="DC305" i="7"/>
  <c r="DB305" i="7"/>
  <c r="P305" i="6" s="1"/>
  <c r="DL305" i="7"/>
  <c r="DI305" i="7"/>
  <c r="DD304" i="7"/>
  <c r="DF304" i="7"/>
  <c r="CT304" i="7"/>
  <c r="CW304" i="7"/>
  <c r="AF303" i="6"/>
  <c r="CH304" i="7"/>
  <c r="CE304" i="7"/>
  <c r="CQ303" i="7"/>
  <c r="CO303" i="7"/>
  <c r="CP304" i="7"/>
  <c r="CM304" i="7"/>
  <c r="N304" i="6" s="1"/>
  <c r="CN304" i="7"/>
  <c r="O305" i="6"/>
  <c r="BP303" i="7"/>
  <c r="BS303" i="7"/>
  <c r="BX304" i="7"/>
  <c r="L304" i="6" s="1"/>
  <c r="M304" i="6"/>
  <c r="CA304" i="7"/>
  <c r="BY304" i="7"/>
  <c r="CB303" i="7"/>
  <c r="BZ303" i="7"/>
  <c r="BM303" i="7"/>
  <c r="BK303" i="7"/>
  <c r="K304" i="6"/>
  <c r="BI304" i="7"/>
  <c r="J304" i="6" s="1"/>
  <c r="BJ304" i="7"/>
  <c r="BL304" i="7"/>
  <c r="AW303" i="7"/>
  <c r="AY303" i="7"/>
  <c r="AV304" i="7"/>
  <c r="I304" i="6"/>
  <c r="AU304" i="7"/>
  <c r="H304" i="6" s="1"/>
  <c r="AX304" i="7"/>
  <c r="BB304" i="7"/>
  <c r="BE305" i="7"/>
  <c r="AN304" i="7"/>
  <c r="F303" i="6"/>
  <c r="AG304" i="7"/>
  <c r="AH304" i="7"/>
  <c r="AJ304" i="7"/>
  <c r="AI303" i="7"/>
  <c r="AK303" i="7"/>
  <c r="G305" i="6"/>
  <c r="AQ305" i="7"/>
  <c r="F302" i="7"/>
  <c r="U303" i="7"/>
  <c r="W303" i="7"/>
  <c r="S304" i="7"/>
  <c r="D304" i="6" s="1"/>
  <c r="T304" i="7"/>
  <c r="V304" i="7"/>
  <c r="E305" i="6"/>
  <c r="AC305" i="7"/>
  <c r="Z304" i="7"/>
  <c r="E303" i="7"/>
  <c r="H303" i="7" s="1"/>
  <c r="D303" i="7"/>
  <c r="B303" i="6" s="1"/>
  <c r="AE303" i="6" s="1"/>
  <c r="C304" i="6"/>
  <c r="G303" i="7"/>
  <c r="L303" i="7"/>
  <c r="O304" i="7"/>
  <c r="AP304" i="7"/>
  <c r="BD304" i="7"/>
  <c r="DK305" i="7"/>
  <c r="Q306" i="6" l="1"/>
  <c r="DB306" i="7"/>
  <c r="P306" i="6" s="1"/>
  <c r="DC306" i="7"/>
  <c r="DE306" i="7"/>
  <c r="DL306" i="7"/>
  <c r="DI306" i="7"/>
  <c r="DF305" i="7"/>
  <c r="DD305" i="7"/>
  <c r="CH305" i="7"/>
  <c r="CE305" i="7"/>
  <c r="AF304" i="6"/>
  <c r="CT305" i="7"/>
  <c r="CW305" i="7"/>
  <c r="CM305" i="7"/>
  <c r="N305" i="6" s="1"/>
  <c r="CN305" i="7"/>
  <c r="CP305" i="7"/>
  <c r="CQ304" i="7"/>
  <c r="CO304" i="7"/>
  <c r="O306" i="6"/>
  <c r="BP304" i="7"/>
  <c r="CB304" i="7"/>
  <c r="BZ304" i="7"/>
  <c r="BY305" i="7"/>
  <c r="M305" i="6"/>
  <c r="CA305" i="7"/>
  <c r="BX305" i="7"/>
  <c r="L305" i="6" s="1"/>
  <c r="BS304" i="7"/>
  <c r="K305" i="6"/>
  <c r="BL305" i="7"/>
  <c r="BI305" i="7"/>
  <c r="J305" i="6" s="1"/>
  <c r="BJ305" i="7"/>
  <c r="BK304" i="7"/>
  <c r="BM304" i="7"/>
  <c r="BB305" i="7"/>
  <c r="AU305" i="7"/>
  <c r="H305" i="6" s="1"/>
  <c r="I305" i="6"/>
  <c r="AX305" i="7"/>
  <c r="AV305" i="7"/>
  <c r="AY304" i="7"/>
  <c r="AW304" i="7"/>
  <c r="BE306" i="7"/>
  <c r="AN305" i="7"/>
  <c r="F304" i="6"/>
  <c r="F303" i="7"/>
  <c r="AG305" i="7"/>
  <c r="AJ305" i="7"/>
  <c r="AH305" i="7"/>
  <c r="AK304" i="7"/>
  <c r="AI304" i="7"/>
  <c r="G306" i="6"/>
  <c r="AQ306" i="7"/>
  <c r="AC306" i="7"/>
  <c r="E306" i="6"/>
  <c r="T305" i="7"/>
  <c r="V305" i="7"/>
  <c r="S305" i="7"/>
  <c r="D305" i="6" s="1"/>
  <c r="W304" i="7"/>
  <c r="U304" i="7"/>
  <c r="Z305" i="7"/>
  <c r="E304" i="7"/>
  <c r="H304" i="7" s="1"/>
  <c r="G304" i="7"/>
  <c r="D304" i="7"/>
  <c r="B304" i="6" s="1"/>
  <c r="AE304" i="6" s="1"/>
  <c r="C305" i="6"/>
  <c r="L304" i="7"/>
  <c r="O305" i="7"/>
  <c r="DK306" i="7"/>
  <c r="BD305" i="7"/>
  <c r="AP305" i="7"/>
  <c r="Q307" i="6" l="1"/>
  <c r="DB307" i="7"/>
  <c r="P307" i="6" s="1"/>
  <c r="DE307" i="7"/>
  <c r="DC307" i="7"/>
  <c r="DL307" i="7"/>
  <c r="DI307" i="7"/>
  <c r="DF306" i="7"/>
  <c r="DD306" i="7"/>
  <c r="CH306" i="7"/>
  <c r="CE306" i="7"/>
  <c r="AF305" i="6"/>
  <c r="CT306" i="7"/>
  <c r="CW306" i="7"/>
  <c r="CP306" i="7"/>
  <c r="CM306" i="7"/>
  <c r="N306" i="6" s="1"/>
  <c r="CN306" i="7"/>
  <c r="CQ305" i="7"/>
  <c r="CO305" i="7"/>
  <c r="O307" i="6"/>
  <c r="BS306" i="7"/>
  <c r="BP305" i="7"/>
  <c r="BZ305" i="7"/>
  <c r="CB305" i="7"/>
  <c r="BX306" i="7"/>
  <c r="L306" i="6" s="1"/>
  <c r="M306" i="6"/>
  <c r="CA306" i="7"/>
  <c r="BY306" i="7"/>
  <c r="BS305" i="7"/>
  <c r="K306" i="6"/>
  <c r="BJ306" i="7"/>
  <c r="BI306" i="7"/>
  <c r="J306" i="6" s="1"/>
  <c r="BL306" i="7"/>
  <c r="BK305" i="7"/>
  <c r="BM305" i="7"/>
  <c r="AW305" i="7"/>
  <c r="AY305" i="7"/>
  <c r="AU306" i="7"/>
  <c r="H306" i="6" s="1"/>
  <c r="I306" i="6"/>
  <c r="AX306" i="7"/>
  <c r="AV306" i="7"/>
  <c r="BB306" i="7"/>
  <c r="BE307" i="7"/>
  <c r="AN306" i="7"/>
  <c r="F305" i="6"/>
  <c r="F304" i="7"/>
  <c r="AG306" i="7"/>
  <c r="AJ306" i="7"/>
  <c r="AH306" i="7"/>
  <c r="AI305" i="7"/>
  <c r="AK305" i="7"/>
  <c r="G307" i="6"/>
  <c r="AQ307" i="7"/>
  <c r="U305" i="7"/>
  <c r="W305" i="7"/>
  <c r="V306" i="7"/>
  <c r="S306" i="7"/>
  <c r="D306" i="6" s="1"/>
  <c r="T306" i="7"/>
  <c r="E307" i="6"/>
  <c r="AC307" i="7"/>
  <c r="Z306" i="7"/>
  <c r="E305" i="7"/>
  <c r="F305" i="7" s="1"/>
  <c r="D305" i="7"/>
  <c r="B305" i="6" s="1"/>
  <c r="AE305" i="6" s="1"/>
  <c r="C306" i="6"/>
  <c r="G305" i="7"/>
  <c r="L305" i="7"/>
  <c r="O306" i="7"/>
  <c r="AP306" i="7"/>
  <c r="BD306" i="7"/>
  <c r="DK307" i="7"/>
  <c r="AF306" i="6" l="1"/>
  <c r="BP306" i="7"/>
  <c r="Q308" i="6"/>
  <c r="DB308" i="7"/>
  <c r="P308" i="6" s="1"/>
  <c r="DC308" i="7"/>
  <c r="DE308" i="7"/>
  <c r="DF307" i="7"/>
  <c r="DD307" i="7"/>
  <c r="DL308" i="7"/>
  <c r="DI308" i="7"/>
  <c r="CH307" i="7"/>
  <c r="CE307" i="7"/>
  <c r="CT307" i="7"/>
  <c r="CW307" i="7"/>
  <c r="CP307" i="7"/>
  <c r="CN307" i="7"/>
  <c r="CM307" i="7"/>
  <c r="N307" i="6" s="1"/>
  <c r="CQ306" i="7"/>
  <c r="CO306" i="7"/>
  <c r="O308" i="6"/>
  <c r="CB306" i="7"/>
  <c r="BZ306" i="7"/>
  <c r="BS307" i="7"/>
  <c r="BX307" i="7"/>
  <c r="L307" i="6" s="1"/>
  <c r="M307" i="6"/>
  <c r="BY307" i="7"/>
  <c r="CA307" i="7"/>
  <c r="BL307" i="7"/>
  <c r="K307" i="6"/>
  <c r="BI307" i="7"/>
  <c r="J307" i="6" s="1"/>
  <c r="BJ307" i="7"/>
  <c r="BM306" i="7"/>
  <c r="BK306" i="7"/>
  <c r="BP307" i="7"/>
  <c r="AU307" i="7"/>
  <c r="H307" i="6" s="1"/>
  <c r="I307" i="6"/>
  <c r="AX307" i="7"/>
  <c r="AV307" i="7"/>
  <c r="AW306" i="7"/>
  <c r="AY306" i="7"/>
  <c r="BB307" i="7"/>
  <c r="BE308" i="7"/>
  <c r="AN307" i="7"/>
  <c r="F306" i="6"/>
  <c r="H305" i="7"/>
  <c r="AG307" i="7"/>
  <c r="AJ307" i="7"/>
  <c r="AH307" i="7"/>
  <c r="AI306" i="7"/>
  <c r="AK306" i="7"/>
  <c r="G308" i="6"/>
  <c r="AQ308" i="7"/>
  <c r="V307" i="7"/>
  <c r="S307" i="7"/>
  <c r="D307" i="6" s="1"/>
  <c r="T307" i="7"/>
  <c r="AC308" i="7"/>
  <c r="E308" i="6"/>
  <c r="Z307" i="7"/>
  <c r="W306" i="7"/>
  <c r="U306" i="7"/>
  <c r="G306" i="7"/>
  <c r="C307" i="6"/>
  <c r="E306" i="7"/>
  <c r="F306" i="7" s="1"/>
  <c r="D306" i="7"/>
  <c r="B306" i="6" s="1"/>
  <c r="AE306" i="6" s="1"/>
  <c r="L306" i="7"/>
  <c r="O307" i="7"/>
  <c r="BD307" i="7"/>
  <c r="DK308" i="7"/>
  <c r="AP307" i="7"/>
  <c r="Q309" i="6" l="1"/>
  <c r="DE309" i="7"/>
  <c r="DC309" i="7"/>
  <c r="DB309" i="7"/>
  <c r="P309" i="6" s="1"/>
  <c r="DL309" i="7"/>
  <c r="DI309" i="7"/>
  <c r="DD308" i="7"/>
  <c r="DF308" i="7"/>
  <c r="CH308" i="7"/>
  <c r="CE308" i="7"/>
  <c r="AF307" i="6"/>
  <c r="CT308" i="7"/>
  <c r="CW308" i="7"/>
  <c r="CM308" i="7"/>
  <c r="N308" i="6" s="1"/>
  <c r="CP308" i="7"/>
  <c r="CN308" i="7"/>
  <c r="CQ307" i="7"/>
  <c r="CO307" i="7"/>
  <c r="O309" i="6"/>
  <c r="CB307" i="7"/>
  <c r="BZ307" i="7"/>
  <c r="BS308" i="7"/>
  <c r="M308" i="6"/>
  <c r="BX308" i="7"/>
  <c r="L308" i="6" s="1"/>
  <c r="CA308" i="7"/>
  <c r="BY308" i="7"/>
  <c r="K308" i="6"/>
  <c r="BI308" i="7"/>
  <c r="J308" i="6" s="1"/>
  <c r="BL308" i="7"/>
  <c r="BJ308" i="7"/>
  <c r="BM307" i="7"/>
  <c r="BK307" i="7"/>
  <c r="AW307" i="7"/>
  <c r="AY307" i="7"/>
  <c r="AV308" i="7"/>
  <c r="I308" i="6"/>
  <c r="AU308" i="7"/>
  <c r="H308" i="6" s="1"/>
  <c r="AX308" i="7"/>
  <c r="BB308" i="7"/>
  <c r="BE309" i="7"/>
  <c r="AN308" i="7"/>
  <c r="F307" i="6"/>
  <c r="AJ308" i="7"/>
  <c r="AH308" i="7"/>
  <c r="AG308" i="7"/>
  <c r="AI307" i="7"/>
  <c r="AK307" i="7"/>
  <c r="G309" i="6"/>
  <c r="AQ309" i="7"/>
  <c r="E309" i="6"/>
  <c r="AC309" i="7"/>
  <c r="Z308" i="7"/>
  <c r="S308" i="7"/>
  <c r="D308" i="6" s="1"/>
  <c r="T308" i="7"/>
  <c r="V308" i="7"/>
  <c r="U307" i="7"/>
  <c r="W307" i="7"/>
  <c r="E307" i="7"/>
  <c r="F307" i="7" s="1"/>
  <c r="D307" i="7"/>
  <c r="B307" i="6" s="1"/>
  <c r="H306" i="7"/>
  <c r="G307" i="7"/>
  <c r="C308" i="6"/>
  <c r="L307" i="7"/>
  <c r="O308" i="7"/>
  <c r="BD308" i="7"/>
  <c r="DK309" i="7"/>
  <c r="AP308" i="7"/>
  <c r="CG308" i="7"/>
  <c r="AE307" i="6" l="1"/>
  <c r="AF308" i="6"/>
  <c r="Q310" i="6"/>
  <c r="DB310" i="7"/>
  <c r="P310" i="6" s="1"/>
  <c r="DC310" i="7"/>
  <c r="DE310" i="7"/>
  <c r="DL310" i="7"/>
  <c r="DI310" i="7"/>
  <c r="DF309" i="7"/>
  <c r="DD309" i="7"/>
  <c r="BP308" i="7"/>
  <c r="CH309" i="7"/>
  <c r="CE309" i="7"/>
  <c r="CT309" i="7"/>
  <c r="CW309" i="7"/>
  <c r="CP309" i="7"/>
  <c r="CM309" i="7"/>
  <c r="N309" i="6" s="1"/>
  <c r="CN309" i="7"/>
  <c r="CQ308" i="7"/>
  <c r="CO308" i="7"/>
  <c r="O310" i="6"/>
  <c r="BS309" i="7"/>
  <c r="CB308" i="7"/>
  <c r="BZ308" i="7"/>
  <c r="BY309" i="7"/>
  <c r="M309" i="6"/>
  <c r="BX309" i="7"/>
  <c r="L309" i="6" s="1"/>
  <c r="CA309" i="7"/>
  <c r="K309" i="6"/>
  <c r="BL309" i="7"/>
  <c r="BI309" i="7"/>
  <c r="J309" i="6" s="1"/>
  <c r="BJ309" i="7"/>
  <c r="BK308" i="7"/>
  <c r="BM308" i="7"/>
  <c r="AU309" i="7"/>
  <c r="H309" i="6" s="1"/>
  <c r="I309" i="6"/>
  <c r="AX309" i="7"/>
  <c r="AV309" i="7"/>
  <c r="BB309" i="7"/>
  <c r="AW308" i="7"/>
  <c r="AY308" i="7"/>
  <c r="BE310" i="7"/>
  <c r="AN309" i="7"/>
  <c r="F308" i="6"/>
  <c r="AH309" i="7"/>
  <c r="AG309" i="7"/>
  <c r="AJ309" i="7"/>
  <c r="AK308" i="7"/>
  <c r="AI308" i="7"/>
  <c r="G310" i="6"/>
  <c r="AQ310" i="7"/>
  <c r="H307" i="7"/>
  <c r="Z309" i="7"/>
  <c r="W308" i="7"/>
  <c r="U308" i="7"/>
  <c r="AC310" i="7"/>
  <c r="E310" i="6"/>
  <c r="T309" i="7"/>
  <c r="V309" i="7"/>
  <c r="S309" i="7"/>
  <c r="D309" i="6" s="1"/>
  <c r="D308" i="7"/>
  <c r="B308" i="6" s="1"/>
  <c r="G308" i="7"/>
  <c r="E308" i="7"/>
  <c r="F308" i="7" s="1"/>
  <c r="C309" i="6"/>
  <c r="L308" i="7"/>
  <c r="O309" i="7"/>
  <c r="AP309" i="7"/>
  <c r="CG309" i="7"/>
  <c r="BD309" i="7"/>
  <c r="BR308" i="7"/>
  <c r="DK310" i="7"/>
  <c r="AE308" i="6" l="1"/>
  <c r="Q311" i="6"/>
  <c r="DB311" i="7"/>
  <c r="P311" i="6" s="1"/>
  <c r="DE311" i="7"/>
  <c r="DC311" i="7"/>
  <c r="DL311" i="7"/>
  <c r="DI311" i="7"/>
  <c r="DD310" i="7"/>
  <c r="DF310" i="7"/>
  <c r="CH310" i="7"/>
  <c r="CE310" i="7"/>
  <c r="AF309" i="6"/>
  <c r="CT310" i="7"/>
  <c r="CW310" i="7"/>
  <c r="CP310" i="7"/>
  <c r="CM310" i="7"/>
  <c r="N310" i="6" s="1"/>
  <c r="CN310" i="7"/>
  <c r="CQ309" i="7"/>
  <c r="CO309" i="7"/>
  <c r="O311" i="6"/>
  <c r="BP309" i="7"/>
  <c r="BZ309" i="7"/>
  <c r="CB309" i="7"/>
  <c r="BS310" i="7"/>
  <c r="BX310" i="7"/>
  <c r="L310" i="6" s="1"/>
  <c r="M310" i="6"/>
  <c r="CA310" i="7"/>
  <c r="BY310" i="7"/>
  <c r="BP310" i="7"/>
  <c r="BK309" i="7"/>
  <c r="BM309" i="7"/>
  <c r="K310" i="6"/>
  <c r="BI310" i="7"/>
  <c r="J310" i="6" s="1"/>
  <c r="BJ310" i="7"/>
  <c r="BL310" i="7"/>
  <c r="AW309" i="7"/>
  <c r="AY309" i="7"/>
  <c r="AU310" i="7"/>
  <c r="H310" i="6" s="1"/>
  <c r="I310" i="6"/>
  <c r="AV310" i="7"/>
  <c r="AX310" i="7"/>
  <c r="BB310" i="7"/>
  <c r="BE311" i="7"/>
  <c r="AN310" i="7"/>
  <c r="H308" i="7"/>
  <c r="F309" i="6"/>
  <c r="AG310" i="7"/>
  <c r="AJ310" i="7"/>
  <c r="AH310" i="7"/>
  <c r="AK309" i="7"/>
  <c r="AI309" i="7"/>
  <c r="G311" i="6"/>
  <c r="AQ311" i="7"/>
  <c r="U309" i="7"/>
  <c r="W309" i="7"/>
  <c r="V310" i="7"/>
  <c r="S310" i="7"/>
  <c r="D310" i="6" s="1"/>
  <c r="T310" i="7"/>
  <c r="D309" i="7"/>
  <c r="B309" i="6" s="1"/>
  <c r="E311" i="6"/>
  <c r="AC311" i="7"/>
  <c r="Z310" i="7"/>
  <c r="E309" i="7"/>
  <c r="F309" i="7" s="1"/>
  <c r="G309" i="7"/>
  <c r="C310" i="6"/>
  <c r="L309" i="7"/>
  <c r="O310" i="7"/>
  <c r="CG310" i="7"/>
  <c r="BD310" i="7"/>
  <c r="DK311" i="7"/>
  <c r="BR309" i="7"/>
  <c r="AP310" i="7"/>
  <c r="AE309" i="6" l="1"/>
  <c r="H309" i="7"/>
  <c r="AF310" i="6"/>
  <c r="Q312" i="6"/>
  <c r="DC312" i="7"/>
  <c r="DB312" i="7"/>
  <c r="P312" i="6" s="1"/>
  <c r="DE312" i="7"/>
  <c r="DF311" i="7"/>
  <c r="DD311" i="7"/>
  <c r="DL312" i="7"/>
  <c r="DI312" i="7"/>
  <c r="CT311" i="7"/>
  <c r="CW311" i="7"/>
  <c r="CH311" i="7"/>
  <c r="CE311" i="7"/>
  <c r="CP311" i="7"/>
  <c r="CN311" i="7"/>
  <c r="CM311" i="7"/>
  <c r="N311" i="6" s="1"/>
  <c r="CQ310" i="7"/>
  <c r="CO310" i="7"/>
  <c r="O312" i="6"/>
  <c r="BX311" i="7"/>
  <c r="L311" i="6" s="1"/>
  <c r="M311" i="6"/>
  <c r="BY311" i="7"/>
  <c r="CA311" i="7"/>
  <c r="CB310" i="7"/>
  <c r="BZ310" i="7"/>
  <c r="BL311" i="7"/>
  <c r="K311" i="6"/>
  <c r="BI311" i="7"/>
  <c r="J311" i="6" s="1"/>
  <c r="BJ311" i="7"/>
  <c r="BK310" i="7"/>
  <c r="BM310" i="7"/>
  <c r="BB311" i="7"/>
  <c r="AU311" i="7"/>
  <c r="H311" i="6" s="1"/>
  <c r="I311" i="6"/>
  <c r="AX311" i="7"/>
  <c r="AV311" i="7"/>
  <c r="AY310" i="7"/>
  <c r="AW310" i="7"/>
  <c r="BE312" i="7"/>
  <c r="AN311" i="7"/>
  <c r="F310" i="6"/>
  <c r="AG311" i="7"/>
  <c r="AJ311" i="7"/>
  <c r="AH311" i="7"/>
  <c r="AK310" i="7"/>
  <c r="AI310" i="7"/>
  <c r="G312" i="6"/>
  <c r="AQ312" i="7"/>
  <c r="Z311" i="7"/>
  <c r="AC312" i="7"/>
  <c r="E312" i="6"/>
  <c r="V311" i="7"/>
  <c r="S311" i="7"/>
  <c r="D311" i="6" s="1"/>
  <c r="T311" i="7"/>
  <c r="U310" i="7"/>
  <c r="W310" i="7"/>
  <c r="G310" i="7"/>
  <c r="C311" i="6"/>
  <c r="E310" i="7"/>
  <c r="H310" i="7" s="1"/>
  <c r="D310" i="7"/>
  <c r="B310" i="6" s="1"/>
  <c r="L310" i="7"/>
  <c r="O311" i="7"/>
  <c r="CG311" i="7"/>
  <c r="BD311" i="7"/>
  <c r="DK312" i="7"/>
  <c r="BR311" i="7"/>
  <c r="AP311" i="7"/>
  <c r="BR310" i="7"/>
  <c r="AE310" i="6" l="1"/>
  <c r="Q313" i="6"/>
  <c r="DE313" i="7"/>
  <c r="DC313" i="7"/>
  <c r="DB313" i="7"/>
  <c r="P313" i="6" s="1"/>
  <c r="DD312" i="7"/>
  <c r="DF312" i="7"/>
  <c r="DL313" i="7"/>
  <c r="DI313" i="7"/>
  <c r="AF311" i="6"/>
  <c r="CH312" i="7"/>
  <c r="CE312" i="7"/>
  <c r="CT312" i="7"/>
  <c r="CW312" i="7"/>
  <c r="CP312" i="7"/>
  <c r="CM312" i="7"/>
  <c r="N312" i="6" s="1"/>
  <c r="CN312" i="7"/>
  <c r="CQ311" i="7"/>
  <c r="CO311" i="7"/>
  <c r="O313" i="6"/>
  <c r="BP311" i="7"/>
  <c r="CB311" i="7"/>
  <c r="BZ311" i="7"/>
  <c r="BS311" i="7"/>
  <c r="BX312" i="7"/>
  <c r="L312" i="6" s="1"/>
  <c r="M312" i="6"/>
  <c r="CA312" i="7"/>
  <c r="BY312" i="7"/>
  <c r="BM311" i="7"/>
  <c r="BK311" i="7"/>
  <c r="K312" i="6"/>
  <c r="BI312" i="7"/>
  <c r="J312" i="6" s="1"/>
  <c r="BL312" i="7"/>
  <c r="BJ312" i="7"/>
  <c r="AW311" i="7"/>
  <c r="AY311" i="7"/>
  <c r="AV312" i="7"/>
  <c r="I312" i="6"/>
  <c r="AU312" i="7"/>
  <c r="H312" i="6" s="1"/>
  <c r="AX312" i="7"/>
  <c r="BB312" i="7"/>
  <c r="BE313" i="7"/>
  <c r="AN312" i="7"/>
  <c r="F311" i="6"/>
  <c r="AG312" i="7"/>
  <c r="AH312" i="7"/>
  <c r="AJ312" i="7"/>
  <c r="AI311" i="7"/>
  <c r="AK311" i="7"/>
  <c r="G313" i="6"/>
  <c r="AQ313" i="7"/>
  <c r="U311" i="7"/>
  <c r="W311" i="7"/>
  <c r="S312" i="7"/>
  <c r="D312" i="6" s="1"/>
  <c r="T312" i="7"/>
  <c r="V312" i="7"/>
  <c r="E313" i="6"/>
  <c r="AC313" i="7"/>
  <c r="Z312" i="7"/>
  <c r="F310" i="7"/>
  <c r="E311" i="7"/>
  <c r="H311" i="7" s="1"/>
  <c r="G311" i="7"/>
  <c r="D311" i="7"/>
  <c r="B311" i="6" s="1"/>
  <c r="AE311" i="6" s="1"/>
  <c r="C312" i="6"/>
  <c r="L311" i="7"/>
  <c r="O312" i="7"/>
  <c r="AP312" i="7"/>
  <c r="CG312" i="7"/>
  <c r="BD312" i="7"/>
  <c r="DK313" i="7"/>
  <c r="BR312" i="7"/>
  <c r="Q314" i="6" l="1"/>
  <c r="DB314" i="7"/>
  <c r="P314" i="6" s="1"/>
  <c r="DC314" i="7"/>
  <c r="DE314" i="7"/>
  <c r="DL314" i="7"/>
  <c r="DI314" i="7"/>
  <c r="DF313" i="7"/>
  <c r="DD313" i="7"/>
  <c r="CH313" i="7"/>
  <c r="CE313" i="7"/>
  <c r="AF312" i="6"/>
  <c r="CT313" i="7"/>
  <c r="CW313" i="7"/>
  <c r="CM313" i="7"/>
  <c r="N313" i="6" s="1"/>
  <c r="CN313" i="7"/>
  <c r="CP313" i="7"/>
  <c r="CQ312" i="7"/>
  <c r="CO312" i="7"/>
  <c r="O314" i="6"/>
  <c r="BP313" i="7"/>
  <c r="BP312" i="7"/>
  <c r="CB312" i="7"/>
  <c r="BZ312" i="7"/>
  <c r="BY313" i="7"/>
  <c r="M313" i="6"/>
  <c r="CA313" i="7"/>
  <c r="BX313" i="7"/>
  <c r="L313" i="6" s="1"/>
  <c r="BS312" i="7"/>
  <c r="BK312" i="7"/>
  <c r="BM312" i="7"/>
  <c r="K313" i="6"/>
  <c r="BL313" i="7"/>
  <c r="BI313" i="7"/>
  <c r="J313" i="6" s="1"/>
  <c r="BJ313" i="7"/>
  <c r="BB313" i="7"/>
  <c r="AU313" i="7"/>
  <c r="H313" i="6" s="1"/>
  <c r="I313" i="6"/>
  <c r="AX313" i="7"/>
  <c r="AV313" i="7"/>
  <c r="AY312" i="7"/>
  <c r="AW312" i="7"/>
  <c r="BE314" i="7"/>
  <c r="AN313" i="7"/>
  <c r="F312" i="6"/>
  <c r="AJ313" i="7"/>
  <c r="AG313" i="7"/>
  <c r="AH313" i="7"/>
  <c r="AK312" i="7"/>
  <c r="AI312" i="7"/>
  <c r="F311" i="7"/>
  <c r="G314" i="6"/>
  <c r="AQ314" i="7"/>
  <c r="AC314" i="7"/>
  <c r="E314" i="6"/>
  <c r="T313" i="7"/>
  <c r="V313" i="7"/>
  <c r="S313" i="7"/>
  <c r="D313" i="6" s="1"/>
  <c r="W312" i="7"/>
  <c r="U312" i="7"/>
  <c r="Z313" i="7"/>
  <c r="G312" i="7"/>
  <c r="E312" i="7"/>
  <c r="F312" i="7" s="1"/>
  <c r="D312" i="7"/>
  <c r="B312" i="6" s="1"/>
  <c r="C313" i="6"/>
  <c r="L312" i="7"/>
  <c r="O313" i="7"/>
  <c r="CG313" i="7"/>
  <c r="BD313" i="7"/>
  <c r="DK314" i="7"/>
  <c r="AP313" i="7"/>
  <c r="AE312" i="6" l="1"/>
  <c r="Q315" i="6"/>
  <c r="DC315" i="7"/>
  <c r="DB315" i="7"/>
  <c r="P315" i="6" s="1"/>
  <c r="DE315" i="7"/>
  <c r="DL315" i="7"/>
  <c r="DI315" i="7"/>
  <c r="DD314" i="7"/>
  <c r="DF314" i="7"/>
  <c r="CH314" i="7"/>
  <c r="CE314" i="7"/>
  <c r="AF313" i="6"/>
  <c r="CT314" i="7"/>
  <c r="CW314" i="7"/>
  <c r="CP314" i="7"/>
  <c r="CM314" i="7"/>
  <c r="N314" i="6" s="1"/>
  <c r="CN314" i="7"/>
  <c r="CQ313" i="7"/>
  <c r="CO313" i="7"/>
  <c r="O315" i="6"/>
  <c r="BZ313" i="7"/>
  <c r="CB313" i="7"/>
  <c r="BX314" i="7"/>
  <c r="L314" i="6" s="1"/>
  <c r="M314" i="6"/>
  <c r="CA314" i="7"/>
  <c r="BY314" i="7"/>
  <c r="BS313" i="7"/>
  <c r="BP314" i="7"/>
  <c r="BK313" i="7"/>
  <c r="BM313" i="7"/>
  <c r="K314" i="6"/>
  <c r="BI314" i="7"/>
  <c r="J314" i="6" s="1"/>
  <c r="BJ314" i="7"/>
  <c r="BL314" i="7"/>
  <c r="AW313" i="7"/>
  <c r="AY313" i="7"/>
  <c r="AU314" i="7"/>
  <c r="H314" i="6" s="1"/>
  <c r="I314" i="6"/>
  <c r="AX314" i="7"/>
  <c r="AV314" i="7"/>
  <c r="BB314" i="7"/>
  <c r="BE315" i="7"/>
  <c r="AN314" i="7"/>
  <c r="F313" i="6"/>
  <c r="AG314" i="7"/>
  <c r="AH314" i="7"/>
  <c r="AJ314" i="7"/>
  <c r="AI313" i="7"/>
  <c r="AK313" i="7"/>
  <c r="G315" i="6"/>
  <c r="AQ315" i="7"/>
  <c r="U313" i="7"/>
  <c r="W313" i="7"/>
  <c r="V314" i="7"/>
  <c r="S314" i="7"/>
  <c r="D314" i="6" s="1"/>
  <c r="T314" i="7"/>
  <c r="E315" i="6"/>
  <c r="AC315" i="7"/>
  <c r="Z314" i="7"/>
  <c r="H312" i="7"/>
  <c r="G313" i="7"/>
  <c r="D313" i="7"/>
  <c r="B313" i="6" s="1"/>
  <c r="AE313" i="6" s="1"/>
  <c r="E313" i="7"/>
  <c r="H313" i="7" s="1"/>
  <c r="C314" i="6"/>
  <c r="L313" i="7"/>
  <c r="O314" i="7"/>
  <c r="AP314" i="7"/>
  <c r="CG314" i="7"/>
  <c r="BR314" i="7"/>
  <c r="BD314" i="7"/>
  <c r="DK315" i="7"/>
  <c r="BR313" i="7"/>
  <c r="Q316" i="6" l="1"/>
  <c r="DB316" i="7"/>
  <c r="P316" i="6" s="1"/>
  <c r="DC316" i="7"/>
  <c r="DE316" i="7"/>
  <c r="DF315" i="7"/>
  <c r="DD315" i="7"/>
  <c r="DL316" i="7"/>
  <c r="DI316" i="7"/>
  <c r="AF314" i="6"/>
  <c r="CT315" i="7"/>
  <c r="CW315" i="7"/>
  <c r="CH315" i="7"/>
  <c r="CE315" i="7"/>
  <c r="CP315" i="7"/>
  <c r="CN315" i="7"/>
  <c r="CM315" i="7"/>
  <c r="N315" i="6" s="1"/>
  <c r="CQ314" i="7"/>
  <c r="CO314" i="7"/>
  <c r="O316" i="6"/>
  <c r="CB314" i="7"/>
  <c r="BZ314" i="7"/>
  <c r="BX315" i="7"/>
  <c r="L315" i="6" s="1"/>
  <c r="M315" i="6"/>
  <c r="BY315" i="7"/>
  <c r="CA315" i="7"/>
  <c r="BS314" i="7"/>
  <c r="K315" i="6"/>
  <c r="BL315" i="7"/>
  <c r="BI315" i="7"/>
  <c r="J315" i="6" s="1"/>
  <c r="BJ315" i="7"/>
  <c r="BK314" i="7"/>
  <c r="BM314" i="7"/>
  <c r="AU315" i="7"/>
  <c r="H315" i="6" s="1"/>
  <c r="I315" i="6"/>
  <c r="AX315" i="7"/>
  <c r="AV315" i="7"/>
  <c r="AW314" i="7"/>
  <c r="AY314" i="7"/>
  <c r="BB315" i="7"/>
  <c r="BE316" i="7"/>
  <c r="AN315" i="7"/>
  <c r="F314" i="6"/>
  <c r="AJ315" i="7"/>
  <c r="AG315" i="7"/>
  <c r="AH315" i="7"/>
  <c r="AI314" i="7"/>
  <c r="AK314" i="7"/>
  <c r="G316" i="6"/>
  <c r="AQ316" i="7"/>
  <c r="F313" i="7"/>
  <c r="AC316" i="7"/>
  <c r="E316" i="6"/>
  <c r="V315" i="7"/>
  <c r="S315" i="7"/>
  <c r="D315" i="6" s="1"/>
  <c r="T315" i="7"/>
  <c r="Z315" i="7"/>
  <c r="W314" i="7"/>
  <c r="U314" i="7"/>
  <c r="E314" i="7"/>
  <c r="H314" i="7" s="1"/>
  <c r="G314" i="7"/>
  <c r="C315" i="6"/>
  <c r="D314" i="7"/>
  <c r="B314" i="6" s="1"/>
  <c r="AE314" i="6" s="1"/>
  <c r="L314" i="7"/>
  <c r="O315" i="7"/>
  <c r="CG315" i="7"/>
  <c r="AP315" i="7"/>
  <c r="BD315" i="7"/>
  <c r="DK316" i="7"/>
  <c r="BR315" i="7"/>
  <c r="Q317" i="6" l="1"/>
  <c r="DE317" i="7"/>
  <c r="DC317" i="7"/>
  <c r="DB317" i="7"/>
  <c r="P317" i="6" s="1"/>
  <c r="DL317" i="7"/>
  <c r="DI317" i="7"/>
  <c r="DD316" i="7"/>
  <c r="DF316" i="7"/>
  <c r="CH316" i="7"/>
  <c r="CE316" i="7"/>
  <c r="AF315" i="6"/>
  <c r="CT316" i="7"/>
  <c r="CW316" i="7"/>
  <c r="CM316" i="7"/>
  <c r="N316" i="6" s="1"/>
  <c r="CP316" i="7"/>
  <c r="CN316" i="7"/>
  <c r="CQ315" i="7"/>
  <c r="CO315" i="7"/>
  <c r="O317" i="6"/>
  <c r="CB315" i="7"/>
  <c r="BZ315" i="7"/>
  <c r="M316" i="6"/>
  <c r="BX316" i="7"/>
  <c r="L316" i="6" s="1"/>
  <c r="CA316" i="7"/>
  <c r="BY316" i="7"/>
  <c r="BP315" i="7"/>
  <c r="BS315" i="7"/>
  <c r="BM315" i="7"/>
  <c r="BK315" i="7"/>
  <c r="K316" i="6"/>
  <c r="BI316" i="7"/>
  <c r="J316" i="6" s="1"/>
  <c r="BJ316" i="7"/>
  <c r="BL316" i="7"/>
  <c r="AV316" i="7"/>
  <c r="I316" i="6"/>
  <c r="AU316" i="7"/>
  <c r="H316" i="6" s="1"/>
  <c r="AX316" i="7"/>
  <c r="AW315" i="7"/>
  <c r="AY315" i="7"/>
  <c r="BB316" i="7"/>
  <c r="BE317" i="7"/>
  <c r="AN316" i="7"/>
  <c r="F315" i="6"/>
  <c r="AG316" i="7"/>
  <c r="AJ316" i="7"/>
  <c r="AH316" i="7"/>
  <c r="AI315" i="7"/>
  <c r="AK315" i="7"/>
  <c r="G317" i="6"/>
  <c r="AQ317" i="7"/>
  <c r="F314" i="7"/>
  <c r="E317" i="6"/>
  <c r="AC317" i="7"/>
  <c r="U315" i="7"/>
  <c r="W315" i="7"/>
  <c r="S316" i="7"/>
  <c r="D316" i="6" s="1"/>
  <c r="T316" i="7"/>
  <c r="V316" i="7"/>
  <c r="Z316" i="7"/>
  <c r="E315" i="7"/>
  <c r="H315" i="7" s="1"/>
  <c r="D315" i="7"/>
  <c r="B315" i="6" s="1"/>
  <c r="AE315" i="6" s="1"/>
  <c r="G315" i="7"/>
  <c r="C316" i="6"/>
  <c r="L315" i="7"/>
  <c r="O316" i="7"/>
  <c r="AP316" i="7"/>
  <c r="CG316" i="7"/>
  <c r="BR316" i="7"/>
  <c r="DK317" i="7"/>
  <c r="BD316" i="7"/>
  <c r="Q318" i="6" l="1"/>
  <c r="DB318" i="7"/>
  <c r="P318" i="6" s="1"/>
  <c r="DC318" i="7"/>
  <c r="DE318" i="7"/>
  <c r="DL318" i="7"/>
  <c r="DI318" i="7"/>
  <c r="DF317" i="7"/>
  <c r="DD317" i="7"/>
  <c r="AF316" i="6"/>
  <c r="CH317" i="7"/>
  <c r="CE317" i="7"/>
  <c r="CT317" i="7"/>
  <c r="CW317" i="7"/>
  <c r="CP317" i="7"/>
  <c r="CM317" i="7"/>
  <c r="N317" i="6" s="1"/>
  <c r="CN317" i="7"/>
  <c r="CQ316" i="7"/>
  <c r="CO316" i="7"/>
  <c r="O318" i="6"/>
  <c r="BP317" i="7"/>
  <c r="BY317" i="7"/>
  <c r="M317" i="6"/>
  <c r="BX317" i="7"/>
  <c r="L317" i="6" s="1"/>
  <c r="CA317" i="7"/>
  <c r="CB316" i="7"/>
  <c r="BZ316" i="7"/>
  <c r="BP316" i="7"/>
  <c r="BS316" i="7"/>
  <c r="K317" i="6"/>
  <c r="BL317" i="7"/>
  <c r="BI317" i="7"/>
  <c r="J317" i="6" s="1"/>
  <c r="BJ317" i="7"/>
  <c r="BK316" i="7"/>
  <c r="BM316" i="7"/>
  <c r="AU317" i="7"/>
  <c r="H317" i="6" s="1"/>
  <c r="I317" i="6"/>
  <c r="AX317" i="7"/>
  <c r="AV317" i="7"/>
  <c r="BB317" i="7"/>
  <c r="AW316" i="7"/>
  <c r="AY316" i="7"/>
  <c r="BE318" i="7"/>
  <c r="AN317" i="7"/>
  <c r="F316" i="6"/>
  <c r="AG317" i="7"/>
  <c r="AJ317" i="7"/>
  <c r="AH317" i="7"/>
  <c r="AI316" i="7"/>
  <c r="AK316" i="7"/>
  <c r="G318" i="6"/>
  <c r="AQ318" i="7"/>
  <c r="F315" i="7"/>
  <c r="Z317" i="7"/>
  <c r="W316" i="7"/>
  <c r="U316" i="7"/>
  <c r="AC318" i="7"/>
  <c r="E318" i="6"/>
  <c r="T317" i="7"/>
  <c r="V317" i="7"/>
  <c r="S317" i="7"/>
  <c r="D317" i="6" s="1"/>
  <c r="G316" i="7"/>
  <c r="E316" i="7"/>
  <c r="F316" i="7" s="1"/>
  <c r="D316" i="7"/>
  <c r="B316" i="6" s="1"/>
  <c r="C317" i="6"/>
  <c r="L316" i="7"/>
  <c r="O317" i="7"/>
  <c r="CG317" i="7"/>
  <c r="DK318" i="7"/>
  <c r="AP317" i="7"/>
  <c r="BD317" i="7"/>
  <c r="AE316" i="6" l="1"/>
  <c r="Q319" i="6"/>
  <c r="DC319" i="7"/>
  <c r="DB319" i="7"/>
  <c r="P319" i="6" s="1"/>
  <c r="DE319" i="7"/>
  <c r="DL319" i="7"/>
  <c r="DI319" i="7"/>
  <c r="DD318" i="7"/>
  <c r="DF318" i="7"/>
  <c r="AF317" i="6"/>
  <c r="CH318" i="7"/>
  <c r="CE318" i="7"/>
  <c r="CT318" i="7"/>
  <c r="CW318" i="7"/>
  <c r="CP318" i="7"/>
  <c r="CM318" i="7"/>
  <c r="N318" i="6" s="1"/>
  <c r="CN318" i="7"/>
  <c r="CQ317" i="7"/>
  <c r="CO317" i="7"/>
  <c r="O319" i="6"/>
  <c r="BS318" i="7"/>
  <c r="BZ317" i="7"/>
  <c r="CB317" i="7"/>
  <c r="BX318" i="7"/>
  <c r="L318" i="6" s="1"/>
  <c r="M318" i="6"/>
  <c r="CA318" i="7"/>
  <c r="BY318" i="7"/>
  <c r="BS317" i="7"/>
  <c r="BP318" i="7"/>
  <c r="BK317" i="7"/>
  <c r="BM317" i="7"/>
  <c r="K318" i="6"/>
  <c r="BI318" i="7"/>
  <c r="J318" i="6" s="1"/>
  <c r="BJ318" i="7"/>
  <c r="BL318" i="7"/>
  <c r="AU318" i="7"/>
  <c r="H318" i="6" s="1"/>
  <c r="I318" i="6"/>
  <c r="AV318" i="7"/>
  <c r="AX318" i="7"/>
  <c r="AW317" i="7"/>
  <c r="AY317" i="7"/>
  <c r="BB318" i="7"/>
  <c r="BE319" i="7"/>
  <c r="AN318" i="7"/>
  <c r="F317" i="6"/>
  <c r="AH318" i="7"/>
  <c r="AJ318" i="7"/>
  <c r="AG318" i="7"/>
  <c r="AI317" i="7"/>
  <c r="AK317" i="7"/>
  <c r="G319" i="6"/>
  <c r="AQ319" i="7"/>
  <c r="U317" i="7"/>
  <c r="W317" i="7"/>
  <c r="V318" i="7"/>
  <c r="S318" i="7"/>
  <c r="D318" i="6" s="1"/>
  <c r="T318" i="7"/>
  <c r="E319" i="6"/>
  <c r="AC319" i="7"/>
  <c r="Z318" i="7"/>
  <c r="H316" i="7"/>
  <c r="E317" i="7"/>
  <c r="H317" i="7" s="1"/>
  <c r="C318" i="6"/>
  <c r="G317" i="7"/>
  <c r="D317" i="7"/>
  <c r="B317" i="6" s="1"/>
  <c r="AE317" i="6" s="1"/>
  <c r="L317" i="7"/>
  <c r="O318" i="7"/>
  <c r="CG318" i="7"/>
  <c r="AP318" i="7"/>
  <c r="BD318" i="7"/>
  <c r="BR317" i="7"/>
  <c r="DK319" i="7"/>
  <c r="Q320" i="6" l="1"/>
  <c r="DC320" i="7"/>
  <c r="DB320" i="7"/>
  <c r="P320" i="6" s="1"/>
  <c r="DE320" i="7"/>
  <c r="DF319" i="7"/>
  <c r="DD319" i="7"/>
  <c r="DL320" i="7"/>
  <c r="DI320" i="7"/>
  <c r="CH319" i="7"/>
  <c r="CE319" i="7"/>
  <c r="CT319" i="7"/>
  <c r="CW319" i="7"/>
  <c r="AF318" i="6"/>
  <c r="CP319" i="7"/>
  <c r="CN319" i="7"/>
  <c r="CM319" i="7"/>
  <c r="N319" i="6" s="1"/>
  <c r="CQ318" i="7"/>
  <c r="CO318" i="7"/>
  <c r="O320" i="6"/>
  <c r="BP319" i="7"/>
  <c r="CB318" i="7"/>
  <c r="BZ318" i="7"/>
  <c r="BX319" i="7"/>
  <c r="L319" i="6" s="1"/>
  <c r="M319" i="6"/>
  <c r="BY319" i="7"/>
  <c r="CA319" i="7"/>
  <c r="K319" i="6"/>
  <c r="BL319" i="7"/>
  <c r="BI319" i="7"/>
  <c r="J319" i="6" s="1"/>
  <c r="BJ319" i="7"/>
  <c r="BM318" i="7"/>
  <c r="BK318" i="7"/>
  <c r="AU319" i="7"/>
  <c r="H319" i="6" s="1"/>
  <c r="I319" i="6"/>
  <c r="AX319" i="7"/>
  <c r="AV319" i="7"/>
  <c r="BB319" i="7"/>
  <c r="AY318" i="7"/>
  <c r="AW318" i="7"/>
  <c r="BE320" i="7"/>
  <c r="AN319" i="7"/>
  <c r="F318" i="6"/>
  <c r="AJ319" i="7"/>
  <c r="AH319" i="7"/>
  <c r="AG319" i="7"/>
  <c r="AK318" i="7"/>
  <c r="AI318" i="7"/>
  <c r="G320" i="6"/>
  <c r="AQ320" i="7"/>
  <c r="F317" i="7"/>
  <c r="AC320" i="7"/>
  <c r="E320" i="6"/>
  <c r="V319" i="7"/>
  <c r="S319" i="7"/>
  <c r="D319" i="6" s="1"/>
  <c r="T319" i="7"/>
  <c r="Z319" i="7"/>
  <c r="U318" i="7"/>
  <c r="W318" i="7"/>
  <c r="G318" i="7"/>
  <c r="C319" i="6"/>
  <c r="D318" i="7"/>
  <c r="B318" i="6" s="1"/>
  <c r="L318" i="7"/>
  <c r="E318" i="7"/>
  <c r="O319" i="7"/>
  <c r="DK320" i="7"/>
  <c r="BD319" i="7"/>
  <c r="CG319" i="7"/>
  <c r="BR318" i="7"/>
  <c r="AP319" i="7"/>
  <c r="AE318" i="6" l="1"/>
  <c r="Q321" i="6"/>
  <c r="DE321" i="7"/>
  <c r="DC321" i="7"/>
  <c r="DB321" i="7"/>
  <c r="P321" i="6" s="1"/>
  <c r="DD320" i="7"/>
  <c r="DF320" i="7"/>
  <c r="DL321" i="7"/>
  <c r="DI321" i="7"/>
  <c r="AF319" i="6"/>
  <c r="CH320" i="7"/>
  <c r="CE320" i="7"/>
  <c r="CT320" i="7"/>
  <c r="CW320" i="7"/>
  <c r="CP320" i="7"/>
  <c r="CM320" i="7"/>
  <c r="N320" i="6" s="1"/>
  <c r="CN320" i="7"/>
  <c r="CQ319" i="7"/>
  <c r="CO319" i="7"/>
  <c r="O321" i="6"/>
  <c r="CB319" i="7"/>
  <c r="BZ319" i="7"/>
  <c r="BS320" i="7"/>
  <c r="BX320" i="7"/>
  <c r="L320" i="6" s="1"/>
  <c r="M320" i="6"/>
  <c r="CA320" i="7"/>
  <c r="BY320" i="7"/>
  <c r="BS319" i="7"/>
  <c r="BP320" i="7"/>
  <c r="BM319" i="7"/>
  <c r="BK319" i="7"/>
  <c r="K320" i="6"/>
  <c r="BI320" i="7"/>
  <c r="J320" i="6" s="1"/>
  <c r="BL320" i="7"/>
  <c r="BJ320" i="7"/>
  <c r="AV320" i="7"/>
  <c r="I320" i="6"/>
  <c r="AU320" i="7"/>
  <c r="H320" i="6" s="1"/>
  <c r="AX320" i="7"/>
  <c r="AW319" i="7"/>
  <c r="AY319" i="7"/>
  <c r="BB320" i="7"/>
  <c r="BE321" i="7"/>
  <c r="AN320" i="7"/>
  <c r="F319" i="6"/>
  <c r="AG320" i="7"/>
  <c r="AJ320" i="7"/>
  <c r="AH320" i="7"/>
  <c r="AI319" i="7"/>
  <c r="AK319" i="7"/>
  <c r="G321" i="6"/>
  <c r="AQ321" i="7"/>
  <c r="U319" i="7"/>
  <c r="W319" i="7"/>
  <c r="S320" i="7"/>
  <c r="D320" i="6" s="1"/>
  <c r="T320" i="7"/>
  <c r="V320" i="7"/>
  <c r="E321" i="6"/>
  <c r="AC321" i="7"/>
  <c r="Z320" i="7"/>
  <c r="D319" i="7"/>
  <c r="B319" i="6" s="1"/>
  <c r="AE319" i="6" s="1"/>
  <c r="E319" i="7"/>
  <c r="F319" i="7" s="1"/>
  <c r="G319" i="7"/>
  <c r="C320" i="6"/>
  <c r="L319" i="7"/>
  <c r="F318" i="7"/>
  <c r="H318" i="7"/>
  <c r="O320" i="7"/>
  <c r="DK321" i="7"/>
  <c r="AP320" i="7"/>
  <c r="CG320" i="7"/>
  <c r="BD320" i="7"/>
  <c r="BR319" i="7"/>
  <c r="Q322" i="6" l="1"/>
  <c r="DB322" i="7"/>
  <c r="P322" i="6" s="1"/>
  <c r="DC322" i="7"/>
  <c r="DE322" i="7"/>
  <c r="DL322" i="7"/>
  <c r="DI322" i="7"/>
  <c r="DF321" i="7"/>
  <c r="DD321" i="7"/>
  <c r="AF320" i="6"/>
  <c r="CH321" i="7"/>
  <c r="CE321" i="7"/>
  <c r="CT321" i="7"/>
  <c r="CW321" i="7"/>
  <c r="CM321" i="7"/>
  <c r="N321" i="6" s="1"/>
  <c r="CN321" i="7"/>
  <c r="CP321" i="7"/>
  <c r="CQ320" i="7"/>
  <c r="CO320" i="7"/>
  <c r="O322" i="6"/>
  <c r="BS321" i="7"/>
  <c r="CB320" i="7"/>
  <c r="BZ320" i="7"/>
  <c r="BY321" i="7"/>
  <c r="M321" i="6"/>
  <c r="CA321" i="7"/>
  <c r="BX321" i="7"/>
  <c r="L321" i="6" s="1"/>
  <c r="BK320" i="7"/>
  <c r="BM320" i="7"/>
  <c r="K321" i="6"/>
  <c r="BL321" i="7"/>
  <c r="BI321" i="7"/>
  <c r="J321" i="6" s="1"/>
  <c r="BJ321" i="7"/>
  <c r="AU321" i="7"/>
  <c r="H321" i="6" s="1"/>
  <c r="I321" i="6"/>
  <c r="AX321" i="7"/>
  <c r="AV321" i="7"/>
  <c r="BB321" i="7"/>
  <c r="AY320" i="7"/>
  <c r="AW320" i="7"/>
  <c r="BE322" i="7"/>
  <c r="AN321" i="7"/>
  <c r="F320" i="6"/>
  <c r="AG321" i="7"/>
  <c r="AJ321" i="7"/>
  <c r="AH321" i="7"/>
  <c r="AK320" i="7"/>
  <c r="AI320" i="7"/>
  <c r="G322" i="6"/>
  <c r="AQ322" i="7"/>
  <c r="AC322" i="7"/>
  <c r="E322" i="6"/>
  <c r="T321" i="7"/>
  <c r="V321" i="7"/>
  <c r="S321" i="7"/>
  <c r="D321" i="6" s="1"/>
  <c r="W320" i="7"/>
  <c r="U320" i="7"/>
  <c r="Z321" i="7"/>
  <c r="H319" i="7"/>
  <c r="G320" i="7"/>
  <c r="D320" i="7"/>
  <c r="B320" i="6" s="1"/>
  <c r="AE320" i="6" s="1"/>
  <c r="E320" i="7"/>
  <c r="F320" i="7" s="1"/>
  <c r="C321" i="6"/>
  <c r="L320" i="7"/>
  <c r="O321" i="7"/>
  <c r="BD321" i="7"/>
  <c r="AP321" i="7"/>
  <c r="BR320" i="7"/>
  <c r="DK322" i="7"/>
  <c r="CG321" i="7"/>
  <c r="Q323" i="6" l="1"/>
  <c r="DC323" i="7"/>
  <c r="DB323" i="7"/>
  <c r="P323" i="6" s="1"/>
  <c r="DE323" i="7"/>
  <c r="DL323" i="7"/>
  <c r="DI323" i="7"/>
  <c r="DF322" i="7"/>
  <c r="DD322" i="7"/>
  <c r="CH322" i="7"/>
  <c r="CE322" i="7"/>
  <c r="AF321" i="6"/>
  <c r="CT322" i="7"/>
  <c r="CW322" i="7"/>
  <c r="CP322" i="7"/>
  <c r="CM322" i="7"/>
  <c r="N322" i="6" s="1"/>
  <c r="CN322" i="7"/>
  <c r="CQ321" i="7"/>
  <c r="CO321" i="7"/>
  <c r="O323" i="6"/>
  <c r="BP321" i="7"/>
  <c r="BX322" i="7"/>
  <c r="L322" i="6" s="1"/>
  <c r="M322" i="6"/>
  <c r="CA322" i="7"/>
  <c r="BY322" i="7"/>
  <c r="BZ321" i="7"/>
  <c r="CB321" i="7"/>
  <c r="BK321" i="7"/>
  <c r="BM321" i="7"/>
  <c r="K322" i="6"/>
  <c r="BI322" i="7"/>
  <c r="J322" i="6" s="1"/>
  <c r="BJ322" i="7"/>
  <c r="BL322" i="7"/>
  <c r="AW321" i="7"/>
  <c r="AY321" i="7"/>
  <c r="AU322" i="7"/>
  <c r="H322" i="6" s="1"/>
  <c r="I322" i="6"/>
  <c r="AX322" i="7"/>
  <c r="AV322" i="7"/>
  <c r="BB322" i="7"/>
  <c r="BE323" i="7"/>
  <c r="AN322" i="7"/>
  <c r="F321" i="6"/>
  <c r="AG322" i="7"/>
  <c r="AH322" i="7"/>
  <c r="AJ322" i="7"/>
  <c r="AK321" i="7"/>
  <c r="AI321" i="7"/>
  <c r="G323" i="6"/>
  <c r="AQ323" i="7"/>
  <c r="H320" i="7"/>
  <c r="U321" i="7"/>
  <c r="W321" i="7"/>
  <c r="V322" i="7"/>
  <c r="S322" i="7"/>
  <c r="D322" i="6" s="1"/>
  <c r="T322" i="7"/>
  <c r="E323" i="6"/>
  <c r="AC323" i="7"/>
  <c r="Z322" i="7"/>
  <c r="G321" i="7"/>
  <c r="C322" i="6"/>
  <c r="L321" i="7"/>
  <c r="D321" i="7"/>
  <c r="B321" i="6" s="1"/>
  <c r="AE321" i="6" s="1"/>
  <c r="E321" i="7"/>
  <c r="O322" i="7"/>
  <c r="DK323" i="7"/>
  <c r="BR322" i="7"/>
  <c r="CG322" i="7"/>
  <c r="BR321" i="7"/>
  <c r="BD322" i="7"/>
  <c r="AP322" i="7"/>
  <c r="Q324" i="6" l="1"/>
  <c r="DB324" i="7"/>
  <c r="P324" i="6" s="1"/>
  <c r="DC324" i="7"/>
  <c r="DE324" i="7"/>
  <c r="DF323" i="7"/>
  <c r="DD323" i="7"/>
  <c r="DL324" i="7"/>
  <c r="DI324" i="7"/>
  <c r="AF322" i="6"/>
  <c r="CH323" i="7"/>
  <c r="CE323" i="7"/>
  <c r="CT323" i="7"/>
  <c r="CW323" i="7"/>
  <c r="CP323" i="7"/>
  <c r="CN323" i="7"/>
  <c r="CM323" i="7"/>
  <c r="N323" i="6" s="1"/>
  <c r="CQ322" i="7"/>
  <c r="CO322" i="7"/>
  <c r="O324" i="6"/>
  <c r="BP323" i="7"/>
  <c r="CB322" i="7"/>
  <c r="BZ322" i="7"/>
  <c r="BP322" i="7"/>
  <c r="BX323" i="7"/>
  <c r="L323" i="6" s="1"/>
  <c r="M323" i="6"/>
  <c r="BY323" i="7"/>
  <c r="CA323" i="7"/>
  <c r="BS322" i="7"/>
  <c r="BL323" i="7"/>
  <c r="K323" i="6"/>
  <c r="BI323" i="7"/>
  <c r="J323" i="6" s="1"/>
  <c r="BJ323" i="7"/>
  <c r="BK322" i="7"/>
  <c r="BM322" i="7"/>
  <c r="AU323" i="7"/>
  <c r="H323" i="6" s="1"/>
  <c r="I323" i="6"/>
  <c r="AX323" i="7"/>
  <c r="AV323" i="7"/>
  <c r="AW322" i="7"/>
  <c r="AY322" i="7"/>
  <c r="BB323" i="7"/>
  <c r="BE324" i="7"/>
  <c r="AN323" i="7"/>
  <c r="F322" i="6"/>
  <c r="AG323" i="7"/>
  <c r="AH323" i="7"/>
  <c r="AJ323" i="7"/>
  <c r="AK322" i="7"/>
  <c r="AI322" i="7"/>
  <c r="G324" i="6"/>
  <c r="AQ324" i="7"/>
  <c r="AC324" i="7"/>
  <c r="E324" i="6"/>
  <c r="V323" i="7"/>
  <c r="S323" i="7"/>
  <c r="D323" i="6" s="1"/>
  <c r="T323" i="7"/>
  <c r="Z323" i="7"/>
  <c r="W322" i="7"/>
  <c r="U322" i="7"/>
  <c r="D322" i="7"/>
  <c r="B322" i="6" s="1"/>
  <c r="AE322" i="6" s="1"/>
  <c r="G322" i="7"/>
  <c r="C323" i="6"/>
  <c r="E322" i="7"/>
  <c r="F322" i="7" s="1"/>
  <c r="L322" i="7"/>
  <c r="F321" i="7"/>
  <c r="H321" i="7"/>
  <c r="O323" i="7"/>
  <c r="AP323" i="7"/>
  <c r="CG323" i="7"/>
  <c r="BD323" i="7"/>
  <c r="DK324" i="7"/>
  <c r="Q325" i="6" l="1"/>
  <c r="DE325" i="7"/>
  <c r="DC325" i="7"/>
  <c r="DB325" i="7"/>
  <c r="P325" i="6" s="1"/>
  <c r="DL325" i="7"/>
  <c r="DI325" i="7"/>
  <c r="DD324" i="7"/>
  <c r="DF324" i="7"/>
  <c r="CH324" i="7"/>
  <c r="CE324" i="7"/>
  <c r="AF323" i="6"/>
  <c r="CT324" i="7"/>
  <c r="CW324" i="7"/>
  <c r="CM324" i="7"/>
  <c r="N324" i="6" s="1"/>
  <c r="CP324" i="7"/>
  <c r="CN324" i="7"/>
  <c r="CQ323" i="7"/>
  <c r="CO323" i="7"/>
  <c r="O325" i="6"/>
  <c r="CB323" i="7"/>
  <c r="BZ323" i="7"/>
  <c r="BS324" i="7"/>
  <c r="M324" i="6"/>
  <c r="BX324" i="7"/>
  <c r="L324" i="6" s="1"/>
  <c r="CA324" i="7"/>
  <c r="BY324" i="7"/>
  <c r="BS323" i="7"/>
  <c r="BI324" i="7"/>
  <c r="J324" i="6" s="1"/>
  <c r="BM323" i="7"/>
  <c r="BK323" i="7"/>
  <c r="K324" i="6"/>
  <c r="AV324" i="7"/>
  <c r="I324" i="6"/>
  <c r="AU324" i="7"/>
  <c r="H324" i="6" s="1"/>
  <c r="AX324" i="7"/>
  <c r="AW323" i="7"/>
  <c r="AY323" i="7"/>
  <c r="BB324" i="7"/>
  <c r="BE325" i="7"/>
  <c r="AN324" i="7"/>
  <c r="F323" i="6"/>
  <c r="AH324" i="7"/>
  <c r="AG324" i="7"/>
  <c r="AJ324" i="7"/>
  <c r="AI323" i="7"/>
  <c r="AK323" i="7"/>
  <c r="G325" i="6"/>
  <c r="AQ325" i="7"/>
  <c r="U323" i="7"/>
  <c r="W323" i="7"/>
  <c r="S324" i="7"/>
  <c r="D324" i="6" s="1"/>
  <c r="T324" i="7"/>
  <c r="V324" i="7"/>
  <c r="E325" i="6"/>
  <c r="AC325" i="7"/>
  <c r="Z324" i="7"/>
  <c r="D323" i="7"/>
  <c r="B323" i="6" s="1"/>
  <c r="AE323" i="6" s="1"/>
  <c r="E323" i="7"/>
  <c r="H323" i="7" s="1"/>
  <c r="H322" i="7"/>
  <c r="G323" i="7"/>
  <c r="C324" i="6"/>
  <c r="L323" i="7"/>
  <c r="O324" i="7"/>
  <c r="DK325" i="7"/>
  <c r="CG324" i="7"/>
  <c r="BR323" i="7"/>
  <c r="AP324" i="7"/>
  <c r="AF324" i="6" l="1"/>
  <c r="BP324" i="7"/>
  <c r="Q326" i="6"/>
  <c r="DB326" i="7"/>
  <c r="P326" i="6" s="1"/>
  <c r="DC326" i="7"/>
  <c r="DE326" i="7"/>
  <c r="DL326" i="7"/>
  <c r="DI326" i="7"/>
  <c r="DF325" i="7"/>
  <c r="DD325" i="7"/>
  <c r="CH325" i="7"/>
  <c r="CE325" i="7"/>
  <c r="CT325" i="7"/>
  <c r="CW325" i="7"/>
  <c r="CP325" i="7"/>
  <c r="CM325" i="7"/>
  <c r="N325" i="6" s="1"/>
  <c r="CN325" i="7"/>
  <c r="CQ324" i="7"/>
  <c r="CO324" i="7"/>
  <c r="O326" i="6"/>
  <c r="CB324" i="7"/>
  <c r="BZ324" i="7"/>
  <c r="BY325" i="7"/>
  <c r="M325" i="6"/>
  <c r="BX325" i="7"/>
  <c r="L325" i="6" s="1"/>
  <c r="CA325" i="7"/>
  <c r="BJ324" i="7"/>
  <c r="BM324" i="7" s="1"/>
  <c r="BL324" i="7"/>
  <c r="K325" i="6"/>
  <c r="BP325" i="7"/>
  <c r="AU325" i="7"/>
  <c r="H325" i="6" s="1"/>
  <c r="I325" i="6"/>
  <c r="AX325" i="7"/>
  <c r="AV325" i="7"/>
  <c r="BB325" i="7"/>
  <c r="AW324" i="7"/>
  <c r="AY324" i="7"/>
  <c r="BE326" i="7"/>
  <c r="AN325" i="7"/>
  <c r="F324" i="6"/>
  <c r="AJ325" i="7"/>
  <c r="AG325" i="7"/>
  <c r="AH325" i="7"/>
  <c r="AI324" i="7"/>
  <c r="AK324" i="7"/>
  <c r="G326" i="6"/>
  <c r="AQ326" i="7"/>
  <c r="F323" i="7"/>
  <c r="AC326" i="7"/>
  <c r="E326" i="6"/>
  <c r="T325" i="7"/>
  <c r="V325" i="7"/>
  <c r="S325" i="7"/>
  <c r="D325" i="6" s="1"/>
  <c r="W324" i="7"/>
  <c r="U324" i="7"/>
  <c r="Z325" i="7"/>
  <c r="G324" i="7"/>
  <c r="E324" i="7"/>
  <c r="H324" i="7" s="1"/>
  <c r="D324" i="7"/>
  <c r="B324" i="6" s="1"/>
  <c r="C325" i="6"/>
  <c r="L324" i="7"/>
  <c r="O325" i="7"/>
  <c r="N324" i="7"/>
  <c r="DK326" i="7"/>
  <c r="CG325" i="7"/>
  <c r="AP325" i="7"/>
  <c r="AE324" i="6" l="1"/>
  <c r="Q327" i="6"/>
  <c r="DC327" i="7"/>
  <c r="DB327" i="7"/>
  <c r="P327" i="6" s="1"/>
  <c r="DE327" i="7"/>
  <c r="DL327" i="7"/>
  <c r="DI327" i="7"/>
  <c r="DD326" i="7"/>
  <c r="DF326" i="7"/>
  <c r="CH326" i="7"/>
  <c r="CE326" i="7"/>
  <c r="AF325" i="6"/>
  <c r="CT326" i="7"/>
  <c r="CW326" i="7"/>
  <c r="CP326" i="7"/>
  <c r="CM326" i="7"/>
  <c r="N326" i="6" s="1"/>
  <c r="CN326" i="7"/>
  <c r="CQ325" i="7"/>
  <c r="CO325" i="7"/>
  <c r="O327" i="6"/>
  <c r="BK324" i="7"/>
  <c r="BZ325" i="7"/>
  <c r="CB325" i="7"/>
  <c r="BX326" i="7"/>
  <c r="L326" i="6" s="1"/>
  <c r="M326" i="6"/>
  <c r="CA326" i="7"/>
  <c r="BY326" i="7"/>
  <c r="BP326" i="7"/>
  <c r="BJ325" i="7"/>
  <c r="BM325" i="7" s="1"/>
  <c r="BS325" i="7"/>
  <c r="BL325" i="7"/>
  <c r="BI325" i="7"/>
  <c r="J325" i="6" s="1"/>
  <c r="K326" i="6"/>
  <c r="AU326" i="7"/>
  <c r="H326" i="6" s="1"/>
  <c r="I326" i="6"/>
  <c r="AV326" i="7"/>
  <c r="AX326" i="7"/>
  <c r="AW325" i="7"/>
  <c r="AY325" i="7"/>
  <c r="BB326" i="7"/>
  <c r="BE327" i="7"/>
  <c r="AN326" i="7"/>
  <c r="F325" i="6"/>
  <c r="AG326" i="7"/>
  <c r="AH326" i="7"/>
  <c r="AJ326" i="7"/>
  <c r="AI325" i="7"/>
  <c r="AK325" i="7"/>
  <c r="G327" i="6"/>
  <c r="AQ327" i="7"/>
  <c r="F324" i="7"/>
  <c r="U325" i="7"/>
  <c r="W325" i="7"/>
  <c r="V326" i="7"/>
  <c r="S326" i="7"/>
  <c r="D326" i="6" s="1"/>
  <c r="T326" i="7"/>
  <c r="E327" i="6"/>
  <c r="AC327" i="7"/>
  <c r="Z326" i="7"/>
  <c r="G325" i="7"/>
  <c r="D325" i="7"/>
  <c r="B325" i="6" s="1"/>
  <c r="E325" i="7"/>
  <c r="H325" i="7" s="1"/>
  <c r="C326" i="6"/>
  <c r="L325" i="7"/>
  <c r="O326" i="7"/>
  <c r="AP326" i="7"/>
  <c r="DK327" i="7"/>
  <c r="N325" i="7"/>
  <c r="CG326" i="7"/>
  <c r="AE325" i="6" l="1"/>
  <c r="BK325" i="7"/>
  <c r="Q328" i="6"/>
  <c r="DC328" i="7"/>
  <c r="DB328" i="7"/>
  <c r="P328" i="6" s="1"/>
  <c r="DE328" i="7"/>
  <c r="DF327" i="7"/>
  <c r="DD327" i="7"/>
  <c r="DL328" i="7"/>
  <c r="DI328" i="7"/>
  <c r="CH327" i="7"/>
  <c r="CE327" i="7"/>
  <c r="AF326" i="6"/>
  <c r="CT327" i="7"/>
  <c r="CW327" i="7"/>
  <c r="CP327" i="7"/>
  <c r="CN327" i="7"/>
  <c r="CM327" i="7"/>
  <c r="N327" i="6" s="1"/>
  <c r="CQ326" i="7"/>
  <c r="CO326" i="7"/>
  <c r="O328" i="6"/>
  <c r="BX327" i="7"/>
  <c r="L327" i="6" s="1"/>
  <c r="M327" i="6"/>
  <c r="BY327" i="7"/>
  <c r="CA327" i="7"/>
  <c r="CB326" i="7"/>
  <c r="BZ326" i="7"/>
  <c r="BS326" i="7"/>
  <c r="BL326" i="7"/>
  <c r="BI326" i="7"/>
  <c r="J326" i="6" s="1"/>
  <c r="BJ326" i="7"/>
  <c r="BK326" i="7" s="1"/>
  <c r="BL327" i="7"/>
  <c r="K327" i="6"/>
  <c r="BI327" i="7"/>
  <c r="J327" i="6" s="1"/>
  <c r="BJ327" i="7"/>
  <c r="AU327" i="7"/>
  <c r="H327" i="6" s="1"/>
  <c r="I327" i="6"/>
  <c r="AX327" i="7"/>
  <c r="AV327" i="7"/>
  <c r="BB327" i="7"/>
  <c r="AY326" i="7"/>
  <c r="AW326" i="7"/>
  <c r="BE328" i="7"/>
  <c r="AN327" i="7"/>
  <c r="F326" i="6"/>
  <c r="AG327" i="7"/>
  <c r="AH327" i="7"/>
  <c r="AJ327" i="7"/>
  <c r="AI326" i="7"/>
  <c r="AK326" i="7"/>
  <c r="G328" i="6"/>
  <c r="AQ328" i="7"/>
  <c r="F325" i="7"/>
  <c r="AC328" i="7"/>
  <c r="E328" i="6"/>
  <c r="V327" i="7"/>
  <c r="S327" i="7"/>
  <c r="D327" i="6" s="1"/>
  <c r="T327" i="7"/>
  <c r="Z327" i="7"/>
  <c r="U326" i="7"/>
  <c r="W326" i="7"/>
  <c r="D326" i="7"/>
  <c r="B326" i="6" s="1"/>
  <c r="AE326" i="6" s="1"/>
  <c r="E326" i="7"/>
  <c r="H326" i="7" s="1"/>
  <c r="G326" i="7"/>
  <c r="C327" i="6"/>
  <c r="L326" i="7"/>
  <c r="O327" i="7"/>
  <c r="AP327" i="7"/>
  <c r="CG327" i="7"/>
  <c r="N326" i="7"/>
  <c r="BR327" i="7"/>
  <c r="DK328" i="7"/>
  <c r="BD327" i="7"/>
  <c r="Q329" i="6" l="1"/>
  <c r="DE329" i="7"/>
  <c r="DC329" i="7"/>
  <c r="DB329" i="7"/>
  <c r="P329" i="6" s="1"/>
  <c r="DD328" i="7"/>
  <c r="DF328" i="7"/>
  <c r="DL329" i="7"/>
  <c r="DI329" i="7"/>
  <c r="CH328" i="7"/>
  <c r="CE328" i="7"/>
  <c r="AF327" i="6"/>
  <c r="CT328" i="7"/>
  <c r="CW328" i="7"/>
  <c r="CP328" i="7"/>
  <c r="CM328" i="7"/>
  <c r="N328" i="6" s="1"/>
  <c r="CN328" i="7"/>
  <c r="CQ327" i="7"/>
  <c r="CO327" i="7"/>
  <c r="O329" i="6"/>
  <c r="BP327" i="7"/>
  <c r="BX328" i="7"/>
  <c r="L328" i="6" s="1"/>
  <c r="M328" i="6"/>
  <c r="CA328" i="7"/>
  <c r="BY328" i="7"/>
  <c r="CB327" i="7"/>
  <c r="BZ327" i="7"/>
  <c r="BS327" i="7"/>
  <c r="BM326" i="7"/>
  <c r="BM327" i="7"/>
  <c r="BK327" i="7"/>
  <c r="K328" i="6"/>
  <c r="BI328" i="7"/>
  <c r="J328" i="6" s="1"/>
  <c r="BJ328" i="7"/>
  <c r="BL328" i="7"/>
  <c r="AW327" i="7"/>
  <c r="AY327" i="7"/>
  <c r="AV328" i="7"/>
  <c r="I328" i="6"/>
  <c r="AU328" i="7"/>
  <c r="H328" i="6" s="1"/>
  <c r="AX328" i="7"/>
  <c r="BB328" i="7"/>
  <c r="BE329" i="7"/>
  <c r="AN328" i="7"/>
  <c r="F327" i="6"/>
  <c r="AG328" i="7"/>
  <c r="AJ328" i="7"/>
  <c r="AH328" i="7"/>
  <c r="AI327" i="7"/>
  <c r="AK327" i="7"/>
  <c r="G329" i="6"/>
  <c r="AQ329" i="7"/>
  <c r="F326" i="7"/>
  <c r="U327" i="7"/>
  <c r="W327" i="7"/>
  <c r="S328" i="7"/>
  <c r="D328" i="6" s="1"/>
  <c r="T328" i="7"/>
  <c r="V328" i="7"/>
  <c r="E329" i="6"/>
  <c r="AC329" i="7"/>
  <c r="Z328" i="7"/>
  <c r="E327" i="7"/>
  <c r="F327" i="7" s="1"/>
  <c r="D327" i="7"/>
  <c r="B327" i="6" s="1"/>
  <c r="AE327" i="6" s="1"/>
  <c r="G327" i="7"/>
  <c r="C328" i="6"/>
  <c r="L327" i="7"/>
  <c r="O328" i="7"/>
  <c r="BR328" i="7"/>
  <c r="BD328" i="7"/>
  <c r="AP328" i="7"/>
  <c r="DK329" i="7"/>
  <c r="CG328" i="7"/>
  <c r="Q330" i="6" l="1"/>
  <c r="DB330" i="7"/>
  <c r="P330" i="6" s="1"/>
  <c r="DC330" i="7"/>
  <c r="DE330" i="7"/>
  <c r="DL330" i="7"/>
  <c r="DI330" i="7"/>
  <c r="DF329" i="7"/>
  <c r="DD329" i="7"/>
  <c r="CH329" i="7"/>
  <c r="CE329" i="7"/>
  <c r="AF328" i="6"/>
  <c r="CT329" i="7"/>
  <c r="CW329" i="7"/>
  <c r="CM329" i="7"/>
  <c r="N329" i="6" s="1"/>
  <c r="CN329" i="7"/>
  <c r="CP329" i="7"/>
  <c r="CQ328" i="7"/>
  <c r="CO328" i="7"/>
  <c r="O330" i="6"/>
  <c r="BP329" i="7"/>
  <c r="CB328" i="7"/>
  <c r="BZ328" i="7"/>
  <c r="BP328" i="7"/>
  <c r="BY329" i="7"/>
  <c r="M329" i="6"/>
  <c r="CA329" i="7"/>
  <c r="BX329" i="7"/>
  <c r="L329" i="6" s="1"/>
  <c r="BS328" i="7"/>
  <c r="K329" i="6"/>
  <c r="BL329" i="7"/>
  <c r="BI329" i="7"/>
  <c r="J329" i="6" s="1"/>
  <c r="BJ329" i="7"/>
  <c r="BK328" i="7"/>
  <c r="BM328" i="7"/>
  <c r="AU329" i="7"/>
  <c r="H329" i="6" s="1"/>
  <c r="I329" i="6"/>
  <c r="AX329" i="7"/>
  <c r="AV329" i="7"/>
  <c r="BB329" i="7"/>
  <c r="AY328" i="7"/>
  <c r="AW328" i="7"/>
  <c r="BE330" i="7"/>
  <c r="H327" i="7"/>
  <c r="AN329" i="7"/>
  <c r="F328" i="6"/>
  <c r="AG329" i="7"/>
  <c r="AH329" i="7"/>
  <c r="AJ329" i="7"/>
  <c r="AI328" i="7"/>
  <c r="AK328" i="7"/>
  <c r="G330" i="6"/>
  <c r="AQ330" i="7"/>
  <c r="AC330" i="7"/>
  <c r="E330" i="6"/>
  <c r="T329" i="7"/>
  <c r="V329" i="7"/>
  <c r="S329" i="7"/>
  <c r="D329" i="6" s="1"/>
  <c r="W328" i="7"/>
  <c r="U328" i="7"/>
  <c r="Z329" i="7"/>
  <c r="G328" i="7"/>
  <c r="E328" i="7"/>
  <c r="F328" i="7" s="1"/>
  <c r="D328" i="7"/>
  <c r="B328" i="6" s="1"/>
  <c r="AE328" i="6" s="1"/>
  <c r="C329" i="6"/>
  <c r="L328" i="7"/>
  <c r="O329" i="7"/>
  <c r="DK330" i="7"/>
  <c r="CG329" i="7"/>
  <c r="BD329" i="7"/>
  <c r="AP329" i="7"/>
  <c r="Q331" i="6" l="1"/>
  <c r="DB331" i="7"/>
  <c r="P331" i="6" s="1"/>
  <c r="DE331" i="7"/>
  <c r="DC331" i="7"/>
  <c r="DL331" i="7"/>
  <c r="DI331" i="7"/>
  <c r="DF330" i="7"/>
  <c r="DD330" i="7"/>
  <c r="CH330" i="7"/>
  <c r="CE330" i="7"/>
  <c r="AF329" i="6"/>
  <c r="CT330" i="7"/>
  <c r="CW330" i="7"/>
  <c r="CP330" i="7"/>
  <c r="CM330" i="7"/>
  <c r="N330" i="6" s="1"/>
  <c r="CN330" i="7"/>
  <c r="CQ329" i="7"/>
  <c r="CO329" i="7"/>
  <c r="O331" i="6"/>
  <c r="BS330" i="7"/>
  <c r="BZ329" i="7"/>
  <c r="CB329" i="7"/>
  <c r="BX330" i="7"/>
  <c r="L330" i="6" s="1"/>
  <c r="M330" i="6"/>
  <c r="CA330" i="7"/>
  <c r="BY330" i="7"/>
  <c r="BS329" i="7"/>
  <c r="BP330" i="7"/>
  <c r="BK329" i="7"/>
  <c r="BM329" i="7"/>
  <c r="K330" i="6"/>
  <c r="BI330" i="7"/>
  <c r="J330" i="6" s="1"/>
  <c r="BJ330" i="7"/>
  <c r="BL330" i="7"/>
  <c r="AW329" i="7"/>
  <c r="AY329" i="7"/>
  <c r="AU330" i="7"/>
  <c r="H330" i="6" s="1"/>
  <c r="I330" i="6"/>
  <c r="AX330" i="7"/>
  <c r="AV330" i="7"/>
  <c r="BB330" i="7"/>
  <c r="BE331" i="7"/>
  <c r="AN330" i="7"/>
  <c r="F329" i="6"/>
  <c r="AG330" i="7"/>
  <c r="AH330" i="7"/>
  <c r="AJ330" i="7"/>
  <c r="AI329" i="7"/>
  <c r="AK329" i="7"/>
  <c r="G331" i="6"/>
  <c r="AQ331" i="7"/>
  <c r="U329" i="7"/>
  <c r="W329" i="7"/>
  <c r="V330" i="7"/>
  <c r="S330" i="7"/>
  <c r="D330" i="6" s="1"/>
  <c r="T330" i="7"/>
  <c r="E331" i="6"/>
  <c r="AC331" i="7"/>
  <c r="Z330" i="7"/>
  <c r="H328" i="7"/>
  <c r="D329" i="7"/>
  <c r="B329" i="6" s="1"/>
  <c r="G329" i="7"/>
  <c r="E329" i="7"/>
  <c r="F329" i="7" s="1"/>
  <c r="C330" i="6"/>
  <c r="L329" i="7"/>
  <c r="O330" i="7"/>
  <c r="AP330" i="7"/>
  <c r="CG330" i="7"/>
  <c r="BD330" i="7"/>
  <c r="DK331" i="7"/>
  <c r="BR329" i="7"/>
  <c r="AE329" i="6" l="1"/>
  <c r="DL332" i="7"/>
  <c r="DI332" i="7"/>
  <c r="Q332" i="6"/>
  <c r="DB332" i="7"/>
  <c r="P332" i="6" s="1"/>
  <c r="DC332" i="7"/>
  <c r="DE332" i="7"/>
  <c r="DF331" i="7"/>
  <c r="DD331" i="7"/>
  <c r="CH331" i="7"/>
  <c r="CE331" i="7"/>
  <c r="AF330" i="6"/>
  <c r="CT331" i="7"/>
  <c r="CW331" i="7"/>
  <c r="CP331" i="7"/>
  <c r="CN331" i="7"/>
  <c r="CM331" i="7"/>
  <c r="N331" i="6" s="1"/>
  <c r="CQ330" i="7"/>
  <c r="CO330" i="7"/>
  <c r="O332" i="6"/>
  <c r="BP331" i="7"/>
  <c r="CB330" i="7"/>
  <c r="BZ330" i="7"/>
  <c r="BX331" i="7"/>
  <c r="L331" i="6" s="1"/>
  <c r="M331" i="6"/>
  <c r="BY331" i="7"/>
  <c r="CA331" i="7"/>
  <c r="K331" i="6"/>
  <c r="BL331" i="7"/>
  <c r="BI331" i="7"/>
  <c r="J331" i="6" s="1"/>
  <c r="BJ331" i="7"/>
  <c r="BM330" i="7"/>
  <c r="BK330" i="7"/>
  <c r="AU331" i="7"/>
  <c r="H331" i="6" s="1"/>
  <c r="I331" i="6"/>
  <c r="AX331" i="7"/>
  <c r="AV331" i="7"/>
  <c r="AW330" i="7"/>
  <c r="AY330" i="7"/>
  <c r="BB331" i="7"/>
  <c r="BE332" i="7"/>
  <c r="AN331" i="7"/>
  <c r="F330" i="6"/>
  <c r="AG331" i="7"/>
  <c r="AH331" i="7"/>
  <c r="AJ331" i="7"/>
  <c r="AI330" i="7"/>
  <c r="AK330" i="7"/>
  <c r="G332" i="6"/>
  <c r="AQ332" i="7"/>
  <c r="H329" i="7"/>
  <c r="AC332" i="7"/>
  <c r="E332" i="6"/>
  <c r="V331" i="7"/>
  <c r="S331" i="7"/>
  <c r="D331" i="6" s="1"/>
  <c r="T331" i="7"/>
  <c r="Z331" i="7"/>
  <c r="W330" i="7"/>
  <c r="U330" i="7"/>
  <c r="E330" i="7"/>
  <c r="H330" i="7" s="1"/>
  <c r="C331" i="6"/>
  <c r="G330" i="7"/>
  <c r="D330" i="7"/>
  <c r="B330" i="6" s="1"/>
  <c r="AE330" i="6" s="1"/>
  <c r="L330" i="7"/>
  <c r="O331" i="7"/>
  <c r="AP331" i="7"/>
  <c r="DK332" i="7"/>
  <c r="BD331" i="7"/>
  <c r="CG331" i="7"/>
  <c r="BR330" i="7"/>
  <c r="Q333" i="6" l="1"/>
  <c r="DE333" i="7"/>
  <c r="DC333" i="7"/>
  <c r="DB333" i="7"/>
  <c r="P333" i="6" s="1"/>
  <c r="DD332" i="7"/>
  <c r="DF332" i="7"/>
  <c r="DL333" i="7"/>
  <c r="DI333" i="7"/>
  <c r="AF331" i="6"/>
  <c r="CH332" i="7"/>
  <c r="CE332" i="7"/>
  <c r="CT332" i="7"/>
  <c r="CW332" i="7"/>
  <c r="CM332" i="7"/>
  <c r="N332" i="6" s="1"/>
  <c r="CP332" i="7"/>
  <c r="CN332" i="7"/>
  <c r="CQ331" i="7"/>
  <c r="CO331" i="7"/>
  <c r="O333" i="6"/>
  <c r="BS332" i="7"/>
  <c r="CB331" i="7"/>
  <c r="BZ331" i="7"/>
  <c r="M332" i="6"/>
  <c r="BX332" i="7"/>
  <c r="L332" i="6" s="1"/>
  <c r="CA332" i="7"/>
  <c r="BY332" i="7"/>
  <c r="BS331" i="7"/>
  <c r="BM331" i="7"/>
  <c r="BK331" i="7"/>
  <c r="K332" i="6"/>
  <c r="BI332" i="7"/>
  <c r="J332" i="6" s="1"/>
  <c r="BL332" i="7"/>
  <c r="BJ332" i="7"/>
  <c r="AV332" i="7"/>
  <c r="I332" i="6"/>
  <c r="AU332" i="7"/>
  <c r="H332" i="6" s="1"/>
  <c r="AX332" i="7"/>
  <c r="AW331" i="7"/>
  <c r="AY331" i="7"/>
  <c r="BB332" i="7"/>
  <c r="BE333" i="7"/>
  <c r="AN332" i="7"/>
  <c r="F331" i="6"/>
  <c r="AG332" i="7"/>
  <c r="AH332" i="7"/>
  <c r="AJ332" i="7"/>
  <c r="AI331" i="7"/>
  <c r="AK331" i="7"/>
  <c r="G333" i="6"/>
  <c r="AQ333" i="7"/>
  <c r="F330" i="7"/>
  <c r="E333" i="6"/>
  <c r="AC333" i="7"/>
  <c r="Z332" i="7"/>
  <c r="U331" i="7"/>
  <c r="W331" i="7"/>
  <c r="S332" i="7"/>
  <c r="D332" i="6" s="1"/>
  <c r="T332" i="7"/>
  <c r="V332" i="7"/>
  <c r="E331" i="7"/>
  <c r="F331" i="7" s="1"/>
  <c r="G331" i="7"/>
  <c r="D331" i="7"/>
  <c r="B331" i="6" s="1"/>
  <c r="AE331" i="6" s="1"/>
  <c r="C332" i="6"/>
  <c r="L331" i="7"/>
  <c r="O332" i="7"/>
  <c r="BR331" i="7"/>
  <c r="AP332" i="7"/>
  <c r="CG332" i="7"/>
  <c r="DK333" i="7"/>
  <c r="BD332" i="7"/>
  <c r="Q334" i="6" l="1"/>
  <c r="DB334" i="7"/>
  <c r="P334" i="6" s="1"/>
  <c r="DC334" i="7"/>
  <c r="DE334" i="7"/>
  <c r="DL334" i="7"/>
  <c r="DI334" i="7"/>
  <c r="DF333" i="7"/>
  <c r="DD333" i="7"/>
  <c r="CH333" i="7"/>
  <c r="CE333" i="7"/>
  <c r="AF332" i="6"/>
  <c r="CT333" i="7"/>
  <c r="CW333" i="7"/>
  <c r="CP333" i="7"/>
  <c r="CM333" i="7"/>
  <c r="N333" i="6" s="1"/>
  <c r="CN333" i="7"/>
  <c r="CQ332" i="7"/>
  <c r="CO332" i="7"/>
  <c r="O334" i="6"/>
  <c r="BP332" i="7"/>
  <c r="CB332" i="7"/>
  <c r="BZ332" i="7"/>
  <c r="BS333" i="7"/>
  <c r="BY333" i="7"/>
  <c r="M333" i="6"/>
  <c r="BX333" i="7"/>
  <c r="L333" i="6" s="1"/>
  <c r="CA333" i="7"/>
  <c r="BP333" i="7"/>
  <c r="BK332" i="7"/>
  <c r="BM332" i="7"/>
  <c r="K333" i="6"/>
  <c r="BL333" i="7"/>
  <c r="BI333" i="7"/>
  <c r="J333" i="6" s="1"/>
  <c r="BJ333" i="7"/>
  <c r="AU333" i="7"/>
  <c r="H333" i="6" s="1"/>
  <c r="I333" i="6"/>
  <c r="AX333" i="7"/>
  <c r="AV333" i="7"/>
  <c r="BB333" i="7"/>
  <c r="AW332" i="7"/>
  <c r="AY332" i="7"/>
  <c r="BE334" i="7"/>
  <c r="AN333" i="7"/>
  <c r="F332" i="6"/>
  <c r="H331" i="7"/>
  <c r="AG333" i="7"/>
  <c r="AJ333" i="7"/>
  <c r="AH333" i="7"/>
  <c r="AI332" i="7"/>
  <c r="AK332" i="7"/>
  <c r="G334" i="6"/>
  <c r="AQ334" i="7"/>
  <c r="Z333" i="7"/>
  <c r="W332" i="7"/>
  <c r="U332" i="7"/>
  <c r="AC334" i="7"/>
  <c r="E334" i="6"/>
  <c r="T333" i="7"/>
  <c r="V333" i="7"/>
  <c r="S333" i="7"/>
  <c r="D333" i="6" s="1"/>
  <c r="G332" i="7"/>
  <c r="E332" i="7"/>
  <c r="F332" i="7" s="1"/>
  <c r="D332" i="7"/>
  <c r="B332" i="6" s="1"/>
  <c r="AE332" i="6" s="1"/>
  <c r="C333" i="6"/>
  <c r="L332" i="7"/>
  <c r="O333" i="7"/>
  <c r="DK334" i="7"/>
  <c r="CG333" i="7"/>
  <c r="BR332" i="7"/>
  <c r="AP333" i="7"/>
  <c r="BD333" i="7"/>
  <c r="Q335" i="6" l="1"/>
  <c r="DB335" i="7"/>
  <c r="P335" i="6" s="1"/>
  <c r="DE335" i="7"/>
  <c r="DC335" i="7"/>
  <c r="DL335" i="7"/>
  <c r="DI335" i="7"/>
  <c r="DD334" i="7"/>
  <c r="DF334" i="7"/>
  <c r="CH334" i="7"/>
  <c r="CE334" i="7"/>
  <c r="AF333" i="6"/>
  <c r="CT334" i="7"/>
  <c r="CW334" i="7"/>
  <c r="CP334" i="7"/>
  <c r="CM334" i="7"/>
  <c r="N334" i="6" s="1"/>
  <c r="CN334" i="7"/>
  <c r="CQ333" i="7"/>
  <c r="CO333" i="7"/>
  <c r="O335" i="6"/>
  <c r="BS334" i="7"/>
  <c r="BZ333" i="7"/>
  <c r="CB333" i="7"/>
  <c r="BX334" i="7"/>
  <c r="L334" i="6" s="1"/>
  <c r="M334" i="6"/>
  <c r="CA334" i="7"/>
  <c r="BY334" i="7"/>
  <c r="BK333" i="7"/>
  <c r="BM333" i="7"/>
  <c r="K334" i="6"/>
  <c r="BI334" i="7"/>
  <c r="J334" i="6" s="1"/>
  <c r="BJ334" i="7"/>
  <c r="BL334" i="7"/>
  <c r="AU334" i="7"/>
  <c r="H334" i="6" s="1"/>
  <c r="I334" i="6"/>
  <c r="AV334" i="7"/>
  <c r="AX334" i="7"/>
  <c r="AW333" i="7"/>
  <c r="AY333" i="7"/>
  <c r="BB334" i="7"/>
  <c r="BE335" i="7"/>
  <c r="AN334" i="7"/>
  <c r="F333" i="6"/>
  <c r="AJ334" i="7"/>
  <c r="AG334" i="7"/>
  <c r="AH334" i="7"/>
  <c r="AI333" i="7"/>
  <c r="AK333" i="7"/>
  <c r="G335" i="6"/>
  <c r="AQ335" i="7"/>
  <c r="U333" i="7"/>
  <c r="W333" i="7"/>
  <c r="V334" i="7"/>
  <c r="S334" i="7"/>
  <c r="D334" i="6" s="1"/>
  <c r="T334" i="7"/>
  <c r="E335" i="6"/>
  <c r="AC335" i="7"/>
  <c r="Z334" i="7"/>
  <c r="H332" i="7"/>
  <c r="G333" i="7"/>
  <c r="E333" i="7"/>
  <c r="F333" i="7" s="1"/>
  <c r="D333" i="7"/>
  <c r="B333" i="6" s="1"/>
  <c r="C334" i="6"/>
  <c r="L333" i="7"/>
  <c r="O334" i="7"/>
  <c r="BD334" i="7"/>
  <c r="AP334" i="7"/>
  <c r="CG334" i="7"/>
  <c r="BR333" i="7"/>
  <c r="DK335" i="7"/>
  <c r="AE333" i="6" l="1"/>
  <c r="Q336" i="6"/>
  <c r="DC336" i="7"/>
  <c r="DB336" i="7"/>
  <c r="P336" i="6" s="1"/>
  <c r="DE336" i="7"/>
  <c r="DF335" i="7"/>
  <c r="DD335" i="7"/>
  <c r="DL336" i="7"/>
  <c r="DI336" i="7"/>
  <c r="CH335" i="7"/>
  <c r="CE335" i="7"/>
  <c r="AF334" i="6"/>
  <c r="CT335" i="7"/>
  <c r="CW335" i="7"/>
  <c r="CP335" i="7"/>
  <c r="CN335" i="7"/>
  <c r="CM335" i="7"/>
  <c r="N335" i="6" s="1"/>
  <c r="CQ334" i="7"/>
  <c r="CO334" i="7"/>
  <c r="BP334" i="7"/>
  <c r="O336" i="6"/>
  <c r="BX335" i="7"/>
  <c r="L335" i="6" s="1"/>
  <c r="M335" i="6"/>
  <c r="BY335" i="7"/>
  <c r="CA335" i="7"/>
  <c r="BP335" i="7"/>
  <c r="CB334" i="7"/>
  <c r="BZ334" i="7"/>
  <c r="BL335" i="7"/>
  <c r="K335" i="6"/>
  <c r="BI335" i="7"/>
  <c r="J335" i="6" s="1"/>
  <c r="BJ335" i="7"/>
  <c r="BK334" i="7"/>
  <c r="BM334" i="7"/>
  <c r="BB335" i="7"/>
  <c r="AU335" i="7"/>
  <c r="H335" i="6" s="1"/>
  <c r="I335" i="6"/>
  <c r="AX335" i="7"/>
  <c r="AV335" i="7"/>
  <c r="AY334" i="7"/>
  <c r="AW334" i="7"/>
  <c r="BE336" i="7"/>
  <c r="AN335" i="7"/>
  <c r="F334" i="6"/>
  <c r="AG335" i="7"/>
  <c r="AJ335" i="7"/>
  <c r="AH335" i="7"/>
  <c r="AI334" i="7"/>
  <c r="AK334" i="7"/>
  <c r="G336" i="6"/>
  <c r="AQ336" i="7"/>
  <c r="H333" i="7"/>
  <c r="AC336" i="7"/>
  <c r="E336" i="6"/>
  <c r="V335" i="7"/>
  <c r="S335" i="7"/>
  <c r="D335" i="6" s="1"/>
  <c r="T335" i="7"/>
  <c r="Z335" i="7"/>
  <c r="U334" i="7"/>
  <c r="W334" i="7"/>
  <c r="G334" i="7"/>
  <c r="C335" i="6"/>
  <c r="E334" i="7"/>
  <c r="H334" i="7" s="1"/>
  <c r="D334" i="7"/>
  <c r="B334" i="6" s="1"/>
  <c r="AE334" i="6" s="1"/>
  <c r="L334" i="7"/>
  <c r="O335" i="7"/>
  <c r="AP335" i="7"/>
  <c r="BR334" i="7"/>
  <c r="DK336" i="7"/>
  <c r="BD335" i="7"/>
  <c r="CG335" i="7"/>
  <c r="Q337" i="6" l="1"/>
  <c r="DE337" i="7"/>
  <c r="DC337" i="7"/>
  <c r="DB337" i="7"/>
  <c r="P337" i="6" s="1"/>
  <c r="DD336" i="7"/>
  <c r="DF336" i="7"/>
  <c r="DL337" i="7"/>
  <c r="DI337" i="7"/>
  <c r="AF335" i="6"/>
  <c r="CH336" i="7"/>
  <c r="CE336" i="7"/>
  <c r="CT336" i="7"/>
  <c r="CW336" i="7"/>
  <c r="CP336" i="7"/>
  <c r="CM336" i="7"/>
  <c r="N336" i="6" s="1"/>
  <c r="CN336" i="7"/>
  <c r="CQ335" i="7"/>
  <c r="CO335" i="7"/>
  <c r="O337" i="6"/>
  <c r="BS336" i="7"/>
  <c r="BS335" i="7"/>
  <c r="CB335" i="7"/>
  <c r="BZ335" i="7"/>
  <c r="BX336" i="7"/>
  <c r="L336" i="6" s="1"/>
  <c r="M336" i="6"/>
  <c r="CA336" i="7"/>
  <c r="BY336" i="7"/>
  <c r="BP336" i="7"/>
  <c r="BM335" i="7"/>
  <c r="BK335" i="7"/>
  <c r="K336" i="6"/>
  <c r="BI336" i="7"/>
  <c r="J336" i="6" s="1"/>
  <c r="BJ336" i="7"/>
  <c r="BL336" i="7"/>
  <c r="AW335" i="7"/>
  <c r="AY335" i="7"/>
  <c r="AV336" i="7"/>
  <c r="I336" i="6"/>
  <c r="AU336" i="7"/>
  <c r="H336" i="6" s="1"/>
  <c r="AX336" i="7"/>
  <c r="BB336" i="7"/>
  <c r="BE337" i="7"/>
  <c r="AN336" i="7"/>
  <c r="F335" i="6"/>
  <c r="AH336" i="7"/>
  <c r="AJ336" i="7"/>
  <c r="AG336" i="7"/>
  <c r="AI335" i="7"/>
  <c r="AK335" i="7"/>
  <c r="G337" i="6"/>
  <c r="AQ337" i="7"/>
  <c r="F334" i="7"/>
  <c r="E337" i="6"/>
  <c r="AC337" i="7"/>
  <c r="Z336" i="7"/>
  <c r="U335" i="7"/>
  <c r="W335" i="7"/>
  <c r="S336" i="7"/>
  <c r="D336" i="6" s="1"/>
  <c r="T336" i="7"/>
  <c r="V336" i="7"/>
  <c r="G335" i="7"/>
  <c r="D335" i="7"/>
  <c r="B335" i="6" s="1"/>
  <c r="AE335" i="6" s="1"/>
  <c r="E335" i="7"/>
  <c r="F335" i="7" s="1"/>
  <c r="C336" i="6"/>
  <c r="L335" i="7"/>
  <c r="O336" i="7"/>
  <c r="AP336" i="7"/>
  <c r="DK337" i="7"/>
  <c r="BD336" i="7"/>
  <c r="CG336" i="7"/>
  <c r="BR335" i="7"/>
  <c r="Q338" i="6" l="1"/>
  <c r="DC338" i="7"/>
  <c r="DB338" i="7"/>
  <c r="P338" i="6" s="1"/>
  <c r="DE338" i="7"/>
  <c r="DL338" i="7"/>
  <c r="DI338" i="7"/>
  <c r="DF337" i="7"/>
  <c r="DD337" i="7"/>
  <c r="CH337" i="7"/>
  <c r="CE337" i="7"/>
  <c r="AF336" i="6"/>
  <c r="CT337" i="7"/>
  <c r="CW337" i="7"/>
  <c r="CM337" i="7"/>
  <c r="N337" i="6" s="1"/>
  <c r="CN337" i="7"/>
  <c r="CP337" i="7"/>
  <c r="CQ336" i="7"/>
  <c r="CO336" i="7"/>
  <c r="O338" i="6"/>
  <c r="BP337" i="7"/>
  <c r="CB336" i="7"/>
  <c r="BZ336" i="7"/>
  <c r="BY337" i="7"/>
  <c r="M337" i="6"/>
  <c r="CA337" i="7"/>
  <c r="BX337" i="7"/>
  <c r="L337" i="6" s="1"/>
  <c r="K337" i="6"/>
  <c r="BL337" i="7"/>
  <c r="BI337" i="7"/>
  <c r="J337" i="6" s="1"/>
  <c r="BJ337" i="7"/>
  <c r="BK336" i="7"/>
  <c r="BM336" i="7"/>
  <c r="BB337" i="7"/>
  <c r="AU337" i="7"/>
  <c r="H337" i="6" s="1"/>
  <c r="I337" i="6"/>
  <c r="AX337" i="7"/>
  <c r="AV337" i="7"/>
  <c r="AY336" i="7"/>
  <c r="AW336" i="7"/>
  <c r="BE338" i="7"/>
  <c r="AN337" i="7"/>
  <c r="F336" i="6"/>
  <c r="AG337" i="7"/>
  <c r="AJ337" i="7"/>
  <c r="AH337" i="7"/>
  <c r="AI336" i="7"/>
  <c r="AK336" i="7"/>
  <c r="G338" i="6"/>
  <c r="AQ338" i="7"/>
  <c r="H335" i="7"/>
  <c r="Z337" i="7"/>
  <c r="W336" i="7"/>
  <c r="U336" i="7"/>
  <c r="AC338" i="7"/>
  <c r="E338" i="6"/>
  <c r="T337" i="7"/>
  <c r="V337" i="7"/>
  <c r="S337" i="7"/>
  <c r="D337" i="6" s="1"/>
  <c r="G336" i="7"/>
  <c r="E336" i="7"/>
  <c r="F336" i="7" s="1"/>
  <c r="D336" i="7"/>
  <c r="B336" i="6" s="1"/>
  <c r="C337" i="6"/>
  <c r="L336" i="7"/>
  <c r="O337" i="7"/>
  <c r="BR336" i="7"/>
  <c r="DK338" i="7"/>
  <c r="BD337" i="7"/>
  <c r="CG337" i="7"/>
  <c r="AP337" i="7"/>
  <c r="AE336" i="6" l="1"/>
  <c r="Q339" i="6"/>
  <c r="DB339" i="7"/>
  <c r="P339" i="6" s="1"/>
  <c r="DE339" i="7"/>
  <c r="DC339" i="7"/>
  <c r="DF338" i="7"/>
  <c r="DD338" i="7"/>
  <c r="DL339" i="7"/>
  <c r="DI339" i="7"/>
  <c r="AF337" i="6"/>
  <c r="CH338" i="7"/>
  <c r="CE338" i="7"/>
  <c r="CT338" i="7"/>
  <c r="CW338" i="7"/>
  <c r="CQ337" i="7"/>
  <c r="CO337" i="7"/>
  <c r="CP338" i="7"/>
  <c r="CM338" i="7"/>
  <c r="N338" i="6" s="1"/>
  <c r="CN338" i="7"/>
  <c r="O339" i="6"/>
  <c r="BZ337" i="7"/>
  <c r="CB337" i="7"/>
  <c r="BS338" i="7"/>
  <c r="BX338" i="7"/>
  <c r="L338" i="6" s="1"/>
  <c r="M338" i="6"/>
  <c r="CA338" i="7"/>
  <c r="BY338" i="7"/>
  <c r="BS337" i="7"/>
  <c r="BP338" i="7"/>
  <c r="BK337" i="7"/>
  <c r="BM337" i="7"/>
  <c r="K338" i="6"/>
  <c r="BI338" i="7"/>
  <c r="J338" i="6" s="1"/>
  <c r="BJ338" i="7"/>
  <c r="BL338" i="7"/>
  <c r="AW337" i="7"/>
  <c r="AY337" i="7"/>
  <c r="AU338" i="7"/>
  <c r="H338" i="6" s="1"/>
  <c r="I338" i="6"/>
  <c r="AX338" i="7"/>
  <c r="AV338" i="7"/>
  <c r="BB338" i="7"/>
  <c r="BE339" i="7"/>
  <c r="AN338" i="7"/>
  <c r="F337" i="6"/>
  <c r="AG338" i="7"/>
  <c r="AJ338" i="7"/>
  <c r="AH338" i="7"/>
  <c r="AK337" i="7"/>
  <c r="AI337" i="7"/>
  <c r="G339" i="6"/>
  <c r="AQ339" i="7"/>
  <c r="U337" i="7"/>
  <c r="W337" i="7"/>
  <c r="V338" i="7"/>
  <c r="S338" i="7"/>
  <c r="D338" i="6" s="1"/>
  <c r="T338" i="7"/>
  <c r="E339" i="6"/>
  <c r="AC339" i="7"/>
  <c r="Z338" i="7"/>
  <c r="H336" i="7"/>
  <c r="G337" i="7"/>
  <c r="C338" i="6"/>
  <c r="L337" i="7"/>
  <c r="E337" i="7"/>
  <c r="D337" i="7"/>
  <c r="B337" i="6" s="1"/>
  <c r="AE337" i="6" s="1"/>
  <c r="O338" i="7"/>
  <c r="BD338" i="7"/>
  <c r="AP338" i="7"/>
  <c r="CG338" i="7"/>
  <c r="DK339" i="7"/>
  <c r="BR337" i="7"/>
  <c r="Q340" i="6" l="1"/>
  <c r="DB340" i="7"/>
  <c r="P340" i="6" s="1"/>
  <c r="DC340" i="7"/>
  <c r="DE340" i="7"/>
  <c r="DF339" i="7"/>
  <c r="DD339" i="7"/>
  <c r="DL340" i="7"/>
  <c r="DI340" i="7"/>
  <c r="AF338" i="6"/>
  <c r="CH339" i="7"/>
  <c r="CE339" i="7"/>
  <c r="CT339" i="7"/>
  <c r="CW339" i="7"/>
  <c r="CP339" i="7"/>
  <c r="CN339" i="7"/>
  <c r="CM339" i="7"/>
  <c r="N339" i="6" s="1"/>
  <c r="CQ338" i="7"/>
  <c r="CO338" i="7"/>
  <c r="O340" i="6"/>
  <c r="CB338" i="7"/>
  <c r="BZ338" i="7"/>
  <c r="BX339" i="7"/>
  <c r="L339" i="6" s="1"/>
  <c r="M339" i="6"/>
  <c r="BY339" i="7"/>
  <c r="CA339" i="7"/>
  <c r="BL339" i="7"/>
  <c r="K339" i="6"/>
  <c r="BI339" i="7"/>
  <c r="J339" i="6" s="1"/>
  <c r="BJ339" i="7"/>
  <c r="BM338" i="7"/>
  <c r="BK338" i="7"/>
  <c r="BB339" i="7"/>
  <c r="AW338" i="7"/>
  <c r="AY338" i="7"/>
  <c r="AU339" i="7"/>
  <c r="H339" i="6" s="1"/>
  <c r="I339" i="6"/>
  <c r="AX339" i="7"/>
  <c r="AV339" i="7"/>
  <c r="BE340" i="7"/>
  <c r="AN339" i="7"/>
  <c r="F338" i="6"/>
  <c r="AH339" i="7"/>
  <c r="AJ339" i="7"/>
  <c r="AG339" i="7"/>
  <c r="AI338" i="7"/>
  <c r="AK338" i="7"/>
  <c r="G340" i="6"/>
  <c r="AQ340" i="7"/>
  <c r="AC340" i="7"/>
  <c r="E340" i="6"/>
  <c r="V339" i="7"/>
  <c r="S339" i="7"/>
  <c r="D339" i="6" s="1"/>
  <c r="T339" i="7"/>
  <c r="Z339" i="7"/>
  <c r="W338" i="7"/>
  <c r="U338" i="7"/>
  <c r="D338" i="7"/>
  <c r="B338" i="6" s="1"/>
  <c r="AE338" i="6" s="1"/>
  <c r="E338" i="7"/>
  <c r="F338" i="7" s="1"/>
  <c r="G338" i="7"/>
  <c r="C339" i="6"/>
  <c r="L338" i="7"/>
  <c r="F337" i="7"/>
  <c r="H337" i="7"/>
  <c r="O339" i="7"/>
  <c r="BR339" i="7"/>
  <c r="CG339" i="7"/>
  <c r="BR338" i="7"/>
  <c r="DK340" i="7"/>
  <c r="AP339" i="7"/>
  <c r="BD339" i="7"/>
  <c r="Q341" i="6" l="1"/>
  <c r="DE341" i="7"/>
  <c r="DC341" i="7"/>
  <c r="DB341" i="7"/>
  <c r="P341" i="6" s="1"/>
  <c r="DL341" i="7"/>
  <c r="DI341" i="7"/>
  <c r="DD340" i="7"/>
  <c r="DF340" i="7"/>
  <c r="AF339" i="6"/>
  <c r="CH340" i="7"/>
  <c r="CE340" i="7"/>
  <c r="CT340" i="7"/>
  <c r="CW340" i="7"/>
  <c r="CM340" i="7"/>
  <c r="N340" i="6" s="1"/>
  <c r="CP340" i="7"/>
  <c r="CN340" i="7"/>
  <c r="CQ339" i="7"/>
  <c r="CO339" i="7"/>
  <c r="O341" i="6"/>
  <c r="CB339" i="7"/>
  <c r="BZ339" i="7"/>
  <c r="BS340" i="7"/>
  <c r="BP339" i="7"/>
  <c r="M340" i="6"/>
  <c r="BX340" i="7"/>
  <c r="L340" i="6" s="1"/>
  <c r="CA340" i="7"/>
  <c r="BY340" i="7"/>
  <c r="BS339" i="7"/>
  <c r="K340" i="6"/>
  <c r="BI340" i="7"/>
  <c r="J340" i="6" s="1"/>
  <c r="BL340" i="7"/>
  <c r="BJ340" i="7"/>
  <c r="BM339" i="7"/>
  <c r="BK339" i="7"/>
  <c r="BP340" i="7"/>
  <c r="AW339" i="7"/>
  <c r="AY339" i="7"/>
  <c r="AV340" i="7"/>
  <c r="I340" i="6"/>
  <c r="AU340" i="7"/>
  <c r="H340" i="6" s="1"/>
  <c r="AX340" i="7"/>
  <c r="BB340" i="7"/>
  <c r="BE341" i="7"/>
  <c r="AN340" i="7"/>
  <c r="F339" i="6"/>
  <c r="AH340" i="7"/>
  <c r="AJ340" i="7"/>
  <c r="AG340" i="7"/>
  <c r="AI339" i="7"/>
  <c r="AK339" i="7"/>
  <c r="G341" i="6"/>
  <c r="AQ341" i="7"/>
  <c r="U339" i="7"/>
  <c r="W339" i="7"/>
  <c r="S340" i="7"/>
  <c r="D340" i="6" s="1"/>
  <c r="T340" i="7"/>
  <c r="V340" i="7"/>
  <c r="E341" i="6"/>
  <c r="AC341" i="7"/>
  <c r="Z340" i="7"/>
  <c r="H338" i="7"/>
  <c r="E339" i="7"/>
  <c r="H339" i="7" s="1"/>
  <c r="G339" i="7"/>
  <c r="D339" i="7"/>
  <c r="B339" i="6" s="1"/>
  <c r="C340" i="6"/>
  <c r="L339" i="7"/>
  <c r="O340" i="7"/>
  <c r="DK341" i="7"/>
  <c r="BD340" i="7"/>
  <c r="AP340" i="7"/>
  <c r="CG340" i="7"/>
  <c r="AE339" i="6" l="1"/>
  <c r="Q342" i="6"/>
  <c r="DB342" i="7"/>
  <c r="P342" i="6" s="1"/>
  <c r="DC342" i="7"/>
  <c r="DE342" i="7"/>
  <c r="DL342" i="7"/>
  <c r="DI342" i="7"/>
  <c r="DF341" i="7"/>
  <c r="DD341" i="7"/>
  <c r="CT341" i="7"/>
  <c r="CW341" i="7"/>
  <c r="CH341" i="7"/>
  <c r="CE341" i="7"/>
  <c r="AF340" i="6"/>
  <c r="CP341" i="7"/>
  <c r="CM341" i="7"/>
  <c r="N341" i="6" s="1"/>
  <c r="CN341" i="7"/>
  <c r="CQ340" i="7"/>
  <c r="CO340" i="7"/>
  <c r="O342" i="6"/>
  <c r="CB340" i="7"/>
  <c r="BZ340" i="7"/>
  <c r="BY341" i="7"/>
  <c r="M341" i="6"/>
  <c r="BX341" i="7"/>
  <c r="L341" i="6" s="1"/>
  <c r="CA341" i="7"/>
  <c r="BK340" i="7"/>
  <c r="BM340" i="7"/>
  <c r="K341" i="6"/>
  <c r="BL341" i="7"/>
  <c r="BI341" i="7"/>
  <c r="J341" i="6" s="1"/>
  <c r="BJ341" i="7"/>
  <c r="AU341" i="7"/>
  <c r="H341" i="6" s="1"/>
  <c r="I341" i="6"/>
  <c r="AX341" i="7"/>
  <c r="AV341" i="7"/>
  <c r="BB341" i="7"/>
  <c r="AW340" i="7"/>
  <c r="AY340" i="7"/>
  <c r="BE342" i="7"/>
  <c r="AN341" i="7"/>
  <c r="F340" i="6"/>
  <c r="F339" i="7"/>
  <c r="AJ341" i="7"/>
  <c r="AH341" i="7"/>
  <c r="AG341" i="7"/>
  <c r="AI340" i="7"/>
  <c r="AK340" i="7"/>
  <c r="G342" i="6"/>
  <c r="AQ342" i="7"/>
  <c r="AC342" i="7"/>
  <c r="E342" i="6"/>
  <c r="T341" i="7"/>
  <c r="V341" i="7"/>
  <c r="S341" i="7"/>
  <c r="D341" i="6" s="1"/>
  <c r="W340" i="7"/>
  <c r="U340" i="7"/>
  <c r="Z341" i="7"/>
  <c r="G340" i="7"/>
  <c r="C341" i="6"/>
  <c r="E340" i="7"/>
  <c r="H340" i="7" s="1"/>
  <c r="D340" i="7"/>
  <c r="B340" i="6" s="1"/>
  <c r="AE340" i="6" s="1"/>
  <c r="L340" i="7"/>
  <c r="O341" i="7"/>
  <c r="BR341" i="7"/>
  <c r="AP341" i="7"/>
  <c r="BD341" i="7"/>
  <c r="CG341" i="7"/>
  <c r="DK342" i="7"/>
  <c r="BR340" i="7"/>
  <c r="Q343" i="6" l="1"/>
  <c r="DB343" i="7"/>
  <c r="P343" i="6" s="1"/>
  <c r="DE343" i="7"/>
  <c r="DC343" i="7"/>
  <c r="DL343" i="7"/>
  <c r="DI343" i="7"/>
  <c r="DD342" i="7"/>
  <c r="DF342" i="7"/>
  <c r="AF341" i="6"/>
  <c r="CH342" i="7"/>
  <c r="CE342" i="7"/>
  <c r="CT342" i="7"/>
  <c r="CW342" i="7"/>
  <c r="CP342" i="7"/>
  <c r="CM342" i="7"/>
  <c r="N342" i="6" s="1"/>
  <c r="CN342" i="7"/>
  <c r="CQ341" i="7"/>
  <c r="CO341" i="7"/>
  <c r="O343" i="6"/>
  <c r="BS342" i="7"/>
  <c r="BP341" i="7"/>
  <c r="BZ341" i="7"/>
  <c r="CB341" i="7"/>
  <c r="BX342" i="7"/>
  <c r="L342" i="6" s="1"/>
  <c r="M342" i="6"/>
  <c r="CA342" i="7"/>
  <c r="BY342" i="7"/>
  <c r="BS341" i="7"/>
  <c r="K342" i="6"/>
  <c r="BI342" i="7"/>
  <c r="J342" i="6" s="1"/>
  <c r="BJ342" i="7"/>
  <c r="BL342" i="7"/>
  <c r="BK341" i="7"/>
  <c r="BM341" i="7"/>
  <c r="AW341" i="7"/>
  <c r="AY341" i="7"/>
  <c r="AU342" i="7"/>
  <c r="H342" i="6" s="1"/>
  <c r="I342" i="6"/>
  <c r="AV342" i="7"/>
  <c r="AX342" i="7"/>
  <c r="BB342" i="7"/>
  <c r="BE343" i="7"/>
  <c r="AN342" i="7"/>
  <c r="F341" i="6"/>
  <c r="F340" i="7"/>
  <c r="AG342" i="7"/>
  <c r="AJ342" i="7"/>
  <c r="AH342" i="7"/>
  <c r="AK341" i="7"/>
  <c r="AI341" i="7"/>
  <c r="G343" i="6"/>
  <c r="AQ343" i="7"/>
  <c r="U341" i="7"/>
  <c r="W341" i="7"/>
  <c r="V342" i="7"/>
  <c r="S342" i="7"/>
  <c r="D342" i="6" s="1"/>
  <c r="T342" i="7"/>
  <c r="E343" i="6"/>
  <c r="AC343" i="7"/>
  <c r="Z342" i="7"/>
  <c r="E341" i="7"/>
  <c r="H341" i="7" s="1"/>
  <c r="D341" i="7"/>
  <c r="B341" i="6" s="1"/>
  <c r="AE341" i="6" s="1"/>
  <c r="C342" i="6"/>
  <c r="G341" i="7"/>
  <c r="L341" i="7"/>
  <c r="O342" i="7"/>
  <c r="BD342" i="7"/>
  <c r="CG342" i="7"/>
  <c r="DK343" i="7"/>
  <c r="AP342" i="7"/>
  <c r="BR342" i="7"/>
  <c r="Q344" i="6" l="1"/>
  <c r="DC344" i="7"/>
  <c r="DB344" i="7"/>
  <c r="P344" i="6" s="1"/>
  <c r="DE344" i="7"/>
  <c r="DF343" i="7"/>
  <c r="DD343" i="7"/>
  <c r="DL344" i="7"/>
  <c r="DI344" i="7"/>
  <c r="AF342" i="6"/>
  <c r="CH343" i="7"/>
  <c r="CE343" i="7"/>
  <c r="CT343" i="7"/>
  <c r="CW343" i="7"/>
  <c r="CP343" i="7"/>
  <c r="CN343" i="7"/>
  <c r="CM343" i="7"/>
  <c r="N343" i="6" s="1"/>
  <c r="CQ342" i="7"/>
  <c r="CO342" i="7"/>
  <c r="O344" i="6"/>
  <c r="BP342" i="7"/>
  <c r="CB342" i="7"/>
  <c r="BZ342" i="7"/>
  <c r="BS343" i="7"/>
  <c r="BX343" i="7"/>
  <c r="L343" i="6" s="1"/>
  <c r="M343" i="6"/>
  <c r="BY343" i="7"/>
  <c r="CA343" i="7"/>
  <c r="BP343" i="7"/>
  <c r="BL343" i="7"/>
  <c r="K343" i="6"/>
  <c r="BI343" i="7"/>
  <c r="J343" i="6" s="1"/>
  <c r="BJ343" i="7"/>
  <c r="BK342" i="7"/>
  <c r="BM342" i="7"/>
  <c r="AU343" i="7"/>
  <c r="H343" i="6" s="1"/>
  <c r="I343" i="6"/>
  <c r="AX343" i="7"/>
  <c r="AV343" i="7"/>
  <c r="BB343" i="7"/>
  <c r="AY342" i="7"/>
  <c r="AW342" i="7"/>
  <c r="BE344" i="7"/>
  <c r="AN343" i="7"/>
  <c r="F342" i="6"/>
  <c r="F341" i="7"/>
  <c r="AG343" i="7"/>
  <c r="AJ343" i="7"/>
  <c r="AH343" i="7"/>
  <c r="AI342" i="7"/>
  <c r="AK342" i="7"/>
  <c r="G344" i="6"/>
  <c r="AQ344" i="7"/>
  <c r="E342" i="7"/>
  <c r="H342" i="7" s="1"/>
  <c r="AC344" i="7"/>
  <c r="E344" i="6"/>
  <c r="V343" i="7"/>
  <c r="S343" i="7"/>
  <c r="D343" i="6" s="1"/>
  <c r="T343" i="7"/>
  <c r="Z343" i="7"/>
  <c r="U342" i="7"/>
  <c r="W342" i="7"/>
  <c r="C343" i="6"/>
  <c r="G342" i="7"/>
  <c r="D342" i="7"/>
  <c r="B342" i="6" s="1"/>
  <c r="AE342" i="6" s="1"/>
  <c r="L342" i="7"/>
  <c r="O343" i="7"/>
  <c r="BD343" i="7"/>
  <c r="DK344" i="7"/>
  <c r="CG343" i="7"/>
  <c r="AP343" i="7"/>
  <c r="Q345" i="6" l="1"/>
  <c r="DE345" i="7"/>
  <c r="DC345" i="7"/>
  <c r="DB345" i="7"/>
  <c r="P345" i="6" s="1"/>
  <c r="DD344" i="7"/>
  <c r="DF344" i="7"/>
  <c r="DL345" i="7"/>
  <c r="DI345" i="7"/>
  <c r="CH344" i="7"/>
  <c r="CE344" i="7"/>
  <c r="AF343" i="6"/>
  <c r="CT344" i="7"/>
  <c r="CW344" i="7"/>
  <c r="CQ343" i="7"/>
  <c r="CO343" i="7"/>
  <c r="CP344" i="7"/>
  <c r="CM344" i="7"/>
  <c r="N344" i="6" s="1"/>
  <c r="CN344" i="7"/>
  <c r="O345" i="6"/>
  <c r="CB343" i="7"/>
  <c r="BZ343" i="7"/>
  <c r="BX344" i="7"/>
  <c r="L344" i="6" s="1"/>
  <c r="M344" i="6"/>
  <c r="CA344" i="7"/>
  <c r="BY344" i="7"/>
  <c r="BM343" i="7"/>
  <c r="BK343" i="7"/>
  <c r="K344" i="6"/>
  <c r="BI344" i="7"/>
  <c r="J344" i="6" s="1"/>
  <c r="BL344" i="7"/>
  <c r="BJ344" i="7"/>
  <c r="AV344" i="7"/>
  <c r="I344" i="6"/>
  <c r="AU344" i="7"/>
  <c r="H344" i="6" s="1"/>
  <c r="AX344" i="7"/>
  <c r="AW343" i="7"/>
  <c r="AY343" i="7"/>
  <c r="BB344" i="7"/>
  <c r="BE345" i="7"/>
  <c r="AN344" i="7"/>
  <c r="F343" i="6"/>
  <c r="F342" i="7"/>
  <c r="AH344" i="7"/>
  <c r="AJ344" i="7"/>
  <c r="AG344" i="7"/>
  <c r="AI343" i="7"/>
  <c r="AK343" i="7"/>
  <c r="G345" i="6"/>
  <c r="AQ345" i="7"/>
  <c r="E345" i="6"/>
  <c r="AC345" i="7"/>
  <c r="Z344" i="7"/>
  <c r="U343" i="7"/>
  <c r="W343" i="7"/>
  <c r="S344" i="7"/>
  <c r="D344" i="6" s="1"/>
  <c r="T344" i="7"/>
  <c r="V344" i="7"/>
  <c r="E343" i="7"/>
  <c r="H343" i="7" s="1"/>
  <c r="D343" i="7"/>
  <c r="B343" i="6" s="1"/>
  <c r="AE343" i="6" s="1"/>
  <c r="G343" i="7"/>
  <c r="C344" i="6"/>
  <c r="L343" i="7"/>
  <c r="O344" i="7"/>
  <c r="BR343" i="7"/>
  <c r="AP344" i="7"/>
  <c r="BD344" i="7"/>
  <c r="DK345" i="7"/>
  <c r="CG344" i="7"/>
  <c r="BR344" i="7"/>
  <c r="Q346" i="6" l="1"/>
  <c r="DB346" i="7"/>
  <c r="P346" i="6" s="1"/>
  <c r="DC346" i="7"/>
  <c r="DE346" i="7"/>
  <c r="DL346" i="7"/>
  <c r="DI346" i="7"/>
  <c r="DF345" i="7"/>
  <c r="DD345" i="7"/>
  <c r="AF344" i="6"/>
  <c r="CH345" i="7"/>
  <c r="CE345" i="7"/>
  <c r="CT345" i="7"/>
  <c r="CW345" i="7"/>
  <c r="CM345" i="7"/>
  <c r="N345" i="6" s="1"/>
  <c r="CN345" i="7"/>
  <c r="CP345" i="7"/>
  <c r="CQ344" i="7"/>
  <c r="CO344" i="7"/>
  <c r="O346" i="6"/>
  <c r="BS345" i="7"/>
  <c r="BP344" i="7"/>
  <c r="CB344" i="7"/>
  <c r="BZ344" i="7"/>
  <c r="BY345" i="7"/>
  <c r="M345" i="6"/>
  <c r="CA345" i="7"/>
  <c r="BX345" i="7"/>
  <c r="L345" i="6" s="1"/>
  <c r="BS344" i="7"/>
  <c r="K345" i="6"/>
  <c r="BL345" i="7"/>
  <c r="BI345" i="7"/>
  <c r="J345" i="6" s="1"/>
  <c r="BJ345" i="7"/>
  <c r="BK344" i="7"/>
  <c r="BM344" i="7"/>
  <c r="BB345" i="7"/>
  <c r="AU345" i="7"/>
  <c r="H345" i="6" s="1"/>
  <c r="I345" i="6"/>
  <c r="AX345" i="7"/>
  <c r="AV345" i="7"/>
  <c r="AY344" i="7"/>
  <c r="AW344" i="7"/>
  <c r="BE346" i="7"/>
  <c r="AN345" i="7"/>
  <c r="F344" i="6"/>
  <c r="F343" i="7"/>
  <c r="AG345" i="7"/>
  <c r="AJ345" i="7"/>
  <c r="AH345" i="7"/>
  <c r="AI344" i="7"/>
  <c r="AK344" i="7"/>
  <c r="G346" i="6"/>
  <c r="AQ346" i="7"/>
  <c r="Z345" i="7"/>
  <c r="W344" i="7"/>
  <c r="U344" i="7"/>
  <c r="AC346" i="7"/>
  <c r="E346" i="6"/>
  <c r="T345" i="7"/>
  <c r="V345" i="7"/>
  <c r="S345" i="7"/>
  <c r="D345" i="6" s="1"/>
  <c r="D344" i="7"/>
  <c r="B344" i="6" s="1"/>
  <c r="E344" i="7"/>
  <c r="H344" i="7" s="1"/>
  <c r="G344" i="7"/>
  <c r="C345" i="6"/>
  <c r="L344" i="7"/>
  <c r="O345" i="7"/>
  <c r="BD345" i="7"/>
  <c r="CG345" i="7"/>
  <c r="AP345" i="7"/>
  <c r="DK346" i="7"/>
  <c r="AE344" i="6" l="1"/>
  <c r="Q347" i="6"/>
  <c r="DC347" i="7"/>
  <c r="DB347" i="7"/>
  <c r="P347" i="6" s="1"/>
  <c r="DE347" i="7"/>
  <c r="DL347" i="7"/>
  <c r="DI347" i="7"/>
  <c r="DD346" i="7"/>
  <c r="DF346" i="7"/>
  <c r="AF345" i="6"/>
  <c r="CH346" i="7"/>
  <c r="CE346" i="7"/>
  <c r="CT346" i="7"/>
  <c r="CW346" i="7"/>
  <c r="CP346" i="7"/>
  <c r="CM346" i="7"/>
  <c r="N346" i="6" s="1"/>
  <c r="CN346" i="7"/>
  <c r="CQ345" i="7"/>
  <c r="CO345" i="7"/>
  <c r="O347" i="6"/>
  <c r="BP345" i="7"/>
  <c r="BS346" i="7"/>
  <c r="BZ345" i="7"/>
  <c r="CB345" i="7"/>
  <c r="BX346" i="7"/>
  <c r="L346" i="6" s="1"/>
  <c r="M346" i="6"/>
  <c r="CA346" i="7"/>
  <c r="BY346" i="7"/>
  <c r="BK345" i="7"/>
  <c r="BM345" i="7"/>
  <c r="K346" i="6"/>
  <c r="BI346" i="7"/>
  <c r="J346" i="6" s="1"/>
  <c r="BJ346" i="7"/>
  <c r="BL346" i="7"/>
  <c r="AW345" i="7"/>
  <c r="AY345" i="7"/>
  <c r="AU346" i="7"/>
  <c r="H346" i="6" s="1"/>
  <c r="I346" i="6"/>
  <c r="AX346" i="7"/>
  <c r="AV346" i="7"/>
  <c r="BB346" i="7"/>
  <c r="BE347" i="7"/>
  <c r="AN346" i="7"/>
  <c r="F345" i="6"/>
  <c r="AG346" i="7"/>
  <c r="AJ346" i="7"/>
  <c r="AH346" i="7"/>
  <c r="AK345" i="7"/>
  <c r="AI345" i="7"/>
  <c r="G347" i="6"/>
  <c r="AQ347" i="7"/>
  <c r="F344" i="7"/>
  <c r="U345" i="7"/>
  <c r="W345" i="7"/>
  <c r="V346" i="7"/>
  <c r="S346" i="7"/>
  <c r="D346" i="6" s="1"/>
  <c r="T346" i="7"/>
  <c r="E347" i="6"/>
  <c r="AC347" i="7"/>
  <c r="Z346" i="7"/>
  <c r="D345" i="7"/>
  <c r="B345" i="6" s="1"/>
  <c r="E345" i="7"/>
  <c r="H345" i="7" s="1"/>
  <c r="C346" i="6"/>
  <c r="G345" i="7"/>
  <c r="L345" i="7"/>
  <c r="O346" i="7"/>
  <c r="AP346" i="7"/>
  <c r="DK347" i="7"/>
  <c r="CG346" i="7"/>
  <c r="BR345" i="7"/>
  <c r="BD346" i="7"/>
  <c r="AE345" i="6" l="1"/>
  <c r="AF346" i="6"/>
  <c r="BP346" i="7"/>
  <c r="Q348" i="6"/>
  <c r="DB348" i="7"/>
  <c r="P348" i="6" s="1"/>
  <c r="DC348" i="7"/>
  <c r="DE348" i="7"/>
  <c r="DF347" i="7"/>
  <c r="DD347" i="7"/>
  <c r="DL348" i="7"/>
  <c r="DI348" i="7"/>
  <c r="CH347" i="7"/>
  <c r="CE347" i="7"/>
  <c r="CT347" i="7"/>
  <c r="CW347" i="7"/>
  <c r="CP347" i="7"/>
  <c r="CN347" i="7"/>
  <c r="CM347" i="7"/>
  <c r="N347" i="6" s="1"/>
  <c r="CQ346" i="7"/>
  <c r="CO346" i="7"/>
  <c r="O348" i="6"/>
  <c r="BP347" i="7"/>
  <c r="CB346" i="7"/>
  <c r="BZ346" i="7"/>
  <c r="BX347" i="7"/>
  <c r="L347" i="6" s="1"/>
  <c r="M347" i="6"/>
  <c r="BY347" i="7"/>
  <c r="CA347" i="7"/>
  <c r="K347" i="6"/>
  <c r="BL347" i="7"/>
  <c r="BI347" i="7"/>
  <c r="J347" i="6" s="1"/>
  <c r="BJ347" i="7"/>
  <c r="BK346" i="7"/>
  <c r="BM346" i="7"/>
  <c r="AU347" i="7"/>
  <c r="H347" i="6" s="1"/>
  <c r="I347" i="6"/>
  <c r="AX347" i="7"/>
  <c r="AV347" i="7"/>
  <c r="AW346" i="7"/>
  <c r="AY346" i="7"/>
  <c r="BB347" i="7"/>
  <c r="BE348" i="7"/>
  <c r="AN347" i="7"/>
  <c r="F346" i="6"/>
  <c r="AH347" i="7"/>
  <c r="AJ347" i="7"/>
  <c r="AG347" i="7"/>
  <c r="AI346" i="7"/>
  <c r="AK346" i="7"/>
  <c r="G348" i="6"/>
  <c r="AQ348" i="7"/>
  <c r="F345" i="7"/>
  <c r="AC348" i="7"/>
  <c r="E348" i="6"/>
  <c r="V347" i="7"/>
  <c r="S347" i="7"/>
  <c r="D347" i="6" s="1"/>
  <c r="T347" i="7"/>
  <c r="Z347" i="7"/>
  <c r="W346" i="7"/>
  <c r="U346" i="7"/>
  <c r="G346" i="7"/>
  <c r="C347" i="6"/>
  <c r="D346" i="7"/>
  <c r="B346" i="6" s="1"/>
  <c r="E346" i="7"/>
  <c r="F346" i="7" s="1"/>
  <c r="L346" i="7"/>
  <c r="O347" i="7"/>
  <c r="DK348" i="7"/>
  <c r="BD347" i="7"/>
  <c r="BR346" i="7"/>
  <c r="AP347" i="7"/>
  <c r="CG347" i="7"/>
  <c r="AE346" i="6" l="1"/>
  <c r="Q349" i="6"/>
  <c r="DE349" i="7"/>
  <c r="DC349" i="7"/>
  <c r="DB349" i="7"/>
  <c r="P349" i="6" s="1"/>
  <c r="DL349" i="7"/>
  <c r="DI349" i="7"/>
  <c r="DD348" i="7"/>
  <c r="DF348" i="7"/>
  <c r="AF347" i="6"/>
  <c r="CH348" i="7"/>
  <c r="CE348" i="7"/>
  <c r="CT348" i="7"/>
  <c r="CW348" i="7"/>
  <c r="CQ347" i="7"/>
  <c r="CO347" i="7"/>
  <c r="CM348" i="7"/>
  <c r="N348" i="6" s="1"/>
  <c r="CP348" i="7"/>
  <c r="CN348" i="7"/>
  <c r="O349" i="6"/>
  <c r="CB347" i="7"/>
  <c r="BZ347" i="7"/>
  <c r="BS348" i="7"/>
  <c r="M348" i="6"/>
  <c r="BX348" i="7"/>
  <c r="L348" i="6" s="1"/>
  <c r="CA348" i="7"/>
  <c r="BY348" i="7"/>
  <c r="BS347" i="7"/>
  <c r="BP348" i="7"/>
  <c r="BM347" i="7"/>
  <c r="BK347" i="7"/>
  <c r="K348" i="6"/>
  <c r="BI348" i="7"/>
  <c r="J348" i="6" s="1"/>
  <c r="BJ348" i="7"/>
  <c r="BL348" i="7"/>
  <c r="AV348" i="7"/>
  <c r="I348" i="6"/>
  <c r="AU348" i="7"/>
  <c r="H348" i="6" s="1"/>
  <c r="AX348" i="7"/>
  <c r="AW347" i="7"/>
  <c r="AY347" i="7"/>
  <c r="BB348" i="7"/>
  <c r="BE349" i="7"/>
  <c r="AN348" i="7"/>
  <c r="F347" i="6"/>
  <c r="AH348" i="7"/>
  <c r="AG348" i="7"/>
  <c r="AJ348" i="7"/>
  <c r="AI347" i="7"/>
  <c r="AK347" i="7"/>
  <c r="G349" i="6"/>
  <c r="AQ349" i="7"/>
  <c r="H346" i="7"/>
  <c r="U347" i="7"/>
  <c r="W347" i="7"/>
  <c r="S348" i="7"/>
  <c r="D348" i="6" s="1"/>
  <c r="T348" i="7"/>
  <c r="V348" i="7"/>
  <c r="E349" i="6"/>
  <c r="AC349" i="7"/>
  <c r="Z348" i="7"/>
  <c r="D347" i="7"/>
  <c r="B347" i="6" s="1"/>
  <c r="AE347" i="6" s="1"/>
  <c r="G347" i="7"/>
  <c r="E347" i="7"/>
  <c r="H347" i="7" s="1"/>
  <c r="C348" i="6"/>
  <c r="L347" i="7"/>
  <c r="O348" i="7"/>
  <c r="AP348" i="7"/>
  <c r="BR347" i="7"/>
  <c r="DK349" i="7"/>
  <c r="BD348" i="7"/>
  <c r="CG348" i="7"/>
  <c r="Q350" i="6" l="1"/>
  <c r="DB350" i="7"/>
  <c r="P350" i="6" s="1"/>
  <c r="DC350" i="7"/>
  <c r="DE350" i="7"/>
  <c r="DL350" i="7"/>
  <c r="DI350" i="7"/>
  <c r="DF349" i="7"/>
  <c r="DD349" i="7"/>
  <c r="AF348" i="6"/>
  <c r="CH349" i="7"/>
  <c r="CE349" i="7"/>
  <c r="CT349" i="7"/>
  <c r="CW349" i="7"/>
  <c r="CP349" i="7"/>
  <c r="CM349" i="7"/>
  <c r="N349" i="6" s="1"/>
  <c r="CN349" i="7"/>
  <c r="CQ348" i="7"/>
  <c r="CO348" i="7"/>
  <c r="O350" i="6"/>
  <c r="CB348" i="7"/>
  <c r="BZ348" i="7"/>
  <c r="BY349" i="7"/>
  <c r="M349" i="6"/>
  <c r="BX349" i="7"/>
  <c r="L349" i="6" s="1"/>
  <c r="CA349" i="7"/>
  <c r="K349" i="6"/>
  <c r="BL349" i="7"/>
  <c r="BI349" i="7"/>
  <c r="J349" i="6" s="1"/>
  <c r="BJ349" i="7"/>
  <c r="BK348" i="7"/>
  <c r="BM348" i="7"/>
  <c r="AU349" i="7"/>
  <c r="H349" i="6" s="1"/>
  <c r="I349" i="6"/>
  <c r="AX349" i="7"/>
  <c r="AV349" i="7"/>
  <c r="BB349" i="7"/>
  <c r="AW348" i="7"/>
  <c r="AY348" i="7"/>
  <c r="BE350" i="7"/>
  <c r="AN349" i="7"/>
  <c r="F348" i="6"/>
  <c r="F347" i="7"/>
  <c r="AG349" i="7"/>
  <c r="AH349" i="7"/>
  <c r="AJ349" i="7"/>
  <c r="AI348" i="7"/>
  <c r="AK348" i="7"/>
  <c r="G350" i="6"/>
  <c r="AQ350" i="7"/>
  <c r="AC350" i="7"/>
  <c r="E350" i="6"/>
  <c r="T349" i="7"/>
  <c r="V349" i="7"/>
  <c r="S349" i="7"/>
  <c r="D349" i="6" s="1"/>
  <c r="W348" i="7"/>
  <c r="U348" i="7"/>
  <c r="Z349" i="7"/>
  <c r="D348" i="7"/>
  <c r="B348" i="6" s="1"/>
  <c r="G348" i="7"/>
  <c r="C349" i="6"/>
  <c r="E348" i="7"/>
  <c r="H348" i="7" s="1"/>
  <c r="L348" i="7"/>
  <c r="O349" i="7"/>
  <c r="AP349" i="7"/>
  <c r="DK350" i="7"/>
  <c r="BR348" i="7"/>
  <c r="CG349" i="7"/>
  <c r="BD349" i="7"/>
  <c r="BR349" i="7"/>
  <c r="AE348" i="6" l="1"/>
  <c r="Q351" i="6"/>
  <c r="DC351" i="7"/>
  <c r="DB351" i="7"/>
  <c r="P351" i="6" s="1"/>
  <c r="DE351" i="7"/>
  <c r="DL351" i="7"/>
  <c r="DI351" i="7"/>
  <c r="DD350" i="7"/>
  <c r="DF350" i="7"/>
  <c r="AF349" i="6"/>
  <c r="CH350" i="7"/>
  <c r="CE350" i="7"/>
  <c r="CT350" i="7"/>
  <c r="CW350" i="7"/>
  <c r="CP350" i="7"/>
  <c r="CM350" i="7"/>
  <c r="N350" i="6" s="1"/>
  <c r="CN350" i="7"/>
  <c r="CQ349" i="7"/>
  <c r="CO349" i="7"/>
  <c r="O351" i="6"/>
  <c r="BZ349" i="7"/>
  <c r="CB349" i="7"/>
  <c r="BP349" i="7"/>
  <c r="BX350" i="7"/>
  <c r="L350" i="6" s="1"/>
  <c r="M350" i="6"/>
  <c r="CA350" i="7"/>
  <c r="BY350" i="7"/>
  <c r="BS349" i="7"/>
  <c r="BK349" i="7"/>
  <c r="BM349" i="7"/>
  <c r="K350" i="6"/>
  <c r="BI350" i="7"/>
  <c r="J350" i="6" s="1"/>
  <c r="BJ350" i="7"/>
  <c r="BL350" i="7"/>
  <c r="AU350" i="7"/>
  <c r="H350" i="6" s="1"/>
  <c r="I350" i="6"/>
  <c r="AV350" i="7"/>
  <c r="AX350" i="7"/>
  <c r="AW349" i="7"/>
  <c r="AY349" i="7"/>
  <c r="BB350" i="7"/>
  <c r="BE351" i="7"/>
  <c r="AN350" i="7"/>
  <c r="F349" i="6"/>
  <c r="AJ350" i="7"/>
  <c r="AH350" i="7"/>
  <c r="AG350" i="7"/>
  <c r="AI349" i="7"/>
  <c r="AK349" i="7"/>
  <c r="G351" i="6"/>
  <c r="AQ351" i="7"/>
  <c r="U349" i="7"/>
  <c r="W349" i="7"/>
  <c r="V350" i="7"/>
  <c r="S350" i="7"/>
  <c r="D350" i="6" s="1"/>
  <c r="T350" i="7"/>
  <c r="E351" i="6"/>
  <c r="AC351" i="7"/>
  <c r="Z350" i="7"/>
  <c r="F348" i="7"/>
  <c r="G349" i="7"/>
  <c r="E349" i="7"/>
  <c r="H349" i="7" s="1"/>
  <c r="D349" i="7"/>
  <c r="B349" i="6" s="1"/>
  <c r="AE349" i="6" s="1"/>
  <c r="C350" i="6"/>
  <c r="L349" i="7"/>
  <c r="O350" i="7"/>
  <c r="DK351" i="7"/>
  <c r="BD350" i="7"/>
  <c r="CG350" i="7"/>
  <c r="BR350" i="7"/>
  <c r="AP350" i="7"/>
  <c r="Q352" i="6" l="1"/>
  <c r="DB352" i="7"/>
  <c r="P352" i="6" s="1"/>
  <c r="DC352" i="7"/>
  <c r="DE352" i="7"/>
  <c r="DF351" i="7"/>
  <c r="DD351" i="7"/>
  <c r="DL352" i="7"/>
  <c r="DI352" i="7"/>
  <c r="AF350" i="6"/>
  <c r="CH351" i="7"/>
  <c r="CE351" i="7"/>
  <c r="CT351" i="7"/>
  <c r="CW351" i="7"/>
  <c r="CP351" i="7"/>
  <c r="CN351" i="7"/>
  <c r="CM351" i="7"/>
  <c r="N351" i="6" s="1"/>
  <c r="CQ350" i="7"/>
  <c r="CO350" i="7"/>
  <c r="O352" i="6"/>
  <c r="CB350" i="7"/>
  <c r="BZ350" i="7"/>
  <c r="BS351" i="7"/>
  <c r="BP350" i="7"/>
  <c r="BS350" i="7"/>
  <c r="BX351" i="7"/>
  <c r="L351" i="6" s="1"/>
  <c r="M351" i="6"/>
  <c r="BY351" i="7"/>
  <c r="CA351" i="7"/>
  <c r="K351" i="6"/>
  <c r="BI351" i="7"/>
  <c r="J351" i="6" s="1"/>
  <c r="BL351" i="7"/>
  <c r="BJ351" i="7"/>
  <c r="BM350" i="7"/>
  <c r="BK350" i="7"/>
  <c r="AU351" i="7"/>
  <c r="H351" i="6" s="1"/>
  <c r="I351" i="6"/>
  <c r="AX351" i="7"/>
  <c r="AV351" i="7"/>
  <c r="BB351" i="7"/>
  <c r="AY350" i="7"/>
  <c r="AW350" i="7"/>
  <c r="BE352" i="7"/>
  <c r="AN351" i="7"/>
  <c r="F350" i="6"/>
  <c r="AG351" i="7"/>
  <c r="AJ351" i="7"/>
  <c r="AH351" i="7"/>
  <c r="AI350" i="7"/>
  <c r="AK350" i="7"/>
  <c r="G352" i="6"/>
  <c r="AQ352" i="7"/>
  <c r="F349" i="7"/>
  <c r="AC352" i="7"/>
  <c r="E352" i="6"/>
  <c r="V351" i="7"/>
  <c r="S351" i="7"/>
  <c r="D351" i="6" s="1"/>
  <c r="T351" i="7"/>
  <c r="Z351" i="7"/>
  <c r="U350" i="7"/>
  <c r="W350" i="7"/>
  <c r="D350" i="7"/>
  <c r="B350" i="6" s="1"/>
  <c r="E350" i="7"/>
  <c r="H350" i="7" s="1"/>
  <c r="G350" i="7"/>
  <c r="C351" i="6"/>
  <c r="L350" i="7"/>
  <c r="O351" i="7"/>
  <c r="AP351" i="7"/>
  <c r="BD351" i="7"/>
  <c r="CG351" i="7"/>
  <c r="DK352" i="7"/>
  <c r="AE350" i="6" l="1"/>
  <c r="Q353" i="6"/>
  <c r="DE353" i="7"/>
  <c r="DC353" i="7"/>
  <c r="DB353" i="7"/>
  <c r="P353" i="6" s="1"/>
  <c r="DL353" i="7"/>
  <c r="DI353" i="7"/>
  <c r="DD352" i="7"/>
  <c r="DF352" i="7"/>
  <c r="AF351" i="6"/>
  <c r="CH352" i="7"/>
  <c r="CE352" i="7"/>
  <c r="CT352" i="7"/>
  <c r="CW352" i="7"/>
  <c r="CP352" i="7"/>
  <c r="CM352" i="7"/>
  <c r="N352" i="6" s="1"/>
  <c r="CN352" i="7"/>
  <c r="CQ351" i="7"/>
  <c r="CO351" i="7"/>
  <c r="O353" i="6"/>
  <c r="BP351" i="7"/>
  <c r="CB351" i="7"/>
  <c r="BZ351" i="7"/>
  <c r="BS352" i="7"/>
  <c r="BX352" i="7"/>
  <c r="L352" i="6" s="1"/>
  <c r="M352" i="6"/>
  <c r="CA352" i="7"/>
  <c r="BY352" i="7"/>
  <c r="BP352" i="7"/>
  <c r="BM351" i="7"/>
  <c r="BK351" i="7"/>
  <c r="K352" i="6"/>
  <c r="BI352" i="7"/>
  <c r="J352" i="6" s="1"/>
  <c r="BL352" i="7"/>
  <c r="BJ352" i="7"/>
  <c r="AW351" i="7"/>
  <c r="AY351" i="7"/>
  <c r="AV352" i="7"/>
  <c r="I352" i="6"/>
  <c r="AU352" i="7"/>
  <c r="H352" i="6" s="1"/>
  <c r="AX352" i="7"/>
  <c r="BB352" i="7"/>
  <c r="BE353" i="7"/>
  <c r="AN352" i="7"/>
  <c r="F351" i="6"/>
  <c r="AG352" i="7"/>
  <c r="AJ352" i="7"/>
  <c r="AH352" i="7"/>
  <c r="AK351" i="7"/>
  <c r="AI351" i="7"/>
  <c r="G353" i="6"/>
  <c r="AQ353" i="7"/>
  <c r="F350" i="7"/>
  <c r="U351" i="7"/>
  <c r="W351" i="7"/>
  <c r="S352" i="7"/>
  <c r="D352" i="6" s="1"/>
  <c r="T352" i="7"/>
  <c r="V352" i="7"/>
  <c r="E353" i="6"/>
  <c r="AC353" i="7"/>
  <c r="Z352" i="7"/>
  <c r="E351" i="7"/>
  <c r="F351" i="7" s="1"/>
  <c r="D351" i="7"/>
  <c r="B351" i="6" s="1"/>
  <c r="AE351" i="6" s="1"/>
  <c r="C352" i="6"/>
  <c r="G351" i="7"/>
  <c r="L351" i="7"/>
  <c r="O352" i="7"/>
  <c r="DK353" i="7"/>
  <c r="BR351" i="7"/>
  <c r="BD352" i="7"/>
  <c r="CG352" i="7"/>
  <c r="AP352" i="7"/>
  <c r="Q354" i="6" l="1"/>
  <c r="DC354" i="7"/>
  <c r="DB354" i="7"/>
  <c r="P354" i="6" s="1"/>
  <c r="DE354" i="7"/>
  <c r="DL354" i="7"/>
  <c r="DI354" i="7"/>
  <c r="DF353" i="7"/>
  <c r="DD353" i="7"/>
  <c r="CH353" i="7"/>
  <c r="CE353" i="7"/>
  <c r="CT353" i="7"/>
  <c r="CW353" i="7"/>
  <c r="AF352" i="6"/>
  <c r="CM353" i="7"/>
  <c r="N353" i="6" s="1"/>
  <c r="CN353" i="7"/>
  <c r="CP353" i="7"/>
  <c r="CQ352" i="7"/>
  <c r="CO352" i="7"/>
  <c r="O354" i="6"/>
  <c r="BP353" i="7"/>
  <c r="CB352" i="7"/>
  <c r="BZ352" i="7"/>
  <c r="BY353" i="7"/>
  <c r="M353" i="6"/>
  <c r="CA353" i="7"/>
  <c r="BX353" i="7"/>
  <c r="L353" i="6" s="1"/>
  <c r="BL353" i="7"/>
  <c r="BK352" i="7"/>
  <c r="BM352" i="7"/>
  <c r="K353" i="6"/>
  <c r="AU353" i="7"/>
  <c r="H353" i="6" s="1"/>
  <c r="I353" i="6"/>
  <c r="AX353" i="7"/>
  <c r="AV353" i="7"/>
  <c r="BB353" i="7"/>
  <c r="AY352" i="7"/>
  <c r="AW352" i="7"/>
  <c r="BE354" i="7"/>
  <c r="AN353" i="7"/>
  <c r="F352" i="6"/>
  <c r="H351" i="7"/>
  <c r="AG353" i="7"/>
  <c r="AH353" i="7"/>
  <c r="AJ353" i="7"/>
  <c r="AI352" i="7"/>
  <c r="AK352" i="7"/>
  <c r="G354" i="6"/>
  <c r="AQ354" i="7"/>
  <c r="AC354" i="7"/>
  <c r="E354" i="6"/>
  <c r="T353" i="7"/>
  <c r="V353" i="7"/>
  <c r="S353" i="7"/>
  <c r="D353" i="6" s="1"/>
  <c r="W352" i="7"/>
  <c r="U352" i="7"/>
  <c r="Z353" i="7"/>
  <c r="D352" i="7"/>
  <c r="B352" i="6" s="1"/>
  <c r="G352" i="7"/>
  <c r="E352" i="7"/>
  <c r="F352" i="7" s="1"/>
  <c r="C353" i="6"/>
  <c r="L352" i="7"/>
  <c r="O353" i="7"/>
  <c r="DK354" i="7"/>
  <c r="BR352" i="7"/>
  <c r="AP353" i="7"/>
  <c r="CG353" i="7"/>
  <c r="AE352" i="6" l="1"/>
  <c r="Q355" i="6"/>
  <c r="DC355" i="7"/>
  <c r="DB355" i="7"/>
  <c r="P355" i="6" s="1"/>
  <c r="DE355" i="7"/>
  <c r="DF354" i="7"/>
  <c r="DD354" i="7"/>
  <c r="DL355" i="7"/>
  <c r="DI355" i="7"/>
  <c r="AF353" i="6"/>
  <c r="CH354" i="7"/>
  <c r="CE354" i="7"/>
  <c r="CT354" i="7"/>
  <c r="CW354" i="7"/>
  <c r="CP354" i="7"/>
  <c r="CM354" i="7"/>
  <c r="N354" i="6" s="1"/>
  <c r="CN354" i="7"/>
  <c r="CQ353" i="7"/>
  <c r="CO353" i="7"/>
  <c r="O355" i="6"/>
  <c r="BX354" i="7"/>
  <c r="L354" i="6" s="1"/>
  <c r="M354" i="6"/>
  <c r="CA354" i="7"/>
  <c r="BY354" i="7"/>
  <c r="BZ353" i="7"/>
  <c r="CB353" i="7"/>
  <c r="BS353" i="7"/>
  <c r="BI353" i="7"/>
  <c r="J353" i="6" s="1"/>
  <c r="BJ353" i="7"/>
  <c r="BK353" i="7" s="1"/>
  <c r="K354" i="6"/>
  <c r="BI354" i="7"/>
  <c r="J354" i="6" s="1"/>
  <c r="BJ354" i="7"/>
  <c r="BL354" i="7"/>
  <c r="AW353" i="7"/>
  <c r="AY353" i="7"/>
  <c r="AU354" i="7"/>
  <c r="H354" i="6" s="1"/>
  <c r="I354" i="6"/>
  <c r="AX354" i="7"/>
  <c r="AV354" i="7"/>
  <c r="BB354" i="7"/>
  <c r="BE355" i="7"/>
  <c r="AN354" i="7"/>
  <c r="F353" i="6"/>
  <c r="H352" i="7"/>
  <c r="AG354" i="7"/>
  <c r="AH354" i="7"/>
  <c r="AJ354" i="7"/>
  <c r="AI353" i="7"/>
  <c r="AK353" i="7"/>
  <c r="G355" i="6"/>
  <c r="AQ355" i="7"/>
  <c r="U353" i="7"/>
  <c r="W353" i="7"/>
  <c r="V354" i="7"/>
  <c r="S354" i="7"/>
  <c r="D354" i="6" s="1"/>
  <c r="T354" i="7"/>
  <c r="E355" i="6"/>
  <c r="AC355" i="7"/>
  <c r="Z354" i="7"/>
  <c r="E353" i="7"/>
  <c r="H353" i="7" s="1"/>
  <c r="D353" i="7"/>
  <c r="B353" i="6" s="1"/>
  <c r="C354" i="6"/>
  <c r="G353" i="7"/>
  <c r="L353" i="7"/>
  <c r="O354" i="7"/>
  <c r="BD354" i="7"/>
  <c r="CG354" i="7"/>
  <c r="DK355" i="7"/>
  <c r="AP354" i="7"/>
  <c r="BR354" i="7"/>
  <c r="AE353" i="6" l="1"/>
  <c r="Q356" i="6"/>
  <c r="DB356" i="7"/>
  <c r="P356" i="6" s="1"/>
  <c r="DC356" i="7"/>
  <c r="DE356" i="7"/>
  <c r="DF355" i="7"/>
  <c r="DD355" i="7"/>
  <c r="DL356" i="7"/>
  <c r="DI356" i="7"/>
  <c r="CH355" i="7"/>
  <c r="CE355" i="7"/>
  <c r="AF354" i="6"/>
  <c r="CT355" i="7"/>
  <c r="CW355" i="7"/>
  <c r="CP355" i="7"/>
  <c r="CN355" i="7"/>
  <c r="CM355" i="7"/>
  <c r="N355" i="6" s="1"/>
  <c r="CQ354" i="7"/>
  <c r="CO354" i="7"/>
  <c r="O356" i="6"/>
  <c r="CB354" i="7"/>
  <c r="BZ354" i="7"/>
  <c r="BP354" i="7"/>
  <c r="BX355" i="7"/>
  <c r="L355" i="6" s="1"/>
  <c r="M355" i="6"/>
  <c r="BY355" i="7"/>
  <c r="CA355" i="7"/>
  <c r="BS354" i="7"/>
  <c r="BM353" i="7"/>
  <c r="BL355" i="7"/>
  <c r="K355" i="6"/>
  <c r="BI355" i="7"/>
  <c r="J355" i="6" s="1"/>
  <c r="BJ355" i="7"/>
  <c r="BK354" i="7"/>
  <c r="BM354" i="7"/>
  <c r="AU355" i="7"/>
  <c r="H355" i="6" s="1"/>
  <c r="I355" i="6"/>
  <c r="AX355" i="7"/>
  <c r="AV355" i="7"/>
  <c r="AW354" i="7"/>
  <c r="AY354" i="7"/>
  <c r="BB355" i="7"/>
  <c r="BE356" i="7"/>
  <c r="AN355" i="7"/>
  <c r="F354" i="6"/>
  <c r="F353" i="7"/>
  <c r="AG355" i="7"/>
  <c r="AJ355" i="7"/>
  <c r="AH355" i="7"/>
  <c r="AI354" i="7"/>
  <c r="AK354" i="7"/>
  <c r="G356" i="6"/>
  <c r="AQ356" i="7"/>
  <c r="G354" i="7"/>
  <c r="AC356" i="7"/>
  <c r="E356" i="6"/>
  <c r="V355" i="7"/>
  <c r="S355" i="7"/>
  <c r="D355" i="6" s="1"/>
  <c r="T355" i="7"/>
  <c r="Z355" i="7"/>
  <c r="W354" i="7"/>
  <c r="U354" i="7"/>
  <c r="C355" i="6"/>
  <c r="D354" i="7"/>
  <c r="B354" i="6" s="1"/>
  <c r="AE354" i="6" s="1"/>
  <c r="E354" i="7"/>
  <c r="F354" i="7" s="1"/>
  <c r="L354" i="7"/>
  <c r="O355" i="7"/>
  <c r="DK356" i="7"/>
  <c r="BR355" i="7"/>
  <c r="CG355" i="7"/>
  <c r="AP355" i="7"/>
  <c r="BD355" i="7"/>
  <c r="Q357" i="6" l="1"/>
  <c r="DE357" i="7"/>
  <c r="DC357" i="7"/>
  <c r="DB357" i="7"/>
  <c r="P357" i="6" s="1"/>
  <c r="DL357" i="7"/>
  <c r="DI357" i="7"/>
  <c r="DD356" i="7"/>
  <c r="DF356" i="7"/>
  <c r="CH356" i="7"/>
  <c r="CE356" i="7"/>
  <c r="AF355" i="6"/>
  <c r="CT356" i="7"/>
  <c r="CW356" i="7"/>
  <c r="CM356" i="7"/>
  <c r="N356" i="6" s="1"/>
  <c r="CP356" i="7"/>
  <c r="CN356" i="7"/>
  <c r="CQ355" i="7"/>
  <c r="CO355" i="7"/>
  <c r="O357" i="6"/>
  <c r="BP356" i="7"/>
  <c r="BP355" i="7"/>
  <c r="CB355" i="7"/>
  <c r="BZ355" i="7"/>
  <c r="M356" i="6"/>
  <c r="BX356" i="7"/>
  <c r="L356" i="6" s="1"/>
  <c r="CA356" i="7"/>
  <c r="BY356" i="7"/>
  <c r="BS355" i="7"/>
  <c r="BM355" i="7"/>
  <c r="BK355" i="7"/>
  <c r="K356" i="6"/>
  <c r="BI356" i="7"/>
  <c r="J356" i="6" s="1"/>
  <c r="BJ356" i="7"/>
  <c r="BL356" i="7"/>
  <c r="AW355" i="7"/>
  <c r="AY355" i="7"/>
  <c r="AV356" i="7"/>
  <c r="I356" i="6"/>
  <c r="AU356" i="7"/>
  <c r="H356" i="6" s="1"/>
  <c r="AX356" i="7"/>
  <c r="BB356" i="7"/>
  <c r="BE357" i="7"/>
  <c r="AN356" i="7"/>
  <c r="F355" i="6"/>
  <c r="AG356" i="7"/>
  <c r="AH356" i="7"/>
  <c r="AJ356" i="7"/>
  <c r="AI355" i="7"/>
  <c r="AK355" i="7"/>
  <c r="G357" i="6"/>
  <c r="AQ357" i="7"/>
  <c r="E357" i="6"/>
  <c r="AC357" i="7"/>
  <c r="Z356" i="7"/>
  <c r="U355" i="7"/>
  <c r="W355" i="7"/>
  <c r="S356" i="7"/>
  <c r="D356" i="6" s="1"/>
  <c r="T356" i="7"/>
  <c r="V356" i="7"/>
  <c r="D355" i="7"/>
  <c r="B355" i="6" s="1"/>
  <c r="AE355" i="6" s="1"/>
  <c r="G355" i="7"/>
  <c r="H354" i="7"/>
  <c r="C356" i="6"/>
  <c r="E355" i="7"/>
  <c r="H355" i="7" s="1"/>
  <c r="L355" i="7"/>
  <c r="O356" i="7"/>
  <c r="DK357" i="7"/>
  <c r="CG356" i="7"/>
  <c r="AP356" i="7"/>
  <c r="BD356" i="7"/>
  <c r="Q358" i="6" l="1"/>
  <c r="DB358" i="7"/>
  <c r="P358" i="6" s="1"/>
  <c r="DC358" i="7"/>
  <c r="DE358" i="7"/>
  <c r="DL358" i="7"/>
  <c r="DI358" i="7"/>
  <c r="DF357" i="7"/>
  <c r="DD357" i="7"/>
  <c r="CH357" i="7"/>
  <c r="CE357" i="7"/>
  <c r="AF356" i="6"/>
  <c r="CT357" i="7"/>
  <c r="CW357" i="7"/>
  <c r="CP357" i="7"/>
  <c r="CM357" i="7"/>
  <c r="N357" i="6" s="1"/>
  <c r="CN357" i="7"/>
  <c r="CQ356" i="7"/>
  <c r="CO356" i="7"/>
  <c r="O358" i="6"/>
  <c r="CB356" i="7"/>
  <c r="BZ356" i="7"/>
  <c r="BS357" i="7"/>
  <c r="BY357" i="7"/>
  <c r="M357" i="6"/>
  <c r="BX357" i="7"/>
  <c r="L357" i="6" s="1"/>
  <c r="CA357" i="7"/>
  <c r="BS356" i="7"/>
  <c r="K357" i="6"/>
  <c r="BL357" i="7"/>
  <c r="BI357" i="7"/>
  <c r="J357" i="6" s="1"/>
  <c r="BJ357" i="7"/>
  <c r="BK356" i="7"/>
  <c r="BM356" i="7"/>
  <c r="AU357" i="7"/>
  <c r="H357" i="6" s="1"/>
  <c r="I357" i="6"/>
  <c r="AX357" i="7"/>
  <c r="AV357" i="7"/>
  <c r="BB357" i="7"/>
  <c r="AW356" i="7"/>
  <c r="AY356" i="7"/>
  <c r="BE358" i="7"/>
  <c r="AN357" i="7"/>
  <c r="F356" i="6"/>
  <c r="AJ357" i="7"/>
  <c r="AG357" i="7"/>
  <c r="AH357" i="7"/>
  <c r="AK356" i="7"/>
  <c r="AI356" i="7"/>
  <c r="G358" i="6"/>
  <c r="AQ358" i="7"/>
  <c r="Z357" i="7"/>
  <c r="W356" i="7"/>
  <c r="U356" i="7"/>
  <c r="AC358" i="7"/>
  <c r="E358" i="6"/>
  <c r="T357" i="7"/>
  <c r="V357" i="7"/>
  <c r="S357" i="7"/>
  <c r="D357" i="6" s="1"/>
  <c r="F355" i="7"/>
  <c r="G356" i="7"/>
  <c r="E356" i="7"/>
  <c r="H356" i="7" s="1"/>
  <c r="D356" i="7"/>
  <c r="B356" i="6" s="1"/>
  <c r="AE356" i="6" s="1"/>
  <c r="C357" i="6"/>
  <c r="L356" i="7"/>
  <c r="O357" i="7"/>
  <c r="BD357" i="7"/>
  <c r="AP357" i="7"/>
  <c r="BR356" i="7"/>
  <c r="DK358" i="7"/>
  <c r="CG357" i="7"/>
  <c r="Q359" i="6" l="1"/>
  <c r="DC359" i="7"/>
  <c r="DB359" i="7"/>
  <c r="P359" i="6" s="1"/>
  <c r="DE359" i="7"/>
  <c r="DL359" i="7"/>
  <c r="DI359" i="7"/>
  <c r="DD358" i="7"/>
  <c r="DF358" i="7"/>
  <c r="CH358" i="7"/>
  <c r="CE358" i="7"/>
  <c r="AF357" i="6"/>
  <c r="CT358" i="7"/>
  <c r="CW358" i="7"/>
  <c r="CP358" i="7"/>
  <c r="CM358" i="7"/>
  <c r="N358" i="6" s="1"/>
  <c r="CN358" i="7"/>
  <c r="CQ357" i="7"/>
  <c r="CO357" i="7"/>
  <c r="O359" i="6"/>
  <c r="BP357" i="7"/>
  <c r="BS358" i="7"/>
  <c r="BZ357" i="7"/>
  <c r="CB357" i="7"/>
  <c r="BX358" i="7"/>
  <c r="L358" i="6" s="1"/>
  <c r="M358" i="6"/>
  <c r="CA358" i="7"/>
  <c r="BY358" i="7"/>
  <c r="BK357" i="7"/>
  <c r="BM357" i="7"/>
  <c r="K358" i="6"/>
  <c r="BI358" i="7"/>
  <c r="J358" i="6" s="1"/>
  <c r="BJ358" i="7"/>
  <c r="BL358" i="7"/>
  <c r="AW357" i="7"/>
  <c r="AY357" i="7"/>
  <c r="AU358" i="7"/>
  <c r="H358" i="6" s="1"/>
  <c r="I358" i="6"/>
  <c r="AV358" i="7"/>
  <c r="AX358" i="7"/>
  <c r="BB358" i="7"/>
  <c r="BE359" i="7"/>
  <c r="AN358" i="7"/>
  <c r="F357" i="6"/>
  <c r="AG358" i="7"/>
  <c r="AH358" i="7"/>
  <c r="AJ358" i="7"/>
  <c r="AI357" i="7"/>
  <c r="AK357" i="7"/>
  <c r="G359" i="6"/>
  <c r="AQ359" i="7"/>
  <c r="F356" i="7"/>
  <c r="U357" i="7"/>
  <c r="W357" i="7"/>
  <c r="V358" i="7"/>
  <c r="S358" i="7"/>
  <c r="D358" i="6" s="1"/>
  <c r="T358" i="7"/>
  <c r="E359" i="6"/>
  <c r="AC359" i="7"/>
  <c r="Z358" i="7"/>
  <c r="D357" i="7"/>
  <c r="B357" i="6" s="1"/>
  <c r="E357" i="7"/>
  <c r="H357" i="7" s="1"/>
  <c r="C358" i="6"/>
  <c r="G357" i="7"/>
  <c r="L357" i="7"/>
  <c r="O358" i="7"/>
  <c r="BD358" i="7"/>
  <c r="CG358" i="7"/>
  <c r="AP358" i="7"/>
  <c r="BR357" i="7"/>
  <c r="DK359" i="7"/>
  <c r="AE357" i="6" l="1"/>
  <c r="Q360" i="6"/>
  <c r="DC360" i="7"/>
  <c r="DB360" i="7"/>
  <c r="P360" i="6" s="1"/>
  <c r="DE360" i="7"/>
  <c r="DF359" i="7"/>
  <c r="DD359" i="7"/>
  <c r="DL360" i="7"/>
  <c r="DI360" i="7"/>
  <c r="AF358" i="6"/>
  <c r="CT359" i="7"/>
  <c r="CW359" i="7"/>
  <c r="CH359" i="7"/>
  <c r="CE359" i="7"/>
  <c r="CP359" i="7"/>
  <c r="CN359" i="7"/>
  <c r="CM359" i="7"/>
  <c r="N359" i="6" s="1"/>
  <c r="CQ358" i="7"/>
  <c r="CO358" i="7"/>
  <c r="O360" i="6"/>
  <c r="BP358" i="7"/>
  <c r="BS359" i="7"/>
  <c r="CB358" i="7"/>
  <c r="BZ358" i="7"/>
  <c r="BX359" i="7"/>
  <c r="L359" i="6" s="1"/>
  <c r="M359" i="6"/>
  <c r="BY359" i="7"/>
  <c r="CA359" i="7"/>
  <c r="BL359" i="7"/>
  <c r="K359" i="6"/>
  <c r="BI359" i="7"/>
  <c r="J359" i="6" s="1"/>
  <c r="BJ359" i="7"/>
  <c r="BK358" i="7"/>
  <c r="BM358" i="7"/>
  <c r="BB359" i="7"/>
  <c r="AU359" i="7"/>
  <c r="H359" i="6" s="1"/>
  <c r="I359" i="6"/>
  <c r="AX359" i="7"/>
  <c r="AV359" i="7"/>
  <c r="AY358" i="7"/>
  <c r="AW358" i="7"/>
  <c r="BE360" i="7"/>
  <c r="AN359" i="7"/>
  <c r="F358" i="6"/>
  <c r="AJ359" i="7"/>
  <c r="AH359" i="7"/>
  <c r="AG359" i="7"/>
  <c r="AI358" i="7"/>
  <c r="AK358" i="7"/>
  <c r="G360" i="6"/>
  <c r="AQ360" i="7"/>
  <c r="F357" i="7"/>
  <c r="AC360" i="7"/>
  <c r="E360" i="6"/>
  <c r="V359" i="7"/>
  <c r="S359" i="7"/>
  <c r="D359" i="6" s="1"/>
  <c r="T359" i="7"/>
  <c r="Z359" i="7"/>
  <c r="U358" i="7"/>
  <c r="W358" i="7"/>
  <c r="E358" i="7"/>
  <c r="F358" i="7" s="1"/>
  <c r="C359" i="6"/>
  <c r="G358" i="7"/>
  <c r="D358" i="7"/>
  <c r="B358" i="6" s="1"/>
  <c r="AE358" i="6" s="1"/>
  <c r="L358" i="7"/>
  <c r="O359" i="7"/>
  <c r="AP359" i="7"/>
  <c r="BD359" i="7"/>
  <c r="DK360" i="7"/>
  <c r="CG359" i="7"/>
  <c r="BR358" i="7"/>
  <c r="Q361" i="6" l="1"/>
  <c r="DE361" i="7"/>
  <c r="DC361" i="7"/>
  <c r="DB361" i="7"/>
  <c r="P361" i="6" s="1"/>
  <c r="DD360" i="7"/>
  <c r="DF360" i="7"/>
  <c r="DL361" i="7"/>
  <c r="DI361" i="7"/>
  <c r="AF359" i="6"/>
  <c r="CT360" i="7"/>
  <c r="CW360" i="7"/>
  <c r="CH360" i="7"/>
  <c r="CE360" i="7"/>
  <c r="CQ359" i="7"/>
  <c r="CO359" i="7"/>
  <c r="CP360" i="7"/>
  <c r="CM360" i="7"/>
  <c r="N360" i="6" s="1"/>
  <c r="CN360" i="7"/>
  <c r="O361" i="6"/>
  <c r="BP359" i="7"/>
  <c r="CB359" i="7"/>
  <c r="BZ359" i="7"/>
  <c r="BX360" i="7"/>
  <c r="L360" i="6" s="1"/>
  <c r="M360" i="6"/>
  <c r="CA360" i="7"/>
  <c r="BY360" i="7"/>
  <c r="BP360" i="7"/>
  <c r="BM359" i="7"/>
  <c r="BK359" i="7"/>
  <c r="K360" i="6"/>
  <c r="BI360" i="7"/>
  <c r="J360" i="6" s="1"/>
  <c r="BJ360" i="7"/>
  <c r="BL360" i="7"/>
  <c r="AW359" i="7"/>
  <c r="AY359" i="7"/>
  <c r="AV360" i="7"/>
  <c r="I360" i="6"/>
  <c r="AU360" i="7"/>
  <c r="H360" i="6" s="1"/>
  <c r="AX360" i="7"/>
  <c r="BB360" i="7"/>
  <c r="BE361" i="7"/>
  <c r="AN360" i="7"/>
  <c r="F359" i="6"/>
  <c r="H358" i="7"/>
  <c r="AH360" i="7"/>
  <c r="AG360" i="7"/>
  <c r="AJ360" i="7"/>
  <c r="AK359" i="7"/>
  <c r="AI359" i="7"/>
  <c r="G361" i="6"/>
  <c r="AQ361" i="7"/>
  <c r="U359" i="7"/>
  <c r="W359" i="7"/>
  <c r="S360" i="7"/>
  <c r="D360" i="6" s="1"/>
  <c r="T360" i="7"/>
  <c r="V360" i="7"/>
  <c r="E361" i="6"/>
  <c r="AC361" i="7"/>
  <c r="Z360" i="7"/>
  <c r="D359" i="7"/>
  <c r="B359" i="6" s="1"/>
  <c r="AE359" i="6" s="1"/>
  <c r="E359" i="7"/>
  <c r="H359" i="7" s="1"/>
  <c r="G359" i="7"/>
  <c r="C360" i="6"/>
  <c r="L359" i="7"/>
  <c r="O360" i="7"/>
  <c r="BR359" i="7"/>
  <c r="BD360" i="7"/>
  <c r="AP360" i="7"/>
  <c r="DK361" i="7"/>
  <c r="CG360" i="7"/>
  <c r="Q362" i="6" l="1"/>
  <c r="DB362" i="7"/>
  <c r="P362" i="6" s="1"/>
  <c r="DC362" i="7"/>
  <c r="DE362" i="7"/>
  <c r="DL362" i="7"/>
  <c r="DI362" i="7"/>
  <c r="DF361" i="7"/>
  <c r="DD361" i="7"/>
  <c r="AF360" i="6"/>
  <c r="CH361" i="7"/>
  <c r="CE361" i="7"/>
  <c r="CT361" i="7"/>
  <c r="CW361" i="7"/>
  <c r="CM361" i="7"/>
  <c r="N361" i="6" s="1"/>
  <c r="CN361" i="7"/>
  <c r="CP361" i="7"/>
  <c r="CQ360" i="7"/>
  <c r="CO360" i="7"/>
  <c r="O362" i="6"/>
  <c r="CB360" i="7"/>
  <c r="BZ360" i="7"/>
  <c r="BS360" i="7"/>
  <c r="BY361" i="7"/>
  <c r="M361" i="6"/>
  <c r="CA361" i="7"/>
  <c r="BX361" i="7"/>
  <c r="L361" i="6" s="1"/>
  <c r="BP361" i="7"/>
  <c r="K361" i="6"/>
  <c r="BL361" i="7"/>
  <c r="BI361" i="7"/>
  <c r="J361" i="6" s="1"/>
  <c r="BJ361" i="7"/>
  <c r="BK360" i="7"/>
  <c r="BM360" i="7"/>
  <c r="AU361" i="7"/>
  <c r="H361" i="6" s="1"/>
  <c r="I361" i="6"/>
  <c r="AX361" i="7"/>
  <c r="AV361" i="7"/>
  <c r="BB361" i="7"/>
  <c r="AY360" i="7"/>
  <c r="AW360" i="7"/>
  <c r="BE362" i="7"/>
  <c r="AN361" i="7"/>
  <c r="F360" i="6"/>
  <c r="AG361" i="7"/>
  <c r="AH361" i="7"/>
  <c r="AJ361" i="7"/>
  <c r="AK360" i="7"/>
  <c r="AI360" i="7"/>
  <c r="G362" i="6"/>
  <c r="AQ362" i="7"/>
  <c r="F359" i="7"/>
  <c r="AC362" i="7"/>
  <c r="E362" i="6"/>
  <c r="T361" i="7"/>
  <c r="V361" i="7"/>
  <c r="S361" i="7"/>
  <c r="D361" i="6" s="1"/>
  <c r="W360" i="7"/>
  <c r="U360" i="7"/>
  <c r="Z361" i="7"/>
  <c r="E360" i="7"/>
  <c r="F360" i="7" s="1"/>
  <c r="D360" i="7"/>
  <c r="B360" i="6" s="1"/>
  <c r="AE360" i="6" s="1"/>
  <c r="C361" i="6"/>
  <c r="G360" i="7"/>
  <c r="L360" i="7"/>
  <c r="O361" i="7"/>
  <c r="BR360" i="7"/>
  <c r="CG361" i="7"/>
  <c r="DK362" i="7"/>
  <c r="BD361" i="7"/>
  <c r="AP361" i="7"/>
  <c r="DL363" i="7" l="1"/>
  <c r="DI363" i="7"/>
  <c r="DF362" i="7"/>
  <c r="DD362" i="7"/>
  <c r="Q363" i="6"/>
  <c r="DB363" i="7"/>
  <c r="P363" i="6" s="1"/>
  <c r="DE363" i="7"/>
  <c r="DC363" i="7"/>
  <c r="AF361" i="6"/>
  <c r="CH362" i="7"/>
  <c r="CE362" i="7"/>
  <c r="CT362" i="7"/>
  <c r="CW362" i="7"/>
  <c r="CP362" i="7"/>
  <c r="CM362" i="7"/>
  <c r="N362" i="6" s="1"/>
  <c r="CN362" i="7"/>
  <c r="CQ361" i="7"/>
  <c r="CO361" i="7"/>
  <c r="O363" i="6"/>
  <c r="BS362" i="7"/>
  <c r="BZ361" i="7"/>
  <c r="CB361" i="7"/>
  <c r="BS361" i="7"/>
  <c r="BX362" i="7"/>
  <c r="L362" i="6" s="1"/>
  <c r="M362" i="6"/>
  <c r="CA362" i="7"/>
  <c r="BY362" i="7"/>
  <c r="BK361" i="7"/>
  <c r="BM361" i="7"/>
  <c r="K362" i="6"/>
  <c r="BI362" i="7"/>
  <c r="J362" i="6" s="1"/>
  <c r="BJ362" i="7"/>
  <c r="BL362" i="7"/>
  <c r="AW361" i="7"/>
  <c r="AY361" i="7"/>
  <c r="AU362" i="7"/>
  <c r="H362" i="6" s="1"/>
  <c r="I362" i="6"/>
  <c r="AX362" i="7"/>
  <c r="AV362" i="7"/>
  <c r="BB362" i="7"/>
  <c r="BE363" i="7"/>
  <c r="AN362" i="7"/>
  <c r="F361" i="6"/>
  <c r="AG362" i="7"/>
  <c r="AH362" i="7"/>
  <c r="AJ362" i="7"/>
  <c r="AI361" i="7"/>
  <c r="AK361" i="7"/>
  <c r="G363" i="6"/>
  <c r="AQ363" i="7"/>
  <c r="H360" i="7"/>
  <c r="U361" i="7"/>
  <c r="W361" i="7"/>
  <c r="V362" i="7"/>
  <c r="S362" i="7"/>
  <c r="D362" i="6" s="1"/>
  <c r="T362" i="7"/>
  <c r="E363" i="6"/>
  <c r="AC363" i="7"/>
  <c r="Z362" i="7"/>
  <c r="G361" i="7"/>
  <c r="E361" i="7"/>
  <c r="H361" i="7" s="1"/>
  <c r="D361" i="7"/>
  <c r="B361" i="6" s="1"/>
  <c r="C362" i="6"/>
  <c r="L361" i="7"/>
  <c r="O362" i="7"/>
  <c r="DK363" i="7"/>
  <c r="BR361" i="7"/>
  <c r="AP362" i="7"/>
  <c r="CG362" i="7"/>
  <c r="AE361" i="6" l="1"/>
  <c r="Q364" i="6"/>
  <c r="DB364" i="7"/>
  <c r="P364" i="6" s="1"/>
  <c r="DC364" i="7"/>
  <c r="DE364" i="7"/>
  <c r="DL364" i="7"/>
  <c r="DI364" i="7"/>
  <c r="DF363" i="7"/>
  <c r="DD363" i="7"/>
  <c r="CH363" i="7"/>
  <c r="CE363" i="7"/>
  <c r="AF362" i="6"/>
  <c r="CT363" i="7"/>
  <c r="CW363" i="7"/>
  <c r="CP363" i="7"/>
  <c r="CN363" i="7"/>
  <c r="CM363" i="7"/>
  <c r="N363" i="6" s="1"/>
  <c r="CQ362" i="7"/>
  <c r="CO362" i="7"/>
  <c r="O364" i="6"/>
  <c r="BP362" i="7"/>
  <c r="CB362" i="7"/>
  <c r="BZ362" i="7"/>
  <c r="BX363" i="7"/>
  <c r="L363" i="6" s="1"/>
  <c r="M363" i="6"/>
  <c r="BY363" i="7"/>
  <c r="CA363" i="7"/>
  <c r="K363" i="6"/>
  <c r="BL363" i="7"/>
  <c r="BI363" i="7"/>
  <c r="J363" i="6" s="1"/>
  <c r="BJ363" i="7"/>
  <c r="BM362" i="7"/>
  <c r="BK362" i="7"/>
  <c r="BB363" i="7"/>
  <c r="AW362" i="7"/>
  <c r="AY362" i="7"/>
  <c r="AU363" i="7"/>
  <c r="H363" i="6" s="1"/>
  <c r="I363" i="6"/>
  <c r="AX363" i="7"/>
  <c r="AV363" i="7"/>
  <c r="BE364" i="7"/>
  <c r="AN363" i="7"/>
  <c r="F362" i="6"/>
  <c r="AH363" i="7"/>
  <c r="AJ363" i="7"/>
  <c r="AG363" i="7"/>
  <c r="AI362" i="7"/>
  <c r="AK362" i="7"/>
  <c r="G364" i="6"/>
  <c r="AQ364" i="7"/>
  <c r="F361" i="7"/>
  <c r="Z363" i="7"/>
  <c r="W362" i="7"/>
  <c r="U362" i="7"/>
  <c r="AC364" i="7"/>
  <c r="E364" i="6"/>
  <c r="V363" i="7"/>
  <c r="S363" i="7"/>
  <c r="D363" i="6" s="1"/>
  <c r="T363" i="7"/>
  <c r="E362" i="7"/>
  <c r="H362" i="7" s="1"/>
  <c r="D362" i="7"/>
  <c r="B362" i="6" s="1"/>
  <c r="AE362" i="6" s="1"/>
  <c r="G362" i="7"/>
  <c r="C363" i="6"/>
  <c r="L362" i="7"/>
  <c r="O363" i="7"/>
  <c r="CG363" i="7"/>
  <c r="AP363" i="7"/>
  <c r="BR363" i="7"/>
  <c r="BD363" i="7"/>
  <c r="DK364" i="7"/>
  <c r="N362" i="7"/>
  <c r="F362" i="7" l="1"/>
  <c r="Q365" i="6"/>
  <c r="DE365" i="7"/>
  <c r="DC365" i="7"/>
  <c r="DB365" i="7"/>
  <c r="P365" i="6" s="1"/>
  <c r="DL365" i="7"/>
  <c r="DI365" i="7"/>
  <c r="DD364" i="7"/>
  <c r="DF364" i="7"/>
  <c r="AF363" i="6"/>
  <c r="CH364" i="7"/>
  <c r="CE364" i="7"/>
  <c r="CT364" i="7"/>
  <c r="CW364" i="7"/>
  <c r="CM364" i="7"/>
  <c r="N364" i="6" s="1"/>
  <c r="CP364" i="7"/>
  <c r="CN364" i="7"/>
  <c r="CQ363" i="7"/>
  <c r="CO363" i="7"/>
  <c r="O365" i="6"/>
  <c r="CB363" i="7"/>
  <c r="BZ363" i="7"/>
  <c r="BP363" i="7"/>
  <c r="M364" i="6"/>
  <c r="BX364" i="7"/>
  <c r="L364" i="6" s="1"/>
  <c r="CA364" i="7"/>
  <c r="BY364" i="7"/>
  <c r="BS363" i="7"/>
  <c r="BM363" i="7"/>
  <c r="BK363" i="7"/>
  <c r="K364" i="6"/>
  <c r="BI364" i="7"/>
  <c r="J364" i="6" s="1"/>
  <c r="BL364" i="7"/>
  <c r="BJ364" i="7"/>
  <c r="AW363" i="7"/>
  <c r="AY363" i="7"/>
  <c r="AV364" i="7"/>
  <c r="I364" i="6"/>
  <c r="AU364" i="7"/>
  <c r="H364" i="6" s="1"/>
  <c r="AX364" i="7"/>
  <c r="BB364" i="7"/>
  <c r="BE365" i="7"/>
  <c r="AN364" i="7"/>
  <c r="F363" i="6"/>
  <c r="AG364" i="7"/>
  <c r="AJ364" i="7"/>
  <c r="AH364" i="7"/>
  <c r="AI363" i="7"/>
  <c r="AK363" i="7"/>
  <c r="G365" i="6"/>
  <c r="AQ365" i="7"/>
  <c r="U363" i="7"/>
  <c r="W363" i="7"/>
  <c r="S364" i="7"/>
  <c r="D364" i="6" s="1"/>
  <c r="T364" i="7"/>
  <c r="V364" i="7"/>
  <c r="E365" i="6"/>
  <c r="AC365" i="7"/>
  <c r="Z364" i="7"/>
  <c r="D363" i="7"/>
  <c r="B363" i="6" s="1"/>
  <c r="AE363" i="6" s="1"/>
  <c r="G363" i="7"/>
  <c r="C364" i="6"/>
  <c r="E363" i="7"/>
  <c r="H363" i="7" s="1"/>
  <c r="L363" i="7"/>
  <c r="O364" i="7"/>
  <c r="CG364" i="7"/>
  <c r="BR364" i="7"/>
  <c r="DK365" i="7"/>
  <c r="AP364" i="7"/>
  <c r="BD364" i="7"/>
  <c r="Q366" i="6" l="1"/>
  <c r="DB366" i="7"/>
  <c r="P366" i="6" s="1"/>
  <c r="DC366" i="7"/>
  <c r="DE366" i="7"/>
  <c r="DL366" i="7"/>
  <c r="DI366" i="7"/>
  <c r="DF365" i="7"/>
  <c r="DD365" i="7"/>
  <c r="AF364" i="6"/>
  <c r="CH365" i="7"/>
  <c r="CE365" i="7"/>
  <c r="CT365" i="7"/>
  <c r="CW365" i="7"/>
  <c r="CP365" i="7"/>
  <c r="CM365" i="7"/>
  <c r="N365" i="6" s="1"/>
  <c r="CN365" i="7"/>
  <c r="CQ364" i="7"/>
  <c r="CO364" i="7"/>
  <c r="O366" i="6"/>
  <c r="BP365" i="7"/>
  <c r="CB364" i="7"/>
  <c r="BZ364" i="7"/>
  <c r="BP364" i="7"/>
  <c r="BY365" i="7"/>
  <c r="M365" i="6"/>
  <c r="BX365" i="7"/>
  <c r="L365" i="6" s="1"/>
  <c r="CA365" i="7"/>
  <c r="BS364" i="7"/>
  <c r="BK364" i="7"/>
  <c r="BM364" i="7"/>
  <c r="K365" i="6"/>
  <c r="BL365" i="7"/>
  <c r="BI365" i="7"/>
  <c r="J365" i="6" s="1"/>
  <c r="BJ365" i="7"/>
  <c r="AU365" i="7"/>
  <c r="H365" i="6" s="1"/>
  <c r="I365" i="6"/>
  <c r="AX365" i="7"/>
  <c r="AV365" i="7"/>
  <c r="BB365" i="7"/>
  <c r="AW364" i="7"/>
  <c r="AY364" i="7"/>
  <c r="BE366" i="7"/>
  <c r="AN365" i="7"/>
  <c r="F364" i="6"/>
  <c r="AJ365" i="7"/>
  <c r="AG365" i="7"/>
  <c r="AH365" i="7"/>
  <c r="AI364" i="7"/>
  <c r="AK364" i="7"/>
  <c r="G366" i="6"/>
  <c r="AQ366" i="7"/>
  <c r="AC366" i="7"/>
  <c r="E366" i="6"/>
  <c r="T365" i="7"/>
  <c r="V365" i="7"/>
  <c r="S365" i="7"/>
  <c r="D365" i="6" s="1"/>
  <c r="W364" i="7"/>
  <c r="U364" i="7"/>
  <c r="Z365" i="7"/>
  <c r="F363" i="7"/>
  <c r="E364" i="7"/>
  <c r="F364" i="7" s="1"/>
  <c r="C365" i="6"/>
  <c r="G364" i="7"/>
  <c r="D364" i="7"/>
  <c r="B364" i="6" s="1"/>
  <c r="AE364" i="6" s="1"/>
  <c r="L364" i="7"/>
  <c r="O365" i="7"/>
  <c r="CG365" i="7"/>
  <c r="DK366" i="7"/>
  <c r="BD365" i="7"/>
  <c r="AP365" i="7"/>
  <c r="Q367" i="6" l="1"/>
  <c r="DB367" i="7"/>
  <c r="P367" i="6" s="1"/>
  <c r="DE367" i="7"/>
  <c r="DC367" i="7"/>
  <c r="DL367" i="7"/>
  <c r="DI367" i="7"/>
  <c r="DD366" i="7"/>
  <c r="DF366" i="7"/>
  <c r="CH366" i="7"/>
  <c r="CE366" i="7"/>
  <c r="AF365" i="6"/>
  <c r="CT366" i="7"/>
  <c r="CW366" i="7"/>
  <c r="CP366" i="7"/>
  <c r="CM366" i="7"/>
  <c r="N366" i="6" s="1"/>
  <c r="CN366" i="7"/>
  <c r="CQ365" i="7"/>
  <c r="CO365" i="7"/>
  <c r="O367" i="6"/>
  <c r="BS366" i="7"/>
  <c r="BZ365" i="7"/>
  <c r="CB365" i="7"/>
  <c r="BX366" i="7"/>
  <c r="L366" i="6" s="1"/>
  <c r="M366" i="6"/>
  <c r="CA366" i="7"/>
  <c r="BY366" i="7"/>
  <c r="BS365" i="7"/>
  <c r="BK365" i="7"/>
  <c r="BM365" i="7"/>
  <c r="K366" i="6"/>
  <c r="BI366" i="7"/>
  <c r="J366" i="6" s="1"/>
  <c r="BJ366" i="7"/>
  <c r="BL366" i="7"/>
  <c r="AU366" i="7"/>
  <c r="H366" i="6" s="1"/>
  <c r="I366" i="6"/>
  <c r="AV366" i="7"/>
  <c r="AX366" i="7"/>
  <c r="AW365" i="7"/>
  <c r="AY365" i="7"/>
  <c r="BB366" i="7"/>
  <c r="BE367" i="7"/>
  <c r="AN366" i="7"/>
  <c r="F365" i="6"/>
  <c r="AG366" i="7"/>
  <c r="AJ366" i="7"/>
  <c r="AH366" i="7"/>
  <c r="AI365" i="7"/>
  <c r="AK365" i="7"/>
  <c r="G367" i="6"/>
  <c r="AQ367" i="7"/>
  <c r="U365" i="7"/>
  <c r="W365" i="7"/>
  <c r="V366" i="7"/>
  <c r="S366" i="7"/>
  <c r="D366" i="6" s="1"/>
  <c r="T366" i="7"/>
  <c r="E367" i="6"/>
  <c r="AC367" i="7"/>
  <c r="Z366" i="7"/>
  <c r="H364" i="7"/>
  <c r="D365" i="7"/>
  <c r="B365" i="6" s="1"/>
  <c r="AE365" i="6" s="1"/>
  <c r="E365" i="7"/>
  <c r="F365" i="7" s="1"/>
  <c r="C366" i="6"/>
  <c r="G365" i="7"/>
  <c r="L365" i="7"/>
  <c r="O366" i="7"/>
  <c r="BR365" i="7"/>
  <c r="AP366" i="7"/>
  <c r="DK367" i="7"/>
  <c r="BD366" i="7"/>
  <c r="CG366" i="7"/>
  <c r="BP366" i="7" l="1"/>
  <c r="Q368" i="6"/>
  <c r="DB368" i="7"/>
  <c r="P368" i="6" s="1"/>
  <c r="DC368" i="7"/>
  <c r="DE368" i="7"/>
  <c r="DF367" i="7"/>
  <c r="DD367" i="7"/>
  <c r="DL368" i="7"/>
  <c r="DI368" i="7"/>
  <c r="AF366" i="6"/>
  <c r="CT367" i="7"/>
  <c r="CW367" i="7"/>
  <c r="CH367" i="7"/>
  <c r="CE367" i="7"/>
  <c r="CP367" i="7"/>
  <c r="CN367" i="7"/>
  <c r="CM367" i="7"/>
  <c r="N367" i="6" s="1"/>
  <c r="CQ366" i="7"/>
  <c r="CO366" i="7"/>
  <c r="O368" i="6"/>
  <c r="BP367" i="7"/>
  <c r="CB366" i="7"/>
  <c r="BZ366" i="7"/>
  <c r="BX367" i="7"/>
  <c r="L367" i="6" s="1"/>
  <c r="M367" i="6"/>
  <c r="BY367" i="7"/>
  <c r="CA367" i="7"/>
  <c r="BL367" i="7"/>
  <c r="K367" i="6"/>
  <c r="BI367" i="7"/>
  <c r="J367" i="6" s="1"/>
  <c r="BJ367" i="7"/>
  <c r="BK366" i="7"/>
  <c r="BM366" i="7"/>
  <c r="BB367" i="7"/>
  <c r="AU367" i="7"/>
  <c r="H367" i="6" s="1"/>
  <c r="I367" i="6"/>
  <c r="AX367" i="7"/>
  <c r="AV367" i="7"/>
  <c r="AY366" i="7"/>
  <c r="AW366" i="7"/>
  <c r="BE368" i="7"/>
  <c r="AN367" i="7"/>
  <c r="F366" i="6"/>
  <c r="AG367" i="7"/>
  <c r="AJ367" i="7"/>
  <c r="AH367" i="7"/>
  <c r="AI366" i="7"/>
  <c r="AK366" i="7"/>
  <c r="G368" i="6"/>
  <c r="AQ368" i="7"/>
  <c r="AC368" i="7"/>
  <c r="E368" i="6"/>
  <c r="V367" i="7"/>
  <c r="S367" i="7"/>
  <c r="D367" i="6" s="1"/>
  <c r="T367" i="7"/>
  <c r="Z367" i="7"/>
  <c r="U366" i="7"/>
  <c r="W366" i="7"/>
  <c r="G366" i="7"/>
  <c r="H365" i="7"/>
  <c r="C367" i="6"/>
  <c r="E366" i="7"/>
  <c r="F366" i="7" s="1"/>
  <c r="D366" i="7"/>
  <c r="B366" i="6" s="1"/>
  <c r="AE366" i="6" s="1"/>
  <c r="L366" i="7"/>
  <c r="O367" i="7"/>
  <c r="CG367" i="7"/>
  <c r="AP367" i="7"/>
  <c r="BD367" i="7"/>
  <c r="DK368" i="7"/>
  <c r="BR366" i="7"/>
  <c r="Q369" i="6" l="1"/>
  <c r="DE369" i="7"/>
  <c r="DC369" i="7"/>
  <c r="DB369" i="7"/>
  <c r="P369" i="6" s="1"/>
  <c r="DL369" i="7"/>
  <c r="DI369" i="7"/>
  <c r="DD368" i="7"/>
  <c r="DF368" i="7"/>
  <c r="AF367" i="6"/>
  <c r="CH368" i="7"/>
  <c r="CE368" i="7"/>
  <c r="CT368" i="7"/>
  <c r="CW368" i="7"/>
  <c r="CP368" i="7"/>
  <c r="CM368" i="7"/>
  <c r="N368" i="6" s="1"/>
  <c r="CN368" i="7"/>
  <c r="CQ367" i="7"/>
  <c r="CO367" i="7"/>
  <c r="O369" i="6"/>
  <c r="CB367" i="7"/>
  <c r="BZ367" i="7"/>
  <c r="BS368" i="7"/>
  <c r="BX368" i="7"/>
  <c r="L368" i="6" s="1"/>
  <c r="M368" i="6"/>
  <c r="CA368" i="7"/>
  <c r="BY368" i="7"/>
  <c r="BS367" i="7"/>
  <c r="BP368" i="7"/>
  <c r="BM367" i="7"/>
  <c r="BK367" i="7"/>
  <c r="K368" i="6"/>
  <c r="BI368" i="7"/>
  <c r="J368" i="6" s="1"/>
  <c r="BJ368" i="7"/>
  <c r="BL368" i="7"/>
  <c r="AV368" i="7"/>
  <c r="I368" i="6"/>
  <c r="AU368" i="7"/>
  <c r="H368" i="6" s="1"/>
  <c r="AX368" i="7"/>
  <c r="AW367" i="7"/>
  <c r="AY367" i="7"/>
  <c r="BB368" i="7"/>
  <c r="BE369" i="7"/>
  <c r="AN368" i="7"/>
  <c r="F367" i="6"/>
  <c r="AG368" i="7"/>
  <c r="AJ368" i="7"/>
  <c r="AH368" i="7"/>
  <c r="AI367" i="7"/>
  <c r="AK367" i="7"/>
  <c r="G369" i="6"/>
  <c r="AQ369" i="7"/>
  <c r="U367" i="7"/>
  <c r="W367" i="7"/>
  <c r="S368" i="7"/>
  <c r="D368" i="6" s="1"/>
  <c r="T368" i="7"/>
  <c r="V368" i="7"/>
  <c r="E369" i="6"/>
  <c r="AC369" i="7"/>
  <c r="Z368" i="7"/>
  <c r="D367" i="7"/>
  <c r="B367" i="6" s="1"/>
  <c r="AE367" i="6" s="1"/>
  <c r="H366" i="7"/>
  <c r="E367" i="7"/>
  <c r="H367" i="7" s="1"/>
  <c r="C368" i="6"/>
  <c r="G367" i="7"/>
  <c r="L367" i="7"/>
  <c r="O368" i="7"/>
  <c r="DK369" i="7"/>
  <c r="CG368" i="7"/>
  <c r="AP368" i="7"/>
  <c r="BR367" i="7"/>
  <c r="BD368" i="7"/>
  <c r="Q370" i="6" l="1"/>
  <c r="DB370" i="7"/>
  <c r="P370" i="6" s="1"/>
  <c r="DC370" i="7"/>
  <c r="DE370" i="7"/>
  <c r="DL370" i="7"/>
  <c r="DI370" i="7"/>
  <c r="DF369" i="7"/>
  <c r="DD369" i="7"/>
  <c r="AF368" i="6"/>
  <c r="CH369" i="7"/>
  <c r="CE369" i="7"/>
  <c r="CT369" i="7"/>
  <c r="CW369" i="7"/>
  <c r="CM369" i="7"/>
  <c r="N369" i="6" s="1"/>
  <c r="CN369" i="7"/>
  <c r="CP369" i="7"/>
  <c r="CQ368" i="7"/>
  <c r="CO368" i="7"/>
  <c r="O370" i="6"/>
  <c r="CB368" i="7"/>
  <c r="BZ368" i="7"/>
  <c r="BY369" i="7"/>
  <c r="M369" i="6"/>
  <c r="CA369" i="7"/>
  <c r="BX369" i="7"/>
  <c r="L369" i="6" s="1"/>
  <c r="K369" i="6"/>
  <c r="BL369" i="7"/>
  <c r="BI369" i="7"/>
  <c r="J369" i="6" s="1"/>
  <c r="BJ369" i="7"/>
  <c r="BK368" i="7"/>
  <c r="BM368" i="7"/>
  <c r="AU369" i="7"/>
  <c r="H369" i="6" s="1"/>
  <c r="I369" i="6"/>
  <c r="AX369" i="7"/>
  <c r="AV369" i="7"/>
  <c r="BB369" i="7"/>
  <c r="AY368" i="7"/>
  <c r="AW368" i="7"/>
  <c r="BE370" i="7"/>
  <c r="AN369" i="7"/>
  <c r="F368" i="6"/>
  <c r="AG369" i="7"/>
  <c r="AJ369" i="7"/>
  <c r="AH369" i="7"/>
  <c r="AI368" i="7"/>
  <c r="AK368" i="7"/>
  <c r="G370" i="6"/>
  <c r="AQ370" i="7"/>
  <c r="F367" i="7"/>
  <c r="AC370" i="7"/>
  <c r="E370" i="6"/>
  <c r="T369" i="7"/>
  <c r="V369" i="7"/>
  <c r="S369" i="7"/>
  <c r="D369" i="6" s="1"/>
  <c r="W368" i="7"/>
  <c r="U368" i="7"/>
  <c r="Z369" i="7"/>
  <c r="G368" i="7"/>
  <c r="D368" i="7"/>
  <c r="B368" i="6" s="1"/>
  <c r="AE368" i="6" s="1"/>
  <c r="E368" i="7"/>
  <c r="H368" i="7" s="1"/>
  <c r="C369" i="6"/>
  <c r="L368" i="7"/>
  <c r="O369" i="7"/>
  <c r="CG369" i="7"/>
  <c r="BD369" i="7"/>
  <c r="DK370" i="7"/>
  <c r="AP369" i="7"/>
  <c r="BR369" i="7"/>
  <c r="BR368" i="7"/>
  <c r="Q371" i="6" l="1"/>
  <c r="DB371" i="7"/>
  <c r="P371" i="6" s="1"/>
  <c r="DE371" i="7"/>
  <c r="DC371" i="7"/>
  <c r="DL371" i="7"/>
  <c r="DI371" i="7"/>
  <c r="DF370" i="7"/>
  <c r="DD370" i="7"/>
  <c r="AF369" i="6"/>
  <c r="CH370" i="7"/>
  <c r="CE370" i="7"/>
  <c r="CT370" i="7"/>
  <c r="CW370" i="7"/>
  <c r="CQ369" i="7"/>
  <c r="CO369" i="7"/>
  <c r="CP370" i="7"/>
  <c r="CM370" i="7"/>
  <c r="N370" i="6" s="1"/>
  <c r="CN370" i="7"/>
  <c r="O371" i="6"/>
  <c r="BZ369" i="7"/>
  <c r="CB369" i="7"/>
  <c r="BP369" i="7"/>
  <c r="BX370" i="7"/>
  <c r="L370" i="6" s="1"/>
  <c r="M370" i="6"/>
  <c r="CA370" i="7"/>
  <c r="BY370" i="7"/>
  <c r="BS369" i="7"/>
  <c r="BK369" i="7"/>
  <c r="BM369" i="7"/>
  <c r="K370" i="6"/>
  <c r="BI370" i="7"/>
  <c r="J370" i="6" s="1"/>
  <c r="BJ370" i="7"/>
  <c r="BL370" i="7"/>
  <c r="AU370" i="7"/>
  <c r="H370" i="6" s="1"/>
  <c r="I370" i="6"/>
  <c r="AX370" i="7"/>
  <c r="AV370" i="7"/>
  <c r="AW369" i="7"/>
  <c r="AY369" i="7"/>
  <c r="BB370" i="7"/>
  <c r="BE371" i="7"/>
  <c r="AN370" i="7"/>
  <c r="F369" i="6"/>
  <c r="AH370" i="7"/>
  <c r="AJ370" i="7"/>
  <c r="AG370" i="7"/>
  <c r="AI369" i="7"/>
  <c r="AK369" i="7"/>
  <c r="G371" i="6"/>
  <c r="AQ371" i="7"/>
  <c r="U369" i="7"/>
  <c r="W369" i="7"/>
  <c r="V370" i="7"/>
  <c r="S370" i="7"/>
  <c r="D370" i="6" s="1"/>
  <c r="T370" i="7"/>
  <c r="E371" i="6"/>
  <c r="AC371" i="7"/>
  <c r="Z370" i="7"/>
  <c r="D369" i="7"/>
  <c r="B369" i="6" s="1"/>
  <c r="AE369" i="6" s="1"/>
  <c r="E369" i="7"/>
  <c r="F369" i="7" s="1"/>
  <c r="F368" i="7"/>
  <c r="C370" i="6"/>
  <c r="G369" i="7"/>
  <c r="L369" i="7"/>
  <c r="O370" i="7"/>
  <c r="AP370" i="7"/>
  <c r="BD370" i="7"/>
  <c r="BR370" i="7"/>
  <c r="DK371" i="7"/>
  <c r="CG370" i="7"/>
  <c r="Q372" i="6" l="1"/>
  <c r="DB372" i="7"/>
  <c r="P372" i="6" s="1"/>
  <c r="DC372" i="7"/>
  <c r="DE372" i="7"/>
  <c r="DF371" i="7"/>
  <c r="DD371" i="7"/>
  <c r="DL372" i="7"/>
  <c r="DI372" i="7"/>
  <c r="CH371" i="7"/>
  <c r="CE371" i="7"/>
  <c r="AF370" i="6"/>
  <c r="CT371" i="7"/>
  <c r="CW371" i="7"/>
  <c r="CP371" i="7"/>
  <c r="CN371" i="7"/>
  <c r="CM371" i="7"/>
  <c r="N371" i="6" s="1"/>
  <c r="CQ370" i="7"/>
  <c r="CO370" i="7"/>
  <c r="O372" i="6"/>
  <c r="CB370" i="7"/>
  <c r="BZ370" i="7"/>
  <c r="BP370" i="7"/>
  <c r="BX371" i="7"/>
  <c r="L371" i="6" s="1"/>
  <c r="M371" i="6"/>
  <c r="BY371" i="7"/>
  <c r="CA371" i="7"/>
  <c r="BS370" i="7"/>
  <c r="BL371" i="7"/>
  <c r="K371" i="6"/>
  <c r="BI371" i="7"/>
  <c r="J371" i="6" s="1"/>
  <c r="BJ371" i="7"/>
  <c r="BM370" i="7"/>
  <c r="BK370" i="7"/>
  <c r="AU371" i="7"/>
  <c r="H371" i="6" s="1"/>
  <c r="I371" i="6"/>
  <c r="AX371" i="7"/>
  <c r="AV371" i="7"/>
  <c r="AW370" i="7"/>
  <c r="AY370" i="7"/>
  <c r="BB371" i="7"/>
  <c r="BE372" i="7"/>
  <c r="AN371" i="7"/>
  <c r="F370" i="6"/>
  <c r="AG371" i="7"/>
  <c r="AJ371" i="7"/>
  <c r="AH371" i="7"/>
  <c r="AI370" i="7"/>
  <c r="AK370" i="7"/>
  <c r="G372" i="6"/>
  <c r="AQ372" i="7"/>
  <c r="AC372" i="7"/>
  <c r="E372" i="6"/>
  <c r="V371" i="7"/>
  <c r="S371" i="7"/>
  <c r="D371" i="6" s="1"/>
  <c r="T371" i="7"/>
  <c r="Z371" i="7"/>
  <c r="W370" i="7"/>
  <c r="U370" i="7"/>
  <c r="H369" i="7"/>
  <c r="G370" i="7"/>
  <c r="C371" i="6"/>
  <c r="D370" i="7"/>
  <c r="B370" i="6" s="1"/>
  <c r="AE370" i="6" s="1"/>
  <c r="E370" i="7"/>
  <c r="F370" i="7" s="1"/>
  <c r="L370" i="7"/>
  <c r="O371" i="7"/>
  <c r="BD371" i="7"/>
  <c r="CG371" i="7"/>
  <c r="BR371" i="7"/>
  <c r="AP371" i="7"/>
  <c r="DK372" i="7"/>
  <c r="Q373" i="6" l="1"/>
  <c r="DE373" i="7"/>
  <c r="DC373" i="7"/>
  <c r="DB373" i="7"/>
  <c r="P373" i="6" s="1"/>
  <c r="DL373" i="7"/>
  <c r="DI373" i="7"/>
  <c r="DD372" i="7"/>
  <c r="DF372" i="7"/>
  <c r="CH372" i="7"/>
  <c r="CE372" i="7"/>
  <c r="AF371" i="6"/>
  <c r="CT372" i="7"/>
  <c r="CW372" i="7"/>
  <c r="CM372" i="7"/>
  <c r="N372" i="6" s="1"/>
  <c r="CP372" i="7"/>
  <c r="CN372" i="7"/>
  <c r="CQ371" i="7"/>
  <c r="CO371" i="7"/>
  <c r="O373" i="6"/>
  <c r="BP371" i="7"/>
  <c r="CB371" i="7"/>
  <c r="BZ371" i="7"/>
  <c r="M372" i="6"/>
  <c r="BX372" i="7"/>
  <c r="L372" i="6" s="1"/>
  <c r="CA372" i="7"/>
  <c r="BY372" i="7"/>
  <c r="BS371" i="7"/>
  <c r="BM371" i="7"/>
  <c r="BK371" i="7"/>
  <c r="K372" i="6"/>
  <c r="BI372" i="7"/>
  <c r="J372" i="6" s="1"/>
  <c r="BL372" i="7"/>
  <c r="BJ372" i="7"/>
  <c r="AW371" i="7"/>
  <c r="AY371" i="7"/>
  <c r="AV372" i="7"/>
  <c r="I372" i="6"/>
  <c r="AU372" i="7"/>
  <c r="H372" i="6" s="1"/>
  <c r="AX372" i="7"/>
  <c r="BB372" i="7"/>
  <c r="BE373" i="7"/>
  <c r="AN372" i="7"/>
  <c r="F371" i="6"/>
  <c r="AJ372" i="7"/>
  <c r="AH372" i="7"/>
  <c r="AG372" i="7"/>
  <c r="AI371" i="7"/>
  <c r="AK371" i="7"/>
  <c r="G373" i="6"/>
  <c r="AQ373" i="7"/>
  <c r="H370" i="7"/>
  <c r="U371" i="7"/>
  <c r="W371" i="7"/>
  <c r="S372" i="7"/>
  <c r="D372" i="6" s="1"/>
  <c r="T372" i="7"/>
  <c r="V372" i="7"/>
  <c r="E373" i="6"/>
  <c r="AC373" i="7"/>
  <c r="Z372" i="7"/>
  <c r="D371" i="7"/>
  <c r="B371" i="6" s="1"/>
  <c r="AE371" i="6" s="1"/>
  <c r="G371" i="7"/>
  <c r="C372" i="6"/>
  <c r="E371" i="7"/>
  <c r="H371" i="7" s="1"/>
  <c r="L371" i="7"/>
  <c r="O372" i="7"/>
  <c r="BD372" i="7"/>
  <c r="AP372" i="7"/>
  <c r="DK373" i="7"/>
  <c r="CG372" i="7"/>
  <c r="BR372" i="7"/>
  <c r="Q374" i="6" l="1"/>
  <c r="DC374" i="7"/>
  <c r="DB374" i="7"/>
  <c r="P374" i="6" s="1"/>
  <c r="DE374" i="7"/>
  <c r="DL374" i="7"/>
  <c r="DI374" i="7"/>
  <c r="DF373" i="7"/>
  <c r="DD373" i="7"/>
  <c r="CH373" i="7"/>
  <c r="CE373" i="7"/>
  <c r="AF372" i="6"/>
  <c r="CT373" i="7"/>
  <c r="CW373" i="7"/>
  <c r="CP373" i="7"/>
  <c r="CM373" i="7"/>
  <c r="N373" i="6" s="1"/>
  <c r="CN373" i="7"/>
  <c r="CQ372" i="7"/>
  <c r="CO372" i="7"/>
  <c r="O374" i="6"/>
  <c r="CB372" i="7"/>
  <c r="BZ372" i="7"/>
  <c r="BP372" i="7"/>
  <c r="BY373" i="7"/>
  <c r="M373" i="6"/>
  <c r="BX373" i="7"/>
  <c r="L373" i="6" s="1"/>
  <c r="CA373" i="7"/>
  <c r="BS372" i="7"/>
  <c r="BK372" i="7"/>
  <c r="BM372" i="7"/>
  <c r="K373" i="6"/>
  <c r="BL373" i="7"/>
  <c r="BI373" i="7"/>
  <c r="J373" i="6" s="1"/>
  <c r="BJ373" i="7"/>
  <c r="AU373" i="7"/>
  <c r="H373" i="6" s="1"/>
  <c r="I373" i="6"/>
  <c r="AX373" i="7"/>
  <c r="AV373" i="7"/>
  <c r="BB373" i="7"/>
  <c r="AW372" i="7"/>
  <c r="AY372" i="7"/>
  <c r="BE374" i="7"/>
  <c r="AN373" i="7"/>
  <c r="F372" i="6"/>
  <c r="AG373" i="7"/>
  <c r="AJ373" i="7"/>
  <c r="AH373" i="7"/>
  <c r="AI372" i="7"/>
  <c r="AK372" i="7"/>
  <c r="G374" i="6"/>
  <c r="AQ374" i="7"/>
  <c r="AC374" i="7"/>
  <c r="E374" i="6"/>
  <c r="T373" i="7"/>
  <c r="V373" i="7"/>
  <c r="S373" i="7"/>
  <c r="D373" i="6" s="1"/>
  <c r="W372" i="7"/>
  <c r="U372" i="7"/>
  <c r="Z373" i="7"/>
  <c r="F371" i="7"/>
  <c r="G372" i="7"/>
  <c r="E372" i="7"/>
  <c r="F372" i="7" s="1"/>
  <c r="D372" i="7"/>
  <c r="B372" i="6" s="1"/>
  <c r="C373" i="6"/>
  <c r="L372" i="7"/>
  <c r="O373" i="7"/>
  <c r="CG373" i="7"/>
  <c r="BD373" i="7"/>
  <c r="DK374" i="7"/>
  <c r="BR373" i="7"/>
  <c r="AP373" i="7"/>
  <c r="AE372" i="6" l="1"/>
  <c r="Q375" i="6"/>
  <c r="DC375" i="7"/>
  <c r="DB375" i="7"/>
  <c r="P375" i="6" s="1"/>
  <c r="DE375" i="7"/>
  <c r="DD374" i="7"/>
  <c r="DF374" i="7"/>
  <c r="DL375" i="7"/>
  <c r="DI375" i="7"/>
  <c r="AF373" i="6"/>
  <c r="CH374" i="7"/>
  <c r="CE374" i="7"/>
  <c r="CT374" i="7"/>
  <c r="CW374" i="7"/>
  <c r="CP374" i="7"/>
  <c r="CM374" i="7"/>
  <c r="N374" i="6" s="1"/>
  <c r="CN374" i="7"/>
  <c r="CQ373" i="7"/>
  <c r="CO373" i="7"/>
  <c r="O375" i="6"/>
  <c r="BS374" i="7"/>
  <c r="BP373" i="7"/>
  <c r="BZ373" i="7"/>
  <c r="CB373" i="7"/>
  <c r="BS373" i="7"/>
  <c r="BX374" i="7"/>
  <c r="L374" i="6" s="1"/>
  <c r="M374" i="6"/>
  <c r="CA374" i="7"/>
  <c r="BY374" i="7"/>
  <c r="K374" i="6"/>
  <c r="BI374" i="7"/>
  <c r="J374" i="6" s="1"/>
  <c r="BJ374" i="7"/>
  <c r="BL374" i="7"/>
  <c r="BK373" i="7"/>
  <c r="BM373" i="7"/>
  <c r="AU374" i="7"/>
  <c r="H374" i="6" s="1"/>
  <c r="I374" i="6"/>
  <c r="AV374" i="7"/>
  <c r="AX374" i="7"/>
  <c r="AW373" i="7"/>
  <c r="AY373" i="7"/>
  <c r="BB374" i="7"/>
  <c r="BE375" i="7"/>
  <c r="AN374" i="7"/>
  <c r="F373" i="6"/>
  <c r="AG374" i="7"/>
  <c r="AJ374" i="7"/>
  <c r="AH374" i="7"/>
  <c r="AI373" i="7"/>
  <c r="AK373" i="7"/>
  <c r="H372" i="7"/>
  <c r="G375" i="6"/>
  <c r="AQ375" i="7"/>
  <c r="U373" i="7"/>
  <c r="W373" i="7"/>
  <c r="V374" i="7"/>
  <c r="S374" i="7"/>
  <c r="D374" i="6" s="1"/>
  <c r="T374" i="7"/>
  <c r="E375" i="6"/>
  <c r="AC375" i="7"/>
  <c r="Z374" i="7"/>
  <c r="D373" i="7"/>
  <c r="B373" i="6" s="1"/>
  <c r="E373" i="7"/>
  <c r="H373" i="7" s="1"/>
  <c r="C374" i="6"/>
  <c r="G373" i="7"/>
  <c r="L373" i="7"/>
  <c r="O374" i="7"/>
  <c r="CG374" i="7"/>
  <c r="DK375" i="7"/>
  <c r="BD374" i="7"/>
  <c r="AP374" i="7"/>
  <c r="AE373" i="6" l="1"/>
  <c r="AF374" i="6"/>
  <c r="Q376" i="6"/>
  <c r="DB376" i="7"/>
  <c r="P376" i="6" s="1"/>
  <c r="DC376" i="7"/>
  <c r="DE376" i="7"/>
  <c r="DF375" i="7"/>
  <c r="DD375" i="7"/>
  <c r="DL376" i="7"/>
  <c r="DI376" i="7"/>
  <c r="CH375" i="7"/>
  <c r="CE375" i="7"/>
  <c r="CT375" i="7"/>
  <c r="CW375" i="7"/>
  <c r="CP375" i="7"/>
  <c r="CN375" i="7"/>
  <c r="CM375" i="7"/>
  <c r="N375" i="6" s="1"/>
  <c r="CQ374" i="7"/>
  <c r="CO374" i="7"/>
  <c r="O376" i="6"/>
  <c r="BP374" i="7"/>
  <c r="BS375" i="7"/>
  <c r="CB374" i="7"/>
  <c r="BZ374" i="7"/>
  <c r="BX375" i="7"/>
  <c r="L375" i="6" s="1"/>
  <c r="M375" i="6"/>
  <c r="BY375" i="7"/>
  <c r="CA375" i="7"/>
  <c r="BP375" i="7"/>
  <c r="BL375" i="7"/>
  <c r="K375" i="6"/>
  <c r="BI375" i="7"/>
  <c r="J375" i="6" s="1"/>
  <c r="BJ375" i="7"/>
  <c r="BK374" i="7"/>
  <c r="BM374" i="7"/>
  <c r="AU375" i="7"/>
  <c r="H375" i="6" s="1"/>
  <c r="I375" i="6"/>
  <c r="AX375" i="7"/>
  <c r="AV375" i="7"/>
  <c r="BB375" i="7"/>
  <c r="AY374" i="7"/>
  <c r="AW374" i="7"/>
  <c r="BE376" i="7"/>
  <c r="AN375" i="7"/>
  <c r="F374" i="6"/>
  <c r="AG375" i="7"/>
  <c r="AH375" i="7"/>
  <c r="AJ375" i="7"/>
  <c r="AI374" i="7"/>
  <c r="AK374" i="7"/>
  <c r="G376" i="6"/>
  <c r="AQ376" i="7"/>
  <c r="G374" i="7"/>
  <c r="AC376" i="7"/>
  <c r="E376" i="6"/>
  <c r="V375" i="7"/>
  <c r="S375" i="7"/>
  <c r="D375" i="6" s="1"/>
  <c r="T375" i="7"/>
  <c r="Z375" i="7"/>
  <c r="U374" i="7"/>
  <c r="W374" i="7"/>
  <c r="F373" i="7"/>
  <c r="E374" i="7"/>
  <c r="H374" i="7" s="1"/>
  <c r="C375" i="6"/>
  <c r="D374" i="7"/>
  <c r="B374" i="6" s="1"/>
  <c r="AE374" i="6" s="1"/>
  <c r="L374" i="7"/>
  <c r="O375" i="7"/>
  <c r="DK376" i="7"/>
  <c r="BD375" i="7"/>
  <c r="CG375" i="7"/>
  <c r="BR374" i="7"/>
  <c r="AP375" i="7"/>
  <c r="Q377" i="6" l="1"/>
  <c r="DE377" i="7"/>
  <c r="DC377" i="7"/>
  <c r="DB377" i="7"/>
  <c r="P377" i="6" s="1"/>
  <c r="DL377" i="7"/>
  <c r="DI377" i="7"/>
  <c r="DD376" i="7"/>
  <c r="DF376" i="7"/>
  <c r="CH376" i="7"/>
  <c r="CE376" i="7"/>
  <c r="AF375" i="6"/>
  <c r="CT376" i="7"/>
  <c r="CW376" i="7"/>
  <c r="CP376" i="7"/>
  <c r="CM376" i="7"/>
  <c r="N376" i="6" s="1"/>
  <c r="CN376" i="7"/>
  <c r="CQ375" i="7"/>
  <c r="CO375" i="7"/>
  <c r="O377" i="6"/>
  <c r="BP376" i="7"/>
  <c r="CB375" i="7"/>
  <c r="BZ375" i="7"/>
  <c r="BX376" i="7"/>
  <c r="L376" i="6" s="1"/>
  <c r="M376" i="6"/>
  <c r="CA376" i="7"/>
  <c r="BY376" i="7"/>
  <c r="BM375" i="7"/>
  <c r="BK375" i="7"/>
  <c r="K376" i="6"/>
  <c r="BI376" i="7"/>
  <c r="J376" i="6" s="1"/>
  <c r="BL376" i="7"/>
  <c r="BJ376" i="7"/>
  <c r="AV376" i="7"/>
  <c r="I376" i="6"/>
  <c r="AU376" i="7"/>
  <c r="H376" i="6" s="1"/>
  <c r="AX376" i="7"/>
  <c r="AW375" i="7"/>
  <c r="AY375" i="7"/>
  <c r="BB376" i="7"/>
  <c r="BE377" i="7"/>
  <c r="AN376" i="7"/>
  <c r="F375" i="6"/>
  <c r="AG376" i="7"/>
  <c r="AJ376" i="7"/>
  <c r="AH376" i="7"/>
  <c r="AI375" i="7"/>
  <c r="AK375" i="7"/>
  <c r="G377" i="6"/>
  <c r="AQ377" i="7"/>
  <c r="F374" i="7"/>
  <c r="E377" i="6"/>
  <c r="AC377" i="7"/>
  <c r="Z376" i="7"/>
  <c r="U375" i="7"/>
  <c r="W375" i="7"/>
  <c r="S376" i="7"/>
  <c r="D376" i="6" s="1"/>
  <c r="T376" i="7"/>
  <c r="V376" i="7"/>
  <c r="E375" i="7"/>
  <c r="H375" i="7" s="1"/>
  <c r="G375" i="7"/>
  <c r="D375" i="7"/>
  <c r="B375" i="6" s="1"/>
  <c r="C376" i="6"/>
  <c r="L375" i="7"/>
  <c r="O376" i="7"/>
  <c r="AP376" i="7"/>
  <c r="BR375" i="7"/>
  <c r="DK377" i="7"/>
  <c r="BD376" i="7"/>
  <c r="CG376" i="7"/>
  <c r="AE375" i="6" l="1"/>
  <c r="Q378" i="6"/>
  <c r="DB378" i="7"/>
  <c r="P378" i="6" s="1"/>
  <c r="DC378" i="7"/>
  <c r="DE378" i="7"/>
  <c r="DL378" i="7"/>
  <c r="DI378" i="7"/>
  <c r="DF377" i="7"/>
  <c r="DD377" i="7"/>
  <c r="AF376" i="6"/>
  <c r="CH377" i="7"/>
  <c r="CE377" i="7"/>
  <c r="CT377" i="7"/>
  <c r="CW377" i="7"/>
  <c r="CM377" i="7"/>
  <c r="N377" i="6" s="1"/>
  <c r="CN377" i="7"/>
  <c r="CP377" i="7"/>
  <c r="CQ376" i="7"/>
  <c r="CO376" i="7"/>
  <c r="O378" i="6"/>
  <c r="BS377" i="7"/>
  <c r="CB376" i="7"/>
  <c r="BZ376" i="7"/>
  <c r="BY377" i="7"/>
  <c r="M377" i="6"/>
  <c r="CA377" i="7"/>
  <c r="BX377" i="7"/>
  <c r="L377" i="6" s="1"/>
  <c r="BS376" i="7"/>
  <c r="BK376" i="7"/>
  <c r="BM376" i="7"/>
  <c r="K377" i="6"/>
  <c r="BL377" i="7"/>
  <c r="BI377" i="7"/>
  <c r="J377" i="6" s="1"/>
  <c r="BJ377" i="7"/>
  <c r="AU377" i="7"/>
  <c r="H377" i="6" s="1"/>
  <c r="I377" i="6"/>
  <c r="AX377" i="7"/>
  <c r="AV377" i="7"/>
  <c r="BB377" i="7"/>
  <c r="AY376" i="7"/>
  <c r="AW376" i="7"/>
  <c r="BE378" i="7"/>
  <c r="AN377" i="7"/>
  <c r="F376" i="6"/>
  <c r="F375" i="7"/>
  <c r="AG377" i="7"/>
  <c r="AJ377" i="7"/>
  <c r="AH377" i="7"/>
  <c r="AI376" i="7"/>
  <c r="AK376" i="7"/>
  <c r="G378" i="6"/>
  <c r="AQ378" i="7"/>
  <c r="Z377" i="7"/>
  <c r="W376" i="7"/>
  <c r="U376" i="7"/>
  <c r="AC378" i="7"/>
  <c r="E378" i="6"/>
  <c r="T377" i="7"/>
  <c r="V377" i="7"/>
  <c r="S377" i="7"/>
  <c r="D377" i="6" s="1"/>
  <c r="E376" i="7"/>
  <c r="H376" i="7" s="1"/>
  <c r="D376" i="7"/>
  <c r="B376" i="6" s="1"/>
  <c r="AE376" i="6" s="1"/>
  <c r="C377" i="6"/>
  <c r="G376" i="7"/>
  <c r="L376" i="7"/>
  <c r="O377" i="7"/>
  <c r="BR376" i="7"/>
  <c r="DK378" i="7"/>
  <c r="BD377" i="7"/>
  <c r="CG377" i="7"/>
  <c r="AP377" i="7"/>
  <c r="Q379" i="6" l="1"/>
  <c r="DC379" i="7"/>
  <c r="DB379" i="7"/>
  <c r="P379" i="6" s="1"/>
  <c r="DE379" i="7"/>
  <c r="DL379" i="7"/>
  <c r="DI379" i="7"/>
  <c r="DF378" i="7"/>
  <c r="DD378" i="7"/>
  <c r="CH378" i="7"/>
  <c r="CE378" i="7"/>
  <c r="AF377" i="6"/>
  <c r="CT378" i="7"/>
  <c r="CW378" i="7"/>
  <c r="CP378" i="7"/>
  <c r="CM378" i="7"/>
  <c r="N378" i="6" s="1"/>
  <c r="CN378" i="7"/>
  <c r="CQ377" i="7"/>
  <c r="CO377" i="7"/>
  <c r="O379" i="6"/>
  <c r="BP377" i="7"/>
  <c r="BS378" i="7"/>
  <c r="BZ377" i="7"/>
  <c r="CB377" i="7"/>
  <c r="BX378" i="7"/>
  <c r="L378" i="6" s="1"/>
  <c r="M378" i="6"/>
  <c r="CA378" i="7"/>
  <c r="BY378" i="7"/>
  <c r="BK377" i="7"/>
  <c r="BM377" i="7"/>
  <c r="K378" i="6"/>
  <c r="BI378" i="7"/>
  <c r="J378" i="6" s="1"/>
  <c r="BJ378" i="7"/>
  <c r="BL378" i="7"/>
  <c r="AW377" i="7"/>
  <c r="AY377" i="7"/>
  <c r="AU378" i="7"/>
  <c r="H378" i="6" s="1"/>
  <c r="I378" i="6"/>
  <c r="AX378" i="7"/>
  <c r="AV378" i="7"/>
  <c r="BB378" i="7"/>
  <c r="BE379" i="7"/>
  <c r="AN378" i="7"/>
  <c r="F377" i="6"/>
  <c r="F376" i="7"/>
  <c r="AH378" i="7"/>
  <c r="AJ378" i="7"/>
  <c r="AG378" i="7"/>
  <c r="AI377" i="7"/>
  <c r="AK377" i="7"/>
  <c r="G379" i="6"/>
  <c r="AQ379" i="7"/>
  <c r="U377" i="7"/>
  <c r="W377" i="7"/>
  <c r="V378" i="7"/>
  <c r="S378" i="7"/>
  <c r="D378" i="6" s="1"/>
  <c r="T378" i="7"/>
  <c r="E379" i="6"/>
  <c r="AC379" i="7"/>
  <c r="Z378" i="7"/>
  <c r="E377" i="7"/>
  <c r="H377" i="7" s="1"/>
  <c r="G377" i="7"/>
  <c r="D377" i="7"/>
  <c r="B377" i="6" s="1"/>
  <c r="AE377" i="6" s="1"/>
  <c r="C378" i="6"/>
  <c r="L377" i="7"/>
  <c r="O378" i="7"/>
  <c r="AP378" i="7"/>
  <c r="DK379" i="7"/>
  <c r="BR377" i="7"/>
  <c r="BD378" i="7"/>
  <c r="CG378" i="7"/>
  <c r="Q380" i="6" l="1"/>
  <c r="DC380" i="7"/>
  <c r="DB380" i="7"/>
  <c r="P380" i="6" s="1"/>
  <c r="DE380" i="7"/>
  <c r="DF379" i="7"/>
  <c r="DD379" i="7"/>
  <c r="DL380" i="7"/>
  <c r="DI380" i="7"/>
  <c r="AF378" i="6"/>
  <c r="CT379" i="7"/>
  <c r="CW379" i="7"/>
  <c r="CH379" i="7"/>
  <c r="CE379" i="7"/>
  <c r="CP379" i="7"/>
  <c r="CN379" i="7"/>
  <c r="CM379" i="7"/>
  <c r="N379" i="6" s="1"/>
  <c r="CQ378" i="7"/>
  <c r="CO378" i="7"/>
  <c r="O380" i="6"/>
  <c r="BP378" i="7"/>
  <c r="BS379" i="7"/>
  <c r="CB378" i="7"/>
  <c r="BZ378" i="7"/>
  <c r="BX379" i="7"/>
  <c r="L379" i="6" s="1"/>
  <c r="M379" i="6"/>
  <c r="BY379" i="7"/>
  <c r="CA379" i="7"/>
  <c r="K379" i="6"/>
  <c r="BL379" i="7"/>
  <c r="BI379" i="7"/>
  <c r="J379" i="6" s="1"/>
  <c r="BJ379" i="7"/>
  <c r="BK378" i="7"/>
  <c r="BM378" i="7"/>
  <c r="AU379" i="7"/>
  <c r="H379" i="6" s="1"/>
  <c r="I379" i="6"/>
  <c r="AX379" i="7"/>
  <c r="AV379" i="7"/>
  <c r="AW378" i="7"/>
  <c r="AY378" i="7"/>
  <c r="BB379" i="7"/>
  <c r="BE380" i="7"/>
  <c r="AN379" i="7"/>
  <c r="F378" i="6"/>
  <c r="F377" i="7"/>
  <c r="AG379" i="7"/>
  <c r="AJ379" i="7"/>
  <c r="AH379" i="7"/>
  <c r="AI378" i="7"/>
  <c r="AK378" i="7"/>
  <c r="G380" i="6"/>
  <c r="AQ380" i="7"/>
  <c r="AC380" i="7"/>
  <c r="E380" i="6"/>
  <c r="V379" i="7"/>
  <c r="S379" i="7"/>
  <c r="D379" i="6" s="1"/>
  <c r="T379" i="7"/>
  <c r="Z379" i="7"/>
  <c r="W378" i="7"/>
  <c r="U378" i="7"/>
  <c r="E378" i="7"/>
  <c r="F378" i="7" s="1"/>
  <c r="D378" i="7"/>
  <c r="B378" i="6" s="1"/>
  <c r="AE378" i="6" s="1"/>
  <c r="C379" i="6"/>
  <c r="G378" i="7"/>
  <c r="L378" i="7"/>
  <c r="O379" i="7"/>
  <c r="DK380" i="7"/>
  <c r="BR378" i="7"/>
  <c r="BD379" i="7"/>
  <c r="AP379" i="7"/>
  <c r="CG379" i="7"/>
  <c r="Q381" i="6" l="1"/>
  <c r="DE381" i="7"/>
  <c r="DC381" i="7"/>
  <c r="DB381" i="7"/>
  <c r="P381" i="6" s="1"/>
  <c r="DD380" i="7"/>
  <c r="DF380" i="7"/>
  <c r="DL381" i="7"/>
  <c r="DI381" i="7"/>
  <c r="AF379" i="6"/>
  <c r="CH380" i="7"/>
  <c r="CE380" i="7"/>
  <c r="CT380" i="7"/>
  <c r="CW380" i="7"/>
  <c r="CM380" i="7"/>
  <c r="N380" i="6" s="1"/>
  <c r="CP380" i="7"/>
  <c r="CN380" i="7"/>
  <c r="CQ379" i="7"/>
  <c r="CO379" i="7"/>
  <c r="O381" i="6"/>
  <c r="BP379" i="7"/>
  <c r="CB379" i="7"/>
  <c r="BZ379" i="7"/>
  <c r="BS380" i="7"/>
  <c r="M380" i="6"/>
  <c r="BX380" i="7"/>
  <c r="L380" i="6" s="1"/>
  <c r="CA380" i="7"/>
  <c r="BY380" i="7"/>
  <c r="K380" i="6"/>
  <c r="BI380" i="7"/>
  <c r="J380" i="6" s="1"/>
  <c r="BJ380" i="7"/>
  <c r="BL380" i="7"/>
  <c r="BM379" i="7"/>
  <c r="BK379" i="7"/>
  <c r="BP380" i="7"/>
  <c r="AW379" i="7"/>
  <c r="AY379" i="7"/>
  <c r="AV380" i="7"/>
  <c r="I380" i="6"/>
  <c r="AU380" i="7"/>
  <c r="H380" i="6" s="1"/>
  <c r="AX380" i="7"/>
  <c r="BB380" i="7"/>
  <c r="BE381" i="7"/>
  <c r="AN380" i="7"/>
  <c r="F379" i="6"/>
  <c r="H378" i="7"/>
  <c r="AG380" i="7"/>
  <c r="AH380" i="7"/>
  <c r="AJ380" i="7"/>
  <c r="AI379" i="7"/>
  <c r="AK379" i="7"/>
  <c r="G381" i="6"/>
  <c r="AQ381" i="7"/>
  <c r="U379" i="7"/>
  <c r="W379" i="7"/>
  <c r="S380" i="7"/>
  <c r="D380" i="6" s="1"/>
  <c r="T380" i="7"/>
  <c r="V380" i="7"/>
  <c r="E381" i="6"/>
  <c r="AC381" i="7"/>
  <c r="Z380" i="7"/>
  <c r="G379" i="7"/>
  <c r="E379" i="7"/>
  <c r="H379" i="7" s="1"/>
  <c r="D379" i="7"/>
  <c r="B379" i="6" s="1"/>
  <c r="C380" i="6"/>
  <c r="L379" i="7"/>
  <c r="O380" i="7"/>
  <c r="BR379" i="7"/>
  <c r="BD380" i="7"/>
  <c r="CG380" i="7"/>
  <c r="AP380" i="7"/>
  <c r="DK381" i="7"/>
  <c r="AE379" i="6" l="1"/>
  <c r="Q382" i="6"/>
  <c r="DB382" i="7"/>
  <c r="P382" i="6" s="1"/>
  <c r="DC382" i="7"/>
  <c r="DE382" i="7"/>
  <c r="DL382" i="7"/>
  <c r="DI382" i="7"/>
  <c r="DF381" i="7"/>
  <c r="DD381" i="7"/>
  <c r="CH381" i="7"/>
  <c r="CE381" i="7"/>
  <c r="AF380" i="6"/>
  <c r="CT381" i="7"/>
  <c r="CW381" i="7"/>
  <c r="CP381" i="7"/>
  <c r="CM381" i="7"/>
  <c r="N381" i="6" s="1"/>
  <c r="CN381" i="7"/>
  <c r="CQ380" i="7"/>
  <c r="CO380" i="7"/>
  <c r="O382" i="6"/>
  <c r="BP381" i="7"/>
  <c r="CB380" i="7"/>
  <c r="BZ380" i="7"/>
  <c r="BY381" i="7"/>
  <c r="M381" i="6"/>
  <c r="BX381" i="7"/>
  <c r="L381" i="6" s="1"/>
  <c r="CA381" i="7"/>
  <c r="K381" i="6"/>
  <c r="BL381" i="7"/>
  <c r="BI381" i="7"/>
  <c r="J381" i="6" s="1"/>
  <c r="BJ381" i="7"/>
  <c r="BK380" i="7"/>
  <c r="BM380" i="7"/>
  <c r="AU381" i="7"/>
  <c r="H381" i="6" s="1"/>
  <c r="I381" i="6"/>
  <c r="AX381" i="7"/>
  <c r="AV381" i="7"/>
  <c r="BB381" i="7"/>
  <c r="AW380" i="7"/>
  <c r="AY380" i="7"/>
  <c r="BE382" i="7"/>
  <c r="AN381" i="7"/>
  <c r="F380" i="6"/>
  <c r="AJ381" i="7"/>
  <c r="AH381" i="7"/>
  <c r="AG381" i="7"/>
  <c r="AI380" i="7"/>
  <c r="AK380" i="7"/>
  <c r="G382" i="6"/>
  <c r="AQ382" i="7"/>
  <c r="F379" i="7"/>
  <c r="AC382" i="7"/>
  <c r="E382" i="6"/>
  <c r="T381" i="7"/>
  <c r="V381" i="7"/>
  <c r="S381" i="7"/>
  <c r="D381" i="6" s="1"/>
  <c r="W380" i="7"/>
  <c r="U380" i="7"/>
  <c r="Z381" i="7"/>
  <c r="G380" i="7"/>
  <c r="D380" i="7"/>
  <c r="B380" i="6" s="1"/>
  <c r="AE380" i="6" s="1"/>
  <c r="C381" i="6"/>
  <c r="E380" i="7"/>
  <c r="H380" i="7" s="1"/>
  <c r="L380" i="7"/>
  <c r="O381" i="7"/>
  <c r="DK382" i="7"/>
  <c r="BR380" i="7"/>
  <c r="AP381" i="7"/>
  <c r="CG381" i="7"/>
  <c r="BD381" i="7"/>
  <c r="Q383" i="6" l="1"/>
  <c r="DC383" i="7"/>
  <c r="DB383" i="7"/>
  <c r="P383" i="6" s="1"/>
  <c r="DE383" i="7"/>
  <c r="DL383" i="7"/>
  <c r="DI383" i="7"/>
  <c r="DD382" i="7"/>
  <c r="DF382" i="7"/>
  <c r="AF381" i="6"/>
  <c r="CH382" i="7"/>
  <c r="CE382" i="7"/>
  <c r="CT382" i="7"/>
  <c r="CW382" i="7"/>
  <c r="CP382" i="7"/>
  <c r="CM382" i="7"/>
  <c r="N382" i="6" s="1"/>
  <c r="CN382" i="7"/>
  <c r="CQ381" i="7"/>
  <c r="CO381" i="7"/>
  <c r="O383" i="6"/>
  <c r="BZ381" i="7"/>
  <c r="CB381" i="7"/>
  <c r="BS382" i="7"/>
  <c r="BX382" i="7"/>
  <c r="L382" i="6" s="1"/>
  <c r="M382" i="6"/>
  <c r="CA382" i="7"/>
  <c r="BY382" i="7"/>
  <c r="BS381" i="7"/>
  <c r="BP382" i="7"/>
  <c r="BK381" i="7"/>
  <c r="BM381" i="7"/>
  <c r="K382" i="6"/>
  <c r="BI382" i="7"/>
  <c r="J382" i="6" s="1"/>
  <c r="BJ382" i="7"/>
  <c r="BL382" i="7"/>
  <c r="AU382" i="7"/>
  <c r="H382" i="6" s="1"/>
  <c r="I382" i="6"/>
  <c r="AV382" i="7"/>
  <c r="AX382" i="7"/>
  <c r="AW381" i="7"/>
  <c r="AY381" i="7"/>
  <c r="BB382" i="7"/>
  <c r="BE383" i="7"/>
  <c r="AN382" i="7"/>
  <c r="F381" i="6"/>
  <c r="AG382" i="7"/>
  <c r="AJ382" i="7"/>
  <c r="AH382" i="7"/>
  <c r="AI381" i="7"/>
  <c r="AK381" i="7"/>
  <c r="G383" i="6"/>
  <c r="AQ383" i="7"/>
  <c r="E381" i="7"/>
  <c r="F381" i="7" s="1"/>
  <c r="G381" i="7"/>
  <c r="U381" i="7"/>
  <c r="W381" i="7"/>
  <c r="V382" i="7"/>
  <c r="S382" i="7"/>
  <c r="D382" i="6" s="1"/>
  <c r="T382" i="7"/>
  <c r="E383" i="6"/>
  <c r="AC383" i="7"/>
  <c r="Z382" i="7"/>
  <c r="F380" i="7"/>
  <c r="D381" i="7"/>
  <c r="B381" i="6" s="1"/>
  <c r="C382" i="6"/>
  <c r="L381" i="7"/>
  <c r="O382" i="7"/>
  <c r="BR381" i="7"/>
  <c r="BD382" i="7"/>
  <c r="DK383" i="7"/>
  <c r="AP382" i="7"/>
  <c r="CG382" i="7"/>
  <c r="AE381" i="6" l="1"/>
  <c r="Q384" i="6"/>
  <c r="DB384" i="7"/>
  <c r="P384" i="6" s="1"/>
  <c r="DC384" i="7"/>
  <c r="DE384" i="7"/>
  <c r="DF383" i="7"/>
  <c r="DD383" i="7"/>
  <c r="DL384" i="7"/>
  <c r="DI384" i="7"/>
  <c r="CH383" i="7"/>
  <c r="CE383" i="7"/>
  <c r="CT383" i="7"/>
  <c r="CW383" i="7"/>
  <c r="AF382" i="6"/>
  <c r="CP383" i="7"/>
  <c r="CN383" i="7"/>
  <c r="CM383" i="7"/>
  <c r="N383" i="6" s="1"/>
  <c r="CQ382" i="7"/>
  <c r="CO382" i="7"/>
  <c r="O384" i="6"/>
  <c r="BP383" i="7"/>
  <c r="CB382" i="7"/>
  <c r="BZ382" i="7"/>
  <c r="BX383" i="7"/>
  <c r="L383" i="6" s="1"/>
  <c r="M383" i="6"/>
  <c r="BY383" i="7"/>
  <c r="CA383" i="7"/>
  <c r="K383" i="6"/>
  <c r="BL383" i="7"/>
  <c r="BI383" i="7"/>
  <c r="J383" i="6" s="1"/>
  <c r="BJ383" i="7"/>
  <c r="BM382" i="7"/>
  <c r="BK382" i="7"/>
  <c r="AU383" i="7"/>
  <c r="H383" i="6" s="1"/>
  <c r="I383" i="6"/>
  <c r="AX383" i="7"/>
  <c r="AV383" i="7"/>
  <c r="BB383" i="7"/>
  <c r="AY382" i="7"/>
  <c r="AW382" i="7"/>
  <c r="BE384" i="7"/>
  <c r="AN383" i="7"/>
  <c r="F382" i="6"/>
  <c r="AH383" i="7"/>
  <c r="AJ383" i="7"/>
  <c r="AG383" i="7"/>
  <c r="AK382" i="7"/>
  <c r="AI382" i="7"/>
  <c r="H381" i="7"/>
  <c r="G384" i="6"/>
  <c r="AQ384" i="7"/>
  <c r="D382" i="7"/>
  <c r="B382" i="6" s="1"/>
  <c r="AE382" i="6" s="1"/>
  <c r="Z383" i="7"/>
  <c r="U382" i="7"/>
  <c r="W382" i="7"/>
  <c r="AC384" i="7"/>
  <c r="E384" i="6"/>
  <c r="V383" i="7"/>
  <c r="S383" i="7"/>
  <c r="D383" i="6" s="1"/>
  <c r="T383" i="7"/>
  <c r="E382" i="7"/>
  <c r="F382" i="7" s="1"/>
  <c r="C383" i="6"/>
  <c r="G382" i="7"/>
  <c r="L382" i="7"/>
  <c r="O383" i="7"/>
  <c r="BR382" i="7"/>
  <c r="BD383" i="7"/>
  <c r="CG383" i="7"/>
  <c r="DK384" i="7"/>
  <c r="Q385" i="6" l="1"/>
  <c r="DE385" i="7"/>
  <c r="DC385" i="7"/>
  <c r="DB385" i="7"/>
  <c r="P385" i="6" s="1"/>
  <c r="DL385" i="7"/>
  <c r="DI385" i="7"/>
  <c r="DD384" i="7"/>
  <c r="DF384" i="7"/>
  <c r="AF383" i="6"/>
  <c r="CH384" i="7"/>
  <c r="CE384" i="7"/>
  <c r="CT384" i="7"/>
  <c r="CW384" i="7"/>
  <c r="CP384" i="7"/>
  <c r="CM384" i="7"/>
  <c r="N384" i="6" s="1"/>
  <c r="CN384" i="7"/>
  <c r="CQ383" i="7"/>
  <c r="CO383" i="7"/>
  <c r="O385" i="6"/>
  <c r="CB383" i="7"/>
  <c r="BZ383" i="7"/>
  <c r="BS384" i="7"/>
  <c r="BX384" i="7"/>
  <c r="L384" i="6" s="1"/>
  <c r="M384" i="6"/>
  <c r="CA384" i="7"/>
  <c r="BY384" i="7"/>
  <c r="BS383" i="7"/>
  <c r="BM383" i="7"/>
  <c r="BK383" i="7"/>
  <c r="K384" i="6"/>
  <c r="BI384" i="7"/>
  <c r="J384" i="6" s="1"/>
  <c r="BL384" i="7"/>
  <c r="BJ384" i="7"/>
  <c r="AV384" i="7"/>
  <c r="I384" i="6"/>
  <c r="AU384" i="7"/>
  <c r="H384" i="6" s="1"/>
  <c r="AX384" i="7"/>
  <c r="AW383" i="7"/>
  <c r="AY383" i="7"/>
  <c r="BB384" i="7"/>
  <c r="BE385" i="7"/>
  <c r="AN384" i="7"/>
  <c r="F383" i="6"/>
  <c r="AG384" i="7"/>
  <c r="AH384" i="7"/>
  <c r="AJ384" i="7"/>
  <c r="AI383" i="7"/>
  <c r="AK383" i="7"/>
  <c r="G385" i="6"/>
  <c r="AQ385" i="7"/>
  <c r="H382" i="7"/>
  <c r="U383" i="7"/>
  <c r="W383" i="7"/>
  <c r="S384" i="7"/>
  <c r="D384" i="6" s="1"/>
  <c r="T384" i="7"/>
  <c r="V384" i="7"/>
  <c r="E385" i="6"/>
  <c r="AC385" i="7"/>
  <c r="Z384" i="7"/>
  <c r="G383" i="7"/>
  <c r="E383" i="7"/>
  <c r="F383" i="7" s="1"/>
  <c r="D383" i="7"/>
  <c r="B383" i="6" s="1"/>
  <c r="AE383" i="6" s="1"/>
  <c r="C384" i="6"/>
  <c r="L383" i="7"/>
  <c r="O384" i="7"/>
  <c r="BR383" i="7"/>
  <c r="CG384" i="7"/>
  <c r="N383" i="7"/>
  <c r="DK385" i="7"/>
  <c r="BD384" i="7"/>
  <c r="BP384" i="7" l="1"/>
  <c r="Q386" i="6"/>
  <c r="DB386" i="7"/>
  <c r="P386" i="6" s="1"/>
  <c r="DC386" i="7"/>
  <c r="DE386" i="7"/>
  <c r="DL386" i="7"/>
  <c r="DI386" i="7"/>
  <c r="DF385" i="7"/>
  <c r="DD385" i="7"/>
  <c r="AF384" i="6"/>
  <c r="CH385" i="7"/>
  <c r="CE385" i="7"/>
  <c r="CT385" i="7"/>
  <c r="CW385" i="7"/>
  <c r="CM385" i="7"/>
  <c r="N385" i="6" s="1"/>
  <c r="CN385" i="7"/>
  <c r="CP385" i="7"/>
  <c r="CQ384" i="7"/>
  <c r="CO384" i="7"/>
  <c r="O386" i="6"/>
  <c r="BP385" i="7"/>
  <c r="CB384" i="7"/>
  <c r="BZ384" i="7"/>
  <c r="BY385" i="7"/>
  <c r="M385" i="6"/>
  <c r="CA385" i="7"/>
  <c r="BX385" i="7"/>
  <c r="L385" i="6" s="1"/>
  <c r="BK384" i="7"/>
  <c r="BM384" i="7"/>
  <c r="K385" i="6"/>
  <c r="BL385" i="7"/>
  <c r="BI385" i="7"/>
  <c r="J385" i="6" s="1"/>
  <c r="BJ385" i="7"/>
  <c r="AU385" i="7"/>
  <c r="H385" i="6" s="1"/>
  <c r="I385" i="6"/>
  <c r="AX385" i="7"/>
  <c r="AV385" i="7"/>
  <c r="BB385" i="7"/>
  <c r="AY384" i="7"/>
  <c r="AW384" i="7"/>
  <c r="BE386" i="7"/>
  <c r="AN385" i="7"/>
  <c r="F384" i="6"/>
  <c r="AG385" i="7"/>
  <c r="AH385" i="7"/>
  <c r="AJ385" i="7"/>
  <c r="AK384" i="7"/>
  <c r="AI384" i="7"/>
  <c r="G386" i="6"/>
  <c r="AQ386" i="7"/>
  <c r="H383" i="7"/>
  <c r="AC386" i="7"/>
  <c r="E386" i="6"/>
  <c r="T385" i="7"/>
  <c r="V385" i="7"/>
  <c r="S385" i="7"/>
  <c r="D385" i="6" s="1"/>
  <c r="W384" i="7"/>
  <c r="U384" i="7"/>
  <c r="Z385" i="7"/>
  <c r="E384" i="7"/>
  <c r="F384" i="7" s="1"/>
  <c r="D384" i="7"/>
  <c r="B384" i="6" s="1"/>
  <c r="AE384" i="6" s="1"/>
  <c r="G384" i="7"/>
  <c r="C385" i="6"/>
  <c r="L384" i="7"/>
  <c r="O385" i="7"/>
  <c r="N384" i="7"/>
  <c r="DK386" i="7"/>
  <c r="BD385" i="7"/>
  <c r="CG385" i="7"/>
  <c r="BR384" i="7"/>
  <c r="Q387" i="6" l="1"/>
  <c r="DC387" i="7"/>
  <c r="DB387" i="7"/>
  <c r="P387" i="6" s="1"/>
  <c r="DE387" i="7"/>
  <c r="DL387" i="7"/>
  <c r="DI387" i="7"/>
  <c r="DF386" i="7"/>
  <c r="DD386" i="7"/>
  <c r="AF385" i="6"/>
  <c r="CH386" i="7"/>
  <c r="CE386" i="7"/>
  <c r="CT386" i="7"/>
  <c r="CW386" i="7"/>
  <c r="CP386" i="7"/>
  <c r="CM386" i="7"/>
  <c r="N386" i="6" s="1"/>
  <c r="CN386" i="7"/>
  <c r="CQ385" i="7"/>
  <c r="CO385" i="7"/>
  <c r="O387" i="6"/>
  <c r="BZ385" i="7"/>
  <c r="CB385" i="7"/>
  <c r="BS386" i="7"/>
  <c r="BX386" i="7"/>
  <c r="L386" i="6" s="1"/>
  <c r="M386" i="6"/>
  <c r="CA386" i="7"/>
  <c r="BY386" i="7"/>
  <c r="BS385" i="7"/>
  <c r="H384" i="7"/>
  <c r="BK385" i="7"/>
  <c r="BM385" i="7"/>
  <c r="K386" i="6"/>
  <c r="BI386" i="7"/>
  <c r="J386" i="6" s="1"/>
  <c r="BJ386" i="7"/>
  <c r="BL386" i="7"/>
  <c r="AU386" i="7"/>
  <c r="H386" i="6" s="1"/>
  <c r="I386" i="6"/>
  <c r="AX386" i="7"/>
  <c r="AV386" i="7"/>
  <c r="AW385" i="7"/>
  <c r="AY385" i="7"/>
  <c r="BB386" i="7"/>
  <c r="BE387" i="7"/>
  <c r="AN386" i="7"/>
  <c r="F385" i="6"/>
  <c r="AG386" i="7"/>
  <c r="AJ386" i="7"/>
  <c r="AH386" i="7"/>
  <c r="AI385" i="7"/>
  <c r="AK385" i="7"/>
  <c r="G387" i="6"/>
  <c r="AQ387" i="7"/>
  <c r="U385" i="7"/>
  <c r="W385" i="7"/>
  <c r="V386" i="7"/>
  <c r="S386" i="7"/>
  <c r="D386" i="6" s="1"/>
  <c r="T386" i="7"/>
  <c r="E387" i="6"/>
  <c r="AC387" i="7"/>
  <c r="Z386" i="7"/>
  <c r="D385" i="7"/>
  <c r="B385" i="6" s="1"/>
  <c r="AE385" i="6" s="1"/>
  <c r="E385" i="7"/>
  <c r="H385" i="7" s="1"/>
  <c r="C386" i="6"/>
  <c r="G385" i="7"/>
  <c r="L385" i="7"/>
  <c r="O386" i="7"/>
  <c r="N385" i="7"/>
  <c r="BR385" i="7"/>
  <c r="DK387" i="7"/>
  <c r="BD386" i="7"/>
  <c r="CG386" i="7"/>
  <c r="Q388" i="6" l="1"/>
  <c r="DC388" i="7"/>
  <c r="DB388" i="7"/>
  <c r="P388" i="6" s="1"/>
  <c r="DE388" i="7"/>
  <c r="DF387" i="7"/>
  <c r="DD387" i="7"/>
  <c r="DL388" i="7"/>
  <c r="DI388" i="7"/>
  <c r="AF386" i="6"/>
  <c r="CH387" i="7"/>
  <c r="CE387" i="7"/>
  <c r="CT387" i="7"/>
  <c r="CW387" i="7"/>
  <c r="CP387" i="7"/>
  <c r="CN387" i="7"/>
  <c r="CM387" i="7"/>
  <c r="N387" i="6" s="1"/>
  <c r="CQ386" i="7"/>
  <c r="CO386" i="7"/>
  <c r="O388" i="6"/>
  <c r="BP386" i="7"/>
  <c r="CB386" i="7"/>
  <c r="BZ386" i="7"/>
  <c r="BS387" i="7"/>
  <c r="BX387" i="7"/>
  <c r="L387" i="6" s="1"/>
  <c r="M387" i="6"/>
  <c r="BY387" i="7"/>
  <c r="CA387" i="7"/>
  <c r="BP387" i="7"/>
  <c r="BL387" i="7"/>
  <c r="K387" i="6"/>
  <c r="BI387" i="7"/>
  <c r="J387" i="6" s="1"/>
  <c r="BJ387" i="7"/>
  <c r="BK386" i="7"/>
  <c r="BM386" i="7"/>
  <c r="AU387" i="7"/>
  <c r="H387" i="6" s="1"/>
  <c r="I387" i="6"/>
  <c r="AX387" i="7"/>
  <c r="AV387" i="7"/>
  <c r="AW386" i="7"/>
  <c r="AY386" i="7"/>
  <c r="BB387" i="7"/>
  <c r="BE388" i="7"/>
  <c r="AN387" i="7"/>
  <c r="F386" i="6"/>
  <c r="AH387" i="7"/>
  <c r="AJ387" i="7"/>
  <c r="AG387" i="7"/>
  <c r="AI386" i="7"/>
  <c r="AK386" i="7"/>
  <c r="G388" i="6"/>
  <c r="AQ388" i="7"/>
  <c r="F385" i="7"/>
  <c r="AC388" i="7"/>
  <c r="E388" i="6"/>
  <c r="V387" i="7"/>
  <c r="S387" i="7"/>
  <c r="D387" i="6" s="1"/>
  <c r="T387" i="7"/>
  <c r="Z387" i="7"/>
  <c r="W386" i="7"/>
  <c r="U386" i="7"/>
  <c r="G386" i="7"/>
  <c r="C387" i="6"/>
  <c r="D386" i="7"/>
  <c r="B386" i="6" s="1"/>
  <c r="E386" i="7"/>
  <c r="H386" i="7" s="1"/>
  <c r="L386" i="7"/>
  <c r="O387" i="7"/>
  <c r="BD387" i="7"/>
  <c r="CG387" i="7"/>
  <c r="BR386" i="7"/>
  <c r="N386" i="7"/>
  <c r="DK388" i="7"/>
  <c r="AE386" i="6" l="1"/>
  <c r="Q389" i="6"/>
  <c r="DC389" i="7"/>
  <c r="DB389" i="7"/>
  <c r="P389" i="6" s="1"/>
  <c r="DE389" i="7"/>
  <c r="DD388" i="7"/>
  <c r="DF388" i="7"/>
  <c r="DL389" i="7"/>
  <c r="DI389" i="7"/>
  <c r="AF387" i="6"/>
  <c r="CH388" i="7"/>
  <c r="CE388" i="7"/>
  <c r="CT388" i="7"/>
  <c r="CW388" i="7"/>
  <c r="CM388" i="7"/>
  <c r="N388" i="6" s="1"/>
  <c r="CP388" i="7"/>
  <c r="CN388" i="7"/>
  <c r="CQ387" i="7"/>
  <c r="CO387" i="7"/>
  <c r="O389" i="6"/>
  <c r="CB387" i="7"/>
  <c r="BZ387" i="7"/>
  <c r="M388" i="6"/>
  <c r="BX388" i="7"/>
  <c r="L388" i="6" s="1"/>
  <c r="CA388" i="7"/>
  <c r="BY388" i="7"/>
  <c r="BM387" i="7"/>
  <c r="BK387" i="7"/>
  <c r="K388" i="6"/>
  <c r="BI388" i="7"/>
  <c r="J388" i="6" s="1"/>
  <c r="BJ388" i="7"/>
  <c r="BL388" i="7"/>
  <c r="AV388" i="7"/>
  <c r="I388" i="6"/>
  <c r="AU388" i="7"/>
  <c r="H388" i="6" s="1"/>
  <c r="AX388" i="7"/>
  <c r="AW387" i="7"/>
  <c r="AY387" i="7"/>
  <c r="BB388" i="7"/>
  <c r="BE389" i="7"/>
  <c r="AN388" i="7"/>
  <c r="F387" i="6"/>
  <c r="AJ388" i="7"/>
  <c r="AG388" i="7"/>
  <c r="AH388" i="7"/>
  <c r="AI387" i="7"/>
  <c r="AK387" i="7"/>
  <c r="G389" i="6"/>
  <c r="AQ389" i="7"/>
  <c r="D387" i="7"/>
  <c r="B387" i="6" s="1"/>
  <c r="AE387" i="6" s="1"/>
  <c r="U387" i="7"/>
  <c r="W387" i="7"/>
  <c r="S388" i="7"/>
  <c r="D388" i="6" s="1"/>
  <c r="T388" i="7"/>
  <c r="V388" i="7"/>
  <c r="E389" i="6"/>
  <c r="AC389" i="7"/>
  <c r="Z388" i="7"/>
  <c r="F386" i="7"/>
  <c r="G387" i="7"/>
  <c r="E387" i="7"/>
  <c r="H387" i="7" s="1"/>
  <c r="C388" i="6"/>
  <c r="L387" i="7"/>
  <c r="O388" i="7"/>
  <c r="DK389" i="7"/>
  <c r="BD388" i="7"/>
  <c r="CG388" i="7"/>
  <c r="N387" i="7"/>
  <c r="AP388" i="7"/>
  <c r="BR388" i="7"/>
  <c r="BR387" i="7"/>
  <c r="F387" i="7" l="1"/>
  <c r="Q390" i="6"/>
  <c r="DB390" i="7"/>
  <c r="P390" i="6" s="1"/>
  <c r="DC390" i="7"/>
  <c r="DE390" i="7"/>
  <c r="DF389" i="7"/>
  <c r="DD389" i="7"/>
  <c r="DL390" i="7"/>
  <c r="DI390" i="7"/>
  <c r="AF388" i="6"/>
  <c r="CH389" i="7"/>
  <c r="CE389" i="7"/>
  <c r="CT389" i="7"/>
  <c r="CW389" i="7"/>
  <c r="CP389" i="7"/>
  <c r="CM389" i="7"/>
  <c r="N389" i="6" s="1"/>
  <c r="CN389" i="7"/>
  <c r="CQ388" i="7"/>
  <c r="CO388" i="7"/>
  <c r="O390" i="6"/>
  <c r="BP389" i="7"/>
  <c r="CB388" i="7"/>
  <c r="BZ388" i="7"/>
  <c r="BP388" i="7"/>
  <c r="BY389" i="7"/>
  <c r="M389" i="6"/>
  <c r="BX389" i="7"/>
  <c r="L389" i="6" s="1"/>
  <c r="CA389" i="7"/>
  <c r="BS388" i="7"/>
  <c r="K389" i="6"/>
  <c r="BL389" i="7"/>
  <c r="BI389" i="7"/>
  <c r="J389" i="6" s="1"/>
  <c r="BJ389" i="7"/>
  <c r="BK388" i="7"/>
  <c r="BM388" i="7"/>
  <c r="BB389" i="7"/>
  <c r="AU389" i="7"/>
  <c r="H389" i="6" s="1"/>
  <c r="I389" i="6"/>
  <c r="AX389" i="7"/>
  <c r="AV389" i="7"/>
  <c r="AW388" i="7"/>
  <c r="AY388" i="7"/>
  <c r="BE390" i="7"/>
  <c r="AN389" i="7"/>
  <c r="F388" i="6"/>
  <c r="AG389" i="7"/>
  <c r="AH389" i="7"/>
  <c r="AJ389" i="7"/>
  <c r="AI388" i="7"/>
  <c r="AK388" i="7"/>
  <c r="G390" i="6"/>
  <c r="AQ390" i="7"/>
  <c r="AC390" i="7"/>
  <c r="E390" i="6"/>
  <c r="T389" i="7"/>
  <c r="V389" i="7"/>
  <c r="S389" i="7"/>
  <c r="D389" i="6" s="1"/>
  <c r="W388" i="7"/>
  <c r="U388" i="7"/>
  <c r="Z389" i="7"/>
  <c r="D388" i="7"/>
  <c r="B388" i="6" s="1"/>
  <c r="AE388" i="6" s="1"/>
  <c r="E388" i="7"/>
  <c r="F388" i="7" s="1"/>
  <c r="G388" i="7"/>
  <c r="C389" i="6"/>
  <c r="L388" i="7"/>
  <c r="O389" i="7"/>
  <c r="AP389" i="7"/>
  <c r="BD389" i="7"/>
  <c r="CG389" i="7"/>
  <c r="DK390" i="7"/>
  <c r="Q391" i="6" l="1"/>
  <c r="DE391" i="7"/>
  <c r="DB391" i="7"/>
  <c r="P391" i="6" s="1"/>
  <c r="DC391" i="7"/>
  <c r="DL391" i="7"/>
  <c r="DI391" i="7"/>
  <c r="DF390" i="7"/>
  <c r="DD390" i="7"/>
  <c r="CH390" i="7"/>
  <c r="CE390" i="7"/>
  <c r="AF389" i="6"/>
  <c r="CT390" i="7"/>
  <c r="CW390" i="7"/>
  <c r="CP390" i="7"/>
  <c r="CM390" i="7"/>
  <c r="N390" i="6" s="1"/>
  <c r="CN390" i="7"/>
  <c r="CQ389" i="7"/>
  <c r="CO389" i="7"/>
  <c r="O391" i="6"/>
  <c r="BS390" i="7"/>
  <c r="BZ389" i="7"/>
  <c r="CB389" i="7"/>
  <c r="BX390" i="7"/>
  <c r="L390" i="6" s="1"/>
  <c r="M390" i="6"/>
  <c r="CA390" i="7"/>
  <c r="BY390" i="7"/>
  <c r="BS389" i="7"/>
  <c r="BP390" i="7"/>
  <c r="BK389" i="7"/>
  <c r="BM389" i="7"/>
  <c r="K390" i="6"/>
  <c r="BI390" i="7"/>
  <c r="J390" i="6" s="1"/>
  <c r="BJ390" i="7"/>
  <c r="BL390" i="7"/>
  <c r="AU390" i="7"/>
  <c r="H390" i="6" s="1"/>
  <c r="I390" i="6"/>
  <c r="AV390" i="7"/>
  <c r="AX390" i="7"/>
  <c r="AW389" i="7"/>
  <c r="AY389" i="7"/>
  <c r="BB390" i="7"/>
  <c r="BE391" i="7"/>
  <c r="AN390" i="7"/>
  <c r="F389" i="6"/>
  <c r="AG390" i="7"/>
  <c r="AH390" i="7"/>
  <c r="AJ390" i="7"/>
  <c r="AI389" i="7"/>
  <c r="AK389" i="7"/>
  <c r="G391" i="6"/>
  <c r="AQ391" i="7"/>
  <c r="U389" i="7"/>
  <c r="W389" i="7"/>
  <c r="V390" i="7"/>
  <c r="S390" i="7"/>
  <c r="D390" i="6" s="1"/>
  <c r="T390" i="7"/>
  <c r="E391" i="6"/>
  <c r="AC391" i="7"/>
  <c r="Z390" i="7"/>
  <c r="H388" i="7"/>
  <c r="G389" i="7"/>
  <c r="E389" i="7"/>
  <c r="H389" i="7" s="1"/>
  <c r="D389" i="7"/>
  <c r="B389" i="6" s="1"/>
  <c r="C390" i="6"/>
  <c r="L389" i="7"/>
  <c r="O390" i="7"/>
  <c r="BR389" i="7"/>
  <c r="BD390" i="7"/>
  <c r="CG390" i="7"/>
  <c r="AP390" i="7"/>
  <c r="DK391" i="7"/>
  <c r="F389" i="7" l="1"/>
  <c r="AE389" i="6"/>
  <c r="Q392" i="6"/>
  <c r="DB392" i="7"/>
  <c r="P392" i="6" s="1"/>
  <c r="DC392" i="7"/>
  <c r="DE392" i="7"/>
  <c r="DF391" i="7"/>
  <c r="DD391" i="7"/>
  <c r="DL392" i="7"/>
  <c r="DI392" i="7"/>
  <c r="CH391" i="7"/>
  <c r="CE391" i="7"/>
  <c r="CT391" i="7"/>
  <c r="CW391" i="7"/>
  <c r="AF390" i="6"/>
  <c r="CP391" i="7"/>
  <c r="CN391" i="7"/>
  <c r="CM391" i="7"/>
  <c r="N391" i="6" s="1"/>
  <c r="CQ390" i="7"/>
  <c r="CO390" i="7"/>
  <c r="O392" i="6"/>
  <c r="BP391" i="7"/>
  <c r="CB390" i="7"/>
  <c r="BZ390" i="7"/>
  <c r="BX391" i="7"/>
  <c r="L391" i="6" s="1"/>
  <c r="M391" i="6"/>
  <c r="BY391" i="7"/>
  <c r="CA391" i="7"/>
  <c r="BL391" i="7"/>
  <c r="K391" i="6"/>
  <c r="BI391" i="7"/>
  <c r="J391" i="6" s="1"/>
  <c r="BJ391" i="7"/>
  <c r="BK390" i="7"/>
  <c r="BM390" i="7"/>
  <c r="AU391" i="7"/>
  <c r="H391" i="6" s="1"/>
  <c r="I391" i="6"/>
  <c r="AX391" i="7"/>
  <c r="AV391" i="7"/>
  <c r="BB391" i="7"/>
  <c r="AY390" i="7"/>
  <c r="AW390" i="7"/>
  <c r="BE392" i="7"/>
  <c r="AN391" i="7"/>
  <c r="F390" i="6"/>
  <c r="AG391" i="7"/>
  <c r="AH391" i="7"/>
  <c r="AJ391" i="7"/>
  <c r="AI390" i="7"/>
  <c r="AK390" i="7"/>
  <c r="G392" i="6"/>
  <c r="AQ392" i="7"/>
  <c r="AC392" i="7"/>
  <c r="E392" i="6"/>
  <c r="V391" i="7"/>
  <c r="S391" i="7"/>
  <c r="D391" i="6" s="1"/>
  <c r="T391" i="7"/>
  <c r="Z391" i="7"/>
  <c r="U390" i="7"/>
  <c r="W390" i="7"/>
  <c r="G390" i="7"/>
  <c r="C391" i="6"/>
  <c r="D390" i="7"/>
  <c r="B390" i="6" s="1"/>
  <c r="AE390" i="6" s="1"/>
  <c r="E390" i="7"/>
  <c r="H390" i="7" s="1"/>
  <c r="L390" i="7"/>
  <c r="O391" i="7"/>
  <c r="BR390" i="7"/>
  <c r="AP391" i="7"/>
  <c r="DK392" i="7"/>
  <c r="CG391" i="7"/>
  <c r="BD391" i="7"/>
  <c r="AF391" i="6" l="1"/>
  <c r="Q393" i="6"/>
  <c r="DC393" i="7"/>
  <c r="DB393" i="7"/>
  <c r="P393" i="6" s="1"/>
  <c r="DE393" i="7"/>
  <c r="DL393" i="7"/>
  <c r="DI393" i="7"/>
  <c r="DD392" i="7"/>
  <c r="DF392" i="7"/>
  <c r="CH392" i="7"/>
  <c r="CE392" i="7"/>
  <c r="CT392" i="7"/>
  <c r="CW392" i="7"/>
  <c r="CQ391" i="7"/>
  <c r="CO391" i="7"/>
  <c r="CP392" i="7"/>
  <c r="CM392" i="7"/>
  <c r="N392" i="6" s="1"/>
  <c r="CN392" i="7"/>
  <c r="O393" i="6"/>
  <c r="CB391" i="7"/>
  <c r="BZ391" i="7"/>
  <c r="BX392" i="7"/>
  <c r="L392" i="6" s="1"/>
  <c r="M392" i="6"/>
  <c r="CA392" i="7"/>
  <c r="BY392" i="7"/>
  <c r="BS391" i="7"/>
  <c r="BM391" i="7"/>
  <c r="BK391" i="7"/>
  <c r="K392" i="6"/>
  <c r="BI392" i="7"/>
  <c r="J392" i="6" s="1"/>
  <c r="BJ392" i="7"/>
  <c r="BL392" i="7"/>
  <c r="AV392" i="7"/>
  <c r="I392" i="6"/>
  <c r="AU392" i="7"/>
  <c r="H392" i="6" s="1"/>
  <c r="AX392" i="7"/>
  <c r="AW391" i="7"/>
  <c r="AY391" i="7"/>
  <c r="BB392" i="7"/>
  <c r="BE393" i="7"/>
  <c r="AN392" i="7"/>
  <c r="F391" i="6"/>
  <c r="AG392" i="7"/>
  <c r="AH392" i="7"/>
  <c r="AJ392" i="7"/>
  <c r="AI391" i="7"/>
  <c r="AK391" i="7"/>
  <c r="G393" i="6"/>
  <c r="AQ393" i="7"/>
  <c r="U391" i="7"/>
  <c r="W391" i="7"/>
  <c r="S392" i="7"/>
  <c r="D392" i="6" s="1"/>
  <c r="T392" i="7"/>
  <c r="V392" i="7"/>
  <c r="E393" i="6"/>
  <c r="AC393" i="7"/>
  <c r="Z392" i="7"/>
  <c r="F390" i="7"/>
  <c r="G391" i="7"/>
  <c r="E391" i="7"/>
  <c r="H391" i="7" s="1"/>
  <c r="D391" i="7"/>
  <c r="B391" i="6" s="1"/>
  <c r="C392" i="6"/>
  <c r="L391" i="7"/>
  <c r="O392" i="7"/>
  <c r="BD392" i="7"/>
  <c r="BR391" i="7"/>
  <c r="AP392" i="7"/>
  <c r="DK393" i="7"/>
  <c r="BR392" i="7"/>
  <c r="CG392" i="7"/>
  <c r="F391" i="7" l="1"/>
  <c r="AE391" i="6"/>
  <c r="Q394" i="6"/>
  <c r="DB394" i="7"/>
  <c r="P394" i="6" s="1"/>
  <c r="DC394" i="7"/>
  <c r="DE394" i="7"/>
  <c r="DF393" i="7"/>
  <c r="DD393" i="7"/>
  <c r="DL394" i="7"/>
  <c r="DI394" i="7"/>
  <c r="CH393" i="7"/>
  <c r="CE393" i="7"/>
  <c r="AF392" i="6"/>
  <c r="CT393" i="7"/>
  <c r="CW393" i="7"/>
  <c r="CM393" i="7"/>
  <c r="N393" i="6" s="1"/>
  <c r="CN393" i="7"/>
  <c r="CP393" i="7"/>
  <c r="CQ392" i="7"/>
  <c r="CO392" i="7"/>
  <c r="O394" i="6"/>
  <c r="BP392" i="7"/>
  <c r="CB392" i="7"/>
  <c r="BZ392" i="7"/>
  <c r="BY393" i="7"/>
  <c r="M393" i="6"/>
  <c r="CA393" i="7"/>
  <c r="BX393" i="7"/>
  <c r="L393" i="6" s="1"/>
  <c r="BS392" i="7"/>
  <c r="K393" i="6"/>
  <c r="BL393" i="7"/>
  <c r="BI393" i="7"/>
  <c r="J393" i="6" s="1"/>
  <c r="BJ393" i="7"/>
  <c r="BK392" i="7"/>
  <c r="BM392" i="7"/>
  <c r="AU393" i="7"/>
  <c r="H393" i="6" s="1"/>
  <c r="I393" i="6"/>
  <c r="AX393" i="7"/>
  <c r="AV393" i="7"/>
  <c r="BB393" i="7"/>
  <c r="AY392" i="7"/>
  <c r="AW392" i="7"/>
  <c r="BE394" i="7"/>
  <c r="AN393" i="7"/>
  <c r="F392" i="6"/>
  <c r="AG393" i="7"/>
  <c r="AH393" i="7"/>
  <c r="AJ393" i="7"/>
  <c r="AI392" i="7"/>
  <c r="AK392" i="7"/>
  <c r="G394" i="6"/>
  <c r="AQ394" i="7"/>
  <c r="AC394" i="7"/>
  <c r="E394" i="6"/>
  <c r="T393" i="7"/>
  <c r="V393" i="7"/>
  <c r="S393" i="7"/>
  <c r="D393" i="6" s="1"/>
  <c r="W392" i="7"/>
  <c r="U392" i="7"/>
  <c r="Z393" i="7"/>
  <c r="E392" i="7"/>
  <c r="F392" i="7" s="1"/>
  <c r="G392" i="7"/>
  <c r="D392" i="7"/>
  <c r="B392" i="6" s="1"/>
  <c r="AE392" i="6" s="1"/>
  <c r="C393" i="6"/>
  <c r="L392" i="7"/>
  <c r="O393" i="7"/>
  <c r="BR393" i="7"/>
  <c r="DK394" i="7"/>
  <c r="BD393" i="7"/>
  <c r="CG393" i="7"/>
  <c r="AP393" i="7"/>
  <c r="Q395" i="6" l="1"/>
  <c r="DE395" i="7"/>
  <c r="DB395" i="7"/>
  <c r="P395" i="6" s="1"/>
  <c r="DC395" i="7"/>
  <c r="DL395" i="7"/>
  <c r="DI395" i="7"/>
  <c r="DF394" i="7"/>
  <c r="DD394" i="7"/>
  <c r="AF393" i="6"/>
  <c r="CH394" i="7"/>
  <c r="CE394" i="7"/>
  <c r="CT394" i="7"/>
  <c r="CW394" i="7"/>
  <c r="CQ393" i="7"/>
  <c r="CO393" i="7"/>
  <c r="CP394" i="7"/>
  <c r="CM394" i="7"/>
  <c r="N394" i="6" s="1"/>
  <c r="CN394" i="7"/>
  <c r="O395" i="6"/>
  <c r="BS394" i="7"/>
  <c r="BP393" i="7"/>
  <c r="BZ393" i="7"/>
  <c r="CB393" i="7"/>
  <c r="BX394" i="7"/>
  <c r="L394" i="6" s="1"/>
  <c r="M394" i="6"/>
  <c r="CA394" i="7"/>
  <c r="BY394" i="7"/>
  <c r="BS393" i="7"/>
  <c r="BK393" i="7"/>
  <c r="BM393" i="7"/>
  <c r="K394" i="6"/>
  <c r="BI394" i="7"/>
  <c r="J394" i="6" s="1"/>
  <c r="BJ394" i="7"/>
  <c r="BL394" i="7"/>
  <c r="AU394" i="7"/>
  <c r="H394" i="6" s="1"/>
  <c r="I394" i="6"/>
  <c r="AX394" i="7"/>
  <c r="AV394" i="7"/>
  <c r="AW393" i="7"/>
  <c r="AY393" i="7"/>
  <c r="BB394" i="7"/>
  <c r="BE395" i="7"/>
  <c r="AN394" i="7"/>
  <c r="F393" i="6"/>
  <c r="AG394" i="7"/>
  <c r="AJ394" i="7"/>
  <c r="AH394" i="7"/>
  <c r="AI393" i="7"/>
  <c r="AK393" i="7"/>
  <c r="G395" i="6"/>
  <c r="AQ395" i="7"/>
  <c r="H392" i="7"/>
  <c r="U393" i="7"/>
  <c r="W393" i="7"/>
  <c r="V394" i="7"/>
  <c r="S394" i="7"/>
  <c r="D394" i="6" s="1"/>
  <c r="T394" i="7"/>
  <c r="E395" i="6"/>
  <c r="AC395" i="7"/>
  <c r="Z394" i="7"/>
  <c r="G393" i="7"/>
  <c r="E393" i="7"/>
  <c r="F393" i="7" s="1"/>
  <c r="D393" i="7"/>
  <c r="B393" i="6" s="1"/>
  <c r="C394" i="6"/>
  <c r="L393" i="7"/>
  <c r="O394" i="7"/>
  <c r="BD394" i="7"/>
  <c r="BR394" i="7"/>
  <c r="AP394" i="7"/>
  <c r="DK395" i="7"/>
  <c r="CG394" i="7"/>
  <c r="AE393" i="6" l="1"/>
  <c r="Q396" i="6"/>
  <c r="DB396" i="7"/>
  <c r="P396" i="6" s="1"/>
  <c r="DC396" i="7"/>
  <c r="DE396" i="7"/>
  <c r="DF395" i="7"/>
  <c r="DD395" i="7"/>
  <c r="DL396" i="7"/>
  <c r="DI396" i="7"/>
  <c r="AF394" i="6"/>
  <c r="CH395" i="7"/>
  <c r="CE395" i="7"/>
  <c r="CT395" i="7"/>
  <c r="CW395" i="7"/>
  <c r="CP395" i="7"/>
  <c r="CN395" i="7"/>
  <c r="CM395" i="7"/>
  <c r="N395" i="6" s="1"/>
  <c r="CQ394" i="7"/>
  <c r="CO394" i="7"/>
  <c r="O396" i="6"/>
  <c r="BP394" i="7"/>
  <c r="BX395" i="7"/>
  <c r="L395" i="6" s="1"/>
  <c r="M395" i="6"/>
  <c r="BY395" i="7"/>
  <c r="CA395" i="7"/>
  <c r="CB394" i="7"/>
  <c r="BZ394" i="7"/>
  <c r="K395" i="6"/>
  <c r="BL395" i="7"/>
  <c r="BI395" i="7"/>
  <c r="J395" i="6" s="1"/>
  <c r="BJ395" i="7"/>
  <c r="BM394" i="7"/>
  <c r="BK394" i="7"/>
  <c r="AU395" i="7"/>
  <c r="H395" i="6" s="1"/>
  <c r="I395" i="6"/>
  <c r="AX395" i="7"/>
  <c r="AV395" i="7"/>
  <c r="AW394" i="7"/>
  <c r="AY394" i="7"/>
  <c r="BB395" i="7"/>
  <c r="BE396" i="7"/>
  <c r="AN395" i="7"/>
  <c r="F394" i="6"/>
  <c r="AG395" i="7"/>
  <c r="AJ395" i="7"/>
  <c r="AH395" i="7"/>
  <c r="AI394" i="7"/>
  <c r="AK394" i="7"/>
  <c r="G396" i="6"/>
  <c r="AQ396" i="7"/>
  <c r="AC396" i="7"/>
  <c r="E396" i="6"/>
  <c r="V395" i="7"/>
  <c r="S395" i="7"/>
  <c r="D395" i="6" s="1"/>
  <c r="T395" i="7"/>
  <c r="Z395" i="7"/>
  <c r="W394" i="7"/>
  <c r="U394" i="7"/>
  <c r="H393" i="7"/>
  <c r="G394" i="7"/>
  <c r="D394" i="7"/>
  <c r="B394" i="6" s="1"/>
  <c r="AE394" i="6" s="1"/>
  <c r="E394" i="7"/>
  <c r="H394" i="7" s="1"/>
  <c r="C395" i="6"/>
  <c r="L394" i="7"/>
  <c r="O395" i="7"/>
  <c r="CG395" i="7"/>
  <c r="BD395" i="7"/>
  <c r="AP395" i="7"/>
  <c r="DK396" i="7"/>
  <c r="BR395" i="7"/>
  <c r="Q397" i="6" l="1"/>
  <c r="DC397" i="7"/>
  <c r="DB397" i="7"/>
  <c r="P397" i="6" s="1"/>
  <c r="DE397" i="7"/>
  <c r="DL397" i="7"/>
  <c r="DI397" i="7"/>
  <c r="DF396" i="7"/>
  <c r="DD396" i="7"/>
  <c r="CH396" i="7"/>
  <c r="CE396" i="7"/>
  <c r="AF395" i="6"/>
  <c r="CT396" i="7"/>
  <c r="CW396" i="7"/>
  <c r="CQ395" i="7"/>
  <c r="CO395" i="7"/>
  <c r="CM396" i="7"/>
  <c r="N396" i="6" s="1"/>
  <c r="CP396" i="7"/>
  <c r="CN396" i="7"/>
  <c r="O397" i="6"/>
  <c r="BP396" i="7"/>
  <c r="BP395" i="7"/>
  <c r="M396" i="6"/>
  <c r="BX396" i="7"/>
  <c r="L396" i="6" s="1"/>
  <c r="CA396" i="7"/>
  <c r="BY396" i="7"/>
  <c r="BS395" i="7"/>
  <c r="CB395" i="7"/>
  <c r="BZ395" i="7"/>
  <c r="BM395" i="7"/>
  <c r="BK395" i="7"/>
  <c r="K396" i="6"/>
  <c r="BI396" i="7"/>
  <c r="J396" i="6" s="1"/>
  <c r="BL396" i="7"/>
  <c r="BJ396" i="7"/>
  <c r="AV396" i="7"/>
  <c r="I396" i="6"/>
  <c r="AU396" i="7"/>
  <c r="H396" i="6" s="1"/>
  <c r="AX396" i="7"/>
  <c r="AW395" i="7"/>
  <c r="AY395" i="7"/>
  <c r="BB396" i="7"/>
  <c r="BE397" i="7"/>
  <c r="AN396" i="7"/>
  <c r="F395" i="6"/>
  <c r="AG396" i="7"/>
  <c r="AJ396" i="7"/>
  <c r="AH396" i="7"/>
  <c r="AI395" i="7"/>
  <c r="AK395" i="7"/>
  <c r="G397" i="6"/>
  <c r="AQ397" i="7"/>
  <c r="F394" i="7"/>
  <c r="U395" i="7"/>
  <c r="W395" i="7"/>
  <c r="S396" i="7"/>
  <c r="D396" i="6" s="1"/>
  <c r="T396" i="7"/>
  <c r="V396" i="7"/>
  <c r="E397" i="6"/>
  <c r="AC397" i="7"/>
  <c r="Z396" i="7"/>
  <c r="E395" i="7"/>
  <c r="F395" i="7" s="1"/>
  <c r="G395" i="7"/>
  <c r="D395" i="7"/>
  <c r="B395" i="6" s="1"/>
  <c r="C396" i="6"/>
  <c r="L395" i="7"/>
  <c r="O396" i="7"/>
  <c r="BD396" i="7"/>
  <c r="AP396" i="7"/>
  <c r="CG396" i="7"/>
  <c r="DK397" i="7"/>
  <c r="AE395" i="6" l="1"/>
  <c r="Q398" i="6"/>
  <c r="DB398" i="7"/>
  <c r="P398" i="6" s="1"/>
  <c r="DC398" i="7"/>
  <c r="DE398" i="7"/>
  <c r="DF397" i="7"/>
  <c r="DD397" i="7"/>
  <c r="DL398" i="7"/>
  <c r="DI398" i="7"/>
  <c r="CH397" i="7"/>
  <c r="CE397" i="7"/>
  <c r="AF396" i="6"/>
  <c r="CT397" i="7"/>
  <c r="CW397" i="7"/>
  <c r="CQ396" i="7"/>
  <c r="CO396" i="7"/>
  <c r="CP397" i="7"/>
  <c r="CM397" i="7"/>
  <c r="N397" i="6" s="1"/>
  <c r="CN397" i="7"/>
  <c r="O398" i="6"/>
  <c r="CB396" i="7"/>
  <c r="BZ396" i="7"/>
  <c r="BS397" i="7"/>
  <c r="BY397" i="7"/>
  <c r="M397" i="6"/>
  <c r="BX397" i="7"/>
  <c r="L397" i="6" s="1"/>
  <c r="CA397" i="7"/>
  <c r="BS396" i="7"/>
  <c r="K397" i="6"/>
  <c r="BK396" i="7"/>
  <c r="BM396" i="7"/>
  <c r="BI397" i="7"/>
  <c r="J397" i="6" s="1"/>
  <c r="BJ397" i="7"/>
  <c r="AU397" i="7"/>
  <c r="H397" i="6" s="1"/>
  <c r="I397" i="6"/>
  <c r="AX397" i="7"/>
  <c r="AV397" i="7"/>
  <c r="BB397" i="7"/>
  <c r="AW396" i="7"/>
  <c r="AY396" i="7"/>
  <c r="BE398" i="7"/>
  <c r="AN397" i="7"/>
  <c r="F396" i="6"/>
  <c r="AJ397" i="7"/>
  <c r="AG397" i="7"/>
  <c r="AH397" i="7"/>
  <c r="AI396" i="7"/>
  <c r="AK396" i="7"/>
  <c r="G398" i="6"/>
  <c r="AQ398" i="7"/>
  <c r="H395" i="7"/>
  <c r="AC398" i="7"/>
  <c r="E398" i="6"/>
  <c r="T397" i="7"/>
  <c r="V397" i="7"/>
  <c r="S397" i="7"/>
  <c r="D397" i="6" s="1"/>
  <c r="W396" i="7"/>
  <c r="U396" i="7"/>
  <c r="Z397" i="7"/>
  <c r="G396" i="7"/>
  <c r="E396" i="7"/>
  <c r="F396" i="7" s="1"/>
  <c r="D396" i="7"/>
  <c r="B396" i="6" s="1"/>
  <c r="AE396" i="6" s="1"/>
  <c r="C397" i="6"/>
  <c r="L396" i="7"/>
  <c r="O397" i="7"/>
  <c r="DK398" i="7"/>
  <c r="CG397" i="7"/>
  <c r="BR396" i="7"/>
  <c r="AP397" i="7"/>
  <c r="Q399" i="6" l="1"/>
  <c r="DE399" i="7"/>
  <c r="DB399" i="7"/>
  <c r="P399" i="6" s="1"/>
  <c r="DC399" i="7"/>
  <c r="DL399" i="7"/>
  <c r="DI399" i="7"/>
  <c r="DF398" i="7"/>
  <c r="DD398" i="7"/>
  <c r="AF397" i="6"/>
  <c r="CT398" i="7"/>
  <c r="CW398" i="7"/>
  <c r="CH398" i="7"/>
  <c r="CE398" i="7"/>
  <c r="CQ397" i="7"/>
  <c r="CO397" i="7"/>
  <c r="CP398" i="7"/>
  <c r="CM398" i="7"/>
  <c r="N398" i="6" s="1"/>
  <c r="CN398" i="7"/>
  <c r="O399" i="6"/>
  <c r="BP397" i="7"/>
  <c r="BP398" i="7"/>
  <c r="BZ397" i="7"/>
  <c r="CB397" i="7"/>
  <c r="BX398" i="7"/>
  <c r="L398" i="6" s="1"/>
  <c r="M398" i="6"/>
  <c r="CA398" i="7"/>
  <c r="BY398" i="7"/>
  <c r="BL397" i="7"/>
  <c r="K398" i="6"/>
  <c r="BK397" i="7"/>
  <c r="BM397" i="7"/>
  <c r="AU398" i="7"/>
  <c r="H398" i="6" s="1"/>
  <c r="I398" i="6"/>
  <c r="AV398" i="7"/>
  <c r="AX398" i="7"/>
  <c r="AW397" i="7"/>
  <c r="AY397" i="7"/>
  <c r="BB398" i="7"/>
  <c r="BE399" i="7"/>
  <c r="AN398" i="7"/>
  <c r="F397" i="6"/>
  <c r="AG398" i="7"/>
  <c r="AJ398" i="7"/>
  <c r="AH398" i="7"/>
  <c r="AI397" i="7"/>
  <c r="AK397" i="7"/>
  <c r="G399" i="6"/>
  <c r="AQ399" i="7"/>
  <c r="U397" i="7"/>
  <c r="W397" i="7"/>
  <c r="V398" i="7"/>
  <c r="S398" i="7"/>
  <c r="D398" i="6" s="1"/>
  <c r="T398" i="7"/>
  <c r="E399" i="6"/>
  <c r="AC399" i="7"/>
  <c r="Z398" i="7"/>
  <c r="H396" i="7"/>
  <c r="E397" i="7"/>
  <c r="F397" i="7" s="1"/>
  <c r="G397" i="7"/>
  <c r="D397" i="7"/>
  <c r="B397" i="6" s="1"/>
  <c r="AE397" i="6" s="1"/>
  <c r="C398" i="6"/>
  <c r="L397" i="7"/>
  <c r="O398" i="7"/>
  <c r="CG398" i="7"/>
  <c r="N397" i="7"/>
  <c r="AP398" i="7"/>
  <c r="DK399" i="7"/>
  <c r="Q400" i="6" l="1"/>
  <c r="DB400" i="7"/>
  <c r="P400" i="6" s="1"/>
  <c r="DC400" i="7"/>
  <c r="DE400" i="7"/>
  <c r="DF399" i="7"/>
  <c r="DD399" i="7"/>
  <c r="DL400" i="7"/>
  <c r="DI400" i="7"/>
  <c r="AF398" i="6"/>
  <c r="CH399" i="7"/>
  <c r="CE399" i="7"/>
  <c r="CT399" i="7"/>
  <c r="CW399" i="7"/>
  <c r="CP399" i="7"/>
  <c r="CN399" i="7"/>
  <c r="CM399" i="7"/>
  <c r="N399" i="6" s="1"/>
  <c r="CQ398" i="7"/>
  <c r="CO398" i="7"/>
  <c r="O400" i="6"/>
  <c r="CB398" i="7"/>
  <c r="BZ398" i="7"/>
  <c r="BX399" i="7"/>
  <c r="L399" i="6" s="1"/>
  <c r="M399" i="6"/>
  <c r="BY399" i="7"/>
  <c r="CA399" i="7"/>
  <c r="BS398" i="7"/>
  <c r="BL398" i="7"/>
  <c r="BI398" i="7"/>
  <c r="J398" i="6" s="1"/>
  <c r="BL399" i="7"/>
  <c r="BJ398" i="7"/>
  <c r="BM398" i="7" s="1"/>
  <c r="K399" i="6"/>
  <c r="BJ399" i="7"/>
  <c r="AU399" i="7"/>
  <c r="H399" i="6" s="1"/>
  <c r="I399" i="6"/>
  <c r="AX399" i="7"/>
  <c r="AV399" i="7"/>
  <c r="BB399" i="7"/>
  <c r="AY398" i="7"/>
  <c r="AW398" i="7"/>
  <c r="BE400" i="7"/>
  <c r="AN399" i="7"/>
  <c r="F398" i="6"/>
  <c r="AH399" i="7"/>
  <c r="AG399" i="7"/>
  <c r="AJ399" i="7"/>
  <c r="AI398" i="7"/>
  <c r="AK398" i="7"/>
  <c r="G400" i="6"/>
  <c r="AQ400" i="7"/>
  <c r="AC400" i="7"/>
  <c r="E400" i="6"/>
  <c r="V399" i="7"/>
  <c r="S399" i="7"/>
  <c r="D399" i="6" s="1"/>
  <c r="T399" i="7"/>
  <c r="Z399" i="7"/>
  <c r="U398" i="7"/>
  <c r="W398" i="7"/>
  <c r="H397" i="7"/>
  <c r="E398" i="7"/>
  <c r="H398" i="7" s="1"/>
  <c r="D398" i="7"/>
  <c r="B398" i="6" s="1"/>
  <c r="AE398" i="6" s="1"/>
  <c r="C399" i="6"/>
  <c r="G398" i="7"/>
  <c r="L398" i="7"/>
  <c r="O399" i="7"/>
  <c r="CG399" i="7"/>
  <c r="DK400" i="7"/>
  <c r="AP399" i="7"/>
  <c r="N398" i="7"/>
  <c r="Q401" i="6" l="1"/>
  <c r="DC401" i="7"/>
  <c r="DB401" i="7"/>
  <c r="P401" i="6" s="1"/>
  <c r="DE401" i="7"/>
  <c r="DL401" i="7"/>
  <c r="DI401" i="7"/>
  <c r="DD400" i="7"/>
  <c r="DF400" i="7"/>
  <c r="CH400" i="7"/>
  <c r="CE400" i="7"/>
  <c r="AF399" i="6"/>
  <c r="CT400" i="7"/>
  <c r="CW400" i="7"/>
  <c r="CP400" i="7"/>
  <c r="CM400" i="7"/>
  <c r="N400" i="6" s="1"/>
  <c r="CN400" i="7"/>
  <c r="CQ399" i="7"/>
  <c r="CO399" i="7"/>
  <c r="O401" i="6"/>
  <c r="BK398" i="7"/>
  <c r="CB399" i="7"/>
  <c r="BZ399" i="7"/>
  <c r="BX400" i="7"/>
  <c r="L400" i="6" s="1"/>
  <c r="M400" i="6"/>
  <c r="CA400" i="7"/>
  <c r="BY400" i="7"/>
  <c r="BP399" i="7"/>
  <c r="BS399" i="7"/>
  <c r="BI399" i="7"/>
  <c r="J399" i="6" s="1"/>
  <c r="BM399" i="7"/>
  <c r="BK399" i="7"/>
  <c r="K400" i="6"/>
  <c r="BI400" i="7"/>
  <c r="J400" i="6" s="1"/>
  <c r="BJ400" i="7"/>
  <c r="BL400" i="7"/>
  <c r="AV400" i="7"/>
  <c r="I400" i="6"/>
  <c r="AU400" i="7"/>
  <c r="H400" i="6" s="1"/>
  <c r="AX400" i="7"/>
  <c r="AW399" i="7"/>
  <c r="AY399" i="7"/>
  <c r="BB400" i="7"/>
  <c r="BE401" i="7"/>
  <c r="AN400" i="7"/>
  <c r="F399" i="6"/>
  <c r="AG400" i="7"/>
  <c r="AJ400" i="7"/>
  <c r="AH400" i="7"/>
  <c r="AI399" i="7"/>
  <c r="AK399" i="7"/>
  <c r="G401" i="6"/>
  <c r="AQ401" i="7"/>
  <c r="U399" i="7"/>
  <c r="W399" i="7"/>
  <c r="S400" i="7"/>
  <c r="D400" i="6" s="1"/>
  <c r="T400" i="7"/>
  <c r="V400" i="7"/>
  <c r="E401" i="6"/>
  <c r="AC401" i="7"/>
  <c r="Z400" i="7"/>
  <c r="F398" i="7"/>
  <c r="G399" i="7"/>
  <c r="E399" i="7"/>
  <c r="H399" i="7" s="1"/>
  <c r="D399" i="7"/>
  <c r="B399" i="6" s="1"/>
  <c r="C400" i="6"/>
  <c r="L399" i="7"/>
  <c r="O400" i="7"/>
  <c r="BD400" i="7"/>
  <c r="AP400" i="7"/>
  <c r="BR400" i="7"/>
  <c r="N399" i="7"/>
  <c r="DK401" i="7"/>
  <c r="CG400" i="7"/>
  <c r="AE399" i="6" l="1"/>
  <c r="Q402" i="6"/>
  <c r="DB402" i="7"/>
  <c r="P402" i="6" s="1"/>
  <c r="DC402" i="7"/>
  <c r="DE402" i="7"/>
  <c r="DF401" i="7"/>
  <c r="DD401" i="7"/>
  <c r="DL402" i="7"/>
  <c r="DI402" i="7"/>
  <c r="CH401" i="7"/>
  <c r="CE401" i="7"/>
  <c r="AF400" i="6"/>
  <c r="CT401" i="7"/>
  <c r="CW401" i="7"/>
  <c r="CM401" i="7"/>
  <c r="N401" i="6" s="1"/>
  <c r="CN401" i="7"/>
  <c r="CP401" i="7"/>
  <c r="CQ400" i="7"/>
  <c r="CO400" i="7"/>
  <c r="O402" i="6"/>
  <c r="BP401" i="7"/>
  <c r="BY401" i="7"/>
  <c r="M401" i="6"/>
  <c r="CA401" i="7"/>
  <c r="BX401" i="7"/>
  <c r="L401" i="6" s="1"/>
  <c r="CB400" i="7"/>
  <c r="BZ400" i="7"/>
  <c r="BP400" i="7"/>
  <c r="BS400" i="7"/>
  <c r="K401" i="6"/>
  <c r="BL401" i="7"/>
  <c r="BI401" i="7"/>
  <c r="J401" i="6" s="1"/>
  <c r="BJ401" i="7"/>
  <c r="BK400" i="7"/>
  <c r="BM400" i="7"/>
  <c r="AU401" i="7"/>
  <c r="H401" i="6" s="1"/>
  <c r="I401" i="6"/>
  <c r="AX401" i="7"/>
  <c r="AV401" i="7"/>
  <c r="BB401" i="7"/>
  <c r="AY400" i="7"/>
  <c r="AW400" i="7"/>
  <c r="BE402" i="7"/>
  <c r="AN401" i="7"/>
  <c r="F400" i="6"/>
  <c r="AG401" i="7"/>
  <c r="AJ401" i="7"/>
  <c r="AH401" i="7"/>
  <c r="AK400" i="7"/>
  <c r="AI400" i="7"/>
  <c r="G402" i="6"/>
  <c r="AQ402" i="7"/>
  <c r="F399" i="7"/>
  <c r="AC402" i="7"/>
  <c r="E402" i="6"/>
  <c r="T401" i="7"/>
  <c r="V401" i="7"/>
  <c r="S401" i="7"/>
  <c r="D401" i="6" s="1"/>
  <c r="W400" i="7"/>
  <c r="U400" i="7"/>
  <c r="Z401" i="7"/>
  <c r="D400" i="7"/>
  <c r="B400" i="6" s="1"/>
  <c r="AE400" i="6" s="1"/>
  <c r="G400" i="7"/>
  <c r="C401" i="6"/>
  <c r="E400" i="7"/>
  <c r="F400" i="7" s="1"/>
  <c r="L400" i="7"/>
  <c r="O401" i="7"/>
  <c r="DK402" i="7"/>
  <c r="BD401" i="7"/>
  <c r="AP401" i="7"/>
  <c r="CG401" i="7"/>
  <c r="Q403" i="6" l="1"/>
  <c r="DE403" i="7"/>
  <c r="DB403" i="7"/>
  <c r="P403" i="6" s="1"/>
  <c r="DC403" i="7"/>
  <c r="DL403" i="7"/>
  <c r="DI403" i="7"/>
  <c r="DF402" i="7"/>
  <c r="DD402" i="7"/>
  <c r="AF401" i="6"/>
  <c r="CH402" i="7"/>
  <c r="CE402" i="7"/>
  <c r="CT402" i="7"/>
  <c r="CW402" i="7"/>
  <c r="CQ401" i="7"/>
  <c r="CO401" i="7"/>
  <c r="CP402" i="7"/>
  <c r="CM402" i="7"/>
  <c r="N402" i="6" s="1"/>
  <c r="CN402" i="7"/>
  <c r="O403" i="6"/>
  <c r="BS402" i="7"/>
  <c r="BZ401" i="7"/>
  <c r="CB401" i="7"/>
  <c r="BX402" i="7"/>
  <c r="L402" i="6" s="1"/>
  <c r="M402" i="6"/>
  <c r="CA402" i="7"/>
  <c r="BY402" i="7"/>
  <c r="BS401" i="7"/>
  <c r="BK401" i="7"/>
  <c r="BM401" i="7"/>
  <c r="K402" i="6"/>
  <c r="BI402" i="7"/>
  <c r="J402" i="6" s="1"/>
  <c r="BJ402" i="7"/>
  <c r="BL402" i="7"/>
  <c r="AU402" i="7"/>
  <c r="H402" i="6" s="1"/>
  <c r="I402" i="6"/>
  <c r="AX402" i="7"/>
  <c r="AV402" i="7"/>
  <c r="AW401" i="7"/>
  <c r="AY401" i="7"/>
  <c r="BB402" i="7"/>
  <c r="BE403" i="7"/>
  <c r="AN402" i="7"/>
  <c r="F401" i="6"/>
  <c r="AH402" i="7"/>
  <c r="AJ402" i="7"/>
  <c r="AG402" i="7"/>
  <c r="AI401" i="7"/>
  <c r="AK401" i="7"/>
  <c r="G403" i="6"/>
  <c r="AQ403" i="7"/>
  <c r="H400" i="7"/>
  <c r="D401" i="7"/>
  <c r="B401" i="6" s="1"/>
  <c r="AE401" i="6" s="1"/>
  <c r="U401" i="7"/>
  <c r="W401" i="7"/>
  <c r="V402" i="7"/>
  <c r="S402" i="7"/>
  <c r="D402" i="6" s="1"/>
  <c r="T402" i="7"/>
  <c r="E403" i="6"/>
  <c r="AC403" i="7"/>
  <c r="Z402" i="7"/>
  <c r="E401" i="7"/>
  <c r="H401" i="7" s="1"/>
  <c r="G401" i="7"/>
  <c r="C402" i="6"/>
  <c r="L401" i="7"/>
  <c r="O402" i="7"/>
  <c r="BR401" i="7"/>
  <c r="DK403" i="7"/>
  <c r="AP402" i="7"/>
  <c r="BD402" i="7"/>
  <c r="CG402" i="7"/>
  <c r="F401" i="7" l="1"/>
  <c r="BP402" i="7"/>
  <c r="Q404" i="6"/>
  <c r="DC404" i="7"/>
  <c r="DB404" i="7"/>
  <c r="P404" i="6" s="1"/>
  <c r="DE404" i="7"/>
  <c r="DF403" i="7"/>
  <c r="DD403" i="7"/>
  <c r="DL404" i="7"/>
  <c r="DI404" i="7"/>
  <c r="CH403" i="7"/>
  <c r="CE403" i="7"/>
  <c r="CT403" i="7"/>
  <c r="CW403" i="7"/>
  <c r="AF402" i="6"/>
  <c r="CP403" i="7"/>
  <c r="CN403" i="7"/>
  <c r="CM403" i="7"/>
  <c r="N403" i="6" s="1"/>
  <c r="CQ402" i="7"/>
  <c r="CO402" i="7"/>
  <c r="O404" i="6"/>
  <c r="CB402" i="7"/>
  <c r="BZ402" i="7"/>
  <c r="BX403" i="7"/>
  <c r="L403" i="6" s="1"/>
  <c r="M403" i="6"/>
  <c r="BY403" i="7"/>
  <c r="CA403" i="7"/>
  <c r="BL403" i="7"/>
  <c r="K403" i="6"/>
  <c r="BI403" i="7"/>
  <c r="J403" i="6" s="1"/>
  <c r="BJ403" i="7"/>
  <c r="BM402" i="7"/>
  <c r="BK402" i="7"/>
  <c r="AU403" i="7"/>
  <c r="H403" i="6" s="1"/>
  <c r="I403" i="6"/>
  <c r="AX403" i="7"/>
  <c r="AV403" i="7"/>
  <c r="AW402" i="7"/>
  <c r="AY402" i="7"/>
  <c r="BB403" i="7"/>
  <c r="BE404" i="7"/>
  <c r="AN403" i="7"/>
  <c r="F402" i="6"/>
  <c r="AH403" i="7"/>
  <c r="AJ403" i="7"/>
  <c r="AG403" i="7"/>
  <c r="AK402" i="7"/>
  <c r="AI402" i="7"/>
  <c r="G404" i="6"/>
  <c r="AQ404" i="7"/>
  <c r="AC404" i="7"/>
  <c r="E404" i="6"/>
  <c r="V403" i="7"/>
  <c r="S403" i="7"/>
  <c r="D403" i="6" s="1"/>
  <c r="T403" i="7"/>
  <c r="Z403" i="7"/>
  <c r="W402" i="7"/>
  <c r="U402" i="7"/>
  <c r="G402" i="7"/>
  <c r="D402" i="7"/>
  <c r="B402" i="6" s="1"/>
  <c r="C403" i="6"/>
  <c r="E402" i="7"/>
  <c r="F402" i="7" s="1"/>
  <c r="L402" i="7"/>
  <c r="O403" i="7"/>
  <c r="CG403" i="7"/>
  <c r="BR403" i="7"/>
  <c r="AP403" i="7"/>
  <c r="BD403" i="7"/>
  <c r="DK404" i="7"/>
  <c r="BR402" i="7"/>
  <c r="AE402" i="6" l="1"/>
  <c r="Q405" i="6"/>
  <c r="DB405" i="7"/>
  <c r="P405" i="6" s="1"/>
  <c r="DE405" i="7"/>
  <c r="DC405" i="7"/>
  <c r="DF404" i="7"/>
  <c r="DD404" i="7"/>
  <c r="DL405" i="7"/>
  <c r="DI405" i="7"/>
  <c r="AF403" i="6"/>
  <c r="CH404" i="7"/>
  <c r="CE404" i="7"/>
  <c r="CT404" i="7"/>
  <c r="CW404" i="7"/>
  <c r="CQ403" i="7"/>
  <c r="CO403" i="7"/>
  <c r="CM404" i="7"/>
  <c r="N404" i="6" s="1"/>
  <c r="CP404" i="7"/>
  <c r="CN404" i="7"/>
  <c r="O405" i="6"/>
  <c r="BP404" i="7"/>
  <c r="CB403" i="7"/>
  <c r="BZ403" i="7"/>
  <c r="BP403" i="7"/>
  <c r="M404" i="6"/>
  <c r="BX404" i="7"/>
  <c r="L404" i="6" s="1"/>
  <c r="CA404" i="7"/>
  <c r="BY404" i="7"/>
  <c r="BS403" i="7"/>
  <c r="BM403" i="7"/>
  <c r="BK403" i="7"/>
  <c r="K404" i="6"/>
  <c r="BI404" i="7"/>
  <c r="J404" i="6" s="1"/>
  <c r="BL404" i="7"/>
  <c r="BJ404" i="7"/>
  <c r="AV404" i="7"/>
  <c r="I404" i="6"/>
  <c r="AX404" i="7"/>
  <c r="AU404" i="7"/>
  <c r="H404" i="6" s="1"/>
  <c r="AW403" i="7"/>
  <c r="AY403" i="7"/>
  <c r="BB404" i="7"/>
  <c r="BE405" i="7"/>
  <c r="AN404" i="7"/>
  <c r="F403" i="6"/>
  <c r="AJ404" i="7"/>
  <c r="AH404" i="7"/>
  <c r="AG404" i="7"/>
  <c r="AI403" i="7"/>
  <c r="AK403" i="7"/>
  <c r="G405" i="6"/>
  <c r="AQ405" i="7"/>
  <c r="D403" i="7"/>
  <c r="B403" i="6" s="1"/>
  <c r="AE403" i="6" s="1"/>
  <c r="U403" i="7"/>
  <c r="W403" i="7"/>
  <c r="S404" i="7"/>
  <c r="D404" i="6" s="1"/>
  <c r="T404" i="7"/>
  <c r="V404" i="7"/>
  <c r="E405" i="6"/>
  <c r="AC405" i="7"/>
  <c r="Z404" i="7"/>
  <c r="G403" i="7"/>
  <c r="H402" i="7"/>
  <c r="E403" i="7"/>
  <c r="H403" i="7" s="1"/>
  <c r="C404" i="6"/>
  <c r="L403" i="7"/>
  <c r="O404" i="7"/>
  <c r="BD404" i="7"/>
  <c r="AP404" i="7"/>
  <c r="DK405" i="7"/>
  <c r="CG404" i="7"/>
  <c r="Q406" i="6" l="1"/>
  <c r="DB406" i="7"/>
  <c r="P406" i="6" s="1"/>
  <c r="DC406" i="7"/>
  <c r="DE406" i="7"/>
  <c r="DF405" i="7"/>
  <c r="DD405" i="7"/>
  <c r="DL406" i="7"/>
  <c r="DI406" i="7"/>
  <c r="CH405" i="7"/>
  <c r="CE405" i="7"/>
  <c r="AF404" i="6"/>
  <c r="CT405" i="7"/>
  <c r="CW405" i="7"/>
  <c r="CP405" i="7"/>
  <c r="CM405" i="7"/>
  <c r="N405" i="6" s="1"/>
  <c r="CN405" i="7"/>
  <c r="CQ404" i="7"/>
  <c r="CO404" i="7"/>
  <c r="O406" i="6"/>
  <c r="CB404" i="7"/>
  <c r="BZ404" i="7"/>
  <c r="BS405" i="7"/>
  <c r="BY405" i="7"/>
  <c r="M405" i="6"/>
  <c r="BX405" i="7"/>
  <c r="L405" i="6" s="1"/>
  <c r="CA405" i="7"/>
  <c r="BS404" i="7"/>
  <c r="BK404" i="7"/>
  <c r="BM404" i="7"/>
  <c r="K405" i="6"/>
  <c r="BL405" i="7"/>
  <c r="BI405" i="7"/>
  <c r="J405" i="6" s="1"/>
  <c r="BJ405" i="7"/>
  <c r="AU405" i="7"/>
  <c r="H405" i="6" s="1"/>
  <c r="I405" i="6"/>
  <c r="AX405" i="7"/>
  <c r="AV405" i="7"/>
  <c r="BB405" i="7"/>
  <c r="AW404" i="7"/>
  <c r="AY404" i="7"/>
  <c r="BE406" i="7"/>
  <c r="AN405" i="7"/>
  <c r="F404" i="6"/>
  <c r="AG405" i="7"/>
  <c r="AJ405" i="7"/>
  <c r="AH405" i="7"/>
  <c r="AK404" i="7"/>
  <c r="AI404" i="7"/>
  <c r="G406" i="6"/>
  <c r="AQ406" i="7"/>
  <c r="F403" i="7"/>
  <c r="AC406" i="7"/>
  <c r="E406" i="6"/>
  <c r="T405" i="7"/>
  <c r="V405" i="7"/>
  <c r="S405" i="7"/>
  <c r="D405" i="6" s="1"/>
  <c r="W404" i="7"/>
  <c r="U404" i="7"/>
  <c r="Z405" i="7"/>
  <c r="G404" i="7"/>
  <c r="E404" i="7"/>
  <c r="F404" i="7" s="1"/>
  <c r="D404" i="7"/>
  <c r="B404" i="6" s="1"/>
  <c r="C405" i="6"/>
  <c r="L404" i="7"/>
  <c r="O405" i="7"/>
  <c r="BD405" i="7"/>
  <c r="AP405" i="7"/>
  <c r="BR404" i="7"/>
  <c r="DK406" i="7"/>
  <c r="CG405" i="7"/>
  <c r="AE404" i="6" l="1"/>
  <c r="Q407" i="6"/>
  <c r="DE407" i="7"/>
  <c r="DB407" i="7"/>
  <c r="P407" i="6" s="1"/>
  <c r="DC407" i="7"/>
  <c r="DL407" i="7"/>
  <c r="DI407" i="7"/>
  <c r="DF406" i="7"/>
  <c r="DD406" i="7"/>
  <c r="CH406" i="7"/>
  <c r="CE406" i="7"/>
  <c r="AF405" i="6"/>
  <c r="CT406" i="7"/>
  <c r="CW406" i="7"/>
  <c r="CP406" i="7"/>
  <c r="CM406" i="7"/>
  <c r="N406" i="6" s="1"/>
  <c r="CN406" i="7"/>
  <c r="CQ405" i="7"/>
  <c r="CO405" i="7"/>
  <c r="O407" i="6"/>
  <c r="BP405" i="7"/>
  <c r="BX406" i="7"/>
  <c r="L406" i="6" s="1"/>
  <c r="M406" i="6"/>
  <c r="CA406" i="7"/>
  <c r="BY406" i="7"/>
  <c r="BZ405" i="7"/>
  <c r="CB405" i="7"/>
  <c r="BK405" i="7"/>
  <c r="BM405" i="7"/>
  <c r="K406" i="6"/>
  <c r="BI406" i="7"/>
  <c r="J406" i="6" s="1"/>
  <c r="BJ406" i="7"/>
  <c r="BL406" i="7"/>
  <c r="AU406" i="7"/>
  <c r="H406" i="6" s="1"/>
  <c r="I406" i="6"/>
  <c r="AV406" i="7"/>
  <c r="AX406" i="7"/>
  <c r="AW405" i="7"/>
  <c r="AY405" i="7"/>
  <c r="BB406" i="7"/>
  <c r="BE407" i="7"/>
  <c r="AN406" i="7"/>
  <c r="F405" i="6"/>
  <c r="AG406" i="7"/>
  <c r="AJ406" i="7"/>
  <c r="AH406" i="7"/>
  <c r="AI405" i="7"/>
  <c r="AK405" i="7"/>
  <c r="G407" i="6"/>
  <c r="AQ407" i="7"/>
  <c r="U405" i="7"/>
  <c r="W405" i="7"/>
  <c r="V406" i="7"/>
  <c r="S406" i="7"/>
  <c r="D406" i="6" s="1"/>
  <c r="T406" i="7"/>
  <c r="E407" i="6"/>
  <c r="AC407" i="7"/>
  <c r="Z406" i="7"/>
  <c r="H404" i="7"/>
  <c r="G405" i="7"/>
  <c r="E405" i="7"/>
  <c r="F405" i="7" s="1"/>
  <c r="D405" i="7"/>
  <c r="B405" i="6" s="1"/>
  <c r="C406" i="6"/>
  <c r="L405" i="7"/>
  <c r="O406" i="7"/>
  <c r="DK407" i="7"/>
  <c r="BD406" i="7"/>
  <c r="CG406" i="7"/>
  <c r="BR406" i="7"/>
  <c r="AP406" i="7"/>
  <c r="BR405" i="7"/>
  <c r="AE405" i="6" l="1"/>
  <c r="H405" i="7"/>
  <c r="Q408" i="6"/>
  <c r="DB408" i="7"/>
  <c r="P408" i="6" s="1"/>
  <c r="DC408" i="7"/>
  <c r="DE408" i="7"/>
  <c r="DF407" i="7"/>
  <c r="DD407" i="7"/>
  <c r="DL408" i="7"/>
  <c r="DI408" i="7"/>
  <c r="AF406" i="6"/>
  <c r="CH407" i="7"/>
  <c r="CE407" i="7"/>
  <c r="CT407" i="7"/>
  <c r="CW407" i="7"/>
  <c r="CP407" i="7"/>
  <c r="CN407" i="7"/>
  <c r="CM407" i="7"/>
  <c r="N407" i="6" s="1"/>
  <c r="CQ406" i="7"/>
  <c r="CO406" i="7"/>
  <c r="O408" i="6"/>
  <c r="BS407" i="7"/>
  <c r="CB406" i="7"/>
  <c r="BZ406" i="7"/>
  <c r="BP406" i="7"/>
  <c r="BS406" i="7"/>
  <c r="BX407" i="7"/>
  <c r="L407" i="6" s="1"/>
  <c r="M407" i="6"/>
  <c r="BY407" i="7"/>
  <c r="CA407" i="7"/>
  <c r="BP407" i="7"/>
  <c r="BL407" i="7"/>
  <c r="K407" i="6"/>
  <c r="BI407" i="7"/>
  <c r="J407" i="6" s="1"/>
  <c r="BJ407" i="7"/>
  <c r="BK406" i="7"/>
  <c r="BM406" i="7"/>
  <c r="AU407" i="7"/>
  <c r="H407" i="6" s="1"/>
  <c r="I407" i="6"/>
  <c r="AX407" i="7"/>
  <c r="AV407" i="7"/>
  <c r="BB407" i="7"/>
  <c r="AY406" i="7"/>
  <c r="AW406" i="7"/>
  <c r="BE408" i="7"/>
  <c r="AN407" i="7"/>
  <c r="F406" i="6"/>
  <c r="AH407" i="7"/>
  <c r="AG407" i="7"/>
  <c r="AJ407" i="7"/>
  <c r="AI406" i="7"/>
  <c r="AK406" i="7"/>
  <c r="G408" i="6"/>
  <c r="AQ408" i="7"/>
  <c r="AC408" i="7"/>
  <c r="E408" i="6"/>
  <c r="V407" i="7"/>
  <c r="S407" i="7"/>
  <c r="D407" i="6" s="1"/>
  <c r="T407" i="7"/>
  <c r="Z407" i="7"/>
  <c r="U406" i="7"/>
  <c r="W406" i="7"/>
  <c r="G406" i="7"/>
  <c r="C407" i="6"/>
  <c r="D406" i="7"/>
  <c r="B406" i="6" s="1"/>
  <c r="AE406" i="6" s="1"/>
  <c r="E406" i="7"/>
  <c r="H406" i="7" s="1"/>
  <c r="L406" i="7"/>
  <c r="O407" i="7"/>
  <c r="AP407" i="7"/>
  <c r="CG407" i="7"/>
  <c r="BD407" i="7"/>
  <c r="DK408" i="7"/>
  <c r="Q409" i="6" l="1"/>
  <c r="DB409" i="7"/>
  <c r="P409" i="6" s="1"/>
  <c r="DE409" i="7"/>
  <c r="DC409" i="7"/>
  <c r="DL409" i="7"/>
  <c r="DI409" i="7"/>
  <c r="DD408" i="7"/>
  <c r="DF408" i="7"/>
  <c r="AF407" i="6"/>
  <c r="CH408" i="7"/>
  <c r="CE408" i="7"/>
  <c r="CT408" i="7"/>
  <c r="CW408" i="7"/>
  <c r="CQ407" i="7"/>
  <c r="CO407" i="7"/>
  <c r="CP408" i="7"/>
  <c r="CM408" i="7"/>
  <c r="N408" i="6" s="1"/>
  <c r="CN408" i="7"/>
  <c r="O409" i="6"/>
  <c r="CB407" i="7"/>
  <c r="BZ407" i="7"/>
  <c r="BX408" i="7"/>
  <c r="L408" i="6" s="1"/>
  <c r="M408" i="6"/>
  <c r="CA408" i="7"/>
  <c r="BY408" i="7"/>
  <c r="K408" i="6"/>
  <c r="BI408" i="7"/>
  <c r="J408" i="6" s="1"/>
  <c r="BL408" i="7"/>
  <c r="BJ408" i="7"/>
  <c r="BM407" i="7"/>
  <c r="BK407" i="7"/>
  <c r="AV408" i="7"/>
  <c r="I408" i="6"/>
  <c r="AU408" i="7"/>
  <c r="H408" i="6" s="1"/>
  <c r="AX408" i="7"/>
  <c r="AW407" i="7"/>
  <c r="AY407" i="7"/>
  <c r="BB408" i="7"/>
  <c r="BE409" i="7"/>
  <c r="AN408" i="7"/>
  <c r="F407" i="6"/>
  <c r="AG408" i="7"/>
  <c r="AJ408" i="7"/>
  <c r="AH408" i="7"/>
  <c r="AI407" i="7"/>
  <c r="AK407" i="7"/>
  <c r="G409" i="6"/>
  <c r="AQ409" i="7"/>
  <c r="U407" i="7"/>
  <c r="W407" i="7"/>
  <c r="S408" i="7"/>
  <c r="D408" i="6" s="1"/>
  <c r="T408" i="7"/>
  <c r="V408" i="7"/>
  <c r="E409" i="6"/>
  <c r="AC409" i="7"/>
  <c r="Z408" i="7"/>
  <c r="F406" i="7"/>
  <c r="G407" i="7"/>
  <c r="C408" i="6"/>
  <c r="L407" i="7"/>
  <c r="E407" i="7"/>
  <c r="D407" i="7"/>
  <c r="B407" i="6" s="1"/>
  <c r="AE407" i="6" s="1"/>
  <c r="O408" i="7"/>
  <c r="DK409" i="7"/>
  <c r="AP408" i="7"/>
  <c r="BR407" i="7"/>
  <c r="CG408" i="7"/>
  <c r="BR408" i="7"/>
  <c r="BD408" i="7"/>
  <c r="Q410" i="6" l="1"/>
  <c r="DC410" i="7"/>
  <c r="DB410" i="7"/>
  <c r="P410" i="6" s="1"/>
  <c r="DE410" i="7"/>
  <c r="DF409" i="7"/>
  <c r="DD409" i="7"/>
  <c r="DL410" i="7"/>
  <c r="DI410" i="7"/>
  <c r="AF408" i="6"/>
  <c r="CH409" i="7"/>
  <c r="CE409" i="7"/>
  <c r="CT409" i="7"/>
  <c r="CW409" i="7"/>
  <c r="CM409" i="7"/>
  <c r="N409" i="6" s="1"/>
  <c r="CN409" i="7"/>
  <c r="CP409" i="7"/>
  <c r="CQ408" i="7"/>
  <c r="CO408" i="7"/>
  <c r="O410" i="6"/>
  <c r="CB408" i="7"/>
  <c r="BZ408" i="7"/>
  <c r="BS409" i="7"/>
  <c r="BP408" i="7"/>
  <c r="BS408" i="7"/>
  <c r="BY409" i="7"/>
  <c r="M409" i="6"/>
  <c r="CA409" i="7"/>
  <c r="BX409" i="7"/>
  <c r="L409" i="6" s="1"/>
  <c r="K409" i="6"/>
  <c r="BL409" i="7"/>
  <c r="BI409" i="7"/>
  <c r="J409" i="6" s="1"/>
  <c r="BJ409" i="7"/>
  <c r="BK408" i="7"/>
  <c r="BM408" i="7"/>
  <c r="AU409" i="7"/>
  <c r="H409" i="6" s="1"/>
  <c r="I409" i="6"/>
  <c r="AX409" i="7"/>
  <c r="AV409" i="7"/>
  <c r="BB409" i="7"/>
  <c r="AY408" i="7"/>
  <c r="AW408" i="7"/>
  <c r="BE410" i="7"/>
  <c r="AN409" i="7"/>
  <c r="F408" i="6"/>
  <c r="AG409" i="7"/>
  <c r="AJ409" i="7"/>
  <c r="AH409" i="7"/>
  <c r="AK408" i="7"/>
  <c r="AI408" i="7"/>
  <c r="G410" i="6"/>
  <c r="AQ410" i="7"/>
  <c r="AC410" i="7"/>
  <c r="E410" i="6"/>
  <c r="T409" i="7"/>
  <c r="V409" i="7"/>
  <c r="S409" i="7"/>
  <c r="D409" i="6" s="1"/>
  <c r="W408" i="7"/>
  <c r="U408" i="7"/>
  <c r="Z409" i="7"/>
  <c r="G408" i="7"/>
  <c r="E408" i="7"/>
  <c r="F408" i="7" s="1"/>
  <c r="D408" i="7"/>
  <c r="B408" i="6" s="1"/>
  <c r="AE408" i="6" s="1"/>
  <c r="C409" i="6"/>
  <c r="L408" i="7"/>
  <c r="F407" i="7"/>
  <c r="H407" i="7"/>
  <c r="O409" i="7"/>
  <c r="BD409" i="7"/>
  <c r="CG409" i="7"/>
  <c r="AP409" i="7"/>
  <c r="DK410" i="7"/>
  <c r="Q411" i="6" l="1"/>
  <c r="DE411" i="7"/>
  <c r="DB411" i="7"/>
  <c r="P411" i="6" s="1"/>
  <c r="DC411" i="7"/>
  <c r="DF410" i="7"/>
  <c r="DD410" i="7"/>
  <c r="DL411" i="7"/>
  <c r="DI411" i="7"/>
  <c r="AF409" i="6"/>
  <c r="CH410" i="7"/>
  <c r="CE410" i="7"/>
  <c r="CT410" i="7"/>
  <c r="CW410" i="7"/>
  <c r="CQ409" i="7"/>
  <c r="CO409" i="7"/>
  <c r="CP410" i="7"/>
  <c r="CM410" i="7"/>
  <c r="N410" i="6" s="1"/>
  <c r="CN410" i="7"/>
  <c r="O411" i="6"/>
  <c r="BP409" i="7"/>
  <c r="BZ409" i="7"/>
  <c r="CB409" i="7"/>
  <c r="BS410" i="7"/>
  <c r="BX410" i="7"/>
  <c r="L410" i="6" s="1"/>
  <c r="M410" i="6"/>
  <c r="CA410" i="7"/>
  <c r="BY410" i="7"/>
  <c r="BK409" i="7"/>
  <c r="BM409" i="7"/>
  <c r="K410" i="6"/>
  <c r="BI410" i="7"/>
  <c r="J410" i="6" s="1"/>
  <c r="BJ410" i="7"/>
  <c r="BL410" i="7"/>
  <c r="BB410" i="7"/>
  <c r="AW409" i="7"/>
  <c r="AY409" i="7"/>
  <c r="AU410" i="7"/>
  <c r="H410" i="6" s="1"/>
  <c r="I410" i="6"/>
  <c r="AX410" i="7"/>
  <c r="AV410" i="7"/>
  <c r="BE411" i="7"/>
  <c r="AN410" i="7"/>
  <c r="F409" i="6"/>
  <c r="AH410" i="7"/>
  <c r="AJ410" i="7"/>
  <c r="AG410" i="7"/>
  <c r="AI409" i="7"/>
  <c r="AK409" i="7"/>
  <c r="G411" i="6"/>
  <c r="AQ411" i="7"/>
  <c r="U409" i="7"/>
  <c r="W409" i="7"/>
  <c r="V410" i="7"/>
  <c r="S410" i="7"/>
  <c r="D410" i="6" s="1"/>
  <c r="T410" i="7"/>
  <c r="E411" i="6"/>
  <c r="AC411" i="7"/>
  <c r="Z410" i="7"/>
  <c r="H408" i="7"/>
  <c r="G409" i="7"/>
  <c r="D409" i="7"/>
  <c r="B409" i="6" s="1"/>
  <c r="AE409" i="6" s="1"/>
  <c r="E409" i="7"/>
  <c r="H409" i="7" s="1"/>
  <c r="C410" i="6"/>
  <c r="L409" i="7"/>
  <c r="O410" i="7"/>
  <c r="CG410" i="7"/>
  <c r="AP410" i="7"/>
  <c r="DK411" i="7"/>
  <c r="BD410" i="7"/>
  <c r="BR409" i="7"/>
  <c r="AF410" i="6" l="1"/>
  <c r="BP410" i="7"/>
  <c r="Q412" i="6"/>
  <c r="DB412" i="7"/>
  <c r="P412" i="6" s="1"/>
  <c r="DC412" i="7"/>
  <c r="DE412" i="7"/>
  <c r="DF411" i="7"/>
  <c r="DD411" i="7"/>
  <c r="DL412" i="7"/>
  <c r="DI412" i="7"/>
  <c r="CH411" i="7"/>
  <c r="CE411" i="7"/>
  <c r="CT411" i="7"/>
  <c r="CW411" i="7"/>
  <c r="CP411" i="7"/>
  <c r="CN411" i="7"/>
  <c r="CM411" i="7"/>
  <c r="N411" i="6" s="1"/>
  <c r="CQ410" i="7"/>
  <c r="CO410" i="7"/>
  <c r="O412" i="6"/>
  <c r="CB410" i="7"/>
  <c r="BZ410" i="7"/>
  <c r="BX411" i="7"/>
  <c r="L411" i="6" s="1"/>
  <c r="M411" i="6"/>
  <c r="BY411" i="7"/>
  <c r="CA411" i="7"/>
  <c r="K411" i="6"/>
  <c r="BL411" i="7"/>
  <c r="BI411" i="7"/>
  <c r="J411" i="6" s="1"/>
  <c r="BJ411" i="7"/>
  <c r="BK410" i="7"/>
  <c r="BM410" i="7"/>
  <c r="AW410" i="7"/>
  <c r="AY410" i="7"/>
  <c r="AU411" i="7"/>
  <c r="H411" i="6" s="1"/>
  <c r="I411" i="6"/>
  <c r="AX411" i="7"/>
  <c r="AV411" i="7"/>
  <c r="BB411" i="7"/>
  <c r="BE412" i="7"/>
  <c r="AN411" i="7"/>
  <c r="F410" i="6"/>
  <c r="AH411" i="7"/>
  <c r="AJ411" i="7"/>
  <c r="AG411" i="7"/>
  <c r="AK410" i="7"/>
  <c r="AI410" i="7"/>
  <c r="G412" i="6"/>
  <c r="AQ412" i="7"/>
  <c r="F409" i="7"/>
  <c r="AC412" i="7"/>
  <c r="E412" i="6"/>
  <c r="V411" i="7"/>
  <c r="S411" i="7"/>
  <c r="D411" i="6" s="1"/>
  <c r="T411" i="7"/>
  <c r="Z411" i="7"/>
  <c r="W410" i="7"/>
  <c r="U410" i="7"/>
  <c r="E410" i="7"/>
  <c r="F410" i="7" s="1"/>
  <c r="G410" i="7"/>
  <c r="C411" i="6"/>
  <c r="D410" i="7"/>
  <c r="B410" i="6" s="1"/>
  <c r="AE410" i="6" s="1"/>
  <c r="L410" i="7"/>
  <c r="O411" i="7"/>
  <c r="DK412" i="7"/>
  <c r="BR411" i="7"/>
  <c r="BR410" i="7"/>
  <c r="AP411" i="7"/>
  <c r="CG411" i="7"/>
  <c r="BD411" i="7"/>
  <c r="Q413" i="6" l="1"/>
  <c r="DB413" i="7"/>
  <c r="P413" i="6" s="1"/>
  <c r="DE413" i="7"/>
  <c r="DC413" i="7"/>
  <c r="DI413" i="7"/>
  <c r="DL413" i="7"/>
  <c r="DF412" i="7"/>
  <c r="DD412" i="7"/>
  <c r="CH412" i="7"/>
  <c r="CE412" i="7"/>
  <c r="CT412" i="7"/>
  <c r="CW412" i="7"/>
  <c r="AF411" i="6"/>
  <c r="CM412" i="7"/>
  <c r="N412" i="6" s="1"/>
  <c r="CP412" i="7"/>
  <c r="CN412" i="7"/>
  <c r="CQ411" i="7"/>
  <c r="CO411" i="7"/>
  <c r="O413" i="6"/>
  <c r="CB411" i="7"/>
  <c r="BZ411" i="7"/>
  <c r="BP411" i="7"/>
  <c r="M412" i="6"/>
  <c r="BX412" i="7"/>
  <c r="L412" i="6" s="1"/>
  <c r="CA412" i="7"/>
  <c r="BY412" i="7"/>
  <c r="BS411" i="7"/>
  <c r="BM411" i="7"/>
  <c r="BK411" i="7"/>
  <c r="K412" i="6"/>
  <c r="BI412" i="7"/>
  <c r="J412" i="6" s="1"/>
  <c r="BJ412" i="7"/>
  <c r="BL412" i="7"/>
  <c r="AW411" i="7"/>
  <c r="AY411" i="7"/>
  <c r="BB412" i="7"/>
  <c r="AV412" i="7"/>
  <c r="I412" i="6"/>
  <c r="AX412" i="7"/>
  <c r="AU412" i="7"/>
  <c r="H412" i="6" s="1"/>
  <c r="BE413" i="7"/>
  <c r="AN412" i="7"/>
  <c r="F411" i="6"/>
  <c r="AG412" i="7"/>
  <c r="AH412" i="7"/>
  <c r="AJ412" i="7"/>
  <c r="AI411" i="7"/>
  <c r="AK411" i="7"/>
  <c r="G413" i="6"/>
  <c r="AQ413" i="7"/>
  <c r="H410" i="7"/>
  <c r="U411" i="7"/>
  <c r="W411" i="7"/>
  <c r="S412" i="7"/>
  <c r="D412" i="6" s="1"/>
  <c r="T412" i="7"/>
  <c r="V412" i="7"/>
  <c r="E413" i="6"/>
  <c r="AC413" i="7"/>
  <c r="Z412" i="7"/>
  <c r="E411" i="7"/>
  <c r="F411" i="7" s="1"/>
  <c r="D411" i="7"/>
  <c r="B411" i="6" s="1"/>
  <c r="AE411" i="6" s="1"/>
  <c r="G411" i="7"/>
  <c r="C412" i="6"/>
  <c r="L411" i="7"/>
  <c r="O412" i="7"/>
  <c r="DK413" i="7"/>
  <c r="AP412" i="7"/>
  <c r="BR412" i="7"/>
  <c r="BD412" i="7"/>
  <c r="CG412" i="7"/>
  <c r="Q414" i="6" l="1"/>
  <c r="DB414" i="7"/>
  <c r="P414" i="6" s="1"/>
  <c r="DC414" i="7"/>
  <c r="DE414" i="7"/>
  <c r="DF413" i="7"/>
  <c r="DD413" i="7"/>
  <c r="DI414" i="7"/>
  <c r="DL414" i="7"/>
  <c r="CH413" i="7"/>
  <c r="CE413" i="7"/>
  <c r="AF412" i="6"/>
  <c r="CW413" i="7"/>
  <c r="CT413" i="7"/>
  <c r="CP413" i="7"/>
  <c r="CM413" i="7"/>
  <c r="N413" i="6" s="1"/>
  <c r="CN413" i="7"/>
  <c r="CQ412" i="7"/>
  <c r="CO412" i="7"/>
  <c r="O414" i="6"/>
  <c r="BP413" i="7"/>
  <c r="CB412" i="7"/>
  <c r="BZ412" i="7"/>
  <c r="BP412" i="7"/>
  <c r="BY413" i="7"/>
  <c r="M413" i="6"/>
  <c r="BX413" i="7"/>
  <c r="L413" i="6" s="1"/>
  <c r="CA413" i="7"/>
  <c r="BS412" i="7"/>
  <c r="K413" i="6"/>
  <c r="BL413" i="7"/>
  <c r="BI413" i="7"/>
  <c r="J413" i="6" s="1"/>
  <c r="BJ413" i="7"/>
  <c r="BK412" i="7"/>
  <c r="BM412" i="7"/>
  <c r="H411" i="7"/>
  <c r="AU413" i="7"/>
  <c r="H413" i="6" s="1"/>
  <c r="I413" i="6"/>
  <c r="AX413" i="7"/>
  <c r="AV413" i="7"/>
  <c r="BB413" i="7"/>
  <c r="AW412" i="7"/>
  <c r="AY412" i="7"/>
  <c r="BE414" i="7"/>
  <c r="AN413" i="7"/>
  <c r="F412" i="6"/>
  <c r="AJ413" i="7"/>
  <c r="AH413" i="7"/>
  <c r="AG413" i="7"/>
  <c r="AI412" i="7"/>
  <c r="AK412" i="7"/>
  <c r="G414" i="6"/>
  <c r="AQ414" i="7"/>
  <c r="AC414" i="7"/>
  <c r="E414" i="6"/>
  <c r="T413" i="7"/>
  <c r="V413" i="7"/>
  <c r="S413" i="7"/>
  <c r="D413" i="6" s="1"/>
  <c r="W412" i="7"/>
  <c r="U412" i="7"/>
  <c r="Z413" i="7"/>
  <c r="E412" i="7"/>
  <c r="F412" i="7" s="1"/>
  <c r="G412" i="7"/>
  <c r="D412" i="7"/>
  <c r="B412" i="6" s="1"/>
  <c r="AE412" i="6" s="1"/>
  <c r="C413" i="6"/>
  <c r="L412" i="7"/>
  <c r="O413" i="7"/>
  <c r="CG413" i="7"/>
  <c r="DK414" i="7"/>
  <c r="BD413" i="7"/>
  <c r="AP413" i="7"/>
  <c r="Q415" i="6" l="1"/>
  <c r="DE415" i="7"/>
  <c r="DB415" i="7"/>
  <c r="P415" i="6" s="1"/>
  <c r="DC415" i="7"/>
  <c r="DI415" i="7"/>
  <c r="DL415" i="7"/>
  <c r="DF414" i="7"/>
  <c r="DD414" i="7"/>
  <c r="CH414" i="7"/>
  <c r="CE414" i="7"/>
  <c r="AF413" i="6"/>
  <c r="CW414" i="7"/>
  <c r="CT414" i="7"/>
  <c r="CP414" i="7"/>
  <c r="CM414" i="7"/>
  <c r="N414" i="6" s="1"/>
  <c r="CN414" i="7"/>
  <c r="CQ413" i="7"/>
  <c r="CO413" i="7"/>
  <c r="O415" i="6"/>
  <c r="BS414" i="7"/>
  <c r="BZ413" i="7"/>
  <c r="CB413" i="7"/>
  <c r="BX414" i="7"/>
  <c r="L414" i="6" s="1"/>
  <c r="M414" i="6"/>
  <c r="CA414" i="7"/>
  <c r="BY414" i="7"/>
  <c r="BS413" i="7"/>
  <c r="BK413" i="7"/>
  <c r="BM413" i="7"/>
  <c r="K414" i="6"/>
  <c r="BI414" i="7"/>
  <c r="J414" i="6" s="1"/>
  <c r="BJ414" i="7"/>
  <c r="BL414" i="7"/>
  <c r="AU414" i="7"/>
  <c r="H414" i="6" s="1"/>
  <c r="I414" i="6"/>
  <c r="AV414" i="7"/>
  <c r="AX414" i="7"/>
  <c r="AW413" i="7"/>
  <c r="AY413" i="7"/>
  <c r="BB414" i="7"/>
  <c r="BE415" i="7"/>
  <c r="AN414" i="7"/>
  <c r="F413" i="6"/>
  <c r="AG414" i="7"/>
  <c r="AJ414" i="7"/>
  <c r="AH414" i="7"/>
  <c r="AI413" i="7"/>
  <c r="AK413" i="7"/>
  <c r="H412" i="7"/>
  <c r="G415" i="6"/>
  <c r="AQ415" i="7"/>
  <c r="U413" i="7"/>
  <c r="W413" i="7"/>
  <c r="V414" i="7"/>
  <c r="S414" i="7"/>
  <c r="D414" i="6" s="1"/>
  <c r="T414" i="7"/>
  <c r="E415" i="6"/>
  <c r="AC415" i="7"/>
  <c r="Z414" i="7"/>
  <c r="G413" i="7"/>
  <c r="C414" i="6"/>
  <c r="D413" i="7"/>
  <c r="B413" i="6" s="1"/>
  <c r="E413" i="7"/>
  <c r="F413" i="7" s="1"/>
  <c r="L413" i="7"/>
  <c r="O414" i="7"/>
  <c r="BR413" i="7"/>
  <c r="AP414" i="7"/>
  <c r="DK415" i="7"/>
  <c r="CG414" i="7"/>
  <c r="BD414" i="7"/>
  <c r="AE413" i="6" l="1"/>
  <c r="AF414" i="6"/>
  <c r="BP414" i="7"/>
  <c r="Q416" i="6"/>
  <c r="DB416" i="7"/>
  <c r="P416" i="6" s="1"/>
  <c r="DC416" i="7"/>
  <c r="DE416" i="7"/>
  <c r="DF415" i="7"/>
  <c r="DD415" i="7"/>
  <c r="DI416" i="7"/>
  <c r="DL416" i="7"/>
  <c r="CH415" i="7"/>
  <c r="CE415" i="7"/>
  <c r="CW415" i="7"/>
  <c r="CT415" i="7"/>
  <c r="CP415" i="7"/>
  <c r="CN415" i="7"/>
  <c r="CM415" i="7"/>
  <c r="N415" i="6" s="1"/>
  <c r="CQ414" i="7"/>
  <c r="CO414" i="7"/>
  <c r="O416" i="6"/>
  <c r="CB414" i="7"/>
  <c r="BZ414" i="7"/>
  <c r="BX415" i="7"/>
  <c r="L415" i="6" s="1"/>
  <c r="M415" i="6"/>
  <c r="BY415" i="7"/>
  <c r="CA415" i="7"/>
  <c r="K415" i="6"/>
  <c r="BL415" i="7"/>
  <c r="BI415" i="7"/>
  <c r="J415" i="6" s="1"/>
  <c r="BJ415" i="7"/>
  <c r="BM414" i="7"/>
  <c r="BK414" i="7"/>
  <c r="AU415" i="7"/>
  <c r="H415" i="6" s="1"/>
  <c r="I415" i="6"/>
  <c r="AX415" i="7"/>
  <c r="AV415" i="7"/>
  <c r="BB415" i="7"/>
  <c r="AY414" i="7"/>
  <c r="AW414" i="7"/>
  <c r="BE416" i="7"/>
  <c r="AN415" i="7"/>
  <c r="F414" i="6"/>
  <c r="AG415" i="7"/>
  <c r="AJ415" i="7"/>
  <c r="AH415" i="7"/>
  <c r="AK414" i="7"/>
  <c r="AI414" i="7"/>
  <c r="G416" i="6"/>
  <c r="AQ416" i="7"/>
  <c r="AC416" i="7"/>
  <c r="E416" i="6"/>
  <c r="V415" i="7"/>
  <c r="S415" i="7"/>
  <c r="D415" i="6" s="1"/>
  <c r="T415" i="7"/>
  <c r="Z415" i="7"/>
  <c r="U414" i="7"/>
  <c r="W414" i="7"/>
  <c r="H413" i="7"/>
  <c r="E414" i="7"/>
  <c r="F414" i="7" s="1"/>
  <c r="C415" i="6"/>
  <c r="G414" i="7"/>
  <c r="D414" i="7"/>
  <c r="B414" i="6" s="1"/>
  <c r="AE414" i="6" s="1"/>
  <c r="L414" i="7"/>
  <c r="O415" i="7"/>
  <c r="AP415" i="7"/>
  <c r="CG415" i="7"/>
  <c r="BR414" i="7"/>
  <c r="BD415" i="7"/>
  <c r="BR415" i="7"/>
  <c r="DK416" i="7"/>
  <c r="Q417" i="6" l="1"/>
  <c r="DB417" i="7"/>
  <c r="P417" i="6" s="1"/>
  <c r="DE417" i="7"/>
  <c r="DC417" i="7"/>
  <c r="DI417" i="7"/>
  <c r="DL417" i="7"/>
  <c r="DD416" i="7"/>
  <c r="DF416" i="7"/>
  <c r="AF415" i="6"/>
  <c r="CH416" i="7"/>
  <c r="CE416" i="7"/>
  <c r="CW416" i="7"/>
  <c r="CT416" i="7"/>
  <c r="CQ415" i="7"/>
  <c r="CO415" i="7"/>
  <c r="CP416" i="7"/>
  <c r="CM416" i="7"/>
  <c r="N416" i="6" s="1"/>
  <c r="CN416" i="7"/>
  <c r="O417" i="6"/>
  <c r="CB415" i="7"/>
  <c r="BZ415" i="7"/>
  <c r="BP415" i="7"/>
  <c r="BX416" i="7"/>
  <c r="L416" i="6" s="1"/>
  <c r="M416" i="6"/>
  <c r="CA416" i="7"/>
  <c r="BY416" i="7"/>
  <c r="BS415" i="7"/>
  <c r="BM415" i="7"/>
  <c r="BK415" i="7"/>
  <c r="K416" i="6"/>
  <c r="BI416" i="7"/>
  <c r="J416" i="6" s="1"/>
  <c r="BL416" i="7"/>
  <c r="BJ416" i="7"/>
  <c r="AV416" i="7"/>
  <c r="I416" i="6"/>
  <c r="AU416" i="7"/>
  <c r="H416" i="6" s="1"/>
  <c r="AX416" i="7"/>
  <c r="AW415" i="7"/>
  <c r="AY415" i="7"/>
  <c r="BB416" i="7"/>
  <c r="BE417" i="7"/>
  <c r="AN416" i="7"/>
  <c r="F415" i="6"/>
  <c r="AG416" i="7"/>
  <c r="AH416" i="7"/>
  <c r="AJ416" i="7"/>
  <c r="AI415" i="7"/>
  <c r="AK415" i="7"/>
  <c r="G417" i="6"/>
  <c r="AQ417" i="7"/>
  <c r="U415" i="7"/>
  <c r="W415" i="7"/>
  <c r="S416" i="7"/>
  <c r="D416" i="6" s="1"/>
  <c r="T416" i="7"/>
  <c r="V416" i="7"/>
  <c r="E417" i="6"/>
  <c r="AC417" i="7"/>
  <c r="Z416" i="7"/>
  <c r="H414" i="7"/>
  <c r="D415" i="7"/>
  <c r="B415" i="6" s="1"/>
  <c r="AE415" i="6" s="1"/>
  <c r="G415" i="7"/>
  <c r="C416" i="6"/>
  <c r="E415" i="7"/>
  <c r="H415" i="7" s="1"/>
  <c r="L415" i="7"/>
  <c r="O416" i="7"/>
  <c r="AP416" i="7"/>
  <c r="CG416" i="7"/>
  <c r="DK417" i="7"/>
  <c r="BR416" i="7"/>
  <c r="BD416" i="7"/>
  <c r="Q418" i="6" l="1"/>
  <c r="DB418" i="7"/>
  <c r="P418" i="6" s="1"/>
  <c r="DC418" i="7"/>
  <c r="DE418" i="7"/>
  <c r="DF417" i="7"/>
  <c r="DD417" i="7"/>
  <c r="DI418" i="7"/>
  <c r="DL418" i="7"/>
  <c r="CH417" i="7"/>
  <c r="CE417" i="7"/>
  <c r="AF416" i="6"/>
  <c r="CW417" i="7"/>
  <c r="CT417" i="7"/>
  <c r="CM417" i="7"/>
  <c r="N417" i="6" s="1"/>
  <c r="CN417" i="7"/>
  <c r="CP417" i="7"/>
  <c r="CQ416" i="7"/>
  <c r="CO416" i="7"/>
  <c r="O418" i="6"/>
  <c r="CB416" i="7"/>
  <c r="BZ416" i="7"/>
  <c r="BP416" i="7"/>
  <c r="BY417" i="7"/>
  <c r="M417" i="6"/>
  <c r="CA417" i="7"/>
  <c r="BX417" i="7"/>
  <c r="L417" i="6" s="1"/>
  <c r="BS416" i="7"/>
  <c r="BK416" i="7"/>
  <c r="BM416" i="7"/>
  <c r="K417" i="6"/>
  <c r="BL417" i="7"/>
  <c r="BI417" i="7"/>
  <c r="J417" i="6" s="1"/>
  <c r="BJ417" i="7"/>
  <c r="AU417" i="7"/>
  <c r="H417" i="6" s="1"/>
  <c r="I417" i="6"/>
  <c r="AX417" i="7"/>
  <c r="AV417" i="7"/>
  <c r="BB417" i="7"/>
  <c r="AY416" i="7"/>
  <c r="AW416" i="7"/>
  <c r="BE418" i="7"/>
  <c r="AN417" i="7"/>
  <c r="F416" i="6"/>
  <c r="AG417" i="7"/>
  <c r="AH417" i="7"/>
  <c r="AJ417" i="7"/>
  <c r="AI416" i="7"/>
  <c r="AK416" i="7"/>
  <c r="G418" i="6"/>
  <c r="AQ418" i="7"/>
  <c r="F415" i="7"/>
  <c r="AC418" i="7"/>
  <c r="E418" i="6"/>
  <c r="T417" i="7"/>
  <c r="V417" i="7"/>
  <c r="S417" i="7"/>
  <c r="D417" i="6" s="1"/>
  <c r="W416" i="7"/>
  <c r="U416" i="7"/>
  <c r="Z417" i="7"/>
  <c r="G416" i="7"/>
  <c r="E416" i="7"/>
  <c r="H416" i="7" s="1"/>
  <c r="D416" i="7"/>
  <c r="B416" i="6" s="1"/>
  <c r="AE416" i="6" s="1"/>
  <c r="C417" i="6"/>
  <c r="L416" i="7"/>
  <c r="O417" i="7"/>
  <c r="AP417" i="7"/>
  <c r="BR417" i="7"/>
  <c r="DK418" i="7"/>
  <c r="BD417" i="7"/>
  <c r="CG417" i="7"/>
  <c r="Q419" i="6" l="1"/>
  <c r="DE419" i="7"/>
  <c r="DB419" i="7"/>
  <c r="P419" i="6" s="1"/>
  <c r="DC419" i="7"/>
  <c r="DI419" i="7"/>
  <c r="DL419" i="7"/>
  <c r="DF418" i="7"/>
  <c r="DD418" i="7"/>
  <c r="CH418" i="7"/>
  <c r="CE418" i="7"/>
  <c r="CW418" i="7"/>
  <c r="CT418" i="7"/>
  <c r="AF417" i="6"/>
  <c r="CP418" i="7"/>
  <c r="CM418" i="7"/>
  <c r="N418" i="6" s="1"/>
  <c r="CN418" i="7"/>
  <c r="CQ417" i="7"/>
  <c r="CO417" i="7"/>
  <c r="O419" i="6"/>
  <c r="BP417" i="7"/>
  <c r="BZ417" i="7"/>
  <c r="CB417" i="7"/>
  <c r="BX418" i="7"/>
  <c r="L418" i="6" s="1"/>
  <c r="M418" i="6"/>
  <c r="CA418" i="7"/>
  <c r="BY418" i="7"/>
  <c r="BS417" i="7"/>
  <c r="BK417" i="7"/>
  <c r="BM417" i="7"/>
  <c r="K418" i="6"/>
  <c r="BI418" i="7"/>
  <c r="J418" i="6" s="1"/>
  <c r="BJ418" i="7"/>
  <c r="BL418" i="7"/>
  <c r="AU418" i="7"/>
  <c r="H418" i="6" s="1"/>
  <c r="I418" i="6"/>
  <c r="AX418" i="7"/>
  <c r="AV418" i="7"/>
  <c r="AW417" i="7"/>
  <c r="AY417" i="7"/>
  <c r="BB418" i="7"/>
  <c r="BE419" i="7"/>
  <c r="AN418" i="7"/>
  <c r="F417" i="6"/>
  <c r="AG418" i="7"/>
  <c r="AH418" i="7"/>
  <c r="AJ418" i="7"/>
  <c r="AI417" i="7"/>
  <c r="AK417" i="7"/>
  <c r="G419" i="6"/>
  <c r="AQ419" i="7"/>
  <c r="F416" i="7"/>
  <c r="U417" i="7"/>
  <c r="W417" i="7"/>
  <c r="V418" i="7"/>
  <c r="S418" i="7"/>
  <c r="D418" i="6" s="1"/>
  <c r="T418" i="7"/>
  <c r="E419" i="6"/>
  <c r="AC419" i="7"/>
  <c r="Z418" i="7"/>
  <c r="D417" i="7"/>
  <c r="B417" i="6" s="1"/>
  <c r="AE417" i="6" s="1"/>
  <c r="E417" i="7"/>
  <c r="H417" i="7" s="1"/>
  <c r="G417" i="7"/>
  <c r="C418" i="6"/>
  <c r="L417" i="7"/>
  <c r="O418" i="7"/>
  <c r="BR418" i="7"/>
  <c r="AP418" i="7"/>
  <c r="DK419" i="7"/>
  <c r="BD418" i="7"/>
  <c r="CG418" i="7"/>
  <c r="Q420" i="6" l="1"/>
  <c r="DC420" i="7"/>
  <c r="DB420" i="7"/>
  <c r="P420" i="6" s="1"/>
  <c r="DE420" i="7"/>
  <c r="DF419" i="7"/>
  <c r="DD419" i="7"/>
  <c r="DI420" i="7"/>
  <c r="DL420" i="7"/>
  <c r="CH419" i="7"/>
  <c r="CE419" i="7"/>
  <c r="AF418" i="6"/>
  <c r="CW419" i="7"/>
  <c r="CT419" i="7"/>
  <c r="CP419" i="7"/>
  <c r="CN419" i="7"/>
  <c r="CM419" i="7"/>
  <c r="N419" i="6" s="1"/>
  <c r="CQ418" i="7"/>
  <c r="CO418" i="7"/>
  <c r="O420" i="6"/>
  <c r="CB418" i="7"/>
  <c r="BZ418" i="7"/>
  <c r="BP418" i="7"/>
  <c r="BX419" i="7"/>
  <c r="L419" i="6" s="1"/>
  <c r="M419" i="6"/>
  <c r="BY419" i="7"/>
  <c r="CA419" i="7"/>
  <c r="BS418" i="7"/>
  <c r="K419" i="6"/>
  <c r="BL419" i="7"/>
  <c r="BI419" i="7"/>
  <c r="J419" i="6" s="1"/>
  <c r="BJ419" i="7"/>
  <c r="BK418" i="7"/>
  <c r="BM418" i="7"/>
  <c r="AW418" i="7"/>
  <c r="AY418" i="7"/>
  <c r="AU419" i="7"/>
  <c r="H419" i="6" s="1"/>
  <c r="I419" i="6"/>
  <c r="AX419" i="7"/>
  <c r="AV419" i="7"/>
  <c r="BB419" i="7"/>
  <c r="BE420" i="7"/>
  <c r="AN419" i="7"/>
  <c r="F418" i="6"/>
  <c r="AG419" i="7"/>
  <c r="AJ419" i="7"/>
  <c r="AH419" i="7"/>
  <c r="AI418" i="7"/>
  <c r="AK418" i="7"/>
  <c r="G420" i="6"/>
  <c r="AQ420" i="7"/>
  <c r="F417" i="7"/>
  <c r="AC420" i="7"/>
  <c r="E420" i="6"/>
  <c r="V419" i="7"/>
  <c r="S419" i="7"/>
  <c r="D419" i="6" s="1"/>
  <c r="T419" i="7"/>
  <c r="Z419" i="7"/>
  <c r="W418" i="7"/>
  <c r="U418" i="7"/>
  <c r="G418" i="7"/>
  <c r="D418" i="7"/>
  <c r="B418" i="6" s="1"/>
  <c r="AE418" i="6" s="1"/>
  <c r="E418" i="7"/>
  <c r="H418" i="7" s="1"/>
  <c r="C419" i="6"/>
  <c r="L418" i="7"/>
  <c r="O419" i="7"/>
  <c r="AP419" i="7"/>
  <c r="DK420" i="7"/>
  <c r="BD419" i="7"/>
  <c r="CG419" i="7"/>
  <c r="BR419" i="7"/>
  <c r="Q421" i="6" l="1"/>
  <c r="DC421" i="7"/>
  <c r="DB421" i="7"/>
  <c r="P421" i="6" s="1"/>
  <c r="DE421" i="7"/>
  <c r="DD420" i="7"/>
  <c r="DF420" i="7"/>
  <c r="DI421" i="7"/>
  <c r="DL421" i="7"/>
  <c r="CH420" i="7"/>
  <c r="CE420" i="7"/>
  <c r="AF419" i="6"/>
  <c r="CW420" i="7"/>
  <c r="CT420" i="7"/>
  <c r="CQ419" i="7"/>
  <c r="CO419" i="7"/>
  <c r="CM420" i="7"/>
  <c r="N420" i="6" s="1"/>
  <c r="CP420" i="7"/>
  <c r="CN420" i="7"/>
  <c r="O421" i="6"/>
  <c r="BP419" i="7"/>
  <c r="CB419" i="7"/>
  <c r="BZ419" i="7"/>
  <c r="M420" i="6"/>
  <c r="BX420" i="7"/>
  <c r="L420" i="6" s="1"/>
  <c r="CA420" i="7"/>
  <c r="BY420" i="7"/>
  <c r="BS419" i="7"/>
  <c r="BM419" i="7"/>
  <c r="BK419" i="7"/>
  <c r="K420" i="6"/>
  <c r="BI420" i="7"/>
  <c r="J420" i="6" s="1"/>
  <c r="BJ420" i="7"/>
  <c r="BL420" i="7"/>
  <c r="AV420" i="7"/>
  <c r="I420" i="6"/>
  <c r="AX420" i="7"/>
  <c r="AU420" i="7"/>
  <c r="H420" i="6" s="1"/>
  <c r="AW419" i="7"/>
  <c r="AY419" i="7"/>
  <c r="BB420" i="7"/>
  <c r="BE421" i="7"/>
  <c r="AN420" i="7"/>
  <c r="F419" i="6"/>
  <c r="F418" i="7"/>
  <c r="AJ420" i="7"/>
  <c r="AG420" i="7"/>
  <c r="AH420" i="7"/>
  <c r="AI419" i="7"/>
  <c r="AK419" i="7"/>
  <c r="G421" i="6"/>
  <c r="AQ421" i="7"/>
  <c r="U419" i="7"/>
  <c r="W419" i="7"/>
  <c r="S420" i="7"/>
  <c r="D420" i="6" s="1"/>
  <c r="T420" i="7"/>
  <c r="V420" i="7"/>
  <c r="E421" i="6"/>
  <c r="AC421" i="7"/>
  <c r="Z420" i="7"/>
  <c r="D419" i="7"/>
  <c r="B419" i="6" s="1"/>
  <c r="AE419" i="6" s="1"/>
  <c r="E419" i="7"/>
  <c r="H419" i="7" s="1"/>
  <c r="C420" i="6"/>
  <c r="G419" i="7"/>
  <c r="L419" i="7"/>
  <c r="O420" i="7"/>
  <c r="AP420" i="7"/>
  <c r="CG420" i="7"/>
  <c r="BD420" i="7"/>
  <c r="BR420" i="7"/>
  <c r="DK421" i="7"/>
  <c r="Q422" i="6" l="1"/>
  <c r="DB422" i="7"/>
  <c r="P422" i="6" s="1"/>
  <c r="DC422" i="7"/>
  <c r="DE422" i="7"/>
  <c r="DF421" i="7"/>
  <c r="DD421" i="7"/>
  <c r="DI422" i="7"/>
  <c r="DL422" i="7"/>
  <c r="CH421" i="7"/>
  <c r="CE421" i="7"/>
  <c r="AF420" i="6"/>
  <c r="CW421" i="7"/>
  <c r="CT421" i="7"/>
  <c r="CP421" i="7"/>
  <c r="CM421" i="7"/>
  <c r="N421" i="6" s="1"/>
  <c r="CN421" i="7"/>
  <c r="CQ420" i="7"/>
  <c r="CO420" i="7"/>
  <c r="O422" i="6"/>
  <c r="CB420" i="7"/>
  <c r="BZ420" i="7"/>
  <c r="BP420" i="7"/>
  <c r="BY421" i="7"/>
  <c r="M421" i="6"/>
  <c r="BX421" i="7"/>
  <c r="L421" i="6" s="1"/>
  <c r="CA421" i="7"/>
  <c r="BS420" i="7"/>
  <c r="K421" i="6"/>
  <c r="BL421" i="7"/>
  <c r="BI421" i="7"/>
  <c r="J421" i="6" s="1"/>
  <c r="BJ421" i="7"/>
  <c r="BK420" i="7"/>
  <c r="BM420" i="7"/>
  <c r="AU421" i="7"/>
  <c r="H421" i="6" s="1"/>
  <c r="I421" i="6"/>
  <c r="AX421" i="7"/>
  <c r="AV421" i="7"/>
  <c r="BB421" i="7"/>
  <c r="AW420" i="7"/>
  <c r="AY420" i="7"/>
  <c r="BE422" i="7"/>
  <c r="AN421" i="7"/>
  <c r="F420" i="6"/>
  <c r="AG421" i="7"/>
  <c r="AH421" i="7"/>
  <c r="AJ421" i="7"/>
  <c r="AI420" i="7"/>
  <c r="AK420" i="7"/>
  <c r="G422" i="6"/>
  <c r="AQ422" i="7"/>
  <c r="F419" i="7"/>
  <c r="AC422" i="7"/>
  <c r="E422" i="6"/>
  <c r="T421" i="7"/>
  <c r="V421" i="7"/>
  <c r="S421" i="7"/>
  <c r="D421" i="6" s="1"/>
  <c r="W420" i="7"/>
  <c r="U420" i="7"/>
  <c r="Z421" i="7"/>
  <c r="G420" i="7"/>
  <c r="E420" i="7"/>
  <c r="H420" i="7" s="1"/>
  <c r="D420" i="7"/>
  <c r="B420" i="6" s="1"/>
  <c r="AE420" i="6" s="1"/>
  <c r="C421" i="6"/>
  <c r="L420" i="7"/>
  <c r="O421" i="7"/>
  <c r="DK422" i="7"/>
  <c r="AP421" i="7"/>
  <c r="BR421" i="7"/>
  <c r="BD421" i="7"/>
  <c r="CG421" i="7"/>
  <c r="Q423" i="6" l="1"/>
  <c r="DE423" i="7"/>
  <c r="DB423" i="7"/>
  <c r="P423" i="6" s="1"/>
  <c r="DC423" i="7"/>
  <c r="DI423" i="7"/>
  <c r="DL423" i="7"/>
  <c r="DF422" i="7"/>
  <c r="DD422" i="7"/>
  <c r="CH422" i="7"/>
  <c r="CE422" i="7"/>
  <c r="AF421" i="6"/>
  <c r="CW422" i="7"/>
  <c r="CT422" i="7"/>
  <c r="CP422" i="7"/>
  <c r="CM422" i="7"/>
  <c r="N422" i="6" s="1"/>
  <c r="CN422" i="7"/>
  <c r="CQ421" i="7"/>
  <c r="CO421" i="7"/>
  <c r="O423" i="6"/>
  <c r="BP421" i="7"/>
  <c r="BZ421" i="7"/>
  <c r="CB421" i="7"/>
  <c r="BX422" i="7"/>
  <c r="L422" i="6" s="1"/>
  <c r="M422" i="6"/>
  <c r="CA422" i="7"/>
  <c r="BY422" i="7"/>
  <c r="BS421" i="7"/>
  <c r="BK421" i="7"/>
  <c r="BM421" i="7"/>
  <c r="K422" i="6"/>
  <c r="BI422" i="7"/>
  <c r="J422" i="6" s="1"/>
  <c r="BJ422" i="7"/>
  <c r="BL422" i="7"/>
  <c r="BB422" i="7"/>
  <c r="AW421" i="7"/>
  <c r="AY421" i="7"/>
  <c r="AU422" i="7"/>
  <c r="H422" i="6" s="1"/>
  <c r="I422" i="6"/>
  <c r="AV422" i="7"/>
  <c r="AX422" i="7"/>
  <c r="BE423" i="7"/>
  <c r="AN422" i="7"/>
  <c r="F421" i="6"/>
  <c r="AG422" i="7"/>
  <c r="AH422" i="7"/>
  <c r="AJ422" i="7"/>
  <c r="AI421" i="7"/>
  <c r="AK421" i="7"/>
  <c r="G423" i="6"/>
  <c r="AQ423" i="7"/>
  <c r="F420" i="7"/>
  <c r="U421" i="7"/>
  <c r="W421" i="7"/>
  <c r="V422" i="7"/>
  <c r="S422" i="7"/>
  <c r="D422" i="6" s="1"/>
  <c r="T422" i="7"/>
  <c r="E423" i="6"/>
  <c r="AC423" i="7"/>
  <c r="Z422" i="7"/>
  <c r="E421" i="7"/>
  <c r="H421" i="7" s="1"/>
  <c r="D421" i="7"/>
  <c r="B421" i="6" s="1"/>
  <c r="AE421" i="6" s="1"/>
  <c r="C422" i="6"/>
  <c r="G421" i="7"/>
  <c r="L421" i="7"/>
  <c r="O422" i="7"/>
  <c r="DK423" i="7"/>
  <c r="BR422" i="7"/>
  <c r="CG422" i="7"/>
  <c r="BD422" i="7"/>
  <c r="AP422" i="7"/>
  <c r="AF422" i="6" l="1"/>
  <c r="Q424" i="6"/>
  <c r="DB424" i="7"/>
  <c r="P424" i="6" s="1"/>
  <c r="DC424" i="7"/>
  <c r="DE424" i="7"/>
  <c r="DF423" i="7"/>
  <c r="DD423" i="7"/>
  <c r="DI424" i="7"/>
  <c r="DL424" i="7"/>
  <c r="CH423" i="7"/>
  <c r="CE423" i="7"/>
  <c r="CW423" i="7"/>
  <c r="CT423" i="7"/>
  <c r="CP423" i="7"/>
  <c r="CN423" i="7"/>
  <c r="CM423" i="7"/>
  <c r="N423" i="6" s="1"/>
  <c r="CQ422" i="7"/>
  <c r="CO422" i="7"/>
  <c r="O424" i="6"/>
  <c r="BP423" i="7"/>
  <c r="CB422" i="7"/>
  <c r="BZ422" i="7"/>
  <c r="BP422" i="7"/>
  <c r="BX423" i="7"/>
  <c r="L423" i="6" s="1"/>
  <c r="M423" i="6"/>
  <c r="BY423" i="7"/>
  <c r="CA423" i="7"/>
  <c r="BS422" i="7"/>
  <c r="K423" i="6"/>
  <c r="BL423" i="7"/>
  <c r="BI423" i="7"/>
  <c r="J423" i="6" s="1"/>
  <c r="BJ423" i="7"/>
  <c r="BK422" i="7"/>
  <c r="BM422" i="7"/>
  <c r="AU423" i="7"/>
  <c r="H423" i="6" s="1"/>
  <c r="I423" i="6"/>
  <c r="AX423" i="7"/>
  <c r="AV423" i="7"/>
  <c r="BB423" i="7"/>
  <c r="AY422" i="7"/>
  <c r="AW422" i="7"/>
  <c r="BE424" i="7"/>
  <c r="AN423" i="7"/>
  <c r="F422" i="6"/>
  <c r="F421" i="7"/>
  <c r="AH423" i="7"/>
  <c r="AG423" i="7"/>
  <c r="AJ423" i="7"/>
  <c r="AI422" i="7"/>
  <c r="AK422" i="7"/>
  <c r="G424" i="6"/>
  <c r="AQ424" i="7"/>
  <c r="AC424" i="7"/>
  <c r="E424" i="6"/>
  <c r="V423" i="7"/>
  <c r="S423" i="7"/>
  <c r="D423" i="6" s="1"/>
  <c r="T423" i="7"/>
  <c r="Z423" i="7"/>
  <c r="U422" i="7"/>
  <c r="W422" i="7"/>
  <c r="E422" i="7"/>
  <c r="H422" i="7" s="1"/>
  <c r="C423" i="6"/>
  <c r="G422" i="7"/>
  <c r="D422" i="7"/>
  <c r="B422" i="6" s="1"/>
  <c r="AE422" i="6" s="1"/>
  <c r="L422" i="7"/>
  <c r="O423" i="7"/>
  <c r="BD423" i="7"/>
  <c r="DK424" i="7"/>
  <c r="AP423" i="7"/>
  <c r="CG423" i="7"/>
  <c r="AF423" i="6" l="1"/>
  <c r="Q425" i="6"/>
  <c r="DC425" i="7"/>
  <c r="DB425" i="7"/>
  <c r="P425" i="6" s="1"/>
  <c r="DE425" i="7"/>
  <c r="DI425" i="7"/>
  <c r="DL425" i="7"/>
  <c r="DD424" i="7"/>
  <c r="DF424" i="7"/>
  <c r="CH424" i="7"/>
  <c r="CE424" i="7"/>
  <c r="CW424" i="7"/>
  <c r="CT424" i="7"/>
  <c r="CQ423" i="7"/>
  <c r="CO423" i="7"/>
  <c r="CP424" i="7"/>
  <c r="CM424" i="7"/>
  <c r="N424" i="6" s="1"/>
  <c r="CN424" i="7"/>
  <c r="O425" i="6"/>
  <c r="BS424" i="7"/>
  <c r="CB423" i="7"/>
  <c r="BZ423" i="7"/>
  <c r="BX424" i="7"/>
  <c r="L424" i="6" s="1"/>
  <c r="M424" i="6"/>
  <c r="CA424" i="7"/>
  <c r="BY424" i="7"/>
  <c r="BS423" i="7"/>
  <c r="K424" i="6"/>
  <c r="BI424" i="7"/>
  <c r="J424" i="6" s="1"/>
  <c r="BJ424" i="7"/>
  <c r="BL424" i="7"/>
  <c r="BM423" i="7"/>
  <c r="BK423" i="7"/>
  <c r="AV424" i="7"/>
  <c r="I424" i="6"/>
  <c r="AU424" i="7"/>
  <c r="H424" i="6" s="1"/>
  <c r="AX424" i="7"/>
  <c r="AW423" i="7"/>
  <c r="AY423" i="7"/>
  <c r="BB424" i="7"/>
  <c r="BE425" i="7"/>
  <c r="AN424" i="7"/>
  <c r="F423" i="6"/>
  <c r="F422" i="7"/>
  <c r="AG424" i="7"/>
  <c r="AH424" i="7"/>
  <c r="AJ424" i="7"/>
  <c r="AI423" i="7"/>
  <c r="AK423" i="7"/>
  <c r="G425" i="6"/>
  <c r="AQ425" i="7"/>
  <c r="U423" i="7"/>
  <c r="W423" i="7"/>
  <c r="S424" i="7"/>
  <c r="D424" i="6" s="1"/>
  <c r="T424" i="7"/>
  <c r="V424" i="7"/>
  <c r="E425" i="6"/>
  <c r="AC425" i="7"/>
  <c r="Z424" i="7"/>
  <c r="G423" i="7"/>
  <c r="D423" i="7"/>
  <c r="B423" i="6" s="1"/>
  <c r="AE423" i="6" s="1"/>
  <c r="E423" i="7"/>
  <c r="H423" i="7" s="1"/>
  <c r="C424" i="6"/>
  <c r="L423" i="7"/>
  <c r="O424" i="7"/>
  <c r="BR423" i="7"/>
  <c r="AP424" i="7"/>
  <c r="BD424" i="7"/>
  <c r="DK425" i="7"/>
  <c r="CG424" i="7"/>
  <c r="Q426" i="6" l="1"/>
  <c r="DC426" i="7"/>
  <c r="DB426" i="7"/>
  <c r="P426" i="6" s="1"/>
  <c r="DE426" i="7"/>
  <c r="DF425" i="7"/>
  <c r="DD425" i="7"/>
  <c r="DI426" i="7"/>
  <c r="DL426" i="7"/>
  <c r="CH425" i="7"/>
  <c r="CE425" i="7"/>
  <c r="CW425" i="7"/>
  <c r="CT425" i="7"/>
  <c r="AF424" i="6"/>
  <c r="CM425" i="7"/>
  <c r="N425" i="6" s="1"/>
  <c r="CN425" i="7"/>
  <c r="CP425" i="7"/>
  <c r="CQ424" i="7"/>
  <c r="CO424" i="7"/>
  <c r="O426" i="6"/>
  <c r="BP424" i="7"/>
  <c r="CB424" i="7"/>
  <c r="BZ424" i="7"/>
  <c r="BY425" i="7"/>
  <c r="M425" i="6"/>
  <c r="CA425" i="7"/>
  <c r="BX425" i="7"/>
  <c r="L425" i="6" s="1"/>
  <c r="K425" i="6"/>
  <c r="BL425" i="7"/>
  <c r="BI425" i="7"/>
  <c r="J425" i="6" s="1"/>
  <c r="BJ425" i="7"/>
  <c r="BK424" i="7"/>
  <c r="BM424" i="7"/>
  <c r="AU425" i="7"/>
  <c r="H425" i="6" s="1"/>
  <c r="I425" i="6"/>
  <c r="AX425" i="7"/>
  <c r="AV425" i="7"/>
  <c r="BB425" i="7"/>
  <c r="AY424" i="7"/>
  <c r="AW424" i="7"/>
  <c r="BE426" i="7"/>
  <c r="AN425" i="7"/>
  <c r="F424" i="6"/>
  <c r="F423" i="7"/>
  <c r="AG425" i="7"/>
  <c r="AH425" i="7"/>
  <c r="AJ425" i="7"/>
  <c r="AK424" i="7"/>
  <c r="AI424" i="7"/>
  <c r="G426" i="6"/>
  <c r="AQ426" i="7"/>
  <c r="AC426" i="7"/>
  <c r="E426" i="6"/>
  <c r="T425" i="7"/>
  <c r="V425" i="7"/>
  <c r="S425" i="7"/>
  <c r="D425" i="6" s="1"/>
  <c r="W424" i="7"/>
  <c r="U424" i="7"/>
  <c r="Z425" i="7"/>
  <c r="D424" i="7"/>
  <c r="B424" i="6" s="1"/>
  <c r="E424" i="7"/>
  <c r="H424" i="7" s="1"/>
  <c r="C425" i="6"/>
  <c r="G424" i="7"/>
  <c r="L424" i="7"/>
  <c r="O425" i="7"/>
  <c r="CG425" i="7"/>
  <c r="BR425" i="7"/>
  <c r="BR424" i="7"/>
  <c r="AP425" i="7"/>
  <c r="DK426" i="7"/>
  <c r="BD425" i="7"/>
  <c r="AE424" i="6" l="1"/>
  <c r="Q427" i="6"/>
  <c r="DE427" i="7"/>
  <c r="DB427" i="7"/>
  <c r="P427" i="6" s="1"/>
  <c r="DC427" i="7"/>
  <c r="DF426" i="7"/>
  <c r="DD426" i="7"/>
  <c r="DI427" i="7"/>
  <c r="DL427" i="7"/>
  <c r="CH426" i="7"/>
  <c r="CE426" i="7"/>
  <c r="AF425" i="6"/>
  <c r="CW426" i="7"/>
  <c r="CT426" i="7"/>
  <c r="CQ425" i="7"/>
  <c r="CO425" i="7"/>
  <c r="CP426" i="7"/>
  <c r="CM426" i="7"/>
  <c r="N426" i="6" s="1"/>
  <c r="CN426" i="7"/>
  <c r="O427" i="6"/>
  <c r="BZ425" i="7"/>
  <c r="CB425" i="7"/>
  <c r="BX426" i="7"/>
  <c r="L426" i="6" s="1"/>
  <c r="M426" i="6"/>
  <c r="CA426" i="7"/>
  <c r="BY426" i="7"/>
  <c r="BP425" i="7"/>
  <c r="BS425" i="7"/>
  <c r="BK425" i="7"/>
  <c r="BM425" i="7"/>
  <c r="K426" i="6"/>
  <c r="BI426" i="7"/>
  <c r="J426" i="6" s="1"/>
  <c r="BJ426" i="7"/>
  <c r="BL426" i="7"/>
  <c r="BB426" i="7"/>
  <c r="AW425" i="7"/>
  <c r="AY425" i="7"/>
  <c r="AU426" i="7"/>
  <c r="H426" i="6" s="1"/>
  <c r="I426" i="6"/>
  <c r="AX426" i="7"/>
  <c r="AV426" i="7"/>
  <c r="BE427" i="7"/>
  <c r="AN426" i="7"/>
  <c r="F425" i="6"/>
  <c r="AG426" i="7"/>
  <c r="AH426" i="7"/>
  <c r="AJ426" i="7"/>
  <c r="AI425" i="7"/>
  <c r="AK425" i="7"/>
  <c r="G427" i="6"/>
  <c r="AQ427" i="7"/>
  <c r="F424" i="7"/>
  <c r="U425" i="7"/>
  <c r="W425" i="7"/>
  <c r="V426" i="7"/>
  <c r="T426" i="7"/>
  <c r="S426" i="7"/>
  <c r="D426" i="6" s="1"/>
  <c r="E427" i="6"/>
  <c r="AC427" i="7"/>
  <c r="Z426" i="7"/>
  <c r="G425" i="7"/>
  <c r="D425" i="7"/>
  <c r="B425" i="6" s="1"/>
  <c r="AE425" i="6" s="1"/>
  <c r="E425" i="7"/>
  <c r="F425" i="7" s="1"/>
  <c r="C426" i="6"/>
  <c r="L425" i="7"/>
  <c r="O426" i="7"/>
  <c r="BD426" i="7"/>
  <c r="CG426" i="7"/>
  <c r="AP426" i="7"/>
  <c r="BR426" i="7"/>
  <c r="DK427" i="7"/>
  <c r="Q428" i="6" l="1"/>
  <c r="DC428" i="7"/>
  <c r="DB428" i="7"/>
  <c r="P428" i="6" s="1"/>
  <c r="DE428" i="7"/>
  <c r="DF427" i="7"/>
  <c r="DD427" i="7"/>
  <c r="DI428" i="7"/>
  <c r="DL428" i="7"/>
  <c r="AF426" i="6"/>
  <c r="CH427" i="7"/>
  <c r="CE427" i="7"/>
  <c r="CW427" i="7"/>
  <c r="CT427" i="7"/>
  <c r="CP427" i="7"/>
  <c r="CN427" i="7"/>
  <c r="CM427" i="7"/>
  <c r="N427" i="6" s="1"/>
  <c r="CQ426" i="7"/>
  <c r="CO426" i="7"/>
  <c r="O428" i="6"/>
  <c r="CB426" i="7"/>
  <c r="BZ426" i="7"/>
  <c r="BP426" i="7"/>
  <c r="BX427" i="7"/>
  <c r="L427" i="6" s="1"/>
  <c r="M427" i="6"/>
  <c r="BY427" i="7"/>
  <c r="CA427" i="7"/>
  <c r="BS426" i="7"/>
  <c r="K427" i="6"/>
  <c r="BL427" i="7"/>
  <c r="BI427" i="7"/>
  <c r="J427" i="6" s="1"/>
  <c r="BJ427" i="7"/>
  <c r="BM426" i="7"/>
  <c r="BK426" i="7"/>
  <c r="AW426" i="7"/>
  <c r="AY426" i="7"/>
  <c r="AU427" i="7"/>
  <c r="H427" i="6" s="1"/>
  <c r="I427" i="6"/>
  <c r="AX427" i="7"/>
  <c r="AV427" i="7"/>
  <c r="BB427" i="7"/>
  <c r="BE428" i="7"/>
  <c r="AN427" i="7"/>
  <c r="F426" i="6"/>
  <c r="AH427" i="7"/>
  <c r="AJ427" i="7"/>
  <c r="AG427" i="7"/>
  <c r="AI426" i="7"/>
  <c r="AK426" i="7"/>
  <c r="G428" i="6"/>
  <c r="AQ428" i="7"/>
  <c r="AC428" i="7"/>
  <c r="E428" i="6"/>
  <c r="V427" i="7"/>
  <c r="T427" i="7"/>
  <c r="S427" i="7"/>
  <c r="D427" i="6" s="1"/>
  <c r="W426" i="7"/>
  <c r="U426" i="7"/>
  <c r="Z427" i="7"/>
  <c r="D426" i="7"/>
  <c r="B426" i="6" s="1"/>
  <c r="AE426" i="6" s="1"/>
  <c r="G426" i="7"/>
  <c r="H425" i="7"/>
  <c r="E426" i="7"/>
  <c r="F426" i="7" s="1"/>
  <c r="C427" i="6"/>
  <c r="L426" i="7"/>
  <c r="O427" i="7"/>
  <c r="BD427" i="7"/>
  <c r="AP427" i="7"/>
  <c r="BR427" i="7"/>
  <c r="CG427" i="7"/>
  <c r="DK428" i="7"/>
  <c r="Q429" i="6" l="1"/>
  <c r="DC429" i="7"/>
  <c r="DB429" i="7"/>
  <c r="P429" i="6" s="1"/>
  <c r="DE429" i="7"/>
  <c r="DF428" i="7"/>
  <c r="DD428" i="7"/>
  <c r="DI429" i="7"/>
  <c r="DL429" i="7"/>
  <c r="CH428" i="7"/>
  <c r="CE428" i="7"/>
  <c r="AF427" i="6"/>
  <c r="CW428" i="7"/>
  <c r="CT428" i="7"/>
  <c r="CQ427" i="7"/>
  <c r="CO427" i="7"/>
  <c r="CM428" i="7"/>
  <c r="N428" i="6" s="1"/>
  <c r="CP428" i="7"/>
  <c r="CN428" i="7"/>
  <c r="O429" i="6"/>
  <c r="BP427" i="7"/>
  <c r="CB427" i="7"/>
  <c r="BZ427" i="7"/>
  <c r="M428" i="6"/>
  <c r="BX428" i="7"/>
  <c r="L428" i="6" s="1"/>
  <c r="CA428" i="7"/>
  <c r="BY428" i="7"/>
  <c r="BS427" i="7"/>
  <c r="BM427" i="7"/>
  <c r="BK427" i="7"/>
  <c r="K428" i="6"/>
  <c r="BI428" i="7"/>
  <c r="J428" i="6" s="1"/>
  <c r="BL428" i="7"/>
  <c r="BJ428" i="7"/>
  <c r="AV428" i="7"/>
  <c r="I428" i="6"/>
  <c r="AX428" i="7"/>
  <c r="AU428" i="7"/>
  <c r="H428" i="6" s="1"/>
  <c r="AW427" i="7"/>
  <c r="AY427" i="7"/>
  <c r="BB428" i="7"/>
  <c r="BE429" i="7"/>
  <c r="AN428" i="7"/>
  <c r="F427" i="6"/>
  <c r="AG428" i="7"/>
  <c r="AJ428" i="7"/>
  <c r="AH428" i="7"/>
  <c r="AI427" i="7"/>
  <c r="AK427" i="7"/>
  <c r="G429" i="6"/>
  <c r="AQ429" i="7"/>
  <c r="S428" i="7"/>
  <c r="D428" i="6" s="1"/>
  <c r="T428" i="7"/>
  <c r="V428" i="7"/>
  <c r="U427" i="7"/>
  <c r="W427" i="7"/>
  <c r="E429" i="6"/>
  <c r="AC429" i="7"/>
  <c r="Z428" i="7"/>
  <c r="D427" i="7"/>
  <c r="B427" i="6" s="1"/>
  <c r="AE427" i="6" s="1"/>
  <c r="E427" i="7"/>
  <c r="F427" i="7" s="1"/>
  <c r="H426" i="7"/>
  <c r="C428" i="6"/>
  <c r="G427" i="7"/>
  <c r="L427" i="7"/>
  <c r="O428" i="7"/>
  <c r="BR428" i="7"/>
  <c r="CG428" i="7"/>
  <c r="DK429" i="7"/>
  <c r="BD428" i="7"/>
  <c r="AP428" i="7"/>
  <c r="Q430" i="6" l="1"/>
  <c r="DB430" i="7"/>
  <c r="P430" i="6" s="1"/>
  <c r="DC430" i="7"/>
  <c r="DE430" i="7"/>
  <c r="DF429" i="7"/>
  <c r="DD429" i="7"/>
  <c r="DI430" i="7"/>
  <c r="DL430" i="7"/>
  <c r="CH429" i="7"/>
  <c r="CE429" i="7"/>
  <c r="AF428" i="6"/>
  <c r="CW429" i="7"/>
  <c r="CT429" i="7"/>
  <c r="CP429" i="7"/>
  <c r="CM429" i="7"/>
  <c r="N429" i="6" s="1"/>
  <c r="CN429" i="7"/>
  <c r="CQ428" i="7"/>
  <c r="CO428" i="7"/>
  <c r="O430" i="6"/>
  <c r="CB428" i="7"/>
  <c r="BZ428" i="7"/>
  <c r="BS429" i="7"/>
  <c r="BP428" i="7"/>
  <c r="BY429" i="7"/>
  <c r="M429" i="6"/>
  <c r="BX429" i="7"/>
  <c r="L429" i="6" s="1"/>
  <c r="CA429" i="7"/>
  <c r="BS428" i="7"/>
  <c r="K429" i="6"/>
  <c r="BL429" i="7"/>
  <c r="BI429" i="7"/>
  <c r="J429" i="6" s="1"/>
  <c r="BJ429" i="7"/>
  <c r="BK428" i="7"/>
  <c r="BM428" i="7"/>
  <c r="BP429" i="7"/>
  <c r="AU429" i="7"/>
  <c r="H429" i="6" s="1"/>
  <c r="I429" i="6"/>
  <c r="AX429" i="7"/>
  <c r="AV429" i="7"/>
  <c r="BB429" i="7"/>
  <c r="AW428" i="7"/>
  <c r="AY428" i="7"/>
  <c r="BE430" i="7"/>
  <c r="AN429" i="7"/>
  <c r="F428" i="6"/>
  <c r="AJ429" i="7"/>
  <c r="AG429" i="7"/>
  <c r="AH429" i="7"/>
  <c r="AI428" i="7"/>
  <c r="AK428" i="7"/>
  <c r="G430" i="6"/>
  <c r="AQ430" i="7"/>
  <c r="AC430" i="7"/>
  <c r="E430" i="6"/>
  <c r="T429" i="7"/>
  <c r="V429" i="7"/>
  <c r="S429" i="7"/>
  <c r="D429" i="6" s="1"/>
  <c r="W428" i="7"/>
  <c r="U428" i="7"/>
  <c r="Z429" i="7"/>
  <c r="H427" i="7"/>
  <c r="E428" i="7"/>
  <c r="F428" i="7" s="1"/>
  <c r="G428" i="7"/>
  <c r="D428" i="7"/>
  <c r="B428" i="6" s="1"/>
  <c r="AE428" i="6" s="1"/>
  <c r="C429" i="6"/>
  <c r="L428" i="7"/>
  <c r="O429" i="7"/>
  <c r="CG429" i="7"/>
  <c r="AP429" i="7"/>
  <c r="DK430" i="7"/>
  <c r="BD429" i="7"/>
  <c r="Q431" i="6" l="1"/>
  <c r="DE431" i="7"/>
  <c r="DB431" i="7"/>
  <c r="P431" i="6" s="1"/>
  <c r="DC431" i="7"/>
  <c r="DI431" i="7"/>
  <c r="DL431" i="7"/>
  <c r="DF430" i="7"/>
  <c r="DD430" i="7"/>
  <c r="AF429" i="6"/>
  <c r="CH430" i="7"/>
  <c r="CE430" i="7"/>
  <c r="CW430" i="7"/>
  <c r="CT430" i="7"/>
  <c r="CP430" i="7"/>
  <c r="CM430" i="7"/>
  <c r="N430" i="6" s="1"/>
  <c r="CN430" i="7"/>
  <c r="CQ429" i="7"/>
  <c r="CO429" i="7"/>
  <c r="O431" i="6"/>
  <c r="BS430" i="7"/>
  <c r="BZ429" i="7"/>
  <c r="CB429" i="7"/>
  <c r="BX430" i="7"/>
  <c r="L430" i="6" s="1"/>
  <c r="M430" i="6"/>
  <c r="CA430" i="7"/>
  <c r="BY430" i="7"/>
  <c r="K430" i="6"/>
  <c r="BI430" i="7"/>
  <c r="J430" i="6" s="1"/>
  <c r="BJ430" i="7"/>
  <c r="BL430" i="7"/>
  <c r="BK429" i="7"/>
  <c r="BM429" i="7"/>
  <c r="AU430" i="7"/>
  <c r="H430" i="6" s="1"/>
  <c r="I430" i="6"/>
  <c r="AV430" i="7"/>
  <c r="AX430" i="7"/>
  <c r="AW429" i="7"/>
  <c r="AY429" i="7"/>
  <c r="BB430" i="7"/>
  <c r="BE431" i="7"/>
  <c r="AN430" i="7"/>
  <c r="F429" i="6"/>
  <c r="AG430" i="7"/>
  <c r="AJ430" i="7"/>
  <c r="AH430" i="7"/>
  <c r="AI429" i="7"/>
  <c r="AK429" i="7"/>
  <c r="G431" i="6"/>
  <c r="AQ431" i="7"/>
  <c r="U429" i="7"/>
  <c r="W429" i="7"/>
  <c r="V430" i="7"/>
  <c r="S430" i="7"/>
  <c r="D430" i="6" s="1"/>
  <c r="T430" i="7"/>
  <c r="E431" i="6"/>
  <c r="AC431" i="7"/>
  <c r="Z430" i="7"/>
  <c r="H428" i="7"/>
  <c r="D429" i="7"/>
  <c r="B429" i="6" s="1"/>
  <c r="E429" i="7"/>
  <c r="H429" i="7" s="1"/>
  <c r="C430" i="6"/>
  <c r="G429" i="7"/>
  <c r="L429" i="7"/>
  <c r="O430" i="7"/>
  <c r="BR429" i="7"/>
  <c r="CG430" i="7"/>
  <c r="DK431" i="7"/>
  <c r="AP430" i="7"/>
  <c r="BD430" i="7"/>
  <c r="AE429" i="6" l="1"/>
  <c r="AF430" i="6"/>
  <c r="BP430" i="7"/>
  <c r="Q432" i="6"/>
  <c r="DB432" i="7"/>
  <c r="P432" i="6" s="1"/>
  <c r="DC432" i="7"/>
  <c r="DE432" i="7"/>
  <c r="DF431" i="7"/>
  <c r="DD431" i="7"/>
  <c r="DI432" i="7"/>
  <c r="DL432" i="7"/>
  <c r="CH431" i="7"/>
  <c r="CE431" i="7"/>
  <c r="CW431" i="7"/>
  <c r="CT431" i="7"/>
  <c r="CP431" i="7"/>
  <c r="CN431" i="7"/>
  <c r="CM431" i="7"/>
  <c r="N431" i="6" s="1"/>
  <c r="CQ430" i="7"/>
  <c r="CO430" i="7"/>
  <c r="O432" i="6"/>
  <c r="BS431" i="7"/>
  <c r="CB430" i="7"/>
  <c r="BZ430" i="7"/>
  <c r="BX431" i="7"/>
  <c r="L431" i="6" s="1"/>
  <c r="M431" i="6"/>
  <c r="BY431" i="7"/>
  <c r="CA431" i="7"/>
  <c r="K431" i="6"/>
  <c r="BL431" i="7"/>
  <c r="BI431" i="7"/>
  <c r="J431" i="6" s="1"/>
  <c r="BJ431" i="7"/>
  <c r="BP431" i="7"/>
  <c r="BK430" i="7"/>
  <c r="BM430" i="7"/>
  <c r="AU431" i="7"/>
  <c r="H431" i="6" s="1"/>
  <c r="I431" i="6"/>
  <c r="AX431" i="7"/>
  <c r="AV431" i="7"/>
  <c r="BB431" i="7"/>
  <c r="AY430" i="7"/>
  <c r="AW430" i="7"/>
  <c r="BE432" i="7"/>
  <c r="AN431" i="7"/>
  <c r="F430" i="6"/>
  <c r="AG431" i="7"/>
  <c r="AH431" i="7"/>
  <c r="AJ431" i="7"/>
  <c r="AI430" i="7"/>
  <c r="AK430" i="7"/>
  <c r="G432" i="6"/>
  <c r="AQ432" i="7"/>
  <c r="AC432" i="7"/>
  <c r="E432" i="6"/>
  <c r="V431" i="7"/>
  <c r="S431" i="7"/>
  <c r="D431" i="6" s="1"/>
  <c r="T431" i="7"/>
  <c r="Z431" i="7"/>
  <c r="U430" i="7"/>
  <c r="W430" i="7"/>
  <c r="E430" i="7"/>
  <c r="F430" i="7" s="1"/>
  <c r="F429" i="7"/>
  <c r="C431" i="6"/>
  <c r="G430" i="7"/>
  <c r="D430" i="7"/>
  <c r="B430" i="6" s="1"/>
  <c r="AE430" i="6" s="1"/>
  <c r="L430" i="7"/>
  <c r="O431" i="7"/>
  <c r="DK432" i="7"/>
  <c r="AP431" i="7"/>
  <c r="CG431" i="7"/>
  <c r="BR430" i="7"/>
  <c r="BD431" i="7"/>
  <c r="Q433" i="6" l="1"/>
  <c r="DC433" i="7"/>
  <c r="DB433" i="7"/>
  <c r="P433" i="6" s="1"/>
  <c r="DE433" i="7"/>
  <c r="DI433" i="7"/>
  <c r="DL433" i="7"/>
  <c r="DD432" i="7"/>
  <c r="DF432" i="7"/>
  <c r="CH432" i="7"/>
  <c r="CE432" i="7"/>
  <c r="AF431" i="6"/>
  <c r="CW432" i="7"/>
  <c r="CT432" i="7"/>
  <c r="CQ431" i="7"/>
  <c r="CO431" i="7"/>
  <c r="CP432" i="7"/>
  <c r="CM432" i="7"/>
  <c r="N432" i="6" s="1"/>
  <c r="CN432" i="7"/>
  <c r="O433" i="6"/>
  <c r="CB431" i="7"/>
  <c r="BZ431" i="7"/>
  <c r="BX432" i="7"/>
  <c r="L432" i="6" s="1"/>
  <c r="M432" i="6"/>
  <c r="CA432" i="7"/>
  <c r="BY432" i="7"/>
  <c r="K432" i="6"/>
  <c r="BI432" i="7"/>
  <c r="J432" i="6" s="1"/>
  <c r="BJ432" i="7"/>
  <c r="BL432" i="7"/>
  <c r="BK431" i="7"/>
  <c r="BM431" i="7"/>
  <c r="AV432" i="7"/>
  <c r="I432" i="6"/>
  <c r="AU432" i="7"/>
  <c r="H432" i="6" s="1"/>
  <c r="AX432" i="7"/>
  <c r="AW431" i="7"/>
  <c r="AY431" i="7"/>
  <c r="BB432" i="7"/>
  <c r="BE433" i="7"/>
  <c r="AN432" i="7"/>
  <c r="F431" i="6"/>
  <c r="AG432" i="7"/>
  <c r="AJ432" i="7"/>
  <c r="AH432" i="7"/>
  <c r="AI431" i="7"/>
  <c r="AK431" i="7"/>
  <c r="G433" i="6"/>
  <c r="AQ433" i="7"/>
  <c r="H430" i="7"/>
  <c r="D431" i="7"/>
  <c r="B431" i="6" s="1"/>
  <c r="AE431" i="6" s="1"/>
  <c r="U431" i="7"/>
  <c r="W431" i="7"/>
  <c r="S432" i="7"/>
  <c r="D432" i="6" s="1"/>
  <c r="T432" i="7"/>
  <c r="V432" i="7"/>
  <c r="E433" i="6"/>
  <c r="AC433" i="7"/>
  <c r="Z432" i="7"/>
  <c r="G431" i="7"/>
  <c r="E431" i="7"/>
  <c r="F431" i="7" s="1"/>
  <c r="C432" i="6"/>
  <c r="L431" i="7"/>
  <c r="O432" i="7"/>
  <c r="CG432" i="7"/>
  <c r="BD432" i="7"/>
  <c r="DK433" i="7"/>
  <c r="BR431" i="7"/>
  <c r="BR432" i="7"/>
  <c r="AP432" i="7"/>
  <c r="Q434" i="6" l="1"/>
  <c r="DB434" i="7"/>
  <c r="P434" i="6" s="1"/>
  <c r="DC434" i="7"/>
  <c r="DE434" i="7"/>
  <c r="DF433" i="7"/>
  <c r="DD433" i="7"/>
  <c r="DI434" i="7"/>
  <c r="DL434" i="7"/>
  <c r="AF432" i="6"/>
  <c r="CH433" i="7"/>
  <c r="CE433" i="7"/>
  <c r="CW433" i="7"/>
  <c r="CT433" i="7"/>
  <c r="CM433" i="7"/>
  <c r="N433" i="6" s="1"/>
  <c r="CN433" i="7"/>
  <c r="CP433" i="7"/>
  <c r="CQ432" i="7"/>
  <c r="CO432" i="7"/>
  <c r="O434" i="6"/>
  <c r="BS433" i="7"/>
  <c r="CB432" i="7"/>
  <c r="BZ432" i="7"/>
  <c r="BP432" i="7"/>
  <c r="BS432" i="7"/>
  <c r="BY433" i="7"/>
  <c r="M433" i="6"/>
  <c r="CA433" i="7"/>
  <c r="BX433" i="7"/>
  <c r="L433" i="6" s="1"/>
  <c r="BP433" i="7"/>
  <c r="K433" i="6"/>
  <c r="BI433" i="7"/>
  <c r="J433" i="6" s="1"/>
  <c r="BL433" i="7"/>
  <c r="BJ433" i="7"/>
  <c r="BM432" i="7"/>
  <c r="BK432" i="7"/>
  <c r="BB433" i="7"/>
  <c r="AU433" i="7"/>
  <c r="H433" i="6" s="1"/>
  <c r="I433" i="6"/>
  <c r="AX433" i="7"/>
  <c r="AV433" i="7"/>
  <c r="AY432" i="7"/>
  <c r="AW432" i="7"/>
  <c r="BE434" i="7"/>
  <c r="AN433" i="7"/>
  <c r="F432" i="6"/>
  <c r="AG433" i="7"/>
  <c r="AJ433" i="7"/>
  <c r="AH433" i="7"/>
  <c r="AI432" i="7"/>
  <c r="AK432" i="7"/>
  <c r="G434" i="6"/>
  <c r="AQ434" i="7"/>
  <c r="AC434" i="7"/>
  <c r="E434" i="6"/>
  <c r="T433" i="7"/>
  <c r="V433" i="7"/>
  <c r="S433" i="7"/>
  <c r="D433" i="6" s="1"/>
  <c r="W432" i="7"/>
  <c r="U432" i="7"/>
  <c r="Z433" i="7"/>
  <c r="H431" i="7"/>
  <c r="D432" i="7"/>
  <c r="B432" i="6" s="1"/>
  <c r="AE432" i="6" s="1"/>
  <c r="G432" i="7"/>
  <c r="E432" i="7"/>
  <c r="F432" i="7" s="1"/>
  <c r="C433" i="6"/>
  <c r="L432" i="7"/>
  <c r="O433" i="7"/>
  <c r="CG433" i="7"/>
  <c r="BD433" i="7"/>
  <c r="DK434" i="7"/>
  <c r="AP433" i="7"/>
  <c r="Q435" i="6" l="1"/>
  <c r="DE435" i="7"/>
  <c r="DB435" i="7"/>
  <c r="P435" i="6" s="1"/>
  <c r="DC435" i="7"/>
  <c r="DI435" i="7"/>
  <c r="DL435" i="7"/>
  <c r="DF434" i="7"/>
  <c r="DD434" i="7"/>
  <c r="AF433" i="6"/>
  <c r="CH434" i="7"/>
  <c r="CE434" i="7"/>
  <c r="CW434" i="7"/>
  <c r="CT434" i="7"/>
  <c r="CQ433" i="7"/>
  <c r="CO433" i="7"/>
  <c r="CP434" i="7"/>
  <c r="CM434" i="7"/>
  <c r="N434" i="6" s="1"/>
  <c r="CN434" i="7"/>
  <c r="O435" i="6"/>
  <c r="BZ433" i="7"/>
  <c r="CB433" i="7"/>
  <c r="BX434" i="7"/>
  <c r="L434" i="6" s="1"/>
  <c r="M434" i="6"/>
  <c r="CA434" i="7"/>
  <c r="BY434" i="7"/>
  <c r="BP434" i="7"/>
  <c r="K434" i="6"/>
  <c r="BL434" i="7"/>
  <c r="BI434" i="7"/>
  <c r="J434" i="6" s="1"/>
  <c r="BJ434" i="7"/>
  <c r="BM433" i="7"/>
  <c r="BK433" i="7"/>
  <c r="AU434" i="7"/>
  <c r="H434" i="6" s="1"/>
  <c r="I434" i="6"/>
  <c r="AX434" i="7"/>
  <c r="AV434" i="7"/>
  <c r="AW433" i="7"/>
  <c r="AY433" i="7"/>
  <c r="BB434" i="7"/>
  <c r="BE435" i="7"/>
  <c r="AN434" i="7"/>
  <c r="F433" i="6"/>
  <c r="AH434" i="7"/>
  <c r="AJ434" i="7"/>
  <c r="AG434" i="7"/>
  <c r="AI433" i="7"/>
  <c r="AK433" i="7"/>
  <c r="G435" i="6"/>
  <c r="AQ435" i="7"/>
  <c r="U433" i="7"/>
  <c r="W433" i="7"/>
  <c r="V434" i="7"/>
  <c r="T434" i="7"/>
  <c r="S434" i="7"/>
  <c r="D434" i="6" s="1"/>
  <c r="E435" i="6"/>
  <c r="AC435" i="7"/>
  <c r="Z434" i="7"/>
  <c r="H432" i="7"/>
  <c r="D433" i="7"/>
  <c r="B433" i="6" s="1"/>
  <c r="E433" i="7"/>
  <c r="H433" i="7" s="1"/>
  <c r="G433" i="7"/>
  <c r="C434" i="6"/>
  <c r="L433" i="7"/>
  <c r="O434" i="7"/>
  <c r="CG434" i="7"/>
  <c r="AP434" i="7"/>
  <c r="DK435" i="7"/>
  <c r="BD434" i="7"/>
  <c r="BR433" i="7"/>
  <c r="AE433" i="6" l="1"/>
  <c r="Q436" i="6"/>
  <c r="DC436" i="7"/>
  <c r="DB436" i="7"/>
  <c r="P436" i="6" s="1"/>
  <c r="DE436" i="7"/>
  <c r="DF435" i="7"/>
  <c r="DD435" i="7"/>
  <c r="DI436" i="7"/>
  <c r="DL436" i="7"/>
  <c r="AF434" i="6"/>
  <c r="CH435" i="7"/>
  <c r="CE435" i="7"/>
  <c r="CW435" i="7"/>
  <c r="CT435" i="7"/>
  <c r="CP435" i="7"/>
  <c r="CN435" i="7"/>
  <c r="CM435" i="7"/>
  <c r="N435" i="6" s="1"/>
  <c r="CQ434" i="7"/>
  <c r="CO434" i="7"/>
  <c r="O436" i="6"/>
  <c r="CB434" i="7"/>
  <c r="BZ434" i="7"/>
  <c r="BS435" i="7"/>
  <c r="BS434" i="7"/>
  <c r="BX435" i="7"/>
  <c r="L435" i="6" s="1"/>
  <c r="M435" i="6"/>
  <c r="BY435" i="7"/>
  <c r="CA435" i="7"/>
  <c r="BP435" i="7"/>
  <c r="BK434" i="7"/>
  <c r="BM434" i="7"/>
  <c r="K435" i="6"/>
  <c r="BI435" i="7"/>
  <c r="J435" i="6" s="1"/>
  <c r="BL435" i="7"/>
  <c r="BJ435" i="7"/>
  <c r="AU435" i="7"/>
  <c r="H435" i="6" s="1"/>
  <c r="I435" i="6"/>
  <c r="AX435" i="7"/>
  <c r="AV435" i="7"/>
  <c r="AW434" i="7"/>
  <c r="AY434" i="7"/>
  <c r="BB435" i="7"/>
  <c r="BE436" i="7"/>
  <c r="AN435" i="7"/>
  <c r="F434" i="6"/>
  <c r="AG435" i="7"/>
  <c r="AJ435" i="7"/>
  <c r="AH435" i="7"/>
  <c r="AI434" i="7"/>
  <c r="AK434" i="7"/>
  <c r="G436" i="6"/>
  <c r="AQ436" i="7"/>
  <c r="F433" i="7"/>
  <c r="AC436" i="7"/>
  <c r="E436" i="6"/>
  <c r="V435" i="7"/>
  <c r="T435" i="7"/>
  <c r="S435" i="7"/>
  <c r="D435" i="6" s="1"/>
  <c r="W434" i="7"/>
  <c r="U434" i="7"/>
  <c r="Z435" i="7"/>
  <c r="D434" i="7"/>
  <c r="B434" i="6" s="1"/>
  <c r="AE434" i="6" s="1"/>
  <c r="E434" i="7"/>
  <c r="H434" i="7" s="1"/>
  <c r="G434" i="7"/>
  <c r="C435" i="6"/>
  <c r="L434" i="7"/>
  <c r="O435" i="7"/>
  <c r="DK436" i="7"/>
  <c r="AP435" i="7"/>
  <c r="CG435" i="7"/>
  <c r="BD435" i="7"/>
  <c r="BR434" i="7"/>
  <c r="Q437" i="6" l="1"/>
  <c r="DB437" i="7"/>
  <c r="P437" i="6" s="1"/>
  <c r="DE437" i="7"/>
  <c r="DC437" i="7"/>
  <c r="DF436" i="7"/>
  <c r="DD436" i="7"/>
  <c r="DI437" i="7"/>
  <c r="DL437" i="7"/>
  <c r="AF435" i="6"/>
  <c r="CH436" i="7"/>
  <c r="CE436" i="7"/>
  <c r="CW436" i="7"/>
  <c r="CT436" i="7"/>
  <c r="CQ435" i="7"/>
  <c r="CO435" i="7"/>
  <c r="CM436" i="7"/>
  <c r="N436" i="6" s="1"/>
  <c r="CP436" i="7"/>
  <c r="CN436" i="7"/>
  <c r="O437" i="6"/>
  <c r="BP436" i="7"/>
  <c r="CB435" i="7"/>
  <c r="BZ435" i="7"/>
  <c r="M436" i="6"/>
  <c r="BX436" i="7"/>
  <c r="L436" i="6" s="1"/>
  <c r="CA436" i="7"/>
  <c r="BY436" i="7"/>
  <c r="BK435" i="7"/>
  <c r="BM435" i="7"/>
  <c r="K436" i="6"/>
  <c r="BJ436" i="7"/>
  <c r="BI436" i="7"/>
  <c r="J436" i="6" s="1"/>
  <c r="BL436" i="7"/>
  <c r="AV436" i="7"/>
  <c r="I436" i="6"/>
  <c r="AX436" i="7"/>
  <c r="AU436" i="7"/>
  <c r="H436" i="6" s="1"/>
  <c r="AW435" i="7"/>
  <c r="AY435" i="7"/>
  <c r="BB436" i="7"/>
  <c r="BE437" i="7"/>
  <c r="AN436" i="7"/>
  <c r="F435" i="6"/>
  <c r="AJ436" i="7"/>
  <c r="AH436" i="7"/>
  <c r="AG436" i="7"/>
  <c r="AI435" i="7"/>
  <c r="AK435" i="7"/>
  <c r="G437" i="6"/>
  <c r="AQ437" i="7"/>
  <c r="F434" i="7"/>
  <c r="S436" i="7"/>
  <c r="D436" i="6" s="1"/>
  <c r="T436" i="7"/>
  <c r="V436" i="7"/>
  <c r="U435" i="7"/>
  <c r="W435" i="7"/>
  <c r="E437" i="6"/>
  <c r="AC437" i="7"/>
  <c r="Z436" i="7"/>
  <c r="E435" i="7"/>
  <c r="F435" i="7" s="1"/>
  <c r="D435" i="7"/>
  <c r="B435" i="6" s="1"/>
  <c r="AE435" i="6" s="1"/>
  <c r="C436" i="6"/>
  <c r="G435" i="7"/>
  <c r="L435" i="7"/>
  <c r="O436" i="7"/>
  <c r="CG436" i="7"/>
  <c r="BR435" i="7"/>
  <c r="AP436" i="7"/>
  <c r="DK437" i="7"/>
  <c r="BD436" i="7"/>
  <c r="Q438" i="6" l="1"/>
  <c r="DB438" i="7"/>
  <c r="P438" i="6" s="1"/>
  <c r="DC438" i="7"/>
  <c r="DE438" i="7"/>
  <c r="DF437" i="7"/>
  <c r="DD437" i="7"/>
  <c r="DI438" i="7"/>
  <c r="DL438" i="7"/>
  <c r="AF436" i="6"/>
  <c r="CH437" i="7"/>
  <c r="CE437" i="7"/>
  <c r="CW437" i="7"/>
  <c r="CT437" i="7"/>
  <c r="CP437" i="7"/>
  <c r="CM437" i="7"/>
  <c r="N437" i="6" s="1"/>
  <c r="CN437" i="7"/>
  <c r="CQ436" i="7"/>
  <c r="CO436" i="7"/>
  <c r="O438" i="6"/>
  <c r="BS437" i="7"/>
  <c r="CB436" i="7"/>
  <c r="BZ436" i="7"/>
  <c r="BY437" i="7"/>
  <c r="M437" i="6"/>
  <c r="BX437" i="7"/>
  <c r="L437" i="6" s="1"/>
  <c r="CA437" i="7"/>
  <c r="BS436" i="7"/>
  <c r="BP437" i="7"/>
  <c r="BK436" i="7"/>
  <c r="BM436" i="7"/>
  <c r="K437" i="6"/>
  <c r="BL437" i="7"/>
  <c r="BI437" i="7"/>
  <c r="J437" i="6" s="1"/>
  <c r="BJ437" i="7"/>
  <c r="AU437" i="7"/>
  <c r="H437" i="6" s="1"/>
  <c r="I437" i="6"/>
  <c r="AX437" i="7"/>
  <c r="AV437" i="7"/>
  <c r="BB437" i="7"/>
  <c r="AW436" i="7"/>
  <c r="AY436" i="7"/>
  <c r="BE438" i="7"/>
  <c r="AN437" i="7"/>
  <c r="F436" i="6"/>
  <c r="AG437" i="7"/>
  <c r="AJ437" i="7"/>
  <c r="AH437" i="7"/>
  <c r="AI436" i="7"/>
  <c r="AK436" i="7"/>
  <c r="G438" i="6"/>
  <c r="AQ438" i="7"/>
  <c r="H435" i="7"/>
  <c r="AC438" i="7"/>
  <c r="E438" i="6"/>
  <c r="T437" i="7"/>
  <c r="V437" i="7"/>
  <c r="S437" i="7"/>
  <c r="D437" i="6" s="1"/>
  <c r="W436" i="7"/>
  <c r="U436" i="7"/>
  <c r="Z437" i="7"/>
  <c r="E436" i="7"/>
  <c r="F436" i="7" s="1"/>
  <c r="D436" i="7"/>
  <c r="B436" i="6" s="1"/>
  <c r="AE436" i="6" s="1"/>
  <c r="C437" i="6"/>
  <c r="G436" i="7"/>
  <c r="L436" i="7"/>
  <c r="O437" i="7"/>
  <c r="AP437" i="7"/>
  <c r="BD437" i="7"/>
  <c r="BR436" i="7"/>
  <c r="CG437" i="7"/>
  <c r="DK438" i="7"/>
  <c r="Q439" i="6" l="1"/>
  <c r="DE439" i="7"/>
  <c r="DB439" i="7"/>
  <c r="P439" i="6" s="1"/>
  <c r="DC439" i="7"/>
  <c r="DI439" i="7"/>
  <c r="DL439" i="7"/>
  <c r="DF438" i="7"/>
  <c r="DD438" i="7"/>
  <c r="CH438" i="7"/>
  <c r="CE438" i="7"/>
  <c r="AF437" i="6"/>
  <c r="CW438" i="7"/>
  <c r="CT438" i="7"/>
  <c r="CP438" i="7"/>
  <c r="CM438" i="7"/>
  <c r="N438" i="6" s="1"/>
  <c r="CN438" i="7"/>
  <c r="CQ437" i="7"/>
  <c r="CO437" i="7"/>
  <c r="O439" i="6"/>
  <c r="BP438" i="7"/>
  <c r="BZ437" i="7"/>
  <c r="CB437" i="7"/>
  <c r="BX438" i="7"/>
  <c r="L438" i="6" s="1"/>
  <c r="M438" i="6"/>
  <c r="CA438" i="7"/>
  <c r="BY438" i="7"/>
  <c r="BM437" i="7"/>
  <c r="BK437" i="7"/>
  <c r="K438" i="6"/>
  <c r="BI438" i="7"/>
  <c r="J438" i="6" s="1"/>
  <c r="BL438" i="7"/>
  <c r="BJ438" i="7"/>
  <c r="AU438" i="7"/>
  <c r="H438" i="6" s="1"/>
  <c r="I438" i="6"/>
  <c r="AV438" i="7"/>
  <c r="AX438" i="7"/>
  <c r="AW437" i="7"/>
  <c r="AY437" i="7"/>
  <c r="BB438" i="7"/>
  <c r="BE439" i="7"/>
  <c r="AN438" i="7"/>
  <c r="F437" i="6"/>
  <c r="AG438" i="7"/>
  <c r="AJ438" i="7"/>
  <c r="AH438" i="7"/>
  <c r="AI437" i="7"/>
  <c r="AK437" i="7"/>
  <c r="G439" i="6"/>
  <c r="AQ439" i="7"/>
  <c r="H436" i="7"/>
  <c r="U437" i="7"/>
  <c r="W437" i="7"/>
  <c r="V438" i="7"/>
  <c r="S438" i="7"/>
  <c r="D438" i="6" s="1"/>
  <c r="T438" i="7"/>
  <c r="E439" i="6"/>
  <c r="AC439" i="7"/>
  <c r="Z438" i="7"/>
  <c r="E437" i="7"/>
  <c r="H437" i="7" s="1"/>
  <c r="D437" i="7"/>
  <c r="B437" i="6" s="1"/>
  <c r="AE437" i="6" s="1"/>
  <c r="G437" i="7"/>
  <c r="C438" i="6"/>
  <c r="L437" i="7"/>
  <c r="O438" i="7"/>
  <c r="CG438" i="7"/>
  <c r="BR437" i="7"/>
  <c r="BD438" i="7"/>
  <c r="DK439" i="7"/>
  <c r="AP438" i="7"/>
  <c r="Q440" i="6" l="1"/>
  <c r="DC440" i="7"/>
  <c r="DB440" i="7"/>
  <c r="P440" i="6" s="1"/>
  <c r="DE440" i="7"/>
  <c r="DF439" i="7"/>
  <c r="DD439" i="7"/>
  <c r="DI440" i="7"/>
  <c r="DL440" i="7"/>
  <c r="AF438" i="6"/>
  <c r="CH439" i="7"/>
  <c r="CE439" i="7"/>
  <c r="CW439" i="7"/>
  <c r="CT439" i="7"/>
  <c r="CP439" i="7"/>
  <c r="CN439" i="7"/>
  <c r="CM439" i="7"/>
  <c r="N439" i="6" s="1"/>
  <c r="CQ438" i="7"/>
  <c r="CO438" i="7"/>
  <c r="O440" i="6"/>
  <c r="BS439" i="7"/>
  <c r="CB438" i="7"/>
  <c r="BZ438" i="7"/>
  <c r="BX439" i="7"/>
  <c r="L439" i="6" s="1"/>
  <c r="M439" i="6"/>
  <c r="BY439" i="7"/>
  <c r="CA439" i="7"/>
  <c r="BS438" i="7"/>
  <c r="BP439" i="7"/>
  <c r="BK438" i="7"/>
  <c r="BM438" i="7"/>
  <c r="K439" i="6"/>
  <c r="BI439" i="7"/>
  <c r="J439" i="6" s="1"/>
  <c r="BL439" i="7"/>
  <c r="BJ439" i="7"/>
  <c r="AU439" i="7"/>
  <c r="H439" i="6" s="1"/>
  <c r="I439" i="6"/>
  <c r="AX439" i="7"/>
  <c r="AV439" i="7"/>
  <c r="BB439" i="7"/>
  <c r="AY438" i="7"/>
  <c r="AW438" i="7"/>
  <c r="BE440" i="7"/>
  <c r="AN439" i="7"/>
  <c r="F438" i="6"/>
  <c r="AG439" i="7"/>
  <c r="AH439" i="7"/>
  <c r="AJ439" i="7"/>
  <c r="AI438" i="7"/>
  <c r="AK438" i="7"/>
  <c r="F437" i="7"/>
  <c r="G440" i="6"/>
  <c r="AQ440" i="7"/>
  <c r="AC440" i="7"/>
  <c r="E440" i="6"/>
  <c r="V439" i="7"/>
  <c r="S439" i="7"/>
  <c r="D439" i="6" s="1"/>
  <c r="T439" i="7"/>
  <c r="Z439" i="7"/>
  <c r="U438" i="7"/>
  <c r="W438" i="7"/>
  <c r="G438" i="7"/>
  <c r="C439" i="6"/>
  <c r="E438" i="7"/>
  <c r="H438" i="7" s="1"/>
  <c r="D438" i="7"/>
  <c r="B438" i="6" s="1"/>
  <c r="AE438" i="6" s="1"/>
  <c r="L438" i="7"/>
  <c r="O439" i="7"/>
  <c r="AP439" i="7"/>
  <c r="DK440" i="7"/>
  <c r="CG439" i="7"/>
  <c r="BR438" i="7"/>
  <c r="BD439" i="7"/>
  <c r="Q441" i="6" l="1"/>
  <c r="DC441" i="7"/>
  <c r="DB441" i="7"/>
  <c r="P441" i="6" s="1"/>
  <c r="DE441" i="7"/>
  <c r="DD440" i="7"/>
  <c r="DF440" i="7"/>
  <c r="DI441" i="7"/>
  <c r="DL441" i="7"/>
  <c r="AF439" i="6"/>
  <c r="CH440" i="7"/>
  <c r="CE440" i="7"/>
  <c r="CW440" i="7"/>
  <c r="CT440" i="7"/>
  <c r="CQ439" i="7"/>
  <c r="CO439" i="7"/>
  <c r="CP440" i="7"/>
  <c r="CM440" i="7"/>
  <c r="N440" i="6" s="1"/>
  <c r="CN440" i="7"/>
  <c r="O441" i="6"/>
  <c r="BP440" i="7"/>
  <c r="CB439" i="7"/>
  <c r="BZ439" i="7"/>
  <c r="BX440" i="7"/>
  <c r="L440" i="6" s="1"/>
  <c r="M440" i="6"/>
  <c r="CA440" i="7"/>
  <c r="BY440" i="7"/>
  <c r="BK439" i="7"/>
  <c r="BM439" i="7"/>
  <c r="K440" i="6"/>
  <c r="BJ440" i="7"/>
  <c r="BI440" i="7"/>
  <c r="J440" i="6" s="1"/>
  <c r="BL440" i="7"/>
  <c r="AV440" i="7"/>
  <c r="I440" i="6"/>
  <c r="AU440" i="7"/>
  <c r="H440" i="6" s="1"/>
  <c r="AX440" i="7"/>
  <c r="AW439" i="7"/>
  <c r="AY439" i="7"/>
  <c r="BB440" i="7"/>
  <c r="BE441" i="7"/>
  <c r="AN440" i="7"/>
  <c r="F439" i="6"/>
  <c r="AI439" i="7"/>
  <c r="AK439" i="7"/>
  <c r="AG440" i="7"/>
  <c r="AJ440" i="7"/>
  <c r="AH440" i="7"/>
  <c r="G441" i="6"/>
  <c r="AQ441" i="7"/>
  <c r="F438" i="7"/>
  <c r="U439" i="7"/>
  <c r="W439" i="7"/>
  <c r="S440" i="7"/>
  <c r="D440" i="6" s="1"/>
  <c r="T440" i="7"/>
  <c r="V440" i="7"/>
  <c r="E441" i="6"/>
  <c r="AC441" i="7"/>
  <c r="Z440" i="7"/>
  <c r="G439" i="7"/>
  <c r="E439" i="7"/>
  <c r="H439" i="7" s="1"/>
  <c r="D439" i="7"/>
  <c r="B439" i="6" s="1"/>
  <c r="C440" i="6"/>
  <c r="L439" i="7"/>
  <c r="O440" i="7"/>
  <c r="AP440" i="7"/>
  <c r="DK441" i="7"/>
  <c r="CG440" i="7"/>
  <c r="BR439" i="7"/>
  <c r="BD440" i="7"/>
  <c r="AE439" i="6" l="1"/>
  <c r="Q442" i="6"/>
  <c r="DB442" i="7"/>
  <c r="P442" i="6" s="1"/>
  <c r="DC442" i="7"/>
  <c r="DE442" i="7"/>
  <c r="DF441" i="7"/>
  <c r="DD441" i="7"/>
  <c r="DI442" i="7"/>
  <c r="DL442" i="7"/>
  <c r="AF440" i="6"/>
  <c r="CH441" i="7"/>
  <c r="CE441" i="7"/>
  <c r="CW441" i="7"/>
  <c r="CT441" i="7"/>
  <c r="CM441" i="7"/>
  <c r="N441" i="6" s="1"/>
  <c r="CN441" i="7"/>
  <c r="CP441" i="7"/>
  <c r="CQ440" i="7"/>
  <c r="CO440" i="7"/>
  <c r="O442" i="6"/>
  <c r="CB440" i="7"/>
  <c r="BZ440" i="7"/>
  <c r="BS441" i="7"/>
  <c r="BY441" i="7"/>
  <c r="M441" i="6"/>
  <c r="CA441" i="7"/>
  <c r="BX441" i="7"/>
  <c r="L441" i="6" s="1"/>
  <c r="BS440" i="7"/>
  <c r="BK440" i="7"/>
  <c r="BM440" i="7"/>
  <c r="K441" i="6"/>
  <c r="BL441" i="7"/>
  <c r="BI441" i="7"/>
  <c r="J441" i="6" s="1"/>
  <c r="BJ441" i="7"/>
  <c r="AU441" i="7"/>
  <c r="H441" i="6" s="1"/>
  <c r="I441" i="6"/>
  <c r="AX441" i="7"/>
  <c r="AV441" i="7"/>
  <c r="BB441" i="7"/>
  <c r="AY440" i="7"/>
  <c r="AW440" i="7"/>
  <c r="BE442" i="7"/>
  <c r="AN441" i="7"/>
  <c r="F440" i="6"/>
  <c r="AG441" i="7"/>
  <c r="AJ441" i="7"/>
  <c r="AH441" i="7"/>
  <c r="AI440" i="7"/>
  <c r="AK440" i="7"/>
  <c r="G442" i="6"/>
  <c r="AQ442" i="7"/>
  <c r="AC442" i="7"/>
  <c r="E442" i="6"/>
  <c r="T441" i="7"/>
  <c r="V441" i="7"/>
  <c r="S441" i="7"/>
  <c r="D441" i="6" s="1"/>
  <c r="W440" i="7"/>
  <c r="U440" i="7"/>
  <c r="Z441" i="7"/>
  <c r="F439" i="7"/>
  <c r="G440" i="7"/>
  <c r="E440" i="7"/>
  <c r="F440" i="7" s="1"/>
  <c r="D440" i="7"/>
  <c r="B440" i="6" s="1"/>
  <c r="C441" i="6"/>
  <c r="L440" i="7"/>
  <c r="O441" i="7"/>
  <c r="BR440" i="7"/>
  <c r="CG441" i="7"/>
  <c r="BD441" i="7"/>
  <c r="AP441" i="7"/>
  <c r="DK442" i="7"/>
  <c r="H440" i="7" l="1"/>
  <c r="AE440" i="6"/>
  <c r="AF441" i="6"/>
  <c r="BP441" i="7"/>
  <c r="Q443" i="6"/>
  <c r="DE443" i="7"/>
  <c r="DC443" i="7"/>
  <c r="DB443" i="7"/>
  <c r="P443" i="6" s="1"/>
  <c r="DI443" i="7"/>
  <c r="DL443" i="7"/>
  <c r="DD442" i="7"/>
  <c r="DF442" i="7"/>
  <c r="CH442" i="7"/>
  <c r="CE442" i="7"/>
  <c r="CW442" i="7"/>
  <c r="CT442" i="7"/>
  <c r="CQ441" i="7"/>
  <c r="CO441" i="7"/>
  <c r="CP442" i="7"/>
  <c r="CM442" i="7"/>
  <c r="N442" i="6" s="1"/>
  <c r="CN442" i="7"/>
  <c r="O443" i="6"/>
  <c r="BS442" i="7"/>
  <c r="BZ441" i="7"/>
  <c r="CB441" i="7"/>
  <c r="BX442" i="7"/>
  <c r="L442" i="6" s="1"/>
  <c r="M442" i="6"/>
  <c r="CA442" i="7"/>
  <c r="BY442" i="7"/>
  <c r="BM441" i="7"/>
  <c r="BK441" i="7"/>
  <c r="K442" i="6"/>
  <c r="BL442" i="7"/>
  <c r="BI442" i="7"/>
  <c r="J442" i="6" s="1"/>
  <c r="BJ442" i="7"/>
  <c r="BB442" i="7"/>
  <c r="AW441" i="7"/>
  <c r="AY441" i="7"/>
  <c r="AU442" i="7"/>
  <c r="H442" i="6" s="1"/>
  <c r="I442" i="6"/>
  <c r="AX442" i="7"/>
  <c r="AV442" i="7"/>
  <c r="BE443" i="7"/>
  <c r="AN442" i="7"/>
  <c r="F441" i="6"/>
  <c r="AH442" i="7"/>
  <c r="AJ442" i="7"/>
  <c r="AG442" i="7"/>
  <c r="AI441" i="7"/>
  <c r="AK441" i="7"/>
  <c r="G443" i="6"/>
  <c r="AQ443" i="7"/>
  <c r="U441" i="7"/>
  <c r="W441" i="7"/>
  <c r="V442" i="7"/>
  <c r="T442" i="7"/>
  <c r="S442" i="7"/>
  <c r="D442" i="6" s="1"/>
  <c r="E443" i="6"/>
  <c r="AC443" i="7"/>
  <c r="Z442" i="7"/>
  <c r="G441" i="7"/>
  <c r="E441" i="7"/>
  <c r="H441" i="7" s="1"/>
  <c r="D441" i="7"/>
  <c r="B441" i="6" s="1"/>
  <c r="AE441" i="6" s="1"/>
  <c r="C442" i="6"/>
  <c r="L441" i="7"/>
  <c r="O442" i="7"/>
  <c r="CG442" i="7"/>
  <c r="DK443" i="7"/>
  <c r="BR441" i="7"/>
  <c r="BD442" i="7"/>
  <c r="AP442" i="7"/>
  <c r="Q444" i="6" l="1"/>
  <c r="DB444" i="7"/>
  <c r="P444" i="6" s="1"/>
  <c r="DC444" i="7"/>
  <c r="DE444" i="7"/>
  <c r="DI444" i="7"/>
  <c r="DL444" i="7"/>
  <c r="DF443" i="7"/>
  <c r="DD443" i="7"/>
  <c r="CH443" i="7"/>
  <c r="CE443" i="7"/>
  <c r="CW443" i="7"/>
  <c r="CT443" i="7"/>
  <c r="AF442" i="6"/>
  <c r="CP443" i="7"/>
  <c r="CN443" i="7"/>
  <c r="CM443" i="7"/>
  <c r="N443" i="6" s="1"/>
  <c r="CQ442" i="7"/>
  <c r="CO442" i="7"/>
  <c r="O444" i="6"/>
  <c r="BP442" i="7"/>
  <c r="BX443" i="7"/>
  <c r="L443" i="6" s="1"/>
  <c r="M443" i="6"/>
  <c r="BY443" i="7"/>
  <c r="CA443" i="7"/>
  <c r="CB442" i="7"/>
  <c r="BZ442" i="7"/>
  <c r="BK442" i="7"/>
  <c r="BM442" i="7"/>
  <c r="K443" i="6"/>
  <c r="BL443" i="7"/>
  <c r="BI443" i="7"/>
  <c r="J443" i="6" s="1"/>
  <c r="BJ443" i="7"/>
  <c r="AW442" i="7"/>
  <c r="AY442" i="7"/>
  <c r="AU443" i="7"/>
  <c r="H443" i="6" s="1"/>
  <c r="I443" i="6"/>
  <c r="AX443" i="7"/>
  <c r="AV443" i="7"/>
  <c r="BB443" i="7"/>
  <c r="BE444" i="7"/>
  <c r="AN443" i="7"/>
  <c r="F442" i="6"/>
  <c r="AG443" i="7"/>
  <c r="AJ443" i="7"/>
  <c r="AH443" i="7"/>
  <c r="AI442" i="7"/>
  <c r="AK442" i="7"/>
  <c r="G444" i="6"/>
  <c r="AQ444" i="7"/>
  <c r="AC444" i="7"/>
  <c r="E444" i="6"/>
  <c r="V443" i="7"/>
  <c r="T443" i="7"/>
  <c r="S443" i="7"/>
  <c r="D443" i="6" s="1"/>
  <c r="W442" i="7"/>
  <c r="U442" i="7"/>
  <c r="Z443" i="7"/>
  <c r="F441" i="7"/>
  <c r="G442" i="7"/>
  <c r="E442" i="7"/>
  <c r="F442" i="7" s="1"/>
  <c r="D442" i="7"/>
  <c r="B442" i="6" s="1"/>
  <c r="C443" i="6"/>
  <c r="L442" i="7"/>
  <c r="H442" i="7"/>
  <c r="O443" i="7"/>
  <c r="CG443" i="7"/>
  <c r="AP443" i="7"/>
  <c r="BR443" i="7"/>
  <c r="BR442" i="7"/>
  <c r="BD443" i="7"/>
  <c r="DK444" i="7"/>
  <c r="AE442" i="6" l="1"/>
  <c r="Q445" i="6"/>
  <c r="DC445" i="7"/>
  <c r="DB445" i="7"/>
  <c r="P445" i="6" s="1"/>
  <c r="DE445" i="7"/>
  <c r="DI445" i="7"/>
  <c r="DL445" i="7"/>
  <c r="DF444" i="7"/>
  <c r="DD444" i="7"/>
  <c r="AF443" i="6"/>
  <c r="CH444" i="7"/>
  <c r="CE444" i="7"/>
  <c r="CW444" i="7"/>
  <c r="CT444" i="7"/>
  <c r="CM444" i="7"/>
  <c r="N444" i="6" s="1"/>
  <c r="CP444" i="7"/>
  <c r="CN444" i="7"/>
  <c r="CQ443" i="7"/>
  <c r="CO443" i="7"/>
  <c r="O445" i="6"/>
  <c r="BP443" i="7"/>
  <c r="BS443" i="7"/>
  <c r="M444" i="6"/>
  <c r="BX444" i="7"/>
  <c r="L444" i="6" s="1"/>
  <c r="CA444" i="7"/>
  <c r="BY444" i="7"/>
  <c r="CB443" i="7"/>
  <c r="BZ443" i="7"/>
  <c r="BK443" i="7"/>
  <c r="BM443" i="7"/>
  <c r="K444" i="6"/>
  <c r="BI444" i="7"/>
  <c r="J444" i="6" s="1"/>
  <c r="BJ444" i="7"/>
  <c r="BL444" i="7"/>
  <c r="I444" i="6"/>
  <c r="AU444" i="7"/>
  <c r="H444" i="6" s="1"/>
  <c r="AX444" i="7"/>
  <c r="AV444" i="7"/>
  <c r="AW443" i="7"/>
  <c r="AY443" i="7"/>
  <c r="BB444" i="7"/>
  <c r="BE445" i="7"/>
  <c r="AN444" i="7"/>
  <c r="F443" i="6"/>
  <c r="AG444" i="7"/>
  <c r="AH444" i="7"/>
  <c r="AJ444" i="7"/>
  <c r="AI443" i="7"/>
  <c r="AK443" i="7"/>
  <c r="G445" i="6"/>
  <c r="AQ445" i="7"/>
  <c r="S444" i="7"/>
  <c r="D444" i="6" s="1"/>
  <c r="T444" i="7"/>
  <c r="V444" i="7"/>
  <c r="U443" i="7"/>
  <c r="W443" i="7"/>
  <c r="E445" i="6"/>
  <c r="AC445" i="7"/>
  <c r="Z444" i="7"/>
  <c r="G443" i="7"/>
  <c r="E443" i="7"/>
  <c r="F443" i="7" s="1"/>
  <c r="D443" i="7"/>
  <c r="B443" i="6" s="1"/>
  <c r="AE443" i="6" s="1"/>
  <c r="C444" i="6"/>
  <c r="L443" i="7"/>
  <c r="O444" i="7"/>
  <c r="BD444" i="7"/>
  <c r="BR444" i="7"/>
  <c r="CG444" i="7"/>
  <c r="AP444" i="7"/>
  <c r="DK445" i="7"/>
  <c r="AF444" i="6" l="1"/>
  <c r="Q446" i="6"/>
  <c r="DC446" i="7"/>
  <c r="DB446" i="7"/>
  <c r="P446" i="6" s="1"/>
  <c r="DE446" i="7"/>
  <c r="DF445" i="7"/>
  <c r="DD445" i="7"/>
  <c r="DI446" i="7"/>
  <c r="DL446" i="7"/>
  <c r="BP444" i="7"/>
  <c r="CH445" i="7"/>
  <c r="CE445" i="7"/>
  <c r="CW445" i="7"/>
  <c r="CT445" i="7"/>
  <c r="CP445" i="7"/>
  <c r="CM445" i="7"/>
  <c r="N445" i="6" s="1"/>
  <c r="CN445" i="7"/>
  <c r="CQ444" i="7"/>
  <c r="CO444" i="7"/>
  <c r="O446" i="6"/>
  <c r="CB444" i="7"/>
  <c r="BZ444" i="7"/>
  <c r="BS445" i="7"/>
  <c r="BY445" i="7"/>
  <c r="M445" i="6"/>
  <c r="BX445" i="7"/>
  <c r="L445" i="6" s="1"/>
  <c r="CA445" i="7"/>
  <c r="BS444" i="7"/>
  <c r="K445" i="6"/>
  <c r="BI445" i="7"/>
  <c r="J445" i="6" s="1"/>
  <c r="BL445" i="7"/>
  <c r="BJ445" i="7"/>
  <c r="BM444" i="7"/>
  <c r="BK444" i="7"/>
  <c r="AY444" i="7"/>
  <c r="AW444" i="7"/>
  <c r="AU445" i="7"/>
  <c r="H445" i="6" s="1"/>
  <c r="I445" i="6"/>
  <c r="AX445" i="7"/>
  <c r="AV445" i="7"/>
  <c r="BB445" i="7"/>
  <c r="BE446" i="7"/>
  <c r="AN445" i="7"/>
  <c r="F444" i="6"/>
  <c r="AJ445" i="7"/>
  <c r="AH445" i="7"/>
  <c r="AG445" i="7"/>
  <c r="AI444" i="7"/>
  <c r="AK444" i="7"/>
  <c r="G446" i="6"/>
  <c r="AQ446" i="7"/>
  <c r="AC446" i="7"/>
  <c r="E446" i="6"/>
  <c r="T445" i="7"/>
  <c r="V445" i="7"/>
  <c r="S445" i="7"/>
  <c r="D445" i="6" s="1"/>
  <c r="W444" i="7"/>
  <c r="U444" i="7"/>
  <c r="Z445" i="7"/>
  <c r="H443" i="7"/>
  <c r="G444" i="7"/>
  <c r="E444" i="7"/>
  <c r="F444" i="7" s="1"/>
  <c r="D444" i="7"/>
  <c r="B444" i="6" s="1"/>
  <c r="C445" i="6"/>
  <c r="L444" i="7"/>
  <c r="O445" i="7"/>
  <c r="AP445" i="7"/>
  <c r="DK446" i="7"/>
  <c r="BD445" i="7"/>
  <c r="CG445" i="7"/>
  <c r="AE444" i="6" l="1"/>
  <c r="H444" i="7"/>
  <c r="Q447" i="6"/>
  <c r="DE447" i="7"/>
  <c r="DC447" i="7"/>
  <c r="DB447" i="7"/>
  <c r="P447" i="6" s="1"/>
  <c r="DD446" i="7"/>
  <c r="DF446" i="7"/>
  <c r="DI447" i="7"/>
  <c r="DL447" i="7"/>
  <c r="AF445" i="6"/>
  <c r="CH446" i="7"/>
  <c r="CE446" i="7"/>
  <c r="CW446" i="7"/>
  <c r="CT446" i="7"/>
  <c r="CP446" i="7"/>
  <c r="CM446" i="7"/>
  <c r="N446" i="6" s="1"/>
  <c r="CN446" i="7"/>
  <c r="CQ445" i="7"/>
  <c r="CO445" i="7"/>
  <c r="O447" i="6"/>
  <c r="BP445" i="7"/>
  <c r="BZ445" i="7"/>
  <c r="CB445" i="7"/>
  <c r="BX446" i="7"/>
  <c r="L446" i="6" s="1"/>
  <c r="M446" i="6"/>
  <c r="CA446" i="7"/>
  <c r="BY446" i="7"/>
  <c r="BP446" i="7"/>
  <c r="BM445" i="7"/>
  <c r="BK445" i="7"/>
  <c r="K446" i="6"/>
  <c r="BJ446" i="7"/>
  <c r="BL446" i="7"/>
  <c r="BI446" i="7"/>
  <c r="J446" i="6" s="1"/>
  <c r="AU446" i="7"/>
  <c r="H446" i="6" s="1"/>
  <c r="I446" i="6"/>
  <c r="AX446" i="7"/>
  <c r="AV446" i="7"/>
  <c r="AW445" i="7"/>
  <c r="AY445" i="7"/>
  <c r="BB446" i="7"/>
  <c r="BE447" i="7"/>
  <c r="AN446" i="7"/>
  <c r="F445" i="6"/>
  <c r="AG446" i="7"/>
  <c r="AJ446" i="7"/>
  <c r="AH446" i="7"/>
  <c r="AI445" i="7"/>
  <c r="AK445" i="7"/>
  <c r="G447" i="6"/>
  <c r="AQ447" i="7"/>
  <c r="U445" i="7"/>
  <c r="W445" i="7"/>
  <c r="V446" i="7"/>
  <c r="S446" i="7"/>
  <c r="D446" i="6" s="1"/>
  <c r="T446" i="7"/>
  <c r="E447" i="6"/>
  <c r="AC447" i="7"/>
  <c r="Z446" i="7"/>
  <c r="G445" i="7"/>
  <c r="C446" i="6"/>
  <c r="L445" i="7"/>
  <c r="E445" i="7"/>
  <c r="D445" i="7"/>
  <c r="B445" i="6" s="1"/>
  <c r="AE445" i="6" s="1"/>
  <c r="O446" i="7"/>
  <c r="CG446" i="7"/>
  <c r="DK447" i="7"/>
  <c r="BR445" i="7"/>
  <c r="BD446" i="7"/>
  <c r="AP446" i="7"/>
  <c r="Q448" i="6" l="1"/>
  <c r="DC448" i="7"/>
  <c r="DB448" i="7"/>
  <c r="P448" i="6" s="1"/>
  <c r="DE448" i="7"/>
  <c r="DI448" i="7"/>
  <c r="DL448" i="7"/>
  <c r="DF447" i="7"/>
  <c r="DD447" i="7"/>
  <c r="CH447" i="7"/>
  <c r="CE447" i="7"/>
  <c r="AF446" i="6"/>
  <c r="CW447" i="7"/>
  <c r="CT447" i="7"/>
  <c r="CP447" i="7"/>
  <c r="CN447" i="7"/>
  <c r="CM447" i="7"/>
  <c r="N447" i="6" s="1"/>
  <c r="CQ446" i="7"/>
  <c r="CO446" i="7"/>
  <c r="O448" i="6"/>
  <c r="CB446" i="7"/>
  <c r="BZ446" i="7"/>
  <c r="BS447" i="7"/>
  <c r="BX447" i="7"/>
  <c r="L447" i="6" s="1"/>
  <c r="M447" i="6"/>
  <c r="BY447" i="7"/>
  <c r="CA447" i="7"/>
  <c r="BS446" i="7"/>
  <c r="BP447" i="7"/>
  <c r="BK446" i="7"/>
  <c r="BM446" i="7"/>
  <c r="K447" i="6"/>
  <c r="BL447" i="7"/>
  <c r="BI447" i="7"/>
  <c r="J447" i="6" s="1"/>
  <c r="BJ447" i="7"/>
  <c r="AU447" i="7"/>
  <c r="H447" i="6" s="1"/>
  <c r="I447" i="6"/>
  <c r="AX447" i="7"/>
  <c r="AV447" i="7"/>
  <c r="AY446" i="7"/>
  <c r="AW446" i="7"/>
  <c r="BB447" i="7"/>
  <c r="BE448" i="7"/>
  <c r="AN447" i="7"/>
  <c r="F446" i="6"/>
  <c r="AH447" i="7"/>
  <c r="AG447" i="7"/>
  <c r="AJ447" i="7"/>
  <c r="AK446" i="7"/>
  <c r="AI446" i="7"/>
  <c r="G448" i="6"/>
  <c r="AQ448" i="7"/>
  <c r="AC448" i="7"/>
  <c r="E448" i="6"/>
  <c r="V447" i="7"/>
  <c r="S447" i="7"/>
  <c r="D447" i="6" s="1"/>
  <c r="T447" i="7"/>
  <c r="Z447" i="7"/>
  <c r="U446" i="7"/>
  <c r="W446" i="7"/>
  <c r="E446" i="7"/>
  <c r="F446" i="7" s="1"/>
  <c r="G446" i="7"/>
  <c r="C447" i="6"/>
  <c r="D446" i="7"/>
  <c r="B446" i="6" s="1"/>
  <c r="L446" i="7"/>
  <c r="H445" i="7"/>
  <c r="F445" i="7"/>
  <c r="O447" i="7"/>
  <c r="AP447" i="7"/>
  <c r="BD447" i="7"/>
  <c r="DK448" i="7"/>
  <c r="BR446" i="7"/>
  <c r="CG447" i="7"/>
  <c r="AE446" i="6" l="1"/>
  <c r="Q449" i="6"/>
  <c r="DB449" i="7"/>
  <c r="P449" i="6" s="1"/>
  <c r="DE449" i="7"/>
  <c r="DC449" i="7"/>
  <c r="DF448" i="7"/>
  <c r="DD448" i="7"/>
  <c r="DI449" i="7"/>
  <c r="DL449" i="7"/>
  <c r="AF447" i="6"/>
  <c r="CH448" i="7"/>
  <c r="CE448" i="7"/>
  <c r="CW448" i="7"/>
  <c r="CT448" i="7"/>
  <c r="CP448" i="7"/>
  <c r="CM448" i="7"/>
  <c r="N448" i="6" s="1"/>
  <c r="CN448" i="7"/>
  <c r="CQ447" i="7"/>
  <c r="CO447" i="7"/>
  <c r="O449" i="6"/>
  <c r="BP448" i="7"/>
  <c r="CB447" i="7"/>
  <c r="BZ447" i="7"/>
  <c r="BX448" i="7"/>
  <c r="L448" i="6" s="1"/>
  <c r="M448" i="6"/>
  <c r="CA448" i="7"/>
  <c r="BY448" i="7"/>
  <c r="BK447" i="7"/>
  <c r="BM447" i="7"/>
  <c r="K448" i="6"/>
  <c r="BI448" i="7"/>
  <c r="J448" i="6" s="1"/>
  <c r="BJ448" i="7"/>
  <c r="BL448" i="7"/>
  <c r="I448" i="6"/>
  <c r="AU448" i="7"/>
  <c r="H448" i="6" s="1"/>
  <c r="AV448" i="7"/>
  <c r="AX448" i="7"/>
  <c r="AW447" i="7"/>
  <c r="AY447" i="7"/>
  <c r="BB448" i="7"/>
  <c r="BE449" i="7"/>
  <c r="AN448" i="7"/>
  <c r="F447" i="6"/>
  <c r="AG448" i="7"/>
  <c r="AH448" i="7"/>
  <c r="AJ448" i="7"/>
  <c r="AI447" i="7"/>
  <c r="AK447" i="7"/>
  <c r="G449" i="6"/>
  <c r="AQ449" i="7"/>
  <c r="H446" i="7"/>
  <c r="U447" i="7"/>
  <c r="W447" i="7"/>
  <c r="S448" i="7"/>
  <c r="D448" i="6" s="1"/>
  <c r="T448" i="7"/>
  <c r="V448" i="7"/>
  <c r="E449" i="6"/>
  <c r="AC449" i="7"/>
  <c r="Z448" i="7"/>
  <c r="G447" i="7"/>
  <c r="C448" i="6"/>
  <c r="L447" i="7"/>
  <c r="E447" i="7"/>
  <c r="D447" i="7"/>
  <c r="B447" i="6" s="1"/>
  <c r="AE447" i="6" s="1"/>
  <c r="O448" i="7"/>
  <c r="AP448" i="7"/>
  <c r="DK449" i="7"/>
  <c r="BR447" i="7"/>
  <c r="CG448" i="7"/>
  <c r="BD448" i="7"/>
  <c r="Q450" i="6" l="1"/>
  <c r="DB450" i="7"/>
  <c r="P450" i="6" s="1"/>
  <c r="DC450" i="7"/>
  <c r="DE450" i="7"/>
  <c r="DF449" i="7"/>
  <c r="DD449" i="7"/>
  <c r="DI450" i="7"/>
  <c r="DL450" i="7"/>
  <c r="AF448" i="6"/>
  <c r="CH449" i="7"/>
  <c r="CE449" i="7"/>
  <c r="CW449" i="7"/>
  <c r="CT449" i="7"/>
  <c r="CM449" i="7"/>
  <c r="N449" i="6" s="1"/>
  <c r="CN449" i="7"/>
  <c r="CP449" i="7"/>
  <c r="CQ448" i="7"/>
  <c r="CO448" i="7"/>
  <c r="O450" i="6"/>
  <c r="CB448" i="7"/>
  <c r="BZ448" i="7"/>
  <c r="BS449" i="7"/>
  <c r="BY449" i="7"/>
  <c r="M449" i="6"/>
  <c r="CA449" i="7"/>
  <c r="BX449" i="7"/>
  <c r="L449" i="6" s="1"/>
  <c r="BS448" i="7"/>
  <c r="K449" i="6"/>
  <c r="BI449" i="7"/>
  <c r="J449" i="6" s="1"/>
  <c r="BL449" i="7"/>
  <c r="BJ449" i="7"/>
  <c r="BK448" i="7"/>
  <c r="BM448" i="7"/>
  <c r="AU449" i="7"/>
  <c r="H449" i="6" s="1"/>
  <c r="I449" i="6"/>
  <c r="AX449" i="7"/>
  <c r="AV449" i="7"/>
  <c r="BB449" i="7"/>
  <c r="AW448" i="7"/>
  <c r="AY448" i="7"/>
  <c r="BE450" i="7"/>
  <c r="AN449" i="7"/>
  <c r="F448" i="6"/>
  <c r="AG449" i="7"/>
  <c r="AH449" i="7"/>
  <c r="AJ449" i="7"/>
  <c r="AK448" i="7"/>
  <c r="AI448" i="7"/>
  <c r="G450" i="6"/>
  <c r="AQ450" i="7"/>
  <c r="AC450" i="7"/>
  <c r="E450" i="6"/>
  <c r="T449" i="7"/>
  <c r="V449" i="7"/>
  <c r="S449" i="7"/>
  <c r="D449" i="6" s="1"/>
  <c r="W448" i="7"/>
  <c r="U448" i="7"/>
  <c r="Z449" i="7"/>
  <c r="E448" i="7"/>
  <c r="F448" i="7" s="1"/>
  <c r="D448" i="7"/>
  <c r="B448" i="6" s="1"/>
  <c r="AE448" i="6" s="1"/>
  <c r="G448" i="7"/>
  <c r="C449" i="6"/>
  <c r="L448" i="7"/>
  <c r="H447" i="7"/>
  <c r="F447" i="7"/>
  <c r="O449" i="7"/>
  <c r="BD449" i="7"/>
  <c r="AP449" i="7"/>
  <c r="CG449" i="7"/>
  <c r="DK450" i="7"/>
  <c r="BR448" i="7"/>
  <c r="Q451" i="6" l="1"/>
  <c r="DE451" i="7"/>
  <c r="DC451" i="7"/>
  <c r="DB451" i="7"/>
  <c r="P451" i="6" s="1"/>
  <c r="DI451" i="7"/>
  <c r="DL451" i="7"/>
  <c r="DD450" i="7"/>
  <c r="DF450" i="7"/>
  <c r="CH450" i="7"/>
  <c r="CE450" i="7"/>
  <c r="AF449" i="6"/>
  <c r="CW450" i="7"/>
  <c r="CT450" i="7"/>
  <c r="CP450" i="7"/>
  <c r="CM450" i="7"/>
  <c r="N450" i="6" s="1"/>
  <c r="CN450" i="7"/>
  <c r="CQ449" i="7"/>
  <c r="CO449" i="7"/>
  <c r="O451" i="6"/>
  <c r="BP449" i="7"/>
  <c r="BS450" i="7"/>
  <c r="BZ449" i="7"/>
  <c r="CB449" i="7"/>
  <c r="BX450" i="7"/>
  <c r="L450" i="6" s="1"/>
  <c r="M450" i="6"/>
  <c r="CA450" i="7"/>
  <c r="BY450" i="7"/>
  <c r="BP450" i="7"/>
  <c r="BM449" i="7"/>
  <c r="BK449" i="7"/>
  <c r="K450" i="6"/>
  <c r="BL450" i="7"/>
  <c r="BI450" i="7"/>
  <c r="J450" i="6" s="1"/>
  <c r="BJ450" i="7"/>
  <c r="BB450" i="7"/>
  <c r="AW449" i="7"/>
  <c r="AY449" i="7"/>
  <c r="I450" i="6"/>
  <c r="AX450" i="7"/>
  <c r="AU450" i="7"/>
  <c r="H450" i="6" s="1"/>
  <c r="AV450" i="7"/>
  <c r="BE451" i="7"/>
  <c r="AN450" i="7"/>
  <c r="F449" i="6"/>
  <c r="AG450" i="7"/>
  <c r="AJ450" i="7"/>
  <c r="AH450" i="7"/>
  <c r="AI449" i="7"/>
  <c r="AK449" i="7"/>
  <c r="H448" i="7"/>
  <c r="G451" i="6"/>
  <c r="AQ451" i="7"/>
  <c r="U449" i="7"/>
  <c r="W449" i="7"/>
  <c r="V450" i="7"/>
  <c r="T450" i="7"/>
  <c r="S450" i="7"/>
  <c r="D450" i="6" s="1"/>
  <c r="E451" i="6"/>
  <c r="AC451" i="7"/>
  <c r="Z450" i="7"/>
  <c r="E449" i="7"/>
  <c r="H449" i="7" s="1"/>
  <c r="G449" i="7"/>
  <c r="D449" i="7"/>
  <c r="B449" i="6" s="1"/>
  <c r="C450" i="6"/>
  <c r="L449" i="7"/>
  <c r="O450" i="7"/>
  <c r="CG450" i="7"/>
  <c r="BR449" i="7"/>
  <c r="BD450" i="7"/>
  <c r="DK451" i="7"/>
  <c r="AP450" i="7"/>
  <c r="AE449" i="6" l="1"/>
  <c r="Q452" i="6"/>
  <c r="DB452" i="7"/>
  <c r="P452" i="6" s="1"/>
  <c r="DC452" i="7"/>
  <c r="DE452" i="7"/>
  <c r="DI452" i="7"/>
  <c r="DL452" i="7"/>
  <c r="DF451" i="7"/>
  <c r="DD451" i="7"/>
  <c r="AF450" i="6"/>
  <c r="CH451" i="7"/>
  <c r="CE451" i="7"/>
  <c r="CW451" i="7"/>
  <c r="CT451" i="7"/>
  <c r="CP451" i="7"/>
  <c r="CN451" i="7"/>
  <c r="CM451" i="7"/>
  <c r="N451" i="6" s="1"/>
  <c r="CQ450" i="7"/>
  <c r="CO450" i="7"/>
  <c r="O452" i="6"/>
  <c r="CB450" i="7"/>
  <c r="BZ450" i="7"/>
  <c r="BX451" i="7"/>
  <c r="L451" i="6" s="1"/>
  <c r="M451" i="6"/>
  <c r="BY451" i="7"/>
  <c r="CA451" i="7"/>
  <c r="BK450" i="7"/>
  <c r="BM450" i="7"/>
  <c r="K451" i="6"/>
  <c r="BI451" i="7"/>
  <c r="J451" i="6" s="1"/>
  <c r="BL451" i="7"/>
  <c r="BJ451" i="7"/>
  <c r="AW450" i="7"/>
  <c r="AY450" i="7"/>
  <c r="I451" i="6"/>
  <c r="AX451" i="7"/>
  <c r="AU451" i="7"/>
  <c r="H451" i="6" s="1"/>
  <c r="AV451" i="7"/>
  <c r="BB451" i="7"/>
  <c r="BE452" i="7"/>
  <c r="AN451" i="7"/>
  <c r="F450" i="6"/>
  <c r="AH451" i="7"/>
  <c r="AJ451" i="7"/>
  <c r="AG451" i="7"/>
  <c r="AI450" i="7"/>
  <c r="AK450" i="7"/>
  <c r="F449" i="7"/>
  <c r="G452" i="6"/>
  <c r="AQ452" i="7"/>
  <c r="AC452" i="7"/>
  <c r="E452" i="6"/>
  <c r="V451" i="7"/>
  <c r="T451" i="7"/>
  <c r="S451" i="7"/>
  <c r="D451" i="6" s="1"/>
  <c r="W450" i="7"/>
  <c r="U450" i="7"/>
  <c r="Z451" i="7"/>
  <c r="E450" i="7"/>
  <c r="F450" i="7" s="1"/>
  <c r="C451" i="6"/>
  <c r="G450" i="7"/>
  <c r="D450" i="7"/>
  <c r="B450" i="6" s="1"/>
  <c r="AE450" i="6" s="1"/>
  <c r="L450" i="7"/>
  <c r="O451" i="7"/>
  <c r="AP451" i="7"/>
  <c r="BR450" i="7"/>
  <c r="DK452" i="7"/>
  <c r="BR451" i="7"/>
  <c r="CG451" i="7"/>
  <c r="BD451" i="7"/>
  <c r="Q453" i="6" l="1"/>
  <c r="DB453" i="7"/>
  <c r="P453" i="6" s="1"/>
  <c r="DE453" i="7"/>
  <c r="DC453" i="7"/>
  <c r="DI453" i="7"/>
  <c r="DL453" i="7"/>
  <c r="DF452" i="7"/>
  <c r="DD452" i="7"/>
  <c r="CH452" i="7"/>
  <c r="CE452" i="7"/>
  <c r="AF451" i="6"/>
  <c r="CW452" i="7"/>
  <c r="CT452" i="7"/>
  <c r="CQ451" i="7"/>
  <c r="CO451" i="7"/>
  <c r="CM452" i="7"/>
  <c r="N452" i="6" s="1"/>
  <c r="CP452" i="7"/>
  <c r="CN452" i="7"/>
  <c r="O453" i="6"/>
  <c r="BP452" i="7"/>
  <c r="CB451" i="7"/>
  <c r="BZ451" i="7"/>
  <c r="BP451" i="7"/>
  <c r="M452" i="6"/>
  <c r="BX452" i="7"/>
  <c r="L452" i="6" s="1"/>
  <c r="CA452" i="7"/>
  <c r="BY452" i="7"/>
  <c r="BS451" i="7"/>
  <c r="BK451" i="7"/>
  <c r="BM451" i="7"/>
  <c r="K452" i="6"/>
  <c r="BJ452" i="7"/>
  <c r="BI452" i="7"/>
  <c r="J452" i="6" s="1"/>
  <c r="BL452" i="7"/>
  <c r="AW451" i="7"/>
  <c r="AY451" i="7"/>
  <c r="BB452" i="7"/>
  <c r="AX452" i="7"/>
  <c r="I452" i="6"/>
  <c r="AU452" i="7"/>
  <c r="H452" i="6" s="1"/>
  <c r="AV452" i="7"/>
  <c r="BE453" i="7"/>
  <c r="AN452" i="7"/>
  <c r="H450" i="7"/>
  <c r="F451" i="6"/>
  <c r="AJ452" i="7"/>
  <c r="AG452" i="7"/>
  <c r="AH452" i="7"/>
  <c r="AI451" i="7"/>
  <c r="AK451" i="7"/>
  <c r="G453" i="6"/>
  <c r="AQ453" i="7"/>
  <c r="S452" i="7"/>
  <c r="D452" i="6" s="1"/>
  <c r="T452" i="7"/>
  <c r="V452" i="7"/>
  <c r="U451" i="7"/>
  <c r="W451" i="7"/>
  <c r="E453" i="6"/>
  <c r="AC453" i="7"/>
  <c r="Z452" i="7"/>
  <c r="E451" i="7"/>
  <c r="H451" i="7" s="1"/>
  <c r="G451" i="7"/>
  <c r="D451" i="7"/>
  <c r="B451" i="6" s="1"/>
  <c r="AE451" i="6" s="1"/>
  <c r="C452" i="6"/>
  <c r="L451" i="7"/>
  <c r="O452" i="7"/>
  <c r="DK453" i="7"/>
  <c r="AP452" i="7"/>
  <c r="BD452" i="7"/>
  <c r="CG452" i="7"/>
  <c r="Q454" i="6" l="1"/>
  <c r="DB454" i="7"/>
  <c r="P454" i="6" s="1"/>
  <c r="DC454" i="7"/>
  <c r="DE454" i="7"/>
  <c r="DF453" i="7"/>
  <c r="DD453" i="7"/>
  <c r="DI454" i="7"/>
  <c r="DL454" i="7"/>
  <c r="CH453" i="7"/>
  <c r="CE453" i="7"/>
  <c r="AF452" i="6"/>
  <c r="CW453" i="7"/>
  <c r="CT453" i="7"/>
  <c r="CP453" i="7"/>
  <c r="CM453" i="7"/>
  <c r="N453" i="6" s="1"/>
  <c r="CN453" i="7"/>
  <c r="CQ452" i="7"/>
  <c r="CO452" i="7"/>
  <c r="O454" i="6"/>
  <c r="CB452" i="7"/>
  <c r="BZ452" i="7"/>
  <c r="BS453" i="7"/>
  <c r="BY453" i="7"/>
  <c r="M453" i="6"/>
  <c r="BX453" i="7"/>
  <c r="L453" i="6" s="1"/>
  <c r="CA453" i="7"/>
  <c r="BS452" i="7"/>
  <c r="BP453" i="7"/>
  <c r="BK452" i="7"/>
  <c r="BM452" i="7"/>
  <c r="K453" i="6"/>
  <c r="BL453" i="7"/>
  <c r="BI453" i="7"/>
  <c r="J453" i="6" s="1"/>
  <c r="BJ453" i="7"/>
  <c r="AW452" i="7"/>
  <c r="AY452" i="7"/>
  <c r="I453" i="6"/>
  <c r="AX453" i="7"/>
  <c r="AU453" i="7"/>
  <c r="H453" i="6" s="1"/>
  <c r="AV453" i="7"/>
  <c r="BB453" i="7"/>
  <c r="BE454" i="7"/>
  <c r="AN453" i="7"/>
  <c r="F452" i="6"/>
  <c r="AG453" i="7"/>
  <c r="AH453" i="7"/>
  <c r="AJ453" i="7"/>
  <c r="AI452" i="7"/>
  <c r="AK452" i="7"/>
  <c r="F451" i="7"/>
  <c r="G454" i="6"/>
  <c r="AQ454" i="7"/>
  <c r="AC454" i="7"/>
  <c r="E454" i="6"/>
  <c r="T453" i="7"/>
  <c r="V453" i="7"/>
  <c r="S453" i="7"/>
  <c r="D453" i="6" s="1"/>
  <c r="W452" i="7"/>
  <c r="U452" i="7"/>
  <c r="Z453" i="7"/>
  <c r="E452" i="7"/>
  <c r="F452" i="7" s="1"/>
  <c r="G452" i="7"/>
  <c r="D452" i="7"/>
  <c r="B452" i="6" s="1"/>
  <c r="C453" i="6"/>
  <c r="L452" i="7"/>
  <c r="O453" i="7"/>
  <c r="CG453" i="7"/>
  <c r="AP453" i="7"/>
  <c r="DK454" i="7"/>
  <c r="BD453" i="7"/>
  <c r="BR452" i="7"/>
  <c r="AE452" i="6" l="1"/>
  <c r="Q455" i="6"/>
  <c r="DE455" i="7"/>
  <c r="DB455" i="7"/>
  <c r="P455" i="6" s="1"/>
  <c r="DC455" i="7"/>
  <c r="DI455" i="7"/>
  <c r="DL455" i="7"/>
  <c r="DD454" i="7"/>
  <c r="DF454" i="7"/>
  <c r="AF453" i="6"/>
  <c r="CH454" i="7"/>
  <c r="CE454" i="7"/>
  <c r="CW454" i="7"/>
  <c r="CT454" i="7"/>
  <c r="CP454" i="7"/>
  <c r="CM454" i="7"/>
  <c r="N454" i="6" s="1"/>
  <c r="CN454" i="7"/>
  <c r="CQ453" i="7"/>
  <c r="CO453" i="7"/>
  <c r="O455" i="6"/>
  <c r="BZ453" i="7"/>
  <c r="CB453" i="7"/>
  <c r="BX454" i="7"/>
  <c r="L454" i="6" s="1"/>
  <c r="M454" i="6"/>
  <c r="CA454" i="7"/>
  <c r="BY454" i="7"/>
  <c r="BM453" i="7"/>
  <c r="BK453" i="7"/>
  <c r="K454" i="6"/>
  <c r="BI454" i="7"/>
  <c r="J454" i="6" s="1"/>
  <c r="BL454" i="7"/>
  <c r="BJ454" i="7"/>
  <c r="H452" i="7"/>
  <c r="AV454" i="7"/>
  <c r="I454" i="6"/>
  <c r="AU454" i="7"/>
  <c r="H454" i="6" s="1"/>
  <c r="AX454" i="7"/>
  <c r="AY453" i="7"/>
  <c r="AW453" i="7"/>
  <c r="BB454" i="7"/>
  <c r="BE455" i="7"/>
  <c r="AN454" i="7"/>
  <c r="F453" i="6"/>
  <c r="AI453" i="7"/>
  <c r="AK453" i="7"/>
  <c r="AG454" i="7"/>
  <c r="AH454" i="7"/>
  <c r="AJ454" i="7"/>
  <c r="G455" i="6"/>
  <c r="AQ455" i="7"/>
  <c r="U453" i="7"/>
  <c r="W453" i="7"/>
  <c r="V454" i="7"/>
  <c r="S454" i="7"/>
  <c r="D454" i="6" s="1"/>
  <c r="T454" i="7"/>
  <c r="E455" i="6"/>
  <c r="AC455" i="7"/>
  <c r="Z454" i="7"/>
  <c r="G453" i="7"/>
  <c r="C454" i="6"/>
  <c r="E453" i="7"/>
  <c r="H453" i="7" s="1"/>
  <c r="D453" i="7"/>
  <c r="B453" i="6" s="1"/>
  <c r="AE453" i="6" s="1"/>
  <c r="L453" i="7"/>
  <c r="O454" i="7"/>
  <c r="BR453" i="7"/>
  <c r="BD454" i="7"/>
  <c r="AP454" i="7"/>
  <c r="BR454" i="7"/>
  <c r="CG454" i="7"/>
  <c r="DK455" i="7"/>
  <c r="Q456" i="6" l="1"/>
  <c r="DC456" i="7"/>
  <c r="DB456" i="7"/>
  <c r="P456" i="6" s="1"/>
  <c r="DE456" i="7"/>
  <c r="DF455" i="7"/>
  <c r="DD455" i="7"/>
  <c r="DI456" i="7"/>
  <c r="DL456" i="7"/>
  <c r="AF454" i="6"/>
  <c r="CH455" i="7"/>
  <c r="CE455" i="7"/>
  <c r="CW455" i="7"/>
  <c r="CT455" i="7"/>
  <c r="CP455" i="7"/>
  <c r="CN455" i="7"/>
  <c r="CM455" i="7"/>
  <c r="N455" i="6" s="1"/>
  <c r="CQ454" i="7"/>
  <c r="CO454" i="7"/>
  <c r="O456" i="6"/>
  <c r="BP454" i="7"/>
  <c r="CB454" i="7"/>
  <c r="BZ454" i="7"/>
  <c r="BX455" i="7"/>
  <c r="L455" i="6" s="1"/>
  <c r="M455" i="6"/>
  <c r="BY455" i="7"/>
  <c r="CA455" i="7"/>
  <c r="BS454" i="7"/>
  <c r="BK454" i="7"/>
  <c r="BM454" i="7"/>
  <c r="K455" i="6"/>
  <c r="BI455" i="7"/>
  <c r="J455" i="6" s="1"/>
  <c r="BL455" i="7"/>
  <c r="BJ455" i="7"/>
  <c r="AX455" i="7"/>
  <c r="I455" i="6"/>
  <c r="AU455" i="7"/>
  <c r="H455" i="6" s="1"/>
  <c r="AV455" i="7"/>
  <c r="BB455" i="7"/>
  <c r="AY454" i="7"/>
  <c r="AW454" i="7"/>
  <c r="BE456" i="7"/>
  <c r="AN455" i="7"/>
  <c r="F454" i="6"/>
  <c r="AG455" i="7"/>
  <c r="AH455" i="7"/>
  <c r="AJ455" i="7"/>
  <c r="AI454" i="7"/>
  <c r="AK454" i="7"/>
  <c r="G456" i="6"/>
  <c r="AQ456" i="7"/>
  <c r="AC456" i="7"/>
  <c r="E456" i="6"/>
  <c r="V455" i="7"/>
  <c r="S455" i="7"/>
  <c r="D455" i="6" s="1"/>
  <c r="T455" i="7"/>
  <c r="Z455" i="7"/>
  <c r="U454" i="7"/>
  <c r="W454" i="7"/>
  <c r="E454" i="7"/>
  <c r="F454" i="7" s="1"/>
  <c r="F453" i="7"/>
  <c r="C455" i="6"/>
  <c r="G454" i="7"/>
  <c r="D454" i="7"/>
  <c r="B454" i="6" s="1"/>
  <c r="AE454" i="6" s="1"/>
  <c r="L454" i="7"/>
  <c r="O455" i="7"/>
  <c r="AP455" i="7"/>
  <c r="DK456" i="7"/>
  <c r="BR455" i="7"/>
  <c r="BD455" i="7"/>
  <c r="CG455" i="7"/>
  <c r="Q457" i="6" l="1"/>
  <c r="DB457" i="7"/>
  <c r="P457" i="6" s="1"/>
  <c r="DE457" i="7"/>
  <c r="DC457" i="7"/>
  <c r="DD456" i="7"/>
  <c r="DF456" i="7"/>
  <c r="DI457" i="7"/>
  <c r="DL457" i="7"/>
  <c r="AF455" i="6"/>
  <c r="CH456" i="7"/>
  <c r="CE456" i="7"/>
  <c r="CW456" i="7"/>
  <c r="CT456" i="7"/>
  <c r="CQ455" i="7"/>
  <c r="CO455" i="7"/>
  <c r="CP456" i="7"/>
  <c r="CM456" i="7"/>
  <c r="N456" i="6" s="1"/>
  <c r="CN456" i="7"/>
  <c r="O457" i="6"/>
  <c r="BP455" i="7"/>
  <c r="CB455" i="7"/>
  <c r="BZ455" i="7"/>
  <c r="BX456" i="7"/>
  <c r="L456" i="6" s="1"/>
  <c r="M456" i="6"/>
  <c r="CA456" i="7"/>
  <c r="BY456" i="7"/>
  <c r="BS455" i="7"/>
  <c r="BK455" i="7"/>
  <c r="BM455" i="7"/>
  <c r="K456" i="6"/>
  <c r="BJ456" i="7"/>
  <c r="BI456" i="7"/>
  <c r="J456" i="6" s="1"/>
  <c r="BL456" i="7"/>
  <c r="AW455" i="7"/>
  <c r="AY455" i="7"/>
  <c r="BB456" i="7"/>
  <c r="I456" i="6"/>
  <c r="AU456" i="7"/>
  <c r="H456" i="6" s="1"/>
  <c r="AX456" i="7"/>
  <c r="AV456" i="7"/>
  <c r="BE457" i="7"/>
  <c r="AN456" i="7"/>
  <c r="F455" i="6"/>
  <c r="AG456" i="7"/>
  <c r="AH456" i="7"/>
  <c r="AJ456" i="7"/>
  <c r="AI455" i="7"/>
  <c r="AK455" i="7"/>
  <c r="G457" i="6"/>
  <c r="AQ457" i="7"/>
  <c r="H454" i="7"/>
  <c r="D455" i="7"/>
  <c r="B455" i="6" s="1"/>
  <c r="U455" i="7"/>
  <c r="W455" i="7"/>
  <c r="S456" i="7"/>
  <c r="D456" i="6" s="1"/>
  <c r="T456" i="7"/>
  <c r="V456" i="7"/>
  <c r="E457" i="6"/>
  <c r="AC457" i="7"/>
  <c r="Z456" i="7"/>
  <c r="E455" i="7"/>
  <c r="H455" i="7" s="1"/>
  <c r="G455" i="7"/>
  <c r="C456" i="6"/>
  <c r="L455" i="7"/>
  <c r="O456" i="7"/>
  <c r="CG456" i="7"/>
  <c r="DK457" i="7"/>
  <c r="BR456" i="7"/>
  <c r="AP456" i="7"/>
  <c r="BD456" i="7"/>
  <c r="AE455" i="6" l="1"/>
  <c r="Q458" i="6"/>
  <c r="DB458" i="7"/>
  <c r="P458" i="6" s="1"/>
  <c r="DC458" i="7"/>
  <c r="DE458" i="7"/>
  <c r="DF457" i="7"/>
  <c r="DD457" i="7"/>
  <c r="DI458" i="7"/>
  <c r="DL458" i="7"/>
  <c r="CH457" i="7"/>
  <c r="CE457" i="7"/>
  <c r="AF456" i="6"/>
  <c r="CW457" i="7"/>
  <c r="CT457" i="7"/>
  <c r="CM457" i="7"/>
  <c r="N457" i="6" s="1"/>
  <c r="CN457" i="7"/>
  <c r="CP457" i="7"/>
  <c r="CQ456" i="7"/>
  <c r="CO456" i="7"/>
  <c r="O458" i="6"/>
  <c r="BP457" i="7"/>
  <c r="CB456" i="7"/>
  <c r="BZ456" i="7"/>
  <c r="BP456" i="7"/>
  <c r="BY457" i="7"/>
  <c r="M457" i="6"/>
  <c r="CA457" i="7"/>
  <c r="BX457" i="7"/>
  <c r="L457" i="6" s="1"/>
  <c r="BS456" i="7"/>
  <c r="BK456" i="7"/>
  <c r="BM456" i="7"/>
  <c r="K457" i="6"/>
  <c r="BL457" i="7"/>
  <c r="BI457" i="7"/>
  <c r="J457" i="6" s="1"/>
  <c r="BJ457" i="7"/>
  <c r="AU457" i="7"/>
  <c r="H457" i="6" s="1"/>
  <c r="AX457" i="7"/>
  <c r="I457" i="6"/>
  <c r="AV457" i="7"/>
  <c r="AY456" i="7"/>
  <c r="AW456" i="7"/>
  <c r="BB457" i="7"/>
  <c r="BE458" i="7"/>
  <c r="AN457" i="7"/>
  <c r="F456" i="6"/>
  <c r="AG457" i="7"/>
  <c r="AH457" i="7"/>
  <c r="AJ457" i="7"/>
  <c r="AI456" i="7"/>
  <c r="AK456" i="7"/>
  <c r="G458" i="6"/>
  <c r="AQ458" i="7"/>
  <c r="F455" i="7"/>
  <c r="D456" i="7"/>
  <c r="B456" i="6" s="1"/>
  <c r="AC458" i="7"/>
  <c r="E458" i="6"/>
  <c r="T457" i="7"/>
  <c r="V457" i="7"/>
  <c r="S457" i="7"/>
  <c r="D457" i="6" s="1"/>
  <c r="W456" i="7"/>
  <c r="U456" i="7"/>
  <c r="Z457" i="7"/>
  <c r="E456" i="7"/>
  <c r="F456" i="7" s="1"/>
  <c r="G456" i="7"/>
  <c r="C457" i="6"/>
  <c r="L456" i="7"/>
  <c r="O457" i="7"/>
  <c r="DK458" i="7"/>
  <c r="BD457" i="7"/>
  <c r="CG457" i="7"/>
  <c r="AP457" i="7"/>
  <c r="AE456" i="6" l="1"/>
  <c r="Q459" i="6"/>
  <c r="DE459" i="7"/>
  <c r="DB459" i="7"/>
  <c r="P459" i="6" s="1"/>
  <c r="DC459" i="7"/>
  <c r="DI459" i="7"/>
  <c r="DL459" i="7"/>
  <c r="DF458" i="7"/>
  <c r="DD458" i="7"/>
  <c r="CW458" i="7"/>
  <c r="CT458" i="7"/>
  <c r="CH458" i="7"/>
  <c r="CE458" i="7"/>
  <c r="AF457" i="6"/>
  <c r="CP458" i="7"/>
  <c r="CM458" i="7"/>
  <c r="N458" i="6" s="1"/>
  <c r="CN458" i="7"/>
  <c r="CQ457" i="7"/>
  <c r="CO457" i="7"/>
  <c r="O459" i="6"/>
  <c r="BZ457" i="7"/>
  <c r="CB457" i="7"/>
  <c r="BX458" i="7"/>
  <c r="L458" i="6" s="1"/>
  <c r="M458" i="6"/>
  <c r="CA458" i="7"/>
  <c r="BY458" i="7"/>
  <c r="BS457" i="7"/>
  <c r="BM457" i="7"/>
  <c r="BK457" i="7"/>
  <c r="K458" i="6"/>
  <c r="BL458" i="7"/>
  <c r="BJ458" i="7"/>
  <c r="BI458" i="7"/>
  <c r="J458" i="6" s="1"/>
  <c r="I458" i="6"/>
  <c r="AU458" i="7"/>
  <c r="H458" i="6" s="1"/>
  <c r="AV458" i="7"/>
  <c r="AX458" i="7"/>
  <c r="AY457" i="7"/>
  <c r="AW457" i="7"/>
  <c r="BB458" i="7"/>
  <c r="BE459" i="7"/>
  <c r="AN458" i="7"/>
  <c r="F457" i="6"/>
  <c r="AG458" i="7"/>
  <c r="AJ458" i="7"/>
  <c r="AH458" i="7"/>
  <c r="AI457" i="7"/>
  <c r="AK457" i="7"/>
  <c r="G459" i="6"/>
  <c r="AQ459" i="7"/>
  <c r="H456" i="7"/>
  <c r="U457" i="7"/>
  <c r="W457" i="7"/>
  <c r="V458" i="7"/>
  <c r="T458" i="7"/>
  <c r="S458" i="7"/>
  <c r="D458" i="6" s="1"/>
  <c r="E459" i="6"/>
  <c r="AC459" i="7"/>
  <c r="Z458" i="7"/>
  <c r="D457" i="7"/>
  <c r="B457" i="6" s="1"/>
  <c r="AE457" i="6" s="1"/>
  <c r="E457" i="7"/>
  <c r="F457" i="7" s="1"/>
  <c r="C458" i="6"/>
  <c r="G457" i="7"/>
  <c r="L457" i="7"/>
  <c r="O458" i="7"/>
  <c r="BR458" i="7"/>
  <c r="BR457" i="7"/>
  <c r="BD458" i="7"/>
  <c r="DK459" i="7"/>
  <c r="CG458" i="7"/>
  <c r="AP458" i="7"/>
  <c r="AF458" i="6" l="1"/>
  <c r="Q460" i="6"/>
  <c r="DB460" i="7"/>
  <c r="P460" i="6" s="1"/>
  <c r="DC460" i="7"/>
  <c r="DE460" i="7"/>
  <c r="DF459" i="7"/>
  <c r="DD459" i="7"/>
  <c r="DI460" i="7"/>
  <c r="DL460" i="7"/>
  <c r="CH459" i="7"/>
  <c r="CE459" i="7"/>
  <c r="CW459" i="7"/>
  <c r="CT459" i="7"/>
  <c r="CP459" i="7"/>
  <c r="CN459" i="7"/>
  <c r="CM459" i="7"/>
  <c r="N459" i="6" s="1"/>
  <c r="CQ458" i="7"/>
  <c r="CO458" i="7"/>
  <c r="O460" i="6"/>
  <c r="BX459" i="7"/>
  <c r="L459" i="6" s="1"/>
  <c r="M459" i="6"/>
  <c r="BY459" i="7"/>
  <c r="CA459" i="7"/>
  <c r="CB458" i="7"/>
  <c r="BZ458" i="7"/>
  <c r="BP458" i="7"/>
  <c r="BS458" i="7"/>
  <c r="K459" i="6"/>
  <c r="BL459" i="7"/>
  <c r="BI459" i="7"/>
  <c r="J459" i="6" s="1"/>
  <c r="BJ459" i="7"/>
  <c r="BK458" i="7"/>
  <c r="BM458" i="7"/>
  <c r="I459" i="6"/>
  <c r="AU459" i="7"/>
  <c r="H459" i="6" s="1"/>
  <c r="AX459" i="7"/>
  <c r="AV459" i="7"/>
  <c r="BB459" i="7"/>
  <c r="AW458" i="7"/>
  <c r="AY458" i="7"/>
  <c r="BE460" i="7"/>
  <c r="AN459" i="7"/>
  <c r="F458" i="6"/>
  <c r="AG459" i="7"/>
  <c r="AJ459" i="7"/>
  <c r="AH459" i="7"/>
  <c r="AI458" i="7"/>
  <c r="AK458" i="7"/>
  <c r="G460" i="6"/>
  <c r="AQ460" i="7"/>
  <c r="H457" i="7"/>
  <c r="AC460" i="7"/>
  <c r="E460" i="6"/>
  <c r="V459" i="7"/>
  <c r="T459" i="7"/>
  <c r="S459" i="7"/>
  <c r="D459" i="6" s="1"/>
  <c r="W458" i="7"/>
  <c r="U458" i="7"/>
  <c r="Z459" i="7"/>
  <c r="E458" i="7"/>
  <c r="H458" i="7" s="1"/>
  <c r="C459" i="6"/>
  <c r="G458" i="7"/>
  <c r="D458" i="7"/>
  <c r="B458" i="6" s="1"/>
  <c r="AE458" i="6" s="1"/>
  <c r="L458" i="7"/>
  <c r="O459" i="7"/>
  <c r="BD459" i="7"/>
  <c r="DK460" i="7"/>
  <c r="CG459" i="7"/>
  <c r="BR459" i="7"/>
  <c r="AP459" i="7"/>
  <c r="Q461" i="6" l="1"/>
  <c r="DC461" i="7"/>
  <c r="DB461" i="7"/>
  <c r="P461" i="6" s="1"/>
  <c r="DE461" i="7"/>
  <c r="DI461" i="7"/>
  <c r="DL461" i="7"/>
  <c r="DD460" i="7"/>
  <c r="DF460" i="7"/>
  <c r="AF459" i="6"/>
  <c r="CH460" i="7"/>
  <c r="CE460" i="7"/>
  <c r="CW460" i="7"/>
  <c r="CT460" i="7"/>
  <c r="CQ459" i="7"/>
  <c r="CO459" i="7"/>
  <c r="CM460" i="7"/>
  <c r="N460" i="6" s="1"/>
  <c r="CP460" i="7"/>
  <c r="CN460" i="7"/>
  <c r="O461" i="6"/>
  <c r="BP460" i="7"/>
  <c r="BP459" i="7"/>
  <c r="BS459" i="7"/>
  <c r="CB459" i="7"/>
  <c r="BZ459" i="7"/>
  <c r="M460" i="6"/>
  <c r="BX460" i="7"/>
  <c r="L460" i="6" s="1"/>
  <c r="CA460" i="7"/>
  <c r="BY460" i="7"/>
  <c r="BK459" i="7"/>
  <c r="BM459" i="7"/>
  <c r="K460" i="6"/>
  <c r="BI460" i="7"/>
  <c r="J460" i="6" s="1"/>
  <c r="BJ460" i="7"/>
  <c r="BL460" i="7"/>
  <c r="AW459" i="7"/>
  <c r="AY459" i="7"/>
  <c r="BB460" i="7"/>
  <c r="AX460" i="7"/>
  <c r="I460" i="6"/>
  <c r="AU460" i="7"/>
  <c r="H460" i="6" s="1"/>
  <c r="AV460" i="7"/>
  <c r="BE461" i="7"/>
  <c r="AN460" i="7"/>
  <c r="F459" i="6"/>
  <c r="F458" i="7"/>
  <c r="AG460" i="7"/>
  <c r="AJ460" i="7"/>
  <c r="AH460" i="7"/>
  <c r="AI459" i="7"/>
  <c r="AK459" i="7"/>
  <c r="G461" i="6"/>
  <c r="AQ461" i="7"/>
  <c r="S460" i="7"/>
  <c r="D460" i="6" s="1"/>
  <c r="T460" i="7"/>
  <c r="V460" i="7"/>
  <c r="U459" i="7"/>
  <c r="W459" i="7"/>
  <c r="E461" i="6"/>
  <c r="AC461" i="7"/>
  <c r="Z460" i="7"/>
  <c r="D459" i="7"/>
  <c r="B459" i="6" s="1"/>
  <c r="E459" i="7"/>
  <c r="F459" i="7" s="1"/>
  <c r="G459" i="7"/>
  <c r="C460" i="6"/>
  <c r="L459" i="7"/>
  <c r="O460" i="7"/>
  <c r="DK461" i="7"/>
  <c r="BD460" i="7"/>
  <c r="CG460" i="7"/>
  <c r="AP460" i="7"/>
  <c r="AE459" i="6" l="1"/>
  <c r="Q462" i="6"/>
  <c r="DB462" i="7"/>
  <c r="P462" i="6" s="1"/>
  <c r="DC462" i="7"/>
  <c r="DE462" i="7"/>
  <c r="DF461" i="7"/>
  <c r="DD461" i="7"/>
  <c r="DI462" i="7"/>
  <c r="DL462" i="7"/>
  <c r="CH461" i="7"/>
  <c r="CE461" i="7"/>
  <c r="AF460" i="6"/>
  <c r="CW461" i="7"/>
  <c r="CT461" i="7"/>
  <c r="CP461" i="7"/>
  <c r="CM461" i="7"/>
  <c r="N461" i="6" s="1"/>
  <c r="CN461" i="7"/>
  <c r="CQ460" i="7"/>
  <c r="CO460" i="7"/>
  <c r="O462" i="6"/>
  <c r="BS461" i="7"/>
  <c r="CB460" i="7"/>
  <c r="BZ460" i="7"/>
  <c r="BY461" i="7"/>
  <c r="M461" i="6"/>
  <c r="BX461" i="7"/>
  <c r="L461" i="6" s="1"/>
  <c r="CA461" i="7"/>
  <c r="BS460" i="7"/>
  <c r="K461" i="6"/>
  <c r="BI461" i="7"/>
  <c r="J461" i="6" s="1"/>
  <c r="BL461" i="7"/>
  <c r="BJ461" i="7"/>
  <c r="BM460" i="7"/>
  <c r="BK460" i="7"/>
  <c r="AY460" i="7"/>
  <c r="AW460" i="7"/>
  <c r="AX461" i="7"/>
  <c r="I461" i="6"/>
  <c r="AU461" i="7"/>
  <c r="H461" i="6" s="1"/>
  <c r="AV461" i="7"/>
  <c r="BB461" i="7"/>
  <c r="BE462" i="7"/>
  <c r="AN461" i="7"/>
  <c r="F460" i="6"/>
  <c r="AJ461" i="7"/>
  <c r="AG461" i="7"/>
  <c r="AH461" i="7"/>
  <c r="AI460" i="7"/>
  <c r="AK460" i="7"/>
  <c r="G462" i="6"/>
  <c r="AQ462" i="7"/>
  <c r="H459" i="7"/>
  <c r="AC462" i="7"/>
  <c r="E462" i="6"/>
  <c r="T461" i="7"/>
  <c r="V461" i="7"/>
  <c r="S461" i="7"/>
  <c r="D461" i="6" s="1"/>
  <c r="W460" i="7"/>
  <c r="U460" i="7"/>
  <c r="Z461" i="7"/>
  <c r="D460" i="7"/>
  <c r="B460" i="6" s="1"/>
  <c r="E460" i="7"/>
  <c r="H460" i="7" s="1"/>
  <c r="C461" i="6"/>
  <c r="G460" i="7"/>
  <c r="L460" i="7"/>
  <c r="O461" i="7"/>
  <c r="BR460" i="7"/>
  <c r="DK462" i="7"/>
  <c r="CG461" i="7"/>
  <c r="BD461" i="7"/>
  <c r="AP461" i="7"/>
  <c r="AE460" i="6" l="1"/>
  <c r="Q463" i="6"/>
  <c r="DE463" i="7"/>
  <c r="DB463" i="7"/>
  <c r="P463" i="6" s="1"/>
  <c r="DC463" i="7"/>
  <c r="DI463" i="7"/>
  <c r="DL463" i="7"/>
  <c r="DF462" i="7"/>
  <c r="DD462" i="7"/>
  <c r="AF461" i="6"/>
  <c r="CH462" i="7"/>
  <c r="CE462" i="7"/>
  <c r="CW462" i="7"/>
  <c r="CT462" i="7"/>
  <c r="CP462" i="7"/>
  <c r="CM462" i="7"/>
  <c r="N462" i="6" s="1"/>
  <c r="CN462" i="7"/>
  <c r="CQ461" i="7"/>
  <c r="CO461" i="7"/>
  <c r="O463" i="6"/>
  <c r="BP461" i="7"/>
  <c r="BZ461" i="7"/>
  <c r="CB461" i="7"/>
  <c r="BX462" i="7"/>
  <c r="L462" i="6" s="1"/>
  <c r="M462" i="6"/>
  <c r="CA462" i="7"/>
  <c r="BY462" i="7"/>
  <c r="BP462" i="7"/>
  <c r="BM461" i="7"/>
  <c r="BK461" i="7"/>
  <c r="K462" i="6"/>
  <c r="BJ462" i="7"/>
  <c r="BI462" i="7"/>
  <c r="J462" i="6" s="1"/>
  <c r="BL462" i="7"/>
  <c r="BB462" i="7"/>
  <c r="AY461" i="7"/>
  <c r="AW461" i="7"/>
  <c r="I462" i="6"/>
  <c r="AV462" i="7"/>
  <c r="AU462" i="7"/>
  <c r="H462" i="6" s="1"/>
  <c r="AX462" i="7"/>
  <c r="BE463" i="7"/>
  <c r="AN462" i="7"/>
  <c r="F461" i="6"/>
  <c r="AG462" i="7"/>
  <c r="AJ462" i="7"/>
  <c r="AH462" i="7"/>
  <c r="AI461" i="7"/>
  <c r="AK461" i="7"/>
  <c r="G463" i="6"/>
  <c r="AQ463" i="7"/>
  <c r="F460" i="7"/>
  <c r="U461" i="7"/>
  <c r="W461" i="7"/>
  <c r="V462" i="7"/>
  <c r="S462" i="7"/>
  <c r="D462" i="6" s="1"/>
  <c r="T462" i="7"/>
  <c r="E463" i="6"/>
  <c r="AC463" i="7"/>
  <c r="Z462" i="7"/>
  <c r="E461" i="7"/>
  <c r="F461" i="7" s="1"/>
  <c r="G461" i="7"/>
  <c r="D461" i="7"/>
  <c r="B461" i="6" s="1"/>
  <c r="C462" i="6"/>
  <c r="L461" i="7"/>
  <c r="O462" i="7"/>
  <c r="DK463" i="7"/>
  <c r="AP462" i="7"/>
  <c r="BR461" i="7"/>
  <c r="CG462" i="7"/>
  <c r="BD462" i="7"/>
  <c r="AE461" i="6" l="1"/>
  <c r="Q464" i="6"/>
  <c r="DC464" i="7"/>
  <c r="DB464" i="7"/>
  <c r="P464" i="6" s="1"/>
  <c r="DE464" i="7"/>
  <c r="DF463" i="7"/>
  <c r="DD463" i="7"/>
  <c r="DI464" i="7"/>
  <c r="DL464" i="7"/>
  <c r="CH463" i="7"/>
  <c r="CE463" i="7"/>
  <c r="AF462" i="6"/>
  <c r="CW463" i="7"/>
  <c r="CT463" i="7"/>
  <c r="CP463" i="7"/>
  <c r="CN463" i="7"/>
  <c r="CM463" i="7"/>
  <c r="N463" i="6" s="1"/>
  <c r="CQ462" i="7"/>
  <c r="CO462" i="7"/>
  <c r="O464" i="6"/>
  <c r="CB462" i="7"/>
  <c r="BZ462" i="7"/>
  <c r="M463" i="6"/>
  <c r="BX463" i="7"/>
  <c r="L463" i="6" s="1"/>
  <c r="CA463" i="7"/>
  <c r="BY463" i="7"/>
  <c r="BS462" i="7"/>
  <c r="BK462" i="7"/>
  <c r="BM462" i="7"/>
  <c r="K463" i="6"/>
  <c r="BL463" i="7"/>
  <c r="BI463" i="7"/>
  <c r="J463" i="6" s="1"/>
  <c r="BJ463" i="7"/>
  <c r="AY462" i="7"/>
  <c r="AW462" i="7"/>
  <c r="I463" i="6"/>
  <c r="AX463" i="7"/>
  <c r="AU463" i="7"/>
  <c r="H463" i="6" s="1"/>
  <c r="AV463" i="7"/>
  <c r="BB463" i="7"/>
  <c r="BE464" i="7"/>
  <c r="AN463" i="7"/>
  <c r="F462" i="6"/>
  <c r="H461" i="7"/>
  <c r="AH463" i="7"/>
  <c r="AJ463" i="7"/>
  <c r="AG463" i="7"/>
  <c r="AI462" i="7"/>
  <c r="AK462" i="7"/>
  <c r="G464" i="6"/>
  <c r="AQ464" i="7"/>
  <c r="AC464" i="7"/>
  <c r="E464" i="6"/>
  <c r="V463" i="7"/>
  <c r="S463" i="7"/>
  <c r="D463" i="6" s="1"/>
  <c r="T463" i="7"/>
  <c r="Z463" i="7"/>
  <c r="U462" i="7"/>
  <c r="W462" i="7"/>
  <c r="D462" i="7"/>
  <c r="B462" i="6" s="1"/>
  <c r="AE462" i="6" s="1"/>
  <c r="G462" i="7"/>
  <c r="E462" i="7"/>
  <c r="F462" i="7" s="1"/>
  <c r="C463" i="6"/>
  <c r="L462" i="7"/>
  <c r="O463" i="7"/>
  <c r="AP463" i="7"/>
  <c r="BR462" i="7"/>
  <c r="DK464" i="7"/>
  <c r="CG463" i="7"/>
  <c r="BD463" i="7"/>
  <c r="BR463" i="7"/>
  <c r="Q465" i="6" l="1"/>
  <c r="DB465" i="7"/>
  <c r="P465" i="6" s="1"/>
  <c r="DE465" i="7"/>
  <c r="DC465" i="7"/>
  <c r="DF464" i="7"/>
  <c r="DD464" i="7"/>
  <c r="DI465" i="7"/>
  <c r="DL465" i="7"/>
  <c r="AF463" i="6"/>
  <c r="CH464" i="7"/>
  <c r="CE464" i="7"/>
  <c r="CW464" i="7"/>
  <c r="CT464" i="7"/>
  <c r="CQ463" i="7"/>
  <c r="CO463" i="7"/>
  <c r="CP464" i="7"/>
  <c r="CM464" i="7"/>
  <c r="N464" i="6" s="1"/>
  <c r="CN464" i="7"/>
  <c r="O465" i="6"/>
  <c r="BX464" i="7"/>
  <c r="L464" i="6" s="1"/>
  <c r="M464" i="6"/>
  <c r="CA464" i="7"/>
  <c r="BY464" i="7"/>
  <c r="CB463" i="7"/>
  <c r="BZ463" i="7"/>
  <c r="BP464" i="7"/>
  <c r="BP463" i="7"/>
  <c r="BS463" i="7"/>
  <c r="K464" i="6"/>
  <c r="BI464" i="7"/>
  <c r="J464" i="6" s="1"/>
  <c r="BJ464" i="7"/>
  <c r="BL464" i="7"/>
  <c r="BK463" i="7"/>
  <c r="BM463" i="7"/>
  <c r="I464" i="6"/>
  <c r="AU464" i="7"/>
  <c r="H464" i="6" s="1"/>
  <c r="AX464" i="7"/>
  <c r="AV464" i="7"/>
  <c r="AW463" i="7"/>
  <c r="AY463" i="7"/>
  <c r="BB464" i="7"/>
  <c r="BE465" i="7"/>
  <c r="AN464" i="7"/>
  <c r="F463" i="6"/>
  <c r="AG464" i="7"/>
  <c r="AJ464" i="7"/>
  <c r="AH464" i="7"/>
  <c r="AI463" i="7"/>
  <c r="AK463" i="7"/>
  <c r="G465" i="6"/>
  <c r="AQ465" i="7"/>
  <c r="U463" i="7"/>
  <c r="W463" i="7"/>
  <c r="S464" i="7"/>
  <c r="D464" i="6" s="1"/>
  <c r="T464" i="7"/>
  <c r="V464" i="7"/>
  <c r="E465" i="6"/>
  <c r="AC465" i="7"/>
  <c r="Z464" i="7"/>
  <c r="H462" i="7"/>
  <c r="E463" i="7"/>
  <c r="H463" i="7" s="1"/>
  <c r="D463" i="7"/>
  <c r="B463" i="6" s="1"/>
  <c r="AE463" i="6" s="1"/>
  <c r="C464" i="6"/>
  <c r="G463" i="7"/>
  <c r="L463" i="7"/>
  <c r="O464" i="7"/>
  <c r="DK465" i="7"/>
  <c r="AP464" i="7"/>
  <c r="CG464" i="7"/>
  <c r="BD464" i="7"/>
  <c r="Q466" i="6" l="1"/>
  <c r="DB466" i="7"/>
  <c r="P466" i="6" s="1"/>
  <c r="DC466" i="7"/>
  <c r="DE466" i="7"/>
  <c r="DF465" i="7"/>
  <c r="DD465" i="7"/>
  <c r="DI466" i="7"/>
  <c r="DL466" i="7"/>
  <c r="AF464" i="6"/>
  <c r="CH465" i="7"/>
  <c r="CE465" i="7"/>
  <c r="CW465" i="7"/>
  <c r="CT465" i="7"/>
  <c r="CM465" i="7"/>
  <c r="N465" i="6" s="1"/>
  <c r="CN465" i="7"/>
  <c r="CP465" i="7"/>
  <c r="CQ464" i="7"/>
  <c r="CO464" i="7"/>
  <c r="O466" i="6"/>
  <c r="CB464" i="7"/>
  <c r="BZ464" i="7"/>
  <c r="BS465" i="7"/>
  <c r="BS464" i="7"/>
  <c r="M465" i="6"/>
  <c r="BY465" i="7"/>
  <c r="CA465" i="7"/>
  <c r="BX465" i="7"/>
  <c r="L465" i="6" s="1"/>
  <c r="BP465" i="7"/>
  <c r="K465" i="6"/>
  <c r="BI465" i="7"/>
  <c r="J465" i="6" s="1"/>
  <c r="BL465" i="7"/>
  <c r="BJ465" i="7"/>
  <c r="BM464" i="7"/>
  <c r="BK464" i="7"/>
  <c r="AY464" i="7"/>
  <c r="AW464" i="7"/>
  <c r="I465" i="6"/>
  <c r="AU465" i="7"/>
  <c r="H465" i="6" s="1"/>
  <c r="AX465" i="7"/>
  <c r="AV465" i="7"/>
  <c r="BB465" i="7"/>
  <c r="BE466" i="7"/>
  <c r="AN465" i="7"/>
  <c r="F464" i="6"/>
  <c r="AG465" i="7"/>
  <c r="AJ465" i="7"/>
  <c r="AH465" i="7"/>
  <c r="AK464" i="7"/>
  <c r="AI464" i="7"/>
  <c r="G466" i="6"/>
  <c r="AQ466" i="7"/>
  <c r="AC466" i="7"/>
  <c r="E466" i="6"/>
  <c r="T465" i="7"/>
  <c r="V465" i="7"/>
  <c r="S465" i="7"/>
  <c r="D465" i="6" s="1"/>
  <c r="W464" i="7"/>
  <c r="U464" i="7"/>
  <c r="Z465" i="7"/>
  <c r="F463" i="7"/>
  <c r="E464" i="7"/>
  <c r="F464" i="7" s="1"/>
  <c r="G464" i="7"/>
  <c r="D464" i="7"/>
  <c r="B464" i="6" s="1"/>
  <c r="C465" i="6"/>
  <c r="L464" i="7"/>
  <c r="O465" i="7"/>
  <c r="BD465" i="7"/>
  <c r="DK466" i="7"/>
  <c r="AP465" i="7"/>
  <c r="CG465" i="7"/>
  <c r="BR464" i="7"/>
  <c r="AE464" i="6" l="1"/>
  <c r="Q467" i="6"/>
  <c r="DE467" i="7"/>
  <c r="DC467" i="7"/>
  <c r="DB467" i="7"/>
  <c r="P467" i="6" s="1"/>
  <c r="DI467" i="7"/>
  <c r="DL467" i="7"/>
  <c r="DD466" i="7"/>
  <c r="DF466" i="7"/>
  <c r="AF465" i="6"/>
  <c r="CH466" i="7"/>
  <c r="CE466" i="7"/>
  <c r="CW466" i="7"/>
  <c r="CT466" i="7"/>
  <c r="CQ465" i="7"/>
  <c r="CO465" i="7"/>
  <c r="CP466" i="7"/>
  <c r="CM466" i="7"/>
  <c r="N466" i="6" s="1"/>
  <c r="CN466" i="7"/>
  <c r="O467" i="6"/>
  <c r="CB465" i="7"/>
  <c r="BZ465" i="7"/>
  <c r="BX466" i="7"/>
  <c r="L466" i="6" s="1"/>
  <c r="M466" i="6"/>
  <c r="CA466" i="7"/>
  <c r="BY466" i="7"/>
  <c r="BM465" i="7"/>
  <c r="BK465" i="7"/>
  <c r="K466" i="6"/>
  <c r="BL466" i="7"/>
  <c r="BI466" i="7"/>
  <c r="J466" i="6" s="1"/>
  <c r="BJ466" i="7"/>
  <c r="BB466" i="7"/>
  <c r="AY465" i="7"/>
  <c r="AW465" i="7"/>
  <c r="AU466" i="7"/>
  <c r="H466" i="6" s="1"/>
  <c r="I466" i="6"/>
  <c r="AV466" i="7"/>
  <c r="AX466" i="7"/>
  <c r="BE467" i="7"/>
  <c r="AN466" i="7"/>
  <c r="F465" i="6"/>
  <c r="AH466" i="7"/>
  <c r="AJ466" i="7"/>
  <c r="AG466" i="7"/>
  <c r="AI465" i="7"/>
  <c r="AK465" i="7"/>
  <c r="G467" i="6"/>
  <c r="AQ467" i="7"/>
  <c r="U465" i="7"/>
  <c r="W465" i="7"/>
  <c r="V466" i="7"/>
  <c r="T466" i="7"/>
  <c r="S466" i="7"/>
  <c r="D466" i="6" s="1"/>
  <c r="E467" i="6"/>
  <c r="AC467" i="7"/>
  <c r="Z466" i="7"/>
  <c r="H464" i="7"/>
  <c r="E465" i="7"/>
  <c r="F465" i="7" s="1"/>
  <c r="D465" i="7"/>
  <c r="B465" i="6" s="1"/>
  <c r="AE465" i="6" s="1"/>
  <c r="C466" i="6"/>
  <c r="G465" i="7"/>
  <c r="L465" i="7"/>
  <c r="O466" i="7"/>
  <c r="AP466" i="7"/>
  <c r="CG466" i="7"/>
  <c r="DK467" i="7"/>
  <c r="BR466" i="7"/>
  <c r="BD466" i="7"/>
  <c r="BR465" i="7"/>
  <c r="AF466" i="6" l="1"/>
  <c r="Q468" i="6"/>
  <c r="DB468" i="7"/>
  <c r="P468" i="6" s="1"/>
  <c r="DC468" i="7"/>
  <c r="DE468" i="7"/>
  <c r="DI468" i="7"/>
  <c r="DL468" i="7"/>
  <c r="DF467" i="7"/>
  <c r="DD467" i="7"/>
  <c r="BP466" i="7"/>
  <c r="CH467" i="7"/>
  <c r="CE467" i="7"/>
  <c r="CW467" i="7"/>
  <c r="CT467" i="7"/>
  <c r="CP467" i="7"/>
  <c r="CN467" i="7"/>
  <c r="CM467" i="7"/>
  <c r="N467" i="6" s="1"/>
  <c r="CQ466" i="7"/>
  <c r="CO466" i="7"/>
  <c r="O468" i="6"/>
  <c r="CB466" i="7"/>
  <c r="BZ466" i="7"/>
  <c r="BS467" i="7"/>
  <c r="BX467" i="7"/>
  <c r="L467" i="6" s="1"/>
  <c r="M467" i="6"/>
  <c r="BY467" i="7"/>
  <c r="CA467" i="7"/>
  <c r="BS466" i="7"/>
  <c r="BK466" i="7"/>
  <c r="BM466" i="7"/>
  <c r="K467" i="6"/>
  <c r="BI467" i="7"/>
  <c r="J467" i="6" s="1"/>
  <c r="BL467" i="7"/>
  <c r="BJ467" i="7"/>
  <c r="AU467" i="7"/>
  <c r="H467" i="6" s="1"/>
  <c r="I467" i="6"/>
  <c r="AX467" i="7"/>
  <c r="AV467" i="7"/>
  <c r="BB467" i="7"/>
  <c r="AW466" i="7"/>
  <c r="AY466" i="7"/>
  <c r="BE468" i="7"/>
  <c r="AN467" i="7"/>
  <c r="F466" i="6"/>
  <c r="AH467" i="7"/>
  <c r="AJ467" i="7"/>
  <c r="AG467" i="7"/>
  <c r="AK466" i="7"/>
  <c r="AI466" i="7"/>
  <c r="G468" i="6"/>
  <c r="AQ468" i="7"/>
  <c r="AC468" i="7"/>
  <c r="E468" i="6"/>
  <c r="V467" i="7"/>
  <c r="T467" i="7"/>
  <c r="S467" i="7"/>
  <c r="D467" i="6" s="1"/>
  <c r="W466" i="7"/>
  <c r="U466" i="7"/>
  <c r="Z467" i="7"/>
  <c r="H465" i="7"/>
  <c r="G466" i="7"/>
  <c r="E466" i="7"/>
  <c r="H466" i="7" s="1"/>
  <c r="C467" i="6"/>
  <c r="D466" i="7"/>
  <c r="B466" i="6" s="1"/>
  <c r="AE466" i="6" s="1"/>
  <c r="L466" i="7"/>
  <c r="O467" i="7"/>
  <c r="CG467" i="7"/>
  <c r="BD467" i="7"/>
  <c r="DK468" i="7"/>
  <c r="AP467" i="7"/>
  <c r="AF467" i="6" l="1"/>
  <c r="Q469" i="6"/>
  <c r="DC469" i="7"/>
  <c r="DB469" i="7"/>
  <c r="P469" i="6" s="1"/>
  <c r="DE469" i="7"/>
  <c r="DI469" i="7"/>
  <c r="DL469" i="7"/>
  <c r="DD468" i="7"/>
  <c r="DF468" i="7"/>
  <c r="BP467" i="7"/>
  <c r="CH468" i="7"/>
  <c r="CE468" i="7"/>
  <c r="CW468" i="7"/>
  <c r="CT468" i="7"/>
  <c r="CQ467" i="7"/>
  <c r="CO467" i="7"/>
  <c r="CM468" i="7"/>
  <c r="N468" i="6" s="1"/>
  <c r="CP468" i="7"/>
  <c r="CN468" i="7"/>
  <c r="O469" i="6"/>
  <c r="BX468" i="7"/>
  <c r="L468" i="6" s="1"/>
  <c r="M468" i="6"/>
  <c r="CA468" i="7"/>
  <c r="BY468" i="7"/>
  <c r="BZ467" i="7"/>
  <c r="CB467" i="7"/>
  <c r="BK467" i="7"/>
  <c r="BM467" i="7"/>
  <c r="K468" i="6"/>
  <c r="BJ468" i="7"/>
  <c r="BI468" i="7"/>
  <c r="J468" i="6" s="1"/>
  <c r="BL468" i="7"/>
  <c r="AX468" i="7"/>
  <c r="I468" i="6"/>
  <c r="AV468" i="7"/>
  <c r="AU468" i="7"/>
  <c r="H468" i="6" s="1"/>
  <c r="AW467" i="7"/>
  <c r="AY467" i="7"/>
  <c r="BB468" i="7"/>
  <c r="BE469" i="7"/>
  <c r="AN468" i="7"/>
  <c r="F467" i="6"/>
  <c r="AJ468" i="7"/>
  <c r="AH468" i="7"/>
  <c r="AG468" i="7"/>
  <c r="AI467" i="7"/>
  <c r="AK467" i="7"/>
  <c r="G469" i="6"/>
  <c r="AQ469" i="7"/>
  <c r="F466" i="7"/>
  <c r="S468" i="7"/>
  <c r="D468" i="6" s="1"/>
  <c r="T468" i="7"/>
  <c r="V468" i="7"/>
  <c r="U467" i="7"/>
  <c r="W467" i="7"/>
  <c r="E469" i="6"/>
  <c r="AC469" i="7"/>
  <c r="Z468" i="7"/>
  <c r="G467" i="7"/>
  <c r="E467" i="7"/>
  <c r="F467" i="7" s="1"/>
  <c r="D467" i="7"/>
  <c r="B467" i="6" s="1"/>
  <c r="C468" i="6"/>
  <c r="L467" i="7"/>
  <c r="O468" i="7"/>
  <c r="CG468" i="7"/>
  <c r="AP468" i="7"/>
  <c r="DK469" i="7"/>
  <c r="BR468" i="7"/>
  <c r="BR467" i="7"/>
  <c r="BD468" i="7"/>
  <c r="AE467" i="6" l="1"/>
  <c r="Q470" i="6"/>
  <c r="DB470" i="7"/>
  <c r="P470" i="6" s="1"/>
  <c r="DE470" i="7"/>
  <c r="DC470" i="7"/>
  <c r="DF469" i="7"/>
  <c r="DD469" i="7"/>
  <c r="DI470" i="7"/>
  <c r="DL470" i="7"/>
  <c r="AF468" i="6"/>
  <c r="CH469" i="7"/>
  <c r="CE469" i="7"/>
  <c r="CW469" i="7"/>
  <c r="CT469" i="7"/>
  <c r="CP469" i="7"/>
  <c r="CM469" i="7"/>
  <c r="N469" i="6" s="1"/>
  <c r="CN469" i="7"/>
  <c r="CQ468" i="7"/>
  <c r="CO468" i="7"/>
  <c r="O470" i="6"/>
  <c r="BP469" i="7"/>
  <c r="CB468" i="7"/>
  <c r="BZ468" i="7"/>
  <c r="BP468" i="7"/>
  <c r="BY469" i="7"/>
  <c r="M469" i="6"/>
  <c r="CA469" i="7"/>
  <c r="BX469" i="7"/>
  <c r="L469" i="6" s="1"/>
  <c r="BS468" i="7"/>
  <c r="BK468" i="7"/>
  <c r="BM468" i="7"/>
  <c r="K469" i="6"/>
  <c r="BL469" i="7"/>
  <c r="BI469" i="7"/>
  <c r="J469" i="6" s="1"/>
  <c r="BJ469" i="7"/>
  <c r="AU469" i="7"/>
  <c r="H469" i="6" s="1"/>
  <c r="I469" i="6"/>
  <c r="AX469" i="7"/>
  <c r="AV469" i="7"/>
  <c r="BB469" i="7"/>
  <c r="AW468" i="7"/>
  <c r="AY468" i="7"/>
  <c r="BE470" i="7"/>
  <c r="AN469" i="7"/>
  <c r="F468" i="6"/>
  <c r="AG469" i="7"/>
  <c r="AJ469" i="7"/>
  <c r="AH469" i="7"/>
  <c r="AK468" i="7"/>
  <c r="AI468" i="7"/>
  <c r="G470" i="6"/>
  <c r="AQ470" i="7"/>
  <c r="H467" i="7"/>
  <c r="AC470" i="7"/>
  <c r="E470" i="6"/>
  <c r="T469" i="7"/>
  <c r="V469" i="7"/>
  <c r="S469" i="7"/>
  <c r="D469" i="6" s="1"/>
  <c r="W468" i="7"/>
  <c r="U468" i="7"/>
  <c r="Z469" i="7"/>
  <c r="D468" i="7"/>
  <c r="B468" i="6" s="1"/>
  <c r="AE468" i="6" s="1"/>
  <c r="E468" i="7"/>
  <c r="H468" i="7" s="1"/>
  <c r="C469" i="6"/>
  <c r="G468" i="7"/>
  <c r="L468" i="7"/>
  <c r="O469" i="7"/>
  <c r="BD469" i="7"/>
  <c r="CG469" i="7"/>
  <c r="DK470" i="7"/>
  <c r="AP469" i="7"/>
  <c r="DI471" i="7" l="1"/>
  <c r="DL471" i="7"/>
  <c r="DF470" i="7"/>
  <c r="DD470" i="7"/>
  <c r="Q471" i="6"/>
  <c r="DB471" i="7"/>
  <c r="P471" i="6" s="1"/>
  <c r="DE471" i="7"/>
  <c r="DC471" i="7"/>
  <c r="CH470" i="7"/>
  <c r="CE470" i="7"/>
  <c r="AF469" i="6"/>
  <c r="CW470" i="7"/>
  <c r="CT470" i="7"/>
  <c r="CP470" i="7"/>
  <c r="CM470" i="7"/>
  <c r="N470" i="6" s="1"/>
  <c r="CN470" i="7"/>
  <c r="CQ469" i="7"/>
  <c r="CO469" i="7"/>
  <c r="O471" i="6"/>
  <c r="CB469" i="7"/>
  <c r="BZ469" i="7"/>
  <c r="CA470" i="7"/>
  <c r="M470" i="6"/>
  <c r="BX470" i="7"/>
  <c r="L470" i="6" s="1"/>
  <c r="BY470" i="7"/>
  <c r="BS469" i="7"/>
  <c r="BP470" i="7"/>
  <c r="BM469" i="7"/>
  <c r="BK469" i="7"/>
  <c r="K470" i="6"/>
  <c r="BJ470" i="7"/>
  <c r="BL470" i="7"/>
  <c r="BI470" i="7"/>
  <c r="J470" i="6" s="1"/>
  <c r="I470" i="6"/>
  <c r="AU470" i="7"/>
  <c r="H470" i="6" s="1"/>
  <c r="AV470" i="7"/>
  <c r="AX470" i="7"/>
  <c r="AY469" i="7"/>
  <c r="AW469" i="7"/>
  <c r="BB470" i="7"/>
  <c r="BE471" i="7"/>
  <c r="AN470" i="7"/>
  <c r="F469" i="6"/>
  <c r="AG470" i="7"/>
  <c r="AJ470" i="7"/>
  <c r="AH470" i="7"/>
  <c r="AI469" i="7"/>
  <c r="AK469" i="7"/>
  <c r="AQ471" i="7"/>
  <c r="G471" i="6"/>
  <c r="F468" i="7"/>
  <c r="U469" i="7"/>
  <c r="W469" i="7"/>
  <c r="V470" i="7"/>
  <c r="S470" i="7"/>
  <c r="D470" i="6" s="1"/>
  <c r="T470" i="7"/>
  <c r="E471" i="6"/>
  <c r="AC471" i="7"/>
  <c r="Z470" i="7"/>
  <c r="E469" i="7"/>
  <c r="F469" i="7" s="1"/>
  <c r="G469" i="7"/>
  <c r="D469" i="7"/>
  <c r="B469" i="6" s="1"/>
  <c r="AE469" i="6" s="1"/>
  <c r="C470" i="6"/>
  <c r="L469" i="7"/>
  <c r="O470" i="7"/>
  <c r="BR469" i="7"/>
  <c r="AP470" i="7"/>
  <c r="CG470" i="7"/>
  <c r="DK471" i="7"/>
  <c r="DI472" i="7" l="1"/>
  <c r="DL472" i="7"/>
  <c r="Q472" i="6"/>
  <c r="DE472" i="7"/>
  <c r="DB472" i="7"/>
  <c r="P472" i="6" s="1"/>
  <c r="DC472" i="7"/>
  <c r="DD471" i="7"/>
  <c r="DF471" i="7"/>
  <c r="AF470" i="6"/>
  <c r="CH471" i="7"/>
  <c r="CE471" i="7"/>
  <c r="CW471" i="7"/>
  <c r="CT471" i="7"/>
  <c r="CP471" i="7"/>
  <c r="CN471" i="7"/>
  <c r="CM471" i="7"/>
  <c r="N471" i="6" s="1"/>
  <c r="CQ470" i="7"/>
  <c r="CO470" i="7"/>
  <c r="O472" i="6"/>
  <c r="BS471" i="7"/>
  <c r="CB470" i="7"/>
  <c r="BZ470" i="7"/>
  <c r="BS470" i="7"/>
  <c r="BX471" i="7"/>
  <c r="L471" i="6" s="1"/>
  <c r="M471" i="6"/>
  <c r="CA471" i="7"/>
  <c r="BY471" i="7"/>
  <c r="K471" i="6"/>
  <c r="BI471" i="7"/>
  <c r="J471" i="6" s="1"/>
  <c r="BL471" i="7"/>
  <c r="BJ471" i="7"/>
  <c r="BK470" i="7"/>
  <c r="BM470" i="7"/>
  <c r="I471" i="6"/>
  <c r="AU471" i="7"/>
  <c r="H471" i="6" s="1"/>
  <c r="AX471" i="7"/>
  <c r="AV471" i="7"/>
  <c r="BB471" i="7"/>
  <c r="AW470" i="7"/>
  <c r="AY470" i="7"/>
  <c r="BE472" i="7"/>
  <c r="AN471" i="7"/>
  <c r="F470" i="6"/>
  <c r="H469" i="7"/>
  <c r="AH471" i="7"/>
  <c r="AG471" i="7"/>
  <c r="AJ471" i="7"/>
  <c r="AI470" i="7"/>
  <c r="AK470" i="7"/>
  <c r="AQ472" i="7"/>
  <c r="G472" i="6"/>
  <c r="AC472" i="7"/>
  <c r="E472" i="6"/>
  <c r="V471" i="7"/>
  <c r="S471" i="7"/>
  <c r="D471" i="6" s="1"/>
  <c r="T471" i="7"/>
  <c r="Z471" i="7"/>
  <c r="U470" i="7"/>
  <c r="W470" i="7"/>
  <c r="D470" i="7"/>
  <c r="B470" i="6" s="1"/>
  <c r="AE470" i="6" s="1"/>
  <c r="G470" i="7"/>
  <c r="E470" i="7"/>
  <c r="H470" i="7" s="1"/>
  <c r="C471" i="6"/>
  <c r="L470" i="7"/>
  <c r="O471" i="7"/>
  <c r="CG471" i="7"/>
  <c r="BD471" i="7"/>
  <c r="DK472" i="7"/>
  <c r="N470" i="7"/>
  <c r="F470" i="7" l="1"/>
  <c r="AF471" i="6"/>
  <c r="DI473" i="7"/>
  <c r="DL473" i="7"/>
  <c r="Q473" i="6"/>
  <c r="DE473" i="7"/>
  <c r="DB473" i="7"/>
  <c r="P473" i="6" s="1"/>
  <c r="DC473" i="7"/>
  <c r="DF472" i="7"/>
  <c r="DD472" i="7"/>
  <c r="BP471" i="7"/>
  <c r="CH472" i="7"/>
  <c r="CE472" i="7"/>
  <c r="CW472" i="7"/>
  <c r="CT472" i="7"/>
  <c r="CQ471" i="7"/>
  <c r="CO471" i="7"/>
  <c r="CP472" i="7"/>
  <c r="CM472" i="7"/>
  <c r="N472" i="6" s="1"/>
  <c r="CN472" i="7"/>
  <c r="O473" i="6"/>
  <c r="BZ471" i="7"/>
  <c r="CB471" i="7"/>
  <c r="M472" i="6"/>
  <c r="BX472" i="7"/>
  <c r="L472" i="6" s="1"/>
  <c r="BY472" i="7"/>
  <c r="CA472" i="7"/>
  <c r="K472" i="6"/>
  <c r="BJ472" i="7"/>
  <c r="BI472" i="7"/>
  <c r="J472" i="6" s="1"/>
  <c r="BL472" i="7"/>
  <c r="BK471" i="7"/>
  <c r="BM471" i="7"/>
  <c r="I472" i="6"/>
  <c r="AV472" i="7"/>
  <c r="AU472" i="7"/>
  <c r="H472" i="6" s="1"/>
  <c r="AX472" i="7"/>
  <c r="AW471" i="7"/>
  <c r="AY471" i="7"/>
  <c r="BB472" i="7"/>
  <c r="BE473" i="7"/>
  <c r="AN472" i="7"/>
  <c r="F471" i="6"/>
  <c r="AG472" i="7"/>
  <c r="AJ472" i="7"/>
  <c r="AH472" i="7"/>
  <c r="AI471" i="7"/>
  <c r="AK471" i="7"/>
  <c r="AQ473" i="7"/>
  <c r="G473" i="6"/>
  <c r="U471" i="7"/>
  <c r="W471" i="7"/>
  <c r="S472" i="7"/>
  <c r="D472" i="6" s="1"/>
  <c r="T472" i="7"/>
  <c r="V472" i="7"/>
  <c r="E473" i="6"/>
  <c r="AC473" i="7"/>
  <c r="Z472" i="7"/>
  <c r="D471" i="7"/>
  <c r="B471" i="6" s="1"/>
  <c r="AE471" i="6" s="1"/>
  <c r="E471" i="7"/>
  <c r="F471" i="7" s="1"/>
  <c r="C472" i="6"/>
  <c r="G471" i="7"/>
  <c r="L471" i="7"/>
  <c r="O472" i="7"/>
  <c r="CG472" i="7"/>
  <c r="BD472" i="7"/>
  <c r="DK473" i="7"/>
  <c r="BR472" i="7"/>
  <c r="N471" i="7"/>
  <c r="BR471" i="7"/>
  <c r="DI474" i="7" l="1"/>
  <c r="DL474" i="7"/>
  <c r="Q474" i="6"/>
  <c r="DB474" i="7"/>
  <c r="P474" i="6" s="1"/>
  <c r="DE474" i="7"/>
  <c r="DC474" i="7"/>
  <c r="DD473" i="7"/>
  <c r="DF473" i="7"/>
  <c r="CH473" i="7"/>
  <c r="CE473" i="7"/>
  <c r="CW473" i="7"/>
  <c r="CT473" i="7"/>
  <c r="AF472" i="6"/>
  <c r="CM473" i="7"/>
  <c r="N473" i="6" s="1"/>
  <c r="CN473" i="7"/>
  <c r="CP473" i="7"/>
  <c r="CQ472" i="7"/>
  <c r="CO472" i="7"/>
  <c r="O474" i="6"/>
  <c r="BS473" i="7"/>
  <c r="BP472" i="7"/>
  <c r="M473" i="6"/>
  <c r="CA473" i="7"/>
  <c r="BX473" i="7"/>
  <c r="L473" i="6" s="1"/>
  <c r="BY473" i="7"/>
  <c r="BS472" i="7"/>
  <c r="CB472" i="7"/>
  <c r="BZ472" i="7"/>
  <c r="K473" i="6"/>
  <c r="BK472" i="7"/>
  <c r="BM472" i="7"/>
  <c r="I473" i="6"/>
  <c r="AX473" i="7"/>
  <c r="AU473" i="7"/>
  <c r="H473" i="6" s="1"/>
  <c r="AV473" i="7"/>
  <c r="AY472" i="7"/>
  <c r="AW472" i="7"/>
  <c r="BB473" i="7"/>
  <c r="BE474" i="7"/>
  <c r="AN473" i="7"/>
  <c r="F472" i="6"/>
  <c r="AJ473" i="7"/>
  <c r="AH473" i="7"/>
  <c r="AG473" i="7"/>
  <c r="AK472" i="7"/>
  <c r="AI472" i="7"/>
  <c r="AQ474" i="7"/>
  <c r="G474" i="6"/>
  <c r="H471" i="7"/>
  <c r="AC474" i="7"/>
  <c r="E474" i="6"/>
  <c r="T473" i="7"/>
  <c r="V473" i="7"/>
  <c r="S473" i="7"/>
  <c r="D473" i="6" s="1"/>
  <c r="W472" i="7"/>
  <c r="U472" i="7"/>
  <c r="Z473" i="7"/>
  <c r="G472" i="7"/>
  <c r="E472" i="7"/>
  <c r="F472" i="7" s="1"/>
  <c r="D472" i="7"/>
  <c r="B472" i="6" s="1"/>
  <c r="AE472" i="6" s="1"/>
  <c r="C473" i="6"/>
  <c r="L472" i="7"/>
  <c r="O473" i="7"/>
  <c r="N472" i="7"/>
  <c r="DK474" i="7"/>
  <c r="AP473" i="7"/>
  <c r="CG473" i="7"/>
  <c r="Q475" i="6" l="1"/>
  <c r="DB475" i="7"/>
  <c r="P475" i="6" s="1"/>
  <c r="DE475" i="7"/>
  <c r="DC475" i="7"/>
  <c r="DF474" i="7"/>
  <c r="DD474" i="7"/>
  <c r="DI475" i="7"/>
  <c r="DL475" i="7"/>
  <c r="AF473" i="6"/>
  <c r="CH474" i="7"/>
  <c r="CE474" i="7"/>
  <c r="CW474" i="7"/>
  <c r="CT474" i="7"/>
  <c r="CQ473" i="7"/>
  <c r="CO473" i="7"/>
  <c r="CP474" i="7"/>
  <c r="CM474" i="7"/>
  <c r="N474" i="6" s="1"/>
  <c r="CN474" i="7"/>
  <c r="O475" i="6"/>
  <c r="BP473" i="7"/>
  <c r="BZ473" i="7"/>
  <c r="CB473" i="7"/>
  <c r="BS474" i="7"/>
  <c r="CA474" i="7"/>
  <c r="M474" i="6"/>
  <c r="BX474" i="7"/>
  <c r="L474" i="6" s="1"/>
  <c r="BY474" i="7"/>
  <c r="BJ473" i="7"/>
  <c r="BM473" i="7" s="1"/>
  <c r="BL473" i="7"/>
  <c r="BI473" i="7"/>
  <c r="J473" i="6" s="1"/>
  <c r="K474" i="6"/>
  <c r="BL474" i="7"/>
  <c r="BI474" i="7"/>
  <c r="J474" i="6" s="1"/>
  <c r="BJ474" i="7"/>
  <c r="AV474" i="7"/>
  <c r="I474" i="6"/>
  <c r="AU474" i="7"/>
  <c r="H474" i="6" s="1"/>
  <c r="AX474" i="7"/>
  <c r="AY473" i="7"/>
  <c r="AW473" i="7"/>
  <c r="BB474" i="7"/>
  <c r="BE475" i="7"/>
  <c r="AN474" i="7"/>
  <c r="F473" i="6"/>
  <c r="AH474" i="7"/>
  <c r="AJ474" i="7"/>
  <c r="AG474" i="7"/>
  <c r="AI473" i="7"/>
  <c r="AK473" i="7"/>
  <c r="AQ475" i="7"/>
  <c r="G475" i="6"/>
  <c r="U473" i="7"/>
  <c r="W473" i="7"/>
  <c r="V474" i="7"/>
  <c r="T474" i="7"/>
  <c r="S474" i="7"/>
  <c r="D474" i="6" s="1"/>
  <c r="E475" i="6"/>
  <c r="AC475" i="7"/>
  <c r="Z474" i="7"/>
  <c r="D473" i="7"/>
  <c r="B473" i="6" s="1"/>
  <c r="AE473" i="6" s="1"/>
  <c r="H472" i="7"/>
  <c r="E473" i="7"/>
  <c r="F473" i="7" s="1"/>
  <c r="C474" i="6"/>
  <c r="G473" i="7"/>
  <c r="L473" i="7"/>
  <c r="O474" i="7"/>
  <c r="CG474" i="7"/>
  <c r="N473" i="7"/>
  <c r="BD474" i="7"/>
  <c r="AP474" i="7"/>
  <c r="DK475" i="7"/>
  <c r="DI476" i="7" l="1"/>
  <c r="DL476" i="7"/>
  <c r="DD475" i="7"/>
  <c r="DF475" i="7"/>
  <c r="Q476" i="6"/>
  <c r="DE476" i="7"/>
  <c r="DB476" i="7"/>
  <c r="P476" i="6" s="1"/>
  <c r="DC476" i="7"/>
  <c r="CH475" i="7"/>
  <c r="CE475" i="7"/>
  <c r="AF474" i="6"/>
  <c r="CW475" i="7"/>
  <c r="CT475" i="7"/>
  <c r="CP475" i="7"/>
  <c r="CN475" i="7"/>
  <c r="CM475" i="7"/>
  <c r="N475" i="6" s="1"/>
  <c r="CQ474" i="7"/>
  <c r="CO474" i="7"/>
  <c r="O476" i="6"/>
  <c r="BP474" i="7"/>
  <c r="CB474" i="7"/>
  <c r="BZ474" i="7"/>
  <c r="BX475" i="7"/>
  <c r="L475" i="6" s="1"/>
  <c r="M475" i="6"/>
  <c r="CA475" i="7"/>
  <c r="BY475" i="7"/>
  <c r="BK473" i="7"/>
  <c r="K475" i="6"/>
  <c r="BL475" i="7"/>
  <c r="BI475" i="7"/>
  <c r="J475" i="6" s="1"/>
  <c r="BJ475" i="7"/>
  <c r="BK474" i="7"/>
  <c r="BM474" i="7"/>
  <c r="AX475" i="7"/>
  <c r="I475" i="6"/>
  <c r="AU475" i="7"/>
  <c r="H475" i="6" s="1"/>
  <c r="AV475" i="7"/>
  <c r="BB475" i="7"/>
  <c r="AY474" i="7"/>
  <c r="AW474" i="7"/>
  <c r="BE476" i="7"/>
  <c r="AN475" i="7"/>
  <c r="F474" i="6"/>
  <c r="AH475" i="7"/>
  <c r="AJ475" i="7"/>
  <c r="AG475" i="7"/>
  <c r="AK474" i="7"/>
  <c r="AI474" i="7"/>
  <c r="AQ476" i="7"/>
  <c r="G476" i="6"/>
  <c r="H473" i="7"/>
  <c r="AC476" i="7"/>
  <c r="E476" i="6"/>
  <c r="V475" i="7"/>
  <c r="T475" i="7"/>
  <c r="S475" i="7"/>
  <c r="D475" i="6" s="1"/>
  <c r="W474" i="7"/>
  <c r="U474" i="7"/>
  <c r="Z475" i="7"/>
  <c r="E474" i="7"/>
  <c r="F474" i="7" s="1"/>
  <c r="C475" i="6"/>
  <c r="G474" i="7"/>
  <c r="D474" i="7"/>
  <c r="B474" i="6" s="1"/>
  <c r="AE474" i="6" s="1"/>
  <c r="L474" i="7"/>
  <c r="O475" i="7"/>
  <c r="BR474" i="7"/>
  <c r="BR475" i="7"/>
  <c r="BD475" i="7"/>
  <c r="DK476" i="7"/>
  <c r="CG475" i="7"/>
  <c r="AP475" i="7"/>
  <c r="DI477" i="7" l="1"/>
  <c r="DL477" i="7"/>
  <c r="Q477" i="6"/>
  <c r="DE477" i="7"/>
  <c r="DB477" i="7"/>
  <c r="P477" i="6" s="1"/>
  <c r="DC477" i="7"/>
  <c r="DF476" i="7"/>
  <c r="DD476" i="7"/>
  <c r="CH476" i="7"/>
  <c r="CE476" i="7"/>
  <c r="CW476" i="7"/>
  <c r="CT476" i="7"/>
  <c r="AF475" i="6"/>
  <c r="CM476" i="7"/>
  <c r="N476" i="6" s="1"/>
  <c r="CP476" i="7"/>
  <c r="CN476" i="7"/>
  <c r="CQ475" i="7"/>
  <c r="CO475" i="7"/>
  <c r="O477" i="6"/>
  <c r="BS476" i="7"/>
  <c r="BP475" i="7"/>
  <c r="BZ475" i="7"/>
  <c r="CB475" i="7"/>
  <c r="M476" i="6"/>
  <c r="BX476" i="7"/>
  <c r="L476" i="6" s="1"/>
  <c r="BY476" i="7"/>
  <c r="CA476" i="7"/>
  <c r="BS475" i="7"/>
  <c r="K476" i="6"/>
  <c r="BI476" i="7"/>
  <c r="J476" i="6" s="1"/>
  <c r="BJ476" i="7"/>
  <c r="BL476" i="7"/>
  <c r="BK475" i="7"/>
  <c r="BM475" i="7"/>
  <c r="AX476" i="7"/>
  <c r="I476" i="6"/>
  <c r="AU476" i="7"/>
  <c r="H476" i="6" s="1"/>
  <c r="AV476" i="7"/>
  <c r="AW475" i="7"/>
  <c r="AY475" i="7"/>
  <c r="BB476" i="7"/>
  <c r="BE477" i="7"/>
  <c r="AN476" i="7"/>
  <c r="H474" i="7"/>
  <c r="F475" i="6"/>
  <c r="AG476" i="7"/>
  <c r="AH476" i="7"/>
  <c r="AJ476" i="7"/>
  <c r="AI475" i="7"/>
  <c r="AK475" i="7"/>
  <c r="AQ477" i="7"/>
  <c r="G477" i="6"/>
  <c r="S476" i="7"/>
  <c r="D476" i="6" s="1"/>
  <c r="T476" i="7"/>
  <c r="V476" i="7"/>
  <c r="U475" i="7"/>
  <c r="W475" i="7"/>
  <c r="E477" i="6"/>
  <c r="AC477" i="7"/>
  <c r="Z476" i="7"/>
  <c r="E475" i="7"/>
  <c r="H475" i="7" s="1"/>
  <c r="G475" i="7"/>
  <c r="D475" i="7"/>
  <c r="B475" i="6" s="1"/>
  <c r="AE475" i="6" s="1"/>
  <c r="C476" i="6"/>
  <c r="L475" i="7"/>
  <c r="O476" i="7"/>
  <c r="AP476" i="7"/>
  <c r="CG476" i="7"/>
  <c r="DK477" i="7"/>
  <c r="BD476" i="7"/>
  <c r="DI478" i="7" l="1"/>
  <c r="DL478" i="7"/>
  <c r="Q478" i="6"/>
  <c r="DB478" i="7"/>
  <c r="P478" i="6" s="1"/>
  <c r="DE478" i="7"/>
  <c r="DC478" i="7"/>
  <c r="DD477" i="7"/>
  <c r="DF477" i="7"/>
  <c r="AF476" i="6"/>
  <c r="CH477" i="7"/>
  <c r="CE477" i="7"/>
  <c r="CW477" i="7"/>
  <c r="CT477" i="7"/>
  <c r="CP477" i="7"/>
  <c r="CM477" i="7"/>
  <c r="N477" i="6" s="1"/>
  <c r="CN477" i="7"/>
  <c r="CQ476" i="7"/>
  <c r="CO476" i="7"/>
  <c r="O478" i="6"/>
  <c r="BP476" i="7"/>
  <c r="CB476" i="7"/>
  <c r="BZ476" i="7"/>
  <c r="M477" i="6"/>
  <c r="CA477" i="7"/>
  <c r="BX477" i="7"/>
  <c r="L477" i="6" s="1"/>
  <c r="BY477" i="7"/>
  <c r="K477" i="6"/>
  <c r="BI477" i="7"/>
  <c r="J477" i="6" s="1"/>
  <c r="BL477" i="7"/>
  <c r="BJ477" i="7"/>
  <c r="BK476" i="7"/>
  <c r="BM476" i="7"/>
  <c r="I477" i="6"/>
  <c r="AU477" i="7"/>
  <c r="H477" i="6" s="1"/>
  <c r="AX477" i="7"/>
  <c r="AV477" i="7"/>
  <c r="AY476" i="7"/>
  <c r="AW476" i="7"/>
  <c r="BB477" i="7"/>
  <c r="BE478" i="7"/>
  <c r="AN477" i="7"/>
  <c r="F476" i="6"/>
  <c r="AI476" i="7"/>
  <c r="AK476" i="7"/>
  <c r="AJ477" i="7"/>
  <c r="AH477" i="7"/>
  <c r="AG477" i="7"/>
  <c r="AQ478" i="7"/>
  <c r="G478" i="6"/>
  <c r="F475" i="7"/>
  <c r="AC478" i="7"/>
  <c r="E478" i="6"/>
  <c r="T477" i="7"/>
  <c r="V477" i="7"/>
  <c r="S477" i="7"/>
  <c r="D477" i="6" s="1"/>
  <c r="W476" i="7"/>
  <c r="U476" i="7"/>
  <c r="Z477" i="7"/>
  <c r="E476" i="7"/>
  <c r="F476" i="7" s="1"/>
  <c r="G476" i="7"/>
  <c r="D476" i="7"/>
  <c r="B476" i="6" s="1"/>
  <c r="C477" i="6"/>
  <c r="L476" i="7"/>
  <c r="O477" i="7"/>
  <c r="DK478" i="7"/>
  <c r="AP477" i="7"/>
  <c r="BR476" i="7"/>
  <c r="BR477" i="7"/>
  <c r="CG477" i="7"/>
  <c r="BD477" i="7"/>
  <c r="AE476" i="6" l="1"/>
  <c r="DI479" i="7"/>
  <c r="DL479" i="7"/>
  <c r="Q479" i="6"/>
  <c r="DB479" i="7"/>
  <c r="P479" i="6" s="1"/>
  <c r="DE479" i="7"/>
  <c r="DC479" i="7"/>
  <c r="DF478" i="7"/>
  <c r="DD478" i="7"/>
  <c r="AF477" i="6"/>
  <c r="CH478" i="7"/>
  <c r="CE478" i="7"/>
  <c r="CW478" i="7"/>
  <c r="CT478" i="7"/>
  <c r="CP478" i="7"/>
  <c r="CM478" i="7"/>
  <c r="N478" i="6" s="1"/>
  <c r="CN478" i="7"/>
  <c r="CQ477" i="7"/>
  <c r="CO477" i="7"/>
  <c r="O479" i="6"/>
  <c r="BS478" i="7"/>
  <c r="BP477" i="7"/>
  <c r="BZ477" i="7"/>
  <c r="CB477" i="7"/>
  <c r="BS477" i="7"/>
  <c r="CA478" i="7"/>
  <c r="M478" i="6"/>
  <c r="BX478" i="7"/>
  <c r="L478" i="6" s="1"/>
  <c r="BY478" i="7"/>
  <c r="K478" i="6"/>
  <c r="BI478" i="7"/>
  <c r="J478" i="6" s="1"/>
  <c r="BL478" i="7"/>
  <c r="BJ478" i="7"/>
  <c r="BM477" i="7"/>
  <c r="BK477" i="7"/>
  <c r="BP478" i="7"/>
  <c r="AU478" i="7"/>
  <c r="H478" i="6" s="1"/>
  <c r="I478" i="6"/>
  <c r="AV478" i="7"/>
  <c r="AX478" i="7"/>
  <c r="AY477" i="7"/>
  <c r="AW477" i="7"/>
  <c r="BB478" i="7"/>
  <c r="BE479" i="7"/>
  <c r="AN478" i="7"/>
  <c r="H476" i="7"/>
  <c r="F477" i="6"/>
  <c r="AI477" i="7"/>
  <c r="AK477" i="7"/>
  <c r="AG478" i="7"/>
  <c r="AJ478" i="7"/>
  <c r="AH478" i="7"/>
  <c r="AQ479" i="7"/>
  <c r="G479" i="6"/>
  <c r="U477" i="7"/>
  <c r="W477" i="7"/>
  <c r="V478" i="7"/>
  <c r="S478" i="7"/>
  <c r="D478" i="6" s="1"/>
  <c r="T478" i="7"/>
  <c r="E479" i="6"/>
  <c r="AC479" i="7"/>
  <c r="Z478" i="7"/>
  <c r="G477" i="7"/>
  <c r="C478" i="6"/>
  <c r="E477" i="7"/>
  <c r="H477" i="7" s="1"/>
  <c r="D477" i="7"/>
  <c r="B477" i="6" s="1"/>
  <c r="AE477" i="6" s="1"/>
  <c r="L477" i="7"/>
  <c r="O478" i="7"/>
  <c r="CG478" i="7"/>
  <c r="BD478" i="7"/>
  <c r="AP478" i="7"/>
  <c r="DK479" i="7"/>
  <c r="DI480" i="7" l="1"/>
  <c r="DL480" i="7"/>
  <c r="Q480" i="6"/>
  <c r="DB480" i="7"/>
  <c r="P480" i="6" s="1"/>
  <c r="DE480" i="7"/>
  <c r="DC480" i="7"/>
  <c r="DD479" i="7"/>
  <c r="DF479" i="7"/>
  <c r="AF478" i="6"/>
  <c r="CH479" i="7"/>
  <c r="CE479" i="7"/>
  <c r="CW479" i="7"/>
  <c r="CT479" i="7"/>
  <c r="CP479" i="7"/>
  <c r="CN479" i="7"/>
  <c r="CM479" i="7"/>
  <c r="N479" i="6" s="1"/>
  <c r="CO478" i="7"/>
  <c r="CQ478" i="7"/>
  <c r="O480" i="6"/>
  <c r="BS479" i="7"/>
  <c r="CB478" i="7"/>
  <c r="BZ478" i="7"/>
  <c r="BX479" i="7"/>
  <c r="L479" i="6" s="1"/>
  <c r="M479" i="6"/>
  <c r="CA479" i="7"/>
  <c r="BY479" i="7"/>
  <c r="K479" i="6"/>
  <c r="BL479" i="7"/>
  <c r="BI479" i="7"/>
  <c r="J479" i="6" s="1"/>
  <c r="BJ479" i="7"/>
  <c r="BK478" i="7"/>
  <c r="BM478" i="7"/>
  <c r="BP479" i="7"/>
  <c r="AU479" i="7"/>
  <c r="H479" i="6" s="1"/>
  <c r="I479" i="6"/>
  <c r="AX479" i="7"/>
  <c r="AV479" i="7"/>
  <c r="BB479" i="7"/>
  <c r="AW478" i="7"/>
  <c r="AY478" i="7"/>
  <c r="BE480" i="7"/>
  <c r="AN479" i="7"/>
  <c r="F478" i="6"/>
  <c r="AG479" i="7"/>
  <c r="AH479" i="7"/>
  <c r="AJ479" i="7"/>
  <c r="AK478" i="7"/>
  <c r="AI478" i="7"/>
  <c r="AQ480" i="7"/>
  <c r="G480" i="6"/>
  <c r="AC480" i="7"/>
  <c r="E480" i="6"/>
  <c r="V479" i="7"/>
  <c r="S479" i="7"/>
  <c r="D479" i="6" s="1"/>
  <c r="T479" i="7"/>
  <c r="Z479" i="7"/>
  <c r="U478" i="7"/>
  <c r="W478" i="7"/>
  <c r="G478" i="7"/>
  <c r="D478" i="7"/>
  <c r="B478" i="6" s="1"/>
  <c r="AE478" i="6" s="1"/>
  <c r="E478" i="7"/>
  <c r="F478" i="7" s="1"/>
  <c r="F477" i="7"/>
  <c r="C479" i="6"/>
  <c r="L478" i="7"/>
  <c r="O479" i="7"/>
  <c r="BR478" i="7"/>
  <c r="AP479" i="7"/>
  <c r="CG479" i="7"/>
  <c r="BD479" i="7"/>
  <c r="DK480" i="7"/>
  <c r="H478" i="7" l="1"/>
  <c r="DI481" i="7"/>
  <c r="DL481" i="7"/>
  <c r="Q481" i="6"/>
  <c r="DE481" i="7"/>
  <c r="DB481" i="7"/>
  <c r="P481" i="6" s="1"/>
  <c r="DC481" i="7"/>
  <c r="DF480" i="7"/>
  <c r="DD480" i="7"/>
  <c r="CH480" i="7"/>
  <c r="CE480" i="7"/>
  <c r="AF479" i="6"/>
  <c r="CW480" i="7"/>
  <c r="CT480" i="7"/>
  <c r="CO479" i="7"/>
  <c r="CQ479" i="7"/>
  <c r="CP480" i="7"/>
  <c r="CM480" i="7"/>
  <c r="N480" i="6" s="1"/>
  <c r="CN480" i="7"/>
  <c r="O481" i="6"/>
  <c r="BS480" i="7"/>
  <c r="BZ479" i="7"/>
  <c r="CB479" i="7"/>
  <c r="M480" i="6"/>
  <c r="BX480" i="7"/>
  <c r="L480" i="6" s="1"/>
  <c r="BY480" i="7"/>
  <c r="CA480" i="7"/>
  <c r="K480" i="6"/>
  <c r="BI480" i="7"/>
  <c r="J480" i="6" s="1"/>
  <c r="BJ480" i="7"/>
  <c r="BL480" i="7"/>
  <c r="BK479" i="7"/>
  <c r="BM479" i="7"/>
  <c r="BP480" i="7"/>
  <c r="I480" i="6"/>
  <c r="AV480" i="7"/>
  <c r="AX480" i="7"/>
  <c r="AU480" i="7"/>
  <c r="H480" i="6" s="1"/>
  <c r="AW479" i="7"/>
  <c r="AY479" i="7"/>
  <c r="BB480" i="7"/>
  <c r="BE481" i="7"/>
  <c r="AN480" i="7"/>
  <c r="F479" i="6"/>
  <c r="AI479" i="7"/>
  <c r="AK479" i="7"/>
  <c r="AG480" i="7"/>
  <c r="AH480" i="7"/>
  <c r="AJ480" i="7"/>
  <c r="AQ481" i="7"/>
  <c r="G481" i="6"/>
  <c r="U479" i="7"/>
  <c r="W479" i="7"/>
  <c r="S480" i="7"/>
  <c r="D480" i="6" s="1"/>
  <c r="T480" i="7"/>
  <c r="V480" i="7"/>
  <c r="E481" i="6"/>
  <c r="AC481" i="7"/>
  <c r="Z480" i="7"/>
  <c r="G479" i="7"/>
  <c r="E479" i="7"/>
  <c r="H479" i="7" s="1"/>
  <c r="D479" i="7"/>
  <c r="B479" i="6" s="1"/>
  <c r="AE479" i="6" s="1"/>
  <c r="C480" i="6"/>
  <c r="L479" i="7"/>
  <c r="O480" i="7"/>
  <c r="DK481" i="7"/>
  <c r="AP480" i="7"/>
  <c r="CG480" i="7"/>
  <c r="BD480" i="7"/>
  <c r="BR479" i="7"/>
  <c r="DI482" i="7" l="1"/>
  <c r="DL482" i="7"/>
  <c r="Q482" i="6"/>
  <c r="DB482" i="7"/>
  <c r="P482" i="6" s="1"/>
  <c r="DE482" i="7"/>
  <c r="DC482" i="7"/>
  <c r="DD481" i="7"/>
  <c r="DF481" i="7"/>
  <c r="CH481" i="7"/>
  <c r="CE481" i="7"/>
  <c r="CW481" i="7"/>
  <c r="CT481" i="7"/>
  <c r="AF480" i="6"/>
  <c r="CM481" i="7"/>
  <c r="N481" i="6" s="1"/>
  <c r="CN481" i="7"/>
  <c r="CP481" i="7"/>
  <c r="CO480" i="7"/>
  <c r="CQ480" i="7"/>
  <c r="O482" i="6"/>
  <c r="CB480" i="7"/>
  <c r="BZ480" i="7"/>
  <c r="BS481" i="7"/>
  <c r="M481" i="6"/>
  <c r="CA481" i="7"/>
  <c r="BX481" i="7"/>
  <c r="L481" i="6" s="1"/>
  <c r="BY481" i="7"/>
  <c r="K481" i="6"/>
  <c r="BI481" i="7"/>
  <c r="J481" i="6" s="1"/>
  <c r="BL481" i="7"/>
  <c r="BJ481" i="7"/>
  <c r="BK480" i="7"/>
  <c r="BM480" i="7"/>
  <c r="AY480" i="7"/>
  <c r="AW480" i="7"/>
  <c r="AX481" i="7"/>
  <c r="I481" i="6"/>
  <c r="AU481" i="7"/>
  <c r="H481" i="6" s="1"/>
  <c r="AV481" i="7"/>
  <c r="BB481" i="7"/>
  <c r="BE482" i="7"/>
  <c r="AN481" i="7"/>
  <c r="F480" i="6"/>
  <c r="AI480" i="7"/>
  <c r="AK480" i="7"/>
  <c r="AG481" i="7"/>
  <c r="AH481" i="7"/>
  <c r="AJ481" i="7"/>
  <c r="AQ482" i="7"/>
  <c r="G482" i="6"/>
  <c r="AC482" i="7"/>
  <c r="E482" i="6"/>
  <c r="T481" i="7"/>
  <c r="V481" i="7"/>
  <c r="S481" i="7"/>
  <c r="D481" i="6" s="1"/>
  <c r="W480" i="7"/>
  <c r="U480" i="7"/>
  <c r="Z481" i="7"/>
  <c r="F479" i="7"/>
  <c r="G480" i="7"/>
  <c r="C481" i="6"/>
  <c r="E480" i="7"/>
  <c r="F480" i="7" s="1"/>
  <c r="D480" i="7"/>
  <c r="B480" i="6" s="1"/>
  <c r="AE480" i="6" s="1"/>
  <c r="L480" i="7"/>
  <c r="O481" i="7"/>
  <c r="DK482" i="7"/>
  <c r="AP481" i="7"/>
  <c r="CG481" i="7"/>
  <c r="BD481" i="7"/>
  <c r="BR480" i="7"/>
  <c r="AF481" i="6" l="1"/>
  <c r="DI483" i="7"/>
  <c r="DL483" i="7"/>
  <c r="Q483" i="6"/>
  <c r="DB483" i="7"/>
  <c r="P483" i="6" s="1"/>
  <c r="DE483" i="7"/>
  <c r="DC483" i="7"/>
  <c r="DF482" i="7"/>
  <c r="DD482" i="7"/>
  <c r="BP481" i="7"/>
  <c r="CH482" i="7"/>
  <c r="CE482" i="7"/>
  <c r="CW482" i="7"/>
  <c r="CT482" i="7"/>
  <c r="CP482" i="7"/>
  <c r="CM482" i="7"/>
  <c r="N482" i="6" s="1"/>
  <c r="CN482" i="7"/>
  <c r="CO481" i="7"/>
  <c r="CQ481" i="7"/>
  <c r="O483" i="6"/>
  <c r="BS482" i="7"/>
  <c r="BZ481" i="7"/>
  <c r="CB481" i="7"/>
  <c r="CA482" i="7"/>
  <c r="M482" i="6"/>
  <c r="BX482" i="7"/>
  <c r="L482" i="6" s="1"/>
  <c r="BY482" i="7"/>
  <c r="K482" i="6"/>
  <c r="BL482" i="7"/>
  <c r="BI482" i="7"/>
  <c r="J482" i="6" s="1"/>
  <c r="BJ482" i="7"/>
  <c r="BM481" i="7"/>
  <c r="BK481" i="7"/>
  <c r="I482" i="6"/>
  <c r="AV482" i="7"/>
  <c r="AU482" i="7"/>
  <c r="H482" i="6" s="1"/>
  <c r="AX482" i="7"/>
  <c r="AY481" i="7"/>
  <c r="AW481" i="7"/>
  <c r="BB482" i="7"/>
  <c r="BE483" i="7"/>
  <c r="AN482" i="7"/>
  <c r="F481" i="6"/>
  <c r="AI481" i="7"/>
  <c r="AK481" i="7"/>
  <c r="AG482" i="7"/>
  <c r="AH482" i="7"/>
  <c r="AJ482" i="7"/>
  <c r="AQ483" i="7"/>
  <c r="G483" i="6"/>
  <c r="U481" i="7"/>
  <c r="W481" i="7"/>
  <c r="V482" i="7"/>
  <c r="T482" i="7"/>
  <c r="S482" i="7"/>
  <c r="D482" i="6" s="1"/>
  <c r="E483" i="6"/>
  <c r="AC483" i="7"/>
  <c r="Z482" i="7"/>
  <c r="E481" i="7"/>
  <c r="H481" i="7" s="1"/>
  <c r="D481" i="7"/>
  <c r="B481" i="6" s="1"/>
  <c r="AE481" i="6" s="1"/>
  <c r="G481" i="7"/>
  <c r="H480" i="7"/>
  <c r="C482" i="6"/>
  <c r="L481" i="7"/>
  <c r="O482" i="7"/>
  <c r="BR481" i="7"/>
  <c r="AP482" i="7"/>
  <c r="BD482" i="7"/>
  <c r="CG482" i="7"/>
  <c r="DK483" i="7"/>
  <c r="F481" i="7" l="1"/>
  <c r="DI484" i="7"/>
  <c r="DL484" i="7"/>
  <c r="Q484" i="6"/>
  <c r="DE484" i="7"/>
  <c r="DB484" i="7"/>
  <c r="P484" i="6" s="1"/>
  <c r="DC484" i="7"/>
  <c r="DD483" i="7"/>
  <c r="DF483" i="7"/>
  <c r="CH483" i="7"/>
  <c r="CE483" i="7"/>
  <c r="AF482" i="6"/>
  <c r="CW483" i="7"/>
  <c r="CT483" i="7"/>
  <c r="CP483" i="7"/>
  <c r="CN483" i="7"/>
  <c r="CM483" i="7"/>
  <c r="N483" i="6" s="1"/>
  <c r="CO482" i="7"/>
  <c r="CQ482" i="7"/>
  <c r="O484" i="6"/>
  <c r="BP482" i="7"/>
  <c r="CB482" i="7"/>
  <c r="BZ482" i="7"/>
  <c r="BX483" i="7"/>
  <c r="L483" i="6" s="1"/>
  <c r="M483" i="6"/>
  <c r="CA483" i="7"/>
  <c r="BY483" i="7"/>
  <c r="K483" i="6"/>
  <c r="BI483" i="7"/>
  <c r="J483" i="6" s="1"/>
  <c r="BL483" i="7"/>
  <c r="BJ483" i="7"/>
  <c r="BK482" i="7"/>
  <c r="BM482" i="7"/>
  <c r="AW482" i="7"/>
  <c r="AY482" i="7"/>
  <c r="I483" i="6"/>
  <c r="AX483" i="7"/>
  <c r="AU483" i="7"/>
  <c r="H483" i="6" s="1"/>
  <c r="AV483" i="7"/>
  <c r="BB483" i="7"/>
  <c r="BE484" i="7"/>
  <c r="AN483" i="7"/>
  <c r="F482" i="6"/>
  <c r="AI482" i="7"/>
  <c r="AK482" i="7"/>
  <c r="AG483" i="7"/>
  <c r="AJ483" i="7"/>
  <c r="AH483" i="7"/>
  <c r="AQ484" i="7"/>
  <c r="G484" i="6"/>
  <c r="AC484" i="7"/>
  <c r="E484" i="6"/>
  <c r="V483" i="7"/>
  <c r="T483" i="7"/>
  <c r="S483" i="7"/>
  <c r="D483" i="6" s="1"/>
  <c r="W482" i="7"/>
  <c r="U482" i="7"/>
  <c r="Z483" i="7"/>
  <c r="C483" i="6"/>
  <c r="G482" i="7"/>
  <c r="D482" i="7"/>
  <c r="B482" i="6" s="1"/>
  <c r="AE482" i="6" s="1"/>
  <c r="L482" i="7"/>
  <c r="E482" i="7"/>
  <c r="O483" i="7"/>
  <c r="CG483" i="7"/>
  <c r="BR482" i="7"/>
  <c r="DK484" i="7"/>
  <c r="AP483" i="7"/>
  <c r="BR483" i="7"/>
  <c r="BD483" i="7"/>
  <c r="DI485" i="7" l="1"/>
  <c r="DL485" i="7"/>
  <c r="Q485" i="6"/>
  <c r="DB485" i="7"/>
  <c r="P485" i="6" s="1"/>
  <c r="DE485" i="7"/>
  <c r="DC485" i="7"/>
  <c r="DF484" i="7"/>
  <c r="DD484" i="7"/>
  <c r="CH484" i="7"/>
  <c r="CE484" i="7"/>
  <c r="CW484" i="7"/>
  <c r="CT484" i="7"/>
  <c r="AF483" i="6"/>
  <c r="CM484" i="7"/>
  <c r="N484" i="6" s="1"/>
  <c r="CP484" i="7"/>
  <c r="CN484" i="7"/>
  <c r="CO483" i="7"/>
  <c r="CQ483" i="7"/>
  <c r="O485" i="6"/>
  <c r="BS484" i="7"/>
  <c r="BP483" i="7"/>
  <c r="BZ483" i="7"/>
  <c r="CB483" i="7"/>
  <c r="M484" i="6"/>
  <c r="BX484" i="7"/>
  <c r="L484" i="6" s="1"/>
  <c r="BY484" i="7"/>
  <c r="CA484" i="7"/>
  <c r="BS483" i="7"/>
  <c r="K484" i="6"/>
  <c r="BJ484" i="7"/>
  <c r="BI484" i="7"/>
  <c r="J484" i="6" s="1"/>
  <c r="BL484" i="7"/>
  <c r="BK483" i="7"/>
  <c r="BM483" i="7"/>
  <c r="BP484" i="7"/>
  <c r="AW483" i="7"/>
  <c r="AY483" i="7"/>
  <c r="BB484" i="7"/>
  <c r="AX484" i="7"/>
  <c r="I484" i="6"/>
  <c r="AV484" i="7"/>
  <c r="AU484" i="7"/>
  <c r="H484" i="6" s="1"/>
  <c r="BE485" i="7"/>
  <c r="AN484" i="7"/>
  <c r="F483" i="6"/>
  <c r="AJ484" i="7"/>
  <c r="AG484" i="7"/>
  <c r="AH484" i="7"/>
  <c r="AI483" i="7"/>
  <c r="AK483" i="7"/>
  <c r="AQ485" i="7"/>
  <c r="G485" i="6"/>
  <c r="U483" i="7"/>
  <c r="W483" i="7"/>
  <c r="S484" i="7"/>
  <c r="D484" i="6" s="1"/>
  <c r="T484" i="7"/>
  <c r="V484" i="7"/>
  <c r="E485" i="6"/>
  <c r="AC485" i="7"/>
  <c r="Z484" i="7"/>
  <c r="E483" i="7"/>
  <c r="H483" i="7" s="1"/>
  <c r="G483" i="7"/>
  <c r="D483" i="7"/>
  <c r="B483" i="6" s="1"/>
  <c r="AE483" i="6" s="1"/>
  <c r="C484" i="6"/>
  <c r="L483" i="7"/>
  <c r="F482" i="7"/>
  <c r="H482" i="7"/>
  <c r="O484" i="7"/>
  <c r="CG484" i="7"/>
  <c r="DK485" i="7"/>
  <c r="BD484" i="7"/>
  <c r="DI486" i="7" l="1"/>
  <c r="DL486" i="7"/>
  <c r="Q486" i="6"/>
  <c r="DB486" i="7"/>
  <c r="P486" i="6" s="1"/>
  <c r="DE486" i="7"/>
  <c r="DC486" i="7"/>
  <c r="DD485" i="7"/>
  <c r="DF485" i="7"/>
  <c r="CH485" i="7"/>
  <c r="CE485" i="7"/>
  <c r="AF484" i="6"/>
  <c r="CW485" i="7"/>
  <c r="CT485" i="7"/>
  <c r="CP485" i="7"/>
  <c r="CM485" i="7"/>
  <c r="N485" i="6" s="1"/>
  <c r="CN485" i="7"/>
  <c r="CO484" i="7"/>
  <c r="CQ484" i="7"/>
  <c r="O486" i="6"/>
  <c r="M485" i="6"/>
  <c r="CA485" i="7"/>
  <c r="BX485" i="7"/>
  <c r="L485" i="6" s="1"/>
  <c r="BY485" i="7"/>
  <c r="BP485" i="7"/>
  <c r="CB484" i="7"/>
  <c r="BZ484" i="7"/>
  <c r="K485" i="6"/>
  <c r="BL485" i="7"/>
  <c r="BI485" i="7"/>
  <c r="J485" i="6" s="1"/>
  <c r="BJ485" i="7"/>
  <c r="BM484" i="7"/>
  <c r="BK484" i="7"/>
  <c r="I485" i="6"/>
  <c r="AX485" i="7"/>
  <c r="AU485" i="7"/>
  <c r="H485" i="6" s="1"/>
  <c r="AV485" i="7"/>
  <c r="BB485" i="7"/>
  <c r="AW484" i="7"/>
  <c r="AY484" i="7"/>
  <c r="BE486" i="7"/>
  <c r="AN485" i="7"/>
  <c r="F484" i="6"/>
  <c r="AG485" i="7"/>
  <c r="AH485" i="7"/>
  <c r="AJ485" i="7"/>
  <c r="AI484" i="7"/>
  <c r="AK484" i="7"/>
  <c r="AQ486" i="7"/>
  <c r="G486" i="6"/>
  <c r="F483" i="7"/>
  <c r="AC486" i="7"/>
  <c r="E486" i="6"/>
  <c r="T485" i="7"/>
  <c r="V485" i="7"/>
  <c r="S485" i="7"/>
  <c r="D485" i="6" s="1"/>
  <c r="W484" i="7"/>
  <c r="U484" i="7"/>
  <c r="Z485" i="7"/>
  <c r="G484" i="7"/>
  <c r="E484" i="7"/>
  <c r="H484" i="7" s="1"/>
  <c r="D484" i="7"/>
  <c r="B484" i="6" s="1"/>
  <c r="C485" i="6"/>
  <c r="L484" i="7"/>
  <c r="O485" i="7"/>
  <c r="CG485" i="7"/>
  <c r="DK486" i="7"/>
  <c r="BD485" i="7"/>
  <c r="N484" i="7"/>
  <c r="BR484" i="7"/>
  <c r="AE484" i="6" l="1"/>
  <c r="DI487" i="7"/>
  <c r="DL487" i="7"/>
  <c r="Q487" i="6"/>
  <c r="DB487" i="7"/>
  <c r="P487" i="6" s="1"/>
  <c r="DE487" i="7"/>
  <c r="DC487" i="7"/>
  <c r="DF486" i="7"/>
  <c r="DD486" i="7"/>
  <c r="AF485" i="6"/>
  <c r="CH486" i="7"/>
  <c r="CE486" i="7"/>
  <c r="CW486" i="7"/>
  <c r="CT486" i="7"/>
  <c r="CP486" i="7"/>
  <c r="CM486" i="7"/>
  <c r="N486" i="6" s="1"/>
  <c r="CN486" i="7"/>
  <c r="CO485" i="7"/>
  <c r="CQ485" i="7"/>
  <c r="O487" i="6"/>
  <c r="BZ485" i="7"/>
  <c r="CB485" i="7"/>
  <c r="BS486" i="7"/>
  <c r="BS485" i="7"/>
  <c r="CA486" i="7"/>
  <c r="M486" i="6"/>
  <c r="BX486" i="7"/>
  <c r="L486" i="6" s="1"/>
  <c r="BY486" i="7"/>
  <c r="K486" i="6"/>
  <c r="BJ486" i="7"/>
  <c r="BL486" i="7"/>
  <c r="BI486" i="7"/>
  <c r="J486" i="6" s="1"/>
  <c r="BM485" i="7"/>
  <c r="BK485" i="7"/>
  <c r="AV486" i="7"/>
  <c r="I486" i="6"/>
  <c r="AU486" i="7"/>
  <c r="H486" i="6" s="1"/>
  <c r="AX486" i="7"/>
  <c r="AY485" i="7"/>
  <c r="AW485" i="7"/>
  <c r="BB486" i="7"/>
  <c r="BE487" i="7"/>
  <c r="AN486" i="7"/>
  <c r="F485" i="6"/>
  <c r="AI485" i="7"/>
  <c r="AK485" i="7"/>
  <c r="AG486" i="7"/>
  <c r="AH486" i="7"/>
  <c r="AJ486" i="7"/>
  <c r="AQ487" i="7"/>
  <c r="G487" i="6"/>
  <c r="F484" i="7"/>
  <c r="U485" i="7"/>
  <c r="W485" i="7"/>
  <c r="V486" i="7"/>
  <c r="S486" i="7"/>
  <c r="D486" i="6" s="1"/>
  <c r="T486" i="7"/>
  <c r="E487" i="6"/>
  <c r="AC487" i="7"/>
  <c r="Z486" i="7"/>
  <c r="D485" i="7"/>
  <c r="B485" i="6" s="1"/>
  <c r="E485" i="7"/>
  <c r="F485" i="7" s="1"/>
  <c r="C486" i="6"/>
  <c r="G485" i="7"/>
  <c r="L485" i="7"/>
  <c r="O486" i="7"/>
  <c r="CG486" i="7"/>
  <c r="BR485" i="7"/>
  <c r="BD486" i="7"/>
  <c r="DK487" i="7"/>
  <c r="N485" i="7"/>
  <c r="AE485" i="6" l="1"/>
  <c r="DI488" i="7"/>
  <c r="DL488" i="7"/>
  <c r="Q488" i="6"/>
  <c r="DE488" i="7"/>
  <c r="DB488" i="7"/>
  <c r="P488" i="6" s="1"/>
  <c r="DC488" i="7"/>
  <c r="DD487" i="7"/>
  <c r="DF487" i="7"/>
  <c r="AF486" i="6"/>
  <c r="CH487" i="7"/>
  <c r="CE487" i="7"/>
  <c r="CW487" i="7"/>
  <c r="CT487" i="7"/>
  <c r="CP487" i="7"/>
  <c r="CN487" i="7"/>
  <c r="CM487" i="7"/>
  <c r="N487" i="6" s="1"/>
  <c r="CO486" i="7"/>
  <c r="CQ486" i="7"/>
  <c r="O488" i="6"/>
  <c r="BP486" i="7"/>
  <c r="CB486" i="7"/>
  <c r="BZ486" i="7"/>
  <c r="BX487" i="7"/>
  <c r="L487" i="6" s="1"/>
  <c r="M487" i="6"/>
  <c r="CA487" i="7"/>
  <c r="BY487" i="7"/>
  <c r="K487" i="6"/>
  <c r="BI487" i="7"/>
  <c r="J487" i="6" s="1"/>
  <c r="BL487" i="7"/>
  <c r="BJ487" i="7"/>
  <c r="BK486" i="7"/>
  <c r="BM486" i="7"/>
  <c r="AX487" i="7"/>
  <c r="I487" i="6"/>
  <c r="AU487" i="7"/>
  <c r="H487" i="6" s="1"/>
  <c r="AV487" i="7"/>
  <c r="BB487" i="7"/>
  <c r="AW486" i="7"/>
  <c r="AY486" i="7"/>
  <c r="BE488" i="7"/>
  <c r="AN487" i="7"/>
  <c r="F486" i="6"/>
  <c r="AI486" i="7"/>
  <c r="AK486" i="7"/>
  <c r="AH487" i="7"/>
  <c r="AG487" i="7"/>
  <c r="AJ487" i="7"/>
  <c r="AQ488" i="7"/>
  <c r="G488" i="6"/>
  <c r="H485" i="7"/>
  <c r="AC488" i="7"/>
  <c r="E488" i="6"/>
  <c r="V487" i="7"/>
  <c r="S487" i="7"/>
  <c r="D487" i="6" s="1"/>
  <c r="T487" i="7"/>
  <c r="Z487" i="7"/>
  <c r="U486" i="7"/>
  <c r="W486" i="7"/>
  <c r="G486" i="7"/>
  <c r="C487" i="6"/>
  <c r="E486" i="7"/>
  <c r="F486" i="7" s="1"/>
  <c r="D486" i="7"/>
  <c r="B486" i="6" s="1"/>
  <c r="AE486" i="6" s="1"/>
  <c r="L486" i="7"/>
  <c r="O487" i="7"/>
  <c r="BR487" i="7"/>
  <c r="BD487" i="7"/>
  <c r="BR486" i="7"/>
  <c r="N486" i="7"/>
  <c r="DK488" i="7"/>
  <c r="CG487" i="7"/>
  <c r="DI489" i="7" l="1"/>
  <c r="DL489" i="7"/>
  <c r="Q489" i="6"/>
  <c r="DE489" i="7"/>
  <c r="DB489" i="7"/>
  <c r="P489" i="6" s="1"/>
  <c r="DC489" i="7"/>
  <c r="DF488" i="7"/>
  <c r="DD488" i="7"/>
  <c r="CW488" i="7"/>
  <c r="CT488" i="7"/>
  <c r="CH488" i="7"/>
  <c r="CE488" i="7"/>
  <c r="AF487" i="6"/>
  <c r="CP488" i="7"/>
  <c r="CM488" i="7"/>
  <c r="N488" i="6" s="1"/>
  <c r="CN488" i="7"/>
  <c r="CO487" i="7"/>
  <c r="CQ487" i="7"/>
  <c r="O489" i="6"/>
  <c r="M488" i="6"/>
  <c r="BX488" i="7"/>
  <c r="L488" i="6" s="1"/>
  <c r="BY488" i="7"/>
  <c r="CA488" i="7"/>
  <c r="BP487" i="7"/>
  <c r="BZ487" i="7"/>
  <c r="CB487" i="7"/>
  <c r="BS487" i="7"/>
  <c r="K488" i="6"/>
  <c r="BJ488" i="7"/>
  <c r="BI488" i="7"/>
  <c r="J488" i="6" s="1"/>
  <c r="BL488" i="7"/>
  <c r="BK487" i="7"/>
  <c r="BM487" i="7"/>
  <c r="I488" i="6"/>
  <c r="AV488" i="7"/>
  <c r="AU488" i="7"/>
  <c r="H488" i="6" s="1"/>
  <c r="AX488" i="7"/>
  <c r="AW487" i="7"/>
  <c r="AY487" i="7"/>
  <c r="BB488" i="7"/>
  <c r="BE489" i="7"/>
  <c r="AN488" i="7"/>
  <c r="F487" i="6"/>
  <c r="AG488" i="7"/>
  <c r="AH488" i="7"/>
  <c r="AJ488" i="7"/>
  <c r="AI487" i="7"/>
  <c r="AK487" i="7"/>
  <c r="AQ489" i="7"/>
  <c r="G489" i="6"/>
  <c r="U487" i="7"/>
  <c r="W487" i="7"/>
  <c r="S488" i="7"/>
  <c r="D488" i="6" s="1"/>
  <c r="T488" i="7"/>
  <c r="V488" i="7"/>
  <c r="E489" i="6"/>
  <c r="AC489" i="7"/>
  <c r="Z488" i="7"/>
  <c r="D487" i="7"/>
  <c r="B487" i="6" s="1"/>
  <c r="AE487" i="6" s="1"/>
  <c r="H486" i="7"/>
  <c r="E487" i="7"/>
  <c r="H487" i="7" s="1"/>
  <c r="G487" i="7"/>
  <c r="C488" i="6"/>
  <c r="L487" i="7"/>
  <c r="O488" i="7"/>
  <c r="BR488" i="7"/>
  <c r="BD488" i="7"/>
  <c r="N487" i="7"/>
  <c r="CG488" i="7"/>
  <c r="DK489" i="7"/>
  <c r="DI490" i="7" l="1"/>
  <c r="DL490" i="7"/>
  <c r="Q490" i="6"/>
  <c r="DB490" i="7"/>
  <c r="P490" i="6" s="1"/>
  <c r="DE490" i="7"/>
  <c r="DC490" i="7"/>
  <c r="DD489" i="7"/>
  <c r="DF489" i="7"/>
  <c r="AF488" i="6"/>
  <c r="CH489" i="7"/>
  <c r="CE489" i="7"/>
  <c r="CW489" i="7"/>
  <c r="CT489" i="7"/>
  <c r="CM489" i="7"/>
  <c r="N489" i="6" s="1"/>
  <c r="CN489" i="7"/>
  <c r="CP489" i="7"/>
  <c r="CO488" i="7"/>
  <c r="CQ488" i="7"/>
  <c r="O490" i="6"/>
  <c r="BS489" i="7"/>
  <c r="BP488" i="7"/>
  <c r="CB488" i="7"/>
  <c r="BZ488" i="7"/>
  <c r="M489" i="6"/>
  <c r="CA489" i="7"/>
  <c r="BX489" i="7"/>
  <c r="L489" i="6" s="1"/>
  <c r="BY489" i="7"/>
  <c r="BS488" i="7"/>
  <c r="K489" i="6"/>
  <c r="BL489" i="7"/>
  <c r="BI489" i="7"/>
  <c r="J489" i="6" s="1"/>
  <c r="BJ489" i="7"/>
  <c r="BK488" i="7"/>
  <c r="BM488" i="7"/>
  <c r="BB489" i="7"/>
  <c r="AY488" i="7"/>
  <c r="AW488" i="7"/>
  <c r="AU489" i="7"/>
  <c r="H489" i="6" s="1"/>
  <c r="I489" i="6"/>
  <c r="AX489" i="7"/>
  <c r="AV489" i="7"/>
  <c r="BE490" i="7"/>
  <c r="AN489" i="7"/>
  <c r="F488" i="6"/>
  <c r="AK488" i="7"/>
  <c r="AI488" i="7"/>
  <c r="AG489" i="7"/>
  <c r="AH489" i="7"/>
  <c r="AJ489" i="7"/>
  <c r="AQ490" i="7"/>
  <c r="G490" i="6"/>
  <c r="F487" i="7"/>
  <c r="AC490" i="7"/>
  <c r="E490" i="6"/>
  <c r="T489" i="7"/>
  <c r="V489" i="7"/>
  <c r="S489" i="7"/>
  <c r="D489" i="6" s="1"/>
  <c r="W488" i="7"/>
  <c r="U488" i="7"/>
  <c r="Z489" i="7"/>
  <c r="D488" i="7"/>
  <c r="B488" i="6" s="1"/>
  <c r="E488" i="7"/>
  <c r="H488" i="7" s="1"/>
  <c r="C489" i="6"/>
  <c r="G488" i="7"/>
  <c r="L488" i="7"/>
  <c r="O489" i="7"/>
  <c r="N488" i="7"/>
  <c r="CG489" i="7"/>
  <c r="AP489" i="7"/>
  <c r="BD489" i="7"/>
  <c r="DK490" i="7"/>
  <c r="AE488" i="6" l="1"/>
  <c r="DI491" i="7"/>
  <c r="DL491" i="7"/>
  <c r="Q491" i="6"/>
  <c r="DB491" i="7"/>
  <c r="P491" i="6" s="1"/>
  <c r="DE491" i="7"/>
  <c r="DC491" i="7"/>
  <c r="DF490" i="7"/>
  <c r="DD490" i="7"/>
  <c r="AF489" i="6"/>
  <c r="CH490" i="7"/>
  <c r="CE490" i="7"/>
  <c r="CW490" i="7"/>
  <c r="CT490" i="7"/>
  <c r="CO489" i="7"/>
  <c r="CQ489" i="7"/>
  <c r="CP490" i="7"/>
  <c r="CM490" i="7"/>
  <c r="N490" i="6" s="1"/>
  <c r="CN490" i="7"/>
  <c r="O491" i="6"/>
  <c r="BP489" i="7"/>
  <c r="BZ489" i="7"/>
  <c r="CB489" i="7"/>
  <c r="CA490" i="7"/>
  <c r="M490" i="6"/>
  <c r="BX490" i="7"/>
  <c r="L490" i="6" s="1"/>
  <c r="BY490" i="7"/>
  <c r="K490" i="6"/>
  <c r="BL490" i="7"/>
  <c r="BJ490" i="7"/>
  <c r="BI490" i="7"/>
  <c r="J490" i="6" s="1"/>
  <c r="BM489" i="7"/>
  <c r="BK489" i="7"/>
  <c r="BB490" i="7"/>
  <c r="AY489" i="7"/>
  <c r="AW489" i="7"/>
  <c r="I490" i="6"/>
  <c r="AU490" i="7"/>
  <c r="H490" i="6" s="1"/>
  <c r="AV490" i="7"/>
  <c r="AX490" i="7"/>
  <c r="BE491" i="7"/>
  <c r="AN490" i="7"/>
  <c r="F489" i="6"/>
  <c r="AI489" i="7"/>
  <c r="AK489" i="7"/>
  <c r="AG490" i="7"/>
  <c r="AH490" i="7"/>
  <c r="AJ490" i="7"/>
  <c r="AQ491" i="7"/>
  <c r="G491" i="6"/>
  <c r="F488" i="7"/>
  <c r="U489" i="7"/>
  <c r="W489" i="7"/>
  <c r="V490" i="7"/>
  <c r="T490" i="7"/>
  <c r="S490" i="7"/>
  <c r="D490" i="6" s="1"/>
  <c r="E491" i="6"/>
  <c r="AC491" i="7"/>
  <c r="Z490" i="7"/>
  <c r="E489" i="7"/>
  <c r="H489" i="7" s="1"/>
  <c r="G489" i="7"/>
  <c r="D489" i="7"/>
  <c r="B489" i="6" s="1"/>
  <c r="AE489" i="6" s="1"/>
  <c r="C490" i="6"/>
  <c r="L489" i="7"/>
  <c r="O490" i="7"/>
  <c r="AP490" i="7"/>
  <c r="CG490" i="7"/>
  <c r="BD490" i="7"/>
  <c r="BR490" i="7"/>
  <c r="DK491" i="7"/>
  <c r="BR489" i="7"/>
  <c r="DI492" i="7" l="1"/>
  <c r="DL492" i="7"/>
  <c r="Q492" i="6"/>
  <c r="DE492" i="7"/>
  <c r="DB492" i="7"/>
  <c r="P492" i="6" s="1"/>
  <c r="DC492" i="7"/>
  <c r="DD491" i="7"/>
  <c r="DF491" i="7"/>
  <c r="CH491" i="7"/>
  <c r="CE491" i="7"/>
  <c r="AF490" i="6"/>
  <c r="CW491" i="7"/>
  <c r="CT491" i="7"/>
  <c r="CP491" i="7"/>
  <c r="CN491" i="7"/>
  <c r="CM491" i="7"/>
  <c r="N491" i="6" s="1"/>
  <c r="CO490" i="7"/>
  <c r="CQ490" i="7"/>
  <c r="O492" i="6"/>
  <c r="BS491" i="7"/>
  <c r="BP490" i="7"/>
  <c r="CB490" i="7"/>
  <c r="BZ490" i="7"/>
  <c r="BX491" i="7"/>
  <c r="L491" i="6" s="1"/>
  <c r="M491" i="6"/>
  <c r="CA491" i="7"/>
  <c r="BY491" i="7"/>
  <c r="BS490" i="7"/>
  <c r="K491" i="6"/>
  <c r="BL491" i="7"/>
  <c r="BI491" i="7"/>
  <c r="J491" i="6" s="1"/>
  <c r="BJ491" i="7"/>
  <c r="BK490" i="7"/>
  <c r="BM490" i="7"/>
  <c r="I491" i="6"/>
  <c r="AU491" i="7"/>
  <c r="H491" i="6" s="1"/>
  <c r="AX491" i="7"/>
  <c r="AV491" i="7"/>
  <c r="BB491" i="7"/>
  <c r="AW490" i="7"/>
  <c r="AY490" i="7"/>
  <c r="BE492" i="7"/>
  <c r="AN491" i="7"/>
  <c r="F490" i="6"/>
  <c r="F489" i="7"/>
  <c r="AI490" i="7"/>
  <c r="AK490" i="7"/>
  <c r="AH491" i="7"/>
  <c r="AJ491" i="7"/>
  <c r="AG491" i="7"/>
  <c r="AQ492" i="7"/>
  <c r="G492" i="6"/>
  <c r="AC492" i="7"/>
  <c r="E492" i="6"/>
  <c r="V491" i="7"/>
  <c r="T491" i="7"/>
  <c r="S491" i="7"/>
  <c r="D491" i="6" s="1"/>
  <c r="W490" i="7"/>
  <c r="U490" i="7"/>
  <c r="Z491" i="7"/>
  <c r="D490" i="7"/>
  <c r="B490" i="6" s="1"/>
  <c r="E490" i="7"/>
  <c r="H490" i="7" s="1"/>
  <c r="G490" i="7"/>
  <c r="C491" i="6"/>
  <c r="L490" i="7"/>
  <c r="O491" i="7"/>
  <c r="DK492" i="7"/>
  <c r="AP491" i="7"/>
  <c r="CG491" i="7"/>
  <c r="BD491" i="7"/>
  <c r="AE490" i="6" l="1"/>
  <c r="DI493" i="7"/>
  <c r="DL493" i="7"/>
  <c r="Q493" i="6"/>
  <c r="DE493" i="7"/>
  <c r="DB493" i="7"/>
  <c r="P493" i="6" s="1"/>
  <c r="DC493" i="7"/>
  <c r="DF492" i="7"/>
  <c r="DD492" i="7"/>
  <c r="AF491" i="6"/>
  <c r="CH492" i="7"/>
  <c r="CE492" i="7"/>
  <c r="CW492" i="7"/>
  <c r="CT492" i="7"/>
  <c r="CM492" i="7"/>
  <c r="N492" i="6" s="1"/>
  <c r="CP492" i="7"/>
  <c r="CN492" i="7"/>
  <c r="CO491" i="7"/>
  <c r="CQ491" i="7"/>
  <c r="O493" i="6"/>
  <c r="BP491" i="7"/>
  <c r="BZ491" i="7"/>
  <c r="CB491" i="7"/>
  <c r="M492" i="6"/>
  <c r="BX492" i="7"/>
  <c r="L492" i="6" s="1"/>
  <c r="BY492" i="7"/>
  <c r="CA492" i="7"/>
  <c r="K492" i="6"/>
  <c r="BI492" i="7"/>
  <c r="J492" i="6" s="1"/>
  <c r="BJ492" i="7"/>
  <c r="BL492" i="7"/>
  <c r="BK491" i="7"/>
  <c r="BM491" i="7"/>
  <c r="AX492" i="7"/>
  <c r="I492" i="6"/>
  <c r="AV492" i="7"/>
  <c r="AU492" i="7"/>
  <c r="H492" i="6" s="1"/>
  <c r="AW491" i="7"/>
  <c r="AY491" i="7"/>
  <c r="BB492" i="7"/>
  <c r="BE493" i="7"/>
  <c r="AN492" i="7"/>
  <c r="F491" i="6"/>
  <c r="AG492" i="7"/>
  <c r="AJ492" i="7"/>
  <c r="AH492" i="7"/>
  <c r="AI491" i="7"/>
  <c r="AK491" i="7"/>
  <c r="AQ493" i="7"/>
  <c r="G493" i="6"/>
  <c r="F490" i="7"/>
  <c r="S492" i="7"/>
  <c r="D492" i="6" s="1"/>
  <c r="T492" i="7"/>
  <c r="V492" i="7"/>
  <c r="U491" i="7"/>
  <c r="W491" i="7"/>
  <c r="E493" i="6"/>
  <c r="AC493" i="7"/>
  <c r="Z492" i="7"/>
  <c r="D491" i="7"/>
  <c r="B491" i="6" s="1"/>
  <c r="AE491" i="6" s="1"/>
  <c r="E491" i="7"/>
  <c r="F491" i="7" s="1"/>
  <c r="C492" i="6"/>
  <c r="G491" i="7"/>
  <c r="L491" i="7"/>
  <c r="O492" i="7"/>
  <c r="CG492" i="7"/>
  <c r="DK493" i="7"/>
  <c r="AP492" i="7"/>
  <c r="BD492" i="7"/>
  <c r="BR491" i="7"/>
  <c r="BR492" i="7"/>
  <c r="DI494" i="7" l="1"/>
  <c r="DL494" i="7"/>
  <c r="Q494" i="6"/>
  <c r="DB494" i="7"/>
  <c r="P494" i="6" s="1"/>
  <c r="DE494" i="7"/>
  <c r="DC494" i="7"/>
  <c r="DD493" i="7"/>
  <c r="DF493" i="7"/>
  <c r="CH493" i="7"/>
  <c r="CE493" i="7"/>
  <c r="AF492" i="6"/>
  <c r="CW493" i="7"/>
  <c r="CT493" i="7"/>
  <c r="CP493" i="7"/>
  <c r="CM493" i="7"/>
  <c r="N493" i="6" s="1"/>
  <c r="CN493" i="7"/>
  <c r="CO492" i="7"/>
  <c r="CQ492" i="7"/>
  <c r="O494" i="6"/>
  <c r="CB492" i="7"/>
  <c r="BZ492" i="7"/>
  <c r="BP492" i="7"/>
  <c r="M493" i="6"/>
  <c r="CA493" i="7"/>
  <c r="BX493" i="7"/>
  <c r="L493" i="6" s="1"/>
  <c r="BY493" i="7"/>
  <c r="BS492" i="7"/>
  <c r="K493" i="6"/>
  <c r="BI493" i="7"/>
  <c r="J493" i="6" s="1"/>
  <c r="BL493" i="7"/>
  <c r="BJ493" i="7"/>
  <c r="BK492" i="7"/>
  <c r="BM492" i="7"/>
  <c r="AX493" i="7"/>
  <c r="AU493" i="7"/>
  <c r="H493" i="6" s="1"/>
  <c r="I493" i="6"/>
  <c r="AV493" i="7"/>
  <c r="BB493" i="7"/>
  <c r="AY492" i="7"/>
  <c r="AW492" i="7"/>
  <c r="BE494" i="7"/>
  <c r="AN493" i="7"/>
  <c r="F492" i="6"/>
  <c r="AJ493" i="7"/>
  <c r="AG493" i="7"/>
  <c r="AH493" i="7"/>
  <c r="AI492" i="7"/>
  <c r="AK492" i="7"/>
  <c r="AQ494" i="7"/>
  <c r="G494" i="6"/>
  <c r="H491" i="7"/>
  <c r="AC494" i="7"/>
  <c r="E494" i="6"/>
  <c r="T493" i="7"/>
  <c r="V493" i="7"/>
  <c r="S493" i="7"/>
  <c r="D493" i="6" s="1"/>
  <c r="W492" i="7"/>
  <c r="U492" i="7"/>
  <c r="Z493" i="7"/>
  <c r="G492" i="7"/>
  <c r="E492" i="7"/>
  <c r="H492" i="7" s="1"/>
  <c r="D492" i="7"/>
  <c r="B492" i="6" s="1"/>
  <c r="C493" i="6"/>
  <c r="L492" i="7"/>
  <c r="O493" i="7"/>
  <c r="BR493" i="7"/>
  <c r="DK494" i="7"/>
  <c r="AP493" i="7"/>
  <c r="CG493" i="7"/>
  <c r="BD493" i="7"/>
  <c r="AE492" i="6" l="1"/>
  <c r="DI495" i="7"/>
  <c r="DL495" i="7"/>
  <c r="Q495" i="6"/>
  <c r="DB495" i="7"/>
  <c r="P495" i="6" s="1"/>
  <c r="DE495" i="7"/>
  <c r="DC495" i="7"/>
  <c r="DF494" i="7"/>
  <c r="DD494" i="7"/>
  <c r="CH494" i="7"/>
  <c r="CE494" i="7"/>
  <c r="CW494" i="7"/>
  <c r="CT494" i="7"/>
  <c r="AF493" i="6"/>
  <c r="CP494" i="7"/>
  <c r="CM494" i="7"/>
  <c r="N494" i="6" s="1"/>
  <c r="CN494" i="7"/>
  <c r="CO493" i="7"/>
  <c r="CQ493" i="7"/>
  <c r="O495" i="6"/>
  <c r="BZ493" i="7"/>
  <c r="CB493" i="7"/>
  <c r="BP493" i="7"/>
  <c r="CA494" i="7"/>
  <c r="M494" i="6"/>
  <c r="BX494" i="7"/>
  <c r="L494" i="6" s="1"/>
  <c r="BY494" i="7"/>
  <c r="BS493" i="7"/>
  <c r="BM493" i="7"/>
  <c r="BK493" i="7"/>
  <c r="K494" i="6"/>
  <c r="BI494" i="7"/>
  <c r="J494" i="6" s="1"/>
  <c r="BJ494" i="7"/>
  <c r="BL494" i="7"/>
  <c r="BB494" i="7"/>
  <c r="AY493" i="7"/>
  <c r="AW493" i="7"/>
  <c r="I494" i="6"/>
  <c r="AV494" i="7"/>
  <c r="AU494" i="7"/>
  <c r="H494" i="6" s="1"/>
  <c r="AX494" i="7"/>
  <c r="BE495" i="7"/>
  <c r="AN494" i="7"/>
  <c r="F493" i="6"/>
  <c r="AG494" i="7"/>
  <c r="AJ494" i="7"/>
  <c r="AH494" i="7"/>
  <c r="AI493" i="7"/>
  <c r="AK493" i="7"/>
  <c r="AQ495" i="7"/>
  <c r="G495" i="6"/>
  <c r="F492" i="7"/>
  <c r="W493" i="7"/>
  <c r="U493" i="7"/>
  <c r="T494" i="7"/>
  <c r="S494" i="7"/>
  <c r="D494" i="6" s="1"/>
  <c r="V494" i="7"/>
  <c r="E495" i="6"/>
  <c r="AC495" i="7"/>
  <c r="Z494" i="7"/>
  <c r="D493" i="7"/>
  <c r="B493" i="6" s="1"/>
  <c r="E493" i="7"/>
  <c r="F493" i="7" s="1"/>
  <c r="C494" i="6"/>
  <c r="G493" i="7"/>
  <c r="L493" i="7"/>
  <c r="O494" i="7"/>
  <c r="BD494" i="7"/>
  <c r="BR494" i="7"/>
  <c r="CG494" i="7"/>
  <c r="DK495" i="7"/>
  <c r="AP494" i="7"/>
  <c r="AE493" i="6" l="1"/>
  <c r="AF494" i="6"/>
  <c r="DI496" i="7"/>
  <c r="DL496" i="7"/>
  <c r="Q496" i="6"/>
  <c r="DB496" i="7"/>
  <c r="P496" i="6" s="1"/>
  <c r="DE496" i="7"/>
  <c r="DC496" i="7"/>
  <c r="DD495" i="7"/>
  <c r="DF495" i="7"/>
  <c r="CH495" i="7"/>
  <c r="CE495" i="7"/>
  <c r="CW495" i="7"/>
  <c r="CT495" i="7"/>
  <c r="CP495" i="7"/>
  <c r="CN495" i="7"/>
  <c r="CM495" i="7"/>
  <c r="N495" i="6" s="1"/>
  <c r="CO494" i="7"/>
  <c r="CQ494" i="7"/>
  <c r="O496" i="6"/>
  <c r="BS495" i="7"/>
  <c r="CB494" i="7"/>
  <c r="BZ494" i="7"/>
  <c r="BP494" i="7"/>
  <c r="BX495" i="7"/>
  <c r="L495" i="6" s="1"/>
  <c r="M495" i="6"/>
  <c r="CA495" i="7"/>
  <c r="BY495" i="7"/>
  <c r="BS494" i="7"/>
  <c r="K495" i="6"/>
  <c r="BL495" i="7"/>
  <c r="BI495" i="7"/>
  <c r="J495" i="6" s="1"/>
  <c r="BJ495" i="7"/>
  <c r="BK494" i="7"/>
  <c r="BM494" i="7"/>
  <c r="AW494" i="7"/>
  <c r="AY494" i="7"/>
  <c r="I495" i="6"/>
  <c r="AX495" i="7"/>
  <c r="AU495" i="7"/>
  <c r="H495" i="6" s="1"/>
  <c r="AV495" i="7"/>
  <c r="BB495" i="7"/>
  <c r="BE496" i="7"/>
  <c r="AN495" i="7"/>
  <c r="F494" i="6"/>
  <c r="AG495" i="7"/>
  <c r="AJ495" i="7"/>
  <c r="AH495" i="7"/>
  <c r="AI494" i="7"/>
  <c r="AK494" i="7"/>
  <c r="AQ496" i="7"/>
  <c r="G496" i="6"/>
  <c r="H493" i="7"/>
  <c r="AC496" i="7"/>
  <c r="E496" i="6"/>
  <c r="T495" i="7"/>
  <c r="V495" i="7"/>
  <c r="S495" i="7"/>
  <c r="D495" i="6" s="1"/>
  <c r="Z495" i="7"/>
  <c r="U494" i="7"/>
  <c r="W494" i="7"/>
  <c r="G494" i="7"/>
  <c r="C495" i="6"/>
  <c r="E494" i="7"/>
  <c r="F494" i="7" s="1"/>
  <c r="D494" i="7"/>
  <c r="B494" i="6" s="1"/>
  <c r="AE494" i="6" s="1"/>
  <c r="L494" i="7"/>
  <c r="O495" i="7"/>
  <c r="CG495" i="7"/>
  <c r="BD495" i="7"/>
  <c r="DK496" i="7"/>
  <c r="AP495" i="7"/>
  <c r="AF495" i="6" l="1"/>
  <c r="BP495" i="7"/>
  <c r="DI497" i="7"/>
  <c r="DL497" i="7"/>
  <c r="Q497" i="6"/>
  <c r="DE497" i="7"/>
  <c r="DB497" i="7"/>
  <c r="P497" i="6" s="1"/>
  <c r="DC497" i="7"/>
  <c r="DF496" i="7"/>
  <c r="DD496" i="7"/>
  <c r="CH496" i="7"/>
  <c r="CE496" i="7"/>
  <c r="CW496" i="7"/>
  <c r="CT496" i="7"/>
  <c r="CP496" i="7"/>
  <c r="CM496" i="7"/>
  <c r="N496" i="6" s="1"/>
  <c r="CN496" i="7"/>
  <c r="CO495" i="7"/>
  <c r="CQ495" i="7"/>
  <c r="O497" i="6"/>
  <c r="BZ495" i="7"/>
  <c r="CB495" i="7"/>
  <c r="M496" i="6"/>
  <c r="BX496" i="7"/>
  <c r="L496" i="6" s="1"/>
  <c r="BY496" i="7"/>
  <c r="CA496" i="7"/>
  <c r="BP496" i="7"/>
  <c r="K496" i="6"/>
  <c r="BI496" i="7"/>
  <c r="J496" i="6" s="1"/>
  <c r="BJ496" i="7"/>
  <c r="BL496" i="7"/>
  <c r="BK495" i="7"/>
  <c r="BM495" i="7"/>
  <c r="I496" i="6"/>
  <c r="AV496" i="7"/>
  <c r="AU496" i="7"/>
  <c r="H496" i="6" s="1"/>
  <c r="AX496" i="7"/>
  <c r="AW495" i="7"/>
  <c r="AY495" i="7"/>
  <c r="BB496" i="7"/>
  <c r="BE497" i="7"/>
  <c r="AN496" i="7"/>
  <c r="F495" i="6"/>
  <c r="H494" i="7"/>
  <c r="AG496" i="7"/>
  <c r="AJ496" i="7"/>
  <c r="AH496" i="7"/>
  <c r="AI495" i="7"/>
  <c r="AK495" i="7"/>
  <c r="AQ497" i="7"/>
  <c r="G497" i="6"/>
  <c r="W495" i="7"/>
  <c r="U495" i="7"/>
  <c r="T496" i="7"/>
  <c r="S496" i="7"/>
  <c r="D496" i="6" s="1"/>
  <c r="V496" i="7"/>
  <c r="E497" i="6"/>
  <c r="AC497" i="7"/>
  <c r="Z496" i="7"/>
  <c r="E495" i="7"/>
  <c r="F495" i="7" s="1"/>
  <c r="D495" i="7"/>
  <c r="B495" i="6" s="1"/>
  <c r="AE495" i="6" s="1"/>
  <c r="G495" i="7"/>
  <c r="C496" i="6"/>
  <c r="L495" i="7"/>
  <c r="O496" i="7"/>
  <c r="BR495" i="7"/>
  <c r="BD496" i="7"/>
  <c r="AP496" i="7"/>
  <c r="DK497" i="7"/>
  <c r="CG496" i="7"/>
  <c r="AF496" i="6" l="1"/>
  <c r="DI498" i="7"/>
  <c r="DL498" i="7"/>
  <c r="Q498" i="6"/>
  <c r="DB498" i="7"/>
  <c r="P498" i="6" s="1"/>
  <c r="DE498" i="7"/>
  <c r="DC498" i="7"/>
  <c r="DD497" i="7"/>
  <c r="DF497" i="7"/>
  <c r="CH497" i="7"/>
  <c r="CE497" i="7"/>
  <c r="CW497" i="7"/>
  <c r="CT497" i="7"/>
  <c r="CM497" i="7"/>
  <c r="N497" i="6" s="1"/>
  <c r="CN497" i="7"/>
  <c r="CP497" i="7"/>
  <c r="CO496" i="7"/>
  <c r="CQ496" i="7"/>
  <c r="O498" i="6"/>
  <c r="BS496" i="7"/>
  <c r="CB496" i="7"/>
  <c r="BZ496" i="7"/>
  <c r="M497" i="6"/>
  <c r="CA497" i="7"/>
  <c r="BX497" i="7"/>
  <c r="L497" i="6" s="1"/>
  <c r="BY497" i="7"/>
  <c r="K497" i="6"/>
  <c r="BI497" i="7"/>
  <c r="J497" i="6" s="1"/>
  <c r="BL497" i="7"/>
  <c r="BJ497" i="7"/>
  <c r="BM496" i="7"/>
  <c r="BK496" i="7"/>
  <c r="H495" i="7"/>
  <c r="AY496" i="7"/>
  <c r="AW496" i="7"/>
  <c r="I497" i="6"/>
  <c r="AU497" i="7"/>
  <c r="H497" i="6" s="1"/>
  <c r="AX497" i="7"/>
  <c r="AV497" i="7"/>
  <c r="BB497" i="7"/>
  <c r="BE498" i="7"/>
  <c r="AN497" i="7"/>
  <c r="F496" i="6"/>
  <c r="AG497" i="7"/>
  <c r="AJ497" i="7"/>
  <c r="AH497" i="7"/>
  <c r="AI496" i="7"/>
  <c r="AK496" i="7"/>
  <c r="AQ498" i="7"/>
  <c r="G498" i="6"/>
  <c r="AC498" i="7"/>
  <c r="E498" i="6"/>
  <c r="T497" i="7"/>
  <c r="V497" i="7"/>
  <c r="S497" i="7"/>
  <c r="D497" i="6" s="1"/>
  <c r="Z497" i="7"/>
  <c r="U496" i="7"/>
  <c r="W496" i="7"/>
  <c r="E496" i="7"/>
  <c r="H496" i="7" s="1"/>
  <c r="D496" i="7"/>
  <c r="B496" i="6" s="1"/>
  <c r="AE496" i="6" s="1"/>
  <c r="G496" i="7"/>
  <c r="C497" i="6"/>
  <c r="L496" i="7"/>
  <c r="O497" i="7"/>
  <c r="BR497" i="7"/>
  <c r="CG497" i="7"/>
  <c r="BD497" i="7"/>
  <c r="AP497" i="7"/>
  <c r="DK498" i="7"/>
  <c r="BR496" i="7"/>
  <c r="DI499" i="7" l="1"/>
  <c r="DL499" i="7"/>
  <c r="Q499" i="6"/>
  <c r="DB499" i="7"/>
  <c r="P499" i="6" s="1"/>
  <c r="DE499" i="7"/>
  <c r="DC499" i="7"/>
  <c r="DF498" i="7"/>
  <c r="DD498" i="7"/>
  <c r="CH498" i="7"/>
  <c r="CE498" i="7"/>
  <c r="AF497" i="6"/>
  <c r="CW498" i="7"/>
  <c r="CT498" i="7"/>
  <c r="CO497" i="7"/>
  <c r="CQ497" i="7"/>
  <c r="CP498" i="7"/>
  <c r="CM498" i="7"/>
  <c r="N498" i="6" s="1"/>
  <c r="CN498" i="7"/>
  <c r="O499" i="6"/>
  <c r="BS498" i="7"/>
  <c r="BP497" i="7"/>
  <c r="BZ497" i="7"/>
  <c r="CB497" i="7"/>
  <c r="CA498" i="7"/>
  <c r="M498" i="6"/>
  <c r="BX498" i="7"/>
  <c r="L498" i="6" s="1"/>
  <c r="BY498" i="7"/>
  <c r="BS497" i="7"/>
  <c r="K498" i="6"/>
  <c r="BL498" i="7"/>
  <c r="BJ498" i="7"/>
  <c r="BI498" i="7"/>
  <c r="J498" i="6" s="1"/>
  <c r="BM497" i="7"/>
  <c r="BK497" i="7"/>
  <c r="BP498" i="7"/>
  <c r="AU498" i="7"/>
  <c r="H498" i="6" s="1"/>
  <c r="I498" i="6"/>
  <c r="AV498" i="7"/>
  <c r="AX498" i="7"/>
  <c r="AY497" i="7"/>
  <c r="AW497" i="7"/>
  <c r="BB498" i="7"/>
  <c r="BE499" i="7"/>
  <c r="AN498" i="7"/>
  <c r="F497" i="6"/>
  <c r="F496" i="7"/>
  <c r="AH498" i="7"/>
  <c r="AJ498" i="7"/>
  <c r="AG498" i="7"/>
  <c r="AI497" i="7"/>
  <c r="AK497" i="7"/>
  <c r="AQ499" i="7"/>
  <c r="G499" i="6"/>
  <c r="W497" i="7"/>
  <c r="U497" i="7"/>
  <c r="T498" i="7"/>
  <c r="V498" i="7"/>
  <c r="S498" i="7"/>
  <c r="D498" i="6" s="1"/>
  <c r="E499" i="6"/>
  <c r="AC499" i="7"/>
  <c r="Z498" i="7"/>
  <c r="G497" i="7"/>
  <c r="D497" i="7"/>
  <c r="B497" i="6" s="1"/>
  <c r="AE497" i="6" s="1"/>
  <c r="E497" i="7"/>
  <c r="H497" i="7" s="1"/>
  <c r="C498" i="6"/>
  <c r="L497" i="7"/>
  <c r="O498" i="7"/>
  <c r="AP498" i="7"/>
  <c r="DK499" i="7"/>
  <c r="CG498" i="7"/>
  <c r="BD498" i="7"/>
  <c r="DI500" i="7" l="1"/>
  <c r="DL500" i="7"/>
  <c r="Q500" i="6"/>
  <c r="DE500" i="7"/>
  <c r="DB500" i="7"/>
  <c r="P500" i="6" s="1"/>
  <c r="DC500" i="7"/>
  <c r="DD499" i="7"/>
  <c r="DF499" i="7"/>
  <c r="AF498" i="6"/>
  <c r="CH499" i="7"/>
  <c r="CE499" i="7"/>
  <c r="CW499" i="7"/>
  <c r="CT499" i="7"/>
  <c r="CP499" i="7"/>
  <c r="CN499" i="7"/>
  <c r="CM499" i="7"/>
  <c r="N499" i="6" s="1"/>
  <c r="CO498" i="7"/>
  <c r="CQ498" i="7"/>
  <c r="O500" i="6"/>
  <c r="CB498" i="7"/>
  <c r="BZ498" i="7"/>
  <c r="BS499" i="7"/>
  <c r="BX499" i="7"/>
  <c r="L499" i="6" s="1"/>
  <c r="M499" i="6"/>
  <c r="CA499" i="7"/>
  <c r="BY499" i="7"/>
  <c r="K499" i="6"/>
  <c r="BI499" i="7"/>
  <c r="J499" i="6" s="1"/>
  <c r="BL499" i="7"/>
  <c r="BJ499" i="7"/>
  <c r="BK498" i="7"/>
  <c r="BM498" i="7"/>
  <c r="AU499" i="7"/>
  <c r="H499" i="6" s="1"/>
  <c r="I499" i="6"/>
  <c r="AX499" i="7"/>
  <c r="AV499" i="7"/>
  <c r="BB499" i="7"/>
  <c r="AY498" i="7"/>
  <c r="AW498" i="7"/>
  <c r="BE500" i="7"/>
  <c r="F497" i="7"/>
  <c r="AN499" i="7"/>
  <c r="F498" i="6"/>
  <c r="AG499" i="7"/>
  <c r="AJ499" i="7"/>
  <c r="AH499" i="7"/>
  <c r="AI498" i="7"/>
  <c r="AK498" i="7"/>
  <c r="AQ500" i="7"/>
  <c r="G500" i="6"/>
  <c r="AC500" i="7"/>
  <c r="E500" i="6"/>
  <c r="V499" i="7"/>
  <c r="T499" i="7"/>
  <c r="S499" i="7"/>
  <c r="D499" i="6" s="1"/>
  <c r="Z499" i="7"/>
  <c r="U498" i="7"/>
  <c r="W498" i="7"/>
  <c r="E498" i="7"/>
  <c r="H498" i="7" s="1"/>
  <c r="D498" i="7"/>
  <c r="B498" i="6" s="1"/>
  <c r="AE498" i="6" s="1"/>
  <c r="G498" i="7"/>
  <c r="C499" i="6"/>
  <c r="L498" i="7"/>
  <c r="O499" i="7"/>
  <c r="AP499" i="7"/>
  <c r="DK500" i="7"/>
  <c r="BD499" i="7"/>
  <c r="BR499" i="7"/>
  <c r="CG499" i="7"/>
  <c r="BR498" i="7"/>
  <c r="DI501" i="7" l="1"/>
  <c r="DL501" i="7"/>
  <c r="Q501" i="6"/>
  <c r="DB501" i="7"/>
  <c r="P501" i="6" s="1"/>
  <c r="DE501" i="7"/>
  <c r="DC501" i="7"/>
  <c r="DF500" i="7"/>
  <c r="DD500" i="7"/>
  <c r="CH500" i="7"/>
  <c r="CE500" i="7"/>
  <c r="AF499" i="6"/>
  <c r="CW500" i="7"/>
  <c r="CT500" i="7"/>
  <c r="CO499" i="7"/>
  <c r="CQ499" i="7"/>
  <c r="CM500" i="7"/>
  <c r="N500" i="6" s="1"/>
  <c r="CP500" i="7"/>
  <c r="CN500" i="7"/>
  <c r="O501" i="6"/>
  <c r="BP499" i="7"/>
  <c r="BS500" i="7"/>
  <c r="BZ499" i="7"/>
  <c r="CB499" i="7"/>
  <c r="M500" i="6"/>
  <c r="BX500" i="7"/>
  <c r="L500" i="6" s="1"/>
  <c r="BY500" i="7"/>
  <c r="CA500" i="7"/>
  <c r="K500" i="6"/>
  <c r="BJ500" i="7"/>
  <c r="BI500" i="7"/>
  <c r="J500" i="6" s="1"/>
  <c r="BL500" i="7"/>
  <c r="BK499" i="7"/>
  <c r="BM499" i="7"/>
  <c r="BP500" i="7"/>
  <c r="AX500" i="7"/>
  <c r="I500" i="6"/>
  <c r="AV500" i="7"/>
  <c r="AU500" i="7"/>
  <c r="H500" i="6" s="1"/>
  <c r="AW499" i="7"/>
  <c r="AY499" i="7"/>
  <c r="BB500" i="7"/>
  <c r="BE501" i="7"/>
  <c r="AN500" i="7"/>
  <c r="F499" i="6"/>
  <c r="F498" i="7"/>
  <c r="AJ500" i="7"/>
  <c r="AH500" i="7"/>
  <c r="AG500" i="7"/>
  <c r="AI499" i="7"/>
  <c r="AK499" i="7"/>
  <c r="AQ501" i="7"/>
  <c r="G501" i="6"/>
  <c r="T500" i="7"/>
  <c r="V500" i="7"/>
  <c r="S500" i="7"/>
  <c r="D500" i="6" s="1"/>
  <c r="W499" i="7"/>
  <c r="U499" i="7"/>
  <c r="E501" i="6"/>
  <c r="AC501" i="7"/>
  <c r="Z500" i="7"/>
  <c r="D499" i="7"/>
  <c r="B499" i="6" s="1"/>
  <c r="E499" i="7"/>
  <c r="F499" i="7" s="1"/>
  <c r="C500" i="6"/>
  <c r="G499" i="7"/>
  <c r="L499" i="7"/>
  <c r="O500" i="7"/>
  <c r="CG500" i="7"/>
  <c r="AP500" i="7"/>
  <c r="BD500" i="7"/>
  <c r="DK501" i="7"/>
  <c r="AE499" i="6" l="1"/>
  <c r="DI502" i="7"/>
  <c r="DL502" i="7"/>
  <c r="Q502" i="6"/>
  <c r="DB502" i="7"/>
  <c r="P502" i="6" s="1"/>
  <c r="DE502" i="7"/>
  <c r="DC502" i="7"/>
  <c r="DD501" i="7"/>
  <c r="DF501" i="7"/>
  <c r="CH501" i="7"/>
  <c r="CE501" i="7"/>
  <c r="AF500" i="6"/>
  <c r="CW501" i="7"/>
  <c r="CT501" i="7"/>
  <c r="CP501" i="7"/>
  <c r="CM501" i="7"/>
  <c r="N501" i="6" s="1"/>
  <c r="CN501" i="7"/>
  <c r="CO500" i="7"/>
  <c r="CQ500" i="7"/>
  <c r="O502" i="6"/>
  <c r="CB500" i="7"/>
  <c r="BZ500" i="7"/>
  <c r="M501" i="6"/>
  <c r="CA501" i="7"/>
  <c r="BX501" i="7"/>
  <c r="L501" i="6" s="1"/>
  <c r="BY501" i="7"/>
  <c r="BK500" i="7"/>
  <c r="BM500" i="7"/>
  <c r="K501" i="6"/>
  <c r="BL501" i="7"/>
  <c r="BI501" i="7"/>
  <c r="J501" i="6" s="1"/>
  <c r="BJ501" i="7"/>
  <c r="AU501" i="7"/>
  <c r="H501" i="6" s="1"/>
  <c r="I501" i="6"/>
  <c r="AX501" i="7"/>
  <c r="AV501" i="7"/>
  <c r="BB501" i="7"/>
  <c r="AW500" i="7"/>
  <c r="AY500" i="7"/>
  <c r="BE502" i="7"/>
  <c r="AN501" i="7"/>
  <c r="F500" i="6"/>
  <c r="AI500" i="7"/>
  <c r="AK500" i="7"/>
  <c r="AG501" i="7"/>
  <c r="AJ501" i="7"/>
  <c r="AH501" i="7"/>
  <c r="AQ502" i="7"/>
  <c r="G502" i="6"/>
  <c r="H499" i="7"/>
  <c r="AC502" i="7"/>
  <c r="E502" i="6"/>
  <c r="V501" i="7"/>
  <c r="T501" i="7"/>
  <c r="S501" i="7"/>
  <c r="D501" i="6" s="1"/>
  <c r="Z501" i="7"/>
  <c r="U500" i="7"/>
  <c r="W500" i="7"/>
  <c r="G500" i="7"/>
  <c r="E500" i="7"/>
  <c r="H500" i="7" s="1"/>
  <c r="D500" i="7"/>
  <c r="B500" i="6" s="1"/>
  <c r="C501" i="6"/>
  <c r="L500" i="7"/>
  <c r="O501" i="7"/>
  <c r="BR501" i="7"/>
  <c r="BD501" i="7"/>
  <c r="CG501" i="7"/>
  <c r="BR500" i="7"/>
  <c r="DK502" i="7"/>
  <c r="AP501" i="7"/>
  <c r="AE500" i="6" l="1"/>
  <c r="DI503" i="7"/>
  <c r="DL503" i="7"/>
  <c r="Q503" i="6"/>
  <c r="DB503" i="7"/>
  <c r="P503" i="6" s="1"/>
  <c r="DE503" i="7"/>
  <c r="DC503" i="7"/>
  <c r="DF502" i="7"/>
  <c r="DD502" i="7"/>
  <c r="AF501" i="6"/>
  <c r="CH502" i="7"/>
  <c r="CE502" i="7"/>
  <c r="CW502" i="7"/>
  <c r="CT502" i="7"/>
  <c r="CP502" i="7"/>
  <c r="CM502" i="7"/>
  <c r="N502" i="6" s="1"/>
  <c r="CN502" i="7"/>
  <c r="CO501" i="7"/>
  <c r="CQ501" i="7"/>
  <c r="O503" i="6"/>
  <c r="BS502" i="7"/>
  <c r="BZ501" i="7"/>
  <c r="CB501" i="7"/>
  <c r="BP501" i="7"/>
  <c r="CA502" i="7"/>
  <c r="M502" i="6"/>
  <c r="BX502" i="7"/>
  <c r="L502" i="6" s="1"/>
  <c r="BY502" i="7"/>
  <c r="BS501" i="7"/>
  <c r="BM501" i="7"/>
  <c r="BK501" i="7"/>
  <c r="K502" i="6"/>
  <c r="BI502" i="7"/>
  <c r="J502" i="6" s="1"/>
  <c r="BJ502" i="7"/>
  <c r="BL502" i="7"/>
  <c r="BB502" i="7"/>
  <c r="AY501" i="7"/>
  <c r="AW501" i="7"/>
  <c r="I502" i="6"/>
  <c r="AU502" i="7"/>
  <c r="H502" i="6" s="1"/>
  <c r="AV502" i="7"/>
  <c r="AX502" i="7"/>
  <c r="BE503" i="7"/>
  <c r="AN502" i="7"/>
  <c r="F501" i="6"/>
  <c r="AG502" i="7"/>
  <c r="AJ502" i="7"/>
  <c r="AH502" i="7"/>
  <c r="AI501" i="7"/>
  <c r="AK501" i="7"/>
  <c r="AQ503" i="7"/>
  <c r="G503" i="6"/>
  <c r="F500" i="7"/>
  <c r="T502" i="7"/>
  <c r="V502" i="7"/>
  <c r="S502" i="7"/>
  <c r="D502" i="6" s="1"/>
  <c r="W501" i="7"/>
  <c r="U501" i="7"/>
  <c r="E503" i="6"/>
  <c r="AC503" i="7"/>
  <c r="Z502" i="7"/>
  <c r="D501" i="7"/>
  <c r="B501" i="6" s="1"/>
  <c r="AE501" i="6" s="1"/>
  <c r="E501" i="7"/>
  <c r="F501" i="7" s="1"/>
  <c r="C502" i="6"/>
  <c r="G501" i="7"/>
  <c r="L501" i="7"/>
  <c r="O502" i="7"/>
  <c r="DK503" i="7"/>
  <c r="BD502" i="7"/>
  <c r="CG502" i="7"/>
  <c r="AP502" i="7"/>
  <c r="AF502" i="6" l="1"/>
  <c r="DI504" i="7"/>
  <c r="DL504" i="7"/>
  <c r="Q504" i="6"/>
  <c r="DE504" i="7"/>
  <c r="DB504" i="7"/>
  <c r="P504" i="6" s="1"/>
  <c r="DC504" i="7"/>
  <c r="DD503" i="7"/>
  <c r="DF503" i="7"/>
  <c r="CH503" i="7"/>
  <c r="CE503" i="7"/>
  <c r="CW503" i="7"/>
  <c r="CT503" i="7"/>
  <c r="CP503" i="7"/>
  <c r="CN503" i="7"/>
  <c r="CM503" i="7"/>
  <c r="N503" i="6" s="1"/>
  <c r="CO502" i="7"/>
  <c r="CQ502" i="7"/>
  <c r="O504" i="6"/>
  <c r="BP502" i="7"/>
  <c r="BP503" i="7"/>
  <c r="BX503" i="7"/>
  <c r="L503" i="6" s="1"/>
  <c r="M503" i="6"/>
  <c r="CA503" i="7"/>
  <c r="BY503" i="7"/>
  <c r="CB502" i="7"/>
  <c r="BZ502" i="7"/>
  <c r="K503" i="6"/>
  <c r="BI503" i="7"/>
  <c r="J503" i="6" s="1"/>
  <c r="BL503" i="7"/>
  <c r="BJ503" i="7"/>
  <c r="BK502" i="7"/>
  <c r="BM502" i="7"/>
  <c r="I503" i="6"/>
  <c r="AU503" i="7"/>
  <c r="H503" i="6" s="1"/>
  <c r="AX503" i="7"/>
  <c r="AV503" i="7"/>
  <c r="BB503" i="7"/>
  <c r="AW502" i="7"/>
  <c r="AY502" i="7"/>
  <c r="BE504" i="7"/>
  <c r="AN503" i="7"/>
  <c r="F502" i="6"/>
  <c r="AG503" i="7"/>
  <c r="AH503" i="7"/>
  <c r="AJ503" i="7"/>
  <c r="AI502" i="7"/>
  <c r="AK502" i="7"/>
  <c r="AQ504" i="7"/>
  <c r="G504" i="6"/>
  <c r="H501" i="7"/>
  <c r="AC504" i="7"/>
  <c r="E504" i="6"/>
  <c r="V503" i="7"/>
  <c r="T503" i="7"/>
  <c r="S503" i="7"/>
  <c r="D503" i="6" s="1"/>
  <c r="Z503" i="7"/>
  <c r="U502" i="7"/>
  <c r="W502" i="7"/>
  <c r="G502" i="7"/>
  <c r="C503" i="6"/>
  <c r="E502" i="7"/>
  <c r="F502" i="7" s="1"/>
  <c r="D502" i="7"/>
  <c r="B502" i="6" s="1"/>
  <c r="AE502" i="6" s="1"/>
  <c r="L502" i="7"/>
  <c r="O503" i="7"/>
  <c r="DK504" i="7"/>
  <c r="CG503" i="7"/>
  <c r="AP503" i="7"/>
  <c r="BD503" i="7"/>
  <c r="BR502" i="7"/>
  <c r="DI505" i="7" l="1"/>
  <c r="DL505" i="7"/>
  <c r="Q505" i="6"/>
  <c r="DE505" i="7"/>
  <c r="DB505" i="7"/>
  <c r="P505" i="6" s="1"/>
  <c r="DC505" i="7"/>
  <c r="DF504" i="7"/>
  <c r="DD504" i="7"/>
  <c r="CH504" i="7"/>
  <c r="CE504" i="7"/>
  <c r="AF503" i="6"/>
  <c r="CW504" i="7"/>
  <c r="CT504" i="7"/>
  <c r="CO503" i="7"/>
  <c r="CQ503" i="7"/>
  <c r="CP504" i="7"/>
  <c r="CM504" i="7"/>
  <c r="N504" i="6" s="1"/>
  <c r="CN504" i="7"/>
  <c r="O505" i="6"/>
  <c r="BZ503" i="7"/>
  <c r="CB503" i="7"/>
  <c r="BS504" i="7"/>
  <c r="M504" i="6"/>
  <c r="BX504" i="7"/>
  <c r="L504" i="6" s="1"/>
  <c r="BY504" i="7"/>
  <c r="CA504" i="7"/>
  <c r="BS503" i="7"/>
  <c r="K504" i="6"/>
  <c r="BJ504" i="7"/>
  <c r="BI504" i="7"/>
  <c r="J504" i="6" s="1"/>
  <c r="BL504" i="7"/>
  <c r="BK503" i="7"/>
  <c r="BM503" i="7"/>
  <c r="I504" i="6"/>
  <c r="AU504" i="7"/>
  <c r="H504" i="6" s="1"/>
  <c r="AV504" i="7"/>
  <c r="AX504" i="7"/>
  <c r="AW503" i="7"/>
  <c r="AY503" i="7"/>
  <c r="BB504" i="7"/>
  <c r="BE505" i="7"/>
  <c r="AN504" i="7"/>
  <c r="F503" i="6"/>
  <c r="AI503" i="7"/>
  <c r="AK503" i="7"/>
  <c r="AH504" i="7"/>
  <c r="AJ504" i="7"/>
  <c r="AG504" i="7"/>
  <c r="AQ505" i="7"/>
  <c r="G505" i="6"/>
  <c r="T504" i="7"/>
  <c r="V504" i="7"/>
  <c r="S504" i="7"/>
  <c r="D504" i="6" s="1"/>
  <c r="W503" i="7"/>
  <c r="U503" i="7"/>
  <c r="E505" i="6"/>
  <c r="AC505" i="7"/>
  <c r="Z504" i="7"/>
  <c r="E503" i="7"/>
  <c r="H503" i="7" s="1"/>
  <c r="D503" i="7"/>
  <c r="B503" i="6" s="1"/>
  <c r="AE503" i="6" s="1"/>
  <c r="H502" i="7"/>
  <c r="G503" i="7"/>
  <c r="C504" i="6"/>
  <c r="L503" i="7"/>
  <c r="O504" i="7"/>
  <c r="CG504" i="7"/>
  <c r="AP504" i="7"/>
  <c r="BD504" i="7"/>
  <c r="DK505" i="7"/>
  <c r="BR503" i="7"/>
  <c r="DI506" i="7" l="1"/>
  <c r="DL506" i="7"/>
  <c r="Q506" i="6"/>
  <c r="DB506" i="7"/>
  <c r="P506" i="6" s="1"/>
  <c r="DE506" i="7"/>
  <c r="DC506" i="7"/>
  <c r="DD505" i="7"/>
  <c r="DF505" i="7"/>
  <c r="AF504" i="6"/>
  <c r="CH505" i="7"/>
  <c r="CE505" i="7"/>
  <c r="CW505" i="7"/>
  <c r="CT505" i="7"/>
  <c r="CM505" i="7"/>
  <c r="N505" i="6" s="1"/>
  <c r="CN505" i="7"/>
  <c r="CP505" i="7"/>
  <c r="CO504" i="7"/>
  <c r="CQ504" i="7"/>
  <c r="O506" i="6"/>
  <c r="BP504" i="7"/>
  <c r="CB504" i="7"/>
  <c r="BZ504" i="7"/>
  <c r="M505" i="6"/>
  <c r="CA505" i="7"/>
  <c r="BX505" i="7"/>
  <c r="L505" i="6" s="1"/>
  <c r="BY505" i="7"/>
  <c r="K505" i="6"/>
  <c r="BL505" i="7"/>
  <c r="BI505" i="7"/>
  <c r="J505" i="6" s="1"/>
  <c r="BJ505" i="7"/>
  <c r="BM504" i="7"/>
  <c r="BK504" i="7"/>
  <c r="I505" i="6"/>
  <c r="AX505" i="7"/>
  <c r="AU505" i="7"/>
  <c r="H505" i="6" s="1"/>
  <c r="AV505" i="7"/>
  <c r="BB505" i="7"/>
  <c r="AY504" i="7"/>
  <c r="AW504" i="7"/>
  <c r="BE506" i="7"/>
  <c r="AN505" i="7"/>
  <c r="F504" i="6"/>
  <c r="AG505" i="7"/>
  <c r="AH505" i="7"/>
  <c r="AJ505" i="7"/>
  <c r="AI504" i="7"/>
  <c r="AK504" i="7"/>
  <c r="AQ506" i="7"/>
  <c r="G506" i="6"/>
  <c r="F503" i="7"/>
  <c r="E504" i="7"/>
  <c r="F504" i="7" s="1"/>
  <c r="D504" i="7"/>
  <c r="B504" i="6" s="1"/>
  <c r="AE504" i="6" s="1"/>
  <c r="AC506" i="7"/>
  <c r="E506" i="6"/>
  <c r="V505" i="7"/>
  <c r="T505" i="7"/>
  <c r="S505" i="7"/>
  <c r="D505" i="6" s="1"/>
  <c r="Z505" i="7"/>
  <c r="U504" i="7"/>
  <c r="W504" i="7"/>
  <c r="G504" i="7"/>
  <c r="C505" i="6"/>
  <c r="L504" i="7"/>
  <c r="O505" i="7"/>
  <c r="BD505" i="7"/>
  <c r="CG505" i="7"/>
  <c r="DK506" i="7"/>
  <c r="BR504" i="7"/>
  <c r="AP505" i="7"/>
  <c r="BR505" i="7"/>
  <c r="DI507" i="7" l="1"/>
  <c r="DL507" i="7"/>
  <c r="Q507" i="6"/>
  <c r="DB507" i="7"/>
  <c r="P507" i="6" s="1"/>
  <c r="DE507" i="7"/>
  <c r="DC507" i="7"/>
  <c r="DF506" i="7"/>
  <c r="DD506" i="7"/>
  <c r="CH506" i="7"/>
  <c r="CE506" i="7"/>
  <c r="AF505" i="6"/>
  <c r="CW506" i="7"/>
  <c r="CT506" i="7"/>
  <c r="CO505" i="7"/>
  <c r="CQ505" i="7"/>
  <c r="CP506" i="7"/>
  <c r="CM506" i="7"/>
  <c r="N506" i="6" s="1"/>
  <c r="CN506" i="7"/>
  <c r="O507" i="6"/>
  <c r="BS506" i="7"/>
  <c r="BP505" i="7"/>
  <c r="BZ505" i="7"/>
  <c r="CB505" i="7"/>
  <c r="CA506" i="7"/>
  <c r="M506" i="6"/>
  <c r="BX506" i="7"/>
  <c r="L506" i="6" s="1"/>
  <c r="BY506" i="7"/>
  <c r="BS505" i="7"/>
  <c r="K506" i="6"/>
  <c r="BL506" i="7"/>
  <c r="BJ506" i="7"/>
  <c r="BI506" i="7"/>
  <c r="J506" i="6" s="1"/>
  <c r="BM505" i="7"/>
  <c r="BK505" i="7"/>
  <c r="AV506" i="7"/>
  <c r="I506" i="6"/>
  <c r="AU506" i="7"/>
  <c r="H506" i="6" s="1"/>
  <c r="AX506" i="7"/>
  <c r="AY505" i="7"/>
  <c r="AW505" i="7"/>
  <c r="BB506" i="7"/>
  <c r="BE507" i="7"/>
  <c r="H504" i="7"/>
  <c r="AN506" i="7"/>
  <c r="F505" i="6"/>
  <c r="AI505" i="7"/>
  <c r="AK505" i="7"/>
  <c r="AG506" i="7"/>
  <c r="AH506" i="7"/>
  <c r="AJ506" i="7"/>
  <c r="AQ507" i="7"/>
  <c r="G507" i="6"/>
  <c r="T506" i="7"/>
  <c r="V506" i="7"/>
  <c r="S506" i="7"/>
  <c r="D506" i="6" s="1"/>
  <c r="W505" i="7"/>
  <c r="U505" i="7"/>
  <c r="E507" i="6"/>
  <c r="AC507" i="7"/>
  <c r="Z506" i="7"/>
  <c r="D505" i="7"/>
  <c r="B505" i="6" s="1"/>
  <c r="AE505" i="6" s="1"/>
  <c r="G505" i="7"/>
  <c r="C506" i="6"/>
  <c r="E505" i="7"/>
  <c r="H505" i="7" s="1"/>
  <c r="L505" i="7"/>
  <c r="O506" i="7"/>
  <c r="AP506" i="7"/>
  <c r="BD506" i="7"/>
  <c r="CG506" i="7"/>
  <c r="DK507" i="7"/>
  <c r="DI508" i="7" l="1"/>
  <c r="DL508" i="7"/>
  <c r="Q508" i="6"/>
  <c r="DE508" i="7"/>
  <c r="DB508" i="7"/>
  <c r="P508" i="6" s="1"/>
  <c r="DC508" i="7"/>
  <c r="DD507" i="7"/>
  <c r="DF507" i="7"/>
  <c r="AF506" i="6"/>
  <c r="CH507" i="7"/>
  <c r="CE507" i="7"/>
  <c r="CW507" i="7"/>
  <c r="CT507" i="7"/>
  <c r="CP507" i="7"/>
  <c r="CN507" i="7"/>
  <c r="CM507" i="7"/>
  <c r="N507" i="6" s="1"/>
  <c r="CO506" i="7"/>
  <c r="CQ506" i="7"/>
  <c r="O508" i="6"/>
  <c r="BP506" i="7"/>
  <c r="CB506" i="7"/>
  <c r="BZ506" i="7"/>
  <c r="BX507" i="7"/>
  <c r="L507" i="6" s="1"/>
  <c r="M507" i="6"/>
  <c r="CA507" i="7"/>
  <c r="BY507" i="7"/>
  <c r="K507" i="6"/>
  <c r="BL507" i="7"/>
  <c r="BI507" i="7"/>
  <c r="J507" i="6" s="1"/>
  <c r="BJ507" i="7"/>
  <c r="BK506" i="7"/>
  <c r="BM506" i="7"/>
  <c r="AX507" i="7"/>
  <c r="I507" i="6"/>
  <c r="AU507" i="7"/>
  <c r="H507" i="6" s="1"/>
  <c r="AV507" i="7"/>
  <c r="BB507" i="7"/>
  <c r="AY506" i="7"/>
  <c r="AW506" i="7"/>
  <c r="BE508" i="7"/>
  <c r="AN507" i="7"/>
  <c r="F506" i="6"/>
  <c r="AI506" i="7"/>
  <c r="AK506" i="7"/>
  <c r="AG507" i="7"/>
  <c r="AH507" i="7"/>
  <c r="AJ507" i="7"/>
  <c r="AQ508" i="7"/>
  <c r="G508" i="6"/>
  <c r="F505" i="7"/>
  <c r="AC508" i="7"/>
  <c r="E508" i="6"/>
  <c r="V507" i="7"/>
  <c r="T507" i="7"/>
  <c r="S507" i="7"/>
  <c r="D507" i="6" s="1"/>
  <c r="Z507" i="7"/>
  <c r="U506" i="7"/>
  <c r="W506" i="7"/>
  <c r="G506" i="7"/>
  <c r="C507" i="6"/>
  <c r="E506" i="7"/>
  <c r="F506" i="7" s="1"/>
  <c r="D506" i="7"/>
  <c r="B506" i="6" s="1"/>
  <c r="AE506" i="6" s="1"/>
  <c r="L506" i="7"/>
  <c r="O507" i="7"/>
  <c r="BD507" i="7"/>
  <c r="BR507" i="7"/>
  <c r="DK508" i="7"/>
  <c r="CG507" i="7"/>
  <c r="BR506" i="7"/>
  <c r="AP507" i="7"/>
  <c r="DI509" i="7" l="1"/>
  <c r="DL509" i="7"/>
  <c r="Q509" i="6"/>
  <c r="DE509" i="7"/>
  <c r="DB509" i="7"/>
  <c r="P509" i="6" s="1"/>
  <c r="DC509" i="7"/>
  <c r="DF508" i="7"/>
  <c r="DD508" i="7"/>
  <c r="CH508" i="7"/>
  <c r="CE508" i="7"/>
  <c r="AF507" i="6"/>
  <c r="CW508" i="7"/>
  <c r="CT508" i="7"/>
  <c r="CO507" i="7"/>
  <c r="CQ507" i="7"/>
  <c r="CM508" i="7"/>
  <c r="N508" i="6" s="1"/>
  <c r="CP508" i="7"/>
  <c r="CN508" i="7"/>
  <c r="O509" i="6"/>
  <c r="M508" i="6"/>
  <c r="BX508" i="7"/>
  <c r="L508" i="6" s="1"/>
  <c r="BY508" i="7"/>
  <c r="CA508" i="7"/>
  <c r="BP508" i="7"/>
  <c r="BP507" i="7"/>
  <c r="BZ507" i="7"/>
  <c r="CB507" i="7"/>
  <c r="BS507" i="7"/>
  <c r="K508" i="6"/>
  <c r="BI508" i="7"/>
  <c r="J508" i="6" s="1"/>
  <c r="BJ508" i="7"/>
  <c r="BL508" i="7"/>
  <c r="BK507" i="7"/>
  <c r="BM507" i="7"/>
  <c r="I508" i="6"/>
  <c r="AX508" i="7"/>
  <c r="AU508" i="7"/>
  <c r="H508" i="6" s="1"/>
  <c r="AV508" i="7"/>
  <c r="AW507" i="7"/>
  <c r="AY507" i="7"/>
  <c r="BB508" i="7"/>
  <c r="BE509" i="7"/>
  <c r="AN508" i="7"/>
  <c r="F507" i="6"/>
  <c r="AI507" i="7"/>
  <c r="AK507" i="7"/>
  <c r="AG508" i="7"/>
  <c r="AH508" i="7"/>
  <c r="AJ508" i="7"/>
  <c r="AQ509" i="7"/>
  <c r="G509" i="6"/>
  <c r="T508" i="7"/>
  <c r="V508" i="7"/>
  <c r="S508" i="7"/>
  <c r="D508" i="6" s="1"/>
  <c r="W507" i="7"/>
  <c r="U507" i="7"/>
  <c r="E509" i="6"/>
  <c r="AC509" i="7"/>
  <c r="Z508" i="7"/>
  <c r="E507" i="7"/>
  <c r="H507" i="7" s="1"/>
  <c r="D507" i="7"/>
  <c r="B507" i="6" s="1"/>
  <c r="H506" i="7"/>
  <c r="G507" i="7"/>
  <c r="C508" i="6"/>
  <c r="L507" i="7"/>
  <c r="O508" i="7"/>
  <c r="BD508" i="7"/>
  <c r="DK509" i="7"/>
  <c r="AP508" i="7"/>
  <c r="CG508" i="7"/>
  <c r="AE507" i="6" l="1"/>
  <c r="DI510" i="7"/>
  <c r="DL510" i="7"/>
  <c r="Q510" i="6"/>
  <c r="DB510" i="7"/>
  <c r="P510" i="6" s="1"/>
  <c r="DE510" i="7"/>
  <c r="DC510" i="7"/>
  <c r="DD509" i="7"/>
  <c r="DF509" i="7"/>
  <c r="AF508" i="6"/>
  <c r="CH509" i="7"/>
  <c r="CE509" i="7"/>
  <c r="CW509" i="7"/>
  <c r="CT509" i="7"/>
  <c r="CP509" i="7"/>
  <c r="CM509" i="7"/>
  <c r="N509" i="6" s="1"/>
  <c r="CN509" i="7"/>
  <c r="CO508" i="7"/>
  <c r="CQ508" i="7"/>
  <c r="O510" i="6"/>
  <c r="BS508" i="7"/>
  <c r="CB508" i="7"/>
  <c r="BZ508" i="7"/>
  <c r="M509" i="6"/>
  <c r="CA509" i="7"/>
  <c r="BX509" i="7"/>
  <c r="L509" i="6" s="1"/>
  <c r="BY509" i="7"/>
  <c r="K509" i="6"/>
  <c r="BL509" i="7"/>
  <c r="BI509" i="7"/>
  <c r="J509" i="6" s="1"/>
  <c r="BJ509" i="7"/>
  <c r="BM508" i="7"/>
  <c r="BK508" i="7"/>
  <c r="AY508" i="7"/>
  <c r="AW508" i="7"/>
  <c r="I509" i="6"/>
  <c r="AU509" i="7"/>
  <c r="H509" i="6" s="1"/>
  <c r="AX509" i="7"/>
  <c r="AV509" i="7"/>
  <c r="BB509" i="7"/>
  <c r="BE510" i="7"/>
  <c r="AN509" i="7"/>
  <c r="F508" i="6"/>
  <c r="AI508" i="7"/>
  <c r="AK508" i="7"/>
  <c r="AG509" i="7"/>
  <c r="AH509" i="7"/>
  <c r="AJ509" i="7"/>
  <c r="F507" i="7"/>
  <c r="AQ510" i="7"/>
  <c r="G510" i="6"/>
  <c r="D508" i="7"/>
  <c r="B508" i="6" s="1"/>
  <c r="AE508" i="6" s="1"/>
  <c r="AC510" i="7"/>
  <c r="E510" i="6"/>
  <c r="V509" i="7"/>
  <c r="T509" i="7"/>
  <c r="S509" i="7"/>
  <c r="D509" i="6" s="1"/>
  <c r="Z509" i="7"/>
  <c r="U508" i="7"/>
  <c r="W508" i="7"/>
  <c r="E508" i="7"/>
  <c r="F508" i="7" s="1"/>
  <c r="C509" i="6"/>
  <c r="G508" i="7"/>
  <c r="L508" i="7"/>
  <c r="O509" i="7"/>
  <c r="DK510" i="7"/>
  <c r="BD509" i="7"/>
  <c r="BR509" i="7"/>
  <c r="CG509" i="7"/>
  <c r="AP509" i="7"/>
  <c r="BR508" i="7"/>
  <c r="DI511" i="7" l="1"/>
  <c r="DL511" i="7"/>
  <c r="Q511" i="6"/>
  <c r="DB511" i="7"/>
  <c r="P511" i="6" s="1"/>
  <c r="DE511" i="7"/>
  <c r="DC511" i="7"/>
  <c r="DF510" i="7"/>
  <c r="DD510" i="7"/>
  <c r="CH510" i="7"/>
  <c r="CE510" i="7"/>
  <c r="AF509" i="6"/>
  <c r="CW510" i="7"/>
  <c r="CT510" i="7"/>
  <c r="CP510" i="7"/>
  <c r="CM510" i="7"/>
  <c r="N510" i="6" s="1"/>
  <c r="CN510" i="7"/>
  <c r="CO509" i="7"/>
  <c r="CQ509" i="7"/>
  <c r="O511" i="6"/>
  <c r="BP509" i="7"/>
  <c r="BZ509" i="7"/>
  <c r="CB509" i="7"/>
  <c r="CA510" i="7"/>
  <c r="M510" i="6"/>
  <c r="BX510" i="7"/>
  <c r="L510" i="6" s="1"/>
  <c r="BY510" i="7"/>
  <c r="BS509" i="7"/>
  <c r="BM509" i="7"/>
  <c r="BK509" i="7"/>
  <c r="K510" i="6"/>
  <c r="BJ510" i="7"/>
  <c r="BI510" i="7"/>
  <c r="J510" i="6" s="1"/>
  <c r="BL510" i="7"/>
  <c r="BB510" i="7"/>
  <c r="AY509" i="7"/>
  <c r="AW509" i="7"/>
  <c r="AU510" i="7"/>
  <c r="H510" i="6" s="1"/>
  <c r="I510" i="6"/>
  <c r="AV510" i="7"/>
  <c r="AX510" i="7"/>
  <c r="BE511" i="7"/>
  <c r="AN510" i="7"/>
  <c r="F509" i="6"/>
  <c r="AG510" i="7"/>
  <c r="AJ510" i="7"/>
  <c r="AH510" i="7"/>
  <c r="AI509" i="7"/>
  <c r="AK509" i="7"/>
  <c r="AQ511" i="7"/>
  <c r="G511" i="6"/>
  <c r="H508" i="7"/>
  <c r="T510" i="7"/>
  <c r="V510" i="7"/>
  <c r="S510" i="7"/>
  <c r="D510" i="6" s="1"/>
  <c r="W509" i="7"/>
  <c r="U509" i="7"/>
  <c r="E511" i="6"/>
  <c r="AC511" i="7"/>
  <c r="Z510" i="7"/>
  <c r="E509" i="7"/>
  <c r="F509" i="7" s="1"/>
  <c r="G509" i="7"/>
  <c r="D509" i="7"/>
  <c r="B509" i="6" s="1"/>
  <c r="AE509" i="6" s="1"/>
  <c r="C510" i="6"/>
  <c r="L509" i="7"/>
  <c r="O510" i="7"/>
  <c r="CG510" i="7"/>
  <c r="DK511" i="7"/>
  <c r="BD510" i="7"/>
  <c r="AP510" i="7"/>
  <c r="BR510" i="7"/>
  <c r="DI512" i="7" l="1"/>
  <c r="DL512" i="7"/>
  <c r="Q512" i="6"/>
  <c r="DB512" i="7"/>
  <c r="P512" i="6" s="1"/>
  <c r="DE512" i="7"/>
  <c r="DC512" i="7"/>
  <c r="DD511" i="7"/>
  <c r="DF511" i="7"/>
  <c r="CH511" i="7"/>
  <c r="CE511" i="7"/>
  <c r="AF510" i="6"/>
  <c r="CW511" i="7"/>
  <c r="CT511" i="7"/>
  <c r="CP511" i="7"/>
  <c r="CN511" i="7"/>
  <c r="CM511" i="7"/>
  <c r="N511" i="6" s="1"/>
  <c r="CO510" i="7"/>
  <c r="CQ510" i="7"/>
  <c r="O512" i="6"/>
  <c r="CB510" i="7"/>
  <c r="BZ510" i="7"/>
  <c r="BS511" i="7"/>
  <c r="BP510" i="7"/>
  <c r="BX511" i="7"/>
  <c r="L511" i="6" s="1"/>
  <c r="M511" i="6"/>
  <c r="CA511" i="7"/>
  <c r="BY511" i="7"/>
  <c r="BS510" i="7"/>
  <c r="K511" i="6"/>
  <c r="BL511" i="7"/>
  <c r="BI511" i="7"/>
  <c r="J511" i="6" s="1"/>
  <c r="BJ511" i="7"/>
  <c r="BK510" i="7"/>
  <c r="BM510" i="7"/>
  <c r="AU511" i="7"/>
  <c r="H511" i="6" s="1"/>
  <c r="I511" i="6"/>
  <c r="AX511" i="7"/>
  <c r="AV511" i="7"/>
  <c r="BB511" i="7"/>
  <c r="AY510" i="7"/>
  <c r="AW510" i="7"/>
  <c r="BE512" i="7"/>
  <c r="AN511" i="7"/>
  <c r="F510" i="6"/>
  <c r="H509" i="7"/>
  <c r="AG511" i="7"/>
  <c r="AJ511" i="7"/>
  <c r="AH511" i="7"/>
  <c r="AI510" i="7"/>
  <c r="AK510" i="7"/>
  <c r="AQ512" i="7"/>
  <c r="G512" i="6"/>
  <c r="AC512" i="7"/>
  <c r="E512" i="6"/>
  <c r="V511" i="7"/>
  <c r="T511" i="7"/>
  <c r="S511" i="7"/>
  <c r="D511" i="6" s="1"/>
  <c r="Z511" i="7"/>
  <c r="U510" i="7"/>
  <c r="W510" i="7"/>
  <c r="D510" i="7"/>
  <c r="B510" i="6" s="1"/>
  <c r="E510" i="7"/>
  <c r="H510" i="7" s="1"/>
  <c r="C511" i="6"/>
  <c r="G510" i="7"/>
  <c r="L510" i="7"/>
  <c r="O511" i="7"/>
  <c r="CG511" i="7"/>
  <c r="DK512" i="7"/>
  <c r="AP511" i="7"/>
  <c r="BD511" i="7"/>
  <c r="AE510" i="6" l="1"/>
  <c r="AF511" i="6"/>
  <c r="DI513" i="7"/>
  <c r="DL513" i="7"/>
  <c r="Q513" i="6"/>
  <c r="DE513" i="7"/>
  <c r="DB513" i="7"/>
  <c r="P513" i="6" s="1"/>
  <c r="DC513" i="7"/>
  <c r="DF512" i="7"/>
  <c r="DD512" i="7"/>
  <c r="CH512" i="7"/>
  <c r="CE512" i="7"/>
  <c r="CW512" i="7"/>
  <c r="CT512" i="7"/>
  <c r="CO511" i="7"/>
  <c r="CQ511" i="7"/>
  <c r="CP512" i="7"/>
  <c r="CM512" i="7"/>
  <c r="N512" i="6" s="1"/>
  <c r="CN512" i="7"/>
  <c r="O513" i="6"/>
  <c r="BP511" i="7"/>
  <c r="BZ511" i="7"/>
  <c r="CB511" i="7"/>
  <c r="BS512" i="7"/>
  <c r="M512" i="6"/>
  <c r="BX512" i="7"/>
  <c r="L512" i="6" s="1"/>
  <c r="BY512" i="7"/>
  <c r="CA512" i="7"/>
  <c r="K512" i="6"/>
  <c r="BI512" i="7"/>
  <c r="J512" i="6" s="1"/>
  <c r="BJ512" i="7"/>
  <c r="BL512" i="7"/>
  <c r="BK511" i="7"/>
  <c r="BM511" i="7"/>
  <c r="I512" i="6"/>
  <c r="AU512" i="7"/>
  <c r="H512" i="6" s="1"/>
  <c r="AX512" i="7"/>
  <c r="AV512" i="7"/>
  <c r="AW511" i="7"/>
  <c r="AY511" i="7"/>
  <c r="BB512" i="7"/>
  <c r="BE513" i="7"/>
  <c r="AN512" i="7"/>
  <c r="F511" i="6"/>
  <c r="AH512" i="7"/>
  <c r="AJ512" i="7"/>
  <c r="AG512" i="7"/>
  <c r="AI511" i="7"/>
  <c r="AK511" i="7"/>
  <c r="AQ513" i="7"/>
  <c r="G513" i="6"/>
  <c r="F510" i="7"/>
  <c r="T512" i="7"/>
  <c r="V512" i="7"/>
  <c r="S512" i="7"/>
  <c r="D512" i="6" s="1"/>
  <c r="W511" i="7"/>
  <c r="U511" i="7"/>
  <c r="E513" i="6"/>
  <c r="AC513" i="7"/>
  <c r="Z512" i="7"/>
  <c r="G511" i="7"/>
  <c r="E511" i="7"/>
  <c r="F511" i="7" s="1"/>
  <c r="D511" i="7"/>
  <c r="B511" i="6" s="1"/>
  <c r="C512" i="6"/>
  <c r="L511" i="7"/>
  <c r="O512" i="7"/>
  <c r="CG512" i="7"/>
  <c r="DK513" i="7"/>
  <c r="BD512" i="7"/>
  <c r="BR511" i="7"/>
  <c r="AP512" i="7"/>
  <c r="AE511" i="6" l="1"/>
  <c r="DI514" i="7"/>
  <c r="DL514" i="7"/>
  <c r="Q514" i="6"/>
  <c r="DB514" i="7"/>
  <c r="P514" i="6" s="1"/>
  <c r="DE514" i="7"/>
  <c r="DC514" i="7"/>
  <c r="DD513" i="7"/>
  <c r="DF513" i="7"/>
  <c r="CH513" i="7"/>
  <c r="CE513" i="7"/>
  <c r="AF512" i="6"/>
  <c r="CW513" i="7"/>
  <c r="CT513" i="7"/>
  <c r="CM513" i="7"/>
  <c r="N513" i="6" s="1"/>
  <c r="CN513" i="7"/>
  <c r="CP513" i="7"/>
  <c r="CO512" i="7"/>
  <c r="CQ512" i="7"/>
  <c r="BP512" i="7"/>
  <c r="O514" i="6"/>
  <c r="CB512" i="7"/>
  <c r="BZ512" i="7"/>
  <c r="M513" i="6"/>
  <c r="CA513" i="7"/>
  <c r="BX513" i="7"/>
  <c r="L513" i="6" s="1"/>
  <c r="BY513" i="7"/>
  <c r="K513" i="6"/>
  <c r="BI513" i="7"/>
  <c r="J513" i="6" s="1"/>
  <c r="BL513" i="7"/>
  <c r="BJ513" i="7"/>
  <c r="BM512" i="7"/>
  <c r="BK512" i="7"/>
  <c r="AX513" i="7"/>
  <c r="I513" i="6"/>
  <c r="AU513" i="7"/>
  <c r="H513" i="6" s="1"/>
  <c r="AV513" i="7"/>
  <c r="AY512" i="7"/>
  <c r="AW512" i="7"/>
  <c r="BB513" i="7"/>
  <c r="BE514" i="7"/>
  <c r="AN513" i="7"/>
  <c r="F512" i="6"/>
  <c r="AG513" i="7"/>
  <c r="AH513" i="7"/>
  <c r="AJ513" i="7"/>
  <c r="AK512" i="7"/>
  <c r="AI512" i="7"/>
  <c r="AQ514" i="7"/>
  <c r="G514" i="6"/>
  <c r="AC514" i="7"/>
  <c r="E514" i="6"/>
  <c r="V513" i="7"/>
  <c r="T513" i="7"/>
  <c r="S513" i="7"/>
  <c r="D513" i="6" s="1"/>
  <c r="Z513" i="7"/>
  <c r="U512" i="7"/>
  <c r="W512" i="7"/>
  <c r="D512" i="7"/>
  <c r="B512" i="6" s="1"/>
  <c r="AE512" i="6" s="1"/>
  <c r="H511" i="7"/>
  <c r="E512" i="7"/>
  <c r="F512" i="7" s="1"/>
  <c r="C513" i="6"/>
  <c r="G512" i="7"/>
  <c r="L512" i="7"/>
  <c r="O513" i="7"/>
  <c r="AP513" i="7"/>
  <c r="BR512" i="7"/>
  <c r="BR513" i="7"/>
  <c r="CG513" i="7"/>
  <c r="BD513" i="7"/>
  <c r="DK514" i="7"/>
  <c r="AF513" i="6" l="1"/>
  <c r="DI515" i="7"/>
  <c r="DL515" i="7"/>
  <c r="Q515" i="6"/>
  <c r="DB515" i="7"/>
  <c r="P515" i="6" s="1"/>
  <c r="DE515" i="7"/>
  <c r="DC515" i="7"/>
  <c r="DF514" i="7"/>
  <c r="DD514" i="7"/>
  <c r="BP513" i="7"/>
  <c r="CH514" i="7"/>
  <c r="CE514" i="7"/>
  <c r="CW514" i="7"/>
  <c r="CT514" i="7"/>
  <c r="CO513" i="7"/>
  <c r="CQ513" i="7"/>
  <c r="CP514" i="7"/>
  <c r="CM514" i="7"/>
  <c r="N514" i="6" s="1"/>
  <c r="CN514" i="7"/>
  <c r="O515" i="6"/>
  <c r="BZ513" i="7"/>
  <c r="CB513" i="7"/>
  <c r="CA514" i="7"/>
  <c r="M514" i="6"/>
  <c r="BX514" i="7"/>
  <c r="L514" i="6" s="1"/>
  <c r="BY514" i="7"/>
  <c r="BS513" i="7"/>
  <c r="K514" i="6"/>
  <c r="BL514" i="7"/>
  <c r="BJ514" i="7"/>
  <c r="BI514" i="7"/>
  <c r="J514" i="6" s="1"/>
  <c r="BM513" i="7"/>
  <c r="BK513" i="7"/>
  <c r="BP514" i="7"/>
  <c r="I514" i="6"/>
  <c r="AV514" i="7"/>
  <c r="AU514" i="7"/>
  <c r="H514" i="6" s="1"/>
  <c r="AX514" i="7"/>
  <c r="AY513" i="7"/>
  <c r="AW513" i="7"/>
  <c r="BB514" i="7"/>
  <c r="BE515" i="7"/>
  <c r="AN514" i="7"/>
  <c r="F513" i="6"/>
  <c r="AI513" i="7"/>
  <c r="AK513" i="7"/>
  <c r="AG514" i="7"/>
  <c r="AH514" i="7"/>
  <c r="AJ514" i="7"/>
  <c r="AQ515" i="7"/>
  <c r="G515" i="6"/>
  <c r="H512" i="7"/>
  <c r="T514" i="7"/>
  <c r="V514" i="7"/>
  <c r="S514" i="7"/>
  <c r="D514" i="6" s="1"/>
  <c r="W513" i="7"/>
  <c r="U513" i="7"/>
  <c r="E515" i="6"/>
  <c r="AC515" i="7"/>
  <c r="Z514" i="7"/>
  <c r="G513" i="7"/>
  <c r="E513" i="7"/>
  <c r="H513" i="7" s="1"/>
  <c r="D513" i="7"/>
  <c r="B513" i="6" s="1"/>
  <c r="C514" i="6"/>
  <c r="L513" i="7"/>
  <c r="O514" i="7"/>
  <c r="BD514" i="7"/>
  <c r="DK515" i="7"/>
  <c r="CG514" i="7"/>
  <c r="AP514" i="7"/>
  <c r="AE513" i="6" l="1"/>
  <c r="DI516" i="7"/>
  <c r="DL516" i="7"/>
  <c r="Q516" i="6"/>
  <c r="DE516" i="7"/>
  <c r="DB516" i="7"/>
  <c r="P516" i="6" s="1"/>
  <c r="DC516" i="7"/>
  <c r="DD515" i="7"/>
  <c r="DF515" i="7"/>
  <c r="AF514" i="6"/>
  <c r="CW515" i="7"/>
  <c r="CT515" i="7"/>
  <c r="CH515" i="7"/>
  <c r="CE515" i="7"/>
  <c r="CP515" i="7"/>
  <c r="CN515" i="7"/>
  <c r="CM515" i="7"/>
  <c r="N515" i="6" s="1"/>
  <c r="CO514" i="7"/>
  <c r="CQ514" i="7"/>
  <c r="O516" i="6"/>
  <c r="BP515" i="7"/>
  <c r="CB514" i="7"/>
  <c r="BZ514" i="7"/>
  <c r="BX515" i="7"/>
  <c r="L515" i="6" s="1"/>
  <c r="M515" i="6"/>
  <c r="CA515" i="7"/>
  <c r="BY515" i="7"/>
  <c r="BS514" i="7"/>
  <c r="K515" i="6"/>
  <c r="BI515" i="7"/>
  <c r="J515" i="6" s="1"/>
  <c r="BL515" i="7"/>
  <c r="BJ515" i="7"/>
  <c r="BK514" i="7"/>
  <c r="BM514" i="7"/>
  <c r="AW514" i="7"/>
  <c r="AY514" i="7"/>
  <c r="I515" i="6"/>
  <c r="AX515" i="7"/>
  <c r="AU515" i="7"/>
  <c r="H515" i="6" s="1"/>
  <c r="AV515" i="7"/>
  <c r="BB515" i="7"/>
  <c r="BE516" i="7"/>
  <c r="AN515" i="7"/>
  <c r="F514" i="6"/>
  <c r="AI514" i="7"/>
  <c r="AK514" i="7"/>
  <c r="AG515" i="7"/>
  <c r="AH515" i="7"/>
  <c r="AJ515" i="7"/>
  <c r="AQ516" i="7"/>
  <c r="G516" i="6"/>
  <c r="F513" i="7"/>
  <c r="AC516" i="7"/>
  <c r="E516" i="6"/>
  <c r="V515" i="7"/>
  <c r="T515" i="7"/>
  <c r="S515" i="7"/>
  <c r="D515" i="6" s="1"/>
  <c r="Z515" i="7"/>
  <c r="U514" i="7"/>
  <c r="W514" i="7"/>
  <c r="D514" i="7"/>
  <c r="B514" i="6" s="1"/>
  <c r="E514" i="7"/>
  <c r="H514" i="7" s="1"/>
  <c r="C515" i="6"/>
  <c r="G514" i="7"/>
  <c r="L514" i="7"/>
  <c r="O515" i="7"/>
  <c r="BD515" i="7"/>
  <c r="BR514" i="7"/>
  <c r="CG515" i="7"/>
  <c r="DK516" i="7"/>
  <c r="AE514" i="6" l="1"/>
  <c r="DI517" i="7"/>
  <c r="DL517" i="7"/>
  <c r="Q517" i="6"/>
  <c r="DB517" i="7"/>
  <c r="P517" i="6" s="1"/>
  <c r="DE517" i="7"/>
  <c r="DC517" i="7"/>
  <c r="DF516" i="7"/>
  <c r="DD516" i="7"/>
  <c r="CH516" i="7"/>
  <c r="CE516" i="7"/>
  <c r="AF515" i="6"/>
  <c r="CW516" i="7"/>
  <c r="CT516" i="7"/>
  <c r="CO515" i="7"/>
  <c r="CQ515" i="7"/>
  <c r="CM516" i="7"/>
  <c r="N516" i="6" s="1"/>
  <c r="CP516" i="7"/>
  <c r="CN516" i="7"/>
  <c r="O517" i="6"/>
  <c r="BZ515" i="7"/>
  <c r="CB515" i="7"/>
  <c r="M516" i="6"/>
  <c r="BX516" i="7"/>
  <c r="L516" i="6" s="1"/>
  <c r="BY516" i="7"/>
  <c r="CA516" i="7"/>
  <c r="BS515" i="7"/>
  <c r="K516" i="6"/>
  <c r="BJ516" i="7"/>
  <c r="BI516" i="7"/>
  <c r="J516" i="6" s="1"/>
  <c r="BL516" i="7"/>
  <c r="BK515" i="7"/>
  <c r="BM515" i="7"/>
  <c r="AX516" i="7"/>
  <c r="I516" i="6"/>
  <c r="AV516" i="7"/>
  <c r="AU516" i="7"/>
  <c r="H516" i="6" s="1"/>
  <c r="AW515" i="7"/>
  <c r="AY515" i="7"/>
  <c r="BB516" i="7"/>
  <c r="BE517" i="7"/>
  <c r="AN516" i="7"/>
  <c r="F515" i="6"/>
  <c r="AI515" i="7"/>
  <c r="AK515" i="7"/>
  <c r="AG516" i="7"/>
  <c r="AJ516" i="7"/>
  <c r="AH516" i="7"/>
  <c r="AQ517" i="7"/>
  <c r="G517" i="6"/>
  <c r="F514" i="7"/>
  <c r="T516" i="7"/>
  <c r="V516" i="7"/>
  <c r="S516" i="7"/>
  <c r="D516" i="6" s="1"/>
  <c r="W515" i="7"/>
  <c r="U515" i="7"/>
  <c r="E517" i="6"/>
  <c r="AC517" i="7"/>
  <c r="Z516" i="7"/>
  <c r="G515" i="7"/>
  <c r="E515" i="7"/>
  <c r="F515" i="7" s="1"/>
  <c r="D515" i="7"/>
  <c r="B515" i="6" s="1"/>
  <c r="AE515" i="6" s="1"/>
  <c r="C516" i="6"/>
  <c r="L515" i="7"/>
  <c r="O516" i="7"/>
  <c r="CG516" i="7"/>
  <c r="BR515" i="7"/>
  <c r="N515" i="7"/>
  <c r="BD516" i="7"/>
  <c r="DK517" i="7"/>
  <c r="DI518" i="7" l="1"/>
  <c r="DL518" i="7"/>
  <c r="Q518" i="6"/>
  <c r="DB518" i="7"/>
  <c r="P518" i="6" s="1"/>
  <c r="DE518" i="7"/>
  <c r="DC518" i="7"/>
  <c r="DD517" i="7"/>
  <c r="DF517" i="7"/>
  <c r="CH517" i="7"/>
  <c r="CE517" i="7"/>
  <c r="AF516" i="6"/>
  <c r="CW517" i="7"/>
  <c r="CT517" i="7"/>
  <c r="CP517" i="7"/>
  <c r="CM517" i="7"/>
  <c r="N517" i="6" s="1"/>
  <c r="CN517" i="7"/>
  <c r="CO516" i="7"/>
  <c r="CQ516" i="7"/>
  <c r="O518" i="6"/>
  <c r="BP516" i="7"/>
  <c r="CB516" i="7"/>
  <c r="BZ516" i="7"/>
  <c r="M517" i="6"/>
  <c r="CA517" i="7"/>
  <c r="BX517" i="7"/>
  <c r="L517" i="6" s="1"/>
  <c r="BY517" i="7"/>
  <c r="BS516" i="7"/>
  <c r="K517" i="6"/>
  <c r="BL517" i="7"/>
  <c r="BI517" i="7"/>
  <c r="J517" i="6" s="1"/>
  <c r="BJ517" i="7"/>
  <c r="BK516" i="7"/>
  <c r="BM516" i="7"/>
  <c r="BP517" i="7"/>
  <c r="I517" i="6"/>
  <c r="AX517" i="7"/>
  <c r="AU517" i="7"/>
  <c r="H517" i="6" s="1"/>
  <c r="AV517" i="7"/>
  <c r="BB517" i="7"/>
  <c r="AW516" i="7"/>
  <c r="AY516" i="7"/>
  <c r="BE518" i="7"/>
  <c r="AN517" i="7"/>
  <c r="F516" i="6"/>
  <c r="AG517" i="7"/>
  <c r="AH517" i="7"/>
  <c r="AJ517" i="7"/>
  <c r="AI516" i="7"/>
  <c r="AK516" i="7"/>
  <c r="AQ518" i="7"/>
  <c r="G518" i="6"/>
  <c r="H515" i="7"/>
  <c r="AC518" i="7"/>
  <c r="E518" i="6"/>
  <c r="V517" i="7"/>
  <c r="T517" i="7"/>
  <c r="S517" i="7"/>
  <c r="D517" i="6" s="1"/>
  <c r="Z517" i="7"/>
  <c r="U516" i="7"/>
  <c r="W516" i="7"/>
  <c r="D516" i="7"/>
  <c r="B516" i="6" s="1"/>
  <c r="E516" i="7"/>
  <c r="H516" i="7" s="1"/>
  <c r="G516" i="7"/>
  <c r="C517" i="6"/>
  <c r="L516" i="7"/>
  <c r="O517" i="7"/>
  <c r="CG517" i="7"/>
  <c r="BD517" i="7"/>
  <c r="DK518" i="7"/>
  <c r="BR516" i="7"/>
  <c r="N516" i="7"/>
  <c r="AE516" i="6" l="1"/>
  <c r="DI519" i="7"/>
  <c r="DL519" i="7"/>
  <c r="Q519" i="6"/>
  <c r="DB519" i="7"/>
  <c r="P519" i="6" s="1"/>
  <c r="DE519" i="7"/>
  <c r="DC519" i="7"/>
  <c r="DF518" i="7"/>
  <c r="DD518" i="7"/>
  <c r="AF517" i="6"/>
  <c r="CH518" i="7"/>
  <c r="CE518" i="7"/>
  <c r="CW518" i="7"/>
  <c r="CT518" i="7"/>
  <c r="CP518" i="7"/>
  <c r="CM518" i="7"/>
  <c r="N518" i="6" s="1"/>
  <c r="CN518" i="7"/>
  <c r="CO517" i="7"/>
  <c r="CQ517" i="7"/>
  <c r="O519" i="6"/>
  <c r="CA518" i="7"/>
  <c r="M518" i="6"/>
  <c r="BX518" i="7"/>
  <c r="L518" i="6" s="1"/>
  <c r="BY518" i="7"/>
  <c r="BZ517" i="7"/>
  <c r="CB517" i="7"/>
  <c r="BS517" i="7"/>
  <c r="K518" i="6"/>
  <c r="BI518" i="7"/>
  <c r="J518" i="6" s="1"/>
  <c r="BJ518" i="7"/>
  <c r="BL518" i="7"/>
  <c r="BM517" i="7"/>
  <c r="BK517" i="7"/>
  <c r="AV518" i="7"/>
  <c r="I518" i="6"/>
  <c r="AU518" i="7"/>
  <c r="H518" i="6" s="1"/>
  <c r="AX518" i="7"/>
  <c r="AY517" i="7"/>
  <c r="AW517" i="7"/>
  <c r="BB518" i="7"/>
  <c r="BE519" i="7"/>
  <c r="AN518" i="7"/>
  <c r="F517" i="6"/>
  <c r="AI517" i="7"/>
  <c r="AK517" i="7"/>
  <c r="AG518" i="7"/>
  <c r="AJ518" i="7"/>
  <c r="AH518" i="7"/>
  <c r="AQ519" i="7"/>
  <c r="G519" i="6"/>
  <c r="F516" i="7"/>
  <c r="T518" i="7"/>
  <c r="V518" i="7"/>
  <c r="S518" i="7"/>
  <c r="D518" i="6" s="1"/>
  <c r="W517" i="7"/>
  <c r="U517" i="7"/>
  <c r="E519" i="6"/>
  <c r="AC519" i="7"/>
  <c r="Z518" i="7"/>
  <c r="E517" i="7"/>
  <c r="H517" i="7" s="1"/>
  <c r="D517" i="7"/>
  <c r="B517" i="6" s="1"/>
  <c r="AE517" i="6" s="1"/>
  <c r="C518" i="6"/>
  <c r="G517" i="7"/>
  <c r="L517" i="7"/>
  <c r="O518" i="7"/>
  <c r="CG518" i="7"/>
  <c r="N517" i="7"/>
  <c r="BD518" i="7"/>
  <c r="DK519" i="7"/>
  <c r="BR518" i="7"/>
  <c r="BR517" i="7"/>
  <c r="F517" i="7" l="1"/>
  <c r="DI520" i="7"/>
  <c r="DL520" i="7"/>
  <c r="Q520" i="6"/>
  <c r="DE520" i="7"/>
  <c r="DB520" i="7"/>
  <c r="P520" i="6" s="1"/>
  <c r="DC520" i="7"/>
  <c r="DD519" i="7"/>
  <c r="DF519" i="7"/>
  <c r="CH519" i="7"/>
  <c r="CE519" i="7"/>
  <c r="AF518" i="6"/>
  <c r="CW519" i="7"/>
  <c r="CT519" i="7"/>
  <c r="CP519" i="7"/>
  <c r="CN519" i="7"/>
  <c r="CM519" i="7"/>
  <c r="N519" i="6" s="1"/>
  <c r="CO518" i="7"/>
  <c r="CQ518" i="7"/>
  <c r="O520" i="6"/>
  <c r="CB518" i="7"/>
  <c r="BZ518" i="7"/>
  <c r="BS519" i="7"/>
  <c r="BP518" i="7"/>
  <c r="BX519" i="7"/>
  <c r="L519" i="6" s="1"/>
  <c r="M519" i="6"/>
  <c r="CA519" i="7"/>
  <c r="BY519" i="7"/>
  <c r="BS518" i="7"/>
  <c r="K519" i="6"/>
  <c r="BI519" i="7"/>
  <c r="J519" i="6" s="1"/>
  <c r="BL519" i="7"/>
  <c r="BJ519" i="7"/>
  <c r="BP519" i="7"/>
  <c r="BK518" i="7"/>
  <c r="BM518" i="7"/>
  <c r="AX519" i="7"/>
  <c r="AU519" i="7"/>
  <c r="H519" i="6" s="1"/>
  <c r="I519" i="6"/>
  <c r="AV519" i="7"/>
  <c r="BB519" i="7"/>
  <c r="AY518" i="7"/>
  <c r="AW518" i="7"/>
  <c r="BE520" i="7"/>
  <c r="AN519" i="7"/>
  <c r="F518" i="6"/>
  <c r="AG519" i="7"/>
  <c r="AJ519" i="7"/>
  <c r="AH519" i="7"/>
  <c r="AI518" i="7"/>
  <c r="AK518" i="7"/>
  <c r="AQ520" i="7"/>
  <c r="G520" i="6"/>
  <c r="G518" i="7"/>
  <c r="AC520" i="7"/>
  <c r="E520" i="6"/>
  <c r="V519" i="7"/>
  <c r="T519" i="7"/>
  <c r="S519" i="7"/>
  <c r="D519" i="6" s="1"/>
  <c r="Z519" i="7"/>
  <c r="U518" i="7"/>
  <c r="W518" i="7"/>
  <c r="E518" i="7"/>
  <c r="F518" i="7" s="1"/>
  <c r="D518" i="7"/>
  <c r="B518" i="6" s="1"/>
  <c r="AE518" i="6" s="1"/>
  <c r="C519" i="6"/>
  <c r="L518" i="7"/>
  <c r="O519" i="7"/>
  <c r="N518" i="7"/>
  <c r="BD519" i="7"/>
  <c r="CG519" i="7"/>
  <c r="DK520" i="7"/>
  <c r="DI521" i="7" l="1"/>
  <c r="DL521" i="7"/>
  <c r="Q521" i="6"/>
  <c r="DE521" i="7"/>
  <c r="DB521" i="7"/>
  <c r="P521" i="6" s="1"/>
  <c r="DC521" i="7"/>
  <c r="DF520" i="7"/>
  <c r="DD520" i="7"/>
  <c r="AF519" i="6"/>
  <c r="CH520" i="7"/>
  <c r="CE520" i="7"/>
  <c r="CW520" i="7"/>
  <c r="CT520" i="7"/>
  <c r="CM520" i="7"/>
  <c r="N520" i="6" s="1"/>
  <c r="CP520" i="7"/>
  <c r="CN520" i="7"/>
  <c r="CO519" i="7"/>
  <c r="CQ519" i="7"/>
  <c r="O521" i="6"/>
  <c r="BZ519" i="7"/>
  <c r="CB519" i="7"/>
  <c r="M520" i="6"/>
  <c r="BX520" i="7"/>
  <c r="L520" i="6" s="1"/>
  <c r="BY520" i="7"/>
  <c r="CA520" i="7"/>
  <c r="K520" i="6"/>
  <c r="BJ520" i="7"/>
  <c r="BI520" i="7"/>
  <c r="J520" i="6" s="1"/>
  <c r="BL520" i="7"/>
  <c r="BK519" i="7"/>
  <c r="BM519" i="7"/>
  <c r="BP520" i="7"/>
  <c r="BB520" i="7"/>
  <c r="I520" i="6"/>
  <c r="AU520" i="7"/>
  <c r="H520" i="6" s="1"/>
  <c r="AV520" i="7"/>
  <c r="AX520" i="7"/>
  <c r="AW519" i="7"/>
  <c r="AY519" i="7"/>
  <c r="BE521" i="7"/>
  <c r="AN520" i="7"/>
  <c r="F519" i="6"/>
  <c r="AH520" i="7"/>
  <c r="AJ520" i="7"/>
  <c r="AG520" i="7"/>
  <c r="AI519" i="7"/>
  <c r="AK519" i="7"/>
  <c r="AQ521" i="7"/>
  <c r="G521" i="6"/>
  <c r="H518" i="7"/>
  <c r="D519" i="7"/>
  <c r="B519" i="6" s="1"/>
  <c r="E519" i="7"/>
  <c r="H519" i="7" s="1"/>
  <c r="T520" i="7"/>
  <c r="V520" i="7"/>
  <c r="S520" i="7"/>
  <c r="D520" i="6" s="1"/>
  <c r="W519" i="7"/>
  <c r="U519" i="7"/>
  <c r="E521" i="6"/>
  <c r="AC521" i="7"/>
  <c r="Z520" i="7"/>
  <c r="C520" i="6"/>
  <c r="G519" i="7"/>
  <c r="L519" i="7"/>
  <c r="O520" i="7"/>
  <c r="DK521" i="7"/>
  <c r="BD520" i="7"/>
  <c r="N519" i="7"/>
  <c r="BR519" i="7"/>
  <c r="CG520" i="7"/>
  <c r="AP520" i="7"/>
  <c r="AE519" i="6" l="1"/>
  <c r="AF520" i="6"/>
  <c r="DI522" i="7"/>
  <c r="DL522" i="7"/>
  <c r="Q522" i="6"/>
  <c r="DB522" i="7"/>
  <c r="P522" i="6" s="1"/>
  <c r="DE522" i="7"/>
  <c r="DC522" i="7"/>
  <c r="DD521" i="7"/>
  <c r="DF521" i="7"/>
  <c r="CH521" i="7"/>
  <c r="CE521" i="7"/>
  <c r="CW521" i="7"/>
  <c r="CT521" i="7"/>
  <c r="CM521" i="7"/>
  <c r="N521" i="6" s="1"/>
  <c r="CN521" i="7"/>
  <c r="CP521" i="7"/>
  <c r="CO520" i="7"/>
  <c r="CQ520" i="7"/>
  <c r="O522" i="6"/>
  <c r="BP521" i="7"/>
  <c r="M521" i="6"/>
  <c r="CA521" i="7"/>
  <c r="BX521" i="7"/>
  <c r="L521" i="6" s="1"/>
  <c r="BY521" i="7"/>
  <c r="CB520" i="7"/>
  <c r="BZ520" i="7"/>
  <c r="BS520" i="7"/>
  <c r="K521" i="6"/>
  <c r="BL521" i="7"/>
  <c r="BI521" i="7"/>
  <c r="J521" i="6" s="1"/>
  <c r="BJ521" i="7"/>
  <c r="BK520" i="7"/>
  <c r="BM520" i="7"/>
  <c r="AU521" i="7"/>
  <c r="H521" i="6" s="1"/>
  <c r="AX521" i="7"/>
  <c r="I521" i="6"/>
  <c r="AV521" i="7"/>
  <c r="BB521" i="7"/>
  <c r="AY520" i="7"/>
  <c r="AW520" i="7"/>
  <c r="BE522" i="7"/>
  <c r="AN521" i="7"/>
  <c r="F520" i="6"/>
  <c r="AG521" i="7"/>
  <c r="AH521" i="7"/>
  <c r="AJ521" i="7"/>
  <c r="AI520" i="7"/>
  <c r="AK520" i="7"/>
  <c r="F519" i="7"/>
  <c r="AQ522" i="7"/>
  <c r="G522" i="6"/>
  <c r="Z521" i="7"/>
  <c r="U520" i="7"/>
  <c r="W520" i="7"/>
  <c r="AC522" i="7"/>
  <c r="E522" i="6"/>
  <c r="V521" i="7"/>
  <c r="T521" i="7"/>
  <c r="S521" i="7"/>
  <c r="D521" i="6" s="1"/>
  <c r="G520" i="7"/>
  <c r="C521" i="6"/>
  <c r="E520" i="7"/>
  <c r="H520" i="7" s="1"/>
  <c r="D520" i="7"/>
  <c r="B520" i="6" s="1"/>
  <c r="AE520" i="6" s="1"/>
  <c r="L520" i="7"/>
  <c r="O521" i="7"/>
  <c r="CG521" i="7"/>
  <c r="BR520" i="7"/>
  <c r="DK522" i="7"/>
  <c r="AP521" i="7"/>
  <c r="BD521" i="7"/>
  <c r="DI523" i="7" l="1"/>
  <c r="DL523" i="7"/>
  <c r="Q523" i="6"/>
  <c r="DB523" i="7"/>
  <c r="P523" i="6" s="1"/>
  <c r="DE523" i="7"/>
  <c r="DC523" i="7"/>
  <c r="DF522" i="7"/>
  <c r="DD522" i="7"/>
  <c r="AF521" i="6"/>
  <c r="CH522" i="7"/>
  <c r="CE522" i="7"/>
  <c r="CW522" i="7"/>
  <c r="CT522" i="7"/>
  <c r="CO521" i="7"/>
  <c r="CQ521" i="7"/>
  <c r="CP522" i="7"/>
  <c r="CM522" i="7"/>
  <c r="N522" i="6" s="1"/>
  <c r="CN522" i="7"/>
  <c r="O523" i="6"/>
  <c r="CA522" i="7"/>
  <c r="M522" i="6"/>
  <c r="BX522" i="7"/>
  <c r="L522" i="6" s="1"/>
  <c r="BY522" i="7"/>
  <c r="BZ521" i="7"/>
  <c r="CB521" i="7"/>
  <c r="BS521" i="7"/>
  <c r="K522" i="6"/>
  <c r="BL522" i="7"/>
  <c r="BI522" i="7"/>
  <c r="J522" i="6" s="1"/>
  <c r="BJ522" i="7"/>
  <c r="BM521" i="7"/>
  <c r="BK521" i="7"/>
  <c r="I522" i="6"/>
  <c r="AU522" i="7"/>
  <c r="H522" i="6" s="1"/>
  <c r="AV522" i="7"/>
  <c r="AX522" i="7"/>
  <c r="AY521" i="7"/>
  <c r="AW521" i="7"/>
  <c r="BB522" i="7"/>
  <c r="BE523" i="7"/>
  <c r="AN522" i="7"/>
  <c r="F521" i="6"/>
  <c r="AG522" i="7"/>
  <c r="AH522" i="7"/>
  <c r="AJ522" i="7"/>
  <c r="AI521" i="7"/>
  <c r="AK521" i="7"/>
  <c r="AQ523" i="7"/>
  <c r="G523" i="6"/>
  <c r="F520" i="7"/>
  <c r="T522" i="7"/>
  <c r="V522" i="7"/>
  <c r="S522" i="7"/>
  <c r="D522" i="6" s="1"/>
  <c r="W521" i="7"/>
  <c r="U521" i="7"/>
  <c r="E523" i="6"/>
  <c r="AC523" i="7"/>
  <c r="Z522" i="7"/>
  <c r="G521" i="7"/>
  <c r="E521" i="7"/>
  <c r="F521" i="7" s="1"/>
  <c r="D521" i="7"/>
  <c r="B521" i="6" s="1"/>
  <c r="C522" i="6"/>
  <c r="L521" i="7"/>
  <c r="O522" i="7"/>
  <c r="DK523" i="7"/>
  <c r="BD522" i="7"/>
  <c r="AP522" i="7"/>
  <c r="BR521" i="7"/>
  <c r="CG522" i="7"/>
  <c r="BR522" i="7"/>
  <c r="AE521" i="6" l="1"/>
  <c r="DI524" i="7"/>
  <c r="DL524" i="7"/>
  <c r="Q524" i="6"/>
  <c r="DE524" i="7"/>
  <c r="DB524" i="7"/>
  <c r="P524" i="6" s="1"/>
  <c r="DC524" i="7"/>
  <c r="DD523" i="7"/>
  <c r="DF523" i="7"/>
  <c r="AF522" i="6"/>
  <c r="CH523" i="7"/>
  <c r="CE523" i="7"/>
  <c r="CW523" i="7"/>
  <c r="CT523" i="7"/>
  <c r="CP523" i="7"/>
  <c r="CN523" i="7"/>
  <c r="CM523" i="7"/>
  <c r="N523" i="6" s="1"/>
  <c r="CO522" i="7"/>
  <c r="CQ522" i="7"/>
  <c r="O524" i="6"/>
  <c r="CB522" i="7"/>
  <c r="BZ522" i="7"/>
  <c r="BS523" i="7"/>
  <c r="BP522" i="7"/>
  <c r="BX523" i="7"/>
  <c r="L523" i="6" s="1"/>
  <c r="M523" i="6"/>
  <c r="CA523" i="7"/>
  <c r="BY523" i="7"/>
  <c r="BS522" i="7"/>
  <c r="K523" i="6"/>
  <c r="BL523" i="7"/>
  <c r="BI523" i="7"/>
  <c r="J523" i="6" s="1"/>
  <c r="BJ523" i="7"/>
  <c r="BK522" i="7"/>
  <c r="BM522" i="7"/>
  <c r="I523" i="6"/>
  <c r="AU523" i="7"/>
  <c r="H523" i="6" s="1"/>
  <c r="AX523" i="7"/>
  <c r="AV523" i="7"/>
  <c r="BB523" i="7"/>
  <c r="AW522" i="7"/>
  <c r="AY522" i="7"/>
  <c r="BE524" i="7"/>
  <c r="AN523" i="7"/>
  <c r="F522" i="6"/>
  <c r="AI522" i="7"/>
  <c r="AK522" i="7"/>
  <c r="AG523" i="7"/>
  <c r="AH523" i="7"/>
  <c r="AJ523" i="7"/>
  <c r="AQ524" i="7"/>
  <c r="G524" i="6"/>
  <c r="AC524" i="7"/>
  <c r="E524" i="6"/>
  <c r="V523" i="7"/>
  <c r="T523" i="7"/>
  <c r="S523" i="7"/>
  <c r="D523" i="6" s="1"/>
  <c r="Z523" i="7"/>
  <c r="U522" i="7"/>
  <c r="W522" i="7"/>
  <c r="H521" i="7"/>
  <c r="E522" i="7"/>
  <c r="H522" i="7" s="1"/>
  <c r="G522" i="7"/>
  <c r="D522" i="7"/>
  <c r="B522" i="6" s="1"/>
  <c r="AE522" i="6" s="1"/>
  <c r="C523" i="6"/>
  <c r="L522" i="7"/>
  <c r="O523" i="7"/>
  <c r="DK524" i="7"/>
  <c r="BD523" i="7"/>
  <c r="CG523" i="7"/>
  <c r="AP523" i="7"/>
  <c r="AF523" i="6" l="1"/>
  <c r="DI525" i="7"/>
  <c r="DL525" i="7"/>
  <c r="Q525" i="6"/>
  <c r="DE525" i="7"/>
  <c r="DB525" i="7"/>
  <c r="P525" i="6" s="1"/>
  <c r="DC525" i="7"/>
  <c r="DF524" i="7"/>
  <c r="DD524" i="7"/>
  <c r="BP523" i="7"/>
  <c r="CH524" i="7"/>
  <c r="CE524" i="7"/>
  <c r="CW524" i="7"/>
  <c r="CT524" i="7"/>
  <c r="CO523" i="7"/>
  <c r="CQ523" i="7"/>
  <c r="CM524" i="7"/>
  <c r="N524" i="6" s="1"/>
  <c r="CP524" i="7"/>
  <c r="CN524" i="7"/>
  <c r="O525" i="6"/>
  <c r="BS524" i="7"/>
  <c r="BZ523" i="7"/>
  <c r="CB523" i="7"/>
  <c r="M524" i="6"/>
  <c r="BX524" i="7"/>
  <c r="L524" i="6" s="1"/>
  <c r="BY524" i="7"/>
  <c r="CA524" i="7"/>
  <c r="K524" i="6"/>
  <c r="BI524" i="7"/>
  <c r="J524" i="6" s="1"/>
  <c r="BJ524" i="7"/>
  <c r="BL524" i="7"/>
  <c r="BK523" i="7"/>
  <c r="BM523" i="7"/>
  <c r="AX524" i="7"/>
  <c r="I524" i="6"/>
  <c r="AV524" i="7"/>
  <c r="AU524" i="7"/>
  <c r="H524" i="6" s="1"/>
  <c r="AW523" i="7"/>
  <c r="AY523" i="7"/>
  <c r="BB524" i="7"/>
  <c r="BE525" i="7"/>
  <c r="AN524" i="7"/>
  <c r="F523" i="6"/>
  <c r="AI523" i="7"/>
  <c r="AK523" i="7"/>
  <c r="AG524" i="7"/>
  <c r="AH524" i="7"/>
  <c r="AJ524" i="7"/>
  <c r="AQ525" i="7"/>
  <c r="G525" i="6"/>
  <c r="F522" i="7"/>
  <c r="T524" i="7"/>
  <c r="V524" i="7"/>
  <c r="S524" i="7"/>
  <c r="D524" i="6" s="1"/>
  <c r="W523" i="7"/>
  <c r="U523" i="7"/>
  <c r="E525" i="6"/>
  <c r="AC525" i="7"/>
  <c r="Z524" i="7"/>
  <c r="G523" i="7"/>
  <c r="C524" i="6"/>
  <c r="L523" i="7"/>
  <c r="D523" i="7"/>
  <c r="B523" i="6" s="1"/>
  <c r="AE523" i="6" s="1"/>
  <c r="E523" i="7"/>
  <c r="O524" i="7"/>
  <c r="AP524" i="7"/>
  <c r="BR523" i="7"/>
  <c r="DK525" i="7"/>
  <c r="CG524" i="7"/>
  <c r="BD524" i="7"/>
  <c r="DI526" i="7" l="1"/>
  <c r="DL526" i="7"/>
  <c r="Q526" i="6"/>
  <c r="DB526" i="7"/>
  <c r="P526" i="6" s="1"/>
  <c r="DE526" i="7"/>
  <c r="DC526" i="7"/>
  <c r="DD525" i="7"/>
  <c r="DF525" i="7"/>
  <c r="CH525" i="7"/>
  <c r="CE525" i="7"/>
  <c r="AF524" i="6"/>
  <c r="CW525" i="7"/>
  <c r="CT525" i="7"/>
  <c r="CM525" i="7"/>
  <c r="N525" i="6" s="1"/>
  <c r="CN525" i="7"/>
  <c r="CP525" i="7"/>
  <c r="CO524" i="7"/>
  <c r="CQ524" i="7"/>
  <c r="O526" i="6"/>
  <c r="BP524" i="7"/>
  <c r="M525" i="6"/>
  <c r="CA525" i="7"/>
  <c r="BX525" i="7"/>
  <c r="L525" i="6" s="1"/>
  <c r="BY525" i="7"/>
  <c r="CB524" i="7"/>
  <c r="BZ524" i="7"/>
  <c r="K525" i="6"/>
  <c r="BI525" i="7"/>
  <c r="J525" i="6" s="1"/>
  <c r="BL525" i="7"/>
  <c r="BJ525" i="7"/>
  <c r="BM524" i="7"/>
  <c r="BK524" i="7"/>
  <c r="AX525" i="7"/>
  <c r="I525" i="6"/>
  <c r="AU525" i="7"/>
  <c r="H525" i="6" s="1"/>
  <c r="AV525" i="7"/>
  <c r="BB525" i="7"/>
  <c r="AY524" i="7"/>
  <c r="AW524" i="7"/>
  <c r="BE526" i="7"/>
  <c r="AN525" i="7"/>
  <c r="F524" i="6"/>
  <c r="AI524" i="7"/>
  <c r="AK524" i="7"/>
  <c r="AG525" i="7"/>
  <c r="AH525" i="7"/>
  <c r="AJ525" i="7"/>
  <c r="AQ526" i="7"/>
  <c r="G526" i="6"/>
  <c r="AC526" i="7"/>
  <c r="E526" i="6"/>
  <c r="V525" i="7"/>
  <c r="T525" i="7"/>
  <c r="S525" i="7"/>
  <c r="D525" i="6" s="1"/>
  <c r="Z525" i="7"/>
  <c r="U524" i="7"/>
  <c r="W524" i="7"/>
  <c r="D524" i="7"/>
  <c r="B524" i="6" s="1"/>
  <c r="AE524" i="6" s="1"/>
  <c r="E524" i="7"/>
  <c r="F524" i="7" s="1"/>
  <c r="C525" i="6"/>
  <c r="G524" i="7"/>
  <c r="L524" i="7"/>
  <c r="F523" i="7"/>
  <c r="H523" i="7"/>
  <c r="O525" i="7"/>
  <c r="BR524" i="7"/>
  <c r="AP525" i="7"/>
  <c r="BD525" i="7"/>
  <c r="DK526" i="7"/>
  <c r="BR525" i="7"/>
  <c r="CG525" i="7"/>
  <c r="DI527" i="7" l="1"/>
  <c r="DL527" i="7"/>
  <c r="Q527" i="6"/>
  <c r="DB527" i="7"/>
  <c r="P527" i="6" s="1"/>
  <c r="DE527" i="7"/>
  <c r="DC527" i="7"/>
  <c r="DF526" i="7"/>
  <c r="DD526" i="7"/>
  <c r="CH526" i="7"/>
  <c r="CE526" i="7"/>
  <c r="CW526" i="7"/>
  <c r="CT526" i="7"/>
  <c r="AF525" i="6"/>
  <c r="CP526" i="7"/>
  <c r="CM526" i="7"/>
  <c r="N526" i="6" s="1"/>
  <c r="CN526" i="7"/>
  <c r="CO525" i="7"/>
  <c r="CQ525" i="7"/>
  <c r="O527" i="6"/>
  <c r="BZ525" i="7"/>
  <c r="CB525" i="7"/>
  <c r="BS526" i="7"/>
  <c r="BP525" i="7"/>
  <c r="CA526" i="7"/>
  <c r="M526" i="6"/>
  <c r="BX526" i="7"/>
  <c r="L526" i="6" s="1"/>
  <c r="BY526" i="7"/>
  <c r="BS525" i="7"/>
  <c r="K526" i="6"/>
  <c r="BJ526" i="7"/>
  <c r="BL526" i="7"/>
  <c r="BI526" i="7"/>
  <c r="J526" i="6" s="1"/>
  <c r="BM525" i="7"/>
  <c r="BK525" i="7"/>
  <c r="I526" i="6"/>
  <c r="AV526" i="7"/>
  <c r="AU526" i="7"/>
  <c r="H526" i="6" s="1"/>
  <c r="AX526" i="7"/>
  <c r="AY525" i="7"/>
  <c r="AW525" i="7"/>
  <c r="BB526" i="7"/>
  <c r="BE527" i="7"/>
  <c r="AN526" i="7"/>
  <c r="F525" i="6"/>
  <c r="AI525" i="7"/>
  <c r="AK525" i="7"/>
  <c r="AG526" i="7"/>
  <c r="AJ526" i="7"/>
  <c r="AH526" i="7"/>
  <c r="AQ527" i="7"/>
  <c r="G527" i="6"/>
  <c r="T526" i="7"/>
  <c r="V526" i="7"/>
  <c r="S526" i="7"/>
  <c r="D526" i="6" s="1"/>
  <c r="W525" i="7"/>
  <c r="U525" i="7"/>
  <c r="E527" i="6"/>
  <c r="AC527" i="7"/>
  <c r="Z526" i="7"/>
  <c r="H524" i="7"/>
  <c r="D525" i="7"/>
  <c r="B525" i="6" s="1"/>
  <c r="E525" i="7"/>
  <c r="H525" i="7" s="1"/>
  <c r="G525" i="7"/>
  <c r="C526" i="6"/>
  <c r="L525" i="7"/>
  <c r="O526" i="7"/>
  <c r="CG526" i="7"/>
  <c r="AP526" i="7"/>
  <c r="DK527" i="7"/>
  <c r="BD526" i="7"/>
  <c r="F525" i="7" l="1"/>
  <c r="AE525" i="6"/>
  <c r="DI528" i="7"/>
  <c r="DL528" i="7"/>
  <c r="Q528" i="6"/>
  <c r="DB528" i="7"/>
  <c r="P528" i="6" s="1"/>
  <c r="DE528" i="7"/>
  <c r="DC528" i="7"/>
  <c r="DD527" i="7"/>
  <c r="DF527" i="7"/>
  <c r="AF526" i="6"/>
  <c r="CH527" i="7"/>
  <c r="CE527" i="7"/>
  <c r="CW527" i="7"/>
  <c r="CT527" i="7"/>
  <c r="CP527" i="7"/>
  <c r="CN527" i="7"/>
  <c r="CM527" i="7"/>
  <c r="N527" i="6" s="1"/>
  <c r="CO526" i="7"/>
  <c r="CQ526" i="7"/>
  <c r="O528" i="6"/>
  <c r="BP526" i="7"/>
  <c r="BP527" i="7"/>
  <c r="CB526" i="7"/>
  <c r="BZ526" i="7"/>
  <c r="BX527" i="7"/>
  <c r="L527" i="6" s="1"/>
  <c r="M527" i="6"/>
  <c r="CA527" i="7"/>
  <c r="BY527" i="7"/>
  <c r="K527" i="6"/>
  <c r="BL527" i="7"/>
  <c r="BI527" i="7"/>
  <c r="J527" i="6" s="1"/>
  <c r="BJ527" i="7"/>
  <c r="BK526" i="7"/>
  <c r="BM526" i="7"/>
  <c r="AY526" i="7"/>
  <c r="AW526" i="7"/>
  <c r="I527" i="6"/>
  <c r="AX527" i="7"/>
  <c r="AU527" i="7"/>
  <c r="H527" i="6" s="1"/>
  <c r="AV527" i="7"/>
  <c r="BB527" i="7"/>
  <c r="BE528" i="7"/>
  <c r="AN527" i="7"/>
  <c r="F526" i="6"/>
  <c r="AG527" i="7"/>
  <c r="AJ527" i="7"/>
  <c r="AH527" i="7"/>
  <c r="AI526" i="7"/>
  <c r="AK526" i="7"/>
  <c r="AQ528" i="7"/>
  <c r="G528" i="6"/>
  <c r="AC528" i="7"/>
  <c r="E528" i="6"/>
  <c r="V527" i="7"/>
  <c r="T527" i="7"/>
  <c r="S527" i="7"/>
  <c r="D527" i="6" s="1"/>
  <c r="Z527" i="7"/>
  <c r="U526" i="7"/>
  <c r="W526" i="7"/>
  <c r="G526" i="7"/>
  <c r="E526" i="7"/>
  <c r="F526" i="7" s="1"/>
  <c r="D526" i="7"/>
  <c r="B526" i="6" s="1"/>
  <c r="AE526" i="6" s="1"/>
  <c r="C527" i="6"/>
  <c r="L526" i="7"/>
  <c r="O527" i="7"/>
  <c r="BR526" i="7"/>
  <c r="DK528" i="7"/>
  <c r="CG527" i="7"/>
  <c r="AP527" i="7"/>
  <c r="BD527" i="7"/>
  <c r="DI529" i="7" l="1"/>
  <c r="DL529" i="7"/>
  <c r="Q529" i="6"/>
  <c r="DE529" i="7"/>
  <c r="DB529" i="7"/>
  <c r="P529" i="6" s="1"/>
  <c r="DC529" i="7"/>
  <c r="DF528" i="7"/>
  <c r="DD528" i="7"/>
  <c r="CH528" i="7"/>
  <c r="CE528" i="7"/>
  <c r="AF527" i="6"/>
  <c r="CW528" i="7"/>
  <c r="CT528" i="7"/>
  <c r="CO527" i="7"/>
  <c r="CQ527" i="7"/>
  <c r="CM528" i="7"/>
  <c r="N528" i="6" s="1"/>
  <c r="CP528" i="7"/>
  <c r="CN528" i="7"/>
  <c r="O529" i="6"/>
  <c r="BS528" i="7"/>
  <c r="BZ527" i="7"/>
  <c r="CB527" i="7"/>
  <c r="M528" i="6"/>
  <c r="BX528" i="7"/>
  <c r="L528" i="6" s="1"/>
  <c r="BY528" i="7"/>
  <c r="CA528" i="7"/>
  <c r="BS527" i="7"/>
  <c r="K528" i="6"/>
  <c r="BI528" i="7"/>
  <c r="J528" i="6" s="1"/>
  <c r="BJ528" i="7"/>
  <c r="BL528" i="7"/>
  <c r="BK527" i="7"/>
  <c r="BM527" i="7"/>
  <c r="BP528" i="7"/>
  <c r="I528" i="6"/>
  <c r="AU528" i="7"/>
  <c r="H528" i="6" s="1"/>
  <c r="AV528" i="7"/>
  <c r="AX528" i="7"/>
  <c r="AW527" i="7"/>
  <c r="AY527" i="7"/>
  <c r="BB528" i="7"/>
  <c r="BE529" i="7"/>
  <c r="AN528" i="7"/>
  <c r="F527" i="6"/>
  <c r="AH528" i="7"/>
  <c r="AJ528" i="7"/>
  <c r="AG528" i="7"/>
  <c r="AI527" i="7"/>
  <c r="AK527" i="7"/>
  <c r="AQ529" i="7"/>
  <c r="G529" i="6"/>
  <c r="T528" i="7"/>
  <c r="V528" i="7"/>
  <c r="S528" i="7"/>
  <c r="D528" i="6" s="1"/>
  <c r="W527" i="7"/>
  <c r="U527" i="7"/>
  <c r="E529" i="6"/>
  <c r="AC529" i="7"/>
  <c r="Z528" i="7"/>
  <c r="H526" i="7"/>
  <c r="G527" i="7"/>
  <c r="E527" i="7"/>
  <c r="H527" i="7" s="1"/>
  <c r="D527" i="7"/>
  <c r="B527" i="6" s="1"/>
  <c r="C528" i="6"/>
  <c r="L527" i="7"/>
  <c r="O528" i="7"/>
  <c r="DK529" i="7"/>
  <c r="CG528" i="7"/>
  <c r="BD528" i="7"/>
  <c r="BR527" i="7"/>
  <c r="AP528" i="7"/>
  <c r="F527" i="7" l="1"/>
  <c r="AE527" i="6"/>
  <c r="DI530" i="7"/>
  <c r="DL530" i="7"/>
  <c r="Q530" i="6"/>
  <c r="DB530" i="7"/>
  <c r="P530" i="6" s="1"/>
  <c r="DE530" i="7"/>
  <c r="DC530" i="7"/>
  <c r="DD529" i="7"/>
  <c r="DF529" i="7"/>
  <c r="AF528" i="6"/>
  <c r="CH529" i="7"/>
  <c r="CE529" i="7"/>
  <c r="CW529" i="7"/>
  <c r="CT529" i="7"/>
  <c r="CM529" i="7"/>
  <c r="N529" i="6" s="1"/>
  <c r="CN529" i="7"/>
  <c r="CP529" i="7"/>
  <c r="CO528" i="7"/>
  <c r="CQ528" i="7"/>
  <c r="O530" i="6"/>
  <c r="BS529" i="7"/>
  <c r="CB528" i="7"/>
  <c r="BZ528" i="7"/>
  <c r="M529" i="6"/>
  <c r="CA529" i="7"/>
  <c r="BX529" i="7"/>
  <c r="L529" i="6" s="1"/>
  <c r="BY529" i="7"/>
  <c r="K529" i="6"/>
  <c r="BI529" i="7"/>
  <c r="J529" i="6" s="1"/>
  <c r="BL529" i="7"/>
  <c r="BJ529" i="7"/>
  <c r="BM528" i="7"/>
  <c r="BK528" i="7"/>
  <c r="I529" i="6"/>
  <c r="AU529" i="7"/>
  <c r="H529" i="6" s="1"/>
  <c r="AX529" i="7"/>
  <c r="AV529" i="7"/>
  <c r="BB529" i="7"/>
  <c r="AY528" i="7"/>
  <c r="AW528" i="7"/>
  <c r="BE530" i="7"/>
  <c r="AN529" i="7"/>
  <c r="F528" i="6"/>
  <c r="AG529" i="7"/>
  <c r="AH529" i="7"/>
  <c r="AJ529" i="7"/>
  <c r="AK528" i="7"/>
  <c r="AI528" i="7"/>
  <c r="AQ530" i="7"/>
  <c r="G530" i="6"/>
  <c r="AC530" i="7"/>
  <c r="E530" i="6"/>
  <c r="V529" i="7"/>
  <c r="T529" i="7"/>
  <c r="S529" i="7"/>
  <c r="D529" i="6" s="1"/>
  <c r="Z529" i="7"/>
  <c r="U528" i="7"/>
  <c r="W528" i="7"/>
  <c r="E528" i="7"/>
  <c r="F528" i="7" s="1"/>
  <c r="G528" i="7"/>
  <c r="C529" i="6"/>
  <c r="D528" i="7"/>
  <c r="B528" i="6" s="1"/>
  <c r="AE528" i="6" s="1"/>
  <c r="L528" i="7"/>
  <c r="O529" i="7"/>
  <c r="BR528" i="7"/>
  <c r="DK530" i="7"/>
  <c r="AP529" i="7"/>
  <c r="BD529" i="7"/>
  <c r="CG529" i="7"/>
  <c r="AF529" i="6" l="1"/>
  <c r="DI531" i="7"/>
  <c r="DL531" i="7"/>
  <c r="Q531" i="6"/>
  <c r="DB531" i="7"/>
  <c r="P531" i="6" s="1"/>
  <c r="DE531" i="7"/>
  <c r="DC531" i="7"/>
  <c r="DF530" i="7"/>
  <c r="DD530" i="7"/>
  <c r="CH530" i="7"/>
  <c r="CE530" i="7"/>
  <c r="CW530" i="7"/>
  <c r="CT530" i="7"/>
  <c r="CO529" i="7"/>
  <c r="CQ529" i="7"/>
  <c r="CP530" i="7"/>
  <c r="CM530" i="7"/>
  <c r="N530" i="6" s="1"/>
  <c r="CN530" i="7"/>
  <c r="O531" i="6"/>
  <c r="BP529" i="7"/>
  <c r="BP530" i="7"/>
  <c r="BZ529" i="7"/>
  <c r="CB529" i="7"/>
  <c r="CA530" i="7"/>
  <c r="M530" i="6"/>
  <c r="BX530" i="7"/>
  <c r="L530" i="6" s="1"/>
  <c r="BY530" i="7"/>
  <c r="K530" i="6"/>
  <c r="BL530" i="7"/>
  <c r="BJ530" i="7"/>
  <c r="BI530" i="7"/>
  <c r="J530" i="6" s="1"/>
  <c r="BM529" i="7"/>
  <c r="BK529" i="7"/>
  <c r="AU530" i="7"/>
  <c r="H530" i="6" s="1"/>
  <c r="I530" i="6"/>
  <c r="AV530" i="7"/>
  <c r="AX530" i="7"/>
  <c r="AY529" i="7"/>
  <c r="AW529" i="7"/>
  <c r="BB530" i="7"/>
  <c r="BE531" i="7"/>
  <c r="AN530" i="7"/>
  <c r="F529" i="6"/>
  <c r="AI529" i="7"/>
  <c r="AK529" i="7"/>
  <c r="AG530" i="7"/>
  <c r="AH530" i="7"/>
  <c r="AJ530" i="7"/>
  <c r="AQ531" i="7"/>
  <c r="G531" i="6"/>
  <c r="H528" i="7"/>
  <c r="T530" i="7"/>
  <c r="V530" i="7"/>
  <c r="S530" i="7"/>
  <c r="D530" i="6" s="1"/>
  <c r="W529" i="7"/>
  <c r="U529" i="7"/>
  <c r="E531" i="6"/>
  <c r="AC531" i="7"/>
  <c r="Z530" i="7"/>
  <c r="E529" i="7"/>
  <c r="H529" i="7" s="1"/>
  <c r="D529" i="7"/>
  <c r="B529" i="6" s="1"/>
  <c r="AE529" i="6" s="1"/>
  <c r="G529" i="7"/>
  <c r="C530" i="6"/>
  <c r="L529" i="7"/>
  <c r="O530" i="7"/>
  <c r="BR529" i="7"/>
  <c r="CG530" i="7"/>
  <c r="DK531" i="7"/>
  <c r="BD530" i="7"/>
  <c r="AP530" i="7"/>
  <c r="DI532" i="7" l="1"/>
  <c r="DL532" i="7"/>
  <c r="Q532" i="6"/>
  <c r="DE532" i="7"/>
  <c r="DB532" i="7"/>
  <c r="P532" i="6" s="1"/>
  <c r="DC532" i="7"/>
  <c r="DD531" i="7"/>
  <c r="DF531" i="7"/>
  <c r="CW531" i="7"/>
  <c r="CT531" i="7"/>
  <c r="AF530" i="6"/>
  <c r="CH531" i="7"/>
  <c r="CE531" i="7"/>
  <c r="CP531" i="7"/>
  <c r="CN531" i="7"/>
  <c r="CM531" i="7"/>
  <c r="N531" i="6" s="1"/>
  <c r="CO530" i="7"/>
  <c r="CQ530" i="7"/>
  <c r="O532" i="6"/>
  <c r="CB530" i="7"/>
  <c r="BZ530" i="7"/>
  <c r="BS530" i="7"/>
  <c r="BX531" i="7"/>
  <c r="L531" i="6" s="1"/>
  <c r="M531" i="6"/>
  <c r="CA531" i="7"/>
  <c r="BY531" i="7"/>
  <c r="BK530" i="7"/>
  <c r="BM530" i="7"/>
  <c r="K531" i="6"/>
  <c r="BI531" i="7"/>
  <c r="J531" i="6" s="1"/>
  <c r="BL531" i="7"/>
  <c r="BJ531" i="7"/>
  <c r="AU531" i="7"/>
  <c r="H531" i="6" s="1"/>
  <c r="I531" i="6"/>
  <c r="AX531" i="7"/>
  <c r="AV531" i="7"/>
  <c r="BB531" i="7"/>
  <c r="AY530" i="7"/>
  <c r="AW530" i="7"/>
  <c r="BE532" i="7"/>
  <c r="AN531" i="7"/>
  <c r="F530" i="6"/>
  <c r="AI530" i="7"/>
  <c r="AK530" i="7"/>
  <c r="AG531" i="7"/>
  <c r="AH531" i="7"/>
  <c r="AJ531" i="7"/>
  <c r="AQ532" i="7"/>
  <c r="G532" i="6"/>
  <c r="F529" i="7"/>
  <c r="AC532" i="7"/>
  <c r="E532" i="6"/>
  <c r="V531" i="7"/>
  <c r="T531" i="7"/>
  <c r="S531" i="7"/>
  <c r="D531" i="6" s="1"/>
  <c r="Z531" i="7"/>
  <c r="U530" i="7"/>
  <c r="W530" i="7"/>
  <c r="G530" i="7"/>
  <c r="C531" i="6"/>
  <c r="L530" i="7"/>
  <c r="E530" i="7"/>
  <c r="D530" i="7"/>
  <c r="B530" i="6" s="1"/>
  <c r="O531" i="7"/>
  <c r="BR530" i="7"/>
  <c r="DK532" i="7"/>
  <c r="AP531" i="7"/>
  <c r="BD531" i="7"/>
  <c r="CG531" i="7"/>
  <c r="BR531" i="7"/>
  <c r="AE530" i="6" l="1"/>
  <c r="AF531" i="6"/>
  <c r="DI533" i="7"/>
  <c r="DL533" i="7"/>
  <c r="Q533" i="6"/>
  <c r="DB533" i="7"/>
  <c r="P533" i="6" s="1"/>
  <c r="DE533" i="7"/>
  <c r="DC533" i="7"/>
  <c r="DF532" i="7"/>
  <c r="DD532" i="7"/>
  <c r="CH532" i="7"/>
  <c r="CE532" i="7"/>
  <c r="CW532" i="7"/>
  <c r="CT532" i="7"/>
  <c r="CM532" i="7"/>
  <c r="N532" i="6" s="1"/>
  <c r="CP532" i="7"/>
  <c r="CN532" i="7"/>
  <c r="CO531" i="7"/>
  <c r="CQ531" i="7"/>
  <c r="O533" i="6"/>
  <c r="BS532" i="7"/>
  <c r="BP531" i="7"/>
  <c r="BZ531" i="7"/>
  <c r="CB531" i="7"/>
  <c r="M532" i="6"/>
  <c r="BX532" i="7"/>
  <c r="L532" i="6" s="1"/>
  <c r="BY532" i="7"/>
  <c r="CA532" i="7"/>
  <c r="BS531" i="7"/>
  <c r="K532" i="6"/>
  <c r="BJ532" i="7"/>
  <c r="BI532" i="7"/>
  <c r="J532" i="6" s="1"/>
  <c r="BL532" i="7"/>
  <c r="BK531" i="7"/>
  <c r="BM531" i="7"/>
  <c r="BP532" i="7"/>
  <c r="AX532" i="7"/>
  <c r="I532" i="6"/>
  <c r="AU532" i="7"/>
  <c r="H532" i="6" s="1"/>
  <c r="AV532" i="7"/>
  <c r="AW531" i="7"/>
  <c r="AY531" i="7"/>
  <c r="BB532" i="7"/>
  <c r="BE533" i="7"/>
  <c r="AN532" i="7"/>
  <c r="F531" i="6"/>
  <c r="AI531" i="7"/>
  <c r="AK531" i="7"/>
  <c r="AG532" i="7"/>
  <c r="AJ532" i="7"/>
  <c r="AH532" i="7"/>
  <c r="AQ533" i="7"/>
  <c r="G533" i="6"/>
  <c r="T532" i="7"/>
  <c r="V532" i="7"/>
  <c r="S532" i="7"/>
  <c r="D532" i="6" s="1"/>
  <c r="W531" i="7"/>
  <c r="U531" i="7"/>
  <c r="E533" i="6"/>
  <c r="AC533" i="7"/>
  <c r="Z532" i="7"/>
  <c r="G531" i="7"/>
  <c r="C532" i="6"/>
  <c r="E531" i="7"/>
  <c r="H531" i="7" s="1"/>
  <c r="D531" i="7"/>
  <c r="B531" i="6" s="1"/>
  <c r="L531" i="7"/>
  <c r="F530" i="7"/>
  <c r="H530" i="7"/>
  <c r="O532" i="7"/>
  <c r="BD532" i="7"/>
  <c r="CG532" i="7"/>
  <c r="AP532" i="7"/>
  <c r="DK533" i="7"/>
  <c r="AE531" i="6" l="1"/>
  <c r="DI534" i="7"/>
  <c r="DL534" i="7"/>
  <c r="Q534" i="6"/>
  <c r="DB534" i="7"/>
  <c r="P534" i="6" s="1"/>
  <c r="DE534" i="7"/>
  <c r="DC534" i="7"/>
  <c r="DD533" i="7"/>
  <c r="DF533" i="7"/>
  <c r="AF532" i="6"/>
  <c r="CH533" i="7"/>
  <c r="CE533" i="7"/>
  <c r="CW533" i="7"/>
  <c r="CT533" i="7"/>
  <c r="CM533" i="7"/>
  <c r="N533" i="6" s="1"/>
  <c r="CN533" i="7"/>
  <c r="CP533" i="7"/>
  <c r="CO532" i="7"/>
  <c r="CQ532" i="7"/>
  <c r="O534" i="6"/>
  <c r="BS533" i="7"/>
  <c r="CB532" i="7"/>
  <c r="BZ532" i="7"/>
  <c r="M533" i="6"/>
  <c r="CA533" i="7"/>
  <c r="BX533" i="7"/>
  <c r="L533" i="6" s="1"/>
  <c r="BY533" i="7"/>
  <c r="K533" i="6"/>
  <c r="BL533" i="7"/>
  <c r="BI533" i="7"/>
  <c r="J533" i="6" s="1"/>
  <c r="BJ533" i="7"/>
  <c r="BK532" i="7"/>
  <c r="BM532" i="7"/>
  <c r="AU533" i="7"/>
  <c r="H533" i="6" s="1"/>
  <c r="I533" i="6"/>
  <c r="AX533" i="7"/>
  <c r="AV533" i="7"/>
  <c r="AW532" i="7"/>
  <c r="AY532" i="7"/>
  <c r="BB533" i="7"/>
  <c r="BE534" i="7"/>
  <c r="AN533" i="7"/>
  <c r="F532" i="6"/>
  <c r="F531" i="7"/>
  <c r="AG533" i="7"/>
  <c r="AH533" i="7"/>
  <c r="AJ533" i="7"/>
  <c r="AI532" i="7"/>
  <c r="AK532" i="7"/>
  <c r="AQ534" i="7"/>
  <c r="G534" i="6"/>
  <c r="AC534" i="7"/>
  <c r="E534" i="6"/>
  <c r="V533" i="7"/>
  <c r="T533" i="7"/>
  <c r="S533" i="7"/>
  <c r="D533" i="6" s="1"/>
  <c r="Z533" i="7"/>
  <c r="U532" i="7"/>
  <c r="W532" i="7"/>
  <c r="E532" i="7"/>
  <c r="H532" i="7" s="1"/>
  <c r="G532" i="7"/>
  <c r="D532" i="7"/>
  <c r="B532" i="6" s="1"/>
  <c r="AE532" i="6" s="1"/>
  <c r="C533" i="6"/>
  <c r="L532" i="7"/>
  <c r="O533" i="7"/>
  <c r="BD533" i="7"/>
  <c r="DK534" i="7"/>
  <c r="AP533" i="7"/>
  <c r="BR532" i="7"/>
  <c r="CG533" i="7"/>
  <c r="AF533" i="6" l="1"/>
  <c r="BP533" i="7"/>
  <c r="DI535" i="7"/>
  <c r="DL535" i="7"/>
  <c r="Q535" i="6"/>
  <c r="DB535" i="7"/>
  <c r="P535" i="6" s="1"/>
  <c r="DE535" i="7"/>
  <c r="DC535" i="7"/>
  <c r="DF534" i="7"/>
  <c r="DD534" i="7"/>
  <c r="CH534" i="7"/>
  <c r="CE534" i="7"/>
  <c r="CW534" i="7"/>
  <c r="CT534" i="7"/>
  <c r="CO533" i="7"/>
  <c r="CQ533" i="7"/>
  <c r="CP534" i="7"/>
  <c r="CM534" i="7"/>
  <c r="N534" i="6" s="1"/>
  <c r="CN534" i="7"/>
  <c r="O535" i="6"/>
  <c r="CA534" i="7"/>
  <c r="M534" i="6"/>
  <c r="BX534" i="7"/>
  <c r="L534" i="6" s="1"/>
  <c r="BY534" i="7"/>
  <c r="BZ533" i="7"/>
  <c r="CB533" i="7"/>
  <c r="BM533" i="7"/>
  <c r="BK533" i="7"/>
  <c r="K534" i="6"/>
  <c r="BJ534" i="7"/>
  <c r="BI534" i="7"/>
  <c r="J534" i="6" s="1"/>
  <c r="BL534" i="7"/>
  <c r="I534" i="6"/>
  <c r="AU534" i="7"/>
  <c r="H534" i="6" s="1"/>
  <c r="AV534" i="7"/>
  <c r="AX534" i="7"/>
  <c r="AY533" i="7"/>
  <c r="AW533" i="7"/>
  <c r="BB534" i="7"/>
  <c r="BE535" i="7"/>
  <c r="F532" i="7"/>
  <c r="AN534" i="7"/>
  <c r="F533" i="6"/>
  <c r="AI533" i="7"/>
  <c r="AK533" i="7"/>
  <c r="AG534" i="7"/>
  <c r="AJ534" i="7"/>
  <c r="AH534" i="7"/>
  <c r="AQ535" i="7"/>
  <c r="G535" i="6"/>
  <c r="T534" i="7"/>
  <c r="V534" i="7"/>
  <c r="S534" i="7"/>
  <c r="D534" i="6" s="1"/>
  <c r="W533" i="7"/>
  <c r="U533" i="7"/>
  <c r="E535" i="6"/>
  <c r="AC535" i="7"/>
  <c r="Z534" i="7"/>
  <c r="D533" i="7"/>
  <c r="B533" i="6" s="1"/>
  <c r="AE533" i="6" s="1"/>
  <c r="E533" i="7"/>
  <c r="H533" i="7" s="1"/>
  <c r="C534" i="6"/>
  <c r="G533" i="7"/>
  <c r="L533" i="7"/>
  <c r="O534" i="7"/>
  <c r="CG534" i="7"/>
  <c r="AP534" i="7"/>
  <c r="BR534" i="7"/>
  <c r="DK535" i="7"/>
  <c r="BD534" i="7"/>
  <c r="BR533" i="7"/>
  <c r="DI536" i="7" l="1"/>
  <c r="DL536" i="7"/>
  <c r="Q536" i="6"/>
  <c r="DE536" i="7"/>
  <c r="DB536" i="7"/>
  <c r="P536" i="6" s="1"/>
  <c r="DC536" i="7"/>
  <c r="DD535" i="7"/>
  <c r="DF535" i="7"/>
  <c r="AF534" i="6"/>
  <c r="CH535" i="7"/>
  <c r="CE535" i="7"/>
  <c r="CW535" i="7"/>
  <c r="CT535" i="7"/>
  <c r="CP535" i="7"/>
  <c r="CN535" i="7"/>
  <c r="CM535" i="7"/>
  <c r="N535" i="6" s="1"/>
  <c r="CO534" i="7"/>
  <c r="CQ534" i="7"/>
  <c r="O536" i="6"/>
  <c r="CB534" i="7"/>
  <c r="BZ534" i="7"/>
  <c r="BS535" i="7"/>
  <c r="BP534" i="7"/>
  <c r="BS534" i="7"/>
  <c r="BX535" i="7"/>
  <c r="L535" i="6" s="1"/>
  <c r="M535" i="6"/>
  <c r="CA535" i="7"/>
  <c r="BY535" i="7"/>
  <c r="K535" i="6"/>
  <c r="BI535" i="7"/>
  <c r="J535" i="6" s="1"/>
  <c r="BL535" i="7"/>
  <c r="BJ535" i="7"/>
  <c r="BK534" i="7"/>
  <c r="BM534" i="7"/>
  <c r="I535" i="6"/>
  <c r="AU535" i="7"/>
  <c r="H535" i="6" s="1"/>
  <c r="AX535" i="7"/>
  <c r="AV535" i="7"/>
  <c r="BB535" i="7"/>
  <c r="AW534" i="7"/>
  <c r="AY534" i="7"/>
  <c r="BE536" i="7"/>
  <c r="AN535" i="7"/>
  <c r="F534" i="6"/>
  <c r="AG535" i="7"/>
  <c r="AJ535" i="7"/>
  <c r="AH535" i="7"/>
  <c r="AI534" i="7"/>
  <c r="AK534" i="7"/>
  <c r="AQ536" i="7"/>
  <c r="G536" i="6"/>
  <c r="F533" i="7"/>
  <c r="AC536" i="7"/>
  <c r="E536" i="6"/>
  <c r="V535" i="7"/>
  <c r="T535" i="7"/>
  <c r="S535" i="7"/>
  <c r="D535" i="6" s="1"/>
  <c r="Z535" i="7"/>
  <c r="U534" i="7"/>
  <c r="W534" i="7"/>
  <c r="G534" i="7"/>
  <c r="E534" i="7"/>
  <c r="H534" i="7" s="1"/>
  <c r="D534" i="7"/>
  <c r="B534" i="6" s="1"/>
  <c r="C535" i="6"/>
  <c r="L534" i="7"/>
  <c r="O535" i="7"/>
  <c r="CG535" i="7"/>
  <c r="AP535" i="7"/>
  <c r="BD535" i="7"/>
  <c r="DK536" i="7"/>
  <c r="BR535" i="7"/>
  <c r="AE534" i="6" l="1"/>
  <c r="DI537" i="7"/>
  <c r="DL537" i="7"/>
  <c r="Q537" i="6"/>
  <c r="DE537" i="7"/>
  <c r="DB537" i="7"/>
  <c r="P537" i="6" s="1"/>
  <c r="DC537" i="7"/>
  <c r="DF536" i="7"/>
  <c r="DD536" i="7"/>
  <c r="AF535" i="6"/>
  <c r="CH536" i="7"/>
  <c r="CE536" i="7"/>
  <c r="CW536" i="7"/>
  <c r="CT536" i="7"/>
  <c r="CM536" i="7"/>
  <c r="N536" i="6" s="1"/>
  <c r="CP536" i="7"/>
  <c r="CN536" i="7"/>
  <c r="CO535" i="7"/>
  <c r="CQ535" i="7"/>
  <c r="O537" i="6"/>
  <c r="BP535" i="7"/>
  <c r="BS536" i="7"/>
  <c r="BZ535" i="7"/>
  <c r="CB535" i="7"/>
  <c r="M536" i="6"/>
  <c r="BX536" i="7"/>
  <c r="L536" i="6" s="1"/>
  <c r="BY536" i="7"/>
  <c r="CA536" i="7"/>
  <c r="K536" i="6"/>
  <c r="BJ536" i="7"/>
  <c r="BI536" i="7"/>
  <c r="J536" i="6" s="1"/>
  <c r="BL536" i="7"/>
  <c r="BK535" i="7"/>
  <c r="BM535" i="7"/>
  <c r="I536" i="6"/>
  <c r="AV536" i="7"/>
  <c r="AX536" i="7"/>
  <c r="AU536" i="7"/>
  <c r="H536" i="6" s="1"/>
  <c r="AW535" i="7"/>
  <c r="AY535" i="7"/>
  <c r="BB536" i="7"/>
  <c r="BE537" i="7"/>
  <c r="AN536" i="7"/>
  <c r="F535" i="6"/>
  <c r="AH536" i="7"/>
  <c r="AJ536" i="7"/>
  <c r="AG536" i="7"/>
  <c r="AI535" i="7"/>
  <c r="AK535" i="7"/>
  <c r="AQ537" i="7"/>
  <c r="G537" i="6"/>
  <c r="T536" i="7"/>
  <c r="V536" i="7"/>
  <c r="S536" i="7"/>
  <c r="D536" i="6" s="1"/>
  <c r="W535" i="7"/>
  <c r="U535" i="7"/>
  <c r="E537" i="6"/>
  <c r="AC537" i="7"/>
  <c r="Z536" i="7"/>
  <c r="D535" i="7"/>
  <c r="B535" i="6" s="1"/>
  <c r="AE535" i="6" s="1"/>
  <c r="F534" i="7"/>
  <c r="G535" i="7"/>
  <c r="C536" i="6"/>
  <c r="E535" i="7"/>
  <c r="H535" i="7" s="1"/>
  <c r="L535" i="7"/>
  <c r="O536" i="7"/>
  <c r="CG536" i="7"/>
  <c r="AP536" i="7"/>
  <c r="DK537" i="7"/>
  <c r="BD536" i="7"/>
  <c r="DI538" i="7" l="1"/>
  <c r="DL538" i="7"/>
  <c r="Q538" i="6"/>
  <c r="DB538" i="7"/>
  <c r="P538" i="6" s="1"/>
  <c r="DE538" i="7"/>
  <c r="DC538" i="7"/>
  <c r="DD537" i="7"/>
  <c r="DF537" i="7"/>
  <c r="CH537" i="7"/>
  <c r="CE537" i="7"/>
  <c r="AF536" i="6"/>
  <c r="CW537" i="7"/>
  <c r="CT537" i="7"/>
  <c r="CM537" i="7"/>
  <c r="N537" i="6" s="1"/>
  <c r="CN537" i="7"/>
  <c r="CP537" i="7"/>
  <c r="CO536" i="7"/>
  <c r="CQ536" i="7"/>
  <c r="BP536" i="7"/>
  <c r="O538" i="6"/>
  <c r="CB536" i="7"/>
  <c r="BZ536" i="7"/>
  <c r="M537" i="6"/>
  <c r="CA537" i="7"/>
  <c r="BX537" i="7"/>
  <c r="L537" i="6" s="1"/>
  <c r="BY537" i="7"/>
  <c r="K537" i="6"/>
  <c r="BL537" i="7"/>
  <c r="BI537" i="7"/>
  <c r="J537" i="6" s="1"/>
  <c r="BJ537" i="7"/>
  <c r="BM536" i="7"/>
  <c r="BK536" i="7"/>
  <c r="AY536" i="7"/>
  <c r="AW536" i="7"/>
  <c r="I537" i="6"/>
  <c r="AX537" i="7"/>
  <c r="AU537" i="7"/>
  <c r="H537" i="6" s="1"/>
  <c r="AV537" i="7"/>
  <c r="BB537" i="7"/>
  <c r="BE538" i="7"/>
  <c r="AN537" i="7"/>
  <c r="F536" i="6"/>
  <c r="AG537" i="7"/>
  <c r="AH537" i="7"/>
  <c r="AJ537" i="7"/>
  <c r="AI536" i="7"/>
  <c r="AK536" i="7"/>
  <c r="AQ538" i="7"/>
  <c r="G538" i="6"/>
  <c r="AC538" i="7"/>
  <c r="E538" i="6"/>
  <c r="V537" i="7"/>
  <c r="T537" i="7"/>
  <c r="S537" i="7"/>
  <c r="D537" i="6" s="1"/>
  <c r="Z537" i="7"/>
  <c r="U536" i="7"/>
  <c r="W536" i="7"/>
  <c r="F535" i="7"/>
  <c r="E536" i="7"/>
  <c r="F536" i="7" s="1"/>
  <c r="C537" i="6"/>
  <c r="G536" i="7"/>
  <c r="D536" i="7"/>
  <c r="B536" i="6" s="1"/>
  <c r="AE536" i="6" s="1"/>
  <c r="L536" i="7"/>
  <c r="O537" i="7"/>
  <c r="DK538" i="7"/>
  <c r="AP537" i="7"/>
  <c r="BR536" i="7"/>
  <c r="CG537" i="7"/>
  <c r="BD537" i="7"/>
  <c r="BR537" i="7"/>
  <c r="DI539" i="7" l="1"/>
  <c r="DL539" i="7"/>
  <c r="Q539" i="6"/>
  <c r="DB539" i="7"/>
  <c r="P539" i="6" s="1"/>
  <c r="DE539" i="7"/>
  <c r="DC539" i="7"/>
  <c r="DF538" i="7"/>
  <c r="DD538" i="7"/>
  <c r="CH538" i="7"/>
  <c r="CE538" i="7"/>
  <c r="CW538" i="7"/>
  <c r="CT538" i="7"/>
  <c r="AF537" i="6"/>
  <c r="CP538" i="7"/>
  <c r="CM538" i="7"/>
  <c r="N538" i="6" s="1"/>
  <c r="CN538" i="7"/>
  <c r="CO537" i="7"/>
  <c r="CQ537" i="7"/>
  <c r="O539" i="6"/>
  <c r="BP537" i="7"/>
  <c r="BZ537" i="7"/>
  <c r="CB537" i="7"/>
  <c r="CA538" i="7"/>
  <c r="M538" i="6"/>
  <c r="BX538" i="7"/>
  <c r="L538" i="6" s="1"/>
  <c r="BY538" i="7"/>
  <c r="BS537" i="7"/>
  <c r="K538" i="6"/>
  <c r="BL538" i="7"/>
  <c r="BJ538" i="7"/>
  <c r="BI538" i="7"/>
  <c r="J538" i="6" s="1"/>
  <c r="BM537" i="7"/>
  <c r="BK537" i="7"/>
  <c r="BP538" i="7"/>
  <c r="AV538" i="7"/>
  <c r="I538" i="6"/>
  <c r="AU538" i="7"/>
  <c r="H538" i="6" s="1"/>
  <c r="AX538" i="7"/>
  <c r="AY537" i="7"/>
  <c r="AW537" i="7"/>
  <c r="BB538" i="7"/>
  <c r="BE539" i="7"/>
  <c r="AN538" i="7"/>
  <c r="F537" i="6"/>
  <c r="AI537" i="7"/>
  <c r="AK537" i="7"/>
  <c r="AG538" i="7"/>
  <c r="AH538" i="7"/>
  <c r="AJ538" i="7"/>
  <c r="AQ539" i="7"/>
  <c r="G539" i="6"/>
  <c r="D537" i="7"/>
  <c r="B537" i="6" s="1"/>
  <c r="AE537" i="6" s="1"/>
  <c r="T538" i="7"/>
  <c r="V538" i="7"/>
  <c r="S538" i="7"/>
  <c r="D538" i="6" s="1"/>
  <c r="W537" i="7"/>
  <c r="U537" i="7"/>
  <c r="E539" i="6"/>
  <c r="AC539" i="7"/>
  <c r="Z538" i="7"/>
  <c r="H536" i="7"/>
  <c r="E537" i="7"/>
  <c r="H537" i="7" s="1"/>
  <c r="C538" i="6"/>
  <c r="G537" i="7"/>
  <c r="L537" i="7"/>
  <c r="O538" i="7"/>
  <c r="CG538" i="7"/>
  <c r="BD538" i="7"/>
  <c r="AP538" i="7"/>
  <c r="DK539" i="7"/>
  <c r="DI540" i="7" l="1"/>
  <c r="DL540" i="7"/>
  <c r="Q540" i="6"/>
  <c r="DE540" i="7"/>
  <c r="DB540" i="7"/>
  <c r="P540" i="6" s="1"/>
  <c r="DC540" i="7"/>
  <c r="DD539" i="7"/>
  <c r="DF539" i="7"/>
  <c r="AF538" i="6"/>
  <c r="CH539" i="7"/>
  <c r="CE539" i="7"/>
  <c r="CW539" i="7"/>
  <c r="CT539" i="7"/>
  <c r="CP539" i="7"/>
  <c r="CN539" i="7"/>
  <c r="CM539" i="7"/>
  <c r="N539" i="6" s="1"/>
  <c r="CO538" i="7"/>
  <c r="CQ538" i="7"/>
  <c r="O540" i="6"/>
  <c r="CB538" i="7"/>
  <c r="BZ538" i="7"/>
  <c r="BS538" i="7"/>
  <c r="BX539" i="7"/>
  <c r="L539" i="6" s="1"/>
  <c r="M539" i="6"/>
  <c r="CA539" i="7"/>
  <c r="BY539" i="7"/>
  <c r="K539" i="6"/>
  <c r="BL539" i="7"/>
  <c r="BI539" i="7"/>
  <c r="J539" i="6" s="1"/>
  <c r="BJ539" i="7"/>
  <c r="BK538" i="7"/>
  <c r="BM538" i="7"/>
  <c r="AX539" i="7"/>
  <c r="I539" i="6"/>
  <c r="AU539" i="7"/>
  <c r="H539" i="6" s="1"/>
  <c r="AV539" i="7"/>
  <c r="BB539" i="7"/>
  <c r="AW538" i="7"/>
  <c r="AY538" i="7"/>
  <c r="BE540" i="7"/>
  <c r="AN539" i="7"/>
  <c r="F538" i="6"/>
  <c r="AI538" i="7"/>
  <c r="AK538" i="7"/>
  <c r="AG539" i="7"/>
  <c r="AH539" i="7"/>
  <c r="AJ539" i="7"/>
  <c r="AQ540" i="7"/>
  <c r="G540" i="6"/>
  <c r="F537" i="7"/>
  <c r="AC540" i="7"/>
  <c r="E540" i="6"/>
  <c r="V539" i="7"/>
  <c r="T539" i="7"/>
  <c r="S539" i="7"/>
  <c r="D539" i="6" s="1"/>
  <c r="Z539" i="7"/>
  <c r="U538" i="7"/>
  <c r="W538" i="7"/>
  <c r="E538" i="7"/>
  <c r="H538" i="7" s="1"/>
  <c r="G538" i="7"/>
  <c r="D538" i="7"/>
  <c r="B538" i="6" s="1"/>
  <c r="C539" i="6"/>
  <c r="L538" i="7"/>
  <c r="O539" i="7"/>
  <c r="DK540" i="7"/>
  <c r="BD539" i="7"/>
  <c r="AP539" i="7"/>
  <c r="CG539" i="7"/>
  <c r="BR539" i="7"/>
  <c r="BR538" i="7"/>
  <c r="AE538" i="6" l="1"/>
  <c r="DI541" i="7"/>
  <c r="DL541" i="7"/>
  <c r="Q541" i="6"/>
  <c r="DE541" i="7"/>
  <c r="DB541" i="7"/>
  <c r="P541" i="6" s="1"/>
  <c r="DC541" i="7"/>
  <c r="DF540" i="7"/>
  <c r="DD540" i="7"/>
  <c r="CH540" i="7"/>
  <c r="CE540" i="7"/>
  <c r="AF539" i="6"/>
  <c r="CW540" i="7"/>
  <c r="CT540" i="7"/>
  <c r="CO539" i="7"/>
  <c r="CQ539" i="7"/>
  <c r="CM540" i="7"/>
  <c r="N540" i="6" s="1"/>
  <c r="CP540" i="7"/>
  <c r="CN540" i="7"/>
  <c r="O541" i="6"/>
  <c r="BP539" i="7"/>
  <c r="BZ539" i="7"/>
  <c r="CB539" i="7"/>
  <c r="M540" i="6"/>
  <c r="BX540" i="7"/>
  <c r="L540" i="6" s="1"/>
  <c r="BY540" i="7"/>
  <c r="CA540" i="7"/>
  <c r="BS539" i="7"/>
  <c r="K540" i="6"/>
  <c r="BI540" i="7"/>
  <c r="J540" i="6" s="1"/>
  <c r="BJ540" i="7"/>
  <c r="BL540" i="7"/>
  <c r="BK539" i="7"/>
  <c r="BM539" i="7"/>
  <c r="AX540" i="7"/>
  <c r="I540" i="6"/>
  <c r="AU540" i="7"/>
  <c r="H540" i="6" s="1"/>
  <c r="AV540" i="7"/>
  <c r="AW539" i="7"/>
  <c r="AY539" i="7"/>
  <c r="BB540" i="7"/>
  <c r="BE541" i="7"/>
  <c r="AN540" i="7"/>
  <c r="F539" i="6"/>
  <c r="F538" i="7"/>
  <c r="AI539" i="7"/>
  <c r="AK539" i="7"/>
  <c r="AG540" i="7"/>
  <c r="AH540" i="7"/>
  <c r="AJ540" i="7"/>
  <c r="AQ541" i="7"/>
  <c r="G541" i="6"/>
  <c r="T540" i="7"/>
  <c r="V540" i="7"/>
  <c r="S540" i="7"/>
  <c r="D540" i="6" s="1"/>
  <c r="W539" i="7"/>
  <c r="U539" i="7"/>
  <c r="E541" i="6"/>
  <c r="AC541" i="7"/>
  <c r="Z540" i="7"/>
  <c r="D539" i="7"/>
  <c r="B539" i="6" s="1"/>
  <c r="E539" i="7"/>
  <c r="H539" i="7" s="1"/>
  <c r="C540" i="6"/>
  <c r="G539" i="7"/>
  <c r="L539" i="7"/>
  <c r="O540" i="7"/>
  <c r="BR540" i="7"/>
  <c r="AP540" i="7"/>
  <c r="CG540" i="7"/>
  <c r="DK541" i="7"/>
  <c r="BD540" i="7"/>
  <c r="AE539" i="6" l="1"/>
  <c r="DI542" i="7"/>
  <c r="DL542" i="7"/>
  <c r="Q542" i="6"/>
  <c r="DB542" i="7"/>
  <c r="P542" i="6" s="1"/>
  <c r="DE542" i="7"/>
  <c r="DC542" i="7"/>
  <c r="DD541" i="7"/>
  <c r="DF541" i="7"/>
  <c r="AF540" i="6"/>
  <c r="CH541" i="7"/>
  <c r="CE541" i="7"/>
  <c r="CW541" i="7"/>
  <c r="CT541" i="7"/>
  <c r="CM541" i="7"/>
  <c r="N541" i="6" s="1"/>
  <c r="CN541" i="7"/>
  <c r="CP541" i="7"/>
  <c r="CO540" i="7"/>
  <c r="CQ540" i="7"/>
  <c r="O542" i="6"/>
  <c r="BS541" i="7"/>
  <c r="BP540" i="7"/>
  <c r="CB540" i="7"/>
  <c r="BZ540" i="7"/>
  <c r="M541" i="6"/>
  <c r="CA541" i="7"/>
  <c r="BX541" i="7"/>
  <c r="L541" i="6" s="1"/>
  <c r="BY541" i="7"/>
  <c r="BS540" i="7"/>
  <c r="K541" i="6"/>
  <c r="BI541" i="7"/>
  <c r="J541" i="6" s="1"/>
  <c r="BL541" i="7"/>
  <c r="BJ541" i="7"/>
  <c r="BK540" i="7"/>
  <c r="BM540" i="7"/>
  <c r="AY540" i="7"/>
  <c r="AW540" i="7"/>
  <c r="I541" i="6"/>
  <c r="AU541" i="7"/>
  <c r="H541" i="6" s="1"/>
  <c r="AX541" i="7"/>
  <c r="AV541" i="7"/>
  <c r="BB541" i="7"/>
  <c r="BE542" i="7"/>
  <c r="AN541" i="7"/>
  <c r="F540" i="6"/>
  <c r="AI540" i="7"/>
  <c r="AK540" i="7"/>
  <c r="AG541" i="7"/>
  <c r="AH541" i="7"/>
  <c r="AJ541" i="7"/>
  <c r="AQ542" i="7"/>
  <c r="G542" i="6"/>
  <c r="F539" i="7"/>
  <c r="AC542" i="7"/>
  <c r="E542" i="6"/>
  <c r="V541" i="7"/>
  <c r="T541" i="7"/>
  <c r="S541" i="7"/>
  <c r="D541" i="6" s="1"/>
  <c r="Z541" i="7"/>
  <c r="U540" i="7"/>
  <c r="W540" i="7"/>
  <c r="E540" i="7"/>
  <c r="H540" i="7" s="1"/>
  <c r="C541" i="6"/>
  <c r="G540" i="7"/>
  <c r="D540" i="7"/>
  <c r="B540" i="6" s="1"/>
  <c r="AE540" i="6" s="1"/>
  <c r="L540" i="7"/>
  <c r="O541" i="7"/>
  <c r="BR541" i="7"/>
  <c r="DK542" i="7"/>
  <c r="CG541" i="7"/>
  <c r="AP541" i="7"/>
  <c r="BD541" i="7"/>
  <c r="DI543" i="7" l="1"/>
  <c r="DL543" i="7"/>
  <c r="Q543" i="6"/>
  <c r="DB543" i="7"/>
  <c r="P543" i="6" s="1"/>
  <c r="DE543" i="7"/>
  <c r="DC543" i="7"/>
  <c r="DF542" i="7"/>
  <c r="DD542" i="7"/>
  <c r="AF541" i="6"/>
  <c r="CH542" i="7"/>
  <c r="CE542" i="7"/>
  <c r="CW542" i="7"/>
  <c r="CT542" i="7"/>
  <c r="CO541" i="7"/>
  <c r="CQ541" i="7"/>
  <c r="CP542" i="7"/>
  <c r="CM542" i="7"/>
  <c r="N542" i="6" s="1"/>
  <c r="CN542" i="7"/>
  <c r="O543" i="6"/>
  <c r="BP541" i="7"/>
  <c r="BZ541" i="7"/>
  <c r="CB541" i="7"/>
  <c r="CA542" i="7"/>
  <c r="M542" i="6"/>
  <c r="BX542" i="7"/>
  <c r="L542" i="6" s="1"/>
  <c r="BY542" i="7"/>
  <c r="K542" i="6"/>
  <c r="BI542" i="7"/>
  <c r="J542" i="6" s="1"/>
  <c r="BJ542" i="7"/>
  <c r="BL542" i="7"/>
  <c r="BM541" i="7"/>
  <c r="BK541" i="7"/>
  <c r="AU542" i="7"/>
  <c r="H542" i="6" s="1"/>
  <c r="I542" i="6"/>
  <c r="AV542" i="7"/>
  <c r="AX542" i="7"/>
  <c r="AY541" i="7"/>
  <c r="AW541" i="7"/>
  <c r="BB542" i="7"/>
  <c r="BE543" i="7"/>
  <c r="AN542" i="7"/>
  <c r="F541" i="6"/>
  <c r="F540" i="7"/>
  <c r="AI541" i="7"/>
  <c r="AK541" i="7"/>
  <c r="AG542" i="7"/>
  <c r="AJ542" i="7"/>
  <c r="AH542" i="7"/>
  <c r="AQ543" i="7"/>
  <c r="G543" i="6"/>
  <c r="T542" i="7"/>
  <c r="V542" i="7"/>
  <c r="S542" i="7"/>
  <c r="D542" i="6" s="1"/>
  <c r="W541" i="7"/>
  <c r="U541" i="7"/>
  <c r="E543" i="6"/>
  <c r="AC543" i="7"/>
  <c r="Z542" i="7"/>
  <c r="D541" i="7"/>
  <c r="B541" i="6" s="1"/>
  <c r="E541" i="7"/>
  <c r="H541" i="7" s="1"/>
  <c r="G541" i="7"/>
  <c r="C542" i="6"/>
  <c r="L541" i="7"/>
  <c r="O542" i="7"/>
  <c r="AP542" i="7"/>
  <c r="BR542" i="7"/>
  <c r="BD542" i="7"/>
  <c r="CG542" i="7"/>
  <c r="DK543" i="7"/>
  <c r="AE541" i="6" l="1"/>
  <c r="DI544" i="7"/>
  <c r="DL544" i="7"/>
  <c r="Q544" i="6"/>
  <c r="DB544" i="7"/>
  <c r="P544" i="6" s="1"/>
  <c r="DE544" i="7"/>
  <c r="DC544" i="7"/>
  <c r="DD543" i="7"/>
  <c r="DF543" i="7"/>
  <c r="AF542" i="6"/>
  <c r="CH543" i="7"/>
  <c r="CE543" i="7"/>
  <c r="CW543" i="7"/>
  <c r="CT543" i="7"/>
  <c r="CP543" i="7"/>
  <c r="CN543" i="7"/>
  <c r="CM543" i="7"/>
  <c r="N543" i="6" s="1"/>
  <c r="CO542" i="7"/>
  <c r="CQ542" i="7"/>
  <c r="O544" i="6"/>
  <c r="BP542" i="7"/>
  <c r="CB542" i="7"/>
  <c r="BZ542" i="7"/>
  <c r="BX543" i="7"/>
  <c r="L543" i="6" s="1"/>
  <c r="M543" i="6"/>
  <c r="CA543" i="7"/>
  <c r="BY543" i="7"/>
  <c r="BS542" i="7"/>
  <c r="BP543" i="7"/>
  <c r="K543" i="6"/>
  <c r="BL543" i="7"/>
  <c r="BI543" i="7"/>
  <c r="J543" i="6" s="1"/>
  <c r="BJ543" i="7"/>
  <c r="BK542" i="7"/>
  <c r="BM542" i="7"/>
  <c r="AU543" i="7"/>
  <c r="H543" i="6" s="1"/>
  <c r="AX543" i="7"/>
  <c r="I543" i="6"/>
  <c r="AV543" i="7"/>
  <c r="BB543" i="7"/>
  <c r="AW542" i="7"/>
  <c r="AY542" i="7"/>
  <c r="BE544" i="7"/>
  <c r="AN543" i="7"/>
  <c r="F542" i="6"/>
  <c r="AG543" i="7"/>
  <c r="AJ543" i="7"/>
  <c r="AH543" i="7"/>
  <c r="AI542" i="7"/>
  <c r="AK542" i="7"/>
  <c r="AQ544" i="7"/>
  <c r="G544" i="6"/>
  <c r="F541" i="7"/>
  <c r="AC544" i="7"/>
  <c r="E544" i="6"/>
  <c r="V543" i="7"/>
  <c r="T543" i="7"/>
  <c r="S543" i="7"/>
  <c r="D543" i="6" s="1"/>
  <c r="Z543" i="7"/>
  <c r="U542" i="7"/>
  <c r="W542" i="7"/>
  <c r="D542" i="7"/>
  <c r="B542" i="6" s="1"/>
  <c r="AE542" i="6" s="1"/>
  <c r="E542" i="7"/>
  <c r="H542" i="7" s="1"/>
  <c r="C543" i="6"/>
  <c r="G542" i="7"/>
  <c r="L542" i="7"/>
  <c r="O543" i="7"/>
  <c r="BD543" i="7"/>
  <c r="DK544" i="7"/>
  <c r="AP543" i="7"/>
  <c r="DI545" i="7" l="1"/>
  <c r="DL545" i="7"/>
  <c r="Q545" i="6"/>
  <c r="DE545" i="7"/>
  <c r="DB545" i="7"/>
  <c r="P545" i="6" s="1"/>
  <c r="DC545" i="7"/>
  <c r="DF544" i="7"/>
  <c r="DD544" i="7"/>
  <c r="CH544" i="7"/>
  <c r="CE544" i="7"/>
  <c r="CW544" i="7"/>
  <c r="CT544" i="7"/>
  <c r="CO543" i="7"/>
  <c r="CQ543" i="7"/>
  <c r="CM544" i="7"/>
  <c r="N544" i="6" s="1"/>
  <c r="CP544" i="7"/>
  <c r="CN544" i="7"/>
  <c r="O545" i="6"/>
  <c r="BS544" i="7"/>
  <c r="BZ543" i="7"/>
  <c r="CB543" i="7"/>
  <c r="M544" i="6"/>
  <c r="BX544" i="7"/>
  <c r="L544" i="6" s="1"/>
  <c r="BY544" i="7"/>
  <c r="CA544" i="7"/>
  <c r="BS543" i="7"/>
  <c r="BP544" i="7"/>
  <c r="BK543" i="7"/>
  <c r="BM543" i="7"/>
  <c r="K544" i="6"/>
  <c r="BI544" i="7"/>
  <c r="J544" i="6" s="1"/>
  <c r="BJ544" i="7"/>
  <c r="BL544" i="7"/>
  <c r="I544" i="6"/>
  <c r="AV544" i="7"/>
  <c r="AU544" i="7"/>
  <c r="H544" i="6" s="1"/>
  <c r="AX544" i="7"/>
  <c r="AW543" i="7"/>
  <c r="AY543" i="7"/>
  <c r="BB544" i="7"/>
  <c r="BE545" i="7"/>
  <c r="AN544" i="7"/>
  <c r="F543" i="6"/>
  <c r="AH544" i="7"/>
  <c r="AJ544" i="7"/>
  <c r="AG544" i="7"/>
  <c r="AI543" i="7"/>
  <c r="AK543" i="7"/>
  <c r="AQ545" i="7"/>
  <c r="G545" i="6"/>
  <c r="F542" i="7"/>
  <c r="T544" i="7"/>
  <c r="V544" i="7"/>
  <c r="S544" i="7"/>
  <c r="D544" i="6" s="1"/>
  <c r="W543" i="7"/>
  <c r="U543" i="7"/>
  <c r="E545" i="6"/>
  <c r="AC545" i="7"/>
  <c r="Z544" i="7"/>
  <c r="E543" i="7"/>
  <c r="H543" i="7" s="1"/>
  <c r="G543" i="7"/>
  <c r="D543" i="7"/>
  <c r="B543" i="6" s="1"/>
  <c r="AE543" i="6" s="1"/>
  <c r="C544" i="6"/>
  <c r="L543" i="7"/>
  <c r="O544" i="7"/>
  <c r="BR543" i="7"/>
  <c r="N543" i="7"/>
  <c r="CG544" i="7"/>
  <c r="BD544" i="7"/>
  <c r="DK545" i="7"/>
  <c r="AP544" i="7"/>
  <c r="F543" i="7" l="1"/>
  <c r="DI546" i="7"/>
  <c r="DL546" i="7"/>
  <c r="Q546" i="6"/>
  <c r="DB546" i="7"/>
  <c r="P546" i="6" s="1"/>
  <c r="DE546" i="7"/>
  <c r="DC546" i="7"/>
  <c r="DD545" i="7"/>
  <c r="DF545" i="7"/>
  <c r="CW545" i="7"/>
  <c r="CT545" i="7"/>
  <c r="CH545" i="7"/>
  <c r="CE545" i="7"/>
  <c r="AF544" i="6"/>
  <c r="CM545" i="7"/>
  <c r="N545" i="6" s="1"/>
  <c r="CP545" i="7"/>
  <c r="CN545" i="7"/>
  <c r="CO544" i="7"/>
  <c r="CQ544" i="7"/>
  <c r="O546" i="6"/>
  <c r="BS545" i="7"/>
  <c r="CB544" i="7"/>
  <c r="BZ544" i="7"/>
  <c r="M545" i="6"/>
  <c r="CA545" i="7"/>
  <c r="BX545" i="7"/>
  <c r="L545" i="6" s="1"/>
  <c r="BY545" i="7"/>
  <c r="K545" i="6"/>
  <c r="BI545" i="7"/>
  <c r="J545" i="6" s="1"/>
  <c r="BL545" i="7"/>
  <c r="BJ545" i="7"/>
  <c r="BM544" i="7"/>
  <c r="BK544" i="7"/>
  <c r="AY544" i="7"/>
  <c r="AW544" i="7"/>
  <c r="AX545" i="7"/>
  <c r="AU545" i="7"/>
  <c r="H545" i="6" s="1"/>
  <c r="I545" i="6"/>
  <c r="AV545" i="7"/>
  <c r="BB545" i="7"/>
  <c r="BE546" i="7"/>
  <c r="AN545" i="7"/>
  <c r="F544" i="6"/>
  <c r="AG545" i="7"/>
  <c r="AH545" i="7"/>
  <c r="AJ545" i="7"/>
  <c r="AK544" i="7"/>
  <c r="AI544" i="7"/>
  <c r="AQ546" i="7"/>
  <c r="G546" i="6"/>
  <c r="AC546" i="7"/>
  <c r="E546" i="6"/>
  <c r="V545" i="7"/>
  <c r="T545" i="7"/>
  <c r="S545" i="7"/>
  <c r="D545" i="6" s="1"/>
  <c r="Z545" i="7"/>
  <c r="U544" i="7"/>
  <c r="W544" i="7"/>
  <c r="D544" i="7"/>
  <c r="B544" i="6" s="1"/>
  <c r="AE544" i="6" s="1"/>
  <c r="G544" i="7"/>
  <c r="E544" i="7"/>
  <c r="H544" i="7" s="1"/>
  <c r="C545" i="6"/>
  <c r="L544" i="7"/>
  <c r="O545" i="7"/>
  <c r="BD545" i="7"/>
  <c r="BR544" i="7"/>
  <c r="DK546" i="7"/>
  <c r="AP545" i="7"/>
  <c r="CG545" i="7"/>
  <c r="AF545" i="6" l="1"/>
  <c r="DI547" i="7"/>
  <c r="DL547" i="7"/>
  <c r="Q547" i="6"/>
  <c r="DB547" i="7"/>
  <c r="P547" i="6" s="1"/>
  <c r="DE547" i="7"/>
  <c r="DC547" i="7"/>
  <c r="DF546" i="7"/>
  <c r="DD546" i="7"/>
  <c r="CH546" i="7"/>
  <c r="CE546" i="7"/>
  <c r="CW546" i="7"/>
  <c r="CT546" i="7"/>
  <c r="CP546" i="7"/>
  <c r="CM546" i="7"/>
  <c r="N546" i="6" s="1"/>
  <c r="CN546" i="7"/>
  <c r="CO545" i="7"/>
  <c r="CQ545" i="7"/>
  <c r="BP545" i="7"/>
  <c r="O547" i="6"/>
  <c r="BZ545" i="7"/>
  <c r="CB545" i="7"/>
  <c r="CA546" i="7"/>
  <c r="M546" i="6"/>
  <c r="BX546" i="7"/>
  <c r="L546" i="6" s="1"/>
  <c r="BY546" i="7"/>
  <c r="K546" i="6"/>
  <c r="BL546" i="7"/>
  <c r="BJ546" i="7"/>
  <c r="BI546" i="7"/>
  <c r="J546" i="6" s="1"/>
  <c r="BM545" i="7"/>
  <c r="BK545" i="7"/>
  <c r="I546" i="6"/>
  <c r="AV546" i="7"/>
  <c r="AU546" i="7"/>
  <c r="H546" i="6" s="1"/>
  <c r="AX546" i="7"/>
  <c r="AY545" i="7"/>
  <c r="AW545" i="7"/>
  <c r="BB546" i="7"/>
  <c r="BE547" i="7"/>
  <c r="AN546" i="7"/>
  <c r="F545" i="6"/>
  <c r="F544" i="7"/>
  <c r="AI545" i="7"/>
  <c r="AK545" i="7"/>
  <c r="AG546" i="7"/>
  <c r="AH546" i="7"/>
  <c r="AJ546" i="7"/>
  <c r="AQ547" i="7"/>
  <c r="G547" i="6"/>
  <c r="T546" i="7"/>
  <c r="V546" i="7"/>
  <c r="S546" i="7"/>
  <c r="D546" i="6" s="1"/>
  <c r="W545" i="7"/>
  <c r="U545" i="7"/>
  <c r="E547" i="6"/>
  <c r="AC547" i="7"/>
  <c r="Z546" i="7"/>
  <c r="D545" i="7"/>
  <c r="B545" i="6" s="1"/>
  <c r="E545" i="7"/>
  <c r="H545" i="7" s="1"/>
  <c r="G545" i="7"/>
  <c r="C546" i="6"/>
  <c r="L545" i="7"/>
  <c r="O546" i="7"/>
  <c r="BR546" i="7"/>
  <c r="CG546" i="7"/>
  <c r="BD546" i="7"/>
  <c r="AP546" i="7"/>
  <c r="DK547" i="7"/>
  <c r="BR545" i="7"/>
  <c r="AE545" i="6" l="1"/>
  <c r="DI548" i="7"/>
  <c r="DL548" i="7"/>
  <c r="Q548" i="6"/>
  <c r="DE548" i="7"/>
  <c r="DB548" i="7"/>
  <c r="P548" i="6" s="1"/>
  <c r="DC548" i="7"/>
  <c r="DD547" i="7"/>
  <c r="DF547" i="7"/>
  <c r="CH547" i="7"/>
  <c r="CE547" i="7"/>
  <c r="AF546" i="6"/>
  <c r="CW547" i="7"/>
  <c r="CT547" i="7"/>
  <c r="CP547" i="7"/>
  <c r="CN547" i="7"/>
  <c r="CM547" i="7"/>
  <c r="N547" i="6" s="1"/>
  <c r="CO546" i="7"/>
  <c r="CQ546" i="7"/>
  <c r="O548" i="6"/>
  <c r="BS547" i="7"/>
  <c r="BP546" i="7"/>
  <c r="CB546" i="7"/>
  <c r="BZ546" i="7"/>
  <c r="BX547" i="7"/>
  <c r="L547" i="6" s="1"/>
  <c r="M547" i="6"/>
  <c r="CA547" i="7"/>
  <c r="BY547" i="7"/>
  <c r="BS546" i="7"/>
  <c r="K547" i="6"/>
  <c r="BI547" i="7"/>
  <c r="J547" i="6" s="1"/>
  <c r="BL547" i="7"/>
  <c r="BJ547" i="7"/>
  <c r="BK546" i="7"/>
  <c r="BM546" i="7"/>
  <c r="AW546" i="7"/>
  <c r="AY546" i="7"/>
  <c r="I547" i="6"/>
  <c r="AX547" i="7"/>
  <c r="AU547" i="7"/>
  <c r="H547" i="6" s="1"/>
  <c r="AV547" i="7"/>
  <c r="BB547" i="7"/>
  <c r="BE548" i="7"/>
  <c r="AN547" i="7"/>
  <c r="F546" i="6"/>
  <c r="AI546" i="7"/>
  <c r="AK546" i="7"/>
  <c r="AG547" i="7"/>
  <c r="AH547" i="7"/>
  <c r="AJ547" i="7"/>
  <c r="AQ548" i="7"/>
  <c r="G548" i="6"/>
  <c r="F545" i="7"/>
  <c r="AC548" i="7"/>
  <c r="E548" i="6"/>
  <c r="V547" i="7"/>
  <c r="T547" i="7"/>
  <c r="S547" i="7"/>
  <c r="D547" i="6" s="1"/>
  <c r="Z547" i="7"/>
  <c r="U546" i="7"/>
  <c r="W546" i="7"/>
  <c r="D546" i="7"/>
  <c r="B546" i="6" s="1"/>
  <c r="AE546" i="6" s="1"/>
  <c r="E546" i="7"/>
  <c r="H546" i="7" s="1"/>
  <c r="G546" i="7"/>
  <c r="C547" i="6"/>
  <c r="L546" i="7"/>
  <c r="O547" i="7"/>
  <c r="BD547" i="7"/>
  <c r="CG547" i="7"/>
  <c r="BR547" i="7"/>
  <c r="AP547" i="7"/>
  <c r="DK548" i="7"/>
  <c r="DI549" i="7" l="1"/>
  <c r="DL549" i="7"/>
  <c r="Q549" i="6"/>
  <c r="DB549" i="7"/>
  <c r="P549" i="6" s="1"/>
  <c r="DE549" i="7"/>
  <c r="DC549" i="7"/>
  <c r="DF548" i="7"/>
  <c r="DD548" i="7"/>
  <c r="CH548" i="7"/>
  <c r="CE548" i="7"/>
  <c r="AF547" i="6"/>
  <c r="CW548" i="7"/>
  <c r="CT548" i="7"/>
  <c r="CO547" i="7"/>
  <c r="CQ547" i="7"/>
  <c r="CM548" i="7"/>
  <c r="N548" i="6" s="1"/>
  <c r="CP548" i="7"/>
  <c r="CN548" i="7"/>
  <c r="O549" i="6"/>
  <c r="BP547" i="7"/>
  <c r="BZ547" i="7"/>
  <c r="CB547" i="7"/>
  <c r="BS548" i="7"/>
  <c r="M548" i="6"/>
  <c r="BX548" i="7"/>
  <c r="L548" i="6" s="1"/>
  <c r="BY548" i="7"/>
  <c r="CA548" i="7"/>
  <c r="K548" i="6"/>
  <c r="BJ548" i="7"/>
  <c r="BI548" i="7"/>
  <c r="J548" i="6" s="1"/>
  <c r="BL548" i="7"/>
  <c r="BK547" i="7"/>
  <c r="BM547" i="7"/>
  <c r="AW547" i="7"/>
  <c r="AY547" i="7"/>
  <c r="BB548" i="7"/>
  <c r="AX548" i="7"/>
  <c r="I548" i="6"/>
  <c r="AV548" i="7"/>
  <c r="AU548" i="7"/>
  <c r="H548" i="6" s="1"/>
  <c r="BE549" i="7"/>
  <c r="AN548" i="7"/>
  <c r="F547" i="6"/>
  <c r="AG548" i="7"/>
  <c r="AJ548" i="7"/>
  <c r="AH548" i="7"/>
  <c r="AI547" i="7"/>
  <c r="AK547" i="7"/>
  <c r="AQ549" i="7"/>
  <c r="G549" i="6"/>
  <c r="F546" i="7"/>
  <c r="T548" i="7"/>
  <c r="V548" i="7"/>
  <c r="S548" i="7"/>
  <c r="D548" i="6" s="1"/>
  <c r="W547" i="7"/>
  <c r="U547" i="7"/>
  <c r="E549" i="6"/>
  <c r="AC549" i="7"/>
  <c r="Z548" i="7"/>
  <c r="D547" i="7"/>
  <c r="B547" i="6" s="1"/>
  <c r="AE547" i="6" s="1"/>
  <c r="E547" i="7"/>
  <c r="H547" i="7" s="1"/>
  <c r="G547" i="7"/>
  <c r="C548" i="6"/>
  <c r="L547" i="7"/>
  <c r="O548" i="7"/>
  <c r="AP548" i="7"/>
  <c r="DK549" i="7"/>
  <c r="CG548" i="7"/>
  <c r="BD548" i="7"/>
  <c r="AF548" i="6" l="1"/>
  <c r="BP548" i="7"/>
  <c r="DI550" i="7"/>
  <c r="DL550" i="7"/>
  <c r="Q550" i="6"/>
  <c r="DB550" i="7"/>
  <c r="P550" i="6" s="1"/>
  <c r="DE550" i="7"/>
  <c r="DC550" i="7"/>
  <c r="DD549" i="7"/>
  <c r="DF549" i="7"/>
  <c r="CH549" i="7"/>
  <c r="CE549" i="7"/>
  <c r="CW549" i="7"/>
  <c r="CT549" i="7"/>
  <c r="CM549" i="7"/>
  <c r="N549" i="6" s="1"/>
  <c r="CN549" i="7"/>
  <c r="CP549" i="7"/>
  <c r="CO548" i="7"/>
  <c r="CQ548" i="7"/>
  <c r="O550" i="6"/>
  <c r="CB548" i="7"/>
  <c r="BZ548" i="7"/>
  <c r="M549" i="6"/>
  <c r="CA549" i="7"/>
  <c r="BX549" i="7"/>
  <c r="L549" i="6" s="1"/>
  <c r="BY549" i="7"/>
  <c r="BM548" i="7"/>
  <c r="BK548" i="7"/>
  <c r="K549" i="6"/>
  <c r="BL549" i="7"/>
  <c r="BI549" i="7"/>
  <c r="J549" i="6" s="1"/>
  <c r="BJ549" i="7"/>
  <c r="I549" i="6"/>
  <c r="AX549" i="7"/>
  <c r="AU549" i="7"/>
  <c r="H549" i="6" s="1"/>
  <c r="AV549" i="7"/>
  <c r="BB549" i="7"/>
  <c r="AW548" i="7"/>
  <c r="AY548" i="7"/>
  <c r="BE550" i="7"/>
  <c r="AN549" i="7"/>
  <c r="F548" i="6"/>
  <c r="AG549" i="7"/>
  <c r="AH549" i="7"/>
  <c r="AJ549" i="7"/>
  <c r="AI548" i="7"/>
  <c r="AK548" i="7"/>
  <c r="AQ550" i="7"/>
  <c r="G550" i="6"/>
  <c r="F547" i="7"/>
  <c r="AC550" i="7"/>
  <c r="E550" i="6"/>
  <c r="V549" i="7"/>
  <c r="T549" i="7"/>
  <c r="S549" i="7"/>
  <c r="D549" i="6" s="1"/>
  <c r="Z549" i="7"/>
  <c r="U548" i="7"/>
  <c r="W548" i="7"/>
  <c r="D548" i="7"/>
  <c r="B548" i="6" s="1"/>
  <c r="G548" i="7"/>
  <c r="E548" i="7"/>
  <c r="H548" i="7" s="1"/>
  <c r="C549" i="6"/>
  <c r="L548" i="7"/>
  <c r="O549" i="7"/>
  <c r="CG549" i="7"/>
  <c r="BR549" i="7"/>
  <c r="DK550" i="7"/>
  <c r="BD549" i="7"/>
  <c r="BR548" i="7"/>
  <c r="AP549" i="7"/>
  <c r="AE548" i="6" l="1"/>
  <c r="DI551" i="7"/>
  <c r="DL551" i="7"/>
  <c r="Q551" i="6"/>
  <c r="DB551" i="7"/>
  <c r="P551" i="6" s="1"/>
  <c r="DE551" i="7"/>
  <c r="DC551" i="7"/>
  <c r="DF550" i="7"/>
  <c r="DD550" i="7"/>
  <c r="AF549" i="6"/>
  <c r="CW550" i="7"/>
  <c r="CT550" i="7"/>
  <c r="CH550" i="7"/>
  <c r="CE550" i="7"/>
  <c r="CP550" i="7"/>
  <c r="CM550" i="7"/>
  <c r="N550" i="6" s="1"/>
  <c r="CN550" i="7"/>
  <c r="CO549" i="7"/>
  <c r="CQ549" i="7"/>
  <c r="O551" i="6"/>
  <c r="BS550" i="7"/>
  <c r="BP549" i="7"/>
  <c r="BZ549" i="7"/>
  <c r="CB549" i="7"/>
  <c r="CA550" i="7"/>
  <c r="M550" i="6"/>
  <c r="BX550" i="7"/>
  <c r="L550" i="6" s="1"/>
  <c r="BY550" i="7"/>
  <c r="BS549" i="7"/>
  <c r="K550" i="6"/>
  <c r="BJ550" i="7"/>
  <c r="BI550" i="7"/>
  <c r="J550" i="6" s="1"/>
  <c r="BL550" i="7"/>
  <c r="BM549" i="7"/>
  <c r="BK549" i="7"/>
  <c r="BP550" i="7"/>
  <c r="AV550" i="7"/>
  <c r="I550" i="6"/>
  <c r="AU550" i="7"/>
  <c r="H550" i="6" s="1"/>
  <c r="AX550" i="7"/>
  <c r="AY549" i="7"/>
  <c r="AW549" i="7"/>
  <c r="BB550" i="7"/>
  <c r="BE551" i="7"/>
  <c r="AN550" i="7"/>
  <c r="F549" i="6"/>
  <c r="F548" i="7"/>
  <c r="AI549" i="7"/>
  <c r="AK549" i="7"/>
  <c r="AG550" i="7"/>
  <c r="AJ550" i="7"/>
  <c r="AH550" i="7"/>
  <c r="AQ551" i="7"/>
  <c r="G551" i="6"/>
  <c r="T550" i="7"/>
  <c r="V550" i="7"/>
  <c r="S550" i="7"/>
  <c r="D550" i="6" s="1"/>
  <c r="W549" i="7"/>
  <c r="U549" i="7"/>
  <c r="E551" i="6"/>
  <c r="AC551" i="7"/>
  <c r="Z550" i="7"/>
  <c r="D549" i="7"/>
  <c r="B549" i="6" s="1"/>
  <c r="E549" i="7"/>
  <c r="F549" i="7" s="1"/>
  <c r="G549" i="7"/>
  <c r="C550" i="6"/>
  <c r="L549" i="7"/>
  <c r="O550" i="7"/>
  <c r="BD550" i="7"/>
  <c r="DK551" i="7"/>
  <c r="CG550" i="7"/>
  <c r="AP550" i="7"/>
  <c r="AE549" i="6" l="1"/>
  <c r="DI552" i="7"/>
  <c r="DL552" i="7"/>
  <c r="Q552" i="6"/>
  <c r="DE552" i="7"/>
  <c r="DB552" i="7"/>
  <c r="P552" i="6" s="1"/>
  <c r="DC552" i="7"/>
  <c r="DD551" i="7"/>
  <c r="DF551" i="7"/>
  <c r="AF550" i="6"/>
  <c r="CH551" i="7"/>
  <c r="CE551" i="7"/>
  <c r="CW551" i="7"/>
  <c r="CT551" i="7"/>
  <c r="CP551" i="7"/>
  <c r="CN551" i="7"/>
  <c r="CM551" i="7"/>
  <c r="N551" i="6" s="1"/>
  <c r="CO550" i="7"/>
  <c r="CQ550" i="7"/>
  <c r="O552" i="6"/>
  <c r="CB550" i="7"/>
  <c r="BZ550" i="7"/>
  <c r="BS551" i="7"/>
  <c r="BX551" i="7"/>
  <c r="L551" i="6" s="1"/>
  <c r="M551" i="6"/>
  <c r="CA551" i="7"/>
  <c r="BY551" i="7"/>
  <c r="K551" i="6"/>
  <c r="BL551" i="7"/>
  <c r="BI551" i="7"/>
  <c r="J551" i="6" s="1"/>
  <c r="BJ551" i="7"/>
  <c r="BK550" i="7"/>
  <c r="BM550" i="7"/>
  <c r="BP551" i="7"/>
  <c r="AX551" i="7"/>
  <c r="I551" i="6"/>
  <c r="AU551" i="7"/>
  <c r="H551" i="6" s="1"/>
  <c r="AV551" i="7"/>
  <c r="BB551" i="7"/>
  <c r="AW550" i="7"/>
  <c r="AY550" i="7"/>
  <c r="BE552" i="7"/>
  <c r="AN551" i="7"/>
  <c r="F550" i="6"/>
  <c r="AG551" i="7"/>
  <c r="AJ551" i="7"/>
  <c r="AH551" i="7"/>
  <c r="AI550" i="7"/>
  <c r="AK550" i="7"/>
  <c r="AQ552" i="7"/>
  <c r="G552" i="6"/>
  <c r="AC552" i="7"/>
  <c r="E552" i="6"/>
  <c r="V551" i="7"/>
  <c r="T551" i="7"/>
  <c r="S551" i="7"/>
  <c r="D551" i="6" s="1"/>
  <c r="Z551" i="7"/>
  <c r="U550" i="7"/>
  <c r="W550" i="7"/>
  <c r="H549" i="7"/>
  <c r="E550" i="7"/>
  <c r="H550" i="7" s="1"/>
  <c r="G550" i="7"/>
  <c r="D550" i="7"/>
  <c r="B550" i="6" s="1"/>
  <c r="C551" i="6"/>
  <c r="L550" i="7"/>
  <c r="O551" i="7"/>
  <c r="BD551" i="7"/>
  <c r="CG551" i="7"/>
  <c r="DK552" i="7"/>
  <c r="AP551" i="7"/>
  <c r="BR550" i="7"/>
  <c r="AE550" i="6" l="1"/>
  <c r="DI553" i="7"/>
  <c r="DL553" i="7"/>
  <c r="Q553" i="6"/>
  <c r="DE553" i="7"/>
  <c r="DB553" i="7"/>
  <c r="P553" i="6" s="1"/>
  <c r="DC553" i="7"/>
  <c r="DF552" i="7"/>
  <c r="DD552" i="7"/>
  <c r="CH552" i="7"/>
  <c r="CE552" i="7"/>
  <c r="AF551" i="6"/>
  <c r="CW552" i="7"/>
  <c r="CT552" i="7"/>
  <c r="CO551" i="7"/>
  <c r="CQ551" i="7"/>
  <c r="CM552" i="7"/>
  <c r="N552" i="6" s="1"/>
  <c r="CP552" i="7"/>
  <c r="CN552" i="7"/>
  <c r="O553" i="6"/>
  <c r="BS552" i="7"/>
  <c r="BZ551" i="7"/>
  <c r="CB551" i="7"/>
  <c r="M552" i="6"/>
  <c r="BX552" i="7"/>
  <c r="L552" i="6" s="1"/>
  <c r="BY552" i="7"/>
  <c r="CA552" i="7"/>
  <c r="K552" i="6"/>
  <c r="BJ552" i="7"/>
  <c r="BI552" i="7"/>
  <c r="J552" i="6" s="1"/>
  <c r="BL552" i="7"/>
  <c r="BK551" i="7"/>
  <c r="BM551" i="7"/>
  <c r="BP552" i="7"/>
  <c r="BB552" i="7"/>
  <c r="I552" i="6"/>
  <c r="AV552" i="7"/>
  <c r="AU552" i="7"/>
  <c r="H552" i="6" s="1"/>
  <c r="AX552" i="7"/>
  <c r="AW551" i="7"/>
  <c r="AY551" i="7"/>
  <c r="BE553" i="7"/>
  <c r="AN552" i="7"/>
  <c r="F551" i="6"/>
  <c r="AH552" i="7"/>
  <c r="AJ552" i="7"/>
  <c r="AG552" i="7"/>
  <c r="AI551" i="7"/>
  <c r="AK551" i="7"/>
  <c r="AQ553" i="7"/>
  <c r="G553" i="6"/>
  <c r="F550" i="7"/>
  <c r="T552" i="7"/>
  <c r="V552" i="7"/>
  <c r="S552" i="7"/>
  <c r="D552" i="6" s="1"/>
  <c r="W551" i="7"/>
  <c r="U551" i="7"/>
  <c r="E553" i="6"/>
  <c r="AC553" i="7"/>
  <c r="Z552" i="7"/>
  <c r="E551" i="7"/>
  <c r="F551" i="7" s="1"/>
  <c r="G551" i="7"/>
  <c r="D551" i="7"/>
  <c r="B551" i="6" s="1"/>
  <c r="C552" i="6"/>
  <c r="L551" i="7"/>
  <c r="O552" i="7"/>
  <c r="AP552" i="7"/>
  <c r="BD552" i="7"/>
  <c r="BR551" i="7"/>
  <c r="DK553" i="7"/>
  <c r="CG552" i="7"/>
  <c r="AE551" i="6" l="1"/>
  <c r="DI554" i="7"/>
  <c r="DL554" i="7"/>
  <c r="Q554" i="6"/>
  <c r="DB554" i="7"/>
  <c r="P554" i="6" s="1"/>
  <c r="DE554" i="7"/>
  <c r="DC554" i="7"/>
  <c r="DD553" i="7"/>
  <c r="DF553" i="7"/>
  <c r="CH553" i="7"/>
  <c r="CE553" i="7"/>
  <c r="AF552" i="6"/>
  <c r="CW553" i="7"/>
  <c r="CT553" i="7"/>
  <c r="CM553" i="7"/>
  <c r="N553" i="6" s="1"/>
  <c r="CN553" i="7"/>
  <c r="CP553" i="7"/>
  <c r="CO552" i="7"/>
  <c r="CQ552" i="7"/>
  <c r="O554" i="6"/>
  <c r="CB552" i="7"/>
  <c r="BZ552" i="7"/>
  <c r="BS553" i="7"/>
  <c r="M553" i="6"/>
  <c r="CA553" i="7"/>
  <c r="BX553" i="7"/>
  <c r="L553" i="6" s="1"/>
  <c r="BY553" i="7"/>
  <c r="K553" i="6"/>
  <c r="BL553" i="7"/>
  <c r="BI553" i="7"/>
  <c r="J553" i="6" s="1"/>
  <c r="BJ553" i="7"/>
  <c r="BK552" i="7"/>
  <c r="BM552" i="7"/>
  <c r="BP553" i="7"/>
  <c r="AY552" i="7"/>
  <c r="AW552" i="7"/>
  <c r="AU553" i="7"/>
  <c r="H553" i="6" s="1"/>
  <c r="I553" i="6"/>
  <c r="AX553" i="7"/>
  <c r="AV553" i="7"/>
  <c r="BB553" i="7"/>
  <c r="BE554" i="7"/>
  <c r="AN553" i="7"/>
  <c r="F552" i="6"/>
  <c r="AG553" i="7"/>
  <c r="AH553" i="7"/>
  <c r="AJ553" i="7"/>
  <c r="AI552" i="7"/>
  <c r="AK552" i="7"/>
  <c r="AQ554" i="7"/>
  <c r="G554" i="6"/>
  <c r="H551" i="7"/>
  <c r="AC554" i="7"/>
  <c r="E554" i="6"/>
  <c r="V553" i="7"/>
  <c r="T553" i="7"/>
  <c r="S553" i="7"/>
  <c r="D553" i="6" s="1"/>
  <c r="Z553" i="7"/>
  <c r="U552" i="7"/>
  <c r="W552" i="7"/>
  <c r="G552" i="7"/>
  <c r="E552" i="7"/>
  <c r="F552" i="7" s="1"/>
  <c r="D552" i="7"/>
  <c r="B552" i="6" s="1"/>
  <c r="C553" i="6"/>
  <c r="L552" i="7"/>
  <c r="O553" i="7"/>
  <c r="CG553" i="7"/>
  <c r="AP553" i="7"/>
  <c r="DK554" i="7"/>
  <c r="BR552" i="7"/>
  <c r="BD553" i="7"/>
  <c r="AE552" i="6" l="1"/>
  <c r="DI555" i="7"/>
  <c r="DL555" i="7"/>
  <c r="Q555" i="6"/>
  <c r="DB555" i="7"/>
  <c r="P555" i="6" s="1"/>
  <c r="DE555" i="7"/>
  <c r="DC555" i="7"/>
  <c r="DF554" i="7"/>
  <c r="DD554" i="7"/>
  <c r="AF553" i="6"/>
  <c r="CW554" i="7"/>
  <c r="CT554" i="7"/>
  <c r="CH554" i="7"/>
  <c r="CE554" i="7"/>
  <c r="CP554" i="7"/>
  <c r="CM554" i="7"/>
  <c r="N554" i="6" s="1"/>
  <c r="CN554" i="7"/>
  <c r="CO553" i="7"/>
  <c r="CQ553" i="7"/>
  <c r="O555" i="6"/>
  <c r="BS554" i="7"/>
  <c r="BZ553" i="7"/>
  <c r="CB553" i="7"/>
  <c r="CA554" i="7"/>
  <c r="M554" i="6"/>
  <c r="BX554" i="7"/>
  <c r="L554" i="6" s="1"/>
  <c r="BY554" i="7"/>
  <c r="K554" i="6"/>
  <c r="BL554" i="7"/>
  <c r="BI554" i="7"/>
  <c r="J554" i="6" s="1"/>
  <c r="BJ554" i="7"/>
  <c r="BM553" i="7"/>
  <c r="BK553" i="7"/>
  <c r="BP554" i="7"/>
  <c r="BB554" i="7"/>
  <c r="AY553" i="7"/>
  <c r="AW553" i="7"/>
  <c r="I554" i="6"/>
  <c r="AU554" i="7"/>
  <c r="H554" i="6" s="1"/>
  <c r="AV554" i="7"/>
  <c r="AX554" i="7"/>
  <c r="BE555" i="7"/>
  <c r="AN554" i="7"/>
  <c r="F553" i="6"/>
  <c r="AI553" i="7"/>
  <c r="AK553" i="7"/>
  <c r="AG554" i="7"/>
  <c r="AH554" i="7"/>
  <c r="AJ554" i="7"/>
  <c r="AQ555" i="7"/>
  <c r="G555" i="6"/>
  <c r="T554" i="7"/>
  <c r="V554" i="7"/>
  <c r="S554" i="7"/>
  <c r="D554" i="6" s="1"/>
  <c r="W553" i="7"/>
  <c r="U553" i="7"/>
  <c r="E555" i="6"/>
  <c r="AC555" i="7"/>
  <c r="Z554" i="7"/>
  <c r="H552" i="7"/>
  <c r="G553" i="7"/>
  <c r="E553" i="7"/>
  <c r="F553" i="7" s="1"/>
  <c r="D553" i="7"/>
  <c r="B553" i="6" s="1"/>
  <c r="C554" i="6"/>
  <c r="L553" i="7"/>
  <c r="O554" i="7"/>
  <c r="AP554" i="7"/>
  <c r="BD554" i="7"/>
  <c r="DK555" i="7"/>
  <c r="CG554" i="7"/>
  <c r="BR553" i="7"/>
  <c r="AE553" i="6" l="1"/>
  <c r="H553" i="7"/>
  <c r="DI556" i="7"/>
  <c r="DL556" i="7"/>
  <c r="Q556" i="6"/>
  <c r="DE556" i="7"/>
  <c r="DB556" i="7"/>
  <c r="P556" i="6" s="1"/>
  <c r="DC556" i="7"/>
  <c r="DD555" i="7"/>
  <c r="DF555" i="7"/>
  <c r="CH555" i="7"/>
  <c r="CE555" i="7"/>
  <c r="CW555" i="7"/>
  <c r="CT555" i="7"/>
  <c r="AF554" i="6"/>
  <c r="CP555" i="7"/>
  <c r="CN555" i="7"/>
  <c r="CM555" i="7"/>
  <c r="N555" i="6" s="1"/>
  <c r="CO554" i="7"/>
  <c r="CQ554" i="7"/>
  <c r="O556" i="6"/>
  <c r="BS555" i="7"/>
  <c r="CB554" i="7"/>
  <c r="BZ554" i="7"/>
  <c r="BX555" i="7"/>
  <c r="L555" i="6" s="1"/>
  <c r="M555" i="6"/>
  <c r="CA555" i="7"/>
  <c r="BY555" i="7"/>
  <c r="K555" i="6"/>
  <c r="BL555" i="7"/>
  <c r="BI555" i="7"/>
  <c r="J555" i="6" s="1"/>
  <c r="BJ555" i="7"/>
  <c r="BK554" i="7"/>
  <c r="BM554" i="7"/>
  <c r="BP555" i="7"/>
  <c r="I555" i="6"/>
  <c r="AU555" i="7"/>
  <c r="H555" i="6" s="1"/>
  <c r="AX555" i="7"/>
  <c r="AV555" i="7"/>
  <c r="BB555" i="7"/>
  <c r="AW554" i="7"/>
  <c r="AY554" i="7"/>
  <c r="BE556" i="7"/>
  <c r="AN555" i="7"/>
  <c r="F554" i="6"/>
  <c r="AI554" i="7"/>
  <c r="AK554" i="7"/>
  <c r="AG555" i="7"/>
  <c r="AH555" i="7"/>
  <c r="AJ555" i="7"/>
  <c r="AQ556" i="7"/>
  <c r="G556" i="6"/>
  <c r="AC556" i="7"/>
  <c r="E556" i="6"/>
  <c r="V555" i="7"/>
  <c r="T555" i="7"/>
  <c r="S555" i="7"/>
  <c r="D555" i="6" s="1"/>
  <c r="Z555" i="7"/>
  <c r="U554" i="7"/>
  <c r="W554" i="7"/>
  <c r="E554" i="7"/>
  <c r="F554" i="7" s="1"/>
  <c r="G554" i="7"/>
  <c r="D554" i="7"/>
  <c r="B554" i="6" s="1"/>
  <c r="AE554" i="6" s="1"/>
  <c r="C555" i="6"/>
  <c r="L554" i="7"/>
  <c r="O555" i="7"/>
  <c r="CG555" i="7"/>
  <c r="BD555" i="7"/>
  <c r="AP555" i="7"/>
  <c r="BR554" i="7"/>
  <c r="DK556" i="7"/>
  <c r="DI557" i="7" l="1"/>
  <c r="DL557" i="7"/>
  <c r="Q557" i="6"/>
  <c r="DE557" i="7"/>
  <c r="DB557" i="7"/>
  <c r="P557" i="6" s="1"/>
  <c r="DC557" i="7"/>
  <c r="DF556" i="7"/>
  <c r="DD556" i="7"/>
  <c r="AF555" i="6"/>
  <c r="CH556" i="7"/>
  <c r="CE556" i="7"/>
  <c r="CW556" i="7"/>
  <c r="CT556" i="7"/>
  <c r="CO555" i="7"/>
  <c r="CQ555" i="7"/>
  <c r="CM556" i="7"/>
  <c r="N556" i="6" s="1"/>
  <c r="CP556" i="7"/>
  <c r="CN556" i="7"/>
  <c r="O557" i="6"/>
  <c r="BS556" i="7"/>
  <c r="BZ555" i="7"/>
  <c r="CB555" i="7"/>
  <c r="M556" i="6"/>
  <c r="BX556" i="7"/>
  <c r="L556" i="6" s="1"/>
  <c r="BY556" i="7"/>
  <c r="CA556" i="7"/>
  <c r="K556" i="6"/>
  <c r="BI556" i="7"/>
  <c r="J556" i="6" s="1"/>
  <c r="BJ556" i="7"/>
  <c r="BL556" i="7"/>
  <c r="BK555" i="7"/>
  <c r="BM555" i="7"/>
  <c r="BB556" i="7"/>
  <c r="AX556" i="7"/>
  <c r="I556" i="6"/>
  <c r="AV556" i="7"/>
  <c r="AU556" i="7"/>
  <c r="H556" i="6" s="1"/>
  <c r="AW555" i="7"/>
  <c r="AY555" i="7"/>
  <c r="BE557" i="7"/>
  <c r="AN556" i="7"/>
  <c r="F555" i="6"/>
  <c r="AI555" i="7"/>
  <c r="AK555" i="7"/>
  <c r="AG556" i="7"/>
  <c r="AH556" i="7"/>
  <c r="AJ556" i="7"/>
  <c r="H554" i="7"/>
  <c r="AQ557" i="7"/>
  <c r="G557" i="6"/>
  <c r="T556" i="7"/>
  <c r="V556" i="7"/>
  <c r="S556" i="7"/>
  <c r="D556" i="6" s="1"/>
  <c r="W555" i="7"/>
  <c r="U555" i="7"/>
  <c r="E557" i="6"/>
  <c r="AC557" i="7"/>
  <c r="Z556" i="7"/>
  <c r="E555" i="7"/>
  <c r="F555" i="7" s="1"/>
  <c r="G555" i="7"/>
  <c r="D555" i="7"/>
  <c r="B555" i="6" s="1"/>
  <c r="C556" i="6"/>
  <c r="L555" i="7"/>
  <c r="O556" i="7"/>
  <c r="BR555" i="7"/>
  <c r="DK557" i="7"/>
  <c r="CG556" i="7"/>
  <c r="BD556" i="7"/>
  <c r="AP556" i="7"/>
  <c r="AE555" i="6" l="1"/>
  <c r="AF556" i="6"/>
  <c r="BP556" i="7"/>
  <c r="DI558" i="7"/>
  <c r="DL558" i="7"/>
  <c r="Q558" i="6"/>
  <c r="DB558" i="7"/>
  <c r="P558" i="6" s="1"/>
  <c r="DE558" i="7"/>
  <c r="DC558" i="7"/>
  <c r="DD557" i="7"/>
  <c r="DF557" i="7"/>
  <c r="CH557" i="7"/>
  <c r="CE557" i="7"/>
  <c r="CW557" i="7"/>
  <c r="CT557" i="7"/>
  <c r="CM557" i="7"/>
  <c r="N557" i="6" s="1"/>
  <c r="CN557" i="7"/>
  <c r="CP557" i="7"/>
  <c r="CO556" i="7"/>
  <c r="CQ556" i="7"/>
  <c r="O558" i="6"/>
  <c r="CB556" i="7"/>
  <c r="BZ556" i="7"/>
  <c r="BS557" i="7"/>
  <c r="M557" i="6"/>
  <c r="CA557" i="7"/>
  <c r="BX557" i="7"/>
  <c r="L557" i="6" s="1"/>
  <c r="BY557" i="7"/>
  <c r="K557" i="6"/>
  <c r="BI557" i="7"/>
  <c r="J557" i="6" s="1"/>
  <c r="BL557" i="7"/>
  <c r="BJ557" i="7"/>
  <c r="BK556" i="7"/>
  <c r="BM556" i="7"/>
  <c r="AX557" i="7"/>
  <c r="I557" i="6"/>
  <c r="AU557" i="7"/>
  <c r="H557" i="6" s="1"/>
  <c r="AV557" i="7"/>
  <c r="BB557" i="7"/>
  <c r="AY556" i="7"/>
  <c r="AW556" i="7"/>
  <c r="BE558" i="7"/>
  <c r="AN557" i="7"/>
  <c r="F556" i="6"/>
  <c r="AG557" i="7"/>
  <c r="AH557" i="7"/>
  <c r="AJ557" i="7"/>
  <c r="AI556" i="7"/>
  <c r="AK556" i="7"/>
  <c r="H555" i="7"/>
  <c r="AQ558" i="7"/>
  <c r="G558" i="6"/>
  <c r="AC558" i="7"/>
  <c r="E558" i="6"/>
  <c r="V557" i="7"/>
  <c r="T557" i="7"/>
  <c r="S557" i="7"/>
  <c r="D557" i="6" s="1"/>
  <c r="Z557" i="7"/>
  <c r="U556" i="7"/>
  <c r="W556" i="7"/>
  <c r="G556" i="7"/>
  <c r="E556" i="7"/>
  <c r="F556" i="7" s="1"/>
  <c r="D556" i="7"/>
  <c r="B556" i="6" s="1"/>
  <c r="C557" i="6"/>
  <c r="L556" i="7"/>
  <c r="O557" i="7"/>
  <c r="BD557" i="7"/>
  <c r="AP557" i="7"/>
  <c r="CG557" i="7"/>
  <c r="BR556" i="7"/>
  <c r="DK558" i="7"/>
  <c r="AE556" i="6" l="1"/>
  <c r="DI559" i="7"/>
  <c r="DL559" i="7"/>
  <c r="Q559" i="6"/>
  <c r="DB559" i="7"/>
  <c r="P559" i="6" s="1"/>
  <c r="DE559" i="7"/>
  <c r="DC559" i="7"/>
  <c r="DF558" i="7"/>
  <c r="DD558" i="7"/>
  <c r="CH558" i="7"/>
  <c r="CE558" i="7"/>
  <c r="AF557" i="6"/>
  <c r="CW558" i="7"/>
  <c r="CT558" i="7"/>
  <c r="CO557" i="7"/>
  <c r="CQ557" i="7"/>
  <c r="CP558" i="7"/>
  <c r="CM558" i="7"/>
  <c r="N558" i="6" s="1"/>
  <c r="CN558" i="7"/>
  <c r="BP557" i="7"/>
  <c r="O559" i="6"/>
  <c r="BS558" i="7"/>
  <c r="BZ557" i="7"/>
  <c r="CB557" i="7"/>
  <c r="CA558" i="7"/>
  <c r="M558" i="6"/>
  <c r="BX558" i="7"/>
  <c r="L558" i="6" s="1"/>
  <c r="BY558" i="7"/>
  <c r="K558" i="6"/>
  <c r="BI558" i="7"/>
  <c r="J558" i="6" s="1"/>
  <c r="BL558" i="7"/>
  <c r="BJ558" i="7"/>
  <c r="BM557" i="7"/>
  <c r="BK557" i="7"/>
  <c r="BP558" i="7"/>
  <c r="I558" i="6"/>
  <c r="AV558" i="7"/>
  <c r="AU558" i="7"/>
  <c r="H558" i="6" s="1"/>
  <c r="AX558" i="7"/>
  <c r="AY557" i="7"/>
  <c r="AW557" i="7"/>
  <c r="BB558" i="7"/>
  <c r="BE559" i="7"/>
  <c r="AN558" i="7"/>
  <c r="F557" i="6"/>
  <c r="AG558" i="7"/>
  <c r="AJ558" i="7"/>
  <c r="AH558" i="7"/>
  <c r="AI557" i="7"/>
  <c r="AK557" i="7"/>
  <c r="AQ559" i="7"/>
  <c r="G559" i="6"/>
  <c r="T558" i="7"/>
  <c r="V558" i="7"/>
  <c r="S558" i="7"/>
  <c r="D558" i="6" s="1"/>
  <c r="W557" i="7"/>
  <c r="U557" i="7"/>
  <c r="E559" i="6"/>
  <c r="AC559" i="7"/>
  <c r="Z558" i="7"/>
  <c r="H556" i="7"/>
  <c r="G557" i="7"/>
  <c r="E557" i="7"/>
  <c r="F557" i="7" s="1"/>
  <c r="D557" i="7"/>
  <c r="B557" i="6" s="1"/>
  <c r="AE557" i="6" s="1"/>
  <c r="C558" i="6"/>
  <c r="L557" i="7"/>
  <c r="O558" i="7"/>
  <c r="BD558" i="7"/>
  <c r="CG558" i="7"/>
  <c r="DK559" i="7"/>
  <c r="BR557" i="7"/>
  <c r="AP558" i="7"/>
  <c r="H557" i="7" l="1"/>
  <c r="DI560" i="7"/>
  <c r="DL560" i="7"/>
  <c r="Q560" i="6"/>
  <c r="DB560" i="7"/>
  <c r="P560" i="6" s="1"/>
  <c r="DE560" i="7"/>
  <c r="DC560" i="7"/>
  <c r="DD559" i="7"/>
  <c r="DF559" i="7"/>
  <c r="AF558" i="6"/>
  <c r="CH559" i="7"/>
  <c r="CE559" i="7"/>
  <c r="CW559" i="7"/>
  <c r="CT559" i="7"/>
  <c r="CP559" i="7"/>
  <c r="CN559" i="7"/>
  <c r="CM559" i="7"/>
  <c r="N559" i="6" s="1"/>
  <c r="CO558" i="7"/>
  <c r="CQ558" i="7"/>
  <c r="O560" i="6"/>
  <c r="BX559" i="7"/>
  <c r="L559" i="6" s="1"/>
  <c r="M559" i="6"/>
  <c r="CA559" i="7"/>
  <c r="BY559" i="7"/>
  <c r="BP559" i="7"/>
  <c r="CB558" i="7"/>
  <c r="BZ558" i="7"/>
  <c r="K559" i="6"/>
  <c r="BL559" i="7"/>
  <c r="BI559" i="7"/>
  <c r="J559" i="6" s="1"/>
  <c r="BJ559" i="7"/>
  <c r="BK558" i="7"/>
  <c r="BM558" i="7"/>
  <c r="I559" i="6"/>
  <c r="AX559" i="7"/>
  <c r="AU559" i="7"/>
  <c r="H559" i="6" s="1"/>
  <c r="AV559" i="7"/>
  <c r="BB559" i="7"/>
  <c r="AW558" i="7"/>
  <c r="AY558" i="7"/>
  <c r="BE560" i="7"/>
  <c r="AN559" i="7"/>
  <c r="F558" i="6"/>
  <c r="AG559" i="7"/>
  <c r="AJ559" i="7"/>
  <c r="AH559" i="7"/>
  <c r="AI558" i="7"/>
  <c r="AK558" i="7"/>
  <c r="AQ560" i="7"/>
  <c r="G560" i="6"/>
  <c r="AC560" i="7"/>
  <c r="E560" i="6"/>
  <c r="V559" i="7"/>
  <c r="T559" i="7"/>
  <c r="S559" i="7"/>
  <c r="D559" i="6" s="1"/>
  <c r="Z559" i="7"/>
  <c r="U558" i="7"/>
  <c r="W558" i="7"/>
  <c r="E558" i="7"/>
  <c r="F558" i="7" s="1"/>
  <c r="G558" i="7"/>
  <c r="D558" i="7"/>
  <c r="B558" i="6" s="1"/>
  <c r="AE558" i="6" s="1"/>
  <c r="C559" i="6"/>
  <c r="L558" i="7"/>
  <c r="O559" i="7"/>
  <c r="DK560" i="7"/>
  <c r="AP559" i="7"/>
  <c r="BD559" i="7"/>
  <c r="BR558" i="7"/>
  <c r="CG559" i="7"/>
  <c r="DI561" i="7" l="1"/>
  <c r="DL561" i="7"/>
  <c r="Q561" i="6"/>
  <c r="DE561" i="7"/>
  <c r="DB561" i="7"/>
  <c r="P561" i="6" s="1"/>
  <c r="DC561" i="7"/>
  <c r="DF560" i="7"/>
  <c r="DD560" i="7"/>
  <c r="AF559" i="6"/>
  <c r="CH560" i="7"/>
  <c r="CE560" i="7"/>
  <c r="CW560" i="7"/>
  <c r="CT560" i="7"/>
  <c r="CO559" i="7"/>
  <c r="CQ559" i="7"/>
  <c r="CM560" i="7"/>
  <c r="N560" i="6" s="1"/>
  <c r="CP560" i="7"/>
  <c r="CN560" i="7"/>
  <c r="O561" i="6"/>
  <c r="BZ559" i="7"/>
  <c r="CB559" i="7"/>
  <c r="BS560" i="7"/>
  <c r="BS559" i="7"/>
  <c r="M560" i="6"/>
  <c r="BX560" i="7"/>
  <c r="L560" i="6" s="1"/>
  <c r="BY560" i="7"/>
  <c r="CA560" i="7"/>
  <c r="K560" i="6"/>
  <c r="BI560" i="7"/>
  <c r="J560" i="6" s="1"/>
  <c r="BJ560" i="7"/>
  <c r="BL560" i="7"/>
  <c r="BK559" i="7"/>
  <c r="BM559" i="7"/>
  <c r="BP560" i="7"/>
  <c r="BB560" i="7"/>
  <c r="AW559" i="7"/>
  <c r="AY559" i="7"/>
  <c r="I560" i="6"/>
  <c r="AV560" i="7"/>
  <c r="AU560" i="7"/>
  <c r="H560" i="6" s="1"/>
  <c r="AX560" i="7"/>
  <c r="BE561" i="7"/>
  <c r="AN560" i="7"/>
  <c r="F559" i="6"/>
  <c r="AH560" i="7"/>
  <c r="AJ560" i="7"/>
  <c r="AG560" i="7"/>
  <c r="AI559" i="7"/>
  <c r="AK559" i="7"/>
  <c r="H558" i="7"/>
  <c r="AQ561" i="7"/>
  <c r="G561" i="6"/>
  <c r="T560" i="7"/>
  <c r="V560" i="7"/>
  <c r="S560" i="7"/>
  <c r="D560" i="6" s="1"/>
  <c r="W559" i="7"/>
  <c r="U559" i="7"/>
  <c r="E561" i="6"/>
  <c r="AC561" i="7"/>
  <c r="Z560" i="7"/>
  <c r="E559" i="7"/>
  <c r="F559" i="7" s="1"/>
  <c r="G559" i="7"/>
  <c r="D559" i="7"/>
  <c r="B559" i="6" s="1"/>
  <c r="C560" i="6"/>
  <c r="L559" i="7"/>
  <c r="O560" i="7"/>
  <c r="DK561" i="7"/>
  <c r="BD560" i="7"/>
  <c r="AP560" i="7"/>
  <c r="BR559" i="7"/>
  <c r="CG560" i="7"/>
  <c r="AE559" i="6" l="1"/>
  <c r="DI562" i="7"/>
  <c r="DL562" i="7"/>
  <c r="Q562" i="6"/>
  <c r="DB562" i="7"/>
  <c r="P562" i="6" s="1"/>
  <c r="DE562" i="7"/>
  <c r="DC562" i="7"/>
  <c r="DD561" i="7"/>
  <c r="DF561" i="7"/>
  <c r="AF560" i="6"/>
  <c r="CH561" i="7"/>
  <c r="CE561" i="7"/>
  <c r="CW561" i="7"/>
  <c r="CT561" i="7"/>
  <c r="CM561" i="7"/>
  <c r="N561" i="6" s="1"/>
  <c r="CP561" i="7"/>
  <c r="CN561" i="7"/>
  <c r="CO560" i="7"/>
  <c r="CQ560" i="7"/>
  <c r="O562" i="6"/>
  <c r="CB560" i="7"/>
  <c r="BZ560" i="7"/>
  <c r="BS561" i="7"/>
  <c r="M561" i="6"/>
  <c r="CA561" i="7"/>
  <c r="BX561" i="7"/>
  <c r="L561" i="6" s="1"/>
  <c r="BY561" i="7"/>
  <c r="K561" i="6"/>
  <c r="BI561" i="7"/>
  <c r="J561" i="6" s="1"/>
  <c r="BL561" i="7"/>
  <c r="BJ561" i="7"/>
  <c r="BK560" i="7"/>
  <c r="BM560" i="7"/>
  <c r="AY560" i="7"/>
  <c r="AW560" i="7"/>
  <c r="I561" i="6"/>
  <c r="AU561" i="7"/>
  <c r="H561" i="6" s="1"/>
  <c r="AX561" i="7"/>
  <c r="AV561" i="7"/>
  <c r="BB561" i="7"/>
  <c r="BE562" i="7"/>
  <c r="AN561" i="7"/>
  <c r="F560" i="6"/>
  <c r="AG561" i="7"/>
  <c r="AH561" i="7"/>
  <c r="AJ561" i="7"/>
  <c r="AK560" i="7"/>
  <c r="AI560" i="7"/>
  <c r="H559" i="7"/>
  <c r="AQ562" i="7"/>
  <c r="G562" i="6"/>
  <c r="AC562" i="7"/>
  <c r="E562" i="6"/>
  <c r="V561" i="7"/>
  <c r="T561" i="7"/>
  <c r="S561" i="7"/>
  <c r="D561" i="6" s="1"/>
  <c r="Z561" i="7"/>
  <c r="U560" i="7"/>
  <c r="W560" i="7"/>
  <c r="G560" i="7"/>
  <c r="E560" i="7"/>
  <c r="F560" i="7" s="1"/>
  <c r="D560" i="7"/>
  <c r="B560" i="6" s="1"/>
  <c r="AE560" i="6" s="1"/>
  <c r="C561" i="6"/>
  <c r="L560" i="7"/>
  <c r="O561" i="7"/>
  <c r="DK562" i="7"/>
  <c r="BR560" i="7"/>
  <c r="BD561" i="7"/>
  <c r="AP561" i="7"/>
  <c r="CG561" i="7"/>
  <c r="DI563" i="7" l="1"/>
  <c r="DL563" i="7"/>
  <c r="Q563" i="6"/>
  <c r="DB563" i="7"/>
  <c r="P563" i="6" s="1"/>
  <c r="DE563" i="7"/>
  <c r="DC563" i="7"/>
  <c r="DF562" i="7"/>
  <c r="DD562" i="7"/>
  <c r="CH562" i="7"/>
  <c r="CE562" i="7"/>
  <c r="AF561" i="6"/>
  <c r="CW562" i="7"/>
  <c r="CT562" i="7"/>
  <c r="CP562" i="7"/>
  <c r="CM562" i="7"/>
  <c r="N562" i="6" s="1"/>
  <c r="CN562" i="7"/>
  <c r="CO561" i="7"/>
  <c r="CQ561" i="7"/>
  <c r="O563" i="6"/>
  <c r="BP561" i="7"/>
  <c r="BP562" i="7"/>
  <c r="BZ561" i="7"/>
  <c r="CB561" i="7"/>
  <c r="CA562" i="7"/>
  <c r="M562" i="6"/>
  <c r="BX562" i="7"/>
  <c r="L562" i="6" s="1"/>
  <c r="BY562" i="7"/>
  <c r="K562" i="6"/>
  <c r="BL562" i="7"/>
  <c r="BI562" i="7"/>
  <c r="J562" i="6" s="1"/>
  <c r="BJ562" i="7"/>
  <c r="BM561" i="7"/>
  <c r="BK561" i="7"/>
  <c r="AU562" i="7"/>
  <c r="H562" i="6" s="1"/>
  <c r="I562" i="6"/>
  <c r="AV562" i="7"/>
  <c r="AX562" i="7"/>
  <c r="AY561" i="7"/>
  <c r="AW561" i="7"/>
  <c r="BB562" i="7"/>
  <c r="BE563" i="7"/>
  <c r="AN562" i="7"/>
  <c r="F561" i="6"/>
  <c r="AG562" i="7"/>
  <c r="AH562" i="7"/>
  <c r="AJ562" i="7"/>
  <c r="AI561" i="7"/>
  <c r="AK561" i="7"/>
  <c r="AQ563" i="7"/>
  <c r="G563" i="6"/>
  <c r="T562" i="7"/>
  <c r="V562" i="7"/>
  <c r="S562" i="7"/>
  <c r="D562" i="6" s="1"/>
  <c r="W561" i="7"/>
  <c r="U561" i="7"/>
  <c r="E563" i="6"/>
  <c r="AC563" i="7"/>
  <c r="Z562" i="7"/>
  <c r="H560" i="7"/>
  <c r="G561" i="7"/>
  <c r="E561" i="7"/>
  <c r="H561" i="7" s="1"/>
  <c r="D561" i="7"/>
  <c r="B561" i="6" s="1"/>
  <c r="AE561" i="6" s="1"/>
  <c r="C562" i="6"/>
  <c r="L561" i="7"/>
  <c r="O562" i="7"/>
  <c r="AP562" i="7"/>
  <c r="BR561" i="7"/>
  <c r="DK563" i="7"/>
  <c r="BD562" i="7"/>
  <c r="CG562" i="7"/>
  <c r="DI564" i="7" l="1"/>
  <c r="DL564" i="7"/>
  <c r="Q564" i="6"/>
  <c r="DE564" i="7"/>
  <c r="DB564" i="7"/>
  <c r="P564" i="6" s="1"/>
  <c r="DC564" i="7"/>
  <c r="DD563" i="7"/>
  <c r="DF563" i="7"/>
  <c r="CH563" i="7"/>
  <c r="CE563" i="7"/>
  <c r="CW563" i="7"/>
  <c r="CT563" i="7"/>
  <c r="AF562" i="6"/>
  <c r="CP563" i="7"/>
  <c r="CN563" i="7"/>
  <c r="CM563" i="7"/>
  <c r="N563" i="6" s="1"/>
  <c r="CO562" i="7"/>
  <c r="CQ562" i="7"/>
  <c r="O564" i="6"/>
  <c r="BP563" i="7"/>
  <c r="CB562" i="7"/>
  <c r="BZ562" i="7"/>
  <c r="BX563" i="7"/>
  <c r="L563" i="6" s="1"/>
  <c r="M563" i="6"/>
  <c r="CA563" i="7"/>
  <c r="BY563" i="7"/>
  <c r="BS562" i="7"/>
  <c r="K563" i="6"/>
  <c r="BJ563" i="7"/>
  <c r="BI563" i="7"/>
  <c r="J563" i="6" s="1"/>
  <c r="BL563" i="7"/>
  <c r="BK562" i="7"/>
  <c r="BM562" i="7"/>
  <c r="AU563" i="7"/>
  <c r="H563" i="6" s="1"/>
  <c r="I563" i="6"/>
  <c r="AX563" i="7"/>
  <c r="AV563" i="7"/>
  <c r="BB563" i="7"/>
  <c r="AY562" i="7"/>
  <c r="AW562" i="7"/>
  <c r="BE564" i="7"/>
  <c r="AN563" i="7"/>
  <c r="F562" i="6"/>
  <c r="AI562" i="7"/>
  <c r="AK562" i="7"/>
  <c r="AG563" i="7"/>
  <c r="AH563" i="7"/>
  <c r="AJ563" i="7"/>
  <c r="AQ564" i="7"/>
  <c r="G564" i="6"/>
  <c r="AC564" i="7"/>
  <c r="E564" i="6"/>
  <c r="V563" i="7"/>
  <c r="T563" i="7"/>
  <c r="S563" i="7"/>
  <c r="D563" i="6" s="1"/>
  <c r="Z563" i="7"/>
  <c r="U562" i="7"/>
  <c r="W562" i="7"/>
  <c r="F561" i="7"/>
  <c r="D562" i="7"/>
  <c r="B562" i="6" s="1"/>
  <c r="AE562" i="6" s="1"/>
  <c r="E562" i="7"/>
  <c r="F562" i="7" s="1"/>
  <c r="G562" i="7"/>
  <c r="C563" i="6"/>
  <c r="L562" i="7"/>
  <c r="O563" i="7"/>
  <c r="DK564" i="7"/>
  <c r="BR562" i="7"/>
  <c r="BD563" i="7"/>
  <c r="AP563" i="7"/>
  <c r="CG563" i="7"/>
  <c r="DI565" i="7" l="1"/>
  <c r="DL565" i="7"/>
  <c r="Q565" i="6"/>
  <c r="DB565" i="7"/>
  <c r="P565" i="6" s="1"/>
  <c r="DE565" i="7"/>
  <c r="DC565" i="7"/>
  <c r="DF564" i="7"/>
  <c r="DD564" i="7"/>
  <c r="CH564" i="7"/>
  <c r="CE564" i="7"/>
  <c r="AF563" i="6"/>
  <c r="CW564" i="7"/>
  <c r="CT564" i="7"/>
  <c r="CO563" i="7"/>
  <c r="CQ563" i="7"/>
  <c r="CM564" i="7"/>
  <c r="N564" i="6" s="1"/>
  <c r="CP564" i="7"/>
  <c r="CN564" i="7"/>
  <c r="O565" i="6"/>
  <c r="BZ563" i="7"/>
  <c r="CB563" i="7"/>
  <c r="BS564" i="7"/>
  <c r="M564" i="6"/>
  <c r="BX564" i="7"/>
  <c r="L564" i="6" s="1"/>
  <c r="BY564" i="7"/>
  <c r="CA564" i="7"/>
  <c r="BS563" i="7"/>
  <c r="K564" i="6"/>
  <c r="BL564" i="7"/>
  <c r="BI564" i="7"/>
  <c r="J564" i="6" s="1"/>
  <c r="BJ564" i="7"/>
  <c r="BK563" i="7"/>
  <c r="BM563" i="7"/>
  <c r="BP564" i="7"/>
  <c r="AX564" i="7"/>
  <c r="I564" i="6"/>
  <c r="AV564" i="7"/>
  <c r="AU564" i="7"/>
  <c r="H564" i="6" s="1"/>
  <c r="AW563" i="7"/>
  <c r="AY563" i="7"/>
  <c r="BB564" i="7"/>
  <c r="BE565" i="7"/>
  <c r="AN564" i="7"/>
  <c r="F563" i="6"/>
  <c r="AI563" i="7"/>
  <c r="AK563" i="7"/>
  <c r="AG564" i="7"/>
  <c r="AJ564" i="7"/>
  <c r="AH564" i="7"/>
  <c r="AQ565" i="7"/>
  <c r="G565" i="6"/>
  <c r="T564" i="7"/>
  <c r="V564" i="7"/>
  <c r="S564" i="7"/>
  <c r="D564" i="6" s="1"/>
  <c r="W563" i="7"/>
  <c r="U563" i="7"/>
  <c r="E565" i="6"/>
  <c r="AC565" i="7"/>
  <c r="Z564" i="7"/>
  <c r="H562" i="7"/>
  <c r="G563" i="7"/>
  <c r="D563" i="7"/>
  <c r="B563" i="6" s="1"/>
  <c r="AE563" i="6" s="1"/>
  <c r="E563" i="7"/>
  <c r="F563" i="7" s="1"/>
  <c r="C564" i="6"/>
  <c r="L563" i="7"/>
  <c r="O564" i="7"/>
  <c r="CG564" i="7"/>
  <c r="DK565" i="7"/>
  <c r="BD564" i="7"/>
  <c r="BR563" i="7"/>
  <c r="AP564" i="7"/>
  <c r="DI566" i="7" l="1"/>
  <c r="DL566" i="7"/>
  <c r="Q566" i="6"/>
  <c r="DB566" i="7"/>
  <c r="P566" i="6" s="1"/>
  <c r="DE566" i="7"/>
  <c r="DC566" i="7"/>
  <c r="DD565" i="7"/>
  <c r="DF565" i="7"/>
  <c r="AF564" i="6"/>
  <c r="CH565" i="7"/>
  <c r="CE565" i="7"/>
  <c r="CW565" i="7"/>
  <c r="CT565" i="7"/>
  <c r="CM565" i="7"/>
  <c r="N565" i="6" s="1"/>
  <c r="CP565" i="7"/>
  <c r="CN565" i="7"/>
  <c r="CO564" i="7"/>
  <c r="CQ564" i="7"/>
  <c r="O566" i="6"/>
  <c r="BS565" i="7"/>
  <c r="CB564" i="7"/>
  <c r="BZ564" i="7"/>
  <c r="M565" i="6"/>
  <c r="CA565" i="7"/>
  <c r="BX565" i="7"/>
  <c r="L565" i="6" s="1"/>
  <c r="BY565" i="7"/>
  <c r="K565" i="6"/>
  <c r="BL565" i="7"/>
  <c r="BI565" i="7"/>
  <c r="J565" i="6" s="1"/>
  <c r="BJ565" i="7"/>
  <c r="BM564" i="7"/>
  <c r="BK564" i="7"/>
  <c r="BP565" i="7"/>
  <c r="AU565" i="7"/>
  <c r="H565" i="6" s="1"/>
  <c r="I565" i="6"/>
  <c r="AX565" i="7"/>
  <c r="AV565" i="7"/>
  <c r="BB565" i="7"/>
  <c r="AW564" i="7"/>
  <c r="AY564" i="7"/>
  <c r="BE566" i="7"/>
  <c r="AN565" i="7"/>
  <c r="F564" i="6"/>
  <c r="AG565" i="7"/>
  <c r="AH565" i="7"/>
  <c r="AJ565" i="7"/>
  <c r="AI564" i="7"/>
  <c r="AK564" i="7"/>
  <c r="AQ566" i="7"/>
  <c r="G566" i="6"/>
  <c r="AC566" i="7"/>
  <c r="E566" i="6"/>
  <c r="V565" i="7"/>
  <c r="T565" i="7"/>
  <c r="S565" i="7"/>
  <c r="D565" i="6" s="1"/>
  <c r="Z565" i="7"/>
  <c r="U564" i="7"/>
  <c r="W564" i="7"/>
  <c r="D564" i="7"/>
  <c r="B564" i="6" s="1"/>
  <c r="AE564" i="6" s="1"/>
  <c r="E564" i="7"/>
  <c r="H564" i="7" s="1"/>
  <c r="G564" i="7"/>
  <c r="H563" i="7"/>
  <c r="C565" i="6"/>
  <c r="L564" i="7"/>
  <c r="O565" i="7"/>
  <c r="BD565" i="7"/>
  <c r="CG565" i="7"/>
  <c r="AP565" i="7"/>
  <c r="BR564" i="7"/>
  <c r="DK566" i="7"/>
  <c r="DI567" i="7" l="1"/>
  <c r="DL567" i="7"/>
  <c r="Q567" i="6"/>
  <c r="DB567" i="7"/>
  <c r="P567" i="6" s="1"/>
  <c r="DE567" i="7"/>
  <c r="DC567" i="7"/>
  <c r="DF566" i="7"/>
  <c r="DD566" i="7"/>
  <c r="CH566" i="7"/>
  <c r="CE566" i="7"/>
  <c r="AF565" i="6"/>
  <c r="CW566" i="7"/>
  <c r="CT566" i="7"/>
  <c r="CO565" i="7"/>
  <c r="CQ565" i="7"/>
  <c r="CP566" i="7"/>
  <c r="CM566" i="7"/>
  <c r="N566" i="6" s="1"/>
  <c r="CN566" i="7"/>
  <c r="O567" i="6"/>
  <c r="BS566" i="7"/>
  <c r="BZ565" i="7"/>
  <c r="CB565" i="7"/>
  <c r="CA566" i="7"/>
  <c r="M566" i="6"/>
  <c r="BX566" i="7"/>
  <c r="L566" i="6" s="1"/>
  <c r="BY566" i="7"/>
  <c r="K566" i="6"/>
  <c r="BL566" i="7"/>
  <c r="BI566" i="7"/>
  <c r="J566" i="6" s="1"/>
  <c r="BJ566" i="7"/>
  <c r="BK565" i="7"/>
  <c r="BM565" i="7"/>
  <c r="I566" i="6"/>
  <c r="AU566" i="7"/>
  <c r="H566" i="6" s="1"/>
  <c r="AV566" i="7"/>
  <c r="AX566" i="7"/>
  <c r="AY565" i="7"/>
  <c r="AW565" i="7"/>
  <c r="BB566" i="7"/>
  <c r="BE567" i="7"/>
  <c r="AN566" i="7"/>
  <c r="F565" i="6"/>
  <c r="AI565" i="7"/>
  <c r="AK565" i="7"/>
  <c r="AG566" i="7"/>
  <c r="AJ566" i="7"/>
  <c r="AH566" i="7"/>
  <c r="AQ567" i="7"/>
  <c r="G567" i="6"/>
  <c r="F564" i="7"/>
  <c r="T566" i="7"/>
  <c r="V566" i="7"/>
  <c r="S566" i="7"/>
  <c r="D566" i="6" s="1"/>
  <c r="W565" i="7"/>
  <c r="U565" i="7"/>
  <c r="E567" i="6"/>
  <c r="AC567" i="7"/>
  <c r="Z566" i="7"/>
  <c r="G565" i="7"/>
  <c r="C566" i="6"/>
  <c r="L565" i="7"/>
  <c r="E565" i="7"/>
  <c r="D565" i="7"/>
  <c r="B565" i="6" s="1"/>
  <c r="O566" i="7"/>
  <c r="CG566" i="7"/>
  <c r="BD566" i="7"/>
  <c r="AP566" i="7"/>
  <c r="BR565" i="7"/>
  <c r="DK567" i="7"/>
  <c r="AE565" i="6" l="1"/>
  <c r="DI568" i="7"/>
  <c r="DL568" i="7"/>
  <c r="Q568" i="6"/>
  <c r="DE568" i="7"/>
  <c r="DB568" i="7"/>
  <c r="P568" i="6" s="1"/>
  <c r="DC568" i="7"/>
  <c r="DD567" i="7"/>
  <c r="DF567" i="7"/>
  <c r="CH567" i="7"/>
  <c r="CE567" i="7"/>
  <c r="AF566" i="6"/>
  <c r="CW567" i="7"/>
  <c r="CT567" i="7"/>
  <c r="CP567" i="7"/>
  <c r="CN567" i="7"/>
  <c r="CM567" i="7"/>
  <c r="N567" i="6" s="1"/>
  <c r="CO566" i="7"/>
  <c r="CQ566" i="7"/>
  <c r="O568" i="6"/>
  <c r="BP566" i="7"/>
  <c r="CB566" i="7"/>
  <c r="BZ566" i="7"/>
  <c r="BX567" i="7"/>
  <c r="L567" i="6" s="1"/>
  <c r="M567" i="6"/>
  <c r="CA567" i="7"/>
  <c r="BY567" i="7"/>
  <c r="K567" i="6"/>
  <c r="BI567" i="7"/>
  <c r="J567" i="6" s="1"/>
  <c r="BJ567" i="7"/>
  <c r="BL567" i="7"/>
  <c r="BK566" i="7"/>
  <c r="BM566" i="7"/>
  <c r="I567" i="6"/>
  <c r="AU567" i="7"/>
  <c r="H567" i="6" s="1"/>
  <c r="AX567" i="7"/>
  <c r="AV567" i="7"/>
  <c r="BB567" i="7"/>
  <c r="AW566" i="7"/>
  <c r="AY566" i="7"/>
  <c r="BE568" i="7"/>
  <c r="AN567" i="7"/>
  <c r="F566" i="6"/>
  <c r="AG567" i="7"/>
  <c r="AJ567" i="7"/>
  <c r="AH567" i="7"/>
  <c r="AI566" i="7"/>
  <c r="AK566" i="7"/>
  <c r="AQ568" i="7"/>
  <c r="G568" i="6"/>
  <c r="AC568" i="7"/>
  <c r="E568" i="6"/>
  <c r="V567" i="7"/>
  <c r="T567" i="7"/>
  <c r="S567" i="7"/>
  <c r="D567" i="6" s="1"/>
  <c r="Z567" i="7"/>
  <c r="U566" i="7"/>
  <c r="W566" i="7"/>
  <c r="E566" i="7"/>
  <c r="F566" i="7" s="1"/>
  <c r="D566" i="7"/>
  <c r="B566" i="6" s="1"/>
  <c r="AE566" i="6" s="1"/>
  <c r="G566" i="7"/>
  <c r="C567" i="6"/>
  <c r="L566" i="7"/>
  <c r="H565" i="7"/>
  <c r="F565" i="7"/>
  <c r="O567" i="7"/>
  <c r="BR567" i="7"/>
  <c r="CG567" i="7"/>
  <c r="DK568" i="7"/>
  <c r="BD567" i="7"/>
  <c r="AP567" i="7"/>
  <c r="BR566" i="7"/>
  <c r="DI569" i="7" l="1"/>
  <c r="DL569" i="7"/>
  <c r="Q569" i="6"/>
  <c r="DE569" i="7"/>
  <c r="DB569" i="7"/>
  <c r="P569" i="6" s="1"/>
  <c r="DC569" i="7"/>
  <c r="DF568" i="7"/>
  <c r="DD568" i="7"/>
  <c r="CH568" i="7"/>
  <c r="CE568" i="7"/>
  <c r="AF567" i="6"/>
  <c r="CW568" i="7"/>
  <c r="CT568" i="7"/>
  <c r="CO567" i="7"/>
  <c r="CQ567" i="7"/>
  <c r="CM568" i="7"/>
  <c r="N568" i="6" s="1"/>
  <c r="CP568" i="7"/>
  <c r="CN568" i="7"/>
  <c r="O569" i="6"/>
  <c r="BS568" i="7"/>
  <c r="BP567" i="7"/>
  <c r="BZ567" i="7"/>
  <c r="CB567" i="7"/>
  <c r="M568" i="6"/>
  <c r="BX568" i="7"/>
  <c r="L568" i="6" s="1"/>
  <c r="BY568" i="7"/>
  <c r="CA568" i="7"/>
  <c r="BS567" i="7"/>
  <c r="K568" i="6"/>
  <c r="BI568" i="7"/>
  <c r="J568" i="6" s="1"/>
  <c r="BL568" i="7"/>
  <c r="BJ568" i="7"/>
  <c r="BM567" i="7"/>
  <c r="BK567" i="7"/>
  <c r="BB568" i="7"/>
  <c r="AW567" i="7"/>
  <c r="AY567" i="7"/>
  <c r="I568" i="6"/>
  <c r="AU568" i="7"/>
  <c r="H568" i="6" s="1"/>
  <c r="AV568" i="7"/>
  <c r="AX568" i="7"/>
  <c r="BE569" i="7"/>
  <c r="AN568" i="7"/>
  <c r="F567" i="6"/>
  <c r="H566" i="7"/>
  <c r="AH568" i="7"/>
  <c r="AJ568" i="7"/>
  <c r="AG568" i="7"/>
  <c r="AI567" i="7"/>
  <c r="AK567" i="7"/>
  <c r="AQ569" i="7"/>
  <c r="G569" i="6"/>
  <c r="T568" i="7"/>
  <c r="V568" i="7"/>
  <c r="S568" i="7"/>
  <c r="D568" i="6" s="1"/>
  <c r="W567" i="7"/>
  <c r="U567" i="7"/>
  <c r="E569" i="6"/>
  <c r="AC569" i="7"/>
  <c r="Z568" i="7"/>
  <c r="E567" i="7"/>
  <c r="H567" i="7" s="1"/>
  <c r="G567" i="7"/>
  <c r="D567" i="7"/>
  <c r="B567" i="6" s="1"/>
  <c r="C568" i="6"/>
  <c r="L567" i="7"/>
  <c r="O568" i="7"/>
  <c r="CG568" i="7"/>
  <c r="AP568" i="7"/>
  <c r="BD568" i="7"/>
  <c r="DK569" i="7"/>
  <c r="AE567" i="6" l="1"/>
  <c r="DI570" i="7"/>
  <c r="DL570" i="7"/>
  <c r="Q570" i="6"/>
  <c r="DB570" i="7"/>
  <c r="P570" i="6" s="1"/>
  <c r="DE570" i="7"/>
  <c r="DC570" i="7"/>
  <c r="DD569" i="7"/>
  <c r="DF569" i="7"/>
  <c r="AF568" i="6"/>
  <c r="CH569" i="7"/>
  <c r="CE569" i="7"/>
  <c r="CW569" i="7"/>
  <c r="CT569" i="7"/>
  <c r="CM569" i="7"/>
  <c r="N569" i="6" s="1"/>
  <c r="CP569" i="7"/>
  <c r="CN569" i="7"/>
  <c r="CO568" i="7"/>
  <c r="CQ568" i="7"/>
  <c r="O570" i="6"/>
  <c r="BP568" i="7"/>
  <c r="CB568" i="7"/>
  <c r="BZ568" i="7"/>
  <c r="M569" i="6"/>
  <c r="CA569" i="7"/>
  <c r="BX569" i="7"/>
  <c r="L569" i="6" s="1"/>
  <c r="BY569" i="7"/>
  <c r="K569" i="6"/>
  <c r="BI569" i="7"/>
  <c r="J569" i="6" s="1"/>
  <c r="BL569" i="7"/>
  <c r="BJ569" i="7"/>
  <c r="BM568" i="7"/>
  <c r="BK568" i="7"/>
  <c r="I569" i="6"/>
  <c r="AX569" i="7"/>
  <c r="AU569" i="7"/>
  <c r="H569" i="6" s="1"/>
  <c r="AV569" i="7"/>
  <c r="BB569" i="7"/>
  <c r="AY568" i="7"/>
  <c r="AW568" i="7"/>
  <c r="BE570" i="7"/>
  <c r="AN569" i="7"/>
  <c r="F568" i="6"/>
  <c r="AG569" i="7"/>
  <c r="AH569" i="7"/>
  <c r="AJ569" i="7"/>
  <c r="AI568" i="7"/>
  <c r="AK568" i="7"/>
  <c r="F567" i="7"/>
  <c r="AQ570" i="7"/>
  <c r="G570" i="6"/>
  <c r="AC570" i="7"/>
  <c r="E570" i="6"/>
  <c r="V569" i="7"/>
  <c r="T569" i="7"/>
  <c r="S569" i="7"/>
  <c r="D569" i="6" s="1"/>
  <c r="Z569" i="7"/>
  <c r="U568" i="7"/>
  <c r="W568" i="7"/>
  <c r="E568" i="7"/>
  <c r="F568" i="7" s="1"/>
  <c r="D568" i="7"/>
  <c r="B568" i="6" s="1"/>
  <c r="AE568" i="6" s="1"/>
  <c r="G568" i="7"/>
  <c r="C569" i="6"/>
  <c r="L568" i="7"/>
  <c r="O569" i="7"/>
  <c r="DK570" i="7"/>
  <c r="BR569" i="7"/>
  <c r="AP569" i="7"/>
  <c r="BR568" i="7"/>
  <c r="BD569" i="7"/>
  <c r="CG569" i="7"/>
  <c r="DI571" i="7" l="1"/>
  <c r="DL571" i="7"/>
  <c r="Q571" i="6"/>
  <c r="DB571" i="7"/>
  <c r="P571" i="6" s="1"/>
  <c r="DE571" i="7"/>
  <c r="DC571" i="7"/>
  <c r="DF570" i="7"/>
  <c r="DD570" i="7"/>
  <c r="AF569" i="6"/>
  <c r="CH570" i="7"/>
  <c r="CE570" i="7"/>
  <c r="CW570" i="7"/>
  <c r="CT570" i="7"/>
  <c r="CP570" i="7"/>
  <c r="CM570" i="7"/>
  <c r="N570" i="6" s="1"/>
  <c r="CN570" i="7"/>
  <c r="CO569" i="7"/>
  <c r="CQ569" i="7"/>
  <c r="O571" i="6"/>
  <c r="BS570" i="7"/>
  <c r="BP569" i="7"/>
  <c r="BZ569" i="7"/>
  <c r="CB569" i="7"/>
  <c r="CA570" i="7"/>
  <c r="M570" i="6"/>
  <c r="BX570" i="7"/>
  <c r="L570" i="6" s="1"/>
  <c r="BY570" i="7"/>
  <c r="BS569" i="7"/>
  <c r="K570" i="6"/>
  <c r="BL570" i="7"/>
  <c r="BI570" i="7"/>
  <c r="J570" i="6" s="1"/>
  <c r="BJ570" i="7"/>
  <c r="BK569" i="7"/>
  <c r="BM569" i="7"/>
  <c r="AY569" i="7"/>
  <c r="AW569" i="7"/>
  <c r="BB570" i="7"/>
  <c r="AV570" i="7"/>
  <c r="I570" i="6"/>
  <c r="AU570" i="7"/>
  <c r="H570" i="6" s="1"/>
  <c r="AX570" i="7"/>
  <c r="BE571" i="7"/>
  <c r="AN570" i="7"/>
  <c r="F569" i="6"/>
  <c r="H568" i="7"/>
  <c r="AG570" i="7"/>
  <c r="AH570" i="7"/>
  <c r="AJ570" i="7"/>
  <c r="AI569" i="7"/>
  <c r="AK569" i="7"/>
  <c r="AQ571" i="7"/>
  <c r="G571" i="6"/>
  <c r="T570" i="7"/>
  <c r="V570" i="7"/>
  <c r="S570" i="7"/>
  <c r="D570" i="6" s="1"/>
  <c r="W569" i="7"/>
  <c r="U569" i="7"/>
  <c r="E571" i="6"/>
  <c r="AC571" i="7"/>
  <c r="Z570" i="7"/>
  <c r="G569" i="7"/>
  <c r="E569" i="7"/>
  <c r="H569" i="7" s="1"/>
  <c r="D569" i="7"/>
  <c r="B569" i="6" s="1"/>
  <c r="C570" i="6"/>
  <c r="L569" i="7"/>
  <c r="O570" i="7"/>
  <c r="AP570" i="7"/>
  <c r="CG570" i="7"/>
  <c r="DK571" i="7"/>
  <c r="BD570" i="7"/>
  <c r="AE569" i="6" l="1"/>
  <c r="DI572" i="7"/>
  <c r="DL572" i="7"/>
  <c r="Q572" i="6"/>
  <c r="DE572" i="7"/>
  <c r="DB572" i="7"/>
  <c r="P572" i="6" s="1"/>
  <c r="DC572" i="7"/>
  <c r="DD571" i="7"/>
  <c r="DF571" i="7"/>
  <c r="AF570" i="6"/>
  <c r="CH571" i="7"/>
  <c r="CE571" i="7"/>
  <c r="CW571" i="7"/>
  <c r="CT571" i="7"/>
  <c r="CP571" i="7"/>
  <c r="CN571" i="7"/>
  <c r="CM571" i="7"/>
  <c r="N571" i="6" s="1"/>
  <c r="CO570" i="7"/>
  <c r="CQ570" i="7"/>
  <c r="O572" i="6"/>
  <c r="BP570" i="7"/>
  <c r="BP571" i="7"/>
  <c r="CB570" i="7"/>
  <c r="BZ570" i="7"/>
  <c r="BX571" i="7"/>
  <c r="L571" i="6" s="1"/>
  <c r="M571" i="6"/>
  <c r="CA571" i="7"/>
  <c r="BY571" i="7"/>
  <c r="K571" i="6"/>
  <c r="BI571" i="7"/>
  <c r="J571" i="6" s="1"/>
  <c r="BJ571" i="7"/>
  <c r="BL571" i="7"/>
  <c r="BK570" i="7"/>
  <c r="BM570" i="7"/>
  <c r="AX571" i="7"/>
  <c r="AU571" i="7"/>
  <c r="H571" i="6" s="1"/>
  <c r="I571" i="6"/>
  <c r="AV571" i="7"/>
  <c r="BB571" i="7"/>
  <c r="AY570" i="7"/>
  <c r="AW570" i="7"/>
  <c r="BE572" i="7"/>
  <c r="AN571" i="7"/>
  <c r="F570" i="6"/>
  <c r="AI570" i="7"/>
  <c r="AK570" i="7"/>
  <c r="AG571" i="7"/>
  <c r="AH571" i="7"/>
  <c r="AJ571" i="7"/>
  <c r="AQ572" i="7"/>
  <c r="G572" i="6"/>
  <c r="AC572" i="7"/>
  <c r="E572" i="6"/>
  <c r="V571" i="7"/>
  <c r="T571" i="7"/>
  <c r="S571" i="7"/>
  <c r="D571" i="6" s="1"/>
  <c r="Z571" i="7"/>
  <c r="U570" i="7"/>
  <c r="W570" i="7"/>
  <c r="F569" i="7"/>
  <c r="E570" i="7"/>
  <c r="H570" i="7" s="1"/>
  <c r="D570" i="7"/>
  <c r="B570" i="6" s="1"/>
  <c r="AE570" i="6" s="1"/>
  <c r="G570" i="7"/>
  <c r="C571" i="6"/>
  <c r="L570" i="7"/>
  <c r="O571" i="7"/>
  <c r="BR570" i="7"/>
  <c r="AP571" i="7"/>
  <c r="BD571" i="7"/>
  <c r="DK572" i="7"/>
  <c r="CG571" i="7"/>
  <c r="DI573" i="7" l="1"/>
  <c r="DL573" i="7"/>
  <c r="Q573" i="6"/>
  <c r="DE573" i="7"/>
  <c r="DB573" i="7"/>
  <c r="P573" i="6" s="1"/>
  <c r="DC573" i="7"/>
  <c r="DF572" i="7"/>
  <c r="DD572" i="7"/>
  <c r="CH572" i="7"/>
  <c r="CE572" i="7"/>
  <c r="CW572" i="7"/>
  <c r="CT572" i="7"/>
  <c r="AF571" i="6"/>
  <c r="CM572" i="7"/>
  <c r="N572" i="6" s="1"/>
  <c r="CP572" i="7"/>
  <c r="CN572" i="7"/>
  <c r="CO571" i="7"/>
  <c r="CQ571" i="7"/>
  <c r="O573" i="6"/>
  <c r="BS572" i="7"/>
  <c r="BZ571" i="7"/>
  <c r="CB571" i="7"/>
  <c r="M572" i="6"/>
  <c r="BX572" i="7"/>
  <c r="L572" i="6" s="1"/>
  <c r="BY572" i="7"/>
  <c r="CA572" i="7"/>
  <c r="BS571" i="7"/>
  <c r="K572" i="6"/>
  <c r="BI572" i="7"/>
  <c r="J572" i="6" s="1"/>
  <c r="BL572" i="7"/>
  <c r="BJ572" i="7"/>
  <c r="BM571" i="7"/>
  <c r="BK571" i="7"/>
  <c r="I572" i="6"/>
  <c r="AX572" i="7"/>
  <c r="AU572" i="7"/>
  <c r="H572" i="6" s="1"/>
  <c r="AV572" i="7"/>
  <c r="AW571" i="7"/>
  <c r="AY571" i="7"/>
  <c r="BB572" i="7"/>
  <c r="BE573" i="7"/>
  <c r="AN572" i="7"/>
  <c r="F571" i="6"/>
  <c r="AI571" i="7"/>
  <c r="AK571" i="7"/>
  <c r="AG572" i="7"/>
  <c r="AH572" i="7"/>
  <c r="AJ572" i="7"/>
  <c r="AQ573" i="7"/>
  <c r="G573" i="6"/>
  <c r="F570" i="7"/>
  <c r="T572" i="7"/>
  <c r="V572" i="7"/>
  <c r="S572" i="7"/>
  <c r="D572" i="6" s="1"/>
  <c r="W571" i="7"/>
  <c r="U571" i="7"/>
  <c r="E573" i="6"/>
  <c r="AC573" i="7"/>
  <c r="Z572" i="7"/>
  <c r="E571" i="7"/>
  <c r="H571" i="7" s="1"/>
  <c r="G571" i="7"/>
  <c r="D571" i="7"/>
  <c r="B571" i="6" s="1"/>
  <c r="AE571" i="6" s="1"/>
  <c r="C572" i="6"/>
  <c r="L571" i="7"/>
  <c r="O572" i="7"/>
  <c r="DK573" i="7"/>
  <c r="BR571" i="7"/>
  <c r="AP572" i="7"/>
  <c r="CG572" i="7"/>
  <c r="BD572" i="7"/>
  <c r="DI574" i="7" l="1"/>
  <c r="DL574" i="7"/>
  <c r="Q574" i="6"/>
  <c r="DB574" i="7"/>
  <c r="P574" i="6" s="1"/>
  <c r="DE574" i="7"/>
  <c r="DC574" i="7"/>
  <c r="DD573" i="7"/>
  <c r="DF573" i="7"/>
  <c r="AF572" i="6"/>
  <c r="CH573" i="7"/>
  <c r="CE573" i="7"/>
  <c r="CW573" i="7"/>
  <c r="CT573" i="7"/>
  <c r="CM573" i="7"/>
  <c r="N573" i="6" s="1"/>
  <c r="CP573" i="7"/>
  <c r="CN573" i="7"/>
  <c r="CO572" i="7"/>
  <c r="CQ572" i="7"/>
  <c r="O574" i="6"/>
  <c r="BP572" i="7"/>
  <c r="CB572" i="7"/>
  <c r="BZ572" i="7"/>
  <c r="M573" i="6"/>
  <c r="CA573" i="7"/>
  <c r="BX573" i="7"/>
  <c r="L573" i="6" s="1"/>
  <c r="BY573" i="7"/>
  <c r="K573" i="6"/>
  <c r="BL573" i="7"/>
  <c r="BJ573" i="7"/>
  <c r="BI573" i="7"/>
  <c r="J573" i="6" s="1"/>
  <c r="BM572" i="7"/>
  <c r="BK572" i="7"/>
  <c r="I573" i="6"/>
  <c r="AU573" i="7"/>
  <c r="H573" i="6" s="1"/>
  <c r="AX573" i="7"/>
  <c r="AV573" i="7"/>
  <c r="AY572" i="7"/>
  <c r="AW572" i="7"/>
  <c r="BB573" i="7"/>
  <c r="BE574" i="7"/>
  <c r="AN573" i="7"/>
  <c r="F572" i="6"/>
  <c r="AI572" i="7"/>
  <c r="AK572" i="7"/>
  <c r="AG573" i="7"/>
  <c r="AH573" i="7"/>
  <c r="AJ573" i="7"/>
  <c r="AQ574" i="7"/>
  <c r="G574" i="6"/>
  <c r="F571" i="7"/>
  <c r="AC574" i="7"/>
  <c r="E574" i="6"/>
  <c r="V573" i="7"/>
  <c r="T573" i="7"/>
  <c r="S573" i="7"/>
  <c r="D573" i="6" s="1"/>
  <c r="Z573" i="7"/>
  <c r="U572" i="7"/>
  <c r="W572" i="7"/>
  <c r="E572" i="7"/>
  <c r="F572" i="7" s="1"/>
  <c r="D572" i="7"/>
  <c r="B572" i="6" s="1"/>
  <c r="AE572" i="6" s="1"/>
  <c r="G572" i="7"/>
  <c r="C573" i="6"/>
  <c r="L572" i="7"/>
  <c r="O573" i="7"/>
  <c r="BR572" i="7"/>
  <c r="CG573" i="7"/>
  <c r="AP573" i="7"/>
  <c r="DK574" i="7"/>
  <c r="BD573" i="7"/>
  <c r="BR573" i="7"/>
  <c r="DI575" i="7" l="1"/>
  <c r="DL575" i="7"/>
  <c r="Q575" i="6"/>
  <c r="DB575" i="7"/>
  <c r="P575" i="6" s="1"/>
  <c r="DE575" i="7"/>
  <c r="DC575" i="7"/>
  <c r="DF574" i="7"/>
  <c r="DD574" i="7"/>
  <c r="CH574" i="7"/>
  <c r="CE574" i="7"/>
  <c r="AF573" i="6"/>
  <c r="CW574" i="7"/>
  <c r="CT574" i="7"/>
  <c r="CP574" i="7"/>
  <c r="CM574" i="7"/>
  <c r="N574" i="6" s="1"/>
  <c r="CN574" i="7"/>
  <c r="CO573" i="7"/>
  <c r="CQ573" i="7"/>
  <c r="O575" i="6"/>
  <c r="BP573" i="7"/>
  <c r="BZ573" i="7"/>
  <c r="CB573" i="7"/>
  <c r="CA574" i="7"/>
  <c r="M574" i="6"/>
  <c r="BX574" i="7"/>
  <c r="L574" i="6" s="1"/>
  <c r="BY574" i="7"/>
  <c r="BS573" i="7"/>
  <c r="K574" i="6"/>
  <c r="BI574" i="7"/>
  <c r="J574" i="6" s="1"/>
  <c r="BL574" i="7"/>
  <c r="BJ574" i="7"/>
  <c r="BP574" i="7"/>
  <c r="BK573" i="7"/>
  <c r="BM573" i="7"/>
  <c r="BB574" i="7"/>
  <c r="AU574" i="7"/>
  <c r="H574" i="6" s="1"/>
  <c r="I574" i="6"/>
  <c r="AV574" i="7"/>
  <c r="AX574" i="7"/>
  <c r="AY573" i="7"/>
  <c r="AW573" i="7"/>
  <c r="BE575" i="7"/>
  <c r="AN574" i="7"/>
  <c r="F573" i="6"/>
  <c r="AG574" i="7"/>
  <c r="AJ574" i="7"/>
  <c r="AH574" i="7"/>
  <c r="AI573" i="7"/>
  <c r="AK573" i="7"/>
  <c r="AQ575" i="7"/>
  <c r="G575" i="6"/>
  <c r="H572" i="7"/>
  <c r="T574" i="7"/>
  <c r="V574" i="7"/>
  <c r="S574" i="7"/>
  <c r="D574" i="6" s="1"/>
  <c r="W573" i="7"/>
  <c r="U573" i="7"/>
  <c r="E575" i="6"/>
  <c r="AC575" i="7"/>
  <c r="Z574" i="7"/>
  <c r="E573" i="7"/>
  <c r="H573" i="7" s="1"/>
  <c r="D573" i="7"/>
  <c r="B573" i="6" s="1"/>
  <c r="AE573" i="6" s="1"/>
  <c r="G573" i="7"/>
  <c r="C574" i="6"/>
  <c r="L573" i="7"/>
  <c r="O574" i="7"/>
  <c r="BD574" i="7"/>
  <c r="DK575" i="7"/>
  <c r="CG574" i="7"/>
  <c r="AP574" i="7"/>
  <c r="DI576" i="7" l="1"/>
  <c r="DL576" i="7"/>
  <c r="Q576" i="6"/>
  <c r="DB576" i="7"/>
  <c r="P576" i="6" s="1"/>
  <c r="DE576" i="7"/>
  <c r="DC576" i="7"/>
  <c r="DD575" i="7"/>
  <c r="DF575" i="7"/>
  <c r="AF574" i="6"/>
  <c r="CH575" i="7"/>
  <c r="CE575" i="7"/>
  <c r="CW575" i="7"/>
  <c r="CT575" i="7"/>
  <c r="CP575" i="7"/>
  <c r="CM575" i="7"/>
  <c r="N575" i="6" s="1"/>
  <c r="CN575" i="7"/>
  <c r="CO574" i="7"/>
  <c r="CQ574" i="7"/>
  <c r="O576" i="6"/>
  <c r="BP575" i="7"/>
  <c r="CB574" i="7"/>
  <c r="BZ574" i="7"/>
  <c r="BS574" i="7"/>
  <c r="BX575" i="7"/>
  <c r="L575" i="6" s="1"/>
  <c r="M575" i="6"/>
  <c r="CA575" i="7"/>
  <c r="BY575" i="7"/>
  <c r="K575" i="6"/>
  <c r="BJ575" i="7"/>
  <c r="BI575" i="7"/>
  <c r="J575" i="6" s="1"/>
  <c r="BL575" i="7"/>
  <c r="BK574" i="7"/>
  <c r="BM574" i="7"/>
  <c r="AU575" i="7"/>
  <c r="H575" i="6" s="1"/>
  <c r="I575" i="6"/>
  <c r="AX575" i="7"/>
  <c r="AV575" i="7"/>
  <c r="BB575" i="7"/>
  <c r="AY574" i="7"/>
  <c r="AW574" i="7"/>
  <c r="BE576" i="7"/>
  <c r="AN575" i="7"/>
  <c r="F574" i="6"/>
  <c r="AG575" i="7"/>
  <c r="AJ575" i="7"/>
  <c r="AH575" i="7"/>
  <c r="AI574" i="7"/>
  <c r="AK574" i="7"/>
  <c r="AQ576" i="7"/>
  <c r="G576" i="6"/>
  <c r="F573" i="7"/>
  <c r="AC576" i="7"/>
  <c r="E576" i="6"/>
  <c r="V575" i="7"/>
  <c r="T575" i="7"/>
  <c r="S575" i="7"/>
  <c r="D575" i="6" s="1"/>
  <c r="Z575" i="7"/>
  <c r="U574" i="7"/>
  <c r="W574" i="7"/>
  <c r="G574" i="7"/>
  <c r="C575" i="6"/>
  <c r="L574" i="7"/>
  <c r="E574" i="7"/>
  <c r="D574" i="7"/>
  <c r="B574" i="6" s="1"/>
  <c r="AE574" i="6" s="1"/>
  <c r="O575" i="7"/>
  <c r="DK576" i="7"/>
  <c r="CG575" i="7"/>
  <c r="AP575" i="7"/>
  <c r="BD575" i="7"/>
  <c r="BR574" i="7"/>
  <c r="DI577" i="7" l="1"/>
  <c r="DL577" i="7"/>
  <c r="Q577" i="6"/>
  <c r="DE577" i="7"/>
  <c r="DB577" i="7"/>
  <c r="P577" i="6" s="1"/>
  <c r="DC577" i="7"/>
  <c r="DF576" i="7"/>
  <c r="DD576" i="7"/>
  <c r="CH576" i="7"/>
  <c r="CE576" i="7"/>
  <c r="AF575" i="6"/>
  <c r="CW576" i="7"/>
  <c r="CT576" i="7"/>
  <c r="CM576" i="7"/>
  <c r="N576" i="6" s="1"/>
  <c r="CP576" i="7"/>
  <c r="CN576" i="7"/>
  <c r="CO575" i="7"/>
  <c r="CQ575" i="7"/>
  <c r="O577" i="6"/>
  <c r="BS576" i="7"/>
  <c r="BZ575" i="7"/>
  <c r="CB575" i="7"/>
  <c r="M576" i="6"/>
  <c r="BX576" i="7"/>
  <c r="L576" i="6" s="1"/>
  <c r="BY576" i="7"/>
  <c r="CA576" i="7"/>
  <c r="BS575" i="7"/>
  <c r="K576" i="6"/>
  <c r="BL576" i="7"/>
  <c r="BI576" i="7"/>
  <c r="J576" i="6" s="1"/>
  <c r="BJ576" i="7"/>
  <c r="BK575" i="7"/>
  <c r="BM575" i="7"/>
  <c r="BP576" i="7"/>
  <c r="I576" i="6"/>
  <c r="AU576" i="7"/>
  <c r="H576" i="6" s="1"/>
  <c r="AV576" i="7"/>
  <c r="AX576" i="7"/>
  <c r="AW575" i="7"/>
  <c r="AY575" i="7"/>
  <c r="BB576" i="7"/>
  <c r="BE577" i="7"/>
  <c r="AN576" i="7"/>
  <c r="F575" i="6"/>
  <c r="AH576" i="7"/>
  <c r="AJ576" i="7"/>
  <c r="AG576" i="7"/>
  <c r="AI575" i="7"/>
  <c r="AK575" i="7"/>
  <c r="AQ577" i="7"/>
  <c r="G577" i="6"/>
  <c r="T576" i="7"/>
  <c r="V576" i="7"/>
  <c r="S576" i="7"/>
  <c r="D576" i="6" s="1"/>
  <c r="W575" i="7"/>
  <c r="U575" i="7"/>
  <c r="E577" i="6"/>
  <c r="AC577" i="7"/>
  <c r="Z576" i="7"/>
  <c r="D575" i="7"/>
  <c r="B575" i="6" s="1"/>
  <c r="AE575" i="6" s="1"/>
  <c r="G575" i="7"/>
  <c r="E575" i="7"/>
  <c r="F575" i="7" s="1"/>
  <c r="C576" i="6"/>
  <c r="L575" i="7"/>
  <c r="F574" i="7"/>
  <c r="H574" i="7"/>
  <c r="O576" i="7"/>
  <c r="CG576" i="7"/>
  <c r="DK577" i="7"/>
  <c r="AP576" i="7"/>
  <c r="BR575" i="7"/>
  <c r="BD576" i="7"/>
  <c r="DI578" i="7" l="1"/>
  <c r="DL578" i="7"/>
  <c r="Q578" i="6"/>
  <c r="DB578" i="7"/>
  <c r="P578" i="6" s="1"/>
  <c r="DE578" i="7"/>
  <c r="DC578" i="7"/>
  <c r="DD577" i="7"/>
  <c r="DF577" i="7"/>
  <c r="CH577" i="7"/>
  <c r="CE577" i="7"/>
  <c r="AF576" i="6"/>
  <c r="CW577" i="7"/>
  <c r="CT577" i="7"/>
  <c r="CM577" i="7"/>
  <c r="N577" i="6" s="1"/>
  <c r="CN577" i="7"/>
  <c r="CP577" i="7"/>
  <c r="CO576" i="7"/>
  <c r="CQ576" i="7"/>
  <c r="O578" i="6"/>
  <c r="BS577" i="7"/>
  <c r="CB576" i="7"/>
  <c r="BZ576" i="7"/>
  <c r="M577" i="6"/>
  <c r="CA577" i="7"/>
  <c r="BX577" i="7"/>
  <c r="L577" i="6" s="1"/>
  <c r="BY577" i="7"/>
  <c r="K577" i="6"/>
  <c r="BJ577" i="7"/>
  <c r="BI577" i="7"/>
  <c r="J577" i="6" s="1"/>
  <c r="BL577" i="7"/>
  <c r="BM576" i="7"/>
  <c r="BK576" i="7"/>
  <c r="BP577" i="7"/>
  <c r="AX577" i="7"/>
  <c r="AU577" i="7"/>
  <c r="H577" i="6" s="1"/>
  <c r="I577" i="6"/>
  <c r="AV577" i="7"/>
  <c r="BB577" i="7"/>
  <c r="AY576" i="7"/>
  <c r="AW576" i="7"/>
  <c r="BE578" i="7"/>
  <c r="AN577" i="7"/>
  <c r="F576" i="6"/>
  <c r="AG577" i="7"/>
  <c r="AH577" i="7"/>
  <c r="AJ577" i="7"/>
  <c r="AK576" i="7"/>
  <c r="AI576" i="7"/>
  <c r="H575" i="7"/>
  <c r="AQ578" i="7"/>
  <c r="G578" i="6"/>
  <c r="AC578" i="7"/>
  <c r="E578" i="6"/>
  <c r="V577" i="7"/>
  <c r="T577" i="7"/>
  <c r="S577" i="7"/>
  <c r="D577" i="6" s="1"/>
  <c r="Z577" i="7"/>
  <c r="U576" i="7"/>
  <c r="W576" i="7"/>
  <c r="D576" i="7"/>
  <c r="B576" i="6" s="1"/>
  <c r="E576" i="7"/>
  <c r="F576" i="7" s="1"/>
  <c r="G576" i="7"/>
  <c r="C577" i="6"/>
  <c r="L576" i="7"/>
  <c r="O577" i="7"/>
  <c r="BR576" i="7"/>
  <c r="CG577" i="7"/>
  <c r="DK578" i="7"/>
  <c r="AP577" i="7"/>
  <c r="AE576" i="6" l="1"/>
  <c r="DI579" i="7"/>
  <c r="DL579" i="7"/>
  <c r="Q579" i="6"/>
  <c r="DB579" i="7"/>
  <c r="P579" i="6" s="1"/>
  <c r="DE579" i="7"/>
  <c r="DC579" i="7"/>
  <c r="DF578" i="7"/>
  <c r="DD578" i="7"/>
  <c r="CH578" i="7"/>
  <c r="CE578" i="7"/>
  <c r="AF577" i="6"/>
  <c r="CW578" i="7"/>
  <c r="CT578" i="7"/>
  <c r="CO577" i="7"/>
  <c r="CQ577" i="7"/>
  <c r="CP578" i="7"/>
  <c r="CM578" i="7"/>
  <c r="N578" i="6" s="1"/>
  <c r="CN578" i="7"/>
  <c r="O579" i="6"/>
  <c r="BP578" i="7"/>
  <c r="BZ577" i="7"/>
  <c r="CB577" i="7"/>
  <c r="CA578" i="7"/>
  <c r="M578" i="6"/>
  <c r="BX578" i="7"/>
  <c r="L578" i="6" s="1"/>
  <c r="BY578" i="7"/>
  <c r="K578" i="6"/>
  <c r="BL578" i="7"/>
  <c r="BI578" i="7"/>
  <c r="J578" i="6" s="1"/>
  <c r="BJ578" i="7"/>
  <c r="BK577" i="7"/>
  <c r="BM577" i="7"/>
  <c r="I578" i="6"/>
  <c r="AV578" i="7"/>
  <c r="AU578" i="7"/>
  <c r="H578" i="6" s="1"/>
  <c r="AX578" i="7"/>
  <c r="AY577" i="7"/>
  <c r="AW577" i="7"/>
  <c r="BB578" i="7"/>
  <c r="BE579" i="7"/>
  <c r="AN578" i="7"/>
  <c r="F577" i="6"/>
  <c r="AJ578" i="7"/>
  <c r="AH578" i="7"/>
  <c r="AG578" i="7"/>
  <c r="AI577" i="7"/>
  <c r="AK577" i="7"/>
  <c r="AQ579" i="7"/>
  <c r="G579" i="6"/>
  <c r="T578" i="7"/>
  <c r="V578" i="7"/>
  <c r="S578" i="7"/>
  <c r="D578" i="6" s="1"/>
  <c r="W577" i="7"/>
  <c r="U577" i="7"/>
  <c r="E579" i="6"/>
  <c r="AC579" i="7"/>
  <c r="Z578" i="7"/>
  <c r="H576" i="7"/>
  <c r="E577" i="7"/>
  <c r="F577" i="7" s="1"/>
  <c r="G577" i="7"/>
  <c r="D577" i="7"/>
  <c r="B577" i="6" s="1"/>
  <c r="C578" i="6"/>
  <c r="L577" i="7"/>
  <c r="O578" i="7"/>
  <c r="N577" i="7"/>
  <c r="AP578" i="7"/>
  <c r="DK579" i="7"/>
  <c r="CG578" i="7"/>
  <c r="AE577" i="6" l="1"/>
  <c r="DI580" i="7"/>
  <c r="DL580" i="7"/>
  <c r="Q580" i="6"/>
  <c r="DE580" i="7"/>
  <c r="DB580" i="7"/>
  <c r="P580" i="6" s="1"/>
  <c r="DC580" i="7"/>
  <c r="DD579" i="7"/>
  <c r="DF579" i="7"/>
  <c r="CH579" i="7"/>
  <c r="CE579" i="7"/>
  <c r="AF578" i="6"/>
  <c r="CW579" i="7"/>
  <c r="CT579" i="7"/>
  <c r="CP579" i="7"/>
  <c r="CM579" i="7"/>
  <c r="N579" i="6" s="1"/>
  <c r="CN579" i="7"/>
  <c r="CO578" i="7"/>
  <c r="CQ578" i="7"/>
  <c r="O580" i="6"/>
  <c r="BS579" i="7"/>
  <c r="CB578" i="7"/>
  <c r="BZ578" i="7"/>
  <c r="BX579" i="7"/>
  <c r="L579" i="6" s="1"/>
  <c r="M579" i="6"/>
  <c r="CA579" i="7"/>
  <c r="BY579" i="7"/>
  <c r="BS578" i="7"/>
  <c r="K579" i="6"/>
  <c r="BJ579" i="7"/>
  <c r="BI579" i="7"/>
  <c r="J579" i="6" s="1"/>
  <c r="BL579" i="7"/>
  <c r="BK578" i="7"/>
  <c r="BM578" i="7"/>
  <c r="AW578" i="7"/>
  <c r="AY578" i="7"/>
  <c r="AU579" i="7"/>
  <c r="H579" i="6" s="1"/>
  <c r="I579" i="6"/>
  <c r="AX579" i="7"/>
  <c r="AV579" i="7"/>
  <c r="BB579" i="7"/>
  <c r="BE580" i="7"/>
  <c r="AN579" i="7"/>
  <c r="F578" i="6"/>
  <c r="AI578" i="7"/>
  <c r="AK578" i="7"/>
  <c r="AG579" i="7"/>
  <c r="AJ579" i="7"/>
  <c r="AH579" i="7"/>
  <c r="AQ580" i="7"/>
  <c r="G580" i="6"/>
  <c r="AC580" i="7"/>
  <c r="E580" i="6"/>
  <c r="V579" i="7"/>
  <c r="T579" i="7"/>
  <c r="S579" i="7"/>
  <c r="D579" i="6" s="1"/>
  <c r="Z579" i="7"/>
  <c r="U578" i="7"/>
  <c r="W578" i="7"/>
  <c r="H577" i="7"/>
  <c r="E578" i="7"/>
  <c r="F578" i="7" s="1"/>
  <c r="G578" i="7"/>
  <c r="D578" i="7"/>
  <c r="B578" i="6" s="1"/>
  <c r="C579" i="6"/>
  <c r="L578" i="7"/>
  <c r="O579" i="7"/>
  <c r="DK580" i="7"/>
  <c r="CG579" i="7"/>
  <c r="N578" i="7"/>
  <c r="AP579" i="7"/>
  <c r="AE578" i="6" l="1"/>
  <c r="DI581" i="7"/>
  <c r="DL581" i="7"/>
  <c r="Q581" i="6"/>
  <c r="DB581" i="7"/>
  <c r="P581" i="6" s="1"/>
  <c r="DE581" i="7"/>
  <c r="DC581" i="7"/>
  <c r="DF580" i="7"/>
  <c r="DD580" i="7"/>
  <c r="AF579" i="6"/>
  <c r="CW580" i="7"/>
  <c r="CT580" i="7"/>
  <c r="CH580" i="7"/>
  <c r="CE580" i="7"/>
  <c r="CM580" i="7"/>
  <c r="N580" i="6" s="1"/>
  <c r="CP580" i="7"/>
  <c r="CN580" i="7"/>
  <c r="CO579" i="7"/>
  <c r="CQ579" i="7"/>
  <c r="O581" i="6"/>
  <c r="BP579" i="7"/>
  <c r="M580" i="6"/>
  <c r="BX580" i="7"/>
  <c r="L580" i="6" s="1"/>
  <c r="BY580" i="7"/>
  <c r="CA580" i="7"/>
  <c r="BZ579" i="7"/>
  <c r="CB579" i="7"/>
  <c r="K580" i="6"/>
  <c r="BK579" i="7"/>
  <c r="BM579" i="7"/>
  <c r="BP580" i="7"/>
  <c r="AX580" i="7"/>
  <c r="I580" i="6"/>
  <c r="AV580" i="7"/>
  <c r="AU580" i="7"/>
  <c r="H580" i="6" s="1"/>
  <c r="AW579" i="7"/>
  <c r="AY579" i="7"/>
  <c r="BB580" i="7"/>
  <c r="BE581" i="7"/>
  <c r="AN580" i="7"/>
  <c r="F579" i="6"/>
  <c r="AG580" i="7"/>
  <c r="AJ580" i="7"/>
  <c r="AH580" i="7"/>
  <c r="AI579" i="7"/>
  <c r="AK579" i="7"/>
  <c r="AQ581" i="7"/>
  <c r="G581" i="6"/>
  <c r="T580" i="7"/>
  <c r="V580" i="7"/>
  <c r="S580" i="7"/>
  <c r="D580" i="6" s="1"/>
  <c r="W579" i="7"/>
  <c r="U579" i="7"/>
  <c r="E581" i="6"/>
  <c r="AC581" i="7"/>
  <c r="Z580" i="7"/>
  <c r="H578" i="7"/>
  <c r="G579" i="7"/>
  <c r="D579" i="7"/>
  <c r="B579" i="6" s="1"/>
  <c r="AE579" i="6" s="1"/>
  <c r="E579" i="7"/>
  <c r="F579" i="7" s="1"/>
  <c r="C580" i="6"/>
  <c r="L579" i="7"/>
  <c r="O580" i="7"/>
  <c r="N579" i="7"/>
  <c r="CG580" i="7"/>
  <c r="AP580" i="7"/>
  <c r="DK581" i="7"/>
  <c r="DI582" i="7" l="1"/>
  <c r="DL582" i="7"/>
  <c r="Q582" i="6"/>
  <c r="DB582" i="7"/>
  <c r="P582" i="6" s="1"/>
  <c r="DE582" i="7"/>
  <c r="DC582" i="7"/>
  <c r="DD581" i="7"/>
  <c r="DF581" i="7"/>
  <c r="AF580" i="6"/>
  <c r="CH581" i="7"/>
  <c r="CE581" i="7"/>
  <c r="CW581" i="7"/>
  <c r="CT581" i="7"/>
  <c r="CM581" i="7"/>
  <c r="N581" i="6" s="1"/>
  <c r="CN581" i="7"/>
  <c r="CP581" i="7"/>
  <c r="CO580" i="7"/>
  <c r="CQ580" i="7"/>
  <c r="O582" i="6"/>
  <c r="BS581" i="7"/>
  <c r="M581" i="6"/>
  <c r="CA581" i="7"/>
  <c r="BX581" i="7"/>
  <c r="L581" i="6" s="1"/>
  <c r="BY581" i="7"/>
  <c r="BS580" i="7"/>
  <c r="CB580" i="7"/>
  <c r="BZ580" i="7"/>
  <c r="BJ580" i="7"/>
  <c r="BK580" i="7" s="1"/>
  <c r="BL580" i="7"/>
  <c r="BI580" i="7"/>
  <c r="J580" i="6" s="1"/>
  <c r="K581" i="6"/>
  <c r="AU581" i="7"/>
  <c r="H581" i="6" s="1"/>
  <c r="I581" i="6"/>
  <c r="AX581" i="7"/>
  <c r="AV581" i="7"/>
  <c r="BB581" i="7"/>
  <c r="AW580" i="7"/>
  <c r="AY580" i="7"/>
  <c r="BE582" i="7"/>
  <c r="AN581" i="7"/>
  <c r="F580" i="6"/>
  <c r="AG581" i="7"/>
  <c r="AJ581" i="7"/>
  <c r="AH581" i="7"/>
  <c r="AI580" i="7"/>
  <c r="AK580" i="7"/>
  <c r="AQ582" i="7"/>
  <c r="G582" i="6"/>
  <c r="AC582" i="7"/>
  <c r="E582" i="6"/>
  <c r="V581" i="7"/>
  <c r="T581" i="7"/>
  <c r="S581" i="7"/>
  <c r="D581" i="6" s="1"/>
  <c r="Z581" i="7"/>
  <c r="U580" i="7"/>
  <c r="W580" i="7"/>
  <c r="H579" i="7"/>
  <c r="G580" i="7"/>
  <c r="D580" i="7"/>
  <c r="B580" i="6" s="1"/>
  <c r="E580" i="7"/>
  <c r="F580" i="7" s="1"/>
  <c r="C581" i="6"/>
  <c r="L580" i="7"/>
  <c r="O581" i="7"/>
  <c r="N580" i="7"/>
  <c r="CG581" i="7"/>
  <c r="AP581" i="7"/>
  <c r="DK582" i="7"/>
  <c r="AE580" i="6" l="1"/>
  <c r="DI583" i="7"/>
  <c r="DL583" i="7"/>
  <c r="Q583" i="6"/>
  <c r="DB583" i="7"/>
  <c r="P583" i="6" s="1"/>
  <c r="DE583" i="7"/>
  <c r="DC583" i="7"/>
  <c r="DF582" i="7"/>
  <c r="DD582" i="7"/>
  <c r="BM580" i="7"/>
  <c r="BP581" i="7"/>
  <c r="AF581" i="6"/>
  <c r="CH582" i="7"/>
  <c r="CE582" i="7"/>
  <c r="CW582" i="7"/>
  <c r="CT582" i="7"/>
  <c r="CO581" i="7"/>
  <c r="CQ581" i="7"/>
  <c r="CP582" i="7"/>
  <c r="CM582" i="7"/>
  <c r="N582" i="6" s="1"/>
  <c r="CN582" i="7"/>
  <c r="H580" i="7"/>
  <c r="O583" i="6"/>
  <c r="BZ581" i="7"/>
  <c r="CB581" i="7"/>
  <c r="M582" i="6"/>
  <c r="BX582" i="7"/>
  <c r="L582" i="6" s="1"/>
  <c r="BY582" i="7"/>
  <c r="CA582" i="7"/>
  <c r="BI581" i="7"/>
  <c r="J581" i="6" s="1"/>
  <c r="BJ581" i="7"/>
  <c r="BM581" i="7" s="1"/>
  <c r="BL581" i="7"/>
  <c r="K582" i="6"/>
  <c r="BL582" i="7"/>
  <c r="BI582" i="7"/>
  <c r="J582" i="6" s="1"/>
  <c r="BJ582" i="7"/>
  <c r="BP582" i="7"/>
  <c r="AY581" i="7"/>
  <c r="AW581" i="7"/>
  <c r="BB582" i="7"/>
  <c r="AV582" i="7"/>
  <c r="I582" i="6"/>
  <c r="AX582" i="7"/>
  <c r="AU582" i="7"/>
  <c r="H582" i="6" s="1"/>
  <c r="BE583" i="7"/>
  <c r="AN582" i="7"/>
  <c r="F581" i="6"/>
  <c r="AG582" i="7"/>
  <c r="AH582" i="7"/>
  <c r="AJ582" i="7"/>
  <c r="AI581" i="7"/>
  <c r="AK581" i="7"/>
  <c r="AQ583" i="7"/>
  <c r="G583" i="6"/>
  <c r="T582" i="7"/>
  <c r="V582" i="7"/>
  <c r="S582" i="7"/>
  <c r="D582" i="6" s="1"/>
  <c r="W581" i="7"/>
  <c r="U581" i="7"/>
  <c r="E583" i="6"/>
  <c r="AC583" i="7"/>
  <c r="Z582" i="7"/>
  <c r="G581" i="7"/>
  <c r="D581" i="7"/>
  <c r="B581" i="6" s="1"/>
  <c r="AE581" i="6" s="1"/>
  <c r="E581" i="7"/>
  <c r="F581" i="7" s="1"/>
  <c r="C582" i="6"/>
  <c r="L581" i="7"/>
  <c r="O582" i="7"/>
  <c r="BD582" i="7"/>
  <c r="DK583" i="7"/>
  <c r="CG582" i="7"/>
  <c r="AP582" i="7"/>
  <c r="N581" i="7"/>
  <c r="DI584" i="7" l="1"/>
  <c r="DL584" i="7"/>
  <c r="Q584" i="6"/>
  <c r="DE584" i="7"/>
  <c r="DB584" i="7"/>
  <c r="P584" i="6" s="1"/>
  <c r="DC584" i="7"/>
  <c r="DD583" i="7"/>
  <c r="DF583" i="7"/>
  <c r="AF582" i="6"/>
  <c r="CW583" i="7"/>
  <c r="CT583" i="7"/>
  <c r="CH583" i="7"/>
  <c r="CE583" i="7"/>
  <c r="CP583" i="7"/>
  <c r="CM583" i="7"/>
  <c r="N583" i="6" s="1"/>
  <c r="CN583" i="7"/>
  <c r="CO582" i="7"/>
  <c r="CQ582" i="7"/>
  <c r="O584" i="6"/>
  <c r="BK581" i="7"/>
  <c r="CB582" i="7"/>
  <c r="BZ582" i="7"/>
  <c r="BS583" i="7"/>
  <c r="M583" i="6"/>
  <c r="CA583" i="7"/>
  <c r="BX583" i="7"/>
  <c r="L583" i="6" s="1"/>
  <c r="BY583" i="7"/>
  <c r="BS582" i="7"/>
  <c r="H581" i="7"/>
  <c r="K583" i="6"/>
  <c r="BI583" i="7"/>
  <c r="J583" i="6" s="1"/>
  <c r="BJ583" i="7"/>
  <c r="BL583" i="7"/>
  <c r="BK582" i="7"/>
  <c r="BM582" i="7"/>
  <c r="I583" i="6"/>
  <c r="AX583" i="7"/>
  <c r="AU583" i="7"/>
  <c r="H583" i="6" s="1"/>
  <c r="AV583" i="7"/>
  <c r="BB583" i="7"/>
  <c r="AY582" i="7"/>
  <c r="AW582" i="7"/>
  <c r="BE584" i="7"/>
  <c r="AN583" i="7"/>
  <c r="F582" i="6"/>
  <c r="AI582" i="7"/>
  <c r="AK582" i="7"/>
  <c r="AJ583" i="7"/>
  <c r="AH583" i="7"/>
  <c r="AG583" i="7"/>
  <c r="AQ584" i="7"/>
  <c r="G584" i="6"/>
  <c r="AC584" i="7"/>
  <c r="E584" i="6"/>
  <c r="V583" i="7"/>
  <c r="T583" i="7"/>
  <c r="S583" i="7"/>
  <c r="D583" i="6" s="1"/>
  <c r="Z583" i="7"/>
  <c r="U582" i="7"/>
  <c r="W582" i="7"/>
  <c r="D582" i="7"/>
  <c r="B582" i="6" s="1"/>
  <c r="AE582" i="6" s="1"/>
  <c r="G582" i="7"/>
  <c r="E582" i="7"/>
  <c r="H582" i="7" s="1"/>
  <c r="C583" i="6"/>
  <c r="L582" i="7"/>
  <c r="O583" i="7"/>
  <c r="CG583" i="7"/>
  <c r="BR582" i="7"/>
  <c r="AP583" i="7"/>
  <c r="DK584" i="7"/>
  <c r="BD583" i="7"/>
  <c r="DI585" i="7" l="1"/>
  <c r="DL585" i="7"/>
  <c r="Q585" i="6"/>
  <c r="DE585" i="7"/>
  <c r="DB585" i="7"/>
  <c r="P585" i="6" s="1"/>
  <c r="DC585" i="7"/>
  <c r="DF584" i="7"/>
  <c r="DD584" i="7"/>
  <c r="BP583" i="7"/>
  <c r="CH584" i="7"/>
  <c r="CE584" i="7"/>
  <c r="CW584" i="7"/>
  <c r="CT584" i="7"/>
  <c r="AF583" i="6"/>
  <c r="CM584" i="7"/>
  <c r="N584" i="6" s="1"/>
  <c r="CP584" i="7"/>
  <c r="CN584" i="7"/>
  <c r="CO583" i="7"/>
  <c r="CQ583" i="7"/>
  <c r="O585" i="6"/>
  <c r="BZ583" i="7"/>
  <c r="CB583" i="7"/>
  <c r="BS584" i="7"/>
  <c r="M584" i="6"/>
  <c r="CA584" i="7"/>
  <c r="BY584" i="7"/>
  <c r="BX584" i="7"/>
  <c r="L584" i="6" s="1"/>
  <c r="K584" i="6"/>
  <c r="BI584" i="7"/>
  <c r="J584" i="6" s="1"/>
  <c r="BL584" i="7"/>
  <c r="BJ584" i="7"/>
  <c r="BP584" i="7"/>
  <c r="BM583" i="7"/>
  <c r="BK583" i="7"/>
  <c r="BB584" i="7"/>
  <c r="AW583" i="7"/>
  <c r="AY583" i="7"/>
  <c r="I584" i="6"/>
  <c r="AV584" i="7"/>
  <c r="AU584" i="7"/>
  <c r="H584" i="6" s="1"/>
  <c r="AX584" i="7"/>
  <c r="BE585" i="7"/>
  <c r="AN584" i="7"/>
  <c r="F583" i="6"/>
  <c r="F582" i="7"/>
  <c r="AI583" i="7"/>
  <c r="AK583" i="7"/>
  <c r="AG584" i="7"/>
  <c r="AJ584" i="7"/>
  <c r="AH584" i="7"/>
  <c r="AQ585" i="7"/>
  <c r="G585" i="6"/>
  <c r="T584" i="7"/>
  <c r="V584" i="7"/>
  <c r="S584" i="7"/>
  <c r="D584" i="6" s="1"/>
  <c r="W583" i="7"/>
  <c r="U583" i="7"/>
  <c r="E585" i="6"/>
  <c r="AC585" i="7"/>
  <c r="Z584" i="7"/>
  <c r="E583" i="7"/>
  <c r="H583" i="7" s="1"/>
  <c r="D583" i="7"/>
  <c r="B583" i="6" s="1"/>
  <c r="AE583" i="6" s="1"/>
  <c r="G583" i="7"/>
  <c r="C584" i="6"/>
  <c r="L583" i="7"/>
  <c r="O584" i="7"/>
  <c r="BD584" i="7"/>
  <c r="DK585" i="7"/>
  <c r="CG584" i="7"/>
  <c r="AP584" i="7"/>
  <c r="BR583" i="7"/>
  <c r="DI586" i="7" l="1"/>
  <c r="DL586" i="7"/>
  <c r="Q586" i="6"/>
  <c r="DB586" i="7"/>
  <c r="P586" i="6" s="1"/>
  <c r="DE586" i="7"/>
  <c r="DC586" i="7"/>
  <c r="DD585" i="7"/>
  <c r="DF585" i="7"/>
  <c r="AF584" i="6"/>
  <c r="CH585" i="7"/>
  <c r="CE585" i="7"/>
  <c r="CW585" i="7"/>
  <c r="CT585" i="7"/>
  <c r="CM585" i="7"/>
  <c r="N585" i="6" s="1"/>
  <c r="CP585" i="7"/>
  <c r="CN585" i="7"/>
  <c r="CO584" i="7"/>
  <c r="CQ584" i="7"/>
  <c r="O586" i="6"/>
  <c r="CB584" i="7"/>
  <c r="BZ584" i="7"/>
  <c r="BS585" i="7"/>
  <c r="M585" i="6"/>
  <c r="CA585" i="7"/>
  <c r="BX585" i="7"/>
  <c r="L585" i="6" s="1"/>
  <c r="BY585" i="7"/>
  <c r="K585" i="6"/>
  <c r="BI585" i="7"/>
  <c r="J585" i="6" s="1"/>
  <c r="BL585" i="7"/>
  <c r="BJ585" i="7"/>
  <c r="BM584" i="7"/>
  <c r="BK584" i="7"/>
  <c r="BP585" i="7"/>
  <c r="F583" i="7"/>
  <c r="AW584" i="7"/>
  <c r="AY584" i="7"/>
  <c r="I585" i="6"/>
  <c r="AU585" i="7"/>
  <c r="H585" i="6" s="1"/>
  <c r="AX585" i="7"/>
  <c r="AV585" i="7"/>
  <c r="BB585" i="7"/>
  <c r="BE586" i="7"/>
  <c r="AN585" i="7"/>
  <c r="F584" i="6"/>
  <c r="AG585" i="7"/>
  <c r="AJ585" i="7"/>
  <c r="AH585" i="7"/>
  <c r="AK584" i="7"/>
  <c r="AI584" i="7"/>
  <c r="AQ586" i="7"/>
  <c r="G586" i="6"/>
  <c r="AC586" i="7"/>
  <c r="E586" i="6"/>
  <c r="V585" i="7"/>
  <c r="T585" i="7"/>
  <c r="S585" i="7"/>
  <c r="D585" i="6" s="1"/>
  <c r="Z585" i="7"/>
  <c r="U584" i="7"/>
  <c r="W584" i="7"/>
  <c r="D584" i="7"/>
  <c r="B584" i="6" s="1"/>
  <c r="AE584" i="6" s="1"/>
  <c r="E584" i="7"/>
  <c r="H584" i="7" s="1"/>
  <c r="G584" i="7"/>
  <c r="C585" i="6"/>
  <c r="L584" i="7"/>
  <c r="O585" i="7"/>
  <c r="BR584" i="7"/>
  <c r="DK586" i="7"/>
  <c r="CG585" i="7"/>
  <c r="AP585" i="7"/>
  <c r="BD585" i="7"/>
  <c r="DI587" i="7" l="1"/>
  <c r="DL587" i="7"/>
  <c r="Q587" i="6"/>
  <c r="DB587" i="7"/>
  <c r="P587" i="6" s="1"/>
  <c r="DE587" i="7"/>
  <c r="DC587" i="7"/>
  <c r="DF586" i="7"/>
  <c r="DD586" i="7"/>
  <c r="CH586" i="7"/>
  <c r="CE586" i="7"/>
  <c r="AF585" i="6"/>
  <c r="CW586" i="7"/>
  <c r="CT586" i="7"/>
  <c r="CP586" i="7"/>
  <c r="CM586" i="7"/>
  <c r="N586" i="6" s="1"/>
  <c r="CN586" i="7"/>
  <c r="CO585" i="7"/>
  <c r="CQ585" i="7"/>
  <c r="O587" i="6"/>
  <c r="BS586" i="7"/>
  <c r="BZ585" i="7"/>
  <c r="CB585" i="7"/>
  <c r="M586" i="6"/>
  <c r="BX586" i="7"/>
  <c r="L586" i="6" s="1"/>
  <c r="BY586" i="7"/>
  <c r="CA586" i="7"/>
  <c r="K586" i="6"/>
  <c r="BL586" i="7"/>
  <c r="BI586" i="7"/>
  <c r="J586" i="6" s="1"/>
  <c r="BJ586" i="7"/>
  <c r="BK585" i="7"/>
  <c r="BM585" i="7"/>
  <c r="AY585" i="7"/>
  <c r="AW585" i="7"/>
  <c r="BB586" i="7"/>
  <c r="AU586" i="7"/>
  <c r="H586" i="6" s="1"/>
  <c r="I586" i="6"/>
  <c r="AV586" i="7"/>
  <c r="AX586" i="7"/>
  <c r="BE587" i="7"/>
  <c r="AN586" i="7"/>
  <c r="F585" i="6"/>
  <c r="AJ586" i="7"/>
  <c r="AG586" i="7"/>
  <c r="AH586" i="7"/>
  <c r="AI585" i="7"/>
  <c r="AK585" i="7"/>
  <c r="AQ587" i="7"/>
  <c r="G587" i="6"/>
  <c r="F584" i="7"/>
  <c r="T586" i="7"/>
  <c r="V586" i="7"/>
  <c r="S586" i="7"/>
  <c r="D586" i="6" s="1"/>
  <c r="W585" i="7"/>
  <c r="U585" i="7"/>
  <c r="E587" i="6"/>
  <c r="AC587" i="7"/>
  <c r="Z586" i="7"/>
  <c r="E585" i="7"/>
  <c r="H585" i="7" s="1"/>
  <c r="D585" i="7"/>
  <c r="B585" i="6" s="1"/>
  <c r="AE585" i="6" s="1"/>
  <c r="G585" i="7"/>
  <c r="C586" i="6"/>
  <c r="L585" i="7"/>
  <c r="O586" i="7"/>
  <c r="CG586" i="7"/>
  <c r="BD586" i="7"/>
  <c r="BR585" i="7"/>
  <c r="DK587" i="7"/>
  <c r="AP586" i="7"/>
  <c r="AF586" i="6" l="1"/>
  <c r="BP586" i="7"/>
  <c r="DI588" i="7"/>
  <c r="DL588" i="7"/>
  <c r="Q588" i="6"/>
  <c r="DE588" i="7"/>
  <c r="DB588" i="7"/>
  <c r="P588" i="6" s="1"/>
  <c r="DC588" i="7"/>
  <c r="DD587" i="7"/>
  <c r="DF587" i="7"/>
  <c r="CH587" i="7"/>
  <c r="CE587" i="7"/>
  <c r="CW587" i="7"/>
  <c r="CT587" i="7"/>
  <c r="CP587" i="7"/>
  <c r="CN587" i="7"/>
  <c r="CM587" i="7"/>
  <c r="N587" i="6" s="1"/>
  <c r="CO586" i="7"/>
  <c r="CQ586" i="7"/>
  <c r="O588" i="6"/>
  <c r="CB586" i="7"/>
  <c r="BZ586" i="7"/>
  <c r="BS587" i="7"/>
  <c r="M587" i="6"/>
  <c r="BX587" i="7"/>
  <c r="L587" i="6" s="1"/>
  <c r="CA587" i="7"/>
  <c r="BY587" i="7"/>
  <c r="K587" i="6"/>
  <c r="BI587" i="7"/>
  <c r="J587" i="6" s="1"/>
  <c r="BJ587" i="7"/>
  <c r="BL587" i="7"/>
  <c r="BK586" i="7"/>
  <c r="BM586" i="7"/>
  <c r="BP587" i="7"/>
  <c r="AU587" i="7"/>
  <c r="H587" i="6" s="1"/>
  <c r="AX587" i="7"/>
  <c r="I587" i="6"/>
  <c r="AV587" i="7"/>
  <c r="BB587" i="7"/>
  <c r="AY586" i="7"/>
  <c r="AW586" i="7"/>
  <c r="BE588" i="7"/>
  <c r="AN587" i="7"/>
  <c r="F586" i="6"/>
  <c r="F585" i="7"/>
  <c r="AG587" i="7"/>
  <c r="AH587" i="7"/>
  <c r="AJ587" i="7"/>
  <c r="AI586" i="7"/>
  <c r="AK586" i="7"/>
  <c r="AQ588" i="7"/>
  <c r="G588" i="6"/>
  <c r="AC588" i="7"/>
  <c r="E588" i="6"/>
  <c r="V587" i="7"/>
  <c r="T587" i="7"/>
  <c r="S587" i="7"/>
  <c r="D587" i="6" s="1"/>
  <c r="Z587" i="7"/>
  <c r="U586" i="7"/>
  <c r="W586" i="7"/>
  <c r="E586" i="7"/>
  <c r="H586" i="7" s="1"/>
  <c r="G586" i="7"/>
  <c r="D586" i="7"/>
  <c r="B586" i="6" s="1"/>
  <c r="C587" i="6"/>
  <c r="L586" i="7"/>
  <c r="O587" i="7"/>
  <c r="AP587" i="7"/>
  <c r="CG587" i="7"/>
  <c r="DK588" i="7"/>
  <c r="BD587" i="7"/>
  <c r="BR586" i="7"/>
  <c r="AE586" i="6" l="1"/>
  <c r="DI589" i="7"/>
  <c r="DL589" i="7"/>
  <c r="Q589" i="6"/>
  <c r="DE589" i="7"/>
  <c r="DB589" i="7"/>
  <c r="P589" i="6" s="1"/>
  <c r="DC589" i="7"/>
  <c r="DF588" i="7"/>
  <c r="DD588" i="7"/>
  <c r="CH588" i="7"/>
  <c r="CE588" i="7"/>
  <c r="AF587" i="6"/>
  <c r="CW588" i="7"/>
  <c r="CT588" i="7"/>
  <c r="CO587" i="7"/>
  <c r="CQ587" i="7"/>
  <c r="CM588" i="7"/>
  <c r="N588" i="6" s="1"/>
  <c r="CP588" i="7"/>
  <c r="CN588" i="7"/>
  <c r="O589" i="6"/>
  <c r="M588" i="6"/>
  <c r="CA588" i="7"/>
  <c r="BY588" i="7"/>
  <c r="BX588" i="7"/>
  <c r="L588" i="6" s="1"/>
  <c r="BZ587" i="7"/>
  <c r="CB587" i="7"/>
  <c r="K588" i="6"/>
  <c r="BL588" i="7"/>
  <c r="BI588" i="7"/>
  <c r="J588" i="6" s="1"/>
  <c r="BJ588" i="7"/>
  <c r="BK587" i="7"/>
  <c r="BM587" i="7"/>
  <c r="BB588" i="7"/>
  <c r="AW587" i="7"/>
  <c r="AY587" i="7"/>
  <c r="AX588" i="7"/>
  <c r="I588" i="6"/>
  <c r="AU588" i="7"/>
  <c r="H588" i="6" s="1"/>
  <c r="AV588" i="7"/>
  <c r="BE589" i="7"/>
  <c r="AN588" i="7"/>
  <c r="F587" i="6"/>
  <c r="F586" i="7"/>
  <c r="AI587" i="7"/>
  <c r="AK587" i="7"/>
  <c r="AG588" i="7"/>
  <c r="AH588" i="7"/>
  <c r="AJ588" i="7"/>
  <c r="AQ589" i="7"/>
  <c r="G589" i="6"/>
  <c r="T588" i="7"/>
  <c r="V588" i="7"/>
  <c r="S588" i="7"/>
  <c r="D588" i="6" s="1"/>
  <c r="W587" i="7"/>
  <c r="U587" i="7"/>
  <c r="E589" i="6"/>
  <c r="AC589" i="7"/>
  <c r="Z588" i="7"/>
  <c r="G587" i="7"/>
  <c r="D587" i="7"/>
  <c r="B587" i="6" s="1"/>
  <c r="AE587" i="6" s="1"/>
  <c r="E587" i="7"/>
  <c r="F587" i="7" s="1"/>
  <c r="C588" i="6"/>
  <c r="L587" i="7"/>
  <c r="O588" i="7"/>
  <c r="CG588" i="7"/>
  <c r="BD588" i="7"/>
  <c r="BR588" i="7"/>
  <c r="BR587" i="7"/>
  <c r="AP588" i="7"/>
  <c r="DK589" i="7"/>
  <c r="DI590" i="7" l="1"/>
  <c r="DL590" i="7"/>
  <c r="Q590" i="6"/>
  <c r="DB590" i="7"/>
  <c r="P590" i="6" s="1"/>
  <c r="DE590" i="7"/>
  <c r="DC590" i="7"/>
  <c r="DD589" i="7"/>
  <c r="DF589" i="7"/>
  <c r="AF588" i="6"/>
  <c r="CH589" i="7"/>
  <c r="CE589" i="7"/>
  <c r="CW589" i="7"/>
  <c r="CT589" i="7"/>
  <c r="CM589" i="7"/>
  <c r="N589" i="6" s="1"/>
  <c r="CP589" i="7"/>
  <c r="CN589" i="7"/>
  <c r="CO588" i="7"/>
  <c r="CQ588" i="7"/>
  <c r="O590" i="6"/>
  <c r="BP588" i="7"/>
  <c r="M589" i="6"/>
  <c r="CA589" i="7"/>
  <c r="BX589" i="7"/>
  <c r="L589" i="6" s="1"/>
  <c r="BY589" i="7"/>
  <c r="BS588" i="7"/>
  <c r="CB588" i="7"/>
  <c r="BZ588" i="7"/>
  <c r="BM588" i="7"/>
  <c r="BK588" i="7"/>
  <c r="K589" i="6"/>
  <c r="BL589" i="7"/>
  <c r="BI589" i="7"/>
  <c r="J589" i="6" s="1"/>
  <c r="BJ589" i="7"/>
  <c r="AY588" i="7"/>
  <c r="AW588" i="7"/>
  <c r="AU589" i="7"/>
  <c r="H589" i="6" s="1"/>
  <c r="AX589" i="7"/>
  <c r="I589" i="6"/>
  <c r="AV589" i="7"/>
  <c r="BB589" i="7"/>
  <c r="BE590" i="7"/>
  <c r="AN589" i="7"/>
  <c r="F588" i="6"/>
  <c r="H587" i="7"/>
  <c r="AI588" i="7"/>
  <c r="AK588" i="7"/>
  <c r="AG589" i="7"/>
  <c r="AJ589" i="7"/>
  <c r="AH589" i="7"/>
  <c r="AQ590" i="7"/>
  <c r="G590" i="6"/>
  <c r="AC590" i="7"/>
  <c r="E590" i="6"/>
  <c r="V589" i="7"/>
  <c r="T589" i="7"/>
  <c r="S589" i="7"/>
  <c r="D589" i="6" s="1"/>
  <c r="Z589" i="7"/>
  <c r="U588" i="7"/>
  <c r="W588" i="7"/>
  <c r="G588" i="7"/>
  <c r="E588" i="7"/>
  <c r="F588" i="7" s="1"/>
  <c r="D588" i="7"/>
  <c r="B588" i="6" s="1"/>
  <c r="AE588" i="6" s="1"/>
  <c r="C589" i="6"/>
  <c r="L588" i="7"/>
  <c r="O589" i="7"/>
  <c r="AP589" i="7"/>
  <c r="DK590" i="7"/>
  <c r="CG589" i="7"/>
  <c r="BR589" i="7"/>
  <c r="BD589" i="7"/>
  <c r="DI591" i="7" l="1"/>
  <c r="DL591" i="7"/>
  <c r="Q591" i="6"/>
  <c r="DB591" i="7"/>
  <c r="P591" i="6" s="1"/>
  <c r="DE591" i="7"/>
  <c r="DC591" i="7"/>
  <c r="DF590" i="7"/>
  <c r="DD590" i="7"/>
  <c r="CH590" i="7"/>
  <c r="CE590" i="7"/>
  <c r="AF589" i="6"/>
  <c r="CW590" i="7"/>
  <c r="CT590" i="7"/>
  <c r="CP590" i="7"/>
  <c r="CM590" i="7"/>
  <c r="N590" i="6" s="1"/>
  <c r="CN590" i="7"/>
  <c r="CO589" i="7"/>
  <c r="CQ589" i="7"/>
  <c r="O591" i="6"/>
  <c r="BZ589" i="7"/>
  <c r="CB589" i="7"/>
  <c r="BS590" i="7"/>
  <c r="BP589" i="7"/>
  <c r="M590" i="6"/>
  <c r="BX590" i="7"/>
  <c r="L590" i="6" s="1"/>
  <c r="BY590" i="7"/>
  <c r="CA590" i="7"/>
  <c r="BS589" i="7"/>
  <c r="K590" i="6"/>
  <c r="BI590" i="7"/>
  <c r="J590" i="6" s="1"/>
  <c r="BL590" i="7"/>
  <c r="BJ590" i="7"/>
  <c r="BK589" i="7"/>
  <c r="BM589" i="7"/>
  <c r="BP590" i="7"/>
  <c r="AY589" i="7"/>
  <c r="AW589" i="7"/>
  <c r="BB590" i="7"/>
  <c r="I590" i="6"/>
  <c r="AU590" i="7"/>
  <c r="H590" i="6" s="1"/>
  <c r="AV590" i="7"/>
  <c r="AX590" i="7"/>
  <c r="BE591" i="7"/>
  <c r="AN590" i="7"/>
  <c r="F589" i="6"/>
  <c r="AG590" i="7"/>
  <c r="AJ590" i="7"/>
  <c r="AH590" i="7"/>
  <c r="AI589" i="7"/>
  <c r="AK589" i="7"/>
  <c r="AQ591" i="7"/>
  <c r="G591" i="6"/>
  <c r="T590" i="7"/>
  <c r="V590" i="7"/>
  <c r="S590" i="7"/>
  <c r="D590" i="6" s="1"/>
  <c r="D589" i="7"/>
  <c r="B589" i="6" s="1"/>
  <c r="AE589" i="6" s="1"/>
  <c r="W589" i="7"/>
  <c r="U589" i="7"/>
  <c r="E591" i="6"/>
  <c r="AC591" i="7"/>
  <c r="Z590" i="7"/>
  <c r="H588" i="7"/>
  <c r="G589" i="7"/>
  <c r="E589" i="7"/>
  <c r="F589" i="7" s="1"/>
  <c r="C590" i="6"/>
  <c r="L589" i="7"/>
  <c r="O590" i="7"/>
  <c r="AP590" i="7"/>
  <c r="BD590" i="7"/>
  <c r="CG590" i="7"/>
  <c r="DK591" i="7"/>
  <c r="DI592" i="7" l="1"/>
  <c r="DL592" i="7"/>
  <c r="Q592" i="6"/>
  <c r="DB592" i="7"/>
  <c r="P592" i="6" s="1"/>
  <c r="DE592" i="7"/>
  <c r="DC592" i="7"/>
  <c r="DD591" i="7"/>
  <c r="DF591" i="7"/>
  <c r="AF590" i="6"/>
  <c r="CH591" i="7"/>
  <c r="CE591" i="7"/>
  <c r="CW591" i="7"/>
  <c r="CT591" i="7"/>
  <c r="CP591" i="7"/>
  <c r="CN591" i="7"/>
  <c r="CM591" i="7"/>
  <c r="N591" i="6" s="1"/>
  <c r="CO590" i="7"/>
  <c r="CQ590" i="7"/>
  <c r="O592" i="6"/>
  <c r="BS591" i="7"/>
  <c r="CB590" i="7"/>
  <c r="BZ590" i="7"/>
  <c r="BX591" i="7"/>
  <c r="L591" i="6" s="1"/>
  <c r="M591" i="6"/>
  <c r="CA591" i="7"/>
  <c r="BY591" i="7"/>
  <c r="K591" i="6"/>
  <c r="BJ591" i="7"/>
  <c r="BI591" i="7"/>
  <c r="J591" i="6" s="1"/>
  <c r="BL591" i="7"/>
  <c r="BK590" i="7"/>
  <c r="BM590" i="7"/>
  <c r="I591" i="6"/>
  <c r="AU591" i="7"/>
  <c r="H591" i="6" s="1"/>
  <c r="AX591" i="7"/>
  <c r="AV591" i="7"/>
  <c r="BB591" i="7"/>
  <c r="AW590" i="7"/>
  <c r="AY590" i="7"/>
  <c r="BE592" i="7"/>
  <c r="AN591" i="7"/>
  <c r="F590" i="6"/>
  <c r="H589" i="7"/>
  <c r="AG591" i="7"/>
  <c r="AJ591" i="7"/>
  <c r="AH591" i="7"/>
  <c r="AI590" i="7"/>
  <c r="AK590" i="7"/>
  <c r="AQ592" i="7"/>
  <c r="G592" i="6"/>
  <c r="G590" i="7"/>
  <c r="Z591" i="7"/>
  <c r="AC592" i="7"/>
  <c r="E592" i="6"/>
  <c r="V591" i="7"/>
  <c r="T591" i="7"/>
  <c r="S591" i="7"/>
  <c r="D591" i="6" s="1"/>
  <c r="U590" i="7"/>
  <c r="W590" i="7"/>
  <c r="D590" i="7"/>
  <c r="B590" i="6" s="1"/>
  <c r="AE590" i="6" s="1"/>
  <c r="E590" i="7"/>
  <c r="F590" i="7" s="1"/>
  <c r="C591" i="6"/>
  <c r="L590" i="7"/>
  <c r="O591" i="7"/>
  <c r="AP591" i="7"/>
  <c r="BD591" i="7"/>
  <c r="BR590" i="7"/>
  <c r="DK592" i="7"/>
  <c r="CG591" i="7"/>
  <c r="DI593" i="7" l="1"/>
  <c r="DL593" i="7"/>
  <c r="Q593" i="6"/>
  <c r="DB593" i="7"/>
  <c r="P593" i="6" s="1"/>
  <c r="DE593" i="7"/>
  <c r="DC593" i="7"/>
  <c r="DF592" i="7"/>
  <c r="DD592" i="7"/>
  <c r="CH592" i="7"/>
  <c r="CE592" i="7"/>
  <c r="AF591" i="6"/>
  <c r="CW592" i="7"/>
  <c r="CT592" i="7"/>
  <c r="CO591" i="7"/>
  <c r="CQ591" i="7"/>
  <c r="CP592" i="7"/>
  <c r="CM592" i="7"/>
  <c r="N592" i="6" s="1"/>
  <c r="CN592" i="7"/>
  <c r="O593" i="6"/>
  <c r="BP591" i="7"/>
  <c r="BZ591" i="7"/>
  <c r="CB591" i="7"/>
  <c r="M592" i="6"/>
  <c r="BX592" i="7"/>
  <c r="L592" i="6" s="1"/>
  <c r="BY592" i="7"/>
  <c r="CA592" i="7"/>
  <c r="K592" i="6"/>
  <c r="BL592" i="7"/>
  <c r="BI592" i="7"/>
  <c r="J592" i="6" s="1"/>
  <c r="BJ592" i="7"/>
  <c r="BK591" i="7"/>
  <c r="BM591" i="7"/>
  <c r="BB592" i="7"/>
  <c r="AW591" i="7"/>
  <c r="AY591" i="7"/>
  <c r="I592" i="6"/>
  <c r="AU592" i="7"/>
  <c r="H592" i="6" s="1"/>
  <c r="AX592" i="7"/>
  <c r="AV592" i="7"/>
  <c r="BE593" i="7"/>
  <c r="AN592" i="7"/>
  <c r="F591" i="6"/>
  <c r="AG592" i="7"/>
  <c r="AJ592" i="7"/>
  <c r="AH592" i="7"/>
  <c r="AI591" i="7"/>
  <c r="AK591" i="7"/>
  <c r="AQ593" i="7"/>
  <c r="G593" i="6"/>
  <c r="T592" i="7"/>
  <c r="V592" i="7"/>
  <c r="S592" i="7"/>
  <c r="D592" i="6" s="1"/>
  <c r="W591" i="7"/>
  <c r="U591" i="7"/>
  <c r="E593" i="6"/>
  <c r="AC593" i="7"/>
  <c r="Z592" i="7"/>
  <c r="H590" i="7"/>
  <c r="E591" i="7"/>
  <c r="F591" i="7" s="1"/>
  <c r="D591" i="7"/>
  <c r="B591" i="6" s="1"/>
  <c r="AE591" i="6" s="1"/>
  <c r="G591" i="7"/>
  <c r="C592" i="6"/>
  <c r="L591" i="7"/>
  <c r="O592" i="7"/>
  <c r="BR592" i="7"/>
  <c r="AP592" i="7"/>
  <c r="CG592" i="7"/>
  <c r="BR591" i="7"/>
  <c r="DK593" i="7"/>
  <c r="BD592" i="7"/>
  <c r="DI594" i="7" l="1"/>
  <c r="DL594" i="7"/>
  <c r="Q594" i="6"/>
  <c r="DB594" i="7"/>
  <c r="P594" i="6" s="1"/>
  <c r="DC594" i="7"/>
  <c r="DE594" i="7"/>
  <c r="DF593" i="7"/>
  <c r="DD593" i="7"/>
  <c r="CH593" i="7"/>
  <c r="CE593" i="7"/>
  <c r="AF592" i="6"/>
  <c r="CW593" i="7"/>
  <c r="CT593" i="7"/>
  <c r="CP593" i="7"/>
  <c r="CM593" i="7"/>
  <c r="N593" i="6" s="1"/>
  <c r="CN593" i="7"/>
  <c r="CQ592" i="7"/>
  <c r="CO592" i="7"/>
  <c r="O594" i="6"/>
  <c r="BS593" i="7"/>
  <c r="CB592" i="7"/>
  <c r="BZ592" i="7"/>
  <c r="BP592" i="7"/>
  <c r="M593" i="6"/>
  <c r="BX593" i="7"/>
  <c r="L593" i="6" s="1"/>
  <c r="CA593" i="7"/>
  <c r="BY593" i="7"/>
  <c r="BS592" i="7"/>
  <c r="BP593" i="7"/>
  <c r="BM592" i="7"/>
  <c r="BK592" i="7"/>
  <c r="K593" i="6"/>
  <c r="BJ593" i="7"/>
  <c r="BI593" i="7"/>
  <c r="J593" i="6" s="1"/>
  <c r="BL593" i="7"/>
  <c r="AY592" i="7"/>
  <c r="AW592" i="7"/>
  <c r="I593" i="6"/>
  <c r="AX593" i="7"/>
  <c r="AU593" i="7"/>
  <c r="H593" i="6" s="1"/>
  <c r="AV593" i="7"/>
  <c r="BB593" i="7"/>
  <c r="BE594" i="7"/>
  <c r="AN593" i="7"/>
  <c r="F592" i="6"/>
  <c r="H591" i="7"/>
  <c r="AG593" i="7"/>
  <c r="AH593" i="7"/>
  <c r="AJ593" i="7"/>
  <c r="AI592" i="7"/>
  <c r="AK592" i="7"/>
  <c r="AQ594" i="7"/>
  <c r="G594" i="6"/>
  <c r="AC594" i="7"/>
  <c r="E594" i="6"/>
  <c r="V593" i="7"/>
  <c r="T593" i="7"/>
  <c r="S593" i="7"/>
  <c r="D593" i="6" s="1"/>
  <c r="Z593" i="7"/>
  <c r="U592" i="7"/>
  <c r="W592" i="7"/>
  <c r="E592" i="7"/>
  <c r="H592" i="7" s="1"/>
  <c r="D592" i="7"/>
  <c r="B592" i="6" s="1"/>
  <c r="AE592" i="6" s="1"/>
  <c r="G592" i="7"/>
  <c r="C593" i="6"/>
  <c r="L592" i="7"/>
  <c r="O593" i="7"/>
  <c r="AP593" i="7"/>
  <c r="CG593" i="7"/>
  <c r="DK594" i="7"/>
  <c r="BD593" i="7"/>
  <c r="DI595" i="7" l="1"/>
  <c r="DL595" i="7"/>
  <c r="DD594" i="7"/>
  <c r="DF594" i="7"/>
  <c r="Q595" i="6"/>
  <c r="DE595" i="7"/>
  <c r="DC595" i="7"/>
  <c r="DB595" i="7"/>
  <c r="P595" i="6" s="1"/>
  <c r="AF593" i="6"/>
  <c r="CH594" i="7"/>
  <c r="CE594" i="7"/>
  <c r="CW594" i="7"/>
  <c r="CT594" i="7"/>
  <c r="CP594" i="7"/>
  <c r="CN594" i="7"/>
  <c r="CM594" i="7"/>
  <c r="N594" i="6" s="1"/>
  <c r="CQ593" i="7"/>
  <c r="CO593" i="7"/>
  <c r="O595" i="6"/>
  <c r="CB593" i="7"/>
  <c r="BZ593" i="7"/>
  <c r="M594" i="6"/>
  <c r="BX594" i="7"/>
  <c r="L594" i="6" s="1"/>
  <c r="BY594" i="7"/>
  <c r="CA594" i="7"/>
  <c r="BP594" i="7"/>
  <c r="K594" i="6"/>
  <c r="BI594" i="7"/>
  <c r="J594" i="6" s="1"/>
  <c r="BL594" i="7"/>
  <c r="BJ594" i="7"/>
  <c r="BK593" i="7"/>
  <c r="BM593" i="7"/>
  <c r="AV594" i="7"/>
  <c r="I594" i="6"/>
  <c r="AU594" i="7"/>
  <c r="H594" i="6" s="1"/>
  <c r="AX594" i="7"/>
  <c r="AY593" i="7"/>
  <c r="AW593" i="7"/>
  <c r="BB594" i="7"/>
  <c r="BE595" i="7"/>
  <c r="AN594" i="7"/>
  <c r="F593" i="6"/>
  <c r="F592" i="7"/>
  <c r="AI593" i="7"/>
  <c r="AK593" i="7"/>
  <c r="AJ594" i="7"/>
  <c r="AH594" i="7"/>
  <c r="AG594" i="7"/>
  <c r="AQ595" i="7"/>
  <c r="G595" i="6"/>
  <c r="T594" i="7"/>
  <c r="V594" i="7"/>
  <c r="S594" i="7"/>
  <c r="D594" i="6" s="1"/>
  <c r="W593" i="7"/>
  <c r="U593" i="7"/>
  <c r="E595" i="6"/>
  <c r="AC595" i="7"/>
  <c r="Z594" i="7"/>
  <c r="E593" i="7"/>
  <c r="H593" i="7" s="1"/>
  <c r="D593" i="7"/>
  <c r="B593" i="6" s="1"/>
  <c r="AE593" i="6" s="1"/>
  <c r="G593" i="7"/>
  <c r="C594" i="6"/>
  <c r="L593" i="7"/>
  <c r="O594" i="7"/>
  <c r="BR593" i="7"/>
  <c r="DK595" i="7"/>
  <c r="AP594" i="7"/>
  <c r="BD594" i="7"/>
  <c r="CG594" i="7"/>
  <c r="DI596" i="7" l="1"/>
  <c r="DL596" i="7"/>
  <c r="DF595" i="7"/>
  <c r="DD595" i="7"/>
  <c r="Q596" i="6"/>
  <c r="DB596" i="7"/>
  <c r="P596" i="6" s="1"/>
  <c r="DC596" i="7"/>
  <c r="DE596" i="7"/>
  <c r="AF594" i="6"/>
  <c r="CH595" i="7"/>
  <c r="CE595" i="7"/>
  <c r="CW595" i="7"/>
  <c r="CT595" i="7"/>
  <c r="CP595" i="7"/>
  <c r="CM595" i="7"/>
  <c r="N595" i="6" s="1"/>
  <c r="CN595" i="7"/>
  <c r="CQ594" i="7"/>
  <c r="CO594" i="7"/>
  <c r="O596" i="6"/>
  <c r="BS594" i="7"/>
  <c r="BZ594" i="7"/>
  <c r="CB594" i="7"/>
  <c r="CA595" i="7"/>
  <c r="M595" i="6"/>
  <c r="BX595" i="7"/>
  <c r="L595" i="6" s="1"/>
  <c r="BY595" i="7"/>
  <c r="K595" i="6"/>
  <c r="BJ595" i="7"/>
  <c r="BI595" i="7"/>
  <c r="J595" i="6" s="1"/>
  <c r="BL595" i="7"/>
  <c r="BK594" i="7"/>
  <c r="BM594" i="7"/>
  <c r="AX595" i="7"/>
  <c r="I595" i="6"/>
  <c r="AU595" i="7"/>
  <c r="H595" i="6" s="1"/>
  <c r="AV595" i="7"/>
  <c r="BB595" i="7"/>
  <c r="AY594" i="7"/>
  <c r="AW594" i="7"/>
  <c r="BE596" i="7"/>
  <c r="AN595" i="7"/>
  <c r="F594" i="6"/>
  <c r="F593" i="7"/>
  <c r="AI594" i="7"/>
  <c r="AK594" i="7"/>
  <c r="AG595" i="7"/>
  <c r="AJ595" i="7"/>
  <c r="AH595" i="7"/>
  <c r="AQ596" i="7"/>
  <c r="G596" i="6"/>
  <c r="AC596" i="7"/>
  <c r="E596" i="6"/>
  <c r="V595" i="7"/>
  <c r="T595" i="7"/>
  <c r="S595" i="7"/>
  <c r="D595" i="6" s="1"/>
  <c r="Z595" i="7"/>
  <c r="U594" i="7"/>
  <c r="W594" i="7"/>
  <c r="E594" i="7"/>
  <c r="H594" i="7" s="1"/>
  <c r="G594" i="7"/>
  <c r="D594" i="7"/>
  <c r="B594" i="6" s="1"/>
  <c r="C595" i="6"/>
  <c r="L594" i="7"/>
  <c r="O595" i="7"/>
  <c r="CG595" i="7"/>
  <c r="AP595" i="7"/>
  <c r="BD595" i="7"/>
  <c r="BR595" i="7"/>
  <c r="BR594" i="7"/>
  <c r="DK596" i="7"/>
  <c r="AE594" i="6" l="1"/>
  <c r="DI597" i="7"/>
  <c r="DL597" i="7"/>
  <c r="DD596" i="7"/>
  <c r="DF596" i="7"/>
  <c r="Q597" i="6"/>
  <c r="DB597" i="7"/>
  <c r="P597" i="6" s="1"/>
  <c r="DE597" i="7"/>
  <c r="DC597" i="7"/>
  <c r="CH596" i="7"/>
  <c r="CE596" i="7"/>
  <c r="AF595" i="6"/>
  <c r="CW596" i="7"/>
  <c r="CT596" i="7"/>
  <c r="CM596" i="7"/>
  <c r="N596" i="6" s="1"/>
  <c r="CP596" i="7"/>
  <c r="CN596" i="7"/>
  <c r="CQ595" i="7"/>
  <c r="CO595" i="7"/>
  <c r="O597" i="6"/>
  <c r="BS596" i="7"/>
  <c r="BP595" i="7"/>
  <c r="CB595" i="7"/>
  <c r="BZ595" i="7"/>
  <c r="M596" i="6"/>
  <c r="BY596" i="7"/>
  <c r="CA596" i="7"/>
  <c r="BX596" i="7"/>
  <c r="L596" i="6" s="1"/>
  <c r="BS595" i="7"/>
  <c r="K596" i="6"/>
  <c r="BL596" i="7"/>
  <c r="BI596" i="7"/>
  <c r="J596" i="6" s="1"/>
  <c r="BJ596" i="7"/>
  <c r="BM595" i="7"/>
  <c r="BK595" i="7"/>
  <c r="BP596" i="7"/>
  <c r="AX596" i="7"/>
  <c r="I596" i="6"/>
  <c r="AU596" i="7"/>
  <c r="H596" i="6" s="1"/>
  <c r="AV596" i="7"/>
  <c r="AW595" i="7"/>
  <c r="AY595" i="7"/>
  <c r="BB596" i="7"/>
  <c r="BE597" i="7"/>
  <c r="AN596" i="7"/>
  <c r="F595" i="6"/>
  <c r="F594" i="7"/>
  <c r="AG596" i="7"/>
  <c r="AJ596" i="7"/>
  <c r="AH596" i="7"/>
  <c r="AK595" i="7"/>
  <c r="AI595" i="7"/>
  <c r="AQ597" i="7"/>
  <c r="G597" i="6"/>
  <c r="T596" i="7"/>
  <c r="V596" i="7"/>
  <c r="S596" i="7"/>
  <c r="D596" i="6" s="1"/>
  <c r="W595" i="7"/>
  <c r="U595" i="7"/>
  <c r="E597" i="6"/>
  <c r="AC597" i="7"/>
  <c r="Z596" i="7"/>
  <c r="G595" i="7"/>
  <c r="D595" i="7"/>
  <c r="B595" i="6" s="1"/>
  <c r="AE595" i="6" s="1"/>
  <c r="E595" i="7"/>
  <c r="H595" i="7" s="1"/>
  <c r="C596" i="6"/>
  <c r="L595" i="7"/>
  <c r="O596" i="7"/>
  <c r="BD596" i="7"/>
  <c r="AP596" i="7"/>
  <c r="CG596" i="7"/>
  <c r="DK597" i="7"/>
  <c r="DI598" i="7" l="1"/>
  <c r="DL598" i="7"/>
  <c r="Q598" i="6"/>
  <c r="DC598" i="7"/>
  <c r="DB598" i="7"/>
  <c r="P598" i="6" s="1"/>
  <c r="DE598" i="7"/>
  <c r="DF597" i="7"/>
  <c r="DD597" i="7"/>
  <c r="AF596" i="6"/>
  <c r="CH597" i="7"/>
  <c r="CE597" i="7"/>
  <c r="CW597" i="7"/>
  <c r="CT597" i="7"/>
  <c r="CP597" i="7"/>
  <c r="CM597" i="7"/>
  <c r="N597" i="6" s="1"/>
  <c r="CN597" i="7"/>
  <c r="CQ596" i="7"/>
  <c r="CO596" i="7"/>
  <c r="O598" i="6"/>
  <c r="BZ596" i="7"/>
  <c r="CB596" i="7"/>
  <c r="BS597" i="7"/>
  <c r="M597" i="6"/>
  <c r="BY597" i="7"/>
  <c r="BX597" i="7"/>
  <c r="L597" i="6" s="1"/>
  <c r="CA597" i="7"/>
  <c r="K597" i="6"/>
  <c r="BL597" i="7"/>
  <c r="BJ597" i="7"/>
  <c r="BI597" i="7"/>
  <c r="J597" i="6" s="1"/>
  <c r="BM596" i="7"/>
  <c r="BK596" i="7"/>
  <c r="AY596" i="7"/>
  <c r="AW596" i="7"/>
  <c r="I597" i="6"/>
  <c r="AU597" i="7"/>
  <c r="H597" i="6" s="1"/>
  <c r="AX597" i="7"/>
  <c r="AV597" i="7"/>
  <c r="BB597" i="7"/>
  <c r="BE598" i="7"/>
  <c r="AN597" i="7"/>
  <c r="F596" i="6"/>
  <c r="F595" i="7"/>
  <c r="AJ597" i="7"/>
  <c r="AG597" i="7"/>
  <c r="AH597" i="7"/>
  <c r="AI596" i="7"/>
  <c r="AK596" i="7"/>
  <c r="AQ598" i="7"/>
  <c r="G598" i="6"/>
  <c r="AC598" i="7"/>
  <c r="E598" i="6"/>
  <c r="V597" i="7"/>
  <c r="T597" i="7"/>
  <c r="S597" i="7"/>
  <c r="D597" i="6" s="1"/>
  <c r="Z597" i="7"/>
  <c r="U596" i="7"/>
  <c r="W596" i="7"/>
  <c r="G596" i="7"/>
  <c r="D596" i="7"/>
  <c r="B596" i="6" s="1"/>
  <c r="AE596" i="6" s="1"/>
  <c r="E596" i="7"/>
  <c r="H596" i="7" s="1"/>
  <c r="C597" i="6"/>
  <c r="L596" i="7"/>
  <c r="O597" i="7"/>
  <c r="BR596" i="7"/>
  <c r="DK598" i="7"/>
  <c r="AP597" i="7"/>
  <c r="CG597" i="7"/>
  <c r="BD597" i="7"/>
  <c r="AF597" i="6" l="1"/>
  <c r="BP597" i="7"/>
  <c r="DI599" i="7"/>
  <c r="DL599" i="7"/>
  <c r="Q599" i="6"/>
  <c r="DE599" i="7"/>
  <c r="DC599" i="7"/>
  <c r="DB599" i="7"/>
  <c r="P599" i="6" s="1"/>
  <c r="DD598" i="7"/>
  <c r="DF598" i="7"/>
  <c r="CH598" i="7"/>
  <c r="CE598" i="7"/>
  <c r="CW598" i="7"/>
  <c r="CT598" i="7"/>
  <c r="CP598" i="7"/>
  <c r="CM598" i="7"/>
  <c r="N598" i="6" s="1"/>
  <c r="CN598" i="7"/>
  <c r="CQ597" i="7"/>
  <c r="CO597" i="7"/>
  <c r="O599" i="6"/>
  <c r="CB597" i="7"/>
  <c r="BZ597" i="7"/>
  <c r="M598" i="6"/>
  <c r="BX598" i="7"/>
  <c r="L598" i="6" s="1"/>
  <c r="BY598" i="7"/>
  <c r="CA598" i="7"/>
  <c r="K598" i="6"/>
  <c r="BL598" i="7"/>
  <c r="BI598" i="7"/>
  <c r="J598" i="6" s="1"/>
  <c r="BJ598" i="7"/>
  <c r="BP598" i="7"/>
  <c r="BK597" i="7"/>
  <c r="BM597" i="7"/>
  <c r="AY597" i="7"/>
  <c r="AW597" i="7"/>
  <c r="BB598" i="7"/>
  <c r="I598" i="6"/>
  <c r="AU598" i="7"/>
  <c r="H598" i="6" s="1"/>
  <c r="AV598" i="7"/>
  <c r="AX598" i="7"/>
  <c r="BE599" i="7"/>
  <c r="AN598" i="7"/>
  <c r="F597" i="6"/>
  <c r="F596" i="7"/>
  <c r="AG598" i="7"/>
  <c r="AH598" i="7"/>
  <c r="AJ598" i="7"/>
  <c r="AI597" i="7"/>
  <c r="AK597" i="7"/>
  <c r="AQ599" i="7"/>
  <c r="G599" i="6"/>
  <c r="T598" i="7"/>
  <c r="V598" i="7"/>
  <c r="S598" i="7"/>
  <c r="D598" i="6" s="1"/>
  <c r="W597" i="7"/>
  <c r="U597" i="7"/>
  <c r="E599" i="6"/>
  <c r="AC599" i="7"/>
  <c r="Z598" i="7"/>
  <c r="G597" i="7"/>
  <c r="D597" i="7"/>
  <c r="B597" i="6" s="1"/>
  <c r="AE597" i="6" s="1"/>
  <c r="E597" i="7"/>
  <c r="H597" i="7" s="1"/>
  <c r="C598" i="6"/>
  <c r="L597" i="7"/>
  <c r="O598" i="7"/>
  <c r="DK599" i="7"/>
  <c r="CG598" i="7"/>
  <c r="BD598" i="7"/>
  <c r="AP598" i="7"/>
  <c r="BR597" i="7"/>
  <c r="DI600" i="7" l="1"/>
  <c r="DL600" i="7"/>
  <c r="DF599" i="7"/>
  <c r="DD599" i="7"/>
  <c r="Q600" i="6"/>
  <c r="DB600" i="7"/>
  <c r="P600" i="6" s="1"/>
  <c r="DC600" i="7"/>
  <c r="DE600" i="7"/>
  <c r="CH599" i="7"/>
  <c r="CE599" i="7"/>
  <c r="AF598" i="6"/>
  <c r="CW599" i="7"/>
  <c r="CT599" i="7"/>
  <c r="CM599" i="7"/>
  <c r="N599" i="6" s="1"/>
  <c r="CP599" i="7"/>
  <c r="CN599" i="7"/>
  <c r="CQ598" i="7"/>
  <c r="CO598" i="7"/>
  <c r="O600" i="6"/>
  <c r="CA599" i="7"/>
  <c r="M599" i="6"/>
  <c r="BY599" i="7"/>
  <c r="BX599" i="7"/>
  <c r="L599" i="6" s="1"/>
  <c r="BZ598" i="7"/>
  <c r="CB598" i="7"/>
  <c r="BS598" i="7"/>
  <c r="K599" i="6"/>
  <c r="BJ599" i="7"/>
  <c r="BI599" i="7"/>
  <c r="J599" i="6" s="1"/>
  <c r="BL599" i="7"/>
  <c r="BK598" i="7"/>
  <c r="BM598" i="7"/>
  <c r="I599" i="6"/>
  <c r="AU599" i="7"/>
  <c r="H599" i="6" s="1"/>
  <c r="AX599" i="7"/>
  <c r="AV599" i="7"/>
  <c r="BB599" i="7"/>
  <c r="AY598" i="7"/>
  <c r="AW598" i="7"/>
  <c r="BE600" i="7"/>
  <c r="AN599" i="7"/>
  <c r="F598" i="6"/>
  <c r="AI598" i="7"/>
  <c r="AK598" i="7"/>
  <c r="AG599" i="7"/>
  <c r="AH599" i="7"/>
  <c r="AJ599" i="7"/>
  <c r="AQ600" i="7"/>
  <c r="G600" i="6"/>
  <c r="F597" i="7"/>
  <c r="AC600" i="7"/>
  <c r="E600" i="6"/>
  <c r="T599" i="7"/>
  <c r="V599" i="7"/>
  <c r="S599" i="7"/>
  <c r="D599" i="6" s="1"/>
  <c r="Z599" i="7"/>
  <c r="U598" i="7"/>
  <c r="W598" i="7"/>
  <c r="G598" i="7"/>
  <c r="C599" i="6"/>
  <c r="L598" i="7"/>
  <c r="E598" i="7"/>
  <c r="D598" i="7"/>
  <c r="B598" i="6" s="1"/>
  <c r="O599" i="7"/>
  <c r="CG599" i="7"/>
  <c r="BD599" i="7"/>
  <c r="AP599" i="7"/>
  <c r="BR599" i="7"/>
  <c r="DK600" i="7"/>
  <c r="BR598" i="7"/>
  <c r="AE598" i="6" l="1"/>
  <c r="DI601" i="7"/>
  <c r="DL601" i="7"/>
  <c r="DF600" i="7"/>
  <c r="DD600" i="7"/>
  <c r="Q601" i="6"/>
  <c r="DB601" i="7"/>
  <c r="P601" i="6" s="1"/>
  <c r="DE601" i="7"/>
  <c r="DC601" i="7"/>
  <c r="AF599" i="6"/>
  <c r="CH600" i="7"/>
  <c r="CE600" i="7"/>
  <c r="CW600" i="7"/>
  <c r="CT600" i="7"/>
  <c r="CP600" i="7"/>
  <c r="CM600" i="7"/>
  <c r="N600" i="6" s="1"/>
  <c r="CN600" i="7"/>
  <c r="CQ599" i="7"/>
  <c r="CO599" i="7"/>
  <c r="O601" i="6"/>
  <c r="M600" i="6"/>
  <c r="BX600" i="7"/>
  <c r="L600" i="6" s="1"/>
  <c r="CA600" i="7"/>
  <c r="BY600" i="7"/>
  <c r="BP600" i="7"/>
  <c r="BP599" i="7"/>
  <c r="CB599" i="7"/>
  <c r="BZ599" i="7"/>
  <c r="BS599" i="7"/>
  <c r="K600" i="6"/>
  <c r="BI600" i="7"/>
  <c r="J600" i="6" s="1"/>
  <c r="BL600" i="7"/>
  <c r="BJ600" i="7"/>
  <c r="BM599" i="7"/>
  <c r="BK599" i="7"/>
  <c r="BB600" i="7"/>
  <c r="AW599" i="7"/>
  <c r="AY599" i="7"/>
  <c r="I600" i="6"/>
  <c r="AV600" i="7"/>
  <c r="AU600" i="7"/>
  <c r="H600" i="6" s="1"/>
  <c r="AX600" i="7"/>
  <c r="BE601" i="7"/>
  <c r="AN600" i="7"/>
  <c r="F599" i="6"/>
  <c r="AI599" i="7"/>
  <c r="AK599" i="7"/>
  <c r="AG600" i="7"/>
  <c r="AJ600" i="7"/>
  <c r="AH600" i="7"/>
  <c r="AQ601" i="7"/>
  <c r="G601" i="6"/>
  <c r="U599" i="7"/>
  <c r="W599" i="7"/>
  <c r="V600" i="7"/>
  <c r="T600" i="7"/>
  <c r="S600" i="7"/>
  <c r="D600" i="6" s="1"/>
  <c r="E601" i="6"/>
  <c r="AC601" i="7"/>
  <c r="Z600" i="7"/>
  <c r="E599" i="7"/>
  <c r="F599" i="7" s="1"/>
  <c r="D599" i="7"/>
  <c r="B599" i="6" s="1"/>
  <c r="AE599" i="6" s="1"/>
  <c r="G599" i="7"/>
  <c r="C600" i="6"/>
  <c r="L599" i="7"/>
  <c r="F598" i="7"/>
  <c r="H598" i="7"/>
  <c r="O600" i="7"/>
  <c r="DK601" i="7"/>
  <c r="CG600" i="7"/>
  <c r="AP600" i="7"/>
  <c r="BD600" i="7"/>
  <c r="DI602" i="7" l="1"/>
  <c r="DL602" i="7"/>
  <c r="Q602" i="6"/>
  <c r="DB602" i="7"/>
  <c r="P602" i="6" s="1"/>
  <c r="DC602" i="7"/>
  <c r="DE602" i="7"/>
  <c r="DF601" i="7"/>
  <c r="DD601" i="7"/>
  <c r="AF600" i="6"/>
  <c r="CH601" i="7"/>
  <c r="CE601" i="7"/>
  <c r="CW601" i="7"/>
  <c r="CT601" i="7"/>
  <c r="CP601" i="7"/>
  <c r="CM601" i="7"/>
  <c r="N601" i="6" s="1"/>
  <c r="CN601" i="7"/>
  <c r="CQ600" i="7"/>
  <c r="CO600" i="7"/>
  <c r="O602" i="6"/>
  <c r="BZ600" i="7"/>
  <c r="CB600" i="7"/>
  <c r="BS600" i="7"/>
  <c r="M601" i="6"/>
  <c r="BY601" i="7"/>
  <c r="BX601" i="7"/>
  <c r="L601" i="6" s="1"/>
  <c r="CA601" i="7"/>
  <c r="K601" i="6"/>
  <c r="BJ601" i="7"/>
  <c r="BI601" i="7"/>
  <c r="J601" i="6" s="1"/>
  <c r="BL601" i="7"/>
  <c r="BM600" i="7"/>
  <c r="BK600" i="7"/>
  <c r="AY600" i="7"/>
  <c r="AW600" i="7"/>
  <c r="I601" i="6"/>
  <c r="AX601" i="7"/>
  <c r="AU601" i="7"/>
  <c r="H601" i="6" s="1"/>
  <c r="AV601" i="7"/>
  <c r="BB601" i="7"/>
  <c r="BE602" i="7"/>
  <c r="AN601" i="7"/>
  <c r="F600" i="6"/>
  <c r="AG601" i="7"/>
  <c r="AJ601" i="7"/>
  <c r="AH601" i="7"/>
  <c r="AI600" i="7"/>
  <c r="AK600" i="7"/>
  <c r="AQ602" i="7"/>
  <c r="G602" i="6"/>
  <c r="H599" i="7"/>
  <c r="AC602" i="7"/>
  <c r="E602" i="6"/>
  <c r="T601" i="7"/>
  <c r="V601" i="7"/>
  <c r="S601" i="7"/>
  <c r="D601" i="6" s="1"/>
  <c r="W600" i="7"/>
  <c r="U600" i="7"/>
  <c r="Z601" i="7"/>
  <c r="D600" i="7"/>
  <c r="B600" i="6" s="1"/>
  <c r="E600" i="7"/>
  <c r="H600" i="7" s="1"/>
  <c r="G600" i="7"/>
  <c r="C601" i="6"/>
  <c r="L600" i="7"/>
  <c r="O601" i="7"/>
  <c r="BR601" i="7"/>
  <c r="BR600" i="7"/>
  <c r="BD601" i="7"/>
  <c r="DK602" i="7"/>
  <c r="AP601" i="7"/>
  <c r="CG601" i="7"/>
  <c r="AE600" i="6" l="1"/>
  <c r="DI603" i="7"/>
  <c r="DL603" i="7"/>
  <c r="DD602" i="7"/>
  <c r="DF602" i="7"/>
  <c r="Q603" i="6"/>
  <c r="DE603" i="7"/>
  <c r="DC603" i="7"/>
  <c r="DB603" i="7"/>
  <c r="P603" i="6" s="1"/>
  <c r="CH602" i="7"/>
  <c r="CE602" i="7"/>
  <c r="AF601" i="6"/>
  <c r="CW602" i="7"/>
  <c r="CT602" i="7"/>
  <c r="CP602" i="7"/>
  <c r="CM602" i="7"/>
  <c r="N602" i="6" s="1"/>
  <c r="CN602" i="7"/>
  <c r="CQ601" i="7"/>
  <c r="CO601" i="7"/>
  <c r="O603" i="6"/>
  <c r="BP601" i="7"/>
  <c r="BZ601" i="7"/>
  <c r="CB601" i="7"/>
  <c r="M602" i="6"/>
  <c r="BX602" i="7"/>
  <c r="L602" i="6" s="1"/>
  <c r="BY602" i="7"/>
  <c r="CA602" i="7"/>
  <c r="BS601" i="7"/>
  <c r="K602" i="6"/>
  <c r="BI602" i="7"/>
  <c r="J602" i="6" s="1"/>
  <c r="BL602" i="7"/>
  <c r="BJ602" i="7"/>
  <c r="BK601" i="7"/>
  <c r="BM601" i="7"/>
  <c r="BP602" i="7"/>
  <c r="AV602" i="7"/>
  <c r="I602" i="6"/>
  <c r="AU602" i="7"/>
  <c r="H602" i="6" s="1"/>
  <c r="AX602" i="7"/>
  <c r="AY601" i="7"/>
  <c r="AW601" i="7"/>
  <c r="BB602" i="7"/>
  <c r="BE603" i="7"/>
  <c r="AN602" i="7"/>
  <c r="F601" i="6"/>
  <c r="AJ602" i="7"/>
  <c r="AG602" i="7"/>
  <c r="AH602" i="7"/>
  <c r="AI601" i="7"/>
  <c r="AK601" i="7"/>
  <c r="AQ603" i="7"/>
  <c r="G603" i="6"/>
  <c r="U601" i="7"/>
  <c r="W601" i="7"/>
  <c r="V602" i="7"/>
  <c r="T602" i="7"/>
  <c r="S602" i="7"/>
  <c r="D602" i="6" s="1"/>
  <c r="E603" i="6"/>
  <c r="AC603" i="7"/>
  <c r="Z602" i="7"/>
  <c r="F600" i="7"/>
  <c r="E601" i="7"/>
  <c r="H601" i="7" s="1"/>
  <c r="G601" i="7"/>
  <c r="D601" i="7"/>
  <c r="B601" i="6" s="1"/>
  <c r="AE601" i="6" s="1"/>
  <c r="C602" i="6"/>
  <c r="L601" i="7"/>
  <c r="O602" i="7"/>
  <c r="BD602" i="7"/>
  <c r="AP602" i="7"/>
  <c r="DK603" i="7"/>
  <c r="CG602" i="7"/>
  <c r="DI604" i="7" l="1"/>
  <c r="DL604" i="7"/>
  <c r="DF603" i="7"/>
  <c r="DD603" i="7"/>
  <c r="Q604" i="6"/>
  <c r="DC604" i="7"/>
  <c r="DB604" i="7"/>
  <c r="P604" i="6" s="1"/>
  <c r="DE604" i="7"/>
  <c r="AF602" i="6"/>
  <c r="CH603" i="7"/>
  <c r="CE603" i="7"/>
  <c r="CW603" i="7"/>
  <c r="CT603" i="7"/>
  <c r="CP603" i="7"/>
  <c r="CM603" i="7"/>
  <c r="N603" i="6" s="1"/>
  <c r="CN603" i="7"/>
  <c r="CQ602" i="7"/>
  <c r="CO602" i="7"/>
  <c r="O604" i="6"/>
  <c r="BZ602" i="7"/>
  <c r="CB602" i="7"/>
  <c r="BS602" i="7"/>
  <c r="CA603" i="7"/>
  <c r="M603" i="6"/>
  <c r="BX603" i="7"/>
  <c r="L603" i="6" s="1"/>
  <c r="BY603" i="7"/>
  <c r="K603" i="6"/>
  <c r="BJ603" i="7"/>
  <c r="BI603" i="7"/>
  <c r="J603" i="6" s="1"/>
  <c r="BL603" i="7"/>
  <c r="BK602" i="7"/>
  <c r="BM602" i="7"/>
  <c r="AX603" i="7"/>
  <c r="I603" i="6"/>
  <c r="AU603" i="7"/>
  <c r="H603" i="6" s="1"/>
  <c r="AV603" i="7"/>
  <c r="BB603" i="7"/>
  <c r="AY602" i="7"/>
  <c r="AW602" i="7"/>
  <c r="BE604" i="7"/>
  <c r="AN603" i="7"/>
  <c r="F602" i="6"/>
  <c r="AG603" i="7"/>
  <c r="AJ603" i="7"/>
  <c r="AH603" i="7"/>
  <c r="AI602" i="7"/>
  <c r="AK602" i="7"/>
  <c r="AQ604" i="7"/>
  <c r="G604" i="6"/>
  <c r="F601" i="7"/>
  <c r="AC604" i="7"/>
  <c r="E604" i="6"/>
  <c r="T603" i="7"/>
  <c r="V603" i="7"/>
  <c r="S603" i="7"/>
  <c r="D603" i="6" s="1"/>
  <c r="W602" i="7"/>
  <c r="U602" i="7"/>
  <c r="Z603" i="7"/>
  <c r="D602" i="7"/>
  <c r="B602" i="6" s="1"/>
  <c r="E602" i="7"/>
  <c r="F602" i="7" s="1"/>
  <c r="G602" i="7"/>
  <c r="C603" i="6"/>
  <c r="L602" i="7"/>
  <c r="O603" i="7"/>
  <c r="BD603" i="7"/>
  <c r="CG603" i="7"/>
  <c r="DK604" i="7"/>
  <c r="BR602" i="7"/>
  <c r="AP603" i="7"/>
  <c r="BR603" i="7"/>
  <c r="AE602" i="6" l="1"/>
  <c r="DI605" i="7"/>
  <c r="DL605" i="7"/>
  <c r="Q605" i="6"/>
  <c r="DC605" i="7"/>
  <c r="DE605" i="7"/>
  <c r="DB605" i="7"/>
  <c r="P605" i="6" s="1"/>
  <c r="DD604" i="7"/>
  <c r="DF604" i="7"/>
  <c r="CH604" i="7"/>
  <c r="CE604" i="7"/>
  <c r="AF603" i="6"/>
  <c r="CW604" i="7"/>
  <c r="CT604" i="7"/>
  <c r="CM604" i="7"/>
  <c r="N604" i="6" s="1"/>
  <c r="CP604" i="7"/>
  <c r="CN604" i="7"/>
  <c r="CQ603" i="7"/>
  <c r="CO603" i="7"/>
  <c r="O605" i="6"/>
  <c r="BP603" i="7"/>
  <c r="CB603" i="7"/>
  <c r="BZ603" i="7"/>
  <c r="BX604" i="7"/>
  <c r="L604" i="6" s="1"/>
  <c r="M604" i="6"/>
  <c r="BY604" i="7"/>
  <c r="CA604" i="7"/>
  <c r="BS603" i="7"/>
  <c r="K604" i="6"/>
  <c r="BL604" i="7"/>
  <c r="BI604" i="7"/>
  <c r="J604" i="6" s="1"/>
  <c r="BJ604" i="7"/>
  <c r="BK603" i="7"/>
  <c r="BM603" i="7"/>
  <c r="I604" i="6"/>
  <c r="AX604" i="7"/>
  <c r="AU604" i="7"/>
  <c r="H604" i="6" s="1"/>
  <c r="AV604" i="7"/>
  <c r="AW603" i="7"/>
  <c r="AY603" i="7"/>
  <c r="BB604" i="7"/>
  <c r="BE605" i="7"/>
  <c r="AN604" i="7"/>
  <c r="F603" i="6"/>
  <c r="AG604" i="7"/>
  <c r="AJ604" i="7"/>
  <c r="AH604" i="7"/>
  <c r="AI603" i="7"/>
  <c r="AK603" i="7"/>
  <c r="AQ605" i="7"/>
  <c r="G605" i="6"/>
  <c r="U603" i="7"/>
  <c r="W603" i="7"/>
  <c r="V604" i="7"/>
  <c r="T604" i="7"/>
  <c r="S604" i="7"/>
  <c r="D604" i="6" s="1"/>
  <c r="E605" i="6"/>
  <c r="AC605" i="7"/>
  <c r="Z604" i="7"/>
  <c r="H602" i="7"/>
  <c r="G603" i="7"/>
  <c r="E603" i="7"/>
  <c r="F603" i="7" s="1"/>
  <c r="D603" i="7"/>
  <c r="B603" i="6" s="1"/>
  <c r="C604" i="6"/>
  <c r="L603" i="7"/>
  <c r="O604" i="7"/>
  <c r="DK605" i="7"/>
  <c r="AP604" i="7"/>
  <c r="BR604" i="7"/>
  <c r="CG604" i="7"/>
  <c r="BD604" i="7"/>
  <c r="AE603" i="6" l="1"/>
  <c r="H603" i="7"/>
  <c r="DI606" i="7"/>
  <c r="DL606" i="7"/>
  <c r="Q606" i="6"/>
  <c r="DB606" i="7"/>
  <c r="P606" i="6" s="1"/>
  <c r="DC606" i="7"/>
  <c r="DE606" i="7"/>
  <c r="DF605" i="7"/>
  <c r="DD605" i="7"/>
  <c r="CH605" i="7"/>
  <c r="CE605" i="7"/>
  <c r="AF604" i="6"/>
  <c r="CW605" i="7"/>
  <c r="CT605" i="7"/>
  <c r="CP605" i="7"/>
  <c r="CM605" i="7"/>
  <c r="N605" i="6" s="1"/>
  <c r="CN605" i="7"/>
  <c r="CQ604" i="7"/>
  <c r="CO604" i="7"/>
  <c r="O606" i="6"/>
  <c r="BS605" i="7"/>
  <c r="BP604" i="7"/>
  <c r="CB604" i="7"/>
  <c r="BZ604" i="7"/>
  <c r="M605" i="6"/>
  <c r="BX605" i="7"/>
  <c r="L605" i="6" s="1"/>
  <c r="CA605" i="7"/>
  <c r="BY605" i="7"/>
  <c r="BS604" i="7"/>
  <c r="K605" i="6"/>
  <c r="BL605" i="7"/>
  <c r="BI605" i="7"/>
  <c r="J605" i="6" s="1"/>
  <c r="BJ605" i="7"/>
  <c r="BM604" i="7"/>
  <c r="BK604" i="7"/>
  <c r="AY604" i="7"/>
  <c r="AW604" i="7"/>
  <c r="I605" i="6"/>
  <c r="AU605" i="7"/>
  <c r="H605" i="6" s="1"/>
  <c r="AX605" i="7"/>
  <c r="AV605" i="7"/>
  <c r="BB605" i="7"/>
  <c r="BE606" i="7"/>
  <c r="AN605" i="7"/>
  <c r="F604" i="6"/>
  <c r="AJ605" i="7"/>
  <c r="AH605" i="7"/>
  <c r="AG605" i="7"/>
  <c r="AI604" i="7"/>
  <c r="AK604" i="7"/>
  <c r="AQ606" i="7"/>
  <c r="G606" i="6"/>
  <c r="AC606" i="7"/>
  <c r="E606" i="6"/>
  <c r="T605" i="7"/>
  <c r="V605" i="7"/>
  <c r="S605" i="7"/>
  <c r="D605" i="6" s="1"/>
  <c r="W604" i="7"/>
  <c r="U604" i="7"/>
  <c r="Z605" i="7"/>
  <c r="D604" i="7"/>
  <c r="B604" i="6" s="1"/>
  <c r="AE604" i="6" s="1"/>
  <c r="E604" i="7"/>
  <c r="F604" i="7" s="1"/>
  <c r="G604" i="7"/>
  <c r="C605" i="6"/>
  <c r="L604" i="7"/>
  <c r="O605" i="7"/>
  <c r="CG605" i="7"/>
  <c r="BR605" i="7"/>
  <c r="DK606" i="7"/>
  <c r="AP605" i="7"/>
  <c r="BD605" i="7"/>
  <c r="DI607" i="7" l="1"/>
  <c r="DL607" i="7"/>
  <c r="DD606" i="7"/>
  <c r="DF606" i="7"/>
  <c r="Q607" i="6"/>
  <c r="DE607" i="7"/>
  <c r="DC607" i="7"/>
  <c r="DB607" i="7"/>
  <c r="P607" i="6" s="1"/>
  <c r="AF605" i="6"/>
  <c r="CH606" i="7"/>
  <c r="CE606" i="7"/>
  <c r="CW606" i="7"/>
  <c r="CT606" i="7"/>
  <c r="CP606" i="7"/>
  <c r="CN606" i="7"/>
  <c r="CM606" i="7"/>
  <c r="N606" i="6" s="1"/>
  <c r="CQ605" i="7"/>
  <c r="CO605" i="7"/>
  <c r="O607" i="6"/>
  <c r="BP605" i="7"/>
  <c r="CB605" i="7"/>
  <c r="BZ605" i="7"/>
  <c r="M606" i="6"/>
  <c r="BY606" i="7"/>
  <c r="BX606" i="7"/>
  <c r="L606" i="6" s="1"/>
  <c r="CA606" i="7"/>
  <c r="K606" i="6"/>
  <c r="BL606" i="7"/>
  <c r="BI606" i="7"/>
  <c r="J606" i="6" s="1"/>
  <c r="BJ606" i="7"/>
  <c r="BK605" i="7"/>
  <c r="BM605" i="7"/>
  <c r="I606" i="6"/>
  <c r="AV606" i="7"/>
  <c r="AU606" i="7"/>
  <c r="H606" i="6" s="1"/>
  <c r="AX606" i="7"/>
  <c r="AY605" i="7"/>
  <c r="AW605" i="7"/>
  <c r="BB606" i="7"/>
  <c r="BE607" i="7"/>
  <c r="AN606" i="7"/>
  <c r="F605" i="6"/>
  <c r="AI605" i="7"/>
  <c r="AK605" i="7"/>
  <c r="AG606" i="7"/>
  <c r="AJ606" i="7"/>
  <c r="AH606" i="7"/>
  <c r="AQ607" i="7"/>
  <c r="G607" i="6"/>
  <c r="U605" i="7"/>
  <c r="W605" i="7"/>
  <c r="V606" i="7"/>
  <c r="T606" i="7"/>
  <c r="S606" i="7"/>
  <c r="D606" i="6" s="1"/>
  <c r="E607" i="6"/>
  <c r="AC607" i="7"/>
  <c r="Z606" i="7"/>
  <c r="H604" i="7"/>
  <c r="E605" i="7"/>
  <c r="H605" i="7" s="1"/>
  <c r="G605" i="7"/>
  <c r="D605" i="7"/>
  <c r="B605" i="6" s="1"/>
  <c r="C606" i="6"/>
  <c r="L605" i="7"/>
  <c r="O606" i="7"/>
  <c r="AP606" i="7"/>
  <c r="BR606" i="7"/>
  <c r="BD606" i="7"/>
  <c r="DK607" i="7"/>
  <c r="CG606" i="7"/>
  <c r="AE605" i="6" l="1"/>
  <c r="DI608" i="7"/>
  <c r="DL608" i="7"/>
  <c r="DF607" i="7"/>
  <c r="DD607" i="7"/>
  <c r="Q608" i="6"/>
  <c r="DC608" i="7"/>
  <c r="DB608" i="7"/>
  <c r="P608" i="6" s="1"/>
  <c r="DE608" i="7"/>
  <c r="AF606" i="6"/>
  <c r="CH607" i="7"/>
  <c r="CE607" i="7"/>
  <c r="CW607" i="7"/>
  <c r="CT607" i="7"/>
  <c r="CM607" i="7"/>
  <c r="N607" i="6" s="1"/>
  <c r="CP607" i="7"/>
  <c r="CN607" i="7"/>
  <c r="CQ606" i="7"/>
  <c r="CO606" i="7"/>
  <c r="O608" i="6"/>
  <c r="BS607" i="7"/>
  <c r="BP606" i="7"/>
  <c r="CB606" i="7"/>
  <c r="BZ606" i="7"/>
  <c r="CA607" i="7"/>
  <c r="M607" i="6"/>
  <c r="BX607" i="7"/>
  <c r="L607" i="6" s="1"/>
  <c r="BY607" i="7"/>
  <c r="BS606" i="7"/>
  <c r="K607" i="6"/>
  <c r="BI607" i="7"/>
  <c r="J607" i="6" s="1"/>
  <c r="BJ607" i="7"/>
  <c r="BL607" i="7"/>
  <c r="BK606" i="7"/>
  <c r="BM606" i="7"/>
  <c r="BP607" i="7"/>
  <c r="AY606" i="7"/>
  <c r="AW606" i="7"/>
  <c r="I607" i="6"/>
  <c r="AX607" i="7"/>
  <c r="AU607" i="7"/>
  <c r="H607" i="6" s="1"/>
  <c r="AV607" i="7"/>
  <c r="BB607" i="7"/>
  <c r="BE608" i="7"/>
  <c r="AN607" i="7"/>
  <c r="F606" i="6"/>
  <c r="AG607" i="7"/>
  <c r="AJ607" i="7"/>
  <c r="AH607" i="7"/>
  <c r="AI606" i="7"/>
  <c r="AK606" i="7"/>
  <c r="AQ608" i="7"/>
  <c r="G608" i="6"/>
  <c r="F605" i="7"/>
  <c r="AC608" i="7"/>
  <c r="E608" i="6"/>
  <c r="T607" i="7"/>
  <c r="V607" i="7"/>
  <c r="S607" i="7"/>
  <c r="D607" i="6" s="1"/>
  <c r="W606" i="7"/>
  <c r="U606" i="7"/>
  <c r="Z607" i="7"/>
  <c r="D606" i="7"/>
  <c r="B606" i="6" s="1"/>
  <c r="E606" i="7"/>
  <c r="F606" i="7" s="1"/>
  <c r="G606" i="7"/>
  <c r="C607" i="6"/>
  <c r="L606" i="7"/>
  <c r="O607" i="7"/>
  <c r="AP607" i="7"/>
  <c r="CG607" i="7"/>
  <c r="BD607" i="7"/>
  <c r="DK608" i="7"/>
  <c r="AE606" i="6" l="1"/>
  <c r="DI609" i="7"/>
  <c r="DL609" i="7"/>
  <c r="Q609" i="6"/>
  <c r="DB609" i="7"/>
  <c r="P609" i="6" s="1"/>
  <c r="DE609" i="7"/>
  <c r="DC609" i="7"/>
  <c r="DF608" i="7"/>
  <c r="DD608" i="7"/>
  <c r="AF607" i="6"/>
  <c r="CH608" i="7"/>
  <c r="CE608" i="7"/>
  <c r="CW608" i="7"/>
  <c r="CT608" i="7"/>
  <c r="CP608" i="7"/>
  <c r="CM608" i="7"/>
  <c r="N608" i="6" s="1"/>
  <c r="CN608" i="7"/>
  <c r="CQ607" i="7"/>
  <c r="CO607" i="7"/>
  <c r="O609" i="6"/>
  <c r="CB607" i="7"/>
  <c r="BZ607" i="7"/>
  <c r="BP608" i="7"/>
  <c r="M608" i="6"/>
  <c r="BX608" i="7"/>
  <c r="L608" i="6" s="1"/>
  <c r="CA608" i="7"/>
  <c r="BY608" i="7"/>
  <c r="K608" i="6"/>
  <c r="BI608" i="7"/>
  <c r="J608" i="6" s="1"/>
  <c r="BL608" i="7"/>
  <c r="BJ608" i="7"/>
  <c r="BM607" i="7"/>
  <c r="BK607" i="7"/>
  <c r="I608" i="6"/>
  <c r="AU608" i="7"/>
  <c r="H608" i="6" s="1"/>
  <c r="AX608" i="7"/>
  <c r="AV608" i="7"/>
  <c r="AW607" i="7"/>
  <c r="AY607" i="7"/>
  <c r="BB608" i="7"/>
  <c r="BE609" i="7"/>
  <c r="AN608" i="7"/>
  <c r="F607" i="6"/>
  <c r="AG608" i="7"/>
  <c r="AJ608" i="7"/>
  <c r="AH608" i="7"/>
  <c r="AI607" i="7"/>
  <c r="AK607" i="7"/>
  <c r="AQ609" i="7"/>
  <c r="G609" i="6"/>
  <c r="U607" i="7"/>
  <c r="W607" i="7"/>
  <c r="V608" i="7"/>
  <c r="T608" i="7"/>
  <c r="S608" i="7"/>
  <c r="D608" i="6" s="1"/>
  <c r="E609" i="6"/>
  <c r="AC609" i="7"/>
  <c r="Z608" i="7"/>
  <c r="H606" i="7"/>
  <c r="E607" i="7"/>
  <c r="H607" i="7" s="1"/>
  <c r="G607" i="7"/>
  <c r="D607" i="7"/>
  <c r="B607" i="6" s="1"/>
  <c r="AE607" i="6" s="1"/>
  <c r="C608" i="6"/>
  <c r="L607" i="7"/>
  <c r="O608" i="7"/>
  <c r="BD608" i="7"/>
  <c r="DK609" i="7"/>
  <c r="BR607" i="7"/>
  <c r="AP608" i="7"/>
  <c r="CG608" i="7"/>
  <c r="DI610" i="7" l="1"/>
  <c r="DL610" i="7"/>
  <c r="Q610" i="6"/>
  <c r="DC610" i="7"/>
  <c r="DB610" i="7"/>
  <c r="P610" i="6" s="1"/>
  <c r="DE610" i="7"/>
  <c r="DF609" i="7"/>
  <c r="DD609" i="7"/>
  <c r="CH609" i="7"/>
  <c r="CE609" i="7"/>
  <c r="AF608" i="6"/>
  <c r="CW609" i="7"/>
  <c r="CT609" i="7"/>
  <c r="CP609" i="7"/>
  <c r="CM609" i="7"/>
  <c r="N609" i="6" s="1"/>
  <c r="CN609" i="7"/>
  <c r="CQ608" i="7"/>
  <c r="CO608" i="7"/>
  <c r="O610" i="6"/>
  <c r="BS609" i="7"/>
  <c r="BZ608" i="7"/>
  <c r="CB608" i="7"/>
  <c r="BS608" i="7"/>
  <c r="M609" i="6"/>
  <c r="BX609" i="7"/>
  <c r="L609" i="6" s="1"/>
  <c r="CA609" i="7"/>
  <c r="BY609" i="7"/>
  <c r="K609" i="6"/>
  <c r="BJ609" i="7"/>
  <c r="BI609" i="7"/>
  <c r="J609" i="6" s="1"/>
  <c r="BL609" i="7"/>
  <c r="BM608" i="7"/>
  <c r="BK608" i="7"/>
  <c r="BP609" i="7"/>
  <c r="AW608" i="7"/>
  <c r="AY608" i="7"/>
  <c r="I609" i="6"/>
  <c r="AU609" i="7"/>
  <c r="H609" i="6" s="1"/>
  <c r="AX609" i="7"/>
  <c r="AV609" i="7"/>
  <c r="BB609" i="7"/>
  <c r="BE610" i="7"/>
  <c r="AN609" i="7"/>
  <c r="F608" i="6"/>
  <c r="AG609" i="7"/>
  <c r="AH609" i="7"/>
  <c r="AJ609" i="7"/>
  <c r="AI608" i="7"/>
  <c r="AK608" i="7"/>
  <c r="AQ610" i="7"/>
  <c r="G610" i="6"/>
  <c r="F607" i="7"/>
  <c r="AC610" i="7"/>
  <c r="E610" i="6"/>
  <c r="T609" i="7"/>
  <c r="V609" i="7"/>
  <c r="S609" i="7"/>
  <c r="D609" i="6" s="1"/>
  <c r="W608" i="7"/>
  <c r="U608" i="7"/>
  <c r="Z609" i="7"/>
  <c r="E608" i="7"/>
  <c r="F608" i="7" s="1"/>
  <c r="D608" i="7"/>
  <c r="B608" i="6" s="1"/>
  <c r="AE608" i="6" s="1"/>
  <c r="G608" i="7"/>
  <c r="C609" i="6"/>
  <c r="L608" i="7"/>
  <c r="O609" i="7"/>
  <c r="CG609" i="7"/>
  <c r="BD609" i="7"/>
  <c r="BR608" i="7"/>
  <c r="AP609" i="7"/>
  <c r="DK610" i="7"/>
  <c r="DI611" i="7" l="1"/>
  <c r="DL611" i="7"/>
  <c r="Q611" i="6"/>
  <c r="DE611" i="7"/>
  <c r="DC611" i="7"/>
  <c r="DB611" i="7"/>
  <c r="P611" i="6" s="1"/>
  <c r="DD610" i="7"/>
  <c r="DF610" i="7"/>
  <c r="CH610" i="7"/>
  <c r="CE610" i="7"/>
  <c r="AF609" i="6"/>
  <c r="CW610" i="7"/>
  <c r="CT610" i="7"/>
  <c r="CP610" i="7"/>
  <c r="CM610" i="7"/>
  <c r="N610" i="6" s="1"/>
  <c r="CN610" i="7"/>
  <c r="CQ609" i="7"/>
  <c r="CO609" i="7"/>
  <c r="O611" i="6"/>
  <c r="CB609" i="7"/>
  <c r="BZ609" i="7"/>
  <c r="BX610" i="7"/>
  <c r="L610" i="6" s="1"/>
  <c r="M610" i="6"/>
  <c r="BY610" i="7"/>
  <c r="CA610" i="7"/>
  <c r="K610" i="6"/>
  <c r="BL610" i="7"/>
  <c r="BI610" i="7"/>
  <c r="J610" i="6" s="1"/>
  <c r="BJ610" i="7"/>
  <c r="BK609" i="7"/>
  <c r="BM609" i="7"/>
  <c r="BP610" i="7"/>
  <c r="AY609" i="7"/>
  <c r="AW609" i="7"/>
  <c r="BB610" i="7"/>
  <c r="I610" i="6"/>
  <c r="AV610" i="7"/>
  <c r="AU610" i="7"/>
  <c r="H610" i="6" s="1"/>
  <c r="AX610" i="7"/>
  <c r="BE611" i="7"/>
  <c r="AN610" i="7"/>
  <c r="F609" i="6"/>
  <c r="AI609" i="7"/>
  <c r="AK609" i="7"/>
  <c r="AJ610" i="7"/>
  <c r="AH610" i="7"/>
  <c r="AG610" i="7"/>
  <c r="AQ611" i="7"/>
  <c r="G611" i="6"/>
  <c r="H608" i="7"/>
  <c r="U609" i="7"/>
  <c r="W609" i="7"/>
  <c r="V610" i="7"/>
  <c r="T610" i="7"/>
  <c r="S610" i="7"/>
  <c r="D610" i="6" s="1"/>
  <c r="E611" i="6"/>
  <c r="AC611" i="7"/>
  <c r="Z610" i="7"/>
  <c r="E609" i="7"/>
  <c r="H609" i="7" s="1"/>
  <c r="G609" i="7"/>
  <c r="D609" i="7"/>
  <c r="B609" i="6" s="1"/>
  <c r="C610" i="6"/>
  <c r="L609" i="7"/>
  <c r="O610" i="7"/>
  <c r="DK611" i="7"/>
  <c r="CG610" i="7"/>
  <c r="BR609" i="7"/>
  <c r="BD610" i="7"/>
  <c r="AP610" i="7"/>
  <c r="AE609" i="6" l="1"/>
  <c r="DI612" i="7"/>
  <c r="DL612" i="7"/>
  <c r="DF611" i="7"/>
  <c r="DD611" i="7"/>
  <c r="Q612" i="6"/>
  <c r="DC612" i="7"/>
  <c r="DB612" i="7"/>
  <c r="P612" i="6" s="1"/>
  <c r="DE612" i="7"/>
  <c r="CH611" i="7"/>
  <c r="CE611" i="7"/>
  <c r="AF610" i="6"/>
  <c r="CW611" i="7"/>
  <c r="CT611" i="7"/>
  <c r="CP611" i="7"/>
  <c r="CM611" i="7"/>
  <c r="N611" i="6" s="1"/>
  <c r="CN611" i="7"/>
  <c r="CQ610" i="7"/>
  <c r="CO610" i="7"/>
  <c r="O612" i="6"/>
  <c r="BP611" i="7"/>
  <c r="CB610" i="7"/>
  <c r="BZ610" i="7"/>
  <c r="BS610" i="7"/>
  <c r="M611" i="6"/>
  <c r="CA611" i="7"/>
  <c r="BX611" i="7"/>
  <c r="L611" i="6" s="1"/>
  <c r="BY611" i="7"/>
  <c r="K611" i="6"/>
  <c r="BI611" i="7"/>
  <c r="J611" i="6" s="1"/>
  <c r="BJ611" i="7"/>
  <c r="BL611" i="7"/>
  <c r="BK610" i="7"/>
  <c r="BM610" i="7"/>
  <c r="AY610" i="7"/>
  <c r="AW610" i="7"/>
  <c r="I611" i="6"/>
  <c r="AX611" i="7"/>
  <c r="AU611" i="7"/>
  <c r="H611" i="6" s="1"/>
  <c r="AV611" i="7"/>
  <c r="BB611" i="7"/>
  <c r="BE612" i="7"/>
  <c r="AN611" i="7"/>
  <c r="F610" i="6"/>
  <c r="AI610" i="7"/>
  <c r="AK610" i="7"/>
  <c r="AG611" i="7"/>
  <c r="AJ611" i="7"/>
  <c r="AH611" i="7"/>
  <c r="AQ612" i="7"/>
  <c r="G612" i="6"/>
  <c r="F609" i="7"/>
  <c r="AC612" i="7"/>
  <c r="E612" i="6"/>
  <c r="T611" i="7"/>
  <c r="V611" i="7"/>
  <c r="S611" i="7"/>
  <c r="D611" i="6" s="1"/>
  <c r="W610" i="7"/>
  <c r="U610" i="7"/>
  <c r="Z611" i="7"/>
  <c r="G610" i="7"/>
  <c r="C611" i="6"/>
  <c r="L610" i="7"/>
  <c r="D610" i="7"/>
  <c r="B610" i="6" s="1"/>
  <c r="AE610" i="6" s="1"/>
  <c r="E610" i="7"/>
  <c r="O611" i="7"/>
  <c r="BR610" i="7"/>
  <c r="BD611" i="7"/>
  <c r="DK612" i="7"/>
  <c r="AP611" i="7"/>
  <c r="CG611" i="7"/>
  <c r="DI613" i="7" l="1"/>
  <c r="DL613" i="7"/>
  <c r="Q613" i="6"/>
  <c r="DC613" i="7"/>
  <c r="DB613" i="7"/>
  <c r="P613" i="6" s="1"/>
  <c r="DE613" i="7"/>
  <c r="DD612" i="7"/>
  <c r="DF612" i="7"/>
  <c r="CH612" i="7"/>
  <c r="CE612" i="7"/>
  <c r="AF611" i="6"/>
  <c r="CW612" i="7"/>
  <c r="CT612" i="7"/>
  <c r="CM612" i="7"/>
  <c r="N612" i="6" s="1"/>
  <c r="CN612" i="7"/>
  <c r="CP612" i="7"/>
  <c r="CQ611" i="7"/>
  <c r="CO611" i="7"/>
  <c r="O613" i="6"/>
  <c r="BP612" i="7"/>
  <c r="CB611" i="7"/>
  <c r="BZ611" i="7"/>
  <c r="BY612" i="7"/>
  <c r="M612" i="6"/>
  <c r="BX612" i="7"/>
  <c r="L612" i="6" s="1"/>
  <c r="CA612" i="7"/>
  <c r="BS611" i="7"/>
  <c r="K612" i="6"/>
  <c r="BI612" i="7"/>
  <c r="J612" i="6" s="1"/>
  <c r="BL612" i="7"/>
  <c r="BJ612" i="7"/>
  <c r="BM611" i="7"/>
  <c r="BK611" i="7"/>
  <c r="AX612" i="7"/>
  <c r="I612" i="6"/>
  <c r="AV612" i="7"/>
  <c r="AU612" i="7"/>
  <c r="H612" i="6" s="1"/>
  <c r="AW611" i="7"/>
  <c r="AY611" i="7"/>
  <c r="BB612" i="7"/>
  <c r="BE613" i="7"/>
  <c r="AN612" i="7"/>
  <c r="F611" i="6"/>
  <c r="AG612" i="7"/>
  <c r="AJ612" i="7"/>
  <c r="AH612" i="7"/>
  <c r="AK611" i="7"/>
  <c r="AI611" i="7"/>
  <c r="AQ613" i="7"/>
  <c r="G613" i="6"/>
  <c r="U611" i="7"/>
  <c r="W611" i="7"/>
  <c r="V612" i="7"/>
  <c r="T612" i="7"/>
  <c r="S612" i="7"/>
  <c r="D612" i="6" s="1"/>
  <c r="E613" i="6"/>
  <c r="AC613" i="7"/>
  <c r="Z612" i="7"/>
  <c r="E611" i="7"/>
  <c r="H611" i="7" s="1"/>
  <c r="D611" i="7"/>
  <c r="B611" i="6" s="1"/>
  <c r="AE611" i="6" s="1"/>
  <c r="G611" i="7"/>
  <c r="C612" i="6"/>
  <c r="L611" i="7"/>
  <c r="F610" i="7"/>
  <c r="H610" i="7"/>
  <c r="O612" i="7"/>
  <c r="DK613" i="7"/>
  <c r="CG612" i="7"/>
  <c r="BR611" i="7"/>
  <c r="AP612" i="7"/>
  <c r="BD612" i="7"/>
  <c r="DI614" i="7" l="1"/>
  <c r="DL614" i="7"/>
  <c r="Q614" i="6"/>
  <c r="DC614" i="7"/>
  <c r="DB614" i="7"/>
  <c r="P614" i="6" s="1"/>
  <c r="DE614" i="7"/>
  <c r="DF613" i="7"/>
  <c r="DD613" i="7"/>
  <c r="AF612" i="6"/>
  <c r="CH613" i="7"/>
  <c r="CE613" i="7"/>
  <c r="CW613" i="7"/>
  <c r="CT613" i="7"/>
  <c r="CQ612" i="7"/>
  <c r="CO612" i="7"/>
  <c r="CP613" i="7"/>
  <c r="CM613" i="7"/>
  <c r="N613" i="6" s="1"/>
  <c r="CN613" i="7"/>
  <c r="O614" i="6"/>
  <c r="BP613" i="7"/>
  <c r="BZ612" i="7"/>
  <c r="CB612" i="7"/>
  <c r="BS612" i="7"/>
  <c r="M613" i="6"/>
  <c r="BY613" i="7"/>
  <c r="BX613" i="7"/>
  <c r="L613" i="6" s="1"/>
  <c r="CA613" i="7"/>
  <c r="K613" i="6"/>
  <c r="BL613" i="7"/>
  <c r="BJ613" i="7"/>
  <c r="BI613" i="7"/>
  <c r="J613" i="6" s="1"/>
  <c r="BM612" i="7"/>
  <c r="BK612" i="7"/>
  <c r="I613" i="6"/>
  <c r="AX613" i="7"/>
  <c r="AU613" i="7"/>
  <c r="H613" i="6" s="1"/>
  <c r="AV613" i="7"/>
  <c r="BB613" i="7"/>
  <c r="AY612" i="7"/>
  <c r="AW612" i="7"/>
  <c r="BE614" i="7"/>
  <c r="AN613" i="7"/>
  <c r="F612" i="6"/>
  <c r="AJ613" i="7"/>
  <c r="AG613" i="7"/>
  <c r="AH613" i="7"/>
  <c r="AI612" i="7"/>
  <c r="AK612" i="7"/>
  <c r="AQ614" i="7"/>
  <c r="G614" i="6"/>
  <c r="F611" i="7"/>
  <c r="AC614" i="7"/>
  <c r="E614" i="6"/>
  <c r="T613" i="7"/>
  <c r="V613" i="7"/>
  <c r="S613" i="7"/>
  <c r="D613" i="6" s="1"/>
  <c r="W612" i="7"/>
  <c r="U612" i="7"/>
  <c r="Z613" i="7"/>
  <c r="E612" i="7"/>
  <c r="F612" i="7" s="1"/>
  <c r="D612" i="7"/>
  <c r="B612" i="6" s="1"/>
  <c r="AE612" i="6" s="1"/>
  <c r="G612" i="7"/>
  <c r="C613" i="6"/>
  <c r="L612" i="7"/>
  <c r="O613" i="7"/>
  <c r="BD613" i="7"/>
  <c r="BR612" i="7"/>
  <c r="AP613" i="7"/>
  <c r="CG613" i="7"/>
  <c r="DK614" i="7"/>
  <c r="DI615" i="7" l="1"/>
  <c r="DL615" i="7"/>
  <c r="Q615" i="6"/>
  <c r="DE615" i="7"/>
  <c r="DB615" i="7"/>
  <c r="P615" i="6" s="1"/>
  <c r="DC615" i="7"/>
  <c r="DD614" i="7"/>
  <c r="DF614" i="7"/>
  <c r="CH614" i="7"/>
  <c r="CE614" i="7"/>
  <c r="AF613" i="6"/>
  <c r="CW614" i="7"/>
  <c r="CT614" i="7"/>
  <c r="CP614" i="7"/>
  <c r="CM614" i="7"/>
  <c r="N614" i="6" s="1"/>
  <c r="CN614" i="7"/>
  <c r="CQ613" i="7"/>
  <c r="CO613" i="7"/>
  <c r="O615" i="6"/>
  <c r="CB613" i="7"/>
  <c r="BZ613" i="7"/>
  <c r="M614" i="6"/>
  <c r="BX614" i="7"/>
  <c r="L614" i="6" s="1"/>
  <c r="BY614" i="7"/>
  <c r="CA614" i="7"/>
  <c r="BS613" i="7"/>
  <c r="BK613" i="7"/>
  <c r="BM613" i="7"/>
  <c r="K614" i="6"/>
  <c r="BI614" i="7"/>
  <c r="J614" i="6" s="1"/>
  <c r="BL614" i="7"/>
  <c r="BJ614" i="7"/>
  <c r="AV614" i="7"/>
  <c r="I614" i="6"/>
  <c r="AU614" i="7"/>
  <c r="H614" i="6" s="1"/>
  <c r="AX614" i="7"/>
  <c r="AY613" i="7"/>
  <c r="AW613" i="7"/>
  <c r="BB614" i="7"/>
  <c r="BE615" i="7"/>
  <c r="H612" i="7"/>
  <c r="AN614" i="7"/>
  <c r="F613" i="6"/>
  <c r="AG614" i="7"/>
  <c r="AH614" i="7"/>
  <c r="AJ614" i="7"/>
  <c r="AI613" i="7"/>
  <c r="AK613" i="7"/>
  <c r="AQ615" i="7"/>
  <c r="G615" i="6"/>
  <c r="U613" i="7"/>
  <c r="W613" i="7"/>
  <c r="V614" i="7"/>
  <c r="T614" i="7"/>
  <c r="S614" i="7"/>
  <c r="D614" i="6" s="1"/>
  <c r="E615" i="6"/>
  <c r="AC615" i="7"/>
  <c r="Z614" i="7"/>
  <c r="E613" i="7"/>
  <c r="H613" i="7" s="1"/>
  <c r="G613" i="7"/>
  <c r="D613" i="7"/>
  <c r="B613" i="6" s="1"/>
  <c r="AE613" i="6" s="1"/>
  <c r="C614" i="6"/>
  <c r="L613" i="7"/>
  <c r="O614" i="7"/>
  <c r="CG614" i="7"/>
  <c r="BR614" i="7"/>
  <c r="BR613" i="7"/>
  <c r="AP614" i="7"/>
  <c r="DK615" i="7"/>
  <c r="BD614" i="7"/>
  <c r="DI616" i="7" l="1"/>
  <c r="DL616" i="7"/>
  <c r="Q616" i="6"/>
  <c r="DB616" i="7"/>
  <c r="P616" i="6" s="1"/>
  <c r="DC616" i="7"/>
  <c r="DE616" i="7"/>
  <c r="DF615" i="7"/>
  <c r="DD615" i="7"/>
  <c r="CH615" i="7"/>
  <c r="CE615" i="7"/>
  <c r="AF614" i="6"/>
  <c r="CW615" i="7"/>
  <c r="CT615" i="7"/>
  <c r="CM615" i="7"/>
  <c r="N615" i="6" s="1"/>
  <c r="CP615" i="7"/>
  <c r="CN615" i="7"/>
  <c r="CQ614" i="7"/>
  <c r="CO614" i="7"/>
  <c r="O616" i="6"/>
  <c r="BP614" i="7"/>
  <c r="BZ614" i="7"/>
  <c r="CB614" i="7"/>
  <c r="CA615" i="7"/>
  <c r="M615" i="6"/>
  <c r="BY615" i="7"/>
  <c r="BX615" i="7"/>
  <c r="L615" i="6" s="1"/>
  <c r="BS614" i="7"/>
  <c r="K615" i="6"/>
  <c r="BJ615" i="7"/>
  <c r="BI615" i="7"/>
  <c r="J615" i="6" s="1"/>
  <c r="BL615" i="7"/>
  <c r="BK614" i="7"/>
  <c r="BM614" i="7"/>
  <c r="AX615" i="7"/>
  <c r="I615" i="6"/>
  <c r="AU615" i="7"/>
  <c r="H615" i="6" s="1"/>
  <c r="AV615" i="7"/>
  <c r="BB615" i="7"/>
  <c r="AW614" i="7"/>
  <c r="AY614" i="7"/>
  <c r="BE616" i="7"/>
  <c r="AN615" i="7"/>
  <c r="F614" i="6"/>
  <c r="AI614" i="7"/>
  <c r="AK614" i="7"/>
  <c r="AG615" i="7"/>
  <c r="AH615" i="7"/>
  <c r="AJ615" i="7"/>
  <c r="AQ616" i="7"/>
  <c r="G616" i="6"/>
  <c r="F613" i="7"/>
  <c r="AC616" i="7"/>
  <c r="E616" i="6"/>
  <c r="T615" i="7"/>
  <c r="V615" i="7"/>
  <c r="S615" i="7"/>
  <c r="D615" i="6" s="1"/>
  <c r="W614" i="7"/>
  <c r="U614" i="7"/>
  <c r="Z615" i="7"/>
  <c r="D614" i="7"/>
  <c r="B614" i="6" s="1"/>
  <c r="G614" i="7"/>
  <c r="E614" i="7"/>
  <c r="F614" i="7" s="1"/>
  <c r="C615" i="6"/>
  <c r="L614" i="7"/>
  <c r="O615" i="7"/>
  <c r="CG615" i="7"/>
  <c r="AP615" i="7"/>
  <c r="BD615" i="7"/>
  <c r="BR615" i="7"/>
  <c r="DK616" i="7"/>
  <c r="AE614" i="6" l="1"/>
  <c r="DI617" i="7"/>
  <c r="DL617" i="7"/>
  <c r="DF616" i="7"/>
  <c r="DD616" i="7"/>
  <c r="Q617" i="6"/>
  <c r="DB617" i="7"/>
  <c r="P617" i="6" s="1"/>
  <c r="DE617" i="7"/>
  <c r="DC617" i="7"/>
  <c r="CH616" i="7"/>
  <c r="CE616" i="7"/>
  <c r="AF615" i="6"/>
  <c r="CW616" i="7"/>
  <c r="CT616" i="7"/>
  <c r="CP616" i="7"/>
  <c r="CM616" i="7"/>
  <c r="N616" i="6" s="1"/>
  <c r="CN616" i="7"/>
  <c r="CQ615" i="7"/>
  <c r="CO615" i="7"/>
  <c r="O617" i="6"/>
  <c r="BS616" i="7"/>
  <c r="BP615" i="7"/>
  <c r="CB615" i="7"/>
  <c r="BZ615" i="7"/>
  <c r="BY616" i="7"/>
  <c r="M616" i="6"/>
  <c r="BX616" i="7"/>
  <c r="L616" i="6" s="1"/>
  <c r="CA616" i="7"/>
  <c r="BS615" i="7"/>
  <c r="K616" i="6"/>
  <c r="BL616" i="7"/>
  <c r="BI616" i="7"/>
  <c r="J616" i="6" s="1"/>
  <c r="BJ616" i="7"/>
  <c r="BM615" i="7"/>
  <c r="BK615" i="7"/>
  <c r="I616" i="6"/>
  <c r="AU616" i="7"/>
  <c r="H616" i="6" s="1"/>
  <c r="AX616" i="7"/>
  <c r="AV616" i="7"/>
  <c r="AW615" i="7"/>
  <c r="AY615" i="7"/>
  <c r="BB616" i="7"/>
  <c r="BE617" i="7"/>
  <c r="AN616" i="7"/>
  <c r="F615" i="6"/>
  <c r="AI615" i="7"/>
  <c r="AK615" i="7"/>
  <c r="AG616" i="7"/>
  <c r="AJ616" i="7"/>
  <c r="AH616" i="7"/>
  <c r="AQ617" i="7"/>
  <c r="G617" i="6"/>
  <c r="H614" i="7"/>
  <c r="U615" i="7"/>
  <c r="W615" i="7"/>
  <c r="V616" i="7"/>
  <c r="T616" i="7"/>
  <c r="S616" i="7"/>
  <c r="D616" i="6" s="1"/>
  <c r="E617" i="6"/>
  <c r="AC617" i="7"/>
  <c r="Z616" i="7"/>
  <c r="G615" i="7"/>
  <c r="E615" i="7"/>
  <c r="F615" i="7" s="1"/>
  <c r="D615" i="7"/>
  <c r="B615" i="6" s="1"/>
  <c r="AE615" i="6" s="1"/>
  <c r="C616" i="6"/>
  <c r="L615" i="7"/>
  <c r="O616" i="7"/>
  <c r="BD616" i="7"/>
  <c r="AP616" i="7"/>
  <c r="DK617" i="7"/>
  <c r="BP616" i="7" l="1"/>
  <c r="DI618" i="7"/>
  <c r="DL618" i="7"/>
  <c r="Q618" i="6"/>
  <c r="DB618" i="7"/>
  <c r="P618" i="6" s="1"/>
  <c r="DC618" i="7"/>
  <c r="DE618" i="7"/>
  <c r="DF617" i="7"/>
  <c r="DD617" i="7"/>
  <c r="CH617" i="7"/>
  <c r="CE617" i="7"/>
  <c r="CW617" i="7"/>
  <c r="CT617" i="7"/>
  <c r="CP617" i="7"/>
  <c r="CM617" i="7"/>
  <c r="N617" i="6" s="1"/>
  <c r="CN617" i="7"/>
  <c r="CQ616" i="7"/>
  <c r="CO616" i="7"/>
  <c r="O618" i="6"/>
  <c r="BS617" i="7"/>
  <c r="CB616" i="7"/>
  <c r="BZ616" i="7"/>
  <c r="M617" i="6"/>
  <c r="BX617" i="7"/>
  <c r="L617" i="6" s="1"/>
  <c r="CA617" i="7"/>
  <c r="BY617" i="7"/>
  <c r="K617" i="6"/>
  <c r="BL617" i="7"/>
  <c r="BM616" i="7"/>
  <c r="BK616" i="7"/>
  <c r="I617" i="6"/>
  <c r="AX617" i="7"/>
  <c r="AU617" i="7"/>
  <c r="H617" i="6" s="1"/>
  <c r="AV617" i="7"/>
  <c r="AW616" i="7"/>
  <c r="AY616" i="7"/>
  <c r="BB617" i="7"/>
  <c r="BE618" i="7"/>
  <c r="AN617" i="7"/>
  <c r="F616" i="6"/>
  <c r="AG617" i="7"/>
  <c r="AJ617" i="7"/>
  <c r="AH617" i="7"/>
  <c r="AI616" i="7"/>
  <c r="AK616" i="7"/>
  <c r="AQ618" i="7"/>
  <c r="G618" i="6"/>
  <c r="AC618" i="7"/>
  <c r="E618" i="6"/>
  <c r="T617" i="7"/>
  <c r="V617" i="7"/>
  <c r="S617" i="7"/>
  <c r="D617" i="6" s="1"/>
  <c r="W616" i="7"/>
  <c r="U616" i="7"/>
  <c r="Z617" i="7"/>
  <c r="H615" i="7"/>
  <c r="D616" i="7"/>
  <c r="B616" i="6" s="1"/>
  <c r="E616" i="7"/>
  <c r="H616" i="7" s="1"/>
  <c r="G616" i="7"/>
  <c r="C617" i="6"/>
  <c r="L616" i="7"/>
  <c r="O617" i="7"/>
  <c r="N616" i="7"/>
  <c r="BR616" i="7"/>
  <c r="CG617" i="7"/>
  <c r="DK618" i="7"/>
  <c r="AP617" i="7"/>
  <c r="AE616" i="6" l="1"/>
  <c r="DI619" i="7"/>
  <c r="DL619" i="7"/>
  <c r="DD618" i="7"/>
  <c r="DF618" i="7"/>
  <c r="Q619" i="6"/>
  <c r="DE619" i="7"/>
  <c r="DC619" i="7"/>
  <c r="DB619" i="7"/>
  <c r="P619" i="6" s="1"/>
  <c r="AF617" i="6"/>
  <c r="CW618" i="7"/>
  <c r="CT618" i="7"/>
  <c r="CH618" i="7"/>
  <c r="CE618" i="7"/>
  <c r="CP618" i="7"/>
  <c r="CM618" i="7"/>
  <c r="N618" i="6" s="1"/>
  <c r="CN618" i="7"/>
  <c r="CQ617" i="7"/>
  <c r="CO617" i="7"/>
  <c r="BP617" i="7"/>
  <c r="BI617" i="7"/>
  <c r="J617" i="6" s="1"/>
  <c r="O619" i="6"/>
  <c r="BJ617" i="7"/>
  <c r="BK617" i="7" s="1"/>
  <c r="BP618" i="7"/>
  <c r="CB617" i="7"/>
  <c r="BZ617" i="7"/>
  <c r="M618" i="6"/>
  <c r="BX618" i="7"/>
  <c r="L618" i="6" s="1"/>
  <c r="BY618" i="7"/>
  <c r="CA618" i="7"/>
  <c r="K618" i="6"/>
  <c r="BI618" i="7"/>
  <c r="J618" i="6" s="1"/>
  <c r="BL618" i="7"/>
  <c r="BJ618" i="7"/>
  <c r="I618" i="6"/>
  <c r="AU618" i="7"/>
  <c r="H618" i="6" s="1"/>
  <c r="AV618" i="7"/>
  <c r="AX618" i="7"/>
  <c r="AY617" i="7"/>
  <c r="AW617" i="7"/>
  <c r="BB618" i="7"/>
  <c r="BE619" i="7"/>
  <c r="AN618" i="7"/>
  <c r="F617" i="6"/>
  <c r="AJ618" i="7"/>
  <c r="AG618" i="7"/>
  <c r="AH618" i="7"/>
  <c r="AI617" i="7"/>
  <c r="AK617" i="7"/>
  <c r="AQ619" i="7"/>
  <c r="G619" i="6"/>
  <c r="F616" i="7"/>
  <c r="U617" i="7"/>
  <c r="W617" i="7"/>
  <c r="V618" i="7"/>
  <c r="T618" i="7"/>
  <c r="S618" i="7"/>
  <c r="D618" i="6" s="1"/>
  <c r="E619" i="6"/>
  <c r="AC619" i="7"/>
  <c r="Z618" i="7"/>
  <c r="E617" i="7"/>
  <c r="H617" i="7" s="1"/>
  <c r="D617" i="7"/>
  <c r="B617" i="6" s="1"/>
  <c r="G617" i="7"/>
  <c r="C618" i="6"/>
  <c r="L617" i="7"/>
  <c r="O618" i="7"/>
  <c r="CG618" i="7"/>
  <c r="DK619" i="7"/>
  <c r="BD618" i="7"/>
  <c r="AP618" i="7"/>
  <c r="N617" i="7"/>
  <c r="AE617" i="6" l="1"/>
  <c r="F617" i="7"/>
  <c r="DI620" i="7"/>
  <c r="DL620" i="7"/>
  <c r="DF619" i="7"/>
  <c r="DD619" i="7"/>
  <c r="Q620" i="6"/>
  <c r="DB620" i="7"/>
  <c r="P620" i="6" s="1"/>
  <c r="DC620" i="7"/>
  <c r="DE620" i="7"/>
  <c r="AF618" i="6"/>
  <c r="CH619" i="7"/>
  <c r="CE619" i="7"/>
  <c r="CW619" i="7"/>
  <c r="CT619" i="7"/>
  <c r="CP619" i="7"/>
  <c r="CM619" i="7"/>
  <c r="N619" i="6" s="1"/>
  <c r="CN619" i="7"/>
  <c r="CQ618" i="7"/>
  <c r="CO618" i="7"/>
  <c r="BM617" i="7"/>
  <c r="O620" i="6"/>
  <c r="BZ618" i="7"/>
  <c r="CB618" i="7"/>
  <c r="CA619" i="7"/>
  <c r="M619" i="6"/>
  <c r="BX619" i="7"/>
  <c r="L619" i="6" s="1"/>
  <c r="BY619" i="7"/>
  <c r="BS618" i="7"/>
  <c r="K619" i="6"/>
  <c r="BJ619" i="7"/>
  <c r="BI619" i="7"/>
  <c r="J619" i="6" s="1"/>
  <c r="BL619" i="7"/>
  <c r="BK618" i="7"/>
  <c r="BM618" i="7"/>
  <c r="I619" i="6"/>
  <c r="AU619" i="7"/>
  <c r="H619" i="6" s="1"/>
  <c r="AX619" i="7"/>
  <c r="AV619" i="7"/>
  <c r="BB619" i="7"/>
  <c r="AW618" i="7"/>
  <c r="AY618" i="7"/>
  <c r="BE620" i="7"/>
  <c r="AN619" i="7"/>
  <c r="F618" i="6"/>
  <c r="AG619" i="7"/>
  <c r="AJ619" i="7"/>
  <c r="AH619" i="7"/>
  <c r="AI618" i="7"/>
  <c r="AK618" i="7"/>
  <c r="AQ620" i="7"/>
  <c r="G620" i="6"/>
  <c r="AC620" i="7"/>
  <c r="E620" i="6"/>
  <c r="T619" i="7"/>
  <c r="V619" i="7"/>
  <c r="S619" i="7"/>
  <c r="D619" i="6" s="1"/>
  <c r="W618" i="7"/>
  <c r="U618" i="7"/>
  <c r="Z619" i="7"/>
  <c r="D618" i="7"/>
  <c r="B618" i="6" s="1"/>
  <c r="AE618" i="6" s="1"/>
  <c r="G618" i="7"/>
  <c r="E618" i="7"/>
  <c r="F618" i="7" s="1"/>
  <c r="C619" i="6"/>
  <c r="L618" i="7"/>
  <c r="O619" i="7"/>
  <c r="BR619" i="7"/>
  <c r="BD619" i="7"/>
  <c r="BR618" i="7"/>
  <c r="DK620" i="7"/>
  <c r="CG619" i="7"/>
  <c r="AP619" i="7"/>
  <c r="DI621" i="7" l="1"/>
  <c r="DL621" i="7"/>
  <c r="DD620" i="7"/>
  <c r="DF620" i="7"/>
  <c r="Q621" i="6"/>
  <c r="DB621" i="7"/>
  <c r="P621" i="6" s="1"/>
  <c r="DE621" i="7"/>
  <c r="DC621" i="7"/>
  <c r="AF619" i="6"/>
  <c r="CW620" i="7"/>
  <c r="CT620" i="7"/>
  <c r="CH620" i="7"/>
  <c r="CE620" i="7"/>
  <c r="CM620" i="7"/>
  <c r="N620" i="6" s="1"/>
  <c r="CP620" i="7"/>
  <c r="CN620" i="7"/>
  <c r="CQ619" i="7"/>
  <c r="CO619" i="7"/>
  <c r="O621" i="6"/>
  <c r="BP620" i="7"/>
  <c r="CB619" i="7"/>
  <c r="BZ619" i="7"/>
  <c r="BP619" i="7"/>
  <c r="M620" i="6"/>
  <c r="BX620" i="7"/>
  <c r="L620" i="6" s="1"/>
  <c r="CA620" i="7"/>
  <c r="BY620" i="7"/>
  <c r="BS619" i="7"/>
  <c r="K620" i="6"/>
  <c r="BL620" i="7"/>
  <c r="BI620" i="7"/>
  <c r="J620" i="6" s="1"/>
  <c r="BJ620" i="7"/>
  <c r="BK619" i="7"/>
  <c r="BM619" i="7"/>
  <c r="BB620" i="7"/>
  <c r="AW619" i="7"/>
  <c r="AY619" i="7"/>
  <c r="AX620" i="7"/>
  <c r="I620" i="6"/>
  <c r="AV620" i="7"/>
  <c r="AU620" i="7"/>
  <c r="H620" i="6" s="1"/>
  <c r="BE621" i="7"/>
  <c r="AN620" i="7"/>
  <c r="F619" i="6"/>
  <c r="AG620" i="7"/>
  <c r="AJ620" i="7"/>
  <c r="AH620" i="7"/>
  <c r="AI619" i="7"/>
  <c r="AK619" i="7"/>
  <c r="H618" i="7"/>
  <c r="AQ621" i="7"/>
  <c r="G621" i="6"/>
  <c r="U619" i="7"/>
  <c r="W619" i="7"/>
  <c r="V620" i="7"/>
  <c r="T620" i="7"/>
  <c r="S620" i="7"/>
  <c r="D620" i="6" s="1"/>
  <c r="E621" i="6"/>
  <c r="AC621" i="7"/>
  <c r="Z620" i="7"/>
  <c r="G619" i="7"/>
  <c r="E619" i="7"/>
  <c r="F619" i="7" s="1"/>
  <c r="D619" i="7"/>
  <c r="B619" i="6" s="1"/>
  <c r="C620" i="6"/>
  <c r="L619" i="7"/>
  <c r="O620" i="7"/>
  <c r="CG620" i="7"/>
  <c r="DK621" i="7"/>
  <c r="BD620" i="7"/>
  <c r="AP620" i="7"/>
  <c r="AE619" i="6" l="1"/>
  <c r="DI622" i="7"/>
  <c r="DL622" i="7"/>
  <c r="Q622" i="6"/>
  <c r="DB622" i="7"/>
  <c r="P622" i="6" s="1"/>
  <c r="DC622" i="7"/>
  <c r="DE622" i="7"/>
  <c r="DF621" i="7"/>
  <c r="DD621" i="7"/>
  <c r="CH621" i="7"/>
  <c r="CE621" i="7"/>
  <c r="AF620" i="6"/>
  <c r="CW621" i="7"/>
  <c r="CT621" i="7"/>
  <c r="CP621" i="7"/>
  <c r="CM621" i="7"/>
  <c r="N621" i="6" s="1"/>
  <c r="CN621" i="7"/>
  <c r="CQ620" i="7"/>
  <c r="CO620" i="7"/>
  <c r="O622" i="6"/>
  <c r="CB620" i="7"/>
  <c r="BZ620" i="7"/>
  <c r="M621" i="6"/>
  <c r="BX621" i="7"/>
  <c r="L621" i="6" s="1"/>
  <c r="CA621" i="7"/>
  <c r="BY621" i="7"/>
  <c r="BS620" i="7"/>
  <c r="K621" i="6"/>
  <c r="BL621" i="7"/>
  <c r="BJ621" i="7"/>
  <c r="BI621" i="7"/>
  <c r="J621" i="6" s="1"/>
  <c r="BM620" i="7"/>
  <c r="BK620" i="7"/>
  <c r="I621" i="6"/>
  <c r="AU621" i="7"/>
  <c r="H621" i="6" s="1"/>
  <c r="AX621" i="7"/>
  <c r="AV621" i="7"/>
  <c r="BB621" i="7"/>
  <c r="AY620" i="7"/>
  <c r="AW620" i="7"/>
  <c r="BE622" i="7"/>
  <c r="AN621" i="7"/>
  <c r="F620" i="6"/>
  <c r="AJ621" i="7"/>
  <c r="AH621" i="7"/>
  <c r="AG621" i="7"/>
  <c r="AI620" i="7"/>
  <c r="AK620" i="7"/>
  <c r="AQ622" i="7"/>
  <c r="G622" i="6"/>
  <c r="AC622" i="7"/>
  <c r="E622" i="6"/>
  <c r="T621" i="7"/>
  <c r="V621" i="7"/>
  <c r="S621" i="7"/>
  <c r="D621" i="6" s="1"/>
  <c r="W620" i="7"/>
  <c r="U620" i="7"/>
  <c r="Z621" i="7"/>
  <c r="H619" i="7"/>
  <c r="G620" i="7"/>
  <c r="E620" i="7"/>
  <c r="F620" i="7" s="1"/>
  <c r="D620" i="7"/>
  <c r="B620" i="6" s="1"/>
  <c r="AE620" i="6" s="1"/>
  <c r="C621" i="6"/>
  <c r="L620" i="7"/>
  <c r="O621" i="7"/>
  <c r="BD621" i="7"/>
  <c r="AP621" i="7"/>
  <c r="BR620" i="7"/>
  <c r="BR621" i="7"/>
  <c r="CG621" i="7"/>
  <c r="DK622" i="7"/>
  <c r="H620" i="7" l="1"/>
  <c r="DI623" i="7"/>
  <c r="DL623" i="7"/>
  <c r="DD622" i="7"/>
  <c r="DF622" i="7"/>
  <c r="Q623" i="6"/>
  <c r="DE623" i="7"/>
  <c r="DB623" i="7"/>
  <c r="P623" i="6" s="1"/>
  <c r="DC623" i="7"/>
  <c r="AF621" i="6"/>
  <c r="CW622" i="7"/>
  <c r="CT622" i="7"/>
  <c r="CH622" i="7"/>
  <c r="CE622" i="7"/>
  <c r="CP622" i="7"/>
  <c r="CN622" i="7"/>
  <c r="CM622" i="7"/>
  <c r="N622" i="6" s="1"/>
  <c r="CQ621" i="7"/>
  <c r="CO621" i="7"/>
  <c r="O623" i="6"/>
  <c r="CB621" i="7"/>
  <c r="BZ621" i="7"/>
  <c r="BS622" i="7"/>
  <c r="BP621" i="7"/>
  <c r="M622" i="6"/>
  <c r="BY622" i="7"/>
  <c r="BX622" i="7"/>
  <c r="L622" i="6" s="1"/>
  <c r="CA622" i="7"/>
  <c r="BS621" i="7"/>
  <c r="K622" i="6"/>
  <c r="BL622" i="7"/>
  <c r="BI622" i="7"/>
  <c r="J622" i="6" s="1"/>
  <c r="BJ622" i="7"/>
  <c r="BK621" i="7"/>
  <c r="BM621" i="7"/>
  <c r="AU622" i="7"/>
  <c r="H622" i="6" s="1"/>
  <c r="I622" i="6"/>
  <c r="AV622" i="7"/>
  <c r="AX622" i="7"/>
  <c r="AY621" i="7"/>
  <c r="AW621" i="7"/>
  <c r="BB622" i="7"/>
  <c r="BE623" i="7"/>
  <c r="AN622" i="7"/>
  <c r="F621" i="6"/>
  <c r="AI621" i="7"/>
  <c r="AK621" i="7"/>
  <c r="AG622" i="7"/>
  <c r="AJ622" i="7"/>
  <c r="AH622" i="7"/>
  <c r="AQ623" i="7"/>
  <c r="G623" i="6"/>
  <c r="U621" i="7"/>
  <c r="W621" i="7"/>
  <c r="V622" i="7"/>
  <c r="T622" i="7"/>
  <c r="S622" i="7"/>
  <c r="D622" i="6" s="1"/>
  <c r="E623" i="6"/>
  <c r="AC623" i="7"/>
  <c r="Z622" i="7"/>
  <c r="G621" i="7"/>
  <c r="E621" i="7"/>
  <c r="F621" i="7" s="1"/>
  <c r="D621" i="7"/>
  <c r="B621" i="6" s="1"/>
  <c r="AE621" i="6" s="1"/>
  <c r="C622" i="6"/>
  <c r="L621" i="7"/>
  <c r="O622" i="7"/>
  <c r="CG622" i="7"/>
  <c r="DK623" i="7"/>
  <c r="BD622" i="7"/>
  <c r="AP622" i="7"/>
  <c r="DI624" i="7" l="1"/>
  <c r="DL624" i="7"/>
  <c r="Q624" i="6"/>
  <c r="DC624" i="7"/>
  <c r="DB624" i="7"/>
  <c r="P624" i="6" s="1"/>
  <c r="DE624" i="7"/>
  <c r="DF623" i="7"/>
  <c r="DD623" i="7"/>
  <c r="AF622" i="6"/>
  <c r="CH623" i="7"/>
  <c r="CE623" i="7"/>
  <c r="CW623" i="7"/>
  <c r="CT623" i="7"/>
  <c r="CM623" i="7"/>
  <c r="N623" i="6" s="1"/>
  <c r="CP623" i="7"/>
  <c r="CN623" i="7"/>
  <c r="CQ622" i="7"/>
  <c r="CO622" i="7"/>
  <c r="O624" i="6"/>
  <c r="BP622" i="7"/>
  <c r="CB622" i="7"/>
  <c r="BZ622" i="7"/>
  <c r="CA623" i="7"/>
  <c r="M623" i="6"/>
  <c r="BX623" i="7"/>
  <c r="L623" i="6" s="1"/>
  <c r="BY623" i="7"/>
  <c r="K623" i="6"/>
  <c r="BI623" i="7"/>
  <c r="J623" i="6" s="1"/>
  <c r="BJ623" i="7"/>
  <c r="BL623" i="7"/>
  <c r="BK622" i="7"/>
  <c r="BM622" i="7"/>
  <c r="AU623" i="7"/>
  <c r="H623" i="6" s="1"/>
  <c r="I623" i="6"/>
  <c r="AX623" i="7"/>
  <c r="AV623" i="7"/>
  <c r="BB623" i="7"/>
  <c r="AW622" i="7"/>
  <c r="AY622" i="7"/>
  <c r="BE624" i="7"/>
  <c r="AN623" i="7"/>
  <c r="F622" i="6"/>
  <c r="AG623" i="7"/>
  <c r="AJ623" i="7"/>
  <c r="AH623" i="7"/>
  <c r="AI622" i="7"/>
  <c r="AK622" i="7"/>
  <c r="AQ624" i="7"/>
  <c r="G624" i="6"/>
  <c r="AC624" i="7"/>
  <c r="E624" i="6"/>
  <c r="T623" i="7"/>
  <c r="V623" i="7"/>
  <c r="S623" i="7"/>
  <c r="D623" i="6" s="1"/>
  <c r="W622" i="7"/>
  <c r="U622" i="7"/>
  <c r="Z623" i="7"/>
  <c r="H621" i="7"/>
  <c r="E622" i="7"/>
  <c r="H622" i="7" s="1"/>
  <c r="G622" i="7"/>
  <c r="D622" i="7"/>
  <c r="B622" i="6" s="1"/>
  <c r="C623" i="6"/>
  <c r="L622" i="7"/>
  <c r="O623" i="7"/>
  <c r="BR622" i="7"/>
  <c r="DK624" i="7"/>
  <c r="BD623" i="7"/>
  <c r="AP623" i="7"/>
  <c r="CG623" i="7"/>
  <c r="BR623" i="7"/>
  <c r="AE622" i="6" l="1"/>
  <c r="DI625" i="7"/>
  <c r="DL625" i="7"/>
  <c r="Q625" i="6"/>
  <c r="DB625" i="7"/>
  <c r="P625" i="6" s="1"/>
  <c r="DE625" i="7"/>
  <c r="DC625" i="7"/>
  <c r="DF624" i="7"/>
  <c r="DD624" i="7"/>
  <c r="AF623" i="6"/>
  <c r="CH624" i="7"/>
  <c r="CE624" i="7"/>
  <c r="CW624" i="7"/>
  <c r="CT624" i="7"/>
  <c r="CP624" i="7"/>
  <c r="CM624" i="7"/>
  <c r="N624" i="6" s="1"/>
  <c r="CN624" i="7"/>
  <c r="CQ623" i="7"/>
  <c r="CO623" i="7"/>
  <c r="O625" i="6"/>
  <c r="BS624" i="7"/>
  <c r="BP623" i="7"/>
  <c r="CB623" i="7"/>
  <c r="BZ623" i="7"/>
  <c r="M624" i="6"/>
  <c r="BX624" i="7"/>
  <c r="L624" i="6" s="1"/>
  <c r="CA624" i="7"/>
  <c r="BY624" i="7"/>
  <c r="BS623" i="7"/>
  <c r="K624" i="6"/>
  <c r="BI624" i="7"/>
  <c r="J624" i="6" s="1"/>
  <c r="BL624" i="7"/>
  <c r="BJ624" i="7"/>
  <c r="BP624" i="7"/>
  <c r="BM623" i="7"/>
  <c r="BK623" i="7"/>
  <c r="BB624" i="7"/>
  <c r="AW623" i="7"/>
  <c r="AY623" i="7"/>
  <c r="I624" i="6"/>
  <c r="AV624" i="7"/>
  <c r="AU624" i="7"/>
  <c r="H624" i="6" s="1"/>
  <c r="AX624" i="7"/>
  <c r="BE625" i="7"/>
  <c r="AN624" i="7"/>
  <c r="F623" i="6"/>
  <c r="AG624" i="7"/>
  <c r="AJ624" i="7"/>
  <c r="AH624" i="7"/>
  <c r="AI623" i="7"/>
  <c r="AK623" i="7"/>
  <c r="AQ625" i="7"/>
  <c r="G625" i="6"/>
  <c r="F622" i="7"/>
  <c r="U623" i="7"/>
  <c r="W623" i="7"/>
  <c r="V624" i="7"/>
  <c r="T624" i="7"/>
  <c r="S624" i="7"/>
  <c r="D624" i="6" s="1"/>
  <c r="E625" i="6"/>
  <c r="AC625" i="7"/>
  <c r="Z624" i="7"/>
  <c r="G623" i="7"/>
  <c r="E623" i="7"/>
  <c r="F623" i="7" s="1"/>
  <c r="D623" i="7"/>
  <c r="B623" i="6" s="1"/>
  <c r="C624" i="6"/>
  <c r="L623" i="7"/>
  <c r="O624" i="7"/>
  <c r="DK625" i="7"/>
  <c r="BD624" i="7"/>
  <c r="AP624" i="7"/>
  <c r="CG624" i="7"/>
  <c r="AE623" i="6" l="1"/>
  <c r="DI626" i="7"/>
  <c r="DL626" i="7"/>
  <c r="Q626" i="6"/>
  <c r="DB626" i="7"/>
  <c r="P626" i="6" s="1"/>
  <c r="DC626" i="7"/>
  <c r="DE626" i="7"/>
  <c r="DF625" i="7"/>
  <c r="DD625" i="7"/>
  <c r="CH625" i="7"/>
  <c r="CE625" i="7"/>
  <c r="AF624" i="6"/>
  <c r="CW625" i="7"/>
  <c r="CT625" i="7"/>
  <c r="CP625" i="7"/>
  <c r="CM625" i="7"/>
  <c r="N625" i="6" s="1"/>
  <c r="CN625" i="7"/>
  <c r="CQ624" i="7"/>
  <c r="CO624" i="7"/>
  <c r="O626" i="6"/>
  <c r="BZ624" i="7"/>
  <c r="CB624" i="7"/>
  <c r="BS625" i="7"/>
  <c r="M625" i="6"/>
  <c r="BX625" i="7"/>
  <c r="L625" i="6" s="1"/>
  <c r="CA625" i="7"/>
  <c r="BY625" i="7"/>
  <c r="K625" i="6"/>
  <c r="BJ625" i="7"/>
  <c r="BI625" i="7"/>
  <c r="J625" i="6" s="1"/>
  <c r="BL625" i="7"/>
  <c r="BM624" i="7"/>
  <c r="BK624" i="7"/>
  <c r="AY624" i="7"/>
  <c r="AW624" i="7"/>
  <c r="AX625" i="7"/>
  <c r="I625" i="6"/>
  <c r="AU625" i="7"/>
  <c r="H625" i="6" s="1"/>
  <c r="AV625" i="7"/>
  <c r="BB625" i="7"/>
  <c r="BE626" i="7"/>
  <c r="AN625" i="7"/>
  <c r="F624" i="6"/>
  <c r="AG625" i="7"/>
  <c r="AH625" i="7"/>
  <c r="AJ625" i="7"/>
  <c r="AI624" i="7"/>
  <c r="AK624" i="7"/>
  <c r="AQ626" i="7"/>
  <c r="G626" i="6"/>
  <c r="AC626" i="7"/>
  <c r="E626" i="6"/>
  <c r="T625" i="7"/>
  <c r="V625" i="7"/>
  <c r="S625" i="7"/>
  <c r="D625" i="6" s="1"/>
  <c r="W624" i="7"/>
  <c r="U624" i="7"/>
  <c r="Z625" i="7"/>
  <c r="H623" i="7"/>
  <c r="G624" i="7"/>
  <c r="E624" i="7"/>
  <c r="F624" i="7" s="1"/>
  <c r="D624" i="7"/>
  <c r="B624" i="6" s="1"/>
  <c r="AE624" i="6" s="1"/>
  <c r="C625" i="6"/>
  <c r="L624" i="7"/>
  <c r="O625" i="7"/>
  <c r="BR624" i="7"/>
  <c r="CG625" i="7"/>
  <c r="AP625" i="7"/>
  <c r="DK626" i="7"/>
  <c r="BD625" i="7"/>
  <c r="H624" i="7" l="1"/>
  <c r="DI627" i="7"/>
  <c r="DL627" i="7"/>
  <c r="DF626" i="7"/>
  <c r="DD626" i="7"/>
  <c r="Q627" i="6"/>
  <c r="DE627" i="7"/>
  <c r="DB627" i="7"/>
  <c r="P627" i="6" s="1"/>
  <c r="DC627" i="7"/>
  <c r="CH626" i="7"/>
  <c r="CE626" i="7"/>
  <c r="AF625" i="6"/>
  <c r="CW626" i="7"/>
  <c r="CT626" i="7"/>
  <c r="CP626" i="7"/>
  <c r="CM626" i="7"/>
  <c r="N626" i="6" s="1"/>
  <c r="CN626" i="7"/>
  <c r="CQ625" i="7"/>
  <c r="CO625" i="7"/>
  <c r="BP625" i="7"/>
  <c r="O627" i="6"/>
  <c r="BP626" i="7"/>
  <c r="CB625" i="7"/>
  <c r="BZ625" i="7"/>
  <c r="BX626" i="7"/>
  <c r="L626" i="6" s="1"/>
  <c r="M626" i="6"/>
  <c r="BY626" i="7"/>
  <c r="CA626" i="7"/>
  <c r="K626" i="6"/>
  <c r="BL626" i="7"/>
  <c r="BI626" i="7"/>
  <c r="J626" i="6" s="1"/>
  <c r="BJ626" i="7"/>
  <c r="BK625" i="7"/>
  <c r="BM625" i="7"/>
  <c r="I626" i="6"/>
  <c r="AV626" i="7"/>
  <c r="AU626" i="7"/>
  <c r="H626" i="6" s="1"/>
  <c r="AX626" i="7"/>
  <c r="AY625" i="7"/>
  <c r="AW625" i="7"/>
  <c r="BB626" i="7"/>
  <c r="BE627" i="7"/>
  <c r="AN626" i="7"/>
  <c r="F625" i="6"/>
  <c r="AI625" i="7"/>
  <c r="AK625" i="7"/>
  <c r="AJ626" i="7"/>
  <c r="AH626" i="7"/>
  <c r="AG626" i="7"/>
  <c r="AQ627" i="7"/>
  <c r="G627" i="6"/>
  <c r="U625" i="7"/>
  <c r="W625" i="7"/>
  <c r="V626" i="7"/>
  <c r="T626" i="7"/>
  <c r="S626" i="7"/>
  <c r="D626" i="6" s="1"/>
  <c r="E627" i="6"/>
  <c r="AC627" i="7"/>
  <c r="Z626" i="7"/>
  <c r="G625" i="7"/>
  <c r="E625" i="7"/>
  <c r="F625" i="7" s="1"/>
  <c r="D625" i="7"/>
  <c r="B625" i="6" s="1"/>
  <c r="AE625" i="6" s="1"/>
  <c r="C626" i="6"/>
  <c r="L625" i="7"/>
  <c r="O626" i="7"/>
  <c r="CG626" i="7"/>
  <c r="BR625" i="7"/>
  <c r="BD626" i="7"/>
  <c r="DK627" i="7"/>
  <c r="AP626" i="7"/>
  <c r="DI628" i="7" l="1"/>
  <c r="DL628" i="7"/>
  <c r="Q628" i="6"/>
  <c r="DC628" i="7"/>
  <c r="DB628" i="7"/>
  <c r="P628" i="6" s="1"/>
  <c r="DE628" i="7"/>
  <c r="DF627" i="7"/>
  <c r="DD627" i="7"/>
  <c r="CH627" i="7"/>
  <c r="CE627" i="7"/>
  <c r="AF626" i="6"/>
  <c r="CW627" i="7"/>
  <c r="CT627" i="7"/>
  <c r="CP627" i="7"/>
  <c r="CM627" i="7"/>
  <c r="N627" i="6" s="1"/>
  <c r="CN627" i="7"/>
  <c r="CQ626" i="7"/>
  <c r="CO626" i="7"/>
  <c r="O628" i="6"/>
  <c r="CB626" i="7"/>
  <c r="BZ626" i="7"/>
  <c r="M627" i="6"/>
  <c r="CA627" i="7"/>
  <c r="BX627" i="7"/>
  <c r="L627" i="6" s="1"/>
  <c r="BY627" i="7"/>
  <c r="BS626" i="7"/>
  <c r="K627" i="6"/>
  <c r="BI627" i="7"/>
  <c r="J627" i="6" s="1"/>
  <c r="BJ627" i="7"/>
  <c r="BL627" i="7"/>
  <c r="BK626" i="7"/>
  <c r="BM626" i="7"/>
  <c r="I627" i="6"/>
  <c r="AX627" i="7"/>
  <c r="AU627" i="7"/>
  <c r="H627" i="6" s="1"/>
  <c r="AV627" i="7"/>
  <c r="AW626" i="7"/>
  <c r="AY626" i="7"/>
  <c r="BB627" i="7"/>
  <c r="BE628" i="7"/>
  <c r="AN627" i="7"/>
  <c r="F626" i="6"/>
  <c r="AI626" i="7"/>
  <c r="AK626" i="7"/>
  <c r="AG627" i="7"/>
  <c r="AJ627" i="7"/>
  <c r="AH627" i="7"/>
  <c r="AQ628" i="7"/>
  <c r="G628" i="6"/>
  <c r="AC628" i="7"/>
  <c r="E628" i="6"/>
  <c r="T627" i="7"/>
  <c r="V627" i="7"/>
  <c r="S627" i="7"/>
  <c r="D627" i="6" s="1"/>
  <c r="W626" i="7"/>
  <c r="U626" i="7"/>
  <c r="Z627" i="7"/>
  <c r="H625" i="7"/>
  <c r="E626" i="7"/>
  <c r="H626" i="7" s="1"/>
  <c r="G626" i="7"/>
  <c r="D626" i="7"/>
  <c r="B626" i="6" s="1"/>
  <c r="C627" i="6"/>
  <c r="L626" i="7"/>
  <c r="O627" i="7"/>
  <c r="DK628" i="7"/>
  <c r="AP627" i="7"/>
  <c r="BR627" i="7"/>
  <c r="CG627" i="7"/>
  <c r="BD627" i="7"/>
  <c r="BR626" i="7"/>
  <c r="AE626" i="6" l="1"/>
  <c r="DI629" i="7"/>
  <c r="DL629" i="7"/>
  <c r="Q629" i="6"/>
  <c r="DC629" i="7"/>
  <c r="DE629" i="7"/>
  <c r="DB629" i="7"/>
  <c r="P629" i="6" s="1"/>
  <c r="DD628" i="7"/>
  <c r="DF628" i="7"/>
  <c r="CH628" i="7"/>
  <c r="CE628" i="7"/>
  <c r="AF627" i="6"/>
  <c r="CW628" i="7"/>
  <c r="CT628" i="7"/>
  <c r="CM628" i="7"/>
  <c r="N628" i="6" s="1"/>
  <c r="CN628" i="7"/>
  <c r="CP628" i="7"/>
  <c r="CQ627" i="7"/>
  <c r="CO627" i="7"/>
  <c r="O629" i="6"/>
  <c r="CB627" i="7"/>
  <c r="BZ627" i="7"/>
  <c r="BS628" i="7"/>
  <c r="BP627" i="7"/>
  <c r="BY628" i="7"/>
  <c r="M628" i="6"/>
  <c r="BX628" i="7"/>
  <c r="L628" i="6" s="1"/>
  <c r="CA628" i="7"/>
  <c r="BS627" i="7"/>
  <c r="K628" i="6"/>
  <c r="BL628" i="7"/>
  <c r="BI628" i="7"/>
  <c r="J628" i="6" s="1"/>
  <c r="BJ628" i="7"/>
  <c r="BK627" i="7"/>
  <c r="BM627" i="7"/>
  <c r="AX628" i="7"/>
  <c r="I628" i="6"/>
  <c r="AV628" i="7"/>
  <c r="AU628" i="7"/>
  <c r="H628" i="6" s="1"/>
  <c r="AW627" i="7"/>
  <c r="AY627" i="7"/>
  <c r="BB628" i="7"/>
  <c r="BE629" i="7"/>
  <c r="AN628" i="7"/>
  <c r="F627" i="6"/>
  <c r="AG628" i="7"/>
  <c r="AJ628" i="7"/>
  <c r="AH628" i="7"/>
  <c r="AK627" i="7"/>
  <c r="AI627" i="7"/>
  <c r="AQ629" i="7"/>
  <c r="G629" i="6"/>
  <c r="F626" i="7"/>
  <c r="U627" i="7"/>
  <c r="W627" i="7"/>
  <c r="V628" i="7"/>
  <c r="T628" i="7"/>
  <c r="S628" i="7"/>
  <c r="D628" i="6" s="1"/>
  <c r="E629" i="6"/>
  <c r="AC629" i="7"/>
  <c r="Z628" i="7"/>
  <c r="G627" i="7"/>
  <c r="E627" i="7"/>
  <c r="F627" i="7" s="1"/>
  <c r="D627" i="7"/>
  <c r="B627" i="6" s="1"/>
  <c r="AE627" i="6" s="1"/>
  <c r="C628" i="6"/>
  <c r="L627" i="7"/>
  <c r="O628" i="7"/>
  <c r="AP628" i="7"/>
  <c r="DK629" i="7"/>
  <c r="CG628" i="7"/>
  <c r="BD628" i="7"/>
  <c r="DI630" i="7" l="1"/>
  <c r="DL630" i="7"/>
  <c r="Q630" i="6"/>
  <c r="DC630" i="7"/>
  <c r="DB630" i="7"/>
  <c r="P630" i="6" s="1"/>
  <c r="DE630" i="7"/>
  <c r="DF629" i="7"/>
  <c r="DD629" i="7"/>
  <c r="AF628" i="6"/>
  <c r="CH629" i="7"/>
  <c r="CE629" i="7"/>
  <c r="CW629" i="7"/>
  <c r="CT629" i="7"/>
  <c r="CP629" i="7"/>
  <c r="CM629" i="7"/>
  <c r="N629" i="6" s="1"/>
  <c r="CN629" i="7"/>
  <c r="CQ628" i="7"/>
  <c r="CO628" i="7"/>
  <c r="O630" i="6"/>
  <c r="BP628" i="7"/>
  <c r="BZ628" i="7"/>
  <c r="CB628" i="7"/>
  <c r="M629" i="6"/>
  <c r="BY629" i="7"/>
  <c r="BX629" i="7"/>
  <c r="L629" i="6" s="1"/>
  <c r="CA629" i="7"/>
  <c r="K629" i="6"/>
  <c r="BL629" i="7"/>
  <c r="BI629" i="7"/>
  <c r="J629" i="6" s="1"/>
  <c r="BJ629" i="7"/>
  <c r="BM628" i="7"/>
  <c r="BK628" i="7"/>
  <c r="I629" i="6"/>
  <c r="AX629" i="7"/>
  <c r="AU629" i="7"/>
  <c r="H629" i="6" s="1"/>
  <c r="AV629" i="7"/>
  <c r="BB629" i="7"/>
  <c r="AY628" i="7"/>
  <c r="AW628" i="7"/>
  <c r="BE630" i="7"/>
  <c r="AN629" i="7"/>
  <c r="F628" i="6"/>
  <c r="AJ629" i="7"/>
  <c r="AG629" i="7"/>
  <c r="AH629" i="7"/>
  <c r="AI628" i="7"/>
  <c r="AK628" i="7"/>
  <c r="AQ630" i="7"/>
  <c r="G630" i="6"/>
  <c r="AC630" i="7"/>
  <c r="E630" i="6"/>
  <c r="T629" i="7"/>
  <c r="V629" i="7"/>
  <c r="S629" i="7"/>
  <c r="D629" i="6" s="1"/>
  <c r="W628" i="7"/>
  <c r="U628" i="7"/>
  <c r="Z629" i="7"/>
  <c r="H627" i="7"/>
  <c r="G628" i="7"/>
  <c r="C629" i="6"/>
  <c r="E628" i="7"/>
  <c r="H628" i="7" s="1"/>
  <c r="L628" i="7"/>
  <c r="D628" i="7"/>
  <c r="B628" i="6" s="1"/>
  <c r="O629" i="7"/>
  <c r="BD629" i="7"/>
  <c r="AP629" i="7"/>
  <c r="DK630" i="7"/>
  <c r="BR629" i="7"/>
  <c r="BR628" i="7"/>
  <c r="CG629" i="7"/>
  <c r="AE628" i="6" l="1"/>
  <c r="DI631" i="7"/>
  <c r="DL631" i="7"/>
  <c r="Q631" i="6"/>
  <c r="DE631" i="7"/>
  <c r="DB631" i="7"/>
  <c r="P631" i="6" s="1"/>
  <c r="DC631" i="7"/>
  <c r="DF630" i="7"/>
  <c r="DD630" i="7"/>
  <c r="CH630" i="7"/>
  <c r="CE630" i="7"/>
  <c r="CW630" i="7"/>
  <c r="CT630" i="7"/>
  <c r="AF629" i="6"/>
  <c r="CP630" i="7"/>
  <c r="CM630" i="7"/>
  <c r="N630" i="6" s="1"/>
  <c r="CN630" i="7"/>
  <c r="CQ629" i="7"/>
  <c r="CO629" i="7"/>
  <c r="O631" i="6"/>
  <c r="BS630" i="7"/>
  <c r="BP629" i="7"/>
  <c r="CB629" i="7"/>
  <c r="BZ629" i="7"/>
  <c r="BX630" i="7"/>
  <c r="L630" i="6" s="1"/>
  <c r="M630" i="6"/>
  <c r="BY630" i="7"/>
  <c r="CA630" i="7"/>
  <c r="BS629" i="7"/>
  <c r="K630" i="6"/>
  <c r="BI630" i="7"/>
  <c r="J630" i="6" s="1"/>
  <c r="BL630" i="7"/>
  <c r="BJ630" i="7"/>
  <c r="BK629" i="7"/>
  <c r="BM629" i="7"/>
  <c r="I630" i="6"/>
  <c r="AU630" i="7"/>
  <c r="H630" i="6" s="1"/>
  <c r="AV630" i="7"/>
  <c r="AX630" i="7"/>
  <c r="AY629" i="7"/>
  <c r="AW629" i="7"/>
  <c r="BB630" i="7"/>
  <c r="BE631" i="7"/>
  <c r="AN630" i="7"/>
  <c r="F629" i="6"/>
  <c r="AG630" i="7"/>
  <c r="AH630" i="7"/>
  <c r="AJ630" i="7"/>
  <c r="AI629" i="7"/>
  <c r="AK629" i="7"/>
  <c r="AQ631" i="7"/>
  <c r="G631" i="6"/>
  <c r="F628" i="7"/>
  <c r="U629" i="7"/>
  <c r="W629" i="7"/>
  <c r="V630" i="7"/>
  <c r="T630" i="7"/>
  <c r="S630" i="7"/>
  <c r="D630" i="6" s="1"/>
  <c r="E631" i="6"/>
  <c r="AC631" i="7"/>
  <c r="Z630" i="7"/>
  <c r="E629" i="7"/>
  <c r="F629" i="7" s="1"/>
  <c r="G629" i="7"/>
  <c r="D629" i="7"/>
  <c r="B629" i="6" s="1"/>
  <c r="AE629" i="6" s="1"/>
  <c r="C630" i="6"/>
  <c r="L629" i="7"/>
  <c r="O630" i="7"/>
  <c r="CG630" i="7"/>
  <c r="AP630" i="7"/>
  <c r="BD630" i="7"/>
  <c r="DK631" i="7"/>
  <c r="DI632" i="7" l="1"/>
  <c r="DL632" i="7"/>
  <c r="Q632" i="6"/>
  <c r="DB632" i="7"/>
  <c r="P632" i="6" s="1"/>
  <c r="DC632" i="7"/>
  <c r="DE632" i="7"/>
  <c r="DF631" i="7"/>
  <c r="DD631" i="7"/>
  <c r="AF630" i="6"/>
  <c r="CH631" i="7"/>
  <c r="CE631" i="7"/>
  <c r="CW631" i="7"/>
  <c r="CT631" i="7"/>
  <c r="CM631" i="7"/>
  <c r="N631" i="6" s="1"/>
  <c r="CP631" i="7"/>
  <c r="CN631" i="7"/>
  <c r="CQ630" i="7"/>
  <c r="CO630" i="7"/>
  <c r="O632" i="6"/>
  <c r="BP630" i="7"/>
  <c r="CB630" i="7"/>
  <c r="BZ630" i="7"/>
  <c r="CA631" i="7"/>
  <c r="M631" i="6"/>
  <c r="BX631" i="7"/>
  <c r="L631" i="6" s="1"/>
  <c r="BY631" i="7"/>
  <c r="K631" i="6"/>
  <c r="BJ631" i="7"/>
  <c r="BI631" i="7"/>
  <c r="J631" i="6" s="1"/>
  <c r="BL631" i="7"/>
  <c r="BK630" i="7"/>
  <c r="BM630" i="7"/>
  <c r="I631" i="6"/>
  <c r="AU631" i="7"/>
  <c r="H631" i="6" s="1"/>
  <c r="AX631" i="7"/>
  <c r="AV631" i="7"/>
  <c r="BB631" i="7"/>
  <c r="AY630" i="7"/>
  <c r="AW630" i="7"/>
  <c r="BE632" i="7"/>
  <c r="AN631" i="7"/>
  <c r="F630" i="6"/>
  <c r="AI630" i="7"/>
  <c r="AK630" i="7"/>
  <c r="AG631" i="7"/>
  <c r="AH631" i="7"/>
  <c r="AJ631" i="7"/>
  <c r="H629" i="7"/>
  <c r="AQ632" i="7"/>
  <c r="G632" i="6"/>
  <c r="Z631" i="7"/>
  <c r="AC632" i="7"/>
  <c r="E632" i="6"/>
  <c r="T631" i="7"/>
  <c r="V631" i="7"/>
  <c r="S631" i="7"/>
  <c r="D631" i="6" s="1"/>
  <c r="W630" i="7"/>
  <c r="U630" i="7"/>
  <c r="G630" i="7"/>
  <c r="D630" i="7"/>
  <c r="B630" i="6" s="1"/>
  <c r="AE630" i="6" s="1"/>
  <c r="E630" i="7"/>
  <c r="F630" i="7" s="1"/>
  <c r="C631" i="6"/>
  <c r="L630" i="7"/>
  <c r="O631" i="7"/>
  <c r="BD631" i="7"/>
  <c r="DK632" i="7"/>
  <c r="AP631" i="7"/>
  <c r="BR630" i="7"/>
  <c r="BR631" i="7"/>
  <c r="CG631" i="7"/>
  <c r="DI633" i="7" l="1"/>
  <c r="DL633" i="7"/>
  <c r="DF632" i="7"/>
  <c r="DD632" i="7"/>
  <c r="Q633" i="6"/>
  <c r="DC633" i="7"/>
  <c r="DE633" i="7"/>
  <c r="DB633" i="7"/>
  <c r="P633" i="6" s="1"/>
  <c r="CH632" i="7"/>
  <c r="CE632" i="7"/>
  <c r="AF631" i="6"/>
  <c r="CW632" i="7"/>
  <c r="CT632" i="7"/>
  <c r="CP632" i="7"/>
  <c r="CM632" i="7"/>
  <c r="N632" i="6" s="1"/>
  <c r="CN632" i="7"/>
  <c r="CQ631" i="7"/>
  <c r="CO631" i="7"/>
  <c r="O633" i="6"/>
  <c r="CB631" i="7"/>
  <c r="BZ631" i="7"/>
  <c r="BP631" i="7"/>
  <c r="M632" i="6"/>
  <c r="BX632" i="7"/>
  <c r="L632" i="6" s="1"/>
  <c r="CA632" i="7"/>
  <c r="BY632" i="7"/>
  <c r="BS631" i="7"/>
  <c r="K632" i="6"/>
  <c r="BL632" i="7"/>
  <c r="BI632" i="7"/>
  <c r="J632" i="6" s="1"/>
  <c r="BJ632" i="7"/>
  <c r="BK631" i="7"/>
  <c r="BM631" i="7"/>
  <c r="I632" i="6"/>
  <c r="AV632" i="7"/>
  <c r="AU632" i="7"/>
  <c r="H632" i="6" s="1"/>
  <c r="AX632" i="7"/>
  <c r="AW631" i="7"/>
  <c r="AY631" i="7"/>
  <c r="BB632" i="7"/>
  <c r="BE633" i="7"/>
  <c r="AN632" i="7"/>
  <c r="F631" i="6"/>
  <c r="AG632" i="7"/>
  <c r="AJ632" i="7"/>
  <c r="AH632" i="7"/>
  <c r="AI631" i="7"/>
  <c r="AK631" i="7"/>
  <c r="H630" i="7"/>
  <c r="AQ633" i="7"/>
  <c r="G633" i="6"/>
  <c r="U631" i="7"/>
  <c r="W631" i="7"/>
  <c r="V632" i="7"/>
  <c r="T632" i="7"/>
  <c r="S632" i="7"/>
  <c r="D632" i="6" s="1"/>
  <c r="E633" i="6"/>
  <c r="AC633" i="7"/>
  <c r="Z632" i="7"/>
  <c r="E631" i="7"/>
  <c r="F631" i="7" s="1"/>
  <c r="G631" i="7"/>
  <c r="D631" i="7"/>
  <c r="B631" i="6" s="1"/>
  <c r="AE631" i="6" s="1"/>
  <c r="C632" i="6"/>
  <c r="L631" i="7"/>
  <c r="O632" i="7"/>
  <c r="AP632" i="7"/>
  <c r="CG632" i="7"/>
  <c r="BD632" i="7"/>
  <c r="DK633" i="7"/>
  <c r="BR632" i="7"/>
  <c r="AF632" i="6" l="1"/>
  <c r="DI634" i="7"/>
  <c r="DL634" i="7"/>
  <c r="Q634" i="6"/>
  <c r="DB634" i="7"/>
  <c r="P634" i="6" s="1"/>
  <c r="DC634" i="7"/>
  <c r="DE634" i="7"/>
  <c r="DF633" i="7"/>
  <c r="DD633" i="7"/>
  <c r="CW633" i="7"/>
  <c r="CT633" i="7"/>
  <c r="CH633" i="7"/>
  <c r="CE633" i="7"/>
  <c r="CP633" i="7"/>
  <c r="CM633" i="7"/>
  <c r="N633" i="6" s="1"/>
  <c r="CN633" i="7"/>
  <c r="CQ632" i="7"/>
  <c r="CO632" i="7"/>
  <c r="O634" i="6"/>
  <c r="BZ632" i="7"/>
  <c r="CB632" i="7"/>
  <c r="BS633" i="7"/>
  <c r="BP632" i="7"/>
  <c r="M633" i="6"/>
  <c r="BY633" i="7"/>
  <c r="BX633" i="7"/>
  <c r="L633" i="6" s="1"/>
  <c r="CA633" i="7"/>
  <c r="BS632" i="7"/>
  <c r="K633" i="6"/>
  <c r="BJ633" i="7"/>
  <c r="BI633" i="7"/>
  <c r="J633" i="6" s="1"/>
  <c r="BL633" i="7"/>
  <c r="BM632" i="7"/>
  <c r="BK632" i="7"/>
  <c r="AY632" i="7"/>
  <c r="AW632" i="7"/>
  <c r="I633" i="6"/>
  <c r="AX633" i="7"/>
  <c r="AU633" i="7"/>
  <c r="H633" i="6" s="1"/>
  <c r="AV633" i="7"/>
  <c r="BB633" i="7"/>
  <c r="BE634" i="7"/>
  <c r="AN633" i="7"/>
  <c r="F632" i="6"/>
  <c r="AG633" i="7"/>
  <c r="AJ633" i="7"/>
  <c r="AH633" i="7"/>
  <c r="AI632" i="7"/>
  <c r="AK632" i="7"/>
  <c r="AQ634" i="7"/>
  <c r="G634" i="6"/>
  <c r="H631" i="7"/>
  <c r="AC634" i="7"/>
  <c r="E634" i="6"/>
  <c r="T633" i="7"/>
  <c r="V633" i="7"/>
  <c r="S633" i="7"/>
  <c r="D633" i="6" s="1"/>
  <c r="W632" i="7"/>
  <c r="U632" i="7"/>
  <c r="Z633" i="7"/>
  <c r="G632" i="7"/>
  <c r="E632" i="7"/>
  <c r="F632" i="7" s="1"/>
  <c r="D632" i="7"/>
  <c r="B632" i="6" s="1"/>
  <c r="C633" i="6"/>
  <c r="L632" i="7"/>
  <c r="O633" i="7"/>
  <c r="DK634" i="7"/>
  <c r="BD633" i="7"/>
  <c r="CG633" i="7"/>
  <c r="AP633" i="7"/>
  <c r="AE632" i="6" l="1"/>
  <c r="DI635" i="7"/>
  <c r="DL635" i="7"/>
  <c r="DF634" i="7"/>
  <c r="DD634" i="7"/>
  <c r="Q635" i="6"/>
  <c r="DE635" i="7"/>
  <c r="DB635" i="7"/>
  <c r="P635" i="6" s="1"/>
  <c r="DC635" i="7"/>
  <c r="CH634" i="7"/>
  <c r="CE634" i="7"/>
  <c r="CW634" i="7"/>
  <c r="CT634" i="7"/>
  <c r="AF633" i="6"/>
  <c r="CP634" i="7"/>
  <c r="CM634" i="7"/>
  <c r="N634" i="6" s="1"/>
  <c r="CN634" i="7"/>
  <c r="CQ633" i="7"/>
  <c r="CO633" i="7"/>
  <c r="O635" i="6"/>
  <c r="BP633" i="7"/>
  <c r="CB633" i="7"/>
  <c r="BZ633" i="7"/>
  <c r="M634" i="6"/>
  <c r="BX634" i="7"/>
  <c r="L634" i="6" s="1"/>
  <c r="BY634" i="7"/>
  <c r="CA634" i="7"/>
  <c r="K634" i="6"/>
  <c r="BI634" i="7"/>
  <c r="J634" i="6" s="1"/>
  <c r="BL634" i="7"/>
  <c r="BJ634" i="7"/>
  <c r="BK633" i="7"/>
  <c r="BM633" i="7"/>
  <c r="AY633" i="7"/>
  <c r="AW633" i="7"/>
  <c r="BB634" i="7"/>
  <c r="I634" i="6"/>
  <c r="AU634" i="7"/>
  <c r="H634" i="6" s="1"/>
  <c r="AV634" i="7"/>
  <c r="AX634" i="7"/>
  <c r="BE635" i="7"/>
  <c r="AN634" i="7"/>
  <c r="F633" i="6"/>
  <c r="AJ634" i="7"/>
  <c r="AG634" i="7"/>
  <c r="AH634" i="7"/>
  <c r="AI633" i="7"/>
  <c r="AK633" i="7"/>
  <c r="AQ635" i="7"/>
  <c r="G635" i="6"/>
  <c r="U633" i="7"/>
  <c r="W633" i="7"/>
  <c r="V634" i="7"/>
  <c r="T634" i="7"/>
  <c r="S634" i="7"/>
  <c r="D634" i="6" s="1"/>
  <c r="E635" i="6"/>
  <c r="AC635" i="7"/>
  <c r="Z634" i="7"/>
  <c r="H632" i="7"/>
  <c r="G633" i="7"/>
  <c r="E633" i="7"/>
  <c r="F633" i="7" s="1"/>
  <c r="D633" i="7"/>
  <c r="B633" i="6" s="1"/>
  <c r="AE633" i="6" s="1"/>
  <c r="C634" i="6"/>
  <c r="L633" i="7"/>
  <c r="O634" i="7"/>
  <c r="BR633" i="7"/>
  <c r="BD634" i="7"/>
  <c r="BR634" i="7"/>
  <c r="DK635" i="7"/>
  <c r="CG634" i="7"/>
  <c r="AP634" i="7"/>
  <c r="H633" i="7" l="1"/>
  <c r="DI636" i="7"/>
  <c r="DL636" i="7"/>
  <c r="Q636" i="6"/>
  <c r="DC636" i="7"/>
  <c r="DB636" i="7"/>
  <c r="P636" i="6" s="1"/>
  <c r="DE636" i="7"/>
  <c r="DF635" i="7"/>
  <c r="DD635" i="7"/>
  <c r="CH635" i="7"/>
  <c r="CE635" i="7"/>
  <c r="CW635" i="7"/>
  <c r="CT635" i="7"/>
  <c r="AF634" i="6"/>
  <c r="CP635" i="7"/>
  <c r="CM635" i="7"/>
  <c r="N635" i="6" s="1"/>
  <c r="CN635" i="7"/>
  <c r="CQ634" i="7"/>
  <c r="CO634" i="7"/>
  <c r="O636" i="6"/>
  <c r="BZ634" i="7"/>
  <c r="CB634" i="7"/>
  <c r="BS635" i="7"/>
  <c r="BP634" i="7"/>
  <c r="CA635" i="7"/>
  <c r="M635" i="6"/>
  <c r="BY635" i="7"/>
  <c r="BX635" i="7"/>
  <c r="L635" i="6" s="1"/>
  <c r="BS634" i="7"/>
  <c r="K635" i="6"/>
  <c r="BJ635" i="7"/>
  <c r="BI635" i="7"/>
  <c r="J635" i="6" s="1"/>
  <c r="BL635" i="7"/>
  <c r="BK634" i="7"/>
  <c r="BM634" i="7"/>
  <c r="BP635" i="7"/>
  <c r="I635" i="6"/>
  <c r="AU635" i="7"/>
  <c r="H635" i="6" s="1"/>
  <c r="AX635" i="7"/>
  <c r="AV635" i="7"/>
  <c r="BB635" i="7"/>
  <c r="AW634" i="7"/>
  <c r="AY634" i="7"/>
  <c r="BE636" i="7"/>
  <c r="AN635" i="7"/>
  <c r="F634" i="6"/>
  <c r="AG635" i="7"/>
  <c r="AJ635" i="7"/>
  <c r="AH635" i="7"/>
  <c r="AI634" i="7"/>
  <c r="AK634" i="7"/>
  <c r="AQ636" i="7"/>
  <c r="G636" i="6"/>
  <c r="AC636" i="7"/>
  <c r="E636" i="6"/>
  <c r="T635" i="7"/>
  <c r="V635" i="7"/>
  <c r="S635" i="7"/>
  <c r="D635" i="6" s="1"/>
  <c r="W634" i="7"/>
  <c r="U634" i="7"/>
  <c r="Z635" i="7"/>
  <c r="E634" i="7"/>
  <c r="F634" i="7" s="1"/>
  <c r="G634" i="7"/>
  <c r="D634" i="7"/>
  <c r="B634" i="6" s="1"/>
  <c r="AE634" i="6" s="1"/>
  <c r="C635" i="6"/>
  <c r="L634" i="7"/>
  <c r="O635" i="7"/>
  <c r="DK636" i="7"/>
  <c r="BD635" i="7"/>
  <c r="AP635" i="7"/>
  <c r="CG635" i="7"/>
  <c r="DI637" i="7" l="1"/>
  <c r="DL637" i="7"/>
  <c r="Q637" i="6"/>
  <c r="DB637" i="7"/>
  <c r="P637" i="6" s="1"/>
  <c r="DE637" i="7"/>
  <c r="DC637" i="7"/>
  <c r="DF636" i="7"/>
  <c r="DD636" i="7"/>
  <c r="AF635" i="6"/>
  <c r="CW636" i="7"/>
  <c r="CT636" i="7"/>
  <c r="CH636" i="7"/>
  <c r="CE636" i="7"/>
  <c r="CM636" i="7"/>
  <c r="N636" i="6" s="1"/>
  <c r="CP636" i="7"/>
  <c r="CN636" i="7"/>
  <c r="CQ635" i="7"/>
  <c r="CO635" i="7"/>
  <c r="O637" i="6"/>
  <c r="BS636" i="7"/>
  <c r="CB635" i="7"/>
  <c r="BZ635" i="7"/>
  <c r="M636" i="6"/>
  <c r="BX636" i="7"/>
  <c r="L636" i="6" s="1"/>
  <c r="CA636" i="7"/>
  <c r="BY636" i="7"/>
  <c r="K636" i="6"/>
  <c r="BL636" i="7"/>
  <c r="BI636" i="7"/>
  <c r="J636" i="6" s="1"/>
  <c r="BJ636" i="7"/>
  <c r="BM635" i="7"/>
  <c r="BK635" i="7"/>
  <c r="BB636" i="7"/>
  <c r="AW635" i="7"/>
  <c r="AY635" i="7"/>
  <c r="AX636" i="7"/>
  <c r="I636" i="6"/>
  <c r="AV636" i="7"/>
  <c r="AU636" i="7"/>
  <c r="H636" i="6" s="1"/>
  <c r="BE637" i="7"/>
  <c r="AN636" i="7"/>
  <c r="F635" i="6"/>
  <c r="AG636" i="7"/>
  <c r="AJ636" i="7"/>
  <c r="AH636" i="7"/>
  <c r="AI635" i="7"/>
  <c r="AK635" i="7"/>
  <c r="H634" i="7"/>
  <c r="AQ637" i="7"/>
  <c r="G637" i="6"/>
  <c r="U635" i="7"/>
  <c r="W635" i="7"/>
  <c r="V636" i="7"/>
  <c r="T636" i="7"/>
  <c r="S636" i="7"/>
  <c r="D636" i="6" s="1"/>
  <c r="E637" i="6"/>
  <c r="AC637" i="7"/>
  <c r="Z636" i="7"/>
  <c r="G635" i="7"/>
  <c r="E635" i="7"/>
  <c r="H635" i="7" s="1"/>
  <c r="L635" i="7"/>
  <c r="O636" i="7"/>
  <c r="C636" i="6"/>
  <c r="D635" i="7"/>
  <c r="B635" i="6" s="1"/>
  <c r="AE635" i="6" s="1"/>
  <c r="BR635" i="7"/>
  <c r="BD636" i="7"/>
  <c r="CG636" i="7"/>
  <c r="AP636" i="7"/>
  <c r="DK637" i="7"/>
  <c r="DI638" i="7" l="1"/>
  <c r="DL638" i="7"/>
  <c r="Q638" i="6"/>
  <c r="DB638" i="7"/>
  <c r="P638" i="6" s="1"/>
  <c r="DC638" i="7"/>
  <c r="DE638" i="7"/>
  <c r="DF637" i="7"/>
  <c r="DD637" i="7"/>
  <c r="CH637" i="7"/>
  <c r="CE637" i="7"/>
  <c r="AF636" i="6"/>
  <c r="CW637" i="7"/>
  <c r="CT637" i="7"/>
  <c r="CP637" i="7"/>
  <c r="CM637" i="7"/>
  <c r="N637" i="6" s="1"/>
  <c r="CN637" i="7"/>
  <c r="CQ636" i="7"/>
  <c r="CO636" i="7"/>
  <c r="O638" i="6"/>
  <c r="BP636" i="7"/>
  <c r="BP637" i="7"/>
  <c r="CB636" i="7"/>
  <c r="BZ636" i="7"/>
  <c r="M637" i="6"/>
  <c r="BY637" i="7"/>
  <c r="BX637" i="7"/>
  <c r="L637" i="6" s="1"/>
  <c r="CA637" i="7"/>
  <c r="K637" i="6"/>
  <c r="BL637" i="7"/>
  <c r="BI637" i="7"/>
  <c r="J637" i="6" s="1"/>
  <c r="BJ637" i="7"/>
  <c r="BM636" i="7"/>
  <c r="BK636" i="7"/>
  <c r="AX637" i="7"/>
  <c r="I637" i="6"/>
  <c r="AU637" i="7"/>
  <c r="H637" i="6" s="1"/>
  <c r="AV637" i="7"/>
  <c r="BB637" i="7"/>
  <c r="AY636" i="7"/>
  <c r="AW636" i="7"/>
  <c r="BE638" i="7"/>
  <c r="AN637" i="7"/>
  <c r="F636" i="6"/>
  <c r="AJ637" i="7"/>
  <c r="AH637" i="7"/>
  <c r="AG637" i="7"/>
  <c r="AI636" i="7"/>
  <c r="AK636" i="7"/>
  <c r="AQ638" i="7"/>
  <c r="G638" i="6"/>
  <c r="AC638" i="7"/>
  <c r="E638" i="6"/>
  <c r="T637" i="7"/>
  <c r="V637" i="7"/>
  <c r="S637" i="7"/>
  <c r="D637" i="6" s="1"/>
  <c r="W636" i="7"/>
  <c r="U636" i="7"/>
  <c r="Z637" i="7"/>
  <c r="F635" i="7"/>
  <c r="L636" i="7"/>
  <c r="O637" i="7"/>
  <c r="C637" i="6"/>
  <c r="D636" i="7"/>
  <c r="B636" i="6" s="1"/>
  <c r="AE636" i="6" s="1"/>
  <c r="G636" i="7"/>
  <c r="E636" i="7"/>
  <c r="CG637" i="7"/>
  <c r="DK638" i="7"/>
  <c r="BD637" i="7"/>
  <c r="BR636" i="7"/>
  <c r="AP637" i="7"/>
  <c r="DI639" i="7" l="1"/>
  <c r="DL639" i="7"/>
  <c r="DF638" i="7"/>
  <c r="DD638" i="7"/>
  <c r="Q639" i="6"/>
  <c r="DE639" i="7"/>
  <c r="DB639" i="7"/>
  <c r="P639" i="6" s="1"/>
  <c r="DC639" i="7"/>
  <c r="CH638" i="7"/>
  <c r="CE638" i="7"/>
  <c r="AF637" i="6"/>
  <c r="CW638" i="7"/>
  <c r="CT638" i="7"/>
  <c r="CP638" i="7"/>
  <c r="CM638" i="7"/>
  <c r="N638" i="6" s="1"/>
  <c r="CN638" i="7"/>
  <c r="CQ637" i="7"/>
  <c r="CO637" i="7"/>
  <c r="O639" i="6"/>
  <c r="CB637" i="7"/>
  <c r="BZ637" i="7"/>
  <c r="M638" i="6"/>
  <c r="BY638" i="7"/>
  <c r="BX638" i="7"/>
  <c r="L638" i="6" s="1"/>
  <c r="CA638" i="7"/>
  <c r="BS637" i="7"/>
  <c r="K638" i="6"/>
  <c r="BL638" i="7"/>
  <c r="BI638" i="7"/>
  <c r="J638" i="6" s="1"/>
  <c r="BJ638" i="7"/>
  <c r="BK637" i="7"/>
  <c r="BM637" i="7"/>
  <c r="I638" i="6"/>
  <c r="AV638" i="7"/>
  <c r="AU638" i="7"/>
  <c r="H638" i="6" s="1"/>
  <c r="AX638" i="7"/>
  <c r="AY637" i="7"/>
  <c r="AW637" i="7"/>
  <c r="BB638" i="7"/>
  <c r="BE639" i="7"/>
  <c r="AN638" i="7"/>
  <c r="F637" i="6"/>
  <c r="AI637" i="7"/>
  <c r="AK637" i="7"/>
  <c r="AG638" i="7"/>
  <c r="AJ638" i="7"/>
  <c r="AH638" i="7"/>
  <c r="AQ639" i="7"/>
  <c r="G639" i="6"/>
  <c r="U637" i="7"/>
  <c r="W637" i="7"/>
  <c r="V638" i="7"/>
  <c r="T638" i="7"/>
  <c r="S638" i="7"/>
  <c r="D638" i="6" s="1"/>
  <c r="E639" i="6"/>
  <c r="AC639" i="7"/>
  <c r="Z638" i="7"/>
  <c r="L637" i="7"/>
  <c r="F636" i="7"/>
  <c r="H636" i="7"/>
  <c r="O638" i="7"/>
  <c r="C638" i="6"/>
  <c r="D637" i="7"/>
  <c r="B637" i="6" s="1"/>
  <c r="AE637" i="6" s="1"/>
  <c r="E637" i="7"/>
  <c r="G637" i="7"/>
  <c r="CG638" i="7"/>
  <c r="DK639" i="7"/>
  <c r="BR638" i="7"/>
  <c r="AP638" i="7"/>
  <c r="BD638" i="7"/>
  <c r="BR637" i="7"/>
  <c r="DI640" i="7" l="1"/>
  <c r="DL640" i="7"/>
  <c r="Q640" i="6"/>
  <c r="DC640" i="7"/>
  <c r="DB640" i="7"/>
  <c r="P640" i="6" s="1"/>
  <c r="DE640" i="7"/>
  <c r="DF639" i="7"/>
  <c r="DD639" i="7"/>
  <c r="AF638" i="6"/>
  <c r="CW639" i="7"/>
  <c r="CT639" i="7"/>
  <c r="CH639" i="7"/>
  <c r="CE639" i="7"/>
  <c r="CM639" i="7"/>
  <c r="N639" i="6" s="1"/>
  <c r="CP639" i="7"/>
  <c r="CN639" i="7"/>
  <c r="CQ638" i="7"/>
  <c r="CO638" i="7"/>
  <c r="O640" i="6"/>
  <c r="BZ638" i="7"/>
  <c r="CB638" i="7"/>
  <c r="BS639" i="7"/>
  <c r="BP638" i="7"/>
  <c r="CA639" i="7"/>
  <c r="M639" i="6"/>
  <c r="BY639" i="7"/>
  <c r="BX639" i="7"/>
  <c r="L639" i="6" s="1"/>
  <c r="BS638" i="7"/>
  <c r="K639" i="6"/>
  <c r="BI639" i="7"/>
  <c r="J639" i="6" s="1"/>
  <c r="BJ639" i="7"/>
  <c r="BL639" i="7"/>
  <c r="BK638" i="7"/>
  <c r="BM638" i="7"/>
  <c r="I639" i="6"/>
  <c r="AX639" i="7"/>
  <c r="AU639" i="7"/>
  <c r="H639" i="6" s="1"/>
  <c r="AV639" i="7"/>
  <c r="AY638" i="7"/>
  <c r="AW638" i="7"/>
  <c r="BB639" i="7"/>
  <c r="BE640" i="7"/>
  <c r="AN639" i="7"/>
  <c r="F638" i="6"/>
  <c r="AG639" i="7"/>
  <c r="AJ639" i="7"/>
  <c r="AH639" i="7"/>
  <c r="AI638" i="7"/>
  <c r="AK638" i="7"/>
  <c r="AQ640" i="7"/>
  <c r="G640" i="6"/>
  <c r="AC640" i="7"/>
  <c r="E640" i="6"/>
  <c r="T639" i="7"/>
  <c r="V639" i="7"/>
  <c r="S639" i="7"/>
  <c r="D639" i="6" s="1"/>
  <c r="W638" i="7"/>
  <c r="U638" i="7"/>
  <c r="Z639" i="7"/>
  <c r="L638" i="7"/>
  <c r="O639" i="7"/>
  <c r="C639" i="6"/>
  <c r="F637" i="7"/>
  <c r="H637" i="7"/>
  <c r="D638" i="7"/>
  <c r="B638" i="6" s="1"/>
  <c r="AE638" i="6" s="1"/>
  <c r="E638" i="7"/>
  <c r="G638" i="7"/>
  <c r="DK640" i="7"/>
  <c r="BD639" i="7"/>
  <c r="AP639" i="7"/>
  <c r="BR639" i="7"/>
  <c r="CG639" i="7"/>
  <c r="DI641" i="7" l="1"/>
  <c r="DL641" i="7"/>
  <c r="Q641" i="6"/>
  <c r="DC641" i="7"/>
  <c r="DB641" i="7"/>
  <c r="P641" i="6" s="1"/>
  <c r="DE641" i="7"/>
  <c r="DD640" i="7"/>
  <c r="DF640" i="7"/>
  <c r="AF639" i="6"/>
  <c r="CH640" i="7"/>
  <c r="CE640" i="7"/>
  <c r="CW640" i="7"/>
  <c r="CT640" i="7"/>
  <c r="CP640" i="7"/>
  <c r="CM640" i="7"/>
  <c r="N640" i="6" s="1"/>
  <c r="CN640" i="7"/>
  <c r="CQ639" i="7"/>
  <c r="CO639" i="7"/>
  <c r="O641" i="6"/>
  <c r="BP639" i="7"/>
  <c r="BP640" i="7"/>
  <c r="CB639" i="7"/>
  <c r="BZ639" i="7"/>
  <c r="M640" i="6"/>
  <c r="BX640" i="7"/>
  <c r="L640" i="6" s="1"/>
  <c r="CA640" i="7"/>
  <c r="BY640" i="7"/>
  <c r="K640" i="6"/>
  <c r="BI640" i="7"/>
  <c r="J640" i="6" s="1"/>
  <c r="BL640" i="7"/>
  <c r="BJ640" i="7"/>
  <c r="BM639" i="7"/>
  <c r="BK639" i="7"/>
  <c r="I640" i="6"/>
  <c r="AV640" i="7"/>
  <c r="AU640" i="7"/>
  <c r="H640" i="6" s="1"/>
  <c r="AX640" i="7"/>
  <c r="AW639" i="7"/>
  <c r="AY639" i="7"/>
  <c r="BB640" i="7"/>
  <c r="BE641" i="7"/>
  <c r="AN640" i="7"/>
  <c r="F639" i="6"/>
  <c r="AG640" i="7"/>
  <c r="AJ640" i="7"/>
  <c r="AH640" i="7"/>
  <c r="AI639" i="7"/>
  <c r="AK639" i="7"/>
  <c r="AQ641" i="7"/>
  <c r="G641" i="6"/>
  <c r="U639" i="7"/>
  <c r="W639" i="7"/>
  <c r="V640" i="7"/>
  <c r="T640" i="7"/>
  <c r="S640" i="7"/>
  <c r="D640" i="6" s="1"/>
  <c r="E641" i="6"/>
  <c r="AC641" i="7"/>
  <c r="Z640" i="7"/>
  <c r="L639" i="7"/>
  <c r="O640" i="7"/>
  <c r="C640" i="6"/>
  <c r="F638" i="7"/>
  <c r="H638" i="7"/>
  <c r="D639" i="7"/>
  <c r="B639" i="6" s="1"/>
  <c r="G639" i="7"/>
  <c r="E639" i="7"/>
  <c r="BD640" i="7"/>
  <c r="AP640" i="7"/>
  <c r="CG640" i="7"/>
  <c r="DK641" i="7"/>
  <c r="AE639" i="6" l="1"/>
  <c r="DI642" i="7"/>
  <c r="DL642" i="7"/>
  <c r="Q642" i="6"/>
  <c r="DB642" i="7"/>
  <c r="P642" i="6" s="1"/>
  <c r="DC642" i="7"/>
  <c r="DE642" i="7"/>
  <c r="DF641" i="7"/>
  <c r="DD641" i="7"/>
  <c r="AF640" i="6"/>
  <c r="CH641" i="7"/>
  <c r="CE641" i="7"/>
  <c r="CW641" i="7"/>
  <c r="CT641" i="7"/>
  <c r="CP641" i="7"/>
  <c r="CM641" i="7"/>
  <c r="N641" i="6" s="1"/>
  <c r="CN641" i="7"/>
  <c r="CQ640" i="7"/>
  <c r="CO640" i="7"/>
  <c r="O642" i="6"/>
  <c r="BZ640" i="7"/>
  <c r="CB640" i="7"/>
  <c r="M641" i="6"/>
  <c r="BY641" i="7"/>
  <c r="BX641" i="7"/>
  <c r="L641" i="6" s="1"/>
  <c r="CA641" i="7"/>
  <c r="BS640" i="7"/>
  <c r="K641" i="6"/>
  <c r="BI641" i="7"/>
  <c r="J641" i="6" s="1"/>
  <c r="BL641" i="7"/>
  <c r="BJ641" i="7"/>
  <c r="BM640" i="7"/>
  <c r="BK640" i="7"/>
  <c r="I641" i="6"/>
  <c r="AU641" i="7"/>
  <c r="H641" i="6" s="1"/>
  <c r="AX641" i="7"/>
  <c r="AV641" i="7"/>
  <c r="AY640" i="7"/>
  <c r="AW640" i="7"/>
  <c r="BB641" i="7"/>
  <c r="BE642" i="7"/>
  <c r="AN641" i="7"/>
  <c r="F640" i="6"/>
  <c r="AG641" i="7"/>
  <c r="AH641" i="7"/>
  <c r="AJ641" i="7"/>
  <c r="AI640" i="7"/>
  <c r="AK640" i="7"/>
  <c r="AQ642" i="7"/>
  <c r="G642" i="6"/>
  <c r="AC642" i="7"/>
  <c r="E642" i="6"/>
  <c r="T641" i="7"/>
  <c r="V641" i="7"/>
  <c r="S641" i="7"/>
  <c r="D641" i="6" s="1"/>
  <c r="W640" i="7"/>
  <c r="U640" i="7"/>
  <c r="Z641" i="7"/>
  <c r="L640" i="7"/>
  <c r="F639" i="7"/>
  <c r="H639" i="7"/>
  <c r="O641" i="7"/>
  <c r="C641" i="6"/>
  <c r="D640" i="7"/>
  <c r="B640" i="6" s="1"/>
  <c r="AE640" i="6" s="1"/>
  <c r="G640" i="7"/>
  <c r="E640" i="7"/>
  <c r="BD641" i="7"/>
  <c r="BR641" i="7"/>
  <c r="DK642" i="7"/>
  <c r="AP641" i="7"/>
  <c r="CG641" i="7"/>
  <c r="BR640" i="7"/>
  <c r="DI643" i="7" l="1"/>
  <c r="DL643" i="7"/>
  <c r="DD642" i="7"/>
  <c r="DF642" i="7"/>
  <c r="Q643" i="6"/>
  <c r="DE643" i="7"/>
  <c r="DC643" i="7"/>
  <c r="DB643" i="7"/>
  <c r="P643" i="6" s="1"/>
  <c r="CH642" i="7"/>
  <c r="CE642" i="7"/>
  <c r="AF641" i="6"/>
  <c r="CW642" i="7"/>
  <c r="CT642" i="7"/>
  <c r="CP642" i="7"/>
  <c r="CM642" i="7"/>
  <c r="N642" i="6" s="1"/>
  <c r="CN642" i="7"/>
  <c r="CQ641" i="7"/>
  <c r="CO641" i="7"/>
  <c r="O643" i="6"/>
  <c r="CB641" i="7"/>
  <c r="BZ641" i="7"/>
  <c r="BP641" i="7"/>
  <c r="BY642" i="7"/>
  <c r="M642" i="6"/>
  <c r="BX642" i="7"/>
  <c r="L642" i="6" s="1"/>
  <c r="CA642" i="7"/>
  <c r="BS641" i="7"/>
  <c r="BK641" i="7"/>
  <c r="BM641" i="7"/>
  <c r="K642" i="6"/>
  <c r="BL642" i="7"/>
  <c r="BI642" i="7"/>
  <c r="J642" i="6" s="1"/>
  <c r="BJ642" i="7"/>
  <c r="I642" i="6"/>
  <c r="AV642" i="7"/>
  <c r="AU642" i="7"/>
  <c r="H642" i="6" s="1"/>
  <c r="AX642" i="7"/>
  <c r="AY641" i="7"/>
  <c r="AW641" i="7"/>
  <c r="BB642" i="7"/>
  <c r="BE643" i="7"/>
  <c r="AN642" i="7"/>
  <c r="F641" i="6"/>
  <c r="AI641" i="7"/>
  <c r="AK641" i="7"/>
  <c r="AJ642" i="7"/>
  <c r="AH642" i="7"/>
  <c r="AG642" i="7"/>
  <c r="AQ643" i="7"/>
  <c r="G643" i="6"/>
  <c r="U641" i="7"/>
  <c r="W641" i="7"/>
  <c r="V642" i="7"/>
  <c r="T642" i="7"/>
  <c r="S642" i="7"/>
  <c r="D642" i="6" s="1"/>
  <c r="E643" i="6"/>
  <c r="AC643" i="7"/>
  <c r="Z642" i="7"/>
  <c r="L641" i="7"/>
  <c r="F640" i="7"/>
  <c r="H640" i="7"/>
  <c r="O642" i="7"/>
  <c r="C642" i="6"/>
  <c r="D641" i="7"/>
  <c r="B641" i="6" s="1"/>
  <c r="AE641" i="6" s="1"/>
  <c r="G641" i="7"/>
  <c r="E641" i="7"/>
  <c r="CG642" i="7"/>
  <c r="DK643" i="7"/>
  <c r="BR642" i="7"/>
  <c r="AP642" i="7"/>
  <c r="BD642" i="7"/>
  <c r="DI644" i="7" l="1"/>
  <c r="DL644" i="7"/>
  <c r="DF643" i="7"/>
  <c r="DD643" i="7"/>
  <c r="Q644" i="6"/>
  <c r="DC644" i="7"/>
  <c r="DB644" i="7"/>
  <c r="P644" i="6" s="1"/>
  <c r="DE644" i="7"/>
  <c r="CH643" i="7"/>
  <c r="CE643" i="7"/>
  <c r="AF642" i="6"/>
  <c r="CW643" i="7"/>
  <c r="CT643" i="7"/>
  <c r="CP643" i="7"/>
  <c r="CM643" i="7"/>
  <c r="N643" i="6" s="1"/>
  <c r="CN643" i="7"/>
  <c r="CQ642" i="7"/>
  <c r="CO642" i="7"/>
  <c r="O644" i="6"/>
  <c r="BP642" i="7"/>
  <c r="BZ642" i="7"/>
  <c r="CB642" i="7"/>
  <c r="CA643" i="7"/>
  <c r="M643" i="6"/>
  <c r="BY643" i="7"/>
  <c r="BX643" i="7"/>
  <c r="L643" i="6" s="1"/>
  <c r="BS642" i="7"/>
  <c r="BK642" i="7"/>
  <c r="BM642" i="7"/>
  <c r="K643" i="6"/>
  <c r="BI643" i="7"/>
  <c r="J643" i="6" s="1"/>
  <c r="BJ643" i="7"/>
  <c r="BL643" i="7"/>
  <c r="I643" i="6"/>
  <c r="AX643" i="7"/>
  <c r="AU643" i="7"/>
  <c r="H643" i="6" s="1"/>
  <c r="AV643" i="7"/>
  <c r="AY642" i="7"/>
  <c r="AW642" i="7"/>
  <c r="BB643" i="7"/>
  <c r="BE644" i="7"/>
  <c r="AN643" i="7"/>
  <c r="F642" i="6"/>
  <c r="AI642" i="7"/>
  <c r="AK642" i="7"/>
  <c r="AG643" i="7"/>
  <c r="AJ643" i="7"/>
  <c r="AH643" i="7"/>
  <c r="AQ644" i="7"/>
  <c r="G644" i="6"/>
  <c r="AC644" i="7"/>
  <c r="E644" i="6"/>
  <c r="T643" i="7"/>
  <c r="V643" i="7"/>
  <c r="S643" i="7"/>
  <c r="D643" i="6" s="1"/>
  <c r="W642" i="7"/>
  <c r="U642" i="7"/>
  <c r="Z643" i="7"/>
  <c r="L642" i="7"/>
  <c r="F641" i="7"/>
  <c r="H641" i="7"/>
  <c r="O643" i="7"/>
  <c r="C643" i="6"/>
  <c r="D642" i="7"/>
  <c r="B642" i="6" s="1"/>
  <c r="AE642" i="6" s="1"/>
  <c r="E642" i="7"/>
  <c r="G642" i="7"/>
  <c r="BR643" i="7"/>
  <c r="CG643" i="7"/>
  <c r="BD643" i="7"/>
  <c r="DK644" i="7"/>
  <c r="AP643" i="7"/>
  <c r="DI645" i="7" l="1"/>
  <c r="DL645" i="7"/>
  <c r="Q645" i="6"/>
  <c r="DB645" i="7"/>
  <c r="P645" i="6" s="1"/>
  <c r="DE645" i="7"/>
  <c r="DC645" i="7"/>
  <c r="DF644" i="7"/>
  <c r="DD644" i="7"/>
  <c r="CH644" i="7"/>
  <c r="CE644" i="7"/>
  <c r="AF643" i="6"/>
  <c r="CW644" i="7"/>
  <c r="CT644" i="7"/>
  <c r="CM644" i="7"/>
  <c r="N644" i="6" s="1"/>
  <c r="CN644" i="7"/>
  <c r="CP644" i="7"/>
  <c r="CQ643" i="7"/>
  <c r="CO643" i="7"/>
  <c r="O645" i="6"/>
  <c r="BP644" i="7"/>
  <c r="BP643" i="7"/>
  <c r="CB643" i="7"/>
  <c r="BZ643" i="7"/>
  <c r="M644" i="6"/>
  <c r="BY644" i="7"/>
  <c r="CA644" i="7"/>
  <c r="BX644" i="7"/>
  <c r="L644" i="6" s="1"/>
  <c r="BS643" i="7"/>
  <c r="K644" i="6"/>
  <c r="BI644" i="7"/>
  <c r="J644" i="6" s="1"/>
  <c r="BL644" i="7"/>
  <c r="BJ644" i="7"/>
  <c r="BM643" i="7"/>
  <c r="BK643" i="7"/>
  <c r="AX644" i="7"/>
  <c r="I644" i="6"/>
  <c r="AV644" i="7"/>
  <c r="AU644" i="7"/>
  <c r="H644" i="6" s="1"/>
  <c r="AW643" i="7"/>
  <c r="AY643" i="7"/>
  <c r="BB644" i="7"/>
  <c r="BE645" i="7"/>
  <c r="AN644" i="7"/>
  <c r="F643" i="6"/>
  <c r="AG644" i="7"/>
  <c r="AJ644" i="7"/>
  <c r="AH644" i="7"/>
  <c r="AK643" i="7"/>
  <c r="AI643" i="7"/>
  <c r="AQ645" i="7"/>
  <c r="G645" i="6"/>
  <c r="U643" i="7"/>
  <c r="W643" i="7"/>
  <c r="V644" i="7"/>
  <c r="T644" i="7"/>
  <c r="S644" i="7"/>
  <c r="D644" i="6" s="1"/>
  <c r="E645" i="6"/>
  <c r="AC645" i="7"/>
  <c r="Z644" i="7"/>
  <c r="L643" i="7"/>
  <c r="O644" i="7"/>
  <c r="C644" i="6"/>
  <c r="F642" i="7"/>
  <c r="H642" i="7"/>
  <c r="D643" i="7"/>
  <c r="B643" i="6" s="1"/>
  <c r="G643" i="7"/>
  <c r="E643" i="7"/>
  <c r="CG644" i="7"/>
  <c r="DK645" i="7"/>
  <c r="BD644" i="7"/>
  <c r="AP644" i="7"/>
  <c r="AE643" i="6" l="1"/>
  <c r="DI646" i="7"/>
  <c r="DL646" i="7"/>
  <c r="Q646" i="6"/>
  <c r="DC646" i="7"/>
  <c r="DB646" i="7"/>
  <c r="P646" i="6" s="1"/>
  <c r="DE646" i="7"/>
  <c r="DF645" i="7"/>
  <c r="DD645" i="7"/>
  <c r="AF644" i="6"/>
  <c r="CH645" i="7"/>
  <c r="CE645" i="7"/>
  <c r="CW645" i="7"/>
  <c r="CT645" i="7"/>
  <c r="CQ644" i="7"/>
  <c r="CO644" i="7"/>
  <c r="CP645" i="7"/>
  <c r="CM645" i="7"/>
  <c r="N645" i="6" s="1"/>
  <c r="CN645" i="7"/>
  <c r="O646" i="6"/>
  <c r="CB644" i="7"/>
  <c r="BZ644" i="7"/>
  <c r="BS644" i="7"/>
  <c r="M645" i="6"/>
  <c r="BX645" i="7"/>
  <c r="L645" i="6" s="1"/>
  <c r="CA645" i="7"/>
  <c r="BY645" i="7"/>
  <c r="K645" i="6"/>
  <c r="BL645" i="7"/>
  <c r="BJ645" i="7"/>
  <c r="BI645" i="7"/>
  <c r="J645" i="6" s="1"/>
  <c r="BM644" i="7"/>
  <c r="BK644" i="7"/>
  <c r="I645" i="6"/>
  <c r="AX645" i="7"/>
  <c r="AU645" i="7"/>
  <c r="H645" i="6" s="1"/>
  <c r="AV645" i="7"/>
  <c r="BB645" i="7"/>
  <c r="AY644" i="7"/>
  <c r="AW644" i="7"/>
  <c r="BE646" i="7"/>
  <c r="AN645" i="7"/>
  <c r="F644" i="6"/>
  <c r="AJ645" i="7"/>
  <c r="AG645" i="7"/>
  <c r="AH645" i="7"/>
  <c r="AI644" i="7"/>
  <c r="AK644" i="7"/>
  <c r="AQ646" i="7"/>
  <c r="G646" i="6"/>
  <c r="AC646" i="7"/>
  <c r="E646" i="6"/>
  <c r="T645" i="7"/>
  <c r="V645" i="7"/>
  <c r="S645" i="7"/>
  <c r="D645" i="6" s="1"/>
  <c r="W644" i="7"/>
  <c r="U644" i="7"/>
  <c r="Z645" i="7"/>
  <c r="L644" i="7"/>
  <c r="F643" i="7"/>
  <c r="H643" i="7"/>
  <c r="O645" i="7"/>
  <c r="C645" i="6"/>
  <c r="D644" i="7"/>
  <c r="B644" i="6" s="1"/>
  <c r="AE644" i="6" s="1"/>
  <c r="G644" i="7"/>
  <c r="E644" i="7"/>
  <c r="BD645" i="7"/>
  <c r="AP645" i="7"/>
  <c r="BR645" i="7"/>
  <c r="BR644" i="7"/>
  <c r="CG645" i="7"/>
  <c r="DK646" i="7"/>
  <c r="DI647" i="7" l="1"/>
  <c r="DL647" i="7"/>
  <c r="Q647" i="6"/>
  <c r="DE647" i="7"/>
  <c r="DB647" i="7"/>
  <c r="P647" i="6" s="1"/>
  <c r="DC647" i="7"/>
  <c r="DD646" i="7"/>
  <c r="DF646" i="7"/>
  <c r="CH646" i="7"/>
  <c r="CE646" i="7"/>
  <c r="AF645" i="6"/>
  <c r="CW646" i="7"/>
  <c r="CT646" i="7"/>
  <c r="CP646" i="7"/>
  <c r="CM646" i="7"/>
  <c r="N646" i="6" s="1"/>
  <c r="CN646" i="7"/>
  <c r="CQ645" i="7"/>
  <c r="CO645" i="7"/>
  <c r="O647" i="6"/>
  <c r="BS646" i="7"/>
  <c r="BP645" i="7"/>
  <c r="CB645" i="7"/>
  <c r="BZ645" i="7"/>
  <c r="M646" i="6"/>
  <c r="BX646" i="7"/>
  <c r="L646" i="6" s="1"/>
  <c r="BY646" i="7"/>
  <c r="CA646" i="7"/>
  <c r="BS645" i="7"/>
  <c r="K646" i="6"/>
  <c r="BI646" i="7"/>
  <c r="J646" i="6" s="1"/>
  <c r="BL646" i="7"/>
  <c r="BJ646" i="7"/>
  <c r="BP646" i="7"/>
  <c r="BK645" i="7"/>
  <c r="BM645" i="7"/>
  <c r="AY645" i="7"/>
  <c r="AW645" i="7"/>
  <c r="I646" i="6"/>
  <c r="AU646" i="7"/>
  <c r="H646" i="6" s="1"/>
  <c r="AV646" i="7"/>
  <c r="AX646" i="7"/>
  <c r="BB646" i="7"/>
  <c r="BE647" i="7"/>
  <c r="AN646" i="7"/>
  <c r="F645" i="6"/>
  <c r="AG646" i="7"/>
  <c r="AH646" i="7"/>
  <c r="AJ646" i="7"/>
  <c r="AI645" i="7"/>
  <c r="AK645" i="7"/>
  <c r="AQ647" i="7"/>
  <c r="G647" i="6"/>
  <c r="U645" i="7"/>
  <c r="W645" i="7"/>
  <c r="V646" i="7"/>
  <c r="T646" i="7"/>
  <c r="S646" i="7"/>
  <c r="D646" i="6" s="1"/>
  <c r="E647" i="6"/>
  <c r="AC647" i="7"/>
  <c r="Z646" i="7"/>
  <c r="L645" i="7"/>
  <c r="F644" i="7"/>
  <c r="H644" i="7"/>
  <c r="O646" i="7"/>
  <c r="C646" i="6"/>
  <c r="D645" i="7"/>
  <c r="B645" i="6" s="1"/>
  <c r="AE645" i="6" s="1"/>
  <c r="E645" i="7"/>
  <c r="G645" i="7"/>
  <c r="AP646" i="7"/>
  <c r="DK647" i="7"/>
  <c r="BD646" i="7"/>
  <c r="CG646" i="7"/>
  <c r="DI648" i="7" l="1"/>
  <c r="DL648" i="7"/>
  <c r="Q648" i="6"/>
  <c r="DB648" i="7"/>
  <c r="P648" i="6" s="1"/>
  <c r="DC648" i="7"/>
  <c r="DE648" i="7"/>
  <c r="DF647" i="7"/>
  <c r="DD647" i="7"/>
  <c r="AF646" i="6"/>
  <c r="CW647" i="7"/>
  <c r="CT647" i="7"/>
  <c r="CH647" i="7"/>
  <c r="CE647" i="7"/>
  <c r="CM647" i="7"/>
  <c r="N647" i="6" s="1"/>
  <c r="CP647" i="7"/>
  <c r="CN647" i="7"/>
  <c r="CQ646" i="7"/>
  <c r="CO646" i="7"/>
  <c r="O648" i="6"/>
  <c r="BZ646" i="7"/>
  <c r="CB646" i="7"/>
  <c r="CA647" i="7"/>
  <c r="M647" i="6"/>
  <c r="BX647" i="7"/>
  <c r="L647" i="6" s="1"/>
  <c r="BY647" i="7"/>
  <c r="BK646" i="7"/>
  <c r="BM646" i="7"/>
  <c r="K647" i="6"/>
  <c r="BJ647" i="7"/>
  <c r="BI647" i="7"/>
  <c r="J647" i="6" s="1"/>
  <c r="BL647" i="7"/>
  <c r="I647" i="6"/>
  <c r="AU647" i="7"/>
  <c r="H647" i="6" s="1"/>
  <c r="AX647" i="7"/>
  <c r="AV647" i="7"/>
  <c r="BB647" i="7"/>
  <c r="AW646" i="7"/>
  <c r="AY646" i="7"/>
  <c r="BE648" i="7"/>
  <c r="AN647" i="7"/>
  <c r="F646" i="6"/>
  <c r="AI646" i="7"/>
  <c r="AK646" i="7"/>
  <c r="AG647" i="7"/>
  <c r="AH647" i="7"/>
  <c r="AJ647" i="7"/>
  <c r="AQ648" i="7"/>
  <c r="G648" i="6"/>
  <c r="AC648" i="7"/>
  <c r="E648" i="6"/>
  <c r="T647" i="7"/>
  <c r="V647" i="7"/>
  <c r="S647" i="7"/>
  <c r="D647" i="6" s="1"/>
  <c r="W646" i="7"/>
  <c r="U646" i="7"/>
  <c r="Z647" i="7"/>
  <c r="L646" i="7"/>
  <c r="O647" i="7"/>
  <c r="C647" i="6"/>
  <c r="F645" i="7"/>
  <c r="H645" i="7"/>
  <c r="D646" i="7"/>
  <c r="B646" i="6" s="1"/>
  <c r="AE646" i="6" s="1"/>
  <c r="E646" i="7"/>
  <c r="G646" i="7"/>
  <c r="BD647" i="7"/>
  <c r="BR647" i="7"/>
  <c r="CG647" i="7"/>
  <c r="BR646" i="7"/>
  <c r="AP647" i="7"/>
  <c r="DK648" i="7"/>
  <c r="DI649" i="7" l="1"/>
  <c r="DL649" i="7"/>
  <c r="DD648" i="7"/>
  <c r="DF648" i="7"/>
  <c r="Q649" i="6"/>
  <c r="DC649" i="7"/>
  <c r="DE649" i="7"/>
  <c r="DB649" i="7"/>
  <c r="P649" i="6" s="1"/>
  <c r="AF647" i="6"/>
  <c r="CH648" i="7"/>
  <c r="CE648" i="7"/>
  <c r="CW648" i="7"/>
  <c r="CT648" i="7"/>
  <c r="CP648" i="7"/>
  <c r="CN648" i="7"/>
  <c r="CM648" i="7"/>
  <c r="N648" i="6" s="1"/>
  <c r="CQ647" i="7"/>
  <c r="CO647" i="7"/>
  <c r="O649" i="6"/>
  <c r="BP647" i="7"/>
  <c r="CB647" i="7"/>
  <c r="BZ647" i="7"/>
  <c r="BX648" i="7"/>
  <c r="L648" i="6" s="1"/>
  <c r="M648" i="6"/>
  <c r="BY648" i="7"/>
  <c r="CA648" i="7"/>
  <c r="BS647" i="7"/>
  <c r="K648" i="6"/>
  <c r="BL648" i="7"/>
  <c r="BI648" i="7"/>
  <c r="J648" i="6" s="1"/>
  <c r="BJ648" i="7"/>
  <c r="BM647" i="7"/>
  <c r="BK647" i="7"/>
  <c r="AW647" i="7"/>
  <c r="AY647" i="7"/>
  <c r="I648" i="6"/>
  <c r="AU648" i="7"/>
  <c r="H648" i="6" s="1"/>
  <c r="AX648" i="7"/>
  <c r="AV648" i="7"/>
  <c r="BB648" i="7"/>
  <c r="BE649" i="7"/>
  <c r="AN648" i="7"/>
  <c r="F647" i="6"/>
  <c r="AI647" i="7"/>
  <c r="AK647" i="7"/>
  <c r="AG648" i="7"/>
  <c r="AJ648" i="7"/>
  <c r="AH648" i="7"/>
  <c r="AQ649" i="7"/>
  <c r="G649" i="6"/>
  <c r="U647" i="7"/>
  <c r="W647" i="7"/>
  <c r="V648" i="7"/>
  <c r="T648" i="7"/>
  <c r="S648" i="7"/>
  <c r="D648" i="6" s="1"/>
  <c r="E649" i="6"/>
  <c r="AC649" i="7"/>
  <c r="Z648" i="7"/>
  <c r="L647" i="7"/>
  <c r="O648" i="7"/>
  <c r="C648" i="6"/>
  <c r="F646" i="7"/>
  <c r="H646" i="7"/>
  <c r="D647" i="7"/>
  <c r="B647" i="6" s="1"/>
  <c r="AE647" i="6" s="1"/>
  <c r="G647" i="7"/>
  <c r="E647" i="7"/>
  <c r="CG648" i="7"/>
  <c r="BD648" i="7"/>
  <c r="DK649" i="7"/>
  <c r="BR648" i="7"/>
  <c r="AP648" i="7"/>
  <c r="DI650" i="7" l="1"/>
  <c r="DL650" i="7"/>
  <c r="Q650" i="6"/>
  <c r="DC650" i="7"/>
  <c r="DB650" i="7"/>
  <c r="P650" i="6" s="1"/>
  <c r="DE650" i="7"/>
  <c r="DF649" i="7"/>
  <c r="DD649" i="7"/>
  <c r="CH649" i="7"/>
  <c r="CE649" i="7"/>
  <c r="AF648" i="6"/>
  <c r="CW649" i="7"/>
  <c r="CT649" i="7"/>
  <c r="CQ648" i="7"/>
  <c r="CO648" i="7"/>
  <c r="CP649" i="7"/>
  <c r="CM649" i="7"/>
  <c r="N649" i="6" s="1"/>
  <c r="CN649" i="7"/>
  <c r="O650" i="6"/>
  <c r="BP649" i="7"/>
  <c r="BP648" i="7"/>
  <c r="BZ648" i="7"/>
  <c r="CB648" i="7"/>
  <c r="M649" i="6"/>
  <c r="BY649" i="7"/>
  <c r="BX649" i="7"/>
  <c r="L649" i="6" s="1"/>
  <c r="CA649" i="7"/>
  <c r="BS648" i="7"/>
  <c r="BM648" i="7"/>
  <c r="BK648" i="7"/>
  <c r="K649" i="6"/>
  <c r="BI649" i="7"/>
  <c r="J649" i="6" s="1"/>
  <c r="BL649" i="7"/>
  <c r="BJ649" i="7"/>
  <c r="I649" i="6"/>
  <c r="AU649" i="7"/>
  <c r="H649" i="6" s="1"/>
  <c r="AV649" i="7"/>
  <c r="AX649" i="7"/>
  <c r="AW648" i="7"/>
  <c r="AY648" i="7"/>
  <c r="BB649" i="7"/>
  <c r="BE650" i="7"/>
  <c r="AN649" i="7"/>
  <c r="F648" i="6"/>
  <c r="AG649" i="7"/>
  <c r="AH649" i="7"/>
  <c r="AJ649" i="7"/>
  <c r="AI648" i="7"/>
  <c r="AK648" i="7"/>
  <c r="AQ650" i="7"/>
  <c r="G650" i="6"/>
  <c r="AC650" i="7"/>
  <c r="E650" i="6"/>
  <c r="T649" i="7"/>
  <c r="V649" i="7"/>
  <c r="S649" i="7"/>
  <c r="D649" i="6" s="1"/>
  <c r="W648" i="7"/>
  <c r="U648" i="7"/>
  <c r="Z649" i="7"/>
  <c r="L648" i="7"/>
  <c r="F647" i="7"/>
  <c r="H647" i="7"/>
  <c r="O649" i="7"/>
  <c r="C649" i="6"/>
  <c r="D648" i="7"/>
  <c r="B648" i="6" s="1"/>
  <c r="G648" i="7"/>
  <c r="E648" i="7"/>
  <c r="AP649" i="7"/>
  <c r="CG649" i="7"/>
  <c r="BD649" i="7"/>
  <c r="DK650" i="7"/>
  <c r="AE648" i="6" l="1"/>
  <c r="DI651" i="7"/>
  <c r="DL651" i="7"/>
  <c r="Q651" i="6"/>
  <c r="DE651" i="7"/>
  <c r="DB651" i="7"/>
  <c r="P651" i="6" s="1"/>
  <c r="DC651" i="7"/>
  <c r="DF650" i="7"/>
  <c r="DD650" i="7"/>
  <c r="CH650" i="7"/>
  <c r="CE650" i="7"/>
  <c r="AF649" i="6"/>
  <c r="CW650" i="7"/>
  <c r="CT650" i="7"/>
  <c r="CM650" i="7"/>
  <c r="N650" i="6" s="1"/>
  <c r="CN650" i="7"/>
  <c r="CP650" i="7"/>
  <c r="CQ649" i="7"/>
  <c r="CO649" i="7"/>
  <c r="O651" i="6"/>
  <c r="BS650" i="7"/>
  <c r="CB649" i="7"/>
  <c r="BZ649" i="7"/>
  <c r="M650" i="6"/>
  <c r="BX650" i="7"/>
  <c r="L650" i="6" s="1"/>
  <c r="BY650" i="7"/>
  <c r="CA650" i="7"/>
  <c r="BS649" i="7"/>
  <c r="K650" i="6"/>
  <c r="BI650" i="7"/>
  <c r="J650" i="6" s="1"/>
  <c r="BL650" i="7"/>
  <c r="BJ650" i="7"/>
  <c r="BK649" i="7"/>
  <c r="BM649" i="7"/>
  <c r="BP650" i="7"/>
  <c r="I650" i="6"/>
  <c r="AU650" i="7"/>
  <c r="H650" i="6" s="1"/>
  <c r="AX650" i="7"/>
  <c r="AV650" i="7"/>
  <c r="BB650" i="7"/>
  <c r="AW649" i="7"/>
  <c r="AY649" i="7"/>
  <c r="BE651" i="7"/>
  <c r="AN650" i="7"/>
  <c r="F649" i="6"/>
  <c r="AI649" i="7"/>
  <c r="AK649" i="7"/>
  <c r="AG650" i="7"/>
  <c r="AJ650" i="7"/>
  <c r="AH650" i="7"/>
  <c r="AQ651" i="7"/>
  <c r="G651" i="6"/>
  <c r="U649" i="7"/>
  <c r="W649" i="7"/>
  <c r="V650" i="7"/>
  <c r="T650" i="7"/>
  <c r="S650" i="7"/>
  <c r="D650" i="6" s="1"/>
  <c r="E651" i="6"/>
  <c r="AC651" i="7"/>
  <c r="Z650" i="7"/>
  <c r="L649" i="7"/>
  <c r="O650" i="7"/>
  <c r="C650" i="6"/>
  <c r="D649" i="7"/>
  <c r="B649" i="6" s="1"/>
  <c r="AE649" i="6" s="1"/>
  <c r="G649" i="7"/>
  <c r="E649" i="7"/>
  <c r="F648" i="7"/>
  <c r="H648" i="7"/>
  <c r="DK651" i="7"/>
  <c r="BR649" i="7"/>
  <c r="CG650" i="7"/>
  <c r="N649" i="7"/>
  <c r="AP650" i="7"/>
  <c r="BD650" i="7"/>
  <c r="DI652" i="7" l="1"/>
  <c r="DL652" i="7"/>
  <c r="Q652" i="6"/>
  <c r="DC652" i="7"/>
  <c r="DB652" i="7"/>
  <c r="P652" i="6" s="1"/>
  <c r="DE652" i="7"/>
  <c r="DF651" i="7"/>
  <c r="DD651" i="7"/>
  <c r="CH651" i="7"/>
  <c r="CE651" i="7"/>
  <c r="AF650" i="6"/>
  <c r="CW651" i="7"/>
  <c r="CT651" i="7"/>
  <c r="CO650" i="7"/>
  <c r="CQ650" i="7"/>
  <c r="CM651" i="7"/>
  <c r="N651" i="6" s="1"/>
  <c r="CP651" i="7"/>
  <c r="CN651" i="7"/>
  <c r="O652" i="6"/>
  <c r="CA651" i="7"/>
  <c r="M651" i="6"/>
  <c r="BY651" i="7"/>
  <c r="BX651" i="7"/>
  <c r="L651" i="6" s="1"/>
  <c r="BZ650" i="7"/>
  <c r="CB650" i="7"/>
  <c r="K651" i="6"/>
  <c r="BJ651" i="7"/>
  <c r="BI651" i="7"/>
  <c r="J651" i="6" s="1"/>
  <c r="BL651" i="7"/>
  <c r="BK650" i="7"/>
  <c r="BM650" i="7"/>
  <c r="I651" i="6"/>
  <c r="AV651" i="7"/>
  <c r="AU651" i="7"/>
  <c r="H651" i="6" s="1"/>
  <c r="AX651" i="7"/>
  <c r="AW650" i="7"/>
  <c r="AY650" i="7"/>
  <c r="BB651" i="7"/>
  <c r="BE652" i="7"/>
  <c r="AN651" i="7"/>
  <c r="F650" i="6"/>
  <c r="AG651" i="7"/>
  <c r="AJ651" i="7"/>
  <c r="AH651" i="7"/>
  <c r="AI650" i="7"/>
  <c r="AK650" i="7"/>
  <c r="AQ652" i="7"/>
  <c r="G652" i="6"/>
  <c r="AC652" i="7"/>
  <c r="E652" i="6"/>
  <c r="T651" i="7"/>
  <c r="V651" i="7"/>
  <c r="S651" i="7"/>
  <c r="D651" i="6" s="1"/>
  <c r="W650" i="7"/>
  <c r="U650" i="7"/>
  <c r="Z651" i="7"/>
  <c r="L650" i="7"/>
  <c r="F649" i="7"/>
  <c r="H649" i="7"/>
  <c r="O651" i="7"/>
  <c r="C651" i="6"/>
  <c r="D650" i="7"/>
  <c r="B650" i="6" s="1"/>
  <c r="AE650" i="6" s="1"/>
  <c r="E650" i="7"/>
  <c r="G650" i="7"/>
  <c r="AP651" i="7"/>
  <c r="N650" i="7"/>
  <c r="BR651" i="7"/>
  <c r="BR650" i="7"/>
  <c r="BD651" i="7"/>
  <c r="DK652" i="7"/>
  <c r="CG651" i="7"/>
  <c r="AF651" i="6" l="1"/>
  <c r="DI653" i="7"/>
  <c r="DL653" i="7"/>
  <c r="Q653" i="6"/>
  <c r="DB653" i="7"/>
  <c r="P653" i="6" s="1"/>
  <c r="DE653" i="7"/>
  <c r="DC653" i="7"/>
  <c r="DF652" i="7"/>
  <c r="DD652" i="7"/>
  <c r="CW652" i="7"/>
  <c r="CT652" i="7"/>
  <c r="CH652" i="7"/>
  <c r="CE652" i="7"/>
  <c r="CM652" i="7"/>
  <c r="N652" i="6" s="1"/>
  <c r="CN652" i="7"/>
  <c r="CP652" i="7"/>
  <c r="CO651" i="7"/>
  <c r="CQ651" i="7"/>
  <c r="O653" i="6"/>
  <c r="BS652" i="7"/>
  <c r="BP651" i="7"/>
  <c r="BS651" i="7"/>
  <c r="CB651" i="7"/>
  <c r="BZ651" i="7"/>
  <c r="M652" i="6"/>
  <c r="BX652" i="7"/>
  <c r="L652" i="6" s="1"/>
  <c r="CA652" i="7"/>
  <c r="BY652" i="7"/>
  <c r="K652" i="6"/>
  <c r="BL652" i="7"/>
  <c r="BI652" i="7"/>
  <c r="J652" i="6" s="1"/>
  <c r="BJ652" i="7"/>
  <c r="BM651" i="7"/>
  <c r="BK651" i="7"/>
  <c r="I652" i="6"/>
  <c r="AX652" i="7"/>
  <c r="AU652" i="7"/>
  <c r="H652" i="6" s="1"/>
  <c r="AV652" i="7"/>
  <c r="BB652" i="7"/>
  <c r="AY651" i="7"/>
  <c r="AW651" i="7"/>
  <c r="BE653" i="7"/>
  <c r="AN652" i="7"/>
  <c r="F651" i="6"/>
  <c r="AH652" i="7"/>
  <c r="AJ652" i="7"/>
  <c r="AG652" i="7"/>
  <c r="AI651" i="7"/>
  <c r="AK651" i="7"/>
  <c r="AQ653" i="7"/>
  <c r="G653" i="6"/>
  <c r="U651" i="7"/>
  <c r="W651" i="7"/>
  <c r="V652" i="7"/>
  <c r="T652" i="7"/>
  <c r="S652" i="7"/>
  <c r="D652" i="6" s="1"/>
  <c r="E653" i="6"/>
  <c r="AC653" i="7"/>
  <c r="Z652" i="7"/>
  <c r="L651" i="7"/>
  <c r="F650" i="7"/>
  <c r="H650" i="7"/>
  <c r="D651" i="7"/>
  <c r="B651" i="6" s="1"/>
  <c r="G651" i="7"/>
  <c r="E651" i="7"/>
  <c r="O652" i="7"/>
  <c r="C652" i="6"/>
  <c r="AP652" i="7"/>
  <c r="DK653" i="7"/>
  <c r="BD652" i="7"/>
  <c r="N651" i="7"/>
  <c r="BR652" i="7"/>
  <c r="CG652" i="7"/>
  <c r="AE651" i="6" l="1"/>
  <c r="DI654" i="7"/>
  <c r="DL654" i="7"/>
  <c r="Q654" i="6"/>
  <c r="DB654" i="7"/>
  <c r="P654" i="6" s="1"/>
  <c r="DC654" i="7"/>
  <c r="DE654" i="7"/>
  <c r="DF653" i="7"/>
  <c r="DD653" i="7"/>
  <c r="AF652" i="6"/>
  <c r="CH653" i="7"/>
  <c r="CE653" i="7"/>
  <c r="CW653" i="7"/>
  <c r="CT653" i="7"/>
  <c r="CQ652" i="7"/>
  <c r="CO652" i="7"/>
  <c r="CN653" i="7"/>
  <c r="CM653" i="7"/>
  <c r="N653" i="6" s="1"/>
  <c r="CP653" i="7"/>
  <c r="O654" i="6"/>
  <c r="BP652" i="7"/>
  <c r="CB652" i="7"/>
  <c r="BZ652" i="7"/>
  <c r="M653" i="6"/>
  <c r="BY653" i="7"/>
  <c r="BX653" i="7"/>
  <c r="L653" i="6" s="1"/>
  <c r="CA653" i="7"/>
  <c r="K653" i="6"/>
  <c r="BL653" i="7"/>
  <c r="BJ653" i="7"/>
  <c r="BI653" i="7"/>
  <c r="J653" i="6" s="1"/>
  <c r="BM652" i="7"/>
  <c r="BK652" i="7"/>
  <c r="BB653" i="7"/>
  <c r="AY652" i="7"/>
  <c r="AW652" i="7"/>
  <c r="AV653" i="7"/>
  <c r="AU653" i="7"/>
  <c r="H653" i="6" s="1"/>
  <c r="I653" i="6"/>
  <c r="AX653" i="7"/>
  <c r="BE654" i="7"/>
  <c r="AN653" i="7"/>
  <c r="F652" i="6"/>
  <c r="AJ653" i="7"/>
  <c r="AH653" i="7"/>
  <c r="AG653" i="7"/>
  <c r="AK652" i="7"/>
  <c r="AI652" i="7"/>
  <c r="AQ654" i="7"/>
  <c r="G654" i="6"/>
  <c r="AC654" i="7"/>
  <c r="E654" i="6"/>
  <c r="T653" i="7"/>
  <c r="V653" i="7"/>
  <c r="S653" i="7"/>
  <c r="D653" i="6" s="1"/>
  <c r="W652" i="7"/>
  <c r="U652" i="7"/>
  <c r="Z653" i="7"/>
  <c r="L652" i="7"/>
  <c r="O653" i="7"/>
  <c r="C653" i="6"/>
  <c r="D652" i="7"/>
  <c r="B652" i="6" s="1"/>
  <c r="AE652" i="6" s="1"/>
  <c r="G652" i="7"/>
  <c r="E652" i="7"/>
  <c r="F651" i="7"/>
  <c r="H651" i="7"/>
  <c r="AP653" i="7"/>
  <c r="DK654" i="7"/>
  <c r="CG653" i="7"/>
  <c r="N652" i="7"/>
  <c r="BR653" i="7"/>
  <c r="BD653" i="7"/>
  <c r="DI655" i="7" l="1"/>
  <c r="DL655" i="7"/>
  <c r="DD654" i="7"/>
  <c r="DF654" i="7"/>
  <c r="Q655" i="6"/>
  <c r="DB655" i="7"/>
  <c r="P655" i="6" s="1"/>
  <c r="DE655" i="7"/>
  <c r="DC655" i="7"/>
  <c r="AF653" i="6"/>
  <c r="CH654" i="7"/>
  <c r="CE654" i="7"/>
  <c r="CW654" i="7"/>
  <c r="CT654" i="7"/>
  <c r="CM654" i="7"/>
  <c r="N654" i="6" s="1"/>
  <c r="CN654" i="7"/>
  <c r="CP654" i="7"/>
  <c r="CQ653" i="7"/>
  <c r="CO653" i="7"/>
  <c r="O655" i="6"/>
  <c r="BP654" i="7"/>
  <c r="BP653" i="7"/>
  <c r="CB653" i="7"/>
  <c r="BZ653" i="7"/>
  <c r="M654" i="6"/>
  <c r="BY654" i="7"/>
  <c r="BX654" i="7"/>
  <c r="L654" i="6" s="1"/>
  <c r="CA654" i="7"/>
  <c r="BS653" i="7"/>
  <c r="K654" i="6"/>
  <c r="BL654" i="7"/>
  <c r="BI654" i="7"/>
  <c r="J654" i="6" s="1"/>
  <c r="BJ654" i="7"/>
  <c r="BK653" i="7"/>
  <c r="BM653" i="7"/>
  <c r="BB654" i="7"/>
  <c r="AX654" i="7"/>
  <c r="I654" i="6"/>
  <c r="AU654" i="7"/>
  <c r="H654" i="6" s="1"/>
  <c r="AV654" i="7"/>
  <c r="AW653" i="7"/>
  <c r="AY653" i="7"/>
  <c r="BE655" i="7"/>
  <c r="AN654" i="7"/>
  <c r="F653" i="6"/>
  <c r="AI653" i="7"/>
  <c r="AK653" i="7"/>
  <c r="AG654" i="7"/>
  <c r="AH654" i="7"/>
  <c r="AJ654" i="7"/>
  <c r="AQ655" i="7"/>
  <c r="G655" i="6"/>
  <c r="U653" i="7"/>
  <c r="W653" i="7"/>
  <c r="V654" i="7"/>
  <c r="T654" i="7"/>
  <c r="S654" i="7"/>
  <c r="D654" i="6" s="1"/>
  <c r="E655" i="6"/>
  <c r="AC655" i="7"/>
  <c r="Z654" i="7"/>
  <c r="L653" i="7"/>
  <c r="O654" i="7"/>
  <c r="C654" i="6"/>
  <c r="D653" i="7"/>
  <c r="B653" i="6" s="1"/>
  <c r="E653" i="7"/>
  <c r="G653" i="7"/>
  <c r="F652" i="7"/>
  <c r="H652" i="7"/>
  <c r="CG654" i="7"/>
  <c r="AP654" i="7"/>
  <c r="DK655" i="7"/>
  <c r="N653" i="7"/>
  <c r="BD654" i="7"/>
  <c r="AE653" i="6" l="1"/>
  <c r="DI656" i="7"/>
  <c r="DL656" i="7"/>
  <c r="Q656" i="6"/>
  <c r="DE656" i="7"/>
  <c r="DB656" i="7"/>
  <c r="P656" i="6" s="1"/>
  <c r="DC656" i="7"/>
  <c r="DF655" i="7"/>
  <c r="DD655" i="7"/>
  <c r="CH655" i="7"/>
  <c r="CE655" i="7"/>
  <c r="AF654" i="6"/>
  <c r="CW655" i="7"/>
  <c r="CT655" i="7"/>
  <c r="CQ654" i="7"/>
  <c r="CO654" i="7"/>
  <c r="CM655" i="7"/>
  <c r="N655" i="6" s="1"/>
  <c r="CP655" i="7"/>
  <c r="CN655" i="7"/>
  <c r="O656" i="6"/>
  <c r="BP655" i="7"/>
  <c r="BZ654" i="7"/>
  <c r="CB654" i="7"/>
  <c r="M655" i="6"/>
  <c r="BX655" i="7"/>
  <c r="L655" i="6" s="1"/>
  <c r="CA655" i="7"/>
  <c r="BY655" i="7"/>
  <c r="BS654" i="7"/>
  <c r="K655" i="6"/>
  <c r="BI655" i="7"/>
  <c r="J655" i="6" s="1"/>
  <c r="BJ655" i="7"/>
  <c r="BL655" i="7"/>
  <c r="BK654" i="7"/>
  <c r="BM654" i="7"/>
  <c r="AX655" i="7"/>
  <c r="I655" i="6"/>
  <c r="AV655" i="7"/>
  <c r="AU655" i="7"/>
  <c r="H655" i="6" s="1"/>
  <c r="AW654" i="7"/>
  <c r="AY654" i="7"/>
  <c r="BB655" i="7"/>
  <c r="BE656" i="7"/>
  <c r="AN655" i="7"/>
  <c r="F654" i="6"/>
  <c r="AI654" i="7"/>
  <c r="AK654" i="7"/>
  <c r="AG655" i="7"/>
  <c r="AH655" i="7"/>
  <c r="AJ655" i="7"/>
  <c r="AQ656" i="7"/>
  <c r="G656" i="6"/>
  <c r="AC656" i="7"/>
  <c r="E656" i="6"/>
  <c r="T655" i="7"/>
  <c r="V655" i="7"/>
  <c r="S655" i="7"/>
  <c r="D655" i="6" s="1"/>
  <c r="W654" i="7"/>
  <c r="U654" i="7"/>
  <c r="Z655" i="7"/>
  <c r="L654" i="7"/>
  <c r="O655" i="7"/>
  <c r="C655" i="6"/>
  <c r="F653" i="7"/>
  <c r="H653" i="7"/>
  <c r="D654" i="7"/>
  <c r="B654" i="6" s="1"/>
  <c r="E654" i="7"/>
  <c r="G654" i="7"/>
  <c r="AP655" i="7"/>
  <c r="N654" i="7"/>
  <c r="BR654" i="7"/>
  <c r="CG655" i="7"/>
  <c r="BD655" i="7"/>
  <c r="DK656" i="7"/>
  <c r="AE654" i="6" l="1"/>
  <c r="DI657" i="7"/>
  <c r="DL657" i="7"/>
  <c r="Q657" i="6"/>
  <c r="DC657" i="7"/>
  <c r="DB657" i="7"/>
  <c r="P657" i="6" s="1"/>
  <c r="DE657" i="7"/>
  <c r="DF656" i="7"/>
  <c r="DD656" i="7"/>
  <c r="CH656" i="7"/>
  <c r="CE656" i="7"/>
  <c r="AF655" i="6"/>
  <c r="CW656" i="7"/>
  <c r="CT656" i="7"/>
  <c r="CM656" i="7"/>
  <c r="N656" i="6" s="1"/>
  <c r="CN656" i="7"/>
  <c r="CP656" i="7"/>
  <c r="CO655" i="7"/>
  <c r="CQ655" i="7"/>
  <c r="O657" i="6"/>
  <c r="BP656" i="7"/>
  <c r="CB655" i="7"/>
  <c r="BZ655" i="7"/>
  <c r="CA656" i="7"/>
  <c r="M656" i="6"/>
  <c r="BX656" i="7"/>
  <c r="L656" i="6" s="1"/>
  <c r="BY656" i="7"/>
  <c r="BS655" i="7"/>
  <c r="K656" i="6"/>
  <c r="BI656" i="7"/>
  <c r="J656" i="6" s="1"/>
  <c r="BL656" i="7"/>
  <c r="BJ656" i="7"/>
  <c r="BM655" i="7"/>
  <c r="BK655" i="7"/>
  <c r="I656" i="6"/>
  <c r="AU656" i="7"/>
  <c r="H656" i="6" s="1"/>
  <c r="AX656" i="7"/>
  <c r="AV656" i="7"/>
  <c r="BB656" i="7"/>
  <c r="AY655" i="7"/>
  <c r="AW655" i="7"/>
  <c r="BE657" i="7"/>
  <c r="AN656" i="7"/>
  <c r="F655" i="6"/>
  <c r="AI655" i="7"/>
  <c r="AK655" i="7"/>
  <c r="AG656" i="7"/>
  <c r="AJ656" i="7"/>
  <c r="AH656" i="7"/>
  <c r="AQ657" i="7"/>
  <c r="G657" i="6"/>
  <c r="U655" i="7"/>
  <c r="W655" i="7"/>
  <c r="V656" i="7"/>
  <c r="T656" i="7"/>
  <c r="S656" i="7"/>
  <c r="D656" i="6" s="1"/>
  <c r="E657" i="6"/>
  <c r="AC657" i="7"/>
  <c r="Z656" i="7"/>
  <c r="L655" i="7"/>
  <c r="F654" i="7"/>
  <c r="H654" i="7"/>
  <c r="D655" i="7"/>
  <c r="B655" i="6" s="1"/>
  <c r="G655" i="7"/>
  <c r="E655" i="7"/>
  <c r="O656" i="7"/>
  <c r="C656" i="6"/>
  <c r="BD656" i="7"/>
  <c r="BR655" i="7"/>
  <c r="N655" i="7"/>
  <c r="DK657" i="7"/>
  <c r="CG656" i="7"/>
  <c r="AP656" i="7"/>
  <c r="AE655" i="6" l="1"/>
  <c r="DI658" i="7"/>
  <c r="DL658" i="7"/>
  <c r="Q658" i="6"/>
  <c r="DC658" i="7"/>
  <c r="DB658" i="7"/>
  <c r="P658" i="6" s="1"/>
  <c r="DE658" i="7"/>
  <c r="DD657" i="7"/>
  <c r="DF657" i="7"/>
  <c r="CH657" i="7"/>
  <c r="CE657" i="7"/>
  <c r="AF656" i="6"/>
  <c r="CW657" i="7"/>
  <c r="CT657" i="7"/>
  <c r="CQ656" i="7"/>
  <c r="CO656" i="7"/>
  <c r="CN657" i="7"/>
  <c r="CM657" i="7"/>
  <c r="N657" i="6" s="1"/>
  <c r="CP657" i="7"/>
  <c r="O658" i="6"/>
  <c r="CB656" i="7"/>
  <c r="BZ656" i="7"/>
  <c r="BX657" i="7"/>
  <c r="L657" i="6" s="1"/>
  <c r="M657" i="6"/>
  <c r="BY657" i="7"/>
  <c r="CA657" i="7"/>
  <c r="BS656" i="7"/>
  <c r="K657" i="6"/>
  <c r="BJ657" i="7"/>
  <c r="BI657" i="7"/>
  <c r="J657" i="6" s="1"/>
  <c r="BL657" i="7"/>
  <c r="BM656" i="7"/>
  <c r="BK656" i="7"/>
  <c r="AY656" i="7"/>
  <c r="AW656" i="7"/>
  <c r="BB657" i="7"/>
  <c r="I657" i="6"/>
  <c r="AV657" i="7"/>
  <c r="AU657" i="7"/>
  <c r="H657" i="6" s="1"/>
  <c r="AX657" i="7"/>
  <c r="BE658" i="7"/>
  <c r="AN657" i="7"/>
  <c r="F656" i="6"/>
  <c r="AG657" i="7"/>
  <c r="AH657" i="7"/>
  <c r="AJ657" i="7"/>
  <c r="AI656" i="7"/>
  <c r="AK656" i="7"/>
  <c r="AQ658" i="7"/>
  <c r="G658" i="6"/>
  <c r="AC658" i="7"/>
  <c r="E658" i="6"/>
  <c r="T657" i="7"/>
  <c r="V657" i="7"/>
  <c r="S657" i="7"/>
  <c r="D657" i="6" s="1"/>
  <c r="W656" i="7"/>
  <c r="U656" i="7"/>
  <c r="Z657" i="7"/>
  <c r="L656" i="7"/>
  <c r="O657" i="7"/>
  <c r="C657" i="6"/>
  <c r="D656" i="7"/>
  <c r="B656" i="6" s="1"/>
  <c r="AE656" i="6" s="1"/>
  <c r="G656" i="7"/>
  <c r="E656" i="7"/>
  <c r="F655" i="7"/>
  <c r="H655" i="7"/>
  <c r="BR656" i="7"/>
  <c r="BD657" i="7"/>
  <c r="DK658" i="7"/>
  <c r="CG657" i="7"/>
  <c r="BR657" i="7"/>
  <c r="N656" i="7"/>
  <c r="AP657" i="7"/>
  <c r="DI659" i="7" l="1"/>
  <c r="DL659" i="7"/>
  <c r="Q659" i="6"/>
  <c r="DB659" i="7"/>
  <c r="P659" i="6" s="1"/>
  <c r="DC659" i="7"/>
  <c r="DE659" i="7"/>
  <c r="DF658" i="7"/>
  <c r="DD658" i="7"/>
  <c r="CH658" i="7"/>
  <c r="CE658" i="7"/>
  <c r="AF657" i="6"/>
  <c r="CW658" i="7"/>
  <c r="CT658" i="7"/>
  <c r="CN658" i="7"/>
  <c r="CM658" i="7"/>
  <c r="N658" i="6" s="1"/>
  <c r="CP658" i="7"/>
  <c r="CQ657" i="7"/>
  <c r="CO657" i="7"/>
  <c r="O659" i="6"/>
  <c r="BP658" i="7"/>
  <c r="BP657" i="7"/>
  <c r="CB657" i="7"/>
  <c r="BZ657" i="7"/>
  <c r="M658" i="6"/>
  <c r="BX658" i="7"/>
  <c r="L658" i="6" s="1"/>
  <c r="CA658" i="7"/>
  <c r="BY658" i="7"/>
  <c r="BS657" i="7"/>
  <c r="BK657" i="7"/>
  <c r="BM657" i="7"/>
  <c r="K658" i="6"/>
  <c r="BL658" i="7"/>
  <c r="BI658" i="7"/>
  <c r="J658" i="6" s="1"/>
  <c r="BJ658" i="7"/>
  <c r="I658" i="6"/>
  <c r="AX658" i="7"/>
  <c r="AU658" i="7"/>
  <c r="H658" i="6" s="1"/>
  <c r="AV658" i="7"/>
  <c r="AW657" i="7"/>
  <c r="AY657" i="7"/>
  <c r="BB658" i="7"/>
  <c r="BE659" i="7"/>
  <c r="AN658" i="7"/>
  <c r="F657" i="6"/>
  <c r="AI657" i="7"/>
  <c r="AK657" i="7"/>
  <c r="AG658" i="7"/>
  <c r="AJ658" i="7"/>
  <c r="AH658" i="7"/>
  <c r="AQ659" i="7"/>
  <c r="G659" i="6"/>
  <c r="U657" i="7"/>
  <c r="W657" i="7"/>
  <c r="V658" i="7"/>
  <c r="T658" i="7"/>
  <c r="S658" i="7"/>
  <c r="D658" i="6" s="1"/>
  <c r="E659" i="6"/>
  <c r="AC659" i="7"/>
  <c r="Z658" i="7"/>
  <c r="L657" i="7"/>
  <c r="O658" i="7"/>
  <c r="C658" i="6"/>
  <c r="D657" i="7"/>
  <c r="B657" i="6" s="1"/>
  <c r="G657" i="7"/>
  <c r="E657" i="7"/>
  <c r="F656" i="7"/>
  <c r="H656" i="7"/>
  <c r="N657" i="7"/>
  <c r="CG658" i="7"/>
  <c r="AP658" i="7"/>
  <c r="BD658" i="7"/>
  <c r="DK659" i="7"/>
  <c r="AE657" i="6" l="1"/>
  <c r="DI660" i="7"/>
  <c r="DL660" i="7"/>
  <c r="DF659" i="7"/>
  <c r="DD659" i="7"/>
  <c r="Q660" i="6"/>
  <c r="DE660" i="7"/>
  <c r="DC660" i="7"/>
  <c r="DB660" i="7"/>
  <c r="P660" i="6" s="1"/>
  <c r="CH659" i="7"/>
  <c r="CE659" i="7"/>
  <c r="CW659" i="7"/>
  <c r="CT659" i="7"/>
  <c r="AF658" i="6"/>
  <c r="CM659" i="7"/>
  <c r="N659" i="6" s="1"/>
  <c r="CP659" i="7"/>
  <c r="CN659" i="7"/>
  <c r="CQ658" i="7"/>
  <c r="CO658" i="7"/>
  <c r="O660" i="6"/>
  <c r="CB658" i="7"/>
  <c r="BZ658" i="7"/>
  <c r="M659" i="6"/>
  <c r="BY659" i="7"/>
  <c r="CA659" i="7"/>
  <c r="BX659" i="7"/>
  <c r="L659" i="6" s="1"/>
  <c r="BS658" i="7"/>
  <c r="K659" i="6"/>
  <c r="BI659" i="7"/>
  <c r="J659" i="6" s="1"/>
  <c r="BJ659" i="7"/>
  <c r="BL659" i="7"/>
  <c r="BK658" i="7"/>
  <c r="BM658" i="7"/>
  <c r="BB659" i="7"/>
  <c r="AW658" i="7"/>
  <c r="AY658" i="7"/>
  <c r="I659" i="6"/>
  <c r="AV659" i="7"/>
  <c r="AU659" i="7"/>
  <c r="H659" i="6" s="1"/>
  <c r="AX659" i="7"/>
  <c r="BE660" i="7"/>
  <c r="AN659" i="7"/>
  <c r="F658" i="6"/>
  <c r="AG659" i="7"/>
  <c r="AJ659" i="7"/>
  <c r="AH659" i="7"/>
  <c r="AI658" i="7"/>
  <c r="AK658" i="7"/>
  <c r="AQ660" i="7"/>
  <c r="G660" i="6"/>
  <c r="AC660" i="7"/>
  <c r="E660" i="6"/>
  <c r="T659" i="7"/>
  <c r="V659" i="7"/>
  <c r="S659" i="7"/>
  <c r="D659" i="6" s="1"/>
  <c r="W658" i="7"/>
  <c r="U658" i="7"/>
  <c r="Z659" i="7"/>
  <c r="L658" i="7"/>
  <c r="F657" i="7"/>
  <c r="H657" i="7"/>
  <c r="O659" i="7"/>
  <c r="C659" i="6"/>
  <c r="D658" i="7"/>
  <c r="B658" i="6" s="1"/>
  <c r="AE658" i="6" s="1"/>
  <c r="E658" i="7"/>
  <c r="G658" i="7"/>
  <c r="AP659" i="7"/>
  <c r="BR658" i="7"/>
  <c r="DK660" i="7"/>
  <c r="BR659" i="7"/>
  <c r="CG659" i="7"/>
  <c r="N658" i="7"/>
  <c r="BD659" i="7"/>
  <c r="DI661" i="7" l="1"/>
  <c r="DL661" i="7"/>
  <c r="DF660" i="7"/>
  <c r="DD660" i="7"/>
  <c r="Q661" i="6"/>
  <c r="DC661" i="7"/>
  <c r="DB661" i="7"/>
  <c r="P661" i="6" s="1"/>
  <c r="DE661" i="7"/>
  <c r="CH660" i="7"/>
  <c r="CE660" i="7"/>
  <c r="AF659" i="6"/>
  <c r="CW660" i="7"/>
  <c r="CT660" i="7"/>
  <c r="CM660" i="7"/>
  <c r="N660" i="6" s="1"/>
  <c r="CN660" i="7"/>
  <c r="CP660" i="7"/>
  <c r="CO659" i="7"/>
  <c r="CQ659" i="7"/>
  <c r="O661" i="6"/>
  <c r="CB659" i="7"/>
  <c r="BZ659" i="7"/>
  <c r="BP659" i="7"/>
  <c r="CA660" i="7"/>
  <c r="M660" i="6"/>
  <c r="BX660" i="7"/>
  <c r="L660" i="6" s="1"/>
  <c r="BY660" i="7"/>
  <c r="BS659" i="7"/>
  <c r="K660" i="6"/>
  <c r="BI660" i="7"/>
  <c r="J660" i="6" s="1"/>
  <c r="BL660" i="7"/>
  <c r="BJ660" i="7"/>
  <c r="BK659" i="7"/>
  <c r="BM659" i="7"/>
  <c r="AY659" i="7"/>
  <c r="AW659" i="7"/>
  <c r="I660" i="6"/>
  <c r="AU660" i="7"/>
  <c r="H660" i="6" s="1"/>
  <c r="AX660" i="7"/>
  <c r="AV660" i="7"/>
  <c r="BB660" i="7"/>
  <c r="BE661" i="7"/>
  <c r="AN660" i="7"/>
  <c r="F659" i="6"/>
  <c r="AH660" i="7"/>
  <c r="AJ660" i="7"/>
  <c r="AG660" i="7"/>
  <c r="AI659" i="7"/>
  <c r="AK659" i="7"/>
  <c r="AQ661" i="7"/>
  <c r="G661" i="6"/>
  <c r="U659" i="7"/>
  <c r="W659" i="7"/>
  <c r="V660" i="7"/>
  <c r="T660" i="7"/>
  <c r="S660" i="7"/>
  <c r="D660" i="6" s="1"/>
  <c r="E661" i="6"/>
  <c r="AC661" i="7"/>
  <c r="Z660" i="7"/>
  <c r="L659" i="7"/>
  <c r="O660" i="7"/>
  <c r="C660" i="6"/>
  <c r="F658" i="7"/>
  <c r="H658" i="7"/>
  <c r="D659" i="7"/>
  <c r="B659" i="6" s="1"/>
  <c r="AE659" i="6" s="1"/>
  <c r="G659" i="7"/>
  <c r="E659" i="7"/>
  <c r="N659" i="7"/>
  <c r="BD660" i="7"/>
  <c r="DK661" i="7"/>
  <c r="BR660" i="7"/>
  <c r="CG660" i="7"/>
  <c r="AP660" i="7"/>
  <c r="DI662" i="7" l="1"/>
  <c r="DL662" i="7"/>
  <c r="Q662" i="6"/>
  <c r="DB662" i="7"/>
  <c r="P662" i="6" s="1"/>
  <c r="DE662" i="7"/>
  <c r="DC662" i="7"/>
  <c r="DF661" i="7"/>
  <c r="DD661" i="7"/>
  <c r="AF660" i="6"/>
  <c r="CH661" i="7"/>
  <c r="CE661" i="7"/>
  <c r="CW661" i="7"/>
  <c r="CT661" i="7"/>
  <c r="CQ660" i="7"/>
  <c r="CO660" i="7"/>
  <c r="CN661" i="7"/>
  <c r="CM661" i="7"/>
  <c r="N661" i="6" s="1"/>
  <c r="CP661" i="7"/>
  <c r="O662" i="6"/>
  <c r="CB660" i="7"/>
  <c r="BZ660" i="7"/>
  <c r="BS661" i="7"/>
  <c r="BP660" i="7"/>
  <c r="M661" i="6"/>
  <c r="BX661" i="7"/>
  <c r="L661" i="6" s="1"/>
  <c r="BY661" i="7"/>
  <c r="CA661" i="7"/>
  <c r="BS660" i="7"/>
  <c r="K661" i="6"/>
  <c r="BL661" i="7"/>
  <c r="BI661" i="7"/>
  <c r="J661" i="6" s="1"/>
  <c r="BJ661" i="7"/>
  <c r="BM660" i="7"/>
  <c r="BK660" i="7"/>
  <c r="I661" i="6"/>
  <c r="AV661" i="7"/>
  <c r="AU661" i="7"/>
  <c r="H661" i="6" s="1"/>
  <c r="AX661" i="7"/>
  <c r="AY660" i="7"/>
  <c r="AW660" i="7"/>
  <c r="BB661" i="7"/>
  <c r="BE662" i="7"/>
  <c r="AN661" i="7"/>
  <c r="F660" i="6"/>
  <c r="AJ661" i="7"/>
  <c r="AH661" i="7"/>
  <c r="AG661" i="7"/>
  <c r="AI660" i="7"/>
  <c r="AK660" i="7"/>
  <c r="AQ662" i="7"/>
  <c r="G662" i="6"/>
  <c r="AC662" i="7"/>
  <c r="E662" i="6"/>
  <c r="T661" i="7"/>
  <c r="V661" i="7"/>
  <c r="S661" i="7"/>
  <c r="D661" i="6" s="1"/>
  <c r="W660" i="7"/>
  <c r="U660" i="7"/>
  <c r="Z661" i="7"/>
  <c r="L660" i="7"/>
  <c r="F659" i="7"/>
  <c r="H659" i="7"/>
  <c r="O661" i="7"/>
  <c r="C661" i="6"/>
  <c r="D660" i="7"/>
  <c r="B660" i="6" s="1"/>
  <c r="G660" i="7"/>
  <c r="E660" i="7"/>
  <c r="DK662" i="7"/>
  <c r="AP661" i="7"/>
  <c r="BD661" i="7"/>
  <c r="N660" i="7"/>
  <c r="CG661" i="7"/>
  <c r="AE660" i="6" l="1"/>
  <c r="AF661" i="6"/>
  <c r="DI663" i="7"/>
  <c r="DL663" i="7"/>
  <c r="Q663" i="6"/>
  <c r="DC663" i="7"/>
  <c r="DB663" i="7"/>
  <c r="P663" i="6" s="1"/>
  <c r="DE663" i="7"/>
  <c r="DF662" i="7"/>
  <c r="DD662" i="7"/>
  <c r="CH662" i="7"/>
  <c r="CE662" i="7"/>
  <c r="CW662" i="7"/>
  <c r="CT662" i="7"/>
  <c r="CM662" i="7"/>
  <c r="N662" i="6" s="1"/>
  <c r="CP662" i="7"/>
  <c r="CN662" i="7"/>
  <c r="CQ661" i="7"/>
  <c r="CO661" i="7"/>
  <c r="O663" i="6"/>
  <c r="BP661" i="7"/>
  <c r="CB661" i="7"/>
  <c r="BZ661" i="7"/>
  <c r="M662" i="6"/>
  <c r="BX662" i="7"/>
  <c r="L662" i="6" s="1"/>
  <c r="CA662" i="7"/>
  <c r="BY662" i="7"/>
  <c r="K662" i="6"/>
  <c r="BL662" i="7"/>
  <c r="BI662" i="7"/>
  <c r="J662" i="6" s="1"/>
  <c r="BJ662" i="7"/>
  <c r="BK661" i="7"/>
  <c r="BM661" i="7"/>
  <c r="AW661" i="7"/>
  <c r="AY661" i="7"/>
  <c r="I662" i="6"/>
  <c r="AX662" i="7"/>
  <c r="AU662" i="7"/>
  <c r="H662" i="6" s="1"/>
  <c r="AV662" i="7"/>
  <c r="BB662" i="7"/>
  <c r="BE663" i="7"/>
  <c r="AN662" i="7"/>
  <c r="F661" i="6"/>
  <c r="AI661" i="7"/>
  <c r="AK661" i="7"/>
  <c r="AH662" i="7"/>
  <c r="AJ662" i="7"/>
  <c r="AG662" i="7"/>
  <c r="AQ663" i="7"/>
  <c r="G663" i="6"/>
  <c r="U661" i="7"/>
  <c r="W661" i="7"/>
  <c r="V662" i="7"/>
  <c r="T662" i="7"/>
  <c r="S662" i="7"/>
  <c r="D662" i="6" s="1"/>
  <c r="E663" i="6"/>
  <c r="AC663" i="7"/>
  <c r="Z662" i="7"/>
  <c r="L661" i="7"/>
  <c r="O662" i="7"/>
  <c r="C662" i="6"/>
  <c r="D661" i="7"/>
  <c r="B661" i="6" s="1"/>
  <c r="AE661" i="6" s="1"/>
  <c r="E661" i="7"/>
  <c r="G661" i="7"/>
  <c r="F660" i="7"/>
  <c r="H660" i="7"/>
  <c r="BR662" i="7"/>
  <c r="N661" i="7"/>
  <c r="AP662" i="7"/>
  <c r="CG662" i="7"/>
  <c r="BD662" i="7"/>
  <c r="DK663" i="7"/>
  <c r="BR661" i="7"/>
  <c r="DI664" i="7" l="1"/>
  <c r="DL664" i="7"/>
  <c r="Q664" i="6"/>
  <c r="DE664" i="7"/>
  <c r="DB664" i="7"/>
  <c r="P664" i="6" s="1"/>
  <c r="DC664" i="7"/>
  <c r="DF663" i="7"/>
  <c r="DD663" i="7"/>
  <c r="AF662" i="6"/>
  <c r="CH663" i="7"/>
  <c r="CE663" i="7"/>
  <c r="CW663" i="7"/>
  <c r="CT663" i="7"/>
  <c r="CM663" i="7"/>
  <c r="N663" i="6" s="1"/>
  <c r="CP663" i="7"/>
  <c r="CN663" i="7"/>
  <c r="CQ662" i="7"/>
  <c r="CO662" i="7"/>
  <c r="O664" i="6"/>
  <c r="BS663" i="7"/>
  <c r="BP662" i="7"/>
  <c r="CB662" i="7"/>
  <c r="BZ662" i="7"/>
  <c r="BS662" i="7"/>
  <c r="BX663" i="7"/>
  <c r="L663" i="6" s="1"/>
  <c r="M663" i="6"/>
  <c r="CA663" i="7"/>
  <c r="BY663" i="7"/>
  <c r="K663" i="6"/>
  <c r="BI663" i="7"/>
  <c r="J663" i="6" s="1"/>
  <c r="BL663" i="7"/>
  <c r="BJ663" i="7"/>
  <c r="BM662" i="7"/>
  <c r="BK662" i="7"/>
  <c r="AX663" i="7"/>
  <c r="I663" i="6"/>
  <c r="AU663" i="7"/>
  <c r="H663" i="6" s="1"/>
  <c r="AV663" i="7"/>
  <c r="AW662" i="7"/>
  <c r="AY662" i="7"/>
  <c r="BB663" i="7"/>
  <c r="BE664" i="7"/>
  <c r="AN663" i="7"/>
  <c r="F662" i="6"/>
  <c r="AG663" i="7"/>
  <c r="AJ663" i="7"/>
  <c r="AH663" i="7"/>
  <c r="AI662" i="7"/>
  <c r="AK662" i="7"/>
  <c r="AQ664" i="7"/>
  <c r="G664" i="6"/>
  <c r="AC664" i="7"/>
  <c r="E664" i="6"/>
  <c r="T663" i="7"/>
  <c r="V663" i="7"/>
  <c r="S663" i="7"/>
  <c r="D663" i="6" s="1"/>
  <c r="W662" i="7"/>
  <c r="U662" i="7"/>
  <c r="Z663" i="7"/>
  <c r="L662" i="7"/>
  <c r="O663" i="7"/>
  <c r="C663" i="6"/>
  <c r="F661" i="7"/>
  <c r="H661" i="7"/>
  <c r="D662" i="7"/>
  <c r="B662" i="6" s="1"/>
  <c r="E662" i="7"/>
  <c r="G662" i="7"/>
  <c r="AP663" i="7"/>
  <c r="BD663" i="7"/>
  <c r="N662" i="7"/>
  <c r="CG663" i="7"/>
  <c r="DK664" i="7"/>
  <c r="AE662" i="6" l="1"/>
  <c r="DI665" i="7"/>
  <c r="DL665" i="7"/>
  <c r="Q665" i="6"/>
  <c r="DC665" i="7"/>
  <c r="DB665" i="7"/>
  <c r="P665" i="6" s="1"/>
  <c r="DE665" i="7"/>
  <c r="DF664" i="7"/>
  <c r="DD664" i="7"/>
  <c r="AF663" i="6"/>
  <c r="CH664" i="7"/>
  <c r="CE664" i="7"/>
  <c r="CW664" i="7"/>
  <c r="CT664" i="7"/>
  <c r="CM664" i="7"/>
  <c r="N664" i="6" s="1"/>
  <c r="CN664" i="7"/>
  <c r="CP664" i="7"/>
  <c r="CO663" i="7"/>
  <c r="CQ663" i="7"/>
  <c r="O665" i="6"/>
  <c r="BP663" i="7"/>
  <c r="CB663" i="7"/>
  <c r="BZ663" i="7"/>
  <c r="CA664" i="7"/>
  <c r="M664" i="6"/>
  <c r="BY664" i="7"/>
  <c r="BX664" i="7"/>
  <c r="L664" i="6" s="1"/>
  <c r="K664" i="6"/>
  <c r="BI664" i="7"/>
  <c r="J664" i="6" s="1"/>
  <c r="BL664" i="7"/>
  <c r="BJ664" i="7"/>
  <c r="BK663" i="7"/>
  <c r="BM663" i="7"/>
  <c r="AY663" i="7"/>
  <c r="AW663" i="7"/>
  <c r="I664" i="6"/>
  <c r="AX664" i="7"/>
  <c r="AU664" i="7"/>
  <c r="H664" i="6" s="1"/>
  <c r="AV664" i="7"/>
  <c r="BB664" i="7"/>
  <c r="BE665" i="7"/>
  <c r="AN664" i="7"/>
  <c r="F663" i="6"/>
  <c r="AG664" i="7"/>
  <c r="AJ664" i="7"/>
  <c r="AH664" i="7"/>
  <c r="AK663" i="7"/>
  <c r="AI663" i="7"/>
  <c r="AQ665" i="7"/>
  <c r="G665" i="6"/>
  <c r="U663" i="7"/>
  <c r="W663" i="7"/>
  <c r="V664" i="7"/>
  <c r="T664" i="7"/>
  <c r="S664" i="7"/>
  <c r="D664" i="6" s="1"/>
  <c r="E665" i="6"/>
  <c r="AC665" i="7"/>
  <c r="Z664" i="7"/>
  <c r="L663" i="7"/>
  <c r="F662" i="7"/>
  <c r="H662" i="7"/>
  <c r="D663" i="7"/>
  <c r="B663" i="6" s="1"/>
  <c r="AE663" i="6" s="1"/>
  <c r="G663" i="7"/>
  <c r="E663" i="7"/>
  <c r="O664" i="7"/>
  <c r="C664" i="6"/>
  <c r="N663" i="7"/>
  <c r="DK665" i="7"/>
  <c r="BR664" i="7"/>
  <c r="AP664" i="7"/>
  <c r="BR663" i="7"/>
  <c r="CG664" i="7"/>
  <c r="BD664" i="7"/>
  <c r="DI666" i="7" l="1"/>
  <c r="DL666" i="7"/>
  <c r="Q666" i="6"/>
  <c r="DB666" i="7"/>
  <c r="P666" i="6" s="1"/>
  <c r="DE666" i="7"/>
  <c r="DC666" i="7"/>
  <c r="DF665" i="7"/>
  <c r="DD665" i="7"/>
  <c r="CH665" i="7"/>
  <c r="CE665" i="7"/>
  <c r="AF664" i="6"/>
  <c r="CW665" i="7"/>
  <c r="CT665" i="7"/>
  <c r="CQ664" i="7"/>
  <c r="CO664" i="7"/>
  <c r="CN665" i="7"/>
  <c r="CM665" i="7"/>
  <c r="N665" i="6" s="1"/>
  <c r="CP665" i="7"/>
  <c r="O666" i="6"/>
  <c r="CB664" i="7"/>
  <c r="BZ664" i="7"/>
  <c r="BS665" i="7"/>
  <c r="BP664" i="7"/>
  <c r="BY665" i="7"/>
  <c r="M665" i="6"/>
  <c r="BX665" i="7"/>
  <c r="L665" i="6" s="1"/>
  <c r="CA665" i="7"/>
  <c r="BS664" i="7"/>
  <c r="K665" i="6"/>
  <c r="BJ665" i="7"/>
  <c r="BI665" i="7"/>
  <c r="J665" i="6" s="1"/>
  <c r="BL665" i="7"/>
  <c r="BK664" i="7"/>
  <c r="BM664" i="7"/>
  <c r="AV665" i="7"/>
  <c r="I665" i="6"/>
  <c r="AU665" i="7"/>
  <c r="H665" i="6" s="1"/>
  <c r="AX665" i="7"/>
  <c r="AY664" i="7"/>
  <c r="AW664" i="7"/>
  <c r="BB665" i="7"/>
  <c r="BE666" i="7"/>
  <c r="AN665" i="7"/>
  <c r="F664" i="6"/>
  <c r="AJ665" i="7"/>
  <c r="AG665" i="7"/>
  <c r="AH665" i="7"/>
  <c r="AK664" i="7"/>
  <c r="AI664" i="7"/>
  <c r="AQ666" i="7"/>
  <c r="G666" i="6"/>
  <c r="AC666" i="7"/>
  <c r="E666" i="6"/>
  <c r="T665" i="7"/>
  <c r="V665" i="7"/>
  <c r="S665" i="7"/>
  <c r="D665" i="6" s="1"/>
  <c r="W664" i="7"/>
  <c r="U664" i="7"/>
  <c r="Z665" i="7"/>
  <c r="L664" i="7"/>
  <c r="O665" i="7"/>
  <c r="C665" i="6"/>
  <c r="D664" i="7"/>
  <c r="B664" i="6" s="1"/>
  <c r="G664" i="7"/>
  <c r="E664" i="7"/>
  <c r="F663" i="7"/>
  <c r="H663" i="7"/>
  <c r="AP665" i="7"/>
  <c r="DK666" i="7"/>
  <c r="CG665" i="7"/>
  <c r="N664" i="7"/>
  <c r="BD665" i="7"/>
  <c r="AE664" i="6" l="1"/>
  <c r="DI667" i="7"/>
  <c r="DL667" i="7"/>
  <c r="Q667" i="6"/>
  <c r="DB667" i="7"/>
  <c r="P667" i="6" s="1"/>
  <c r="DC667" i="7"/>
  <c r="DE667" i="7"/>
  <c r="DF666" i="7"/>
  <c r="DD666" i="7"/>
  <c r="AF665" i="6"/>
  <c r="CH666" i="7"/>
  <c r="CE666" i="7"/>
  <c r="CW666" i="7"/>
  <c r="CT666" i="7"/>
  <c r="CM666" i="7"/>
  <c r="N666" i="6" s="1"/>
  <c r="CN666" i="7"/>
  <c r="CP666" i="7"/>
  <c r="CQ665" i="7"/>
  <c r="CO665" i="7"/>
  <c r="O667" i="6"/>
  <c r="BP665" i="7"/>
  <c r="BP666" i="7"/>
  <c r="BZ665" i="7"/>
  <c r="CB665" i="7"/>
  <c r="M666" i="6"/>
  <c r="BY666" i="7"/>
  <c r="BX666" i="7"/>
  <c r="L666" i="6" s="1"/>
  <c r="CA666" i="7"/>
  <c r="K666" i="6"/>
  <c r="BL666" i="7"/>
  <c r="BI666" i="7"/>
  <c r="J666" i="6" s="1"/>
  <c r="BJ666" i="7"/>
  <c r="BK665" i="7"/>
  <c r="BM665" i="7"/>
  <c r="AX666" i="7"/>
  <c r="I666" i="6"/>
  <c r="AU666" i="7"/>
  <c r="H666" i="6" s="1"/>
  <c r="AV666" i="7"/>
  <c r="BB666" i="7"/>
  <c r="AW665" i="7"/>
  <c r="AY665" i="7"/>
  <c r="BE667" i="7"/>
  <c r="AN666" i="7"/>
  <c r="F665" i="6"/>
  <c r="AJ666" i="7"/>
  <c r="AH666" i="7"/>
  <c r="AG666" i="7"/>
  <c r="AI665" i="7"/>
  <c r="AK665" i="7"/>
  <c r="AQ667" i="7"/>
  <c r="G667" i="6"/>
  <c r="U665" i="7"/>
  <c r="W665" i="7"/>
  <c r="V666" i="7"/>
  <c r="T666" i="7"/>
  <c r="S666" i="7"/>
  <c r="D666" i="6" s="1"/>
  <c r="E667" i="6"/>
  <c r="AC667" i="7"/>
  <c r="Z666" i="7"/>
  <c r="L665" i="7"/>
  <c r="F664" i="7"/>
  <c r="H664" i="7"/>
  <c r="O666" i="7"/>
  <c r="C666" i="6"/>
  <c r="D665" i="7"/>
  <c r="B665" i="6" s="1"/>
  <c r="G665" i="7"/>
  <c r="E665" i="7"/>
  <c r="BD666" i="7"/>
  <c r="AP666" i="7"/>
  <c r="N665" i="7"/>
  <c r="CG666" i="7"/>
  <c r="DK667" i="7"/>
  <c r="BR665" i="7"/>
  <c r="AE665" i="6" l="1"/>
  <c r="DI668" i="7"/>
  <c r="DL668" i="7"/>
  <c r="DF667" i="7"/>
  <c r="DD667" i="7"/>
  <c r="Q668" i="6"/>
  <c r="DE668" i="7"/>
  <c r="DB668" i="7"/>
  <c r="P668" i="6" s="1"/>
  <c r="DC668" i="7"/>
  <c r="CH667" i="7"/>
  <c r="CE667" i="7"/>
  <c r="AF666" i="6"/>
  <c r="CW667" i="7"/>
  <c r="CT667" i="7"/>
  <c r="CQ666" i="7"/>
  <c r="CO666" i="7"/>
  <c r="CM667" i="7"/>
  <c r="N667" i="6" s="1"/>
  <c r="CP667" i="7"/>
  <c r="CN667" i="7"/>
  <c r="O668" i="6"/>
  <c r="BP667" i="7"/>
  <c r="CB666" i="7"/>
  <c r="BZ666" i="7"/>
  <c r="M667" i="6"/>
  <c r="BX667" i="7"/>
  <c r="L667" i="6" s="1"/>
  <c r="CA667" i="7"/>
  <c r="BY667" i="7"/>
  <c r="BS666" i="7"/>
  <c r="K667" i="6"/>
  <c r="BL667" i="7"/>
  <c r="BI667" i="7"/>
  <c r="J667" i="6" s="1"/>
  <c r="BJ667" i="7"/>
  <c r="BM666" i="7"/>
  <c r="BK666" i="7"/>
  <c r="I667" i="6"/>
  <c r="AU667" i="7"/>
  <c r="H667" i="6" s="1"/>
  <c r="AX667" i="7"/>
  <c r="AV667" i="7"/>
  <c r="AW666" i="7"/>
  <c r="AY666" i="7"/>
  <c r="BB667" i="7"/>
  <c r="BE668" i="7"/>
  <c r="AN667" i="7"/>
  <c r="F666" i="6"/>
  <c r="AI666" i="7"/>
  <c r="AK666" i="7"/>
  <c r="AG667" i="7"/>
  <c r="AH667" i="7"/>
  <c r="AJ667" i="7"/>
  <c r="AQ668" i="7"/>
  <c r="G668" i="6"/>
  <c r="AC668" i="7"/>
  <c r="E668" i="6"/>
  <c r="T667" i="7"/>
  <c r="V667" i="7"/>
  <c r="S667" i="7"/>
  <c r="D667" i="6" s="1"/>
  <c r="W666" i="7"/>
  <c r="U666" i="7"/>
  <c r="Z667" i="7"/>
  <c r="L666" i="7"/>
  <c r="O667" i="7"/>
  <c r="C667" i="6"/>
  <c r="D666" i="7"/>
  <c r="B666" i="6" s="1"/>
  <c r="E666" i="7"/>
  <c r="G666" i="7"/>
  <c r="F665" i="7"/>
  <c r="H665" i="7"/>
  <c r="DK668" i="7"/>
  <c r="AP667" i="7"/>
  <c r="N666" i="7"/>
  <c r="BR666" i="7"/>
  <c r="CG667" i="7"/>
  <c r="BD667" i="7"/>
  <c r="AE666" i="6" l="1"/>
  <c r="DI669" i="7"/>
  <c r="DL669" i="7"/>
  <c r="Q669" i="6"/>
  <c r="DC669" i="7"/>
  <c r="DB669" i="7"/>
  <c r="P669" i="6" s="1"/>
  <c r="DE669" i="7"/>
  <c r="DF668" i="7"/>
  <c r="DD668" i="7"/>
  <c r="CH668" i="7"/>
  <c r="CE668" i="7"/>
  <c r="AF667" i="6"/>
  <c r="CW668" i="7"/>
  <c r="CT668" i="7"/>
  <c r="CM668" i="7"/>
  <c r="N668" i="6" s="1"/>
  <c r="CN668" i="7"/>
  <c r="CP668" i="7"/>
  <c r="CO667" i="7"/>
  <c r="CQ667" i="7"/>
  <c r="O669" i="6"/>
  <c r="CB667" i="7"/>
  <c r="BZ667" i="7"/>
  <c r="CA668" i="7"/>
  <c r="M668" i="6"/>
  <c r="BX668" i="7"/>
  <c r="L668" i="6" s="1"/>
  <c r="BY668" i="7"/>
  <c r="BS667" i="7"/>
  <c r="K668" i="6"/>
  <c r="BL668" i="7"/>
  <c r="BI668" i="7"/>
  <c r="J668" i="6" s="1"/>
  <c r="BJ668" i="7"/>
  <c r="BK667" i="7"/>
  <c r="BM667" i="7"/>
  <c r="AW667" i="7"/>
  <c r="AY667" i="7"/>
  <c r="AU668" i="7"/>
  <c r="H668" i="6" s="1"/>
  <c r="I668" i="6"/>
  <c r="AX668" i="7"/>
  <c r="AV668" i="7"/>
  <c r="BB668" i="7"/>
  <c r="BE669" i="7"/>
  <c r="AN668" i="7"/>
  <c r="F667" i="6"/>
  <c r="AI667" i="7"/>
  <c r="AK667" i="7"/>
  <c r="AG668" i="7"/>
  <c r="AH668" i="7"/>
  <c r="AJ668" i="7"/>
  <c r="AQ669" i="7"/>
  <c r="G669" i="6"/>
  <c r="U667" i="7"/>
  <c r="W667" i="7"/>
  <c r="V668" i="7"/>
  <c r="T668" i="7"/>
  <c r="S668" i="7"/>
  <c r="D668" i="6" s="1"/>
  <c r="E669" i="6"/>
  <c r="AC669" i="7"/>
  <c r="Z668" i="7"/>
  <c r="L667" i="7"/>
  <c r="O668" i="7"/>
  <c r="C668" i="6"/>
  <c r="F666" i="7"/>
  <c r="H666" i="7"/>
  <c r="D667" i="7"/>
  <c r="B667" i="6" s="1"/>
  <c r="AE667" i="6" s="1"/>
  <c r="G667" i="7"/>
  <c r="E667" i="7"/>
  <c r="CG668" i="7"/>
  <c r="BD668" i="7"/>
  <c r="AP668" i="7"/>
  <c r="DK669" i="7"/>
  <c r="N667" i="7"/>
  <c r="BR668" i="7"/>
  <c r="BR667" i="7"/>
  <c r="DI670" i="7" l="1"/>
  <c r="DL670" i="7"/>
  <c r="Q670" i="6"/>
  <c r="DC670" i="7"/>
  <c r="DE670" i="7"/>
  <c r="DB670" i="7"/>
  <c r="P670" i="6" s="1"/>
  <c r="DD669" i="7"/>
  <c r="DF669" i="7"/>
  <c r="CH669" i="7"/>
  <c r="CE669" i="7"/>
  <c r="AF668" i="6"/>
  <c r="CW669" i="7"/>
  <c r="CT669" i="7"/>
  <c r="CN669" i="7"/>
  <c r="CM669" i="7"/>
  <c r="N669" i="6" s="1"/>
  <c r="CP669" i="7"/>
  <c r="CQ668" i="7"/>
  <c r="CO668" i="7"/>
  <c r="O670" i="6"/>
  <c r="CB668" i="7"/>
  <c r="BZ668" i="7"/>
  <c r="BP668" i="7"/>
  <c r="BY669" i="7"/>
  <c r="M669" i="6"/>
  <c r="BX669" i="7"/>
  <c r="L669" i="6" s="1"/>
  <c r="CA669" i="7"/>
  <c r="BS668" i="7"/>
  <c r="K669" i="6"/>
  <c r="BI669" i="7"/>
  <c r="J669" i="6" s="1"/>
  <c r="BJ669" i="7"/>
  <c r="BL669" i="7"/>
  <c r="BK668" i="7"/>
  <c r="BM668" i="7"/>
  <c r="I669" i="6"/>
  <c r="AU669" i="7"/>
  <c r="H669" i="6" s="1"/>
  <c r="AV669" i="7"/>
  <c r="AX669" i="7"/>
  <c r="AY668" i="7"/>
  <c r="AW668" i="7"/>
  <c r="BB669" i="7"/>
  <c r="BE670" i="7"/>
  <c r="AN669" i="7"/>
  <c r="F668" i="6"/>
  <c r="AK668" i="7"/>
  <c r="AI668" i="7"/>
  <c r="AG669" i="7"/>
  <c r="AJ669" i="7"/>
  <c r="AH669" i="7"/>
  <c r="AQ670" i="7"/>
  <c r="G670" i="6"/>
  <c r="AC670" i="7"/>
  <c r="E670" i="6"/>
  <c r="T669" i="7"/>
  <c r="V669" i="7"/>
  <c r="S669" i="7"/>
  <c r="D669" i="6" s="1"/>
  <c r="W668" i="7"/>
  <c r="U668" i="7"/>
  <c r="Z669" i="7"/>
  <c r="L668" i="7"/>
  <c r="D668" i="7"/>
  <c r="B668" i="6" s="1"/>
  <c r="AE668" i="6" s="1"/>
  <c r="G668" i="7"/>
  <c r="E668" i="7"/>
  <c r="O669" i="7"/>
  <c r="C669" i="6"/>
  <c r="F667" i="7"/>
  <c r="H667" i="7"/>
  <c r="BR669" i="7"/>
  <c r="AP669" i="7"/>
  <c r="BD669" i="7"/>
  <c r="CG669" i="7"/>
  <c r="DK670" i="7"/>
  <c r="N668" i="7"/>
  <c r="DI671" i="7" l="1"/>
  <c r="DL671" i="7"/>
  <c r="Q671" i="6"/>
  <c r="DC671" i="7"/>
  <c r="DB671" i="7"/>
  <c r="P671" i="6" s="1"/>
  <c r="DE671" i="7"/>
  <c r="DF670" i="7"/>
  <c r="DD670" i="7"/>
  <c r="CH670" i="7"/>
  <c r="CE670" i="7"/>
  <c r="AF669" i="6"/>
  <c r="CW670" i="7"/>
  <c r="CT670" i="7"/>
  <c r="CM670" i="7"/>
  <c r="N670" i="6" s="1"/>
  <c r="CP670" i="7"/>
  <c r="CN670" i="7"/>
  <c r="CQ669" i="7"/>
  <c r="CO669" i="7"/>
  <c r="O671" i="6"/>
  <c r="BP670" i="7"/>
  <c r="BP669" i="7"/>
  <c r="CB669" i="7"/>
  <c r="BZ669" i="7"/>
  <c r="M670" i="6"/>
  <c r="BX670" i="7"/>
  <c r="L670" i="6" s="1"/>
  <c r="CA670" i="7"/>
  <c r="BY670" i="7"/>
  <c r="BS669" i="7"/>
  <c r="K670" i="6"/>
  <c r="BI670" i="7"/>
  <c r="J670" i="6" s="1"/>
  <c r="BL670" i="7"/>
  <c r="BJ670" i="7"/>
  <c r="BK669" i="7"/>
  <c r="BM669" i="7"/>
  <c r="I670" i="6"/>
  <c r="AU670" i="7"/>
  <c r="H670" i="6" s="1"/>
  <c r="AX670" i="7"/>
  <c r="AV670" i="7"/>
  <c r="BB670" i="7"/>
  <c r="AY669" i="7"/>
  <c r="AW669" i="7"/>
  <c r="BE671" i="7"/>
  <c r="AN670" i="7"/>
  <c r="F669" i="6"/>
  <c r="AH670" i="7"/>
  <c r="AJ670" i="7"/>
  <c r="AG670" i="7"/>
  <c r="AI669" i="7"/>
  <c r="AK669" i="7"/>
  <c r="AQ671" i="7"/>
  <c r="G671" i="6"/>
  <c r="U669" i="7"/>
  <c r="W669" i="7"/>
  <c r="V670" i="7"/>
  <c r="T670" i="7"/>
  <c r="S670" i="7"/>
  <c r="D670" i="6" s="1"/>
  <c r="E671" i="6"/>
  <c r="AC671" i="7"/>
  <c r="Z670" i="7"/>
  <c r="L669" i="7"/>
  <c r="O670" i="7"/>
  <c r="C670" i="6"/>
  <c r="D669" i="7"/>
  <c r="B669" i="6" s="1"/>
  <c r="E669" i="7"/>
  <c r="G669" i="7"/>
  <c r="F668" i="7"/>
  <c r="H668" i="7"/>
  <c r="AP670" i="7"/>
  <c r="CG670" i="7"/>
  <c r="N669" i="7"/>
  <c r="DK671" i="7"/>
  <c r="BD670" i="7"/>
  <c r="AE669" i="6" l="1"/>
  <c r="DI672" i="7"/>
  <c r="DL672" i="7"/>
  <c r="Q672" i="6"/>
  <c r="DE672" i="7"/>
  <c r="DB672" i="7"/>
  <c r="P672" i="6" s="1"/>
  <c r="DC672" i="7"/>
  <c r="DF671" i="7"/>
  <c r="DD671" i="7"/>
  <c r="CH671" i="7"/>
  <c r="CE671" i="7"/>
  <c r="CW671" i="7"/>
  <c r="CT671" i="7"/>
  <c r="AF670" i="6"/>
  <c r="CM671" i="7"/>
  <c r="N671" i="6" s="1"/>
  <c r="CP671" i="7"/>
  <c r="CN671" i="7"/>
  <c r="CQ670" i="7"/>
  <c r="CO670" i="7"/>
  <c r="O672" i="6"/>
  <c r="BP671" i="7"/>
  <c r="CB670" i="7"/>
  <c r="BZ670" i="7"/>
  <c r="M671" i="6"/>
  <c r="BX671" i="7"/>
  <c r="L671" i="6" s="1"/>
  <c r="CA671" i="7"/>
  <c r="BY671" i="7"/>
  <c r="BS670" i="7"/>
  <c r="K671" i="6"/>
  <c r="BJ671" i="7"/>
  <c r="BI671" i="7"/>
  <c r="J671" i="6" s="1"/>
  <c r="BL671" i="7"/>
  <c r="BM670" i="7"/>
  <c r="BK670" i="7"/>
  <c r="AX671" i="7"/>
  <c r="I671" i="6"/>
  <c r="AV671" i="7"/>
  <c r="AU671" i="7"/>
  <c r="H671" i="6" s="1"/>
  <c r="AW670" i="7"/>
  <c r="AY670" i="7"/>
  <c r="BB671" i="7"/>
  <c r="BE672" i="7"/>
  <c r="AN671" i="7"/>
  <c r="F670" i="6"/>
  <c r="AJ671" i="7"/>
  <c r="AG671" i="7"/>
  <c r="AH671" i="7"/>
  <c r="AI670" i="7"/>
  <c r="AK670" i="7"/>
  <c r="AQ672" i="7"/>
  <c r="G672" i="6"/>
  <c r="AC672" i="7"/>
  <c r="E672" i="6"/>
  <c r="T671" i="7"/>
  <c r="V671" i="7"/>
  <c r="S671" i="7"/>
  <c r="D671" i="6" s="1"/>
  <c r="W670" i="7"/>
  <c r="U670" i="7"/>
  <c r="Z671" i="7"/>
  <c r="L670" i="7"/>
  <c r="F669" i="7"/>
  <c r="H669" i="7"/>
  <c r="D670" i="7"/>
  <c r="B670" i="6" s="1"/>
  <c r="E670" i="7"/>
  <c r="G670" i="7"/>
  <c r="O671" i="7"/>
  <c r="C671" i="6"/>
  <c r="AP671" i="7"/>
  <c r="BR670" i="7"/>
  <c r="DK672" i="7"/>
  <c r="N670" i="7"/>
  <c r="CG671" i="7"/>
  <c r="BD671" i="7"/>
  <c r="AE670" i="6" l="1"/>
  <c r="DI673" i="7"/>
  <c r="DL673" i="7"/>
  <c r="Q673" i="6"/>
  <c r="DC673" i="7"/>
  <c r="DB673" i="7"/>
  <c r="P673" i="6" s="1"/>
  <c r="DE673" i="7"/>
  <c r="DF672" i="7"/>
  <c r="DD672" i="7"/>
  <c r="AF671" i="6"/>
  <c r="CH672" i="7"/>
  <c r="CE672" i="7"/>
  <c r="CW672" i="7"/>
  <c r="CT672" i="7"/>
  <c r="CM672" i="7"/>
  <c r="N672" i="6" s="1"/>
  <c r="CN672" i="7"/>
  <c r="CP672" i="7"/>
  <c r="CO671" i="7"/>
  <c r="CQ671" i="7"/>
  <c r="O673" i="6"/>
  <c r="CB671" i="7"/>
  <c r="BZ671" i="7"/>
  <c r="BS672" i="7"/>
  <c r="CA672" i="7"/>
  <c r="M672" i="6"/>
  <c r="BY672" i="7"/>
  <c r="BX672" i="7"/>
  <c r="L672" i="6" s="1"/>
  <c r="BS671" i="7"/>
  <c r="K672" i="6"/>
  <c r="BL672" i="7"/>
  <c r="BI672" i="7"/>
  <c r="J672" i="6" s="1"/>
  <c r="BJ672" i="7"/>
  <c r="BK671" i="7"/>
  <c r="BM671" i="7"/>
  <c r="BP672" i="7"/>
  <c r="I672" i="6"/>
  <c r="AU672" i="7"/>
  <c r="H672" i="6" s="1"/>
  <c r="AX672" i="7"/>
  <c r="AV672" i="7"/>
  <c r="BB672" i="7"/>
  <c r="AY671" i="7"/>
  <c r="AW671" i="7"/>
  <c r="BE673" i="7"/>
  <c r="AN672" i="7"/>
  <c r="F671" i="6"/>
  <c r="AG672" i="7"/>
  <c r="AH672" i="7"/>
  <c r="AJ672" i="7"/>
  <c r="AI671" i="7"/>
  <c r="AK671" i="7"/>
  <c r="AQ673" i="7"/>
  <c r="G673" i="6"/>
  <c r="U671" i="7"/>
  <c r="W671" i="7"/>
  <c r="V672" i="7"/>
  <c r="T672" i="7"/>
  <c r="S672" i="7"/>
  <c r="D672" i="6" s="1"/>
  <c r="E673" i="6"/>
  <c r="AC673" i="7"/>
  <c r="Z672" i="7"/>
  <c r="L671" i="7"/>
  <c r="F670" i="7"/>
  <c r="H670" i="7"/>
  <c r="O672" i="7"/>
  <c r="C672" i="6"/>
  <c r="D671" i="7"/>
  <c r="B671" i="6" s="1"/>
  <c r="AE671" i="6" s="1"/>
  <c r="G671" i="7"/>
  <c r="E671" i="7"/>
  <c r="AP672" i="7"/>
  <c r="BR671" i="7"/>
  <c r="DK673" i="7"/>
  <c r="BD672" i="7"/>
  <c r="N671" i="7"/>
  <c r="CG672" i="7"/>
  <c r="DI674" i="7" l="1"/>
  <c r="DL674" i="7"/>
  <c r="Q674" i="6"/>
  <c r="DC674" i="7"/>
  <c r="DE674" i="7"/>
  <c r="DB674" i="7"/>
  <c r="P674" i="6" s="1"/>
  <c r="DF673" i="7"/>
  <c r="DD673" i="7"/>
  <c r="AF672" i="6"/>
  <c r="CH673" i="7"/>
  <c r="CE673" i="7"/>
  <c r="CW673" i="7"/>
  <c r="CT673" i="7"/>
  <c r="CN673" i="7"/>
  <c r="CM673" i="7"/>
  <c r="N673" i="6" s="1"/>
  <c r="CP673" i="7"/>
  <c r="CQ672" i="7"/>
  <c r="CO672" i="7"/>
  <c r="O674" i="6"/>
  <c r="BS673" i="7"/>
  <c r="CB672" i="7"/>
  <c r="BZ672" i="7"/>
  <c r="M673" i="6"/>
  <c r="BX673" i="7"/>
  <c r="L673" i="6" s="1"/>
  <c r="BY673" i="7"/>
  <c r="CA673" i="7"/>
  <c r="K673" i="6"/>
  <c r="BI673" i="7"/>
  <c r="J673" i="6" s="1"/>
  <c r="BJ673" i="7"/>
  <c r="BL673" i="7"/>
  <c r="BK672" i="7"/>
  <c r="BM672" i="7"/>
  <c r="I673" i="6"/>
  <c r="AV673" i="7"/>
  <c r="AU673" i="7"/>
  <c r="H673" i="6" s="1"/>
  <c r="AX673" i="7"/>
  <c r="AY672" i="7"/>
  <c r="AW672" i="7"/>
  <c r="BB673" i="7"/>
  <c r="BE674" i="7"/>
  <c r="AN673" i="7"/>
  <c r="F672" i="6"/>
  <c r="AI672" i="7"/>
  <c r="AK672" i="7"/>
  <c r="AG673" i="7"/>
  <c r="AH673" i="7"/>
  <c r="AJ673" i="7"/>
  <c r="AQ674" i="7"/>
  <c r="G674" i="6"/>
  <c r="AC674" i="7"/>
  <c r="E674" i="6"/>
  <c r="T673" i="7"/>
  <c r="V673" i="7"/>
  <c r="S673" i="7"/>
  <c r="D673" i="6" s="1"/>
  <c r="W672" i="7"/>
  <c r="U672" i="7"/>
  <c r="Z673" i="7"/>
  <c r="L672" i="7"/>
  <c r="O673" i="7"/>
  <c r="C673" i="6"/>
  <c r="D672" i="7"/>
  <c r="B672" i="6" s="1"/>
  <c r="G672" i="7"/>
  <c r="E672" i="7"/>
  <c r="F671" i="7"/>
  <c r="H671" i="7"/>
  <c r="BD673" i="7"/>
  <c r="BR672" i="7"/>
  <c r="N672" i="7"/>
  <c r="CG673" i="7"/>
  <c r="AP673" i="7"/>
  <c r="DK674" i="7"/>
  <c r="AE672" i="6" l="1"/>
  <c r="DI675" i="7"/>
  <c r="DL675" i="7"/>
  <c r="Q675" i="6"/>
  <c r="DB675" i="7"/>
  <c r="P675" i="6" s="1"/>
  <c r="DC675" i="7"/>
  <c r="DE675" i="7"/>
  <c r="DF674" i="7"/>
  <c r="DD674" i="7"/>
  <c r="CH674" i="7"/>
  <c r="CE674" i="7"/>
  <c r="AF673" i="6"/>
  <c r="CW674" i="7"/>
  <c r="CT674" i="7"/>
  <c r="CM674" i="7"/>
  <c r="N674" i="6" s="1"/>
  <c r="CN674" i="7"/>
  <c r="CP674" i="7"/>
  <c r="CQ673" i="7"/>
  <c r="CO673" i="7"/>
  <c r="O675" i="6"/>
  <c r="BP673" i="7"/>
  <c r="BP674" i="7"/>
  <c r="BZ673" i="7"/>
  <c r="CB673" i="7"/>
  <c r="M674" i="6"/>
  <c r="BX674" i="7"/>
  <c r="L674" i="6" s="1"/>
  <c r="CA674" i="7"/>
  <c r="BY674" i="7"/>
  <c r="K674" i="6"/>
  <c r="BI674" i="7"/>
  <c r="J674" i="6" s="1"/>
  <c r="BL674" i="7"/>
  <c r="BJ674" i="7"/>
  <c r="BM673" i="7"/>
  <c r="BK673" i="7"/>
  <c r="AW673" i="7"/>
  <c r="AY673" i="7"/>
  <c r="I674" i="6"/>
  <c r="AX674" i="7"/>
  <c r="AU674" i="7"/>
  <c r="H674" i="6" s="1"/>
  <c r="AV674" i="7"/>
  <c r="BB674" i="7"/>
  <c r="BE675" i="7"/>
  <c r="AN674" i="7"/>
  <c r="F673" i="6"/>
  <c r="AI673" i="7"/>
  <c r="AK673" i="7"/>
  <c r="AJ674" i="7"/>
  <c r="AH674" i="7"/>
  <c r="AG674" i="7"/>
  <c r="AQ675" i="7"/>
  <c r="G675" i="6"/>
  <c r="U673" i="7"/>
  <c r="W673" i="7"/>
  <c r="V674" i="7"/>
  <c r="T674" i="7"/>
  <c r="S674" i="7"/>
  <c r="D674" i="6" s="1"/>
  <c r="E675" i="6"/>
  <c r="AC675" i="7"/>
  <c r="Z674" i="7"/>
  <c r="L673" i="7"/>
  <c r="O674" i="7"/>
  <c r="C674" i="6"/>
  <c r="D673" i="7"/>
  <c r="B673" i="6" s="1"/>
  <c r="G673" i="7"/>
  <c r="E673" i="7"/>
  <c r="F672" i="7"/>
  <c r="H672" i="7"/>
  <c r="BD674" i="7"/>
  <c r="N673" i="7"/>
  <c r="CG674" i="7"/>
  <c r="DK675" i="7"/>
  <c r="BR673" i="7"/>
  <c r="AP674" i="7"/>
  <c r="AE673" i="6" l="1"/>
  <c r="DI676" i="7"/>
  <c r="DL676" i="7"/>
  <c r="DF675" i="7"/>
  <c r="DD675" i="7"/>
  <c r="Q676" i="6"/>
  <c r="DE676" i="7"/>
  <c r="DB676" i="7"/>
  <c r="P676" i="6" s="1"/>
  <c r="DC676" i="7"/>
  <c r="CH675" i="7"/>
  <c r="CE675" i="7"/>
  <c r="CW675" i="7"/>
  <c r="CT675" i="7"/>
  <c r="AF674" i="6"/>
  <c r="CM675" i="7"/>
  <c r="N675" i="6" s="1"/>
  <c r="CP675" i="7"/>
  <c r="CN675" i="7"/>
  <c r="CQ674" i="7"/>
  <c r="CO674" i="7"/>
  <c r="O676" i="6"/>
  <c r="BP675" i="7"/>
  <c r="CB674" i="7"/>
  <c r="BZ674" i="7"/>
  <c r="M675" i="6"/>
  <c r="BY675" i="7"/>
  <c r="CA675" i="7"/>
  <c r="BX675" i="7"/>
  <c r="L675" i="6" s="1"/>
  <c r="BS674" i="7"/>
  <c r="K675" i="6"/>
  <c r="BL675" i="7"/>
  <c r="BJ675" i="7"/>
  <c r="BI675" i="7"/>
  <c r="J675" i="6" s="1"/>
  <c r="BM674" i="7"/>
  <c r="BK674" i="7"/>
  <c r="I675" i="6"/>
  <c r="AU675" i="7"/>
  <c r="H675" i="6" s="1"/>
  <c r="AX675" i="7"/>
  <c r="AV675" i="7"/>
  <c r="AW674" i="7"/>
  <c r="AY674" i="7"/>
  <c r="BB675" i="7"/>
  <c r="BE676" i="7"/>
  <c r="AN675" i="7"/>
  <c r="F674" i="6"/>
  <c r="AI674" i="7"/>
  <c r="AK674" i="7"/>
  <c r="AG675" i="7"/>
  <c r="AJ675" i="7"/>
  <c r="AH675" i="7"/>
  <c r="AQ676" i="7"/>
  <c r="G676" i="6"/>
  <c r="AC676" i="7"/>
  <c r="E676" i="6"/>
  <c r="T675" i="7"/>
  <c r="V675" i="7"/>
  <c r="S675" i="7"/>
  <c r="D675" i="6" s="1"/>
  <c r="W674" i="7"/>
  <c r="U674" i="7"/>
  <c r="Z675" i="7"/>
  <c r="L674" i="7"/>
  <c r="F673" i="7"/>
  <c r="H673" i="7"/>
  <c r="O675" i="7"/>
  <c r="C675" i="6"/>
  <c r="D674" i="7"/>
  <c r="B674" i="6" s="1"/>
  <c r="E674" i="7"/>
  <c r="G674" i="7"/>
  <c r="AP675" i="7"/>
  <c r="DK676" i="7"/>
  <c r="N674" i="7"/>
  <c r="CG675" i="7"/>
  <c r="BD675" i="7"/>
  <c r="BR674" i="7"/>
  <c r="AE674" i="6" l="1"/>
  <c r="DI677" i="7"/>
  <c r="DL677" i="7"/>
  <c r="Q677" i="6"/>
  <c r="DC677" i="7"/>
  <c r="DB677" i="7"/>
  <c r="P677" i="6" s="1"/>
  <c r="DE677" i="7"/>
  <c r="DF676" i="7"/>
  <c r="DD676" i="7"/>
  <c r="CH676" i="7"/>
  <c r="CE676" i="7"/>
  <c r="AF675" i="6"/>
  <c r="CW676" i="7"/>
  <c r="CT676" i="7"/>
  <c r="CM676" i="7"/>
  <c r="N676" i="6" s="1"/>
  <c r="CN676" i="7"/>
  <c r="CP676" i="7"/>
  <c r="CO675" i="7"/>
  <c r="CQ675" i="7"/>
  <c r="O677" i="6"/>
  <c r="BZ675" i="7"/>
  <c r="CB675" i="7"/>
  <c r="CA676" i="7"/>
  <c r="M676" i="6"/>
  <c r="BY676" i="7"/>
  <c r="BX676" i="7"/>
  <c r="L676" i="6" s="1"/>
  <c r="BS675" i="7"/>
  <c r="K676" i="6"/>
  <c r="BI676" i="7"/>
  <c r="J676" i="6" s="1"/>
  <c r="BL676" i="7"/>
  <c r="BJ676" i="7"/>
  <c r="BK675" i="7"/>
  <c r="BM675" i="7"/>
  <c r="AY675" i="7"/>
  <c r="AW675" i="7"/>
  <c r="I676" i="6"/>
  <c r="AU676" i="7"/>
  <c r="H676" i="6" s="1"/>
  <c r="AX676" i="7"/>
  <c r="AV676" i="7"/>
  <c r="BB676" i="7"/>
  <c r="BE677" i="7"/>
  <c r="AN676" i="7"/>
  <c r="F675" i="6"/>
  <c r="AG676" i="7"/>
  <c r="AJ676" i="7"/>
  <c r="AH676" i="7"/>
  <c r="AI675" i="7"/>
  <c r="AK675" i="7"/>
  <c r="AQ677" i="7"/>
  <c r="G677" i="6"/>
  <c r="U675" i="7"/>
  <c r="W675" i="7"/>
  <c r="V676" i="7"/>
  <c r="T676" i="7"/>
  <c r="S676" i="7"/>
  <c r="D676" i="6" s="1"/>
  <c r="E677" i="6"/>
  <c r="AC677" i="7"/>
  <c r="Z676" i="7"/>
  <c r="L675" i="7"/>
  <c r="O676" i="7"/>
  <c r="C676" i="6"/>
  <c r="F674" i="7"/>
  <c r="H674" i="7"/>
  <c r="D675" i="7"/>
  <c r="B675" i="6" s="1"/>
  <c r="AE675" i="6" s="1"/>
  <c r="G675" i="7"/>
  <c r="E675" i="7"/>
  <c r="BR676" i="7"/>
  <c r="BR675" i="7"/>
  <c r="BD676" i="7"/>
  <c r="N675" i="7"/>
  <c r="CG676" i="7"/>
  <c r="DK677" i="7"/>
  <c r="AP676" i="7"/>
  <c r="DI678" i="7" l="1"/>
  <c r="DL678" i="7"/>
  <c r="Q678" i="6"/>
  <c r="DB678" i="7"/>
  <c r="P678" i="6" s="1"/>
  <c r="DE678" i="7"/>
  <c r="DC678" i="7"/>
  <c r="DF677" i="7"/>
  <c r="DD677" i="7"/>
  <c r="AF676" i="6"/>
  <c r="CH677" i="7"/>
  <c r="CE677" i="7"/>
  <c r="CW677" i="7"/>
  <c r="CT677" i="7"/>
  <c r="CQ676" i="7"/>
  <c r="CO676" i="7"/>
  <c r="CN677" i="7"/>
  <c r="CM677" i="7"/>
  <c r="N677" i="6" s="1"/>
  <c r="CP677" i="7"/>
  <c r="O678" i="6"/>
  <c r="BS677" i="7"/>
  <c r="BP676" i="7"/>
  <c r="CB676" i="7"/>
  <c r="BZ676" i="7"/>
  <c r="M677" i="6"/>
  <c r="BX677" i="7"/>
  <c r="L677" i="6" s="1"/>
  <c r="BY677" i="7"/>
  <c r="CA677" i="7"/>
  <c r="BS676" i="7"/>
  <c r="K677" i="6"/>
  <c r="BJ677" i="7"/>
  <c r="BI677" i="7"/>
  <c r="J677" i="6" s="1"/>
  <c r="BL677" i="7"/>
  <c r="BK676" i="7"/>
  <c r="BM676" i="7"/>
  <c r="AU677" i="7"/>
  <c r="H677" i="6" s="1"/>
  <c r="I677" i="6"/>
  <c r="AV677" i="7"/>
  <c r="AX677" i="7"/>
  <c r="AY676" i="7"/>
  <c r="AW676" i="7"/>
  <c r="BB677" i="7"/>
  <c r="BE678" i="7"/>
  <c r="AN677" i="7"/>
  <c r="F676" i="6"/>
  <c r="AG677" i="7"/>
  <c r="AJ677" i="7"/>
  <c r="AH677" i="7"/>
  <c r="AK676" i="7"/>
  <c r="AI676" i="7"/>
  <c r="AQ678" i="7"/>
  <c r="G678" i="6"/>
  <c r="AC678" i="7"/>
  <c r="E678" i="6"/>
  <c r="T677" i="7"/>
  <c r="V677" i="7"/>
  <c r="S677" i="7"/>
  <c r="D677" i="6" s="1"/>
  <c r="W676" i="7"/>
  <c r="U676" i="7"/>
  <c r="Z677" i="7"/>
  <c r="L676" i="7"/>
  <c r="O677" i="7"/>
  <c r="C677" i="6"/>
  <c r="D676" i="7"/>
  <c r="B676" i="6" s="1"/>
  <c r="G676" i="7"/>
  <c r="E676" i="7"/>
  <c r="F675" i="7"/>
  <c r="H675" i="7"/>
  <c r="AP677" i="7"/>
  <c r="CG677" i="7"/>
  <c r="DK678" i="7"/>
  <c r="BD677" i="7"/>
  <c r="N676" i="7"/>
  <c r="AE676" i="6" l="1"/>
  <c r="DI679" i="7"/>
  <c r="DL679" i="7"/>
  <c r="Q679" i="6"/>
  <c r="DC679" i="7"/>
  <c r="DB679" i="7"/>
  <c r="P679" i="6" s="1"/>
  <c r="DE679" i="7"/>
  <c r="DF678" i="7"/>
  <c r="DD678" i="7"/>
  <c r="AF677" i="6"/>
  <c r="CH678" i="7"/>
  <c r="CE678" i="7"/>
  <c r="CW678" i="7"/>
  <c r="CT678" i="7"/>
  <c r="CM678" i="7"/>
  <c r="N678" i="6" s="1"/>
  <c r="CP678" i="7"/>
  <c r="CN678" i="7"/>
  <c r="CQ677" i="7"/>
  <c r="CO677" i="7"/>
  <c r="O679" i="6"/>
  <c r="BP677" i="7"/>
  <c r="CB677" i="7"/>
  <c r="BZ677" i="7"/>
  <c r="M678" i="6"/>
  <c r="BX678" i="7"/>
  <c r="L678" i="6" s="1"/>
  <c r="CA678" i="7"/>
  <c r="BY678" i="7"/>
  <c r="K678" i="6"/>
  <c r="BL678" i="7"/>
  <c r="BI678" i="7"/>
  <c r="J678" i="6" s="1"/>
  <c r="BJ678" i="7"/>
  <c r="BK677" i="7"/>
  <c r="BM677" i="7"/>
  <c r="AU678" i="7"/>
  <c r="H678" i="6" s="1"/>
  <c r="I678" i="6"/>
  <c r="AX678" i="7"/>
  <c r="AV678" i="7"/>
  <c r="BB678" i="7"/>
  <c r="AY677" i="7"/>
  <c r="AW677" i="7"/>
  <c r="BE679" i="7"/>
  <c r="AN678" i="7"/>
  <c r="F677" i="6"/>
  <c r="AG678" i="7"/>
  <c r="AJ678" i="7"/>
  <c r="AH678" i="7"/>
  <c r="AI677" i="7"/>
  <c r="AK677" i="7"/>
  <c r="AQ679" i="7"/>
  <c r="G679" i="6"/>
  <c r="U677" i="7"/>
  <c r="W677" i="7"/>
  <c r="V678" i="7"/>
  <c r="T678" i="7"/>
  <c r="S678" i="7"/>
  <c r="D678" i="6" s="1"/>
  <c r="E679" i="6"/>
  <c r="AC679" i="7"/>
  <c r="Z678" i="7"/>
  <c r="L677" i="7"/>
  <c r="D677" i="7"/>
  <c r="B677" i="6" s="1"/>
  <c r="AE677" i="6" s="1"/>
  <c r="E677" i="7"/>
  <c r="G677" i="7"/>
  <c r="O678" i="7"/>
  <c r="C678" i="6"/>
  <c r="F676" i="7"/>
  <c r="H676" i="7"/>
  <c r="AP678" i="7"/>
  <c r="BR678" i="7"/>
  <c r="BD678" i="7"/>
  <c r="DK679" i="7"/>
  <c r="CG678" i="7"/>
  <c r="N677" i="7"/>
  <c r="BR677" i="7"/>
  <c r="DI680" i="7" l="1"/>
  <c r="DL680" i="7"/>
  <c r="Q680" i="6"/>
  <c r="DE680" i="7"/>
  <c r="DB680" i="7"/>
  <c r="P680" i="6" s="1"/>
  <c r="DC680" i="7"/>
  <c r="DF679" i="7"/>
  <c r="DD679" i="7"/>
  <c r="CH679" i="7"/>
  <c r="CE679" i="7"/>
  <c r="AF678" i="6"/>
  <c r="CW679" i="7"/>
  <c r="CT679" i="7"/>
  <c r="CM679" i="7"/>
  <c r="N679" i="6" s="1"/>
  <c r="CP679" i="7"/>
  <c r="CN679" i="7"/>
  <c r="CQ678" i="7"/>
  <c r="CO678" i="7"/>
  <c r="O680" i="6"/>
  <c r="BP678" i="7"/>
  <c r="CB678" i="7"/>
  <c r="BZ678" i="7"/>
  <c r="M679" i="6"/>
  <c r="BX679" i="7"/>
  <c r="L679" i="6" s="1"/>
  <c r="CA679" i="7"/>
  <c r="BY679" i="7"/>
  <c r="BS678" i="7"/>
  <c r="BM678" i="7"/>
  <c r="BK678" i="7"/>
  <c r="K679" i="6"/>
  <c r="BI679" i="7"/>
  <c r="J679" i="6" s="1"/>
  <c r="BL679" i="7"/>
  <c r="BJ679" i="7"/>
  <c r="AX679" i="7"/>
  <c r="I679" i="6"/>
  <c r="AU679" i="7"/>
  <c r="H679" i="6" s="1"/>
  <c r="AV679" i="7"/>
  <c r="AW678" i="7"/>
  <c r="AY678" i="7"/>
  <c r="BB679" i="7"/>
  <c r="BE680" i="7"/>
  <c r="AN679" i="7"/>
  <c r="F678" i="6"/>
  <c r="AH679" i="7"/>
  <c r="AJ679" i="7"/>
  <c r="AG679" i="7"/>
  <c r="AI678" i="7"/>
  <c r="AK678" i="7"/>
  <c r="AQ680" i="7"/>
  <c r="G680" i="6"/>
  <c r="AC680" i="7"/>
  <c r="E680" i="6"/>
  <c r="T679" i="7"/>
  <c r="V679" i="7"/>
  <c r="S679" i="7"/>
  <c r="D679" i="6" s="1"/>
  <c r="W678" i="7"/>
  <c r="U678" i="7"/>
  <c r="Z679" i="7"/>
  <c r="L678" i="7"/>
  <c r="O679" i="7"/>
  <c r="C679" i="6"/>
  <c r="F677" i="7"/>
  <c r="H677" i="7"/>
  <c r="D678" i="7"/>
  <c r="B678" i="6" s="1"/>
  <c r="AE678" i="6" s="1"/>
  <c r="E678" i="7"/>
  <c r="G678" i="7"/>
  <c r="BR679" i="7"/>
  <c r="BD679" i="7"/>
  <c r="N678" i="7"/>
  <c r="AP679" i="7"/>
  <c r="DK680" i="7"/>
  <c r="CG679" i="7"/>
  <c r="DI681" i="7" l="1"/>
  <c r="DL681" i="7"/>
  <c r="Q681" i="6"/>
  <c r="DC681" i="7"/>
  <c r="DB681" i="7"/>
  <c r="P681" i="6" s="1"/>
  <c r="DE681" i="7"/>
  <c r="DF680" i="7"/>
  <c r="DD680" i="7"/>
  <c r="CH680" i="7"/>
  <c r="CE680" i="7"/>
  <c r="AF679" i="6"/>
  <c r="CW680" i="7"/>
  <c r="CT680" i="7"/>
  <c r="CM680" i="7"/>
  <c r="N680" i="6" s="1"/>
  <c r="CN680" i="7"/>
  <c r="CP680" i="7"/>
  <c r="CO679" i="7"/>
  <c r="CQ679" i="7"/>
  <c r="O681" i="6"/>
  <c r="CB679" i="7"/>
  <c r="BZ679" i="7"/>
  <c r="BP679" i="7"/>
  <c r="CA680" i="7"/>
  <c r="M680" i="6"/>
  <c r="BX680" i="7"/>
  <c r="L680" i="6" s="1"/>
  <c r="BY680" i="7"/>
  <c r="BS679" i="7"/>
  <c r="K680" i="6"/>
  <c r="BI680" i="7"/>
  <c r="J680" i="6" s="1"/>
  <c r="BL680" i="7"/>
  <c r="BJ680" i="7"/>
  <c r="BK679" i="7"/>
  <c r="BM679" i="7"/>
  <c r="AY679" i="7"/>
  <c r="AW679" i="7"/>
  <c r="AU680" i="7"/>
  <c r="H680" i="6" s="1"/>
  <c r="I680" i="6"/>
  <c r="AX680" i="7"/>
  <c r="AV680" i="7"/>
  <c r="BB680" i="7"/>
  <c r="BE681" i="7"/>
  <c r="AN680" i="7"/>
  <c r="F679" i="6"/>
  <c r="AJ680" i="7"/>
  <c r="AG680" i="7"/>
  <c r="AH680" i="7"/>
  <c r="AK679" i="7"/>
  <c r="AI679" i="7"/>
  <c r="AQ681" i="7"/>
  <c r="G681" i="6"/>
  <c r="U679" i="7"/>
  <c r="W679" i="7"/>
  <c r="V680" i="7"/>
  <c r="T680" i="7"/>
  <c r="S680" i="7"/>
  <c r="D680" i="6" s="1"/>
  <c r="E681" i="6"/>
  <c r="AC681" i="7"/>
  <c r="Z680" i="7"/>
  <c r="L679" i="7"/>
  <c r="O680" i="7"/>
  <c r="C680" i="6"/>
  <c r="D679" i="7"/>
  <c r="B679" i="6" s="1"/>
  <c r="AE679" i="6" s="1"/>
  <c r="G679" i="7"/>
  <c r="E679" i="7"/>
  <c r="F678" i="7"/>
  <c r="H678" i="7"/>
  <c r="N679" i="7"/>
  <c r="AP680" i="7"/>
  <c r="BR680" i="7"/>
  <c r="DK681" i="7"/>
  <c r="BD680" i="7"/>
  <c r="CG680" i="7"/>
  <c r="DI682" i="7" l="1"/>
  <c r="DL682" i="7"/>
  <c r="Q682" i="6"/>
  <c r="DC682" i="7"/>
  <c r="DB682" i="7"/>
  <c r="P682" i="6" s="1"/>
  <c r="DE682" i="7"/>
  <c r="DD681" i="7"/>
  <c r="DF681" i="7"/>
  <c r="AF680" i="6"/>
  <c r="CH681" i="7"/>
  <c r="CE681" i="7"/>
  <c r="CW681" i="7"/>
  <c r="CT681" i="7"/>
  <c r="CQ680" i="7"/>
  <c r="CO680" i="7"/>
  <c r="CN681" i="7"/>
  <c r="CM681" i="7"/>
  <c r="N681" i="6" s="1"/>
  <c r="CP681" i="7"/>
  <c r="O682" i="6"/>
  <c r="CB680" i="7"/>
  <c r="BZ680" i="7"/>
  <c r="BS681" i="7"/>
  <c r="BP680" i="7"/>
  <c r="M681" i="6"/>
  <c r="BY681" i="7"/>
  <c r="BX681" i="7"/>
  <c r="L681" i="6" s="1"/>
  <c r="CA681" i="7"/>
  <c r="BS680" i="7"/>
  <c r="K681" i="6"/>
  <c r="BJ681" i="7"/>
  <c r="BI681" i="7"/>
  <c r="J681" i="6" s="1"/>
  <c r="BL681" i="7"/>
  <c r="BK680" i="7"/>
  <c r="BM680" i="7"/>
  <c r="I681" i="6"/>
  <c r="AU681" i="7"/>
  <c r="H681" i="6" s="1"/>
  <c r="AV681" i="7"/>
  <c r="AX681" i="7"/>
  <c r="AY680" i="7"/>
  <c r="AW680" i="7"/>
  <c r="BB681" i="7"/>
  <c r="BE682" i="7"/>
  <c r="AN681" i="7"/>
  <c r="F680" i="6"/>
  <c r="AG681" i="7"/>
  <c r="AH681" i="7"/>
  <c r="AJ681" i="7"/>
  <c r="AK680" i="7"/>
  <c r="AI680" i="7"/>
  <c r="AQ682" i="7"/>
  <c r="G682" i="6"/>
  <c r="AC682" i="7"/>
  <c r="E682" i="6"/>
  <c r="T681" i="7"/>
  <c r="V681" i="7"/>
  <c r="S681" i="7"/>
  <c r="D681" i="6" s="1"/>
  <c r="W680" i="7"/>
  <c r="U680" i="7"/>
  <c r="Z681" i="7"/>
  <c r="L680" i="7"/>
  <c r="F679" i="7"/>
  <c r="H679" i="7"/>
  <c r="O681" i="7"/>
  <c r="C681" i="6"/>
  <c r="D680" i="7"/>
  <c r="B680" i="6" s="1"/>
  <c r="G680" i="7"/>
  <c r="E680" i="7"/>
  <c r="CG681" i="7"/>
  <c r="DK682" i="7"/>
  <c r="N680" i="7"/>
  <c r="AP681" i="7"/>
  <c r="BD681" i="7"/>
  <c r="AE680" i="6" l="1"/>
  <c r="AF681" i="6"/>
  <c r="DI683" i="7"/>
  <c r="DL683" i="7"/>
  <c r="Q683" i="6"/>
  <c r="DC683" i="7"/>
  <c r="DB683" i="7"/>
  <c r="P683" i="6" s="1"/>
  <c r="DE683" i="7"/>
  <c r="DF682" i="7"/>
  <c r="DD682" i="7"/>
  <c r="CH682" i="7"/>
  <c r="CE682" i="7"/>
  <c r="CW682" i="7"/>
  <c r="CT682" i="7"/>
  <c r="CN682" i="7"/>
  <c r="CM682" i="7"/>
  <c r="N682" i="6" s="1"/>
  <c r="CP682" i="7"/>
  <c r="CQ681" i="7"/>
  <c r="CO681" i="7"/>
  <c r="O683" i="6"/>
  <c r="BP681" i="7"/>
  <c r="BP682" i="7"/>
  <c r="BZ681" i="7"/>
  <c r="CB681" i="7"/>
  <c r="M682" i="6"/>
  <c r="BY682" i="7"/>
  <c r="BX682" i="7"/>
  <c r="L682" i="6" s="1"/>
  <c r="CA682" i="7"/>
  <c r="K682" i="6"/>
  <c r="BI682" i="7"/>
  <c r="J682" i="6" s="1"/>
  <c r="BJ682" i="7"/>
  <c r="BL682" i="7"/>
  <c r="BK681" i="7"/>
  <c r="BM681" i="7"/>
  <c r="I682" i="6"/>
  <c r="AU682" i="7"/>
  <c r="H682" i="6" s="1"/>
  <c r="AX682" i="7"/>
  <c r="AV682" i="7"/>
  <c r="BB682" i="7"/>
  <c r="AW681" i="7"/>
  <c r="AY681" i="7"/>
  <c r="BE683" i="7"/>
  <c r="AN682" i="7"/>
  <c r="F681" i="6"/>
  <c r="AI681" i="7"/>
  <c r="AK681" i="7"/>
  <c r="AJ682" i="7"/>
  <c r="AG682" i="7"/>
  <c r="AH682" i="7"/>
  <c r="AQ683" i="7"/>
  <c r="G683" i="6"/>
  <c r="U681" i="7"/>
  <c r="W681" i="7"/>
  <c r="V682" i="7"/>
  <c r="T682" i="7"/>
  <c r="S682" i="7"/>
  <c r="D682" i="6" s="1"/>
  <c r="E683" i="6"/>
  <c r="AC683" i="7"/>
  <c r="Z682" i="7"/>
  <c r="L681" i="7"/>
  <c r="D681" i="7"/>
  <c r="B681" i="6" s="1"/>
  <c r="G681" i="7"/>
  <c r="E681" i="7"/>
  <c r="O682" i="7"/>
  <c r="C682" i="6"/>
  <c r="F680" i="7"/>
  <c r="H680" i="7"/>
  <c r="DK683" i="7"/>
  <c r="BR681" i="7"/>
  <c r="BD682" i="7"/>
  <c r="CG682" i="7"/>
  <c r="AP682" i="7"/>
  <c r="N681" i="7"/>
  <c r="AE681" i="6" l="1"/>
  <c r="AF682" i="6"/>
  <c r="DI684" i="7"/>
  <c r="DL684" i="7"/>
  <c r="Q684" i="6"/>
  <c r="DE684" i="7"/>
  <c r="DB684" i="7"/>
  <c r="P684" i="6" s="1"/>
  <c r="DC684" i="7"/>
  <c r="DF683" i="7"/>
  <c r="DD683" i="7"/>
  <c r="CH683" i="7"/>
  <c r="CE683" i="7"/>
  <c r="CW683" i="7"/>
  <c r="CT683" i="7"/>
  <c r="CM683" i="7"/>
  <c r="N683" i="6" s="1"/>
  <c r="CP683" i="7"/>
  <c r="CN683" i="7"/>
  <c r="CO682" i="7"/>
  <c r="CQ682" i="7"/>
  <c r="O684" i="6"/>
  <c r="CB682" i="7"/>
  <c r="BZ682" i="7"/>
  <c r="BX683" i="7"/>
  <c r="L683" i="6" s="1"/>
  <c r="M683" i="6"/>
  <c r="BY683" i="7"/>
  <c r="CA683" i="7"/>
  <c r="BS682" i="7"/>
  <c r="BP683" i="7"/>
  <c r="K683" i="6"/>
  <c r="BI683" i="7"/>
  <c r="J683" i="6" s="1"/>
  <c r="BL683" i="7"/>
  <c r="BJ683" i="7"/>
  <c r="BK682" i="7"/>
  <c r="BM682" i="7"/>
  <c r="AX683" i="7"/>
  <c r="I683" i="6"/>
  <c r="AU683" i="7"/>
  <c r="H683" i="6" s="1"/>
  <c r="AV683" i="7"/>
  <c r="AW682" i="7"/>
  <c r="AY682" i="7"/>
  <c r="BB683" i="7"/>
  <c r="BE684" i="7"/>
  <c r="AN683" i="7"/>
  <c r="F682" i="6"/>
  <c r="AG683" i="7"/>
  <c r="AJ683" i="7"/>
  <c r="AH683" i="7"/>
  <c r="AI682" i="7"/>
  <c r="AK682" i="7"/>
  <c r="AQ684" i="7"/>
  <c r="G684" i="6"/>
  <c r="AC684" i="7"/>
  <c r="E684" i="6"/>
  <c r="T683" i="7"/>
  <c r="V683" i="7"/>
  <c r="S683" i="7"/>
  <c r="D683" i="6" s="1"/>
  <c r="W682" i="7"/>
  <c r="U682" i="7"/>
  <c r="Z683" i="7"/>
  <c r="L682" i="7"/>
  <c r="O683" i="7"/>
  <c r="C683" i="6"/>
  <c r="D682" i="7"/>
  <c r="B682" i="6" s="1"/>
  <c r="E682" i="7"/>
  <c r="G682" i="7"/>
  <c r="F681" i="7"/>
  <c r="H681" i="7"/>
  <c r="BR682" i="7"/>
  <c r="DK684" i="7"/>
  <c r="N682" i="7"/>
  <c r="BD683" i="7"/>
  <c r="CG683" i="7"/>
  <c r="AP683" i="7"/>
  <c r="AE682" i="6" l="1"/>
  <c r="DI685" i="7"/>
  <c r="DL685" i="7"/>
  <c r="Q685" i="6"/>
  <c r="DE685" i="7"/>
  <c r="DB685" i="7"/>
  <c r="P685" i="6" s="1"/>
  <c r="DC685" i="7"/>
  <c r="DD684" i="7"/>
  <c r="DF684" i="7"/>
  <c r="CH684" i="7"/>
  <c r="CE684" i="7"/>
  <c r="AF683" i="6"/>
  <c r="CW684" i="7"/>
  <c r="CT684" i="7"/>
  <c r="CP684" i="7"/>
  <c r="CM684" i="7"/>
  <c r="N684" i="6" s="1"/>
  <c r="CN684" i="7"/>
  <c r="CO683" i="7"/>
  <c r="CQ683" i="7"/>
  <c r="O685" i="6"/>
  <c r="BP684" i="7"/>
  <c r="CB683" i="7"/>
  <c r="BZ683" i="7"/>
  <c r="M684" i="6"/>
  <c r="CA684" i="7"/>
  <c r="BY684" i="7"/>
  <c r="BX684" i="7"/>
  <c r="L684" i="6" s="1"/>
  <c r="BS683" i="7"/>
  <c r="K684" i="6"/>
  <c r="BL684" i="7"/>
  <c r="BI684" i="7"/>
  <c r="J684" i="6" s="1"/>
  <c r="BJ684" i="7"/>
  <c r="BK683" i="7"/>
  <c r="BM683" i="7"/>
  <c r="I684" i="6"/>
  <c r="AU684" i="7"/>
  <c r="H684" i="6" s="1"/>
  <c r="AX684" i="7"/>
  <c r="AV684" i="7"/>
  <c r="BB684" i="7"/>
  <c r="AY683" i="7"/>
  <c r="AW683" i="7"/>
  <c r="BE685" i="7"/>
  <c r="AN684" i="7"/>
  <c r="F683" i="6"/>
  <c r="AJ684" i="7"/>
  <c r="AG684" i="7"/>
  <c r="AH684" i="7"/>
  <c r="AI683" i="7"/>
  <c r="AK683" i="7"/>
  <c r="AQ685" i="7"/>
  <c r="G685" i="6"/>
  <c r="U683" i="7"/>
  <c r="W683" i="7"/>
  <c r="V684" i="7"/>
  <c r="T684" i="7"/>
  <c r="S684" i="7"/>
  <c r="D684" i="6" s="1"/>
  <c r="E685" i="6"/>
  <c r="AC685" i="7"/>
  <c r="Z684" i="7"/>
  <c r="L683" i="7"/>
  <c r="F682" i="7"/>
  <c r="H682" i="7"/>
  <c r="D683" i="7"/>
  <c r="B683" i="6" s="1"/>
  <c r="G683" i="7"/>
  <c r="E683" i="7"/>
  <c r="O684" i="7"/>
  <c r="C684" i="6"/>
  <c r="AP684" i="7"/>
  <c r="CG684" i="7"/>
  <c r="N683" i="7"/>
  <c r="DK685" i="7"/>
  <c r="BD684" i="7"/>
  <c r="BR683" i="7"/>
  <c r="AE683" i="6" l="1"/>
  <c r="DI686" i="7"/>
  <c r="DL686" i="7"/>
  <c r="Q686" i="6"/>
  <c r="DB686" i="7"/>
  <c r="P686" i="6" s="1"/>
  <c r="DE686" i="7"/>
  <c r="DC686" i="7"/>
  <c r="DF685" i="7"/>
  <c r="DD685" i="7"/>
  <c r="CH685" i="7"/>
  <c r="CE685" i="7"/>
  <c r="AF684" i="6"/>
  <c r="CW685" i="7"/>
  <c r="CT685" i="7"/>
  <c r="CP685" i="7"/>
  <c r="CM685" i="7"/>
  <c r="N685" i="6" s="1"/>
  <c r="CN685" i="7"/>
  <c r="CQ684" i="7"/>
  <c r="CO684" i="7"/>
  <c r="O686" i="6"/>
  <c r="BP685" i="7"/>
  <c r="BZ684" i="7"/>
  <c r="CB684" i="7"/>
  <c r="M685" i="6"/>
  <c r="CA685" i="7"/>
  <c r="BX685" i="7"/>
  <c r="L685" i="6" s="1"/>
  <c r="BY685" i="7"/>
  <c r="BS684" i="7"/>
  <c r="K685" i="6"/>
  <c r="BI685" i="7"/>
  <c r="J685" i="6" s="1"/>
  <c r="BL685" i="7"/>
  <c r="BJ685" i="7"/>
  <c r="BK684" i="7"/>
  <c r="BM684" i="7"/>
  <c r="I685" i="6"/>
  <c r="AV685" i="7"/>
  <c r="AU685" i="7"/>
  <c r="H685" i="6" s="1"/>
  <c r="AX685" i="7"/>
  <c r="AY684" i="7"/>
  <c r="AW684" i="7"/>
  <c r="BB685" i="7"/>
  <c r="BE686" i="7"/>
  <c r="AN685" i="7"/>
  <c r="F684" i="6"/>
  <c r="AG685" i="7"/>
  <c r="AJ685" i="7"/>
  <c r="AH685" i="7"/>
  <c r="AK684" i="7"/>
  <c r="AI684" i="7"/>
  <c r="AQ686" i="7"/>
  <c r="G686" i="6"/>
  <c r="AC686" i="7"/>
  <c r="E686" i="6"/>
  <c r="T685" i="7"/>
  <c r="V685" i="7"/>
  <c r="S685" i="7"/>
  <c r="D685" i="6" s="1"/>
  <c r="W684" i="7"/>
  <c r="U684" i="7"/>
  <c r="Z685" i="7"/>
  <c r="L684" i="7"/>
  <c r="O685" i="7"/>
  <c r="C685" i="6"/>
  <c r="D684" i="7"/>
  <c r="B684" i="6" s="1"/>
  <c r="G684" i="7"/>
  <c r="E684" i="7"/>
  <c r="F683" i="7"/>
  <c r="H683" i="7"/>
  <c r="DK686" i="7"/>
  <c r="N684" i="7"/>
  <c r="CG685" i="7"/>
  <c r="BD685" i="7"/>
  <c r="BR684" i="7"/>
  <c r="AP685" i="7"/>
  <c r="AE684" i="6" l="1"/>
  <c r="DI687" i="7"/>
  <c r="DL687" i="7"/>
  <c r="Q687" i="6"/>
  <c r="DE687" i="7"/>
  <c r="DB687" i="7"/>
  <c r="P687" i="6" s="1"/>
  <c r="DC687" i="7"/>
  <c r="DD686" i="7"/>
  <c r="DF686" i="7"/>
  <c r="CH686" i="7"/>
  <c r="CE686" i="7"/>
  <c r="AF685" i="6"/>
  <c r="CW686" i="7"/>
  <c r="CT686" i="7"/>
  <c r="CP686" i="7"/>
  <c r="CM686" i="7"/>
  <c r="N686" i="6" s="1"/>
  <c r="CN686" i="7"/>
  <c r="CQ685" i="7"/>
  <c r="CO685" i="7"/>
  <c r="O687" i="6"/>
  <c r="CB685" i="7"/>
  <c r="BZ685" i="7"/>
  <c r="M686" i="6"/>
  <c r="BX686" i="7"/>
  <c r="L686" i="6" s="1"/>
  <c r="BY686" i="7"/>
  <c r="CA686" i="7"/>
  <c r="BS685" i="7"/>
  <c r="K686" i="6"/>
  <c r="BL686" i="7"/>
  <c r="BJ686" i="7"/>
  <c r="BI686" i="7"/>
  <c r="J686" i="6" s="1"/>
  <c r="BK685" i="7"/>
  <c r="BM685" i="7"/>
  <c r="I686" i="6"/>
  <c r="AX686" i="7"/>
  <c r="AU686" i="7"/>
  <c r="H686" i="6" s="1"/>
  <c r="AV686" i="7"/>
  <c r="BB686" i="7"/>
  <c r="AW685" i="7"/>
  <c r="AY685" i="7"/>
  <c r="BE687" i="7"/>
  <c r="AN686" i="7"/>
  <c r="F685" i="6"/>
  <c r="AH686" i="7"/>
  <c r="AJ686" i="7"/>
  <c r="AG686" i="7"/>
  <c r="AI685" i="7"/>
  <c r="AK685" i="7"/>
  <c r="AQ687" i="7"/>
  <c r="G687" i="6"/>
  <c r="U685" i="7"/>
  <c r="W685" i="7"/>
  <c r="V686" i="7"/>
  <c r="T686" i="7"/>
  <c r="S686" i="7"/>
  <c r="D686" i="6" s="1"/>
  <c r="E687" i="6"/>
  <c r="AC687" i="7"/>
  <c r="Z686" i="7"/>
  <c r="L685" i="7"/>
  <c r="F684" i="7"/>
  <c r="H684" i="7"/>
  <c r="O686" i="7"/>
  <c r="C686" i="6"/>
  <c r="D685" i="7"/>
  <c r="B685" i="6" s="1"/>
  <c r="AE685" i="6" s="1"/>
  <c r="E685" i="7"/>
  <c r="G685" i="7"/>
  <c r="BR686" i="7"/>
  <c r="CG686" i="7"/>
  <c r="BD686" i="7"/>
  <c r="DK687" i="7"/>
  <c r="BR685" i="7"/>
  <c r="AP686" i="7"/>
  <c r="N685" i="7"/>
  <c r="DI688" i="7" l="1"/>
  <c r="DL688" i="7"/>
  <c r="Q688" i="6"/>
  <c r="DB688" i="7"/>
  <c r="P688" i="6" s="1"/>
  <c r="DE688" i="7"/>
  <c r="DC688" i="7"/>
  <c r="DF687" i="7"/>
  <c r="DD687" i="7"/>
  <c r="AF686" i="6"/>
  <c r="CH687" i="7"/>
  <c r="CE687" i="7"/>
  <c r="CW687" i="7"/>
  <c r="CT687" i="7"/>
  <c r="CP687" i="7"/>
  <c r="CM687" i="7"/>
  <c r="N687" i="6" s="1"/>
  <c r="CN687" i="7"/>
  <c r="CQ686" i="7"/>
  <c r="CO686" i="7"/>
  <c r="O688" i="6"/>
  <c r="BS687" i="7"/>
  <c r="BP686" i="7"/>
  <c r="BZ686" i="7"/>
  <c r="CB686" i="7"/>
  <c r="M687" i="6"/>
  <c r="CA687" i="7"/>
  <c r="BX687" i="7"/>
  <c r="L687" i="6" s="1"/>
  <c r="BY687" i="7"/>
  <c r="BS686" i="7"/>
  <c r="K687" i="6"/>
  <c r="BI687" i="7"/>
  <c r="J687" i="6" s="1"/>
  <c r="BL687" i="7"/>
  <c r="BJ687" i="7"/>
  <c r="BK686" i="7"/>
  <c r="BM686" i="7"/>
  <c r="I687" i="6"/>
  <c r="AV687" i="7"/>
  <c r="AU687" i="7"/>
  <c r="H687" i="6" s="1"/>
  <c r="AX687" i="7"/>
  <c r="AW686" i="7"/>
  <c r="AY686" i="7"/>
  <c r="BB687" i="7"/>
  <c r="BE688" i="7"/>
  <c r="AN687" i="7"/>
  <c r="F686" i="6"/>
  <c r="AG687" i="7"/>
  <c r="AJ687" i="7"/>
  <c r="AH687" i="7"/>
  <c r="AI686" i="7"/>
  <c r="AK686" i="7"/>
  <c r="AQ688" i="7"/>
  <c r="G688" i="6"/>
  <c r="AC688" i="7"/>
  <c r="E688" i="6"/>
  <c r="T687" i="7"/>
  <c r="V687" i="7"/>
  <c r="S687" i="7"/>
  <c r="D687" i="6" s="1"/>
  <c r="W686" i="7"/>
  <c r="U686" i="7"/>
  <c r="Z687" i="7"/>
  <c r="L686" i="7"/>
  <c r="O687" i="7"/>
  <c r="C687" i="6"/>
  <c r="F685" i="7"/>
  <c r="H685" i="7"/>
  <c r="D686" i="7"/>
  <c r="B686" i="6" s="1"/>
  <c r="E686" i="7"/>
  <c r="G686" i="7"/>
  <c r="N686" i="7"/>
  <c r="DK688" i="7"/>
  <c r="AP687" i="7"/>
  <c r="CG687" i="7"/>
  <c r="BD687" i="7"/>
  <c r="AE686" i="6" l="1"/>
  <c r="AF687" i="6"/>
  <c r="BP687" i="7"/>
  <c r="DI689" i="7"/>
  <c r="DL689" i="7"/>
  <c r="Q689" i="6"/>
  <c r="DB689" i="7"/>
  <c r="P689" i="6" s="1"/>
  <c r="DE689" i="7"/>
  <c r="DC689" i="7"/>
  <c r="DD688" i="7"/>
  <c r="DF688" i="7"/>
  <c r="CH688" i="7"/>
  <c r="CE688" i="7"/>
  <c r="CW688" i="7"/>
  <c r="CT688" i="7"/>
  <c r="CP688" i="7"/>
  <c r="CN688" i="7"/>
  <c r="CM688" i="7"/>
  <c r="N688" i="6" s="1"/>
  <c r="CQ687" i="7"/>
  <c r="CO687" i="7"/>
  <c r="O689" i="6"/>
  <c r="CB687" i="7"/>
  <c r="BZ687" i="7"/>
  <c r="M688" i="6"/>
  <c r="CA688" i="7"/>
  <c r="BY688" i="7"/>
  <c r="BX688" i="7"/>
  <c r="L688" i="6" s="1"/>
  <c r="BK687" i="7"/>
  <c r="BM687" i="7"/>
  <c r="K688" i="6"/>
  <c r="BL688" i="7"/>
  <c r="BI688" i="7"/>
  <c r="J688" i="6" s="1"/>
  <c r="BJ688" i="7"/>
  <c r="I688" i="6"/>
  <c r="AU688" i="7"/>
  <c r="H688" i="6" s="1"/>
  <c r="AX688" i="7"/>
  <c r="AV688" i="7"/>
  <c r="BB688" i="7"/>
  <c r="AY687" i="7"/>
  <c r="AW687" i="7"/>
  <c r="BE689" i="7"/>
  <c r="AN688" i="7"/>
  <c r="F687" i="6"/>
  <c r="AG688" i="7"/>
  <c r="AJ688" i="7"/>
  <c r="AH688" i="7"/>
  <c r="AI687" i="7"/>
  <c r="AK687" i="7"/>
  <c r="AQ689" i="7"/>
  <c r="G689" i="6"/>
  <c r="U687" i="7"/>
  <c r="W687" i="7"/>
  <c r="V688" i="7"/>
  <c r="T688" i="7"/>
  <c r="S688" i="7"/>
  <c r="D688" i="6" s="1"/>
  <c r="E689" i="6"/>
  <c r="AC689" i="7"/>
  <c r="Z688" i="7"/>
  <c r="L687" i="7"/>
  <c r="O688" i="7"/>
  <c r="C688" i="6"/>
  <c r="F686" i="7"/>
  <c r="H686" i="7"/>
  <c r="D687" i="7"/>
  <c r="B687" i="6" s="1"/>
  <c r="AE687" i="6" s="1"/>
  <c r="G687" i="7"/>
  <c r="E687" i="7"/>
  <c r="CG688" i="7"/>
  <c r="BR688" i="7"/>
  <c r="AP688" i="7"/>
  <c r="N687" i="7"/>
  <c r="BR687" i="7"/>
  <c r="BD688" i="7"/>
  <c r="DK689" i="7"/>
  <c r="DI690" i="7" l="1"/>
  <c r="DL690" i="7"/>
  <c r="Q690" i="6"/>
  <c r="DE690" i="7"/>
  <c r="DB690" i="7"/>
  <c r="P690" i="6" s="1"/>
  <c r="DC690" i="7"/>
  <c r="DF689" i="7"/>
  <c r="DD689" i="7"/>
  <c r="CH689" i="7"/>
  <c r="CE689" i="7"/>
  <c r="AF688" i="6"/>
  <c r="CW689" i="7"/>
  <c r="CT689" i="7"/>
  <c r="CP689" i="7"/>
  <c r="CM689" i="7"/>
  <c r="N689" i="6" s="1"/>
  <c r="CN689" i="7"/>
  <c r="CQ688" i="7"/>
  <c r="CO688" i="7"/>
  <c r="O690" i="6"/>
  <c r="BZ688" i="7"/>
  <c r="CB688" i="7"/>
  <c r="BS689" i="7"/>
  <c r="BP688" i="7"/>
  <c r="M689" i="6"/>
  <c r="CA689" i="7"/>
  <c r="BX689" i="7"/>
  <c r="L689" i="6" s="1"/>
  <c r="BY689" i="7"/>
  <c r="BS688" i="7"/>
  <c r="K689" i="6"/>
  <c r="BI689" i="7"/>
  <c r="J689" i="6" s="1"/>
  <c r="BL689" i="7"/>
  <c r="BJ689" i="7"/>
  <c r="BK688" i="7"/>
  <c r="BM688" i="7"/>
  <c r="AU689" i="7"/>
  <c r="H689" i="6" s="1"/>
  <c r="I689" i="6"/>
  <c r="AV689" i="7"/>
  <c r="AX689" i="7"/>
  <c r="AY688" i="7"/>
  <c r="AW688" i="7"/>
  <c r="BB689" i="7"/>
  <c r="BE690" i="7"/>
  <c r="AN689" i="7"/>
  <c r="F688" i="6"/>
  <c r="AH689" i="7"/>
  <c r="AJ689" i="7"/>
  <c r="AG689" i="7"/>
  <c r="AK688" i="7"/>
  <c r="AI688" i="7"/>
  <c r="AQ690" i="7"/>
  <c r="G690" i="6"/>
  <c r="AC690" i="7"/>
  <c r="E690" i="6"/>
  <c r="T689" i="7"/>
  <c r="V689" i="7"/>
  <c r="S689" i="7"/>
  <c r="D689" i="6" s="1"/>
  <c r="W688" i="7"/>
  <c r="U688" i="7"/>
  <c r="Z689" i="7"/>
  <c r="L688" i="7"/>
  <c r="O689" i="7"/>
  <c r="C689" i="6"/>
  <c r="D688" i="7"/>
  <c r="B688" i="6" s="1"/>
  <c r="G688" i="7"/>
  <c r="E688" i="7"/>
  <c r="F687" i="7"/>
  <c r="H687" i="7"/>
  <c r="BD689" i="7"/>
  <c r="AP689" i="7"/>
  <c r="DK690" i="7"/>
  <c r="N688" i="7"/>
  <c r="CG689" i="7"/>
  <c r="AE688" i="6" l="1"/>
  <c r="AF689" i="6"/>
  <c r="BP689" i="7"/>
  <c r="DI691" i="7"/>
  <c r="DL691" i="7"/>
  <c r="Q691" i="6"/>
  <c r="DB691" i="7"/>
  <c r="P691" i="6" s="1"/>
  <c r="DE691" i="7"/>
  <c r="DC691" i="7"/>
  <c r="DD690" i="7"/>
  <c r="DF690" i="7"/>
  <c r="CH690" i="7"/>
  <c r="CE690" i="7"/>
  <c r="CW690" i="7"/>
  <c r="CT690" i="7"/>
  <c r="CP690" i="7"/>
  <c r="CM690" i="7"/>
  <c r="N690" i="6" s="1"/>
  <c r="CN690" i="7"/>
  <c r="CQ689" i="7"/>
  <c r="CO689" i="7"/>
  <c r="O691" i="6"/>
  <c r="CB689" i="7"/>
  <c r="BZ689" i="7"/>
  <c r="M690" i="6"/>
  <c r="BX690" i="7"/>
  <c r="L690" i="6" s="1"/>
  <c r="BY690" i="7"/>
  <c r="CA690" i="7"/>
  <c r="BK689" i="7"/>
  <c r="BM689" i="7"/>
  <c r="K690" i="6"/>
  <c r="BL690" i="7"/>
  <c r="BJ690" i="7"/>
  <c r="BI690" i="7"/>
  <c r="J690" i="6" s="1"/>
  <c r="AU690" i="7"/>
  <c r="H690" i="6" s="1"/>
  <c r="I690" i="6"/>
  <c r="AX690" i="7"/>
  <c r="AV690" i="7"/>
  <c r="BB690" i="7"/>
  <c r="AY689" i="7"/>
  <c r="AW689" i="7"/>
  <c r="BE691" i="7"/>
  <c r="AN690" i="7"/>
  <c r="F689" i="6"/>
  <c r="AJ690" i="7"/>
  <c r="AH690" i="7"/>
  <c r="AG690" i="7"/>
  <c r="AI689" i="7"/>
  <c r="AK689" i="7"/>
  <c r="AQ691" i="7"/>
  <c r="G691" i="6"/>
  <c r="U689" i="7"/>
  <c r="W689" i="7"/>
  <c r="V690" i="7"/>
  <c r="T690" i="7"/>
  <c r="S690" i="7"/>
  <c r="D690" i="6" s="1"/>
  <c r="E691" i="6"/>
  <c r="AC691" i="7"/>
  <c r="Z690" i="7"/>
  <c r="L689" i="7"/>
  <c r="O690" i="7"/>
  <c r="C690" i="6"/>
  <c r="D689" i="7"/>
  <c r="B689" i="6" s="1"/>
  <c r="AE689" i="6" s="1"/>
  <c r="G689" i="7"/>
  <c r="E689" i="7"/>
  <c r="F688" i="7"/>
  <c r="H688" i="7"/>
  <c r="AP690" i="7"/>
  <c r="DK691" i="7"/>
  <c r="BR689" i="7"/>
  <c r="N689" i="7"/>
  <c r="CG690" i="7"/>
  <c r="BD690" i="7"/>
  <c r="BR690" i="7"/>
  <c r="DI692" i="7" l="1"/>
  <c r="DL692" i="7"/>
  <c r="Q692" i="6"/>
  <c r="DE692" i="7"/>
  <c r="DB692" i="7"/>
  <c r="P692" i="6" s="1"/>
  <c r="DC692" i="7"/>
  <c r="DF691" i="7"/>
  <c r="DD691" i="7"/>
  <c r="AF690" i="6"/>
  <c r="CH691" i="7"/>
  <c r="CE691" i="7"/>
  <c r="CW691" i="7"/>
  <c r="CT691" i="7"/>
  <c r="CP691" i="7"/>
  <c r="CM691" i="7"/>
  <c r="N691" i="6" s="1"/>
  <c r="CN691" i="7"/>
  <c r="CO690" i="7"/>
  <c r="CQ690" i="7"/>
  <c r="O692" i="6"/>
  <c r="BZ690" i="7"/>
  <c r="CB690" i="7"/>
  <c r="BS691" i="7"/>
  <c r="BP690" i="7"/>
  <c r="CA691" i="7"/>
  <c r="M691" i="6"/>
  <c r="BX691" i="7"/>
  <c r="L691" i="6" s="1"/>
  <c r="BY691" i="7"/>
  <c r="BS690" i="7"/>
  <c r="K691" i="6"/>
  <c r="BI691" i="7"/>
  <c r="J691" i="6" s="1"/>
  <c r="BL691" i="7"/>
  <c r="BJ691" i="7"/>
  <c r="BK690" i="7"/>
  <c r="BM690" i="7"/>
  <c r="AX691" i="7"/>
  <c r="I691" i="6"/>
  <c r="AU691" i="7"/>
  <c r="H691" i="6" s="1"/>
  <c r="AV691" i="7"/>
  <c r="AW690" i="7"/>
  <c r="AY690" i="7"/>
  <c r="BB691" i="7"/>
  <c r="BE692" i="7"/>
  <c r="AN691" i="7"/>
  <c r="F690" i="6"/>
  <c r="AI690" i="7"/>
  <c r="AK690" i="7"/>
  <c r="AG691" i="7"/>
  <c r="AH691" i="7"/>
  <c r="AJ691" i="7"/>
  <c r="AQ692" i="7"/>
  <c r="G692" i="6"/>
  <c r="AC692" i="7"/>
  <c r="E692" i="6"/>
  <c r="T691" i="7"/>
  <c r="V691" i="7"/>
  <c r="S691" i="7"/>
  <c r="D691" i="6" s="1"/>
  <c r="W690" i="7"/>
  <c r="U690" i="7"/>
  <c r="Z691" i="7"/>
  <c r="L690" i="7"/>
  <c r="F689" i="7"/>
  <c r="H689" i="7"/>
  <c r="O691" i="7"/>
  <c r="C691" i="6"/>
  <c r="D690" i="7"/>
  <c r="B690" i="6" s="1"/>
  <c r="E690" i="7"/>
  <c r="G690" i="7"/>
  <c r="DK692" i="7"/>
  <c r="N690" i="7"/>
  <c r="CG691" i="7"/>
  <c r="BD691" i="7"/>
  <c r="AP691" i="7"/>
  <c r="AE690" i="6" l="1"/>
  <c r="DI693" i="7"/>
  <c r="DL693" i="7"/>
  <c r="Q693" i="6"/>
  <c r="DE693" i="7"/>
  <c r="DB693" i="7"/>
  <c r="P693" i="6" s="1"/>
  <c r="DC693" i="7"/>
  <c r="DD692" i="7"/>
  <c r="DF692" i="7"/>
  <c r="AF691" i="6"/>
  <c r="CH692" i="7"/>
  <c r="CE692" i="7"/>
  <c r="CW692" i="7"/>
  <c r="CT692" i="7"/>
  <c r="CP692" i="7"/>
  <c r="CM692" i="7"/>
  <c r="N692" i="6" s="1"/>
  <c r="CN692" i="7"/>
  <c r="CO691" i="7"/>
  <c r="CQ691" i="7"/>
  <c r="O693" i="6"/>
  <c r="BP691" i="7"/>
  <c r="CB691" i="7"/>
  <c r="BZ691" i="7"/>
  <c r="M692" i="6"/>
  <c r="CA692" i="7"/>
  <c r="BY692" i="7"/>
  <c r="BX692" i="7"/>
  <c r="L692" i="6" s="1"/>
  <c r="K692" i="6"/>
  <c r="BL692" i="7"/>
  <c r="BI692" i="7"/>
  <c r="J692" i="6" s="1"/>
  <c r="BJ692" i="7"/>
  <c r="BK691" i="7"/>
  <c r="BM691" i="7"/>
  <c r="AU692" i="7"/>
  <c r="H692" i="6" s="1"/>
  <c r="I692" i="6"/>
  <c r="AX692" i="7"/>
  <c r="AV692" i="7"/>
  <c r="BB692" i="7"/>
  <c r="AY691" i="7"/>
  <c r="AW691" i="7"/>
  <c r="BE693" i="7"/>
  <c r="AN692" i="7"/>
  <c r="F691" i="6"/>
  <c r="AI691" i="7"/>
  <c r="AK691" i="7"/>
  <c r="AG692" i="7"/>
  <c r="AJ692" i="7"/>
  <c r="AH692" i="7"/>
  <c r="AQ693" i="7"/>
  <c r="G693" i="6"/>
  <c r="U691" i="7"/>
  <c r="W691" i="7"/>
  <c r="V692" i="7"/>
  <c r="T692" i="7"/>
  <c r="S692" i="7"/>
  <c r="D692" i="6" s="1"/>
  <c r="E693" i="6"/>
  <c r="AC693" i="7"/>
  <c r="Z692" i="7"/>
  <c r="L691" i="7"/>
  <c r="O692" i="7"/>
  <c r="C692" i="6"/>
  <c r="F690" i="7"/>
  <c r="H690" i="7"/>
  <c r="D691" i="7"/>
  <c r="B691" i="6" s="1"/>
  <c r="AE691" i="6" s="1"/>
  <c r="G691" i="7"/>
  <c r="E691" i="7"/>
  <c r="CG692" i="7"/>
  <c r="BR692" i="7"/>
  <c r="DK693" i="7"/>
  <c r="BD692" i="7"/>
  <c r="BR691" i="7"/>
  <c r="N691" i="7"/>
  <c r="AP692" i="7"/>
  <c r="DI694" i="7" l="1"/>
  <c r="DL694" i="7"/>
  <c r="Q694" i="6"/>
  <c r="DB694" i="7"/>
  <c r="P694" i="6" s="1"/>
  <c r="DE694" i="7"/>
  <c r="DC694" i="7"/>
  <c r="DF693" i="7"/>
  <c r="DD693" i="7"/>
  <c r="CH693" i="7"/>
  <c r="CE693" i="7"/>
  <c r="AF692" i="6"/>
  <c r="CW693" i="7"/>
  <c r="CT693" i="7"/>
  <c r="CM693" i="7"/>
  <c r="N693" i="6" s="1"/>
  <c r="CP693" i="7"/>
  <c r="CN693" i="7"/>
  <c r="CO692" i="7"/>
  <c r="CQ692" i="7"/>
  <c r="O694" i="6"/>
  <c r="BZ692" i="7"/>
  <c r="CB692" i="7"/>
  <c r="BP693" i="7"/>
  <c r="BP692" i="7"/>
  <c r="M693" i="6"/>
  <c r="CA693" i="7"/>
  <c r="BX693" i="7"/>
  <c r="L693" i="6" s="1"/>
  <c r="BY693" i="7"/>
  <c r="BS692" i="7"/>
  <c r="K693" i="6"/>
  <c r="BI693" i="7"/>
  <c r="J693" i="6" s="1"/>
  <c r="BL693" i="7"/>
  <c r="BJ693" i="7"/>
  <c r="BK692" i="7"/>
  <c r="BM692" i="7"/>
  <c r="I693" i="6"/>
  <c r="AU693" i="7"/>
  <c r="H693" i="6" s="1"/>
  <c r="AV693" i="7"/>
  <c r="AX693" i="7"/>
  <c r="AY692" i="7"/>
  <c r="AW692" i="7"/>
  <c r="BB693" i="7"/>
  <c r="BE694" i="7"/>
  <c r="AN693" i="7"/>
  <c r="F692" i="6"/>
  <c r="AG693" i="7"/>
  <c r="AJ693" i="7"/>
  <c r="AH693" i="7"/>
  <c r="AK692" i="7"/>
  <c r="AI692" i="7"/>
  <c r="AQ694" i="7"/>
  <c r="G694" i="6"/>
  <c r="AC694" i="7"/>
  <c r="E694" i="6"/>
  <c r="T693" i="7"/>
  <c r="V693" i="7"/>
  <c r="S693" i="7"/>
  <c r="D693" i="6" s="1"/>
  <c r="W692" i="7"/>
  <c r="U692" i="7"/>
  <c r="Z693" i="7"/>
  <c r="L692" i="7"/>
  <c r="O693" i="7"/>
  <c r="C693" i="6"/>
  <c r="D692" i="7"/>
  <c r="B692" i="6" s="1"/>
  <c r="G692" i="7"/>
  <c r="E692" i="7"/>
  <c r="F691" i="7"/>
  <c r="H691" i="7"/>
  <c r="BD693" i="7"/>
  <c r="DK694" i="7"/>
  <c r="CG693" i="7"/>
  <c r="N692" i="7"/>
  <c r="AP693" i="7"/>
  <c r="AE692" i="6" l="1"/>
  <c r="DI695" i="7"/>
  <c r="DL695" i="7"/>
  <c r="Q695" i="6"/>
  <c r="DE695" i="7"/>
  <c r="DB695" i="7"/>
  <c r="P695" i="6" s="1"/>
  <c r="DC695" i="7"/>
  <c r="DD694" i="7"/>
  <c r="DF694" i="7"/>
  <c r="AF693" i="6"/>
  <c r="CH694" i="7"/>
  <c r="CE694" i="7"/>
  <c r="CW694" i="7"/>
  <c r="CT694" i="7"/>
  <c r="CP694" i="7"/>
  <c r="CN694" i="7"/>
  <c r="CM694" i="7"/>
  <c r="N694" i="6" s="1"/>
  <c r="CO693" i="7"/>
  <c r="CQ693" i="7"/>
  <c r="O695" i="6"/>
  <c r="BP694" i="7"/>
  <c r="CB693" i="7"/>
  <c r="BZ693" i="7"/>
  <c r="BS693" i="7"/>
  <c r="M694" i="6"/>
  <c r="BX694" i="7"/>
  <c r="L694" i="6" s="1"/>
  <c r="BY694" i="7"/>
  <c r="CA694" i="7"/>
  <c r="K694" i="6"/>
  <c r="BL694" i="7"/>
  <c r="BJ694" i="7"/>
  <c r="BI694" i="7"/>
  <c r="J694" i="6" s="1"/>
  <c r="BK693" i="7"/>
  <c r="BM693" i="7"/>
  <c r="I694" i="6"/>
  <c r="AU694" i="7"/>
  <c r="H694" i="6" s="1"/>
  <c r="AX694" i="7"/>
  <c r="AV694" i="7"/>
  <c r="BB694" i="7"/>
  <c r="AW693" i="7"/>
  <c r="AY693" i="7"/>
  <c r="BE695" i="7"/>
  <c r="AN694" i="7"/>
  <c r="F693" i="6"/>
  <c r="AH694" i="7"/>
  <c r="AJ694" i="7"/>
  <c r="AG694" i="7"/>
  <c r="AI693" i="7"/>
  <c r="AK693" i="7"/>
  <c r="AQ695" i="7"/>
  <c r="G695" i="6"/>
  <c r="U693" i="7"/>
  <c r="W693" i="7"/>
  <c r="V694" i="7"/>
  <c r="T694" i="7"/>
  <c r="S694" i="7"/>
  <c r="D694" i="6" s="1"/>
  <c r="E695" i="6"/>
  <c r="AC695" i="7"/>
  <c r="Z694" i="7"/>
  <c r="L693" i="7"/>
  <c r="D693" i="7"/>
  <c r="B693" i="6" s="1"/>
  <c r="E693" i="7"/>
  <c r="G693" i="7"/>
  <c r="O694" i="7"/>
  <c r="C694" i="6"/>
  <c r="F692" i="7"/>
  <c r="H692" i="7"/>
  <c r="BD694" i="7"/>
  <c r="BR693" i="7"/>
  <c r="N693" i="7"/>
  <c r="AP694" i="7"/>
  <c r="CG694" i="7"/>
  <c r="DK695" i="7"/>
  <c r="AE693" i="6" l="1"/>
  <c r="DI696" i="7"/>
  <c r="DL696" i="7"/>
  <c r="Q696" i="6"/>
  <c r="DB696" i="7"/>
  <c r="P696" i="6" s="1"/>
  <c r="DE696" i="7"/>
  <c r="DC696" i="7"/>
  <c r="DF695" i="7"/>
  <c r="DD695" i="7"/>
  <c r="CH695" i="7"/>
  <c r="CE695" i="7"/>
  <c r="CW695" i="7"/>
  <c r="CT695" i="7"/>
  <c r="AF694" i="6"/>
  <c r="CM695" i="7"/>
  <c r="N695" i="6" s="1"/>
  <c r="CP695" i="7"/>
  <c r="CN695" i="7"/>
  <c r="CO694" i="7"/>
  <c r="CQ694" i="7"/>
  <c r="O696" i="6"/>
  <c r="BP695" i="7"/>
  <c r="BZ694" i="7"/>
  <c r="CB694" i="7"/>
  <c r="M695" i="6"/>
  <c r="CA695" i="7"/>
  <c r="BX695" i="7"/>
  <c r="L695" i="6" s="1"/>
  <c r="BY695" i="7"/>
  <c r="BS694" i="7"/>
  <c r="K695" i="6"/>
  <c r="BI695" i="7"/>
  <c r="J695" i="6" s="1"/>
  <c r="BL695" i="7"/>
  <c r="BJ695" i="7"/>
  <c r="BK694" i="7"/>
  <c r="BM694" i="7"/>
  <c r="I695" i="6"/>
  <c r="AV695" i="7"/>
  <c r="AU695" i="7"/>
  <c r="H695" i="6" s="1"/>
  <c r="AX695" i="7"/>
  <c r="AW694" i="7"/>
  <c r="AY694" i="7"/>
  <c r="BB695" i="7"/>
  <c r="BE696" i="7"/>
  <c r="AN695" i="7"/>
  <c r="F694" i="6"/>
  <c r="AG695" i="7"/>
  <c r="AJ695" i="7"/>
  <c r="AH695" i="7"/>
  <c r="AI694" i="7"/>
  <c r="AK694" i="7"/>
  <c r="AQ696" i="7"/>
  <c r="G696" i="6"/>
  <c r="AC696" i="7"/>
  <c r="E696" i="6"/>
  <c r="T695" i="7"/>
  <c r="V695" i="7"/>
  <c r="S695" i="7"/>
  <c r="D695" i="6" s="1"/>
  <c r="W694" i="7"/>
  <c r="U694" i="7"/>
  <c r="Z695" i="7"/>
  <c r="L694" i="7"/>
  <c r="F693" i="7"/>
  <c r="H693" i="7"/>
  <c r="O695" i="7"/>
  <c r="C695" i="6"/>
  <c r="D694" i="7"/>
  <c r="B694" i="6" s="1"/>
  <c r="E694" i="7"/>
  <c r="G694" i="7"/>
  <c r="AP695" i="7"/>
  <c r="BR694" i="7"/>
  <c r="DK696" i="7"/>
  <c r="BD695" i="7"/>
  <c r="CG695" i="7"/>
  <c r="N694" i="7"/>
  <c r="AE694" i="6" l="1"/>
  <c r="DI697" i="7"/>
  <c r="DL697" i="7"/>
  <c r="Q697" i="6"/>
  <c r="DB697" i="7"/>
  <c r="P697" i="6" s="1"/>
  <c r="DE697" i="7"/>
  <c r="DC697" i="7"/>
  <c r="DD696" i="7"/>
  <c r="DF696" i="7"/>
  <c r="CH696" i="7"/>
  <c r="CE696" i="7"/>
  <c r="AF695" i="6"/>
  <c r="CW696" i="7"/>
  <c r="CT696" i="7"/>
  <c r="CP696" i="7"/>
  <c r="CM696" i="7"/>
  <c r="N696" i="6" s="1"/>
  <c r="CN696" i="7"/>
  <c r="CO695" i="7"/>
  <c r="CQ695" i="7"/>
  <c r="O697" i="6"/>
  <c r="BP696" i="7"/>
  <c r="CB695" i="7"/>
  <c r="BZ695" i="7"/>
  <c r="M696" i="6"/>
  <c r="CA696" i="7"/>
  <c r="BY696" i="7"/>
  <c r="BX696" i="7"/>
  <c r="L696" i="6" s="1"/>
  <c r="BS695" i="7"/>
  <c r="K696" i="6"/>
  <c r="BL696" i="7"/>
  <c r="BI696" i="7"/>
  <c r="J696" i="6" s="1"/>
  <c r="BJ696" i="7"/>
  <c r="BK695" i="7"/>
  <c r="BM695" i="7"/>
  <c r="I696" i="6"/>
  <c r="AX696" i="7"/>
  <c r="AU696" i="7"/>
  <c r="H696" i="6" s="1"/>
  <c r="AV696" i="7"/>
  <c r="BB696" i="7"/>
  <c r="AY695" i="7"/>
  <c r="AW695" i="7"/>
  <c r="BE697" i="7"/>
  <c r="AN696" i="7"/>
  <c r="F695" i="6"/>
  <c r="AG696" i="7"/>
  <c r="AJ696" i="7"/>
  <c r="AH696" i="7"/>
  <c r="AI695" i="7"/>
  <c r="AK695" i="7"/>
  <c r="AQ697" i="7"/>
  <c r="G697" i="6"/>
  <c r="U695" i="7"/>
  <c r="W695" i="7"/>
  <c r="V696" i="7"/>
  <c r="T696" i="7"/>
  <c r="S696" i="7"/>
  <c r="D696" i="6" s="1"/>
  <c r="E697" i="6"/>
  <c r="AC697" i="7"/>
  <c r="Z696" i="7"/>
  <c r="L695" i="7"/>
  <c r="F694" i="7"/>
  <c r="H694" i="7"/>
  <c r="D695" i="7"/>
  <c r="B695" i="6" s="1"/>
  <c r="G695" i="7"/>
  <c r="E695" i="7"/>
  <c r="O696" i="7"/>
  <c r="C696" i="6"/>
  <c r="N695" i="7"/>
  <c r="AP696" i="7"/>
  <c r="DK697" i="7"/>
  <c r="BR695" i="7"/>
  <c r="CG696" i="7"/>
  <c r="BD696" i="7"/>
  <c r="AE695" i="6" l="1"/>
  <c r="DI698" i="7"/>
  <c r="DL698" i="7"/>
  <c r="Q698" i="6"/>
  <c r="DB698" i="7"/>
  <c r="P698" i="6" s="1"/>
  <c r="DE698" i="7"/>
  <c r="DC698" i="7"/>
  <c r="DF697" i="7"/>
  <c r="DD697" i="7"/>
  <c r="CH697" i="7"/>
  <c r="CE697" i="7"/>
  <c r="AF696" i="6"/>
  <c r="CW697" i="7"/>
  <c r="CT697" i="7"/>
  <c r="CP697" i="7"/>
  <c r="CM697" i="7"/>
  <c r="N697" i="6" s="1"/>
  <c r="CN697" i="7"/>
  <c r="CO696" i="7"/>
  <c r="CQ696" i="7"/>
  <c r="O698" i="6"/>
  <c r="BP697" i="7"/>
  <c r="BZ696" i="7"/>
  <c r="CB696" i="7"/>
  <c r="M697" i="6"/>
  <c r="CA697" i="7"/>
  <c r="BX697" i="7"/>
  <c r="L697" i="6" s="1"/>
  <c r="BY697" i="7"/>
  <c r="BS696" i="7"/>
  <c r="K697" i="6"/>
  <c r="BI697" i="7"/>
  <c r="J697" i="6" s="1"/>
  <c r="BL697" i="7"/>
  <c r="BJ697" i="7"/>
  <c r="BK696" i="7"/>
  <c r="BM696" i="7"/>
  <c r="I697" i="6"/>
  <c r="AU697" i="7"/>
  <c r="H697" i="6" s="1"/>
  <c r="AV697" i="7"/>
  <c r="AX697" i="7"/>
  <c r="AY696" i="7"/>
  <c r="AW696" i="7"/>
  <c r="BB697" i="7"/>
  <c r="BE698" i="7"/>
  <c r="AN697" i="7"/>
  <c r="F696" i="6"/>
  <c r="AG697" i="7"/>
  <c r="AH697" i="7"/>
  <c r="AJ697" i="7"/>
  <c r="AK696" i="7"/>
  <c r="AI696" i="7"/>
  <c r="AQ698" i="7"/>
  <c r="G698" i="6"/>
  <c r="AC698" i="7"/>
  <c r="E698" i="6"/>
  <c r="T697" i="7"/>
  <c r="V697" i="7"/>
  <c r="S697" i="7"/>
  <c r="D697" i="6" s="1"/>
  <c r="W696" i="7"/>
  <c r="U696" i="7"/>
  <c r="Z697" i="7"/>
  <c r="L696" i="7"/>
  <c r="O697" i="7"/>
  <c r="C697" i="6"/>
  <c r="D696" i="7"/>
  <c r="B696" i="6" s="1"/>
  <c r="AE696" i="6" s="1"/>
  <c r="G696" i="7"/>
  <c r="E696" i="7"/>
  <c r="F695" i="7"/>
  <c r="H695" i="7"/>
  <c r="BD697" i="7"/>
  <c r="AP697" i="7"/>
  <c r="BR696" i="7"/>
  <c r="DK698" i="7"/>
  <c r="N696" i="7"/>
  <c r="CG697" i="7"/>
  <c r="DI699" i="7" l="1"/>
  <c r="DL699" i="7"/>
  <c r="Q699" i="6"/>
  <c r="DB699" i="7"/>
  <c r="P699" i="6" s="1"/>
  <c r="DE699" i="7"/>
  <c r="DC699" i="7"/>
  <c r="DD698" i="7"/>
  <c r="DF698" i="7"/>
  <c r="CH698" i="7"/>
  <c r="CE698" i="7"/>
  <c r="AF697" i="6"/>
  <c r="CW698" i="7"/>
  <c r="CT698" i="7"/>
  <c r="CP698" i="7"/>
  <c r="CM698" i="7"/>
  <c r="N698" i="6" s="1"/>
  <c r="CN698" i="7"/>
  <c r="CO697" i="7"/>
  <c r="CQ697" i="7"/>
  <c r="O699" i="6"/>
  <c r="CB697" i="7"/>
  <c r="BZ697" i="7"/>
  <c r="M698" i="6"/>
  <c r="BX698" i="7"/>
  <c r="L698" i="6" s="1"/>
  <c r="BY698" i="7"/>
  <c r="CA698" i="7"/>
  <c r="BS697" i="7"/>
  <c r="K698" i="6"/>
  <c r="BL698" i="7"/>
  <c r="BI698" i="7"/>
  <c r="J698" i="6" s="1"/>
  <c r="BJ698" i="7"/>
  <c r="BK697" i="7"/>
  <c r="BM697" i="7"/>
  <c r="I698" i="6"/>
  <c r="AU698" i="7"/>
  <c r="H698" i="6" s="1"/>
  <c r="AX698" i="7"/>
  <c r="AV698" i="7"/>
  <c r="BB698" i="7"/>
  <c r="AW697" i="7"/>
  <c r="AY697" i="7"/>
  <c r="BE699" i="7"/>
  <c r="AN698" i="7"/>
  <c r="F697" i="6"/>
  <c r="AI697" i="7"/>
  <c r="AK697" i="7"/>
  <c r="AJ698" i="7"/>
  <c r="AH698" i="7"/>
  <c r="AG698" i="7"/>
  <c r="AQ699" i="7"/>
  <c r="G699" i="6"/>
  <c r="U697" i="7"/>
  <c r="W697" i="7"/>
  <c r="V698" i="7"/>
  <c r="T698" i="7"/>
  <c r="S698" i="7"/>
  <c r="D698" i="6" s="1"/>
  <c r="E699" i="6"/>
  <c r="AC699" i="7"/>
  <c r="Z698" i="7"/>
  <c r="L697" i="7"/>
  <c r="O698" i="7"/>
  <c r="C698" i="6"/>
  <c r="D697" i="7"/>
  <c r="B697" i="6" s="1"/>
  <c r="AE697" i="6" s="1"/>
  <c r="G697" i="7"/>
  <c r="E697" i="7"/>
  <c r="F696" i="7"/>
  <c r="H696" i="7"/>
  <c r="BR698" i="7"/>
  <c r="AP698" i="7"/>
  <c r="CG698" i="7"/>
  <c r="BR697" i="7"/>
  <c r="DK699" i="7"/>
  <c r="N697" i="7"/>
  <c r="BD698" i="7"/>
  <c r="DI700" i="7" l="1"/>
  <c r="DL700" i="7"/>
  <c r="Q700" i="6"/>
  <c r="DE700" i="7"/>
  <c r="DB700" i="7"/>
  <c r="P700" i="6" s="1"/>
  <c r="DC700" i="7"/>
  <c r="DF699" i="7"/>
  <c r="DD699" i="7"/>
  <c r="AF698" i="6"/>
  <c r="CW699" i="7"/>
  <c r="CT699" i="7"/>
  <c r="CH699" i="7"/>
  <c r="CE699" i="7"/>
  <c r="CM699" i="7"/>
  <c r="N699" i="6" s="1"/>
  <c r="CP699" i="7"/>
  <c r="CN699" i="7"/>
  <c r="CO698" i="7"/>
  <c r="CQ698" i="7"/>
  <c r="O700" i="6"/>
  <c r="BS699" i="7"/>
  <c r="BP698" i="7"/>
  <c r="BZ698" i="7"/>
  <c r="CB698" i="7"/>
  <c r="CA699" i="7"/>
  <c r="M699" i="6"/>
  <c r="BX699" i="7"/>
  <c r="L699" i="6" s="1"/>
  <c r="BY699" i="7"/>
  <c r="BS698" i="7"/>
  <c r="K699" i="6"/>
  <c r="BI699" i="7"/>
  <c r="J699" i="6" s="1"/>
  <c r="BJ699" i="7"/>
  <c r="BL699" i="7"/>
  <c r="BK698" i="7"/>
  <c r="BM698" i="7"/>
  <c r="AX699" i="7"/>
  <c r="I699" i="6"/>
  <c r="AV699" i="7"/>
  <c r="AU699" i="7"/>
  <c r="H699" i="6" s="1"/>
  <c r="AW698" i="7"/>
  <c r="AY698" i="7"/>
  <c r="BB699" i="7"/>
  <c r="BE700" i="7"/>
  <c r="AN699" i="7"/>
  <c r="F698" i="6"/>
  <c r="AI698" i="7"/>
  <c r="AK698" i="7"/>
  <c r="AG699" i="7"/>
  <c r="AH699" i="7"/>
  <c r="AJ699" i="7"/>
  <c r="AQ700" i="7"/>
  <c r="G700" i="6"/>
  <c r="AC700" i="7"/>
  <c r="E700" i="6"/>
  <c r="T699" i="7"/>
  <c r="V699" i="7"/>
  <c r="S699" i="7"/>
  <c r="D699" i="6" s="1"/>
  <c r="W698" i="7"/>
  <c r="U698" i="7"/>
  <c r="Z699" i="7"/>
  <c r="L698" i="7"/>
  <c r="O699" i="7"/>
  <c r="C699" i="6"/>
  <c r="D698" i="7"/>
  <c r="B698" i="6" s="1"/>
  <c r="AE698" i="6" s="1"/>
  <c r="E698" i="7"/>
  <c r="G698" i="7"/>
  <c r="F697" i="7"/>
  <c r="H697" i="7"/>
  <c r="N698" i="7"/>
  <c r="BD699" i="7"/>
  <c r="AP699" i="7"/>
  <c r="CG699" i="7"/>
  <c r="DK700" i="7"/>
  <c r="DI701" i="7" l="1"/>
  <c r="DL701" i="7"/>
  <c r="CE32" i="10"/>
  <c r="CE30" i="10"/>
  <c r="CD20" i="10"/>
  <c r="CE31" i="10"/>
  <c r="CE29" i="10"/>
  <c r="CE8" i="10"/>
  <c r="CB31" i="10"/>
  <c r="CC17" i="10"/>
  <c r="CB16" i="10"/>
  <c r="CB5" i="10"/>
  <c r="CE13" i="10"/>
  <c r="CE28" i="10"/>
  <c r="CC22" i="10"/>
  <c r="CD28" i="10"/>
  <c r="CB28" i="10"/>
  <c r="CD31" i="10"/>
  <c r="CB25" i="10"/>
  <c r="CC5" i="10"/>
  <c r="CB8" i="10"/>
  <c r="CD29" i="10"/>
  <c r="CB23" i="10"/>
  <c r="CB30" i="10"/>
  <c r="CC11" i="10"/>
  <c r="CC32" i="10"/>
  <c r="CE19" i="10"/>
  <c r="CD10" i="10"/>
  <c r="CE4" i="10"/>
  <c r="Q10" i="17" s="1"/>
  <c r="CB27" i="10"/>
  <c r="CC9" i="10"/>
  <c r="CE17" i="10"/>
  <c r="CE27" i="10"/>
  <c r="CD26" i="10"/>
  <c r="CD21" i="10"/>
  <c r="CB14" i="10"/>
  <c r="CD27" i="10"/>
  <c r="CD32" i="10"/>
  <c r="CC7" i="10"/>
  <c r="CC6" i="10"/>
  <c r="CC19" i="10"/>
  <c r="CD15" i="10"/>
  <c r="CB9" i="10"/>
  <c r="CE9" i="10"/>
  <c r="CD13" i="10"/>
  <c r="CB7" i="10"/>
  <c r="CE21" i="10"/>
  <c r="CE22" i="10"/>
  <c r="CC16" i="10"/>
  <c r="CD16" i="10"/>
  <c r="CB4" i="10"/>
  <c r="R10" i="17" s="1"/>
  <c r="CD17" i="10"/>
  <c r="CB11" i="10"/>
  <c r="CB6" i="10"/>
  <c r="CE26" i="10"/>
  <c r="CC20" i="10"/>
  <c r="CB20" i="10"/>
  <c r="CC18" i="10"/>
  <c r="CB12" i="10"/>
  <c r="CE5" i="10"/>
  <c r="CE23" i="10"/>
  <c r="CD18" i="10"/>
  <c r="CE14" i="10"/>
  <c r="CC8" i="10"/>
  <c r="CC29" i="10"/>
  <c r="CD25" i="10"/>
  <c r="CB19" i="10"/>
  <c r="CB22" i="10"/>
  <c r="CD30" i="10"/>
  <c r="CC28" i="10"/>
  <c r="CE11" i="10"/>
  <c r="CC23" i="10"/>
  <c r="CC26" i="10"/>
  <c r="CE7" i="10"/>
  <c r="CC15" i="10"/>
  <c r="CE6" i="10"/>
  <c r="CB29" i="10"/>
  <c r="CC13" i="10"/>
  <c r="CD14" i="10"/>
  <c r="CC30" i="10"/>
  <c r="CE15" i="10"/>
  <c r="CC31" i="10"/>
  <c r="CE10" i="10"/>
  <c r="CC4" i="10"/>
  <c r="AD10" i="17" s="1"/>
  <c r="CC21" i="10"/>
  <c r="CB32" i="10"/>
  <c r="CB15" i="10"/>
  <c r="CC27" i="10"/>
  <c r="CB21" i="10"/>
  <c r="CB26" i="10"/>
  <c r="CE12" i="10"/>
  <c r="CC25" i="10"/>
  <c r="CE18" i="10"/>
  <c r="CC12" i="10"/>
  <c r="CE16" i="10"/>
  <c r="CC10" i="10"/>
  <c r="CD22" i="10"/>
  <c r="CD19" i="10"/>
  <c r="CB13" i="10"/>
  <c r="CB10" i="10"/>
  <c r="CE20" i="10"/>
  <c r="CC14" i="10"/>
  <c r="CE25" i="10"/>
  <c r="CD23" i="10"/>
  <c r="CB17" i="10"/>
  <c r="CB18" i="10"/>
  <c r="Q701" i="6"/>
  <c r="DB701" i="7"/>
  <c r="DE701" i="7"/>
  <c r="DH6" i="7" s="1"/>
  <c r="DC701" i="7"/>
  <c r="DH3" i="7"/>
  <c r="DH1" i="7"/>
  <c r="DG227" i="7" s="1"/>
  <c r="DD700" i="7"/>
  <c r="DF700" i="7"/>
  <c r="CH700" i="7"/>
  <c r="CE700" i="7"/>
  <c r="AF699" i="6"/>
  <c r="CW700" i="7"/>
  <c r="CT700" i="7"/>
  <c r="CP700" i="7"/>
  <c r="CM700" i="7"/>
  <c r="N700" i="6" s="1"/>
  <c r="CN700" i="7"/>
  <c r="CO699" i="7"/>
  <c r="CQ699" i="7"/>
  <c r="O701" i="6"/>
  <c r="BP699" i="7"/>
  <c r="CB699" i="7"/>
  <c r="BZ699" i="7"/>
  <c r="M700" i="6"/>
  <c r="CA700" i="7"/>
  <c r="BY700" i="7"/>
  <c r="BX700" i="7"/>
  <c r="L700" i="6" s="1"/>
  <c r="K700" i="6"/>
  <c r="BL700" i="7"/>
  <c r="BI700" i="7"/>
  <c r="J700" i="6" s="1"/>
  <c r="BJ700" i="7"/>
  <c r="BP700" i="7"/>
  <c r="BK699" i="7"/>
  <c r="BM699" i="7"/>
  <c r="I700" i="6"/>
  <c r="AU700" i="7"/>
  <c r="H700" i="6" s="1"/>
  <c r="AX700" i="7"/>
  <c r="AV700" i="7"/>
  <c r="BB700" i="7"/>
  <c r="AY699" i="7"/>
  <c r="AW699" i="7"/>
  <c r="AN700" i="7"/>
  <c r="F699" i="6"/>
  <c r="AI699" i="7"/>
  <c r="AK699" i="7"/>
  <c r="AG700" i="7"/>
  <c r="AH700" i="7"/>
  <c r="AJ700" i="7"/>
  <c r="G701" i="6"/>
  <c r="U699" i="7"/>
  <c r="W699" i="7"/>
  <c r="V700" i="7"/>
  <c r="T700" i="7"/>
  <c r="S700" i="7"/>
  <c r="D700" i="6" s="1"/>
  <c r="E701" i="6"/>
  <c r="Z700" i="7"/>
  <c r="L699" i="7"/>
  <c r="O700" i="7"/>
  <c r="C700" i="6"/>
  <c r="F698" i="7"/>
  <c r="H698" i="7"/>
  <c r="D699" i="7"/>
  <c r="B699" i="6" s="1"/>
  <c r="G699" i="7"/>
  <c r="E699" i="7"/>
  <c r="CG700" i="7"/>
  <c r="DK227" i="7"/>
  <c r="DK701" i="7"/>
  <c r="BD700" i="7"/>
  <c r="AP700" i="7"/>
  <c r="BR699" i="7"/>
  <c r="N699" i="7"/>
  <c r="CH6" i="10" l="1"/>
  <c r="R12" i="17" s="1"/>
  <c r="CG6" i="10"/>
  <c r="Q12" i="17" s="1"/>
  <c r="CH7" i="10"/>
  <c r="CG7" i="10"/>
  <c r="Q13" i="17" s="1"/>
  <c r="CH5" i="10"/>
  <c r="R11" i="17" s="1"/>
  <c r="CG5" i="10"/>
  <c r="Q11" i="17" s="1"/>
  <c r="CH26" i="10"/>
  <c r="R32" i="17" s="1"/>
  <c r="CG26" i="10"/>
  <c r="Q32" i="17" s="1"/>
  <c r="CH21" i="10"/>
  <c r="R27" i="17" s="1"/>
  <c r="CG21" i="10"/>
  <c r="Q27" i="17" s="1"/>
  <c r="CH27" i="10"/>
  <c r="CG27" i="10"/>
  <c r="Q33" i="17" s="1"/>
  <c r="CH19" i="10"/>
  <c r="R25" i="17" s="1"/>
  <c r="CG19" i="10"/>
  <c r="Q25" i="17" s="1"/>
  <c r="CH13" i="10"/>
  <c r="R19" i="17" s="1"/>
  <c r="CG13" i="10"/>
  <c r="Q19" i="17" s="1"/>
  <c r="CH29" i="10"/>
  <c r="R35" i="17" s="1"/>
  <c r="CG29" i="10"/>
  <c r="Q35" i="17" s="1"/>
  <c r="CH24" i="10"/>
  <c r="R30" i="17" s="1"/>
  <c r="CG24" i="10"/>
  <c r="Q30" i="17" s="1"/>
  <c r="CH30" i="10"/>
  <c r="R36" i="17" s="1"/>
  <c r="CG30" i="10"/>
  <c r="Q36" i="17" s="1"/>
  <c r="CH25" i="10"/>
  <c r="R31" i="17" s="1"/>
  <c r="CG25" i="10"/>
  <c r="Q31" i="17" s="1"/>
  <c r="CH20" i="10"/>
  <c r="R26" i="17" s="1"/>
  <c r="CG20" i="10"/>
  <c r="Q26" i="17" s="1"/>
  <c r="CH16" i="10"/>
  <c r="R22" i="17" s="1"/>
  <c r="CG16" i="10"/>
  <c r="Q22" i="17" s="1"/>
  <c r="CH18" i="10"/>
  <c r="R24" i="17" s="1"/>
  <c r="CG18" i="10"/>
  <c r="Q24" i="17" s="1"/>
  <c r="CH12" i="10"/>
  <c r="R18" i="17" s="1"/>
  <c r="CG12" i="10"/>
  <c r="Q18" i="17" s="1"/>
  <c r="CH10" i="10"/>
  <c r="R16" i="17" s="1"/>
  <c r="CG10" i="10"/>
  <c r="Q16" i="17" s="1"/>
  <c r="CH15" i="10"/>
  <c r="R21" i="17" s="1"/>
  <c r="CG15" i="10"/>
  <c r="Q21" i="17" s="1"/>
  <c r="CH11" i="10"/>
  <c r="R17" i="17" s="1"/>
  <c r="CG11" i="10"/>
  <c r="Q17" i="17" s="1"/>
  <c r="CH14" i="10"/>
  <c r="R20" i="17" s="1"/>
  <c r="CG14" i="10"/>
  <c r="Q20" i="17" s="1"/>
  <c r="CH23" i="10"/>
  <c r="R29" i="17" s="1"/>
  <c r="CG23" i="10"/>
  <c r="Q29" i="17" s="1"/>
  <c r="CH22" i="10"/>
  <c r="CG22" i="10"/>
  <c r="Q28" i="17" s="1"/>
  <c r="CH9" i="10"/>
  <c r="R15" i="17" s="1"/>
  <c r="CG9" i="10"/>
  <c r="Q15" i="17" s="1"/>
  <c r="CH17" i="10"/>
  <c r="R23" i="17" s="1"/>
  <c r="CG17" i="10"/>
  <c r="Q23" i="17" s="1"/>
  <c r="CH28" i="10"/>
  <c r="R34" i="17" s="1"/>
  <c r="CG28" i="10"/>
  <c r="Q34" i="17" s="1"/>
  <c r="CH8" i="10"/>
  <c r="R14" i="17" s="1"/>
  <c r="CG8" i="10"/>
  <c r="Q14" i="17" s="1"/>
  <c r="CH31" i="10"/>
  <c r="R37" i="17" s="1"/>
  <c r="CG31" i="10"/>
  <c r="Q37" i="17" s="1"/>
  <c r="CJ25" i="10"/>
  <c r="AN31" i="17" s="1"/>
  <c r="CI25" i="10"/>
  <c r="AD31" i="17" s="1"/>
  <c r="CI20" i="10"/>
  <c r="AD26" i="17" s="1"/>
  <c r="CJ20" i="10"/>
  <c r="AN26" i="17" s="1"/>
  <c r="CI16" i="10"/>
  <c r="AD22" i="17" s="1"/>
  <c r="CJ16" i="10"/>
  <c r="AN22" i="17" s="1"/>
  <c r="CI18" i="10"/>
  <c r="AD24" i="17" s="1"/>
  <c r="CJ18" i="10"/>
  <c r="AN24" i="17" s="1"/>
  <c r="CI12" i="10"/>
  <c r="AD18" i="17" s="1"/>
  <c r="CJ12" i="10"/>
  <c r="AN18" i="17" s="1"/>
  <c r="CI10" i="10"/>
  <c r="AD16" i="17" s="1"/>
  <c r="CJ10" i="10"/>
  <c r="AN16" i="17" s="1"/>
  <c r="CJ15" i="10"/>
  <c r="AN21" i="17" s="1"/>
  <c r="CI15" i="10"/>
  <c r="AD21" i="17" s="1"/>
  <c r="CI6" i="10"/>
  <c r="AD12" i="17" s="1"/>
  <c r="CJ6" i="10"/>
  <c r="AN12" i="17" s="1"/>
  <c r="CJ7" i="10"/>
  <c r="AN13" i="17" s="1"/>
  <c r="CI7" i="10"/>
  <c r="AD13" i="17" s="1"/>
  <c r="R13" i="17"/>
  <c r="CJ11" i="10"/>
  <c r="AN17" i="17" s="1"/>
  <c r="CI11" i="10"/>
  <c r="AD17" i="17" s="1"/>
  <c r="CI14" i="10"/>
  <c r="AD20" i="17" s="1"/>
  <c r="CJ14" i="10"/>
  <c r="AN20" i="17" s="1"/>
  <c r="CJ23" i="10"/>
  <c r="AN29" i="17" s="1"/>
  <c r="CI23" i="10"/>
  <c r="AD29" i="17" s="1"/>
  <c r="CJ5" i="10"/>
  <c r="AN11" i="17" s="1"/>
  <c r="CI5" i="10"/>
  <c r="AD11" i="17" s="1"/>
  <c r="CI26" i="10"/>
  <c r="AD32" i="17" s="1"/>
  <c r="CJ26" i="10"/>
  <c r="AN32" i="17" s="1"/>
  <c r="CI22" i="10"/>
  <c r="AD28" i="17" s="1"/>
  <c r="CJ22" i="10"/>
  <c r="AN28" i="17" s="1"/>
  <c r="R28" i="17"/>
  <c r="CJ21" i="10"/>
  <c r="AN27" i="17" s="1"/>
  <c r="CI21" i="10"/>
  <c r="AD27" i="17" s="1"/>
  <c r="CJ9" i="10"/>
  <c r="AN15" i="17" s="1"/>
  <c r="CI9" i="10"/>
  <c r="AD15" i="17" s="1"/>
  <c r="CJ27" i="10"/>
  <c r="AN33" i="17" s="1"/>
  <c r="CI27" i="10"/>
  <c r="AD33" i="17" s="1"/>
  <c r="R33" i="17"/>
  <c r="CJ17" i="10"/>
  <c r="AN23" i="17" s="1"/>
  <c r="CI17" i="10"/>
  <c r="AD23" i="17" s="1"/>
  <c r="CJ19" i="10"/>
  <c r="AN25" i="17" s="1"/>
  <c r="CI19" i="10"/>
  <c r="AD25" i="17" s="1"/>
  <c r="CI28" i="10"/>
  <c r="AD34" i="17" s="1"/>
  <c r="CJ28" i="10"/>
  <c r="AN34" i="17" s="1"/>
  <c r="CJ13" i="10"/>
  <c r="AN19" i="17" s="1"/>
  <c r="CI13" i="10"/>
  <c r="AD19" i="17" s="1"/>
  <c r="CI8" i="10"/>
  <c r="AD14" i="17" s="1"/>
  <c r="CJ29" i="10"/>
  <c r="AN35" i="17" s="1"/>
  <c r="CI29" i="10"/>
  <c r="AD35" i="17" s="1"/>
  <c r="CJ31" i="10"/>
  <c r="AN37" i="17" s="1"/>
  <c r="CI31" i="10"/>
  <c r="AD37" i="17" s="1"/>
  <c r="CI24" i="10"/>
  <c r="AD30" i="17" s="1"/>
  <c r="CJ24" i="10"/>
  <c r="AN30" i="17" s="1"/>
  <c r="CI30" i="10"/>
  <c r="AD36" i="17" s="1"/>
  <c r="CJ30" i="10"/>
  <c r="AN36" i="17" s="1"/>
  <c r="CE49" i="10"/>
  <c r="CB49" i="10"/>
  <c r="DG16" i="7"/>
  <c r="DG8" i="7"/>
  <c r="AE699" i="6"/>
  <c r="CD11" i="10"/>
  <c r="DH13" i="7"/>
  <c r="DH9" i="7"/>
  <c r="DF701" i="7"/>
  <c r="DH7" i="7" s="1"/>
  <c r="DD701" i="7"/>
  <c r="DH5" i="7" s="1"/>
  <c r="DH4" i="7"/>
  <c r="DH12" i="7" s="1"/>
  <c r="P701" i="6"/>
  <c r="DH2" i="7"/>
  <c r="CH701" i="7"/>
  <c r="CE701" i="7"/>
  <c r="AF700" i="6"/>
  <c r="CW701" i="7"/>
  <c r="CT701" i="7"/>
  <c r="BT32" i="10"/>
  <c r="BS30" i="10"/>
  <c r="BT10" i="10"/>
  <c r="BR4" i="10"/>
  <c r="AC10" i="17" s="1"/>
  <c r="BR21" i="10"/>
  <c r="BQ32" i="10"/>
  <c r="BT31" i="10"/>
  <c r="BT5" i="10"/>
  <c r="BT6" i="10"/>
  <c r="BQ29" i="10"/>
  <c r="BR13" i="10"/>
  <c r="BT18" i="10"/>
  <c r="BR12" i="10"/>
  <c r="BT9" i="10"/>
  <c r="BS17" i="10"/>
  <c r="BQ11" i="10"/>
  <c r="BQ6" i="10"/>
  <c r="BT30" i="10"/>
  <c r="BS32" i="10"/>
  <c r="BR7" i="10"/>
  <c r="BS29" i="10"/>
  <c r="BQ23" i="10"/>
  <c r="BQ30" i="10"/>
  <c r="BR11" i="10"/>
  <c r="BR20" i="10"/>
  <c r="BQ20" i="10"/>
  <c r="BS25" i="10"/>
  <c r="BQ19" i="10"/>
  <c r="BQ22" i="10"/>
  <c r="BT22" i="10"/>
  <c r="BR16" i="10"/>
  <c r="BS16" i="10"/>
  <c r="BR28" i="10"/>
  <c r="BT11" i="10"/>
  <c r="BR23" i="10"/>
  <c r="BT4" i="10"/>
  <c r="O10" i="17" s="1"/>
  <c r="BQ27" i="10"/>
  <c r="BR9" i="10"/>
  <c r="BT17" i="10"/>
  <c r="BS11" i="10"/>
  <c r="BQ5" i="10"/>
  <c r="BT13" i="10"/>
  <c r="BT16" i="10"/>
  <c r="BR10" i="10"/>
  <c r="BS22" i="10"/>
  <c r="BT26" i="10"/>
  <c r="BT27" i="10"/>
  <c r="BS26" i="10"/>
  <c r="BT12" i="10"/>
  <c r="BR6" i="10"/>
  <c r="BR25" i="10"/>
  <c r="BR19" i="10"/>
  <c r="BR32" i="10"/>
  <c r="BT19" i="10"/>
  <c r="BS15" i="10"/>
  <c r="BQ9" i="10"/>
  <c r="BT29" i="10"/>
  <c r="BT20" i="10"/>
  <c r="BR14" i="10"/>
  <c r="BS12" i="10"/>
  <c r="BT25" i="10"/>
  <c r="BS27" i="10"/>
  <c r="BQ21" i="10"/>
  <c r="BQ26" i="10"/>
  <c r="BR27" i="10"/>
  <c r="BR26" i="10"/>
  <c r="BT7" i="10"/>
  <c r="BR15" i="10"/>
  <c r="BS23" i="10"/>
  <c r="BQ17" i="10"/>
  <c r="BQ18" i="10"/>
  <c r="BT28" i="10"/>
  <c r="BR22" i="10"/>
  <c r="BS28" i="10"/>
  <c r="BQ28" i="10"/>
  <c r="BS19" i="10"/>
  <c r="BQ13" i="10"/>
  <c r="BQ10" i="10"/>
  <c r="BS31" i="10"/>
  <c r="BQ25" i="10"/>
  <c r="BR5" i="10"/>
  <c r="BQ8" i="10"/>
  <c r="BR30" i="10"/>
  <c r="BT15" i="10"/>
  <c r="BR31" i="10"/>
  <c r="BT14" i="10"/>
  <c r="BR8" i="10"/>
  <c r="BR29" i="10"/>
  <c r="BS13" i="10"/>
  <c r="BQ7" i="10"/>
  <c r="BT21" i="10"/>
  <c r="BS18" i="10"/>
  <c r="BT23" i="10"/>
  <c r="BQ12" i="10"/>
  <c r="BS20" i="10"/>
  <c r="BR18" i="10"/>
  <c r="BQ16" i="10"/>
  <c r="BR17" i="10"/>
  <c r="BQ31" i="10"/>
  <c r="BT8" i="10"/>
  <c r="BQ14" i="10"/>
  <c r="BQ15" i="10"/>
  <c r="BS21" i="10"/>
  <c r="BQ4" i="10"/>
  <c r="P10" i="17" s="1"/>
  <c r="CP701" i="7"/>
  <c r="CS6" i="7" s="1"/>
  <c r="CN701" i="7"/>
  <c r="CM701" i="7"/>
  <c r="CS3" i="7"/>
  <c r="CS1" i="7"/>
  <c r="CR228" i="7" s="1"/>
  <c r="CO700" i="7"/>
  <c r="CQ700" i="7"/>
  <c r="BG32" i="10"/>
  <c r="BG30" i="10"/>
  <c r="BG5" i="10"/>
  <c r="BG12" i="10"/>
  <c r="BG17" i="10"/>
  <c r="BF26" i="10"/>
  <c r="BG9" i="10"/>
  <c r="BG16" i="10"/>
  <c r="BF18" i="10"/>
  <c r="BF25" i="10"/>
  <c r="BF30" i="10"/>
  <c r="BG8" i="10"/>
  <c r="BF9" i="10"/>
  <c r="BF14" i="10"/>
  <c r="BF21" i="10"/>
  <c r="BG29" i="10"/>
  <c r="BF6" i="10"/>
  <c r="BF13" i="10"/>
  <c r="BG21" i="10"/>
  <c r="BG28" i="10"/>
  <c r="BF5" i="10"/>
  <c r="BF29" i="10"/>
  <c r="BF22" i="10"/>
  <c r="BF17" i="10"/>
  <c r="BF16" i="10"/>
  <c r="BF28" i="10"/>
  <c r="BF8" i="10"/>
  <c r="BG11" i="10"/>
  <c r="BG15" i="10"/>
  <c r="BG27" i="10"/>
  <c r="BG31" i="10"/>
  <c r="BG26" i="10"/>
  <c r="BF15" i="10"/>
  <c r="BF19" i="10"/>
  <c r="BG25" i="10"/>
  <c r="BG20" i="10"/>
  <c r="BG13" i="10"/>
  <c r="BF31" i="10"/>
  <c r="BG6" i="10"/>
  <c r="BF23" i="10"/>
  <c r="BF27" i="10"/>
  <c r="BG18" i="10"/>
  <c r="BG22" i="10"/>
  <c r="BG19" i="10"/>
  <c r="BG23" i="10"/>
  <c r="BF20" i="10"/>
  <c r="BF7" i="10"/>
  <c r="BG7" i="10"/>
  <c r="BF32" i="10"/>
  <c r="BF12" i="10"/>
  <c r="BG14" i="10"/>
  <c r="BF11" i="10"/>
  <c r="BI5" i="10"/>
  <c r="BZ700" i="7"/>
  <c r="CB700" i="7"/>
  <c r="M701" i="6"/>
  <c r="CA701" i="7"/>
  <c r="BX701" i="7"/>
  <c r="L701" i="6" s="1"/>
  <c r="BY701" i="7"/>
  <c r="BI30" i="10"/>
  <c r="BH23" i="10"/>
  <c r="BH26" i="10"/>
  <c r="BI27" i="10"/>
  <c r="BI19" i="10"/>
  <c r="BI8" i="10"/>
  <c r="BH32" i="10"/>
  <c r="BH29" i="10"/>
  <c r="BI9" i="10"/>
  <c r="BI18" i="10"/>
  <c r="BI26" i="10"/>
  <c r="BI17" i="10"/>
  <c r="BI6" i="10"/>
  <c r="BH18" i="10"/>
  <c r="BI23" i="10"/>
  <c r="BH27" i="10"/>
  <c r="BI7" i="10"/>
  <c r="BI32" i="10"/>
  <c r="BI29" i="10"/>
  <c r="BH31" i="10"/>
  <c r="BI21" i="10"/>
  <c r="BI14" i="10"/>
  <c r="BH21" i="10"/>
  <c r="BI22" i="10"/>
  <c r="BH16" i="10"/>
  <c r="BI15" i="10"/>
  <c r="BH30" i="10"/>
  <c r="BI11" i="10"/>
  <c r="BI16" i="10"/>
  <c r="BH22" i="10"/>
  <c r="BI13" i="10"/>
  <c r="BH20" i="10"/>
  <c r="BH19" i="10"/>
  <c r="BH25" i="10"/>
  <c r="BI25" i="10"/>
  <c r="BI20" i="10"/>
  <c r="BI31" i="10"/>
  <c r="BI12" i="10"/>
  <c r="BH28" i="10"/>
  <c r="BI28" i="10"/>
  <c r="BH17" i="10"/>
  <c r="BS700" i="7"/>
  <c r="AQ701" i="7"/>
  <c r="AB10" i="10"/>
  <c r="AB4" i="10"/>
  <c r="G10" i="17" s="1"/>
  <c r="AB27" i="10"/>
  <c r="AB21" i="10"/>
  <c r="AB15" i="10"/>
  <c r="AB9" i="10"/>
  <c r="AB32" i="10"/>
  <c r="AB26" i="10"/>
  <c r="AB20" i="10"/>
  <c r="AB14" i="10"/>
  <c r="AB8" i="10"/>
  <c r="AB31" i="10"/>
  <c r="AB25" i="10"/>
  <c r="AB19" i="10"/>
  <c r="AB13" i="10"/>
  <c r="AB7" i="10"/>
  <c r="AB30" i="10"/>
  <c r="AB18" i="10"/>
  <c r="AB12" i="10"/>
  <c r="AB6" i="10"/>
  <c r="AB29" i="10"/>
  <c r="AB23" i="10"/>
  <c r="AB17" i="10"/>
  <c r="AB11" i="10"/>
  <c r="AB5" i="10"/>
  <c r="AB28" i="10"/>
  <c r="AB22" i="10"/>
  <c r="AB16" i="10"/>
  <c r="AC701" i="7"/>
  <c r="Q44" i="10" s="1"/>
  <c r="E50" i="17" s="1"/>
  <c r="Q11" i="10"/>
  <c r="Q22" i="10"/>
  <c r="Q31" i="10"/>
  <c r="Q27" i="10"/>
  <c r="Q26" i="10"/>
  <c r="Q6" i="10"/>
  <c r="Q15" i="10"/>
  <c r="Q10" i="10"/>
  <c r="Q19" i="10"/>
  <c r="Q30" i="10"/>
  <c r="Q23" i="10"/>
  <c r="Q18" i="10"/>
  <c r="Q14" i="10"/>
  <c r="Q7" i="10"/>
  <c r="Q9" i="10"/>
  <c r="Q29" i="10"/>
  <c r="Q17" i="10"/>
  <c r="Q5" i="10"/>
  <c r="Q25" i="10"/>
  <c r="Q13" i="10"/>
  <c r="Q4" i="10"/>
  <c r="E10" i="17" s="1"/>
  <c r="Q12" i="10"/>
  <c r="Q32" i="10"/>
  <c r="Q20" i="10"/>
  <c r="Q8" i="10"/>
  <c r="Q28" i="10"/>
  <c r="Q16" i="10"/>
  <c r="Q21" i="10"/>
  <c r="BK700" i="7"/>
  <c r="BM700" i="7"/>
  <c r="K701" i="6"/>
  <c r="BI701" i="7"/>
  <c r="J701" i="6" s="1"/>
  <c r="BJ701" i="7"/>
  <c r="BL701" i="7"/>
  <c r="BO6" i="7" s="1"/>
  <c r="BO1" i="7"/>
  <c r="BO3" i="7"/>
  <c r="AU701" i="7"/>
  <c r="AV701" i="7"/>
  <c r="I701" i="6"/>
  <c r="AX701" i="7"/>
  <c r="BA6" i="7" s="1"/>
  <c r="BA3" i="7"/>
  <c r="BA1" i="7"/>
  <c r="AY700" i="7"/>
  <c r="AW700" i="7"/>
  <c r="AN701" i="7"/>
  <c r="AA26" i="10"/>
  <c r="Z5" i="10"/>
  <c r="AA18" i="10"/>
  <c r="Y8" i="10"/>
  <c r="Z16" i="10"/>
  <c r="Z23" i="10"/>
  <c r="Z22" i="10"/>
  <c r="AA30" i="10"/>
  <c r="Y20" i="10"/>
  <c r="Y23" i="10"/>
  <c r="Y32" i="10"/>
  <c r="Y13" i="10"/>
  <c r="AA20" i="10"/>
  <c r="Y10" i="10"/>
  <c r="Z20" i="10"/>
  <c r="Z17" i="10"/>
  <c r="Z10" i="10"/>
  <c r="AA32" i="10"/>
  <c r="Y22" i="10"/>
  <c r="Z30" i="10"/>
  <c r="Z13" i="10"/>
  <c r="Y29" i="10"/>
  <c r="AA28" i="10"/>
  <c r="Y18" i="10"/>
  <c r="Z25" i="10"/>
  <c r="Z26" i="10"/>
  <c r="Y5" i="10"/>
  <c r="Y30" i="10"/>
  <c r="Y9" i="10"/>
  <c r="AA23" i="10"/>
  <c r="Y27" i="10"/>
  <c r="Z15" i="10"/>
  <c r="Z6" i="10"/>
  <c r="AA22" i="10"/>
  <c r="Y12" i="10"/>
  <c r="Z27" i="10"/>
  <c r="Y7" i="10"/>
  <c r="Z12" i="10"/>
  <c r="Y6" i="10"/>
  <c r="AA29" i="10"/>
  <c r="Y28" i="10"/>
  <c r="Y15" i="10"/>
  <c r="Z31" i="10"/>
  <c r="Z32" i="10"/>
  <c r="Y16" i="10"/>
  <c r="Z4" i="10"/>
  <c r="Y10" i="17" s="1"/>
  <c r="Z14" i="10"/>
  <c r="Z19" i="10"/>
  <c r="Z8" i="10"/>
  <c r="AA31" i="10"/>
  <c r="Y17" i="10"/>
  <c r="Z7" i="10"/>
  <c r="Y11" i="10"/>
  <c r="Z29" i="10"/>
  <c r="Y25" i="10"/>
  <c r="Z11" i="10"/>
  <c r="Y19" i="10"/>
  <c r="AA25" i="10"/>
  <c r="Y26" i="10"/>
  <c r="Y4" i="10"/>
  <c r="H10" i="17" s="1"/>
  <c r="Z18" i="10"/>
  <c r="Z21" i="10"/>
  <c r="Z28" i="10"/>
  <c r="Y14" i="10"/>
  <c r="Y21" i="10"/>
  <c r="Z9" i="10"/>
  <c r="Y31" i="10"/>
  <c r="AA27" i="10"/>
  <c r="AA21" i="10"/>
  <c r="F700" i="6"/>
  <c r="AK700" i="7"/>
  <c r="AI700" i="7"/>
  <c r="AG701" i="7"/>
  <c r="AJ701" i="7"/>
  <c r="AH701" i="7"/>
  <c r="T701" i="7"/>
  <c r="V701" i="7"/>
  <c r="S701" i="7"/>
  <c r="D701" i="6" s="1"/>
  <c r="W700" i="7"/>
  <c r="U700" i="7"/>
  <c r="Z701" i="7"/>
  <c r="N44" i="10" s="1"/>
  <c r="F50" i="17" s="1"/>
  <c r="L700" i="7"/>
  <c r="D700" i="7"/>
  <c r="B700" i="6" s="1"/>
  <c r="AE700" i="6" s="1"/>
  <c r="G700" i="7"/>
  <c r="E700" i="7"/>
  <c r="C701" i="6"/>
  <c r="F699" i="7"/>
  <c r="H699" i="7"/>
  <c r="AP701" i="7"/>
  <c r="DK2" i="7"/>
  <c r="BR700" i="7"/>
  <c r="DK8" i="7"/>
  <c r="DK11" i="7"/>
  <c r="DK16" i="7"/>
  <c r="DK17" i="7"/>
  <c r="DK111" i="7"/>
  <c r="N700" i="7"/>
  <c r="DK15" i="7"/>
  <c r="CG701" i="7"/>
  <c r="BN225" i="7" l="1"/>
  <c r="BN144" i="7"/>
  <c r="BN145" i="7"/>
  <c r="BN143" i="7"/>
  <c r="AZ134" i="7"/>
  <c r="AZ118" i="7"/>
  <c r="AZ135" i="7"/>
  <c r="AZ112" i="7"/>
  <c r="AZ106" i="7"/>
  <c r="AZ105" i="7"/>
  <c r="AZ104" i="7"/>
  <c r="AZ117" i="7"/>
  <c r="AZ113" i="7"/>
  <c r="AZ111" i="7"/>
  <c r="AZ116" i="7"/>
  <c r="AD39" i="17"/>
  <c r="BK28" i="10"/>
  <c r="M34" i="17" s="1"/>
  <c r="BL28" i="10"/>
  <c r="N34" i="17" s="1"/>
  <c r="BK12" i="10"/>
  <c r="M18" i="17" s="1"/>
  <c r="BL12" i="10"/>
  <c r="N18" i="17" s="1"/>
  <c r="BK20" i="10"/>
  <c r="M26" i="17" s="1"/>
  <c r="BL20" i="10"/>
  <c r="N26" i="17" s="1"/>
  <c r="BK13" i="10"/>
  <c r="M19" i="17" s="1"/>
  <c r="BL13" i="10"/>
  <c r="N19" i="17" s="1"/>
  <c r="BK16" i="10"/>
  <c r="M22" i="17" s="1"/>
  <c r="BL16" i="10"/>
  <c r="N22" i="17" s="1"/>
  <c r="BK21" i="10"/>
  <c r="M27" i="17" s="1"/>
  <c r="BL21" i="10"/>
  <c r="N27" i="17" s="1"/>
  <c r="BK17" i="10"/>
  <c r="M23" i="17" s="1"/>
  <c r="BL17" i="10"/>
  <c r="N23" i="17" s="1"/>
  <c r="BK9" i="10"/>
  <c r="M15" i="17" s="1"/>
  <c r="BL9" i="10"/>
  <c r="N15" i="17" s="1"/>
  <c r="BK19" i="10"/>
  <c r="M25" i="17" s="1"/>
  <c r="BL19" i="10"/>
  <c r="N25" i="17" s="1"/>
  <c r="BK30" i="10"/>
  <c r="M36" i="17" s="1"/>
  <c r="BL30" i="10"/>
  <c r="N36" i="17" s="1"/>
  <c r="BW8" i="10"/>
  <c r="P14" i="17" s="1"/>
  <c r="BV8" i="10"/>
  <c r="O14" i="17" s="1"/>
  <c r="BW24" i="10"/>
  <c r="P30" i="17" s="1"/>
  <c r="BV24" i="10"/>
  <c r="O30" i="17" s="1"/>
  <c r="BW23" i="10"/>
  <c r="P29" i="17" s="1"/>
  <c r="BV23" i="10"/>
  <c r="O29" i="17" s="1"/>
  <c r="BW21" i="10"/>
  <c r="P27" i="17" s="1"/>
  <c r="BV21" i="10"/>
  <c r="O27" i="17" s="1"/>
  <c r="BW7" i="10"/>
  <c r="P13" i="17" s="1"/>
  <c r="BV7" i="10"/>
  <c r="O13" i="17" s="1"/>
  <c r="BW25" i="10"/>
  <c r="P31" i="17" s="1"/>
  <c r="BV25" i="10"/>
  <c r="O31" i="17" s="1"/>
  <c r="BW29" i="10"/>
  <c r="P35" i="17" s="1"/>
  <c r="BV29" i="10"/>
  <c r="O35" i="17" s="1"/>
  <c r="BW12" i="10"/>
  <c r="P18" i="17" s="1"/>
  <c r="BV12" i="10"/>
  <c r="O18" i="17" s="1"/>
  <c r="BW27" i="10"/>
  <c r="P33" i="17" s="1"/>
  <c r="BV27" i="10"/>
  <c r="O33" i="17" s="1"/>
  <c r="BW16" i="10"/>
  <c r="P22" i="17" s="1"/>
  <c r="BV16" i="10"/>
  <c r="O22" i="17" s="1"/>
  <c r="BW17" i="10"/>
  <c r="P23" i="17" s="1"/>
  <c r="BV17" i="10"/>
  <c r="BW6" i="10"/>
  <c r="P12" i="17" s="1"/>
  <c r="BV6" i="10"/>
  <c r="O12" i="17" s="1"/>
  <c r="BW31" i="10"/>
  <c r="P37" i="17" s="1"/>
  <c r="BV31" i="10"/>
  <c r="O37" i="17" s="1"/>
  <c r="BW10" i="10"/>
  <c r="P16" i="17" s="1"/>
  <c r="BV10" i="10"/>
  <c r="O16" i="17" s="1"/>
  <c r="BL31" i="10"/>
  <c r="N37" i="17" s="1"/>
  <c r="BK31" i="10"/>
  <c r="M37" i="17" s="1"/>
  <c r="BK25" i="10"/>
  <c r="M31" i="17" s="1"/>
  <c r="BL25" i="10"/>
  <c r="N31" i="17" s="1"/>
  <c r="BK24" i="10"/>
  <c r="M30" i="17" s="1"/>
  <c r="BL24" i="10"/>
  <c r="N30" i="17" s="1"/>
  <c r="BK11" i="10"/>
  <c r="BL11" i="10"/>
  <c r="N17" i="17" s="1"/>
  <c r="BK15" i="10"/>
  <c r="M21" i="17" s="1"/>
  <c r="BL15" i="10"/>
  <c r="BK22" i="10"/>
  <c r="M28" i="17" s="1"/>
  <c r="BL22" i="10"/>
  <c r="N28" i="17" s="1"/>
  <c r="BK14" i="10"/>
  <c r="M20" i="17" s="1"/>
  <c r="BL14" i="10"/>
  <c r="N20" i="17" s="1"/>
  <c r="BK29" i="10"/>
  <c r="M35" i="17" s="1"/>
  <c r="BL29" i="10"/>
  <c r="N35" i="17" s="1"/>
  <c r="BK7" i="10"/>
  <c r="M13" i="17" s="1"/>
  <c r="BL7" i="10"/>
  <c r="N13" i="17" s="1"/>
  <c r="BK23" i="10"/>
  <c r="M29" i="17" s="1"/>
  <c r="BL23" i="10"/>
  <c r="N29" i="17" s="1"/>
  <c r="BK6" i="10"/>
  <c r="M12" i="17" s="1"/>
  <c r="BL6" i="10"/>
  <c r="N12" i="17" s="1"/>
  <c r="BK26" i="10"/>
  <c r="M32" i="17" s="1"/>
  <c r="BL26" i="10"/>
  <c r="N32" i="17" s="1"/>
  <c r="BK18" i="10"/>
  <c r="M24" i="17" s="1"/>
  <c r="BL18" i="10"/>
  <c r="N24" i="17" s="1"/>
  <c r="BK8" i="10"/>
  <c r="M14" i="17" s="1"/>
  <c r="BL8" i="10"/>
  <c r="N14" i="17" s="1"/>
  <c r="BK27" i="10"/>
  <c r="M33" i="17" s="1"/>
  <c r="BL27" i="10"/>
  <c r="N33" i="17" s="1"/>
  <c r="BK5" i="10"/>
  <c r="M11" i="17" s="1"/>
  <c r="BL5" i="10"/>
  <c r="N11" i="17" s="1"/>
  <c r="BW14" i="10"/>
  <c r="P20" i="17" s="1"/>
  <c r="BV14" i="10"/>
  <c r="O20" i="17" s="1"/>
  <c r="BW15" i="10"/>
  <c r="P21" i="17" s="1"/>
  <c r="BV15" i="10"/>
  <c r="O21" i="17" s="1"/>
  <c r="BW28" i="10"/>
  <c r="P34" i="17" s="1"/>
  <c r="BV28" i="10"/>
  <c r="O34" i="17" s="1"/>
  <c r="BW20" i="10"/>
  <c r="P26" i="17" s="1"/>
  <c r="BV20" i="10"/>
  <c r="O26" i="17" s="1"/>
  <c r="BW19" i="10"/>
  <c r="P25" i="17" s="1"/>
  <c r="BV19" i="10"/>
  <c r="O25" i="17" s="1"/>
  <c r="BW26" i="10"/>
  <c r="P32" i="17" s="1"/>
  <c r="BV26" i="10"/>
  <c r="O32" i="17" s="1"/>
  <c r="BW13" i="10"/>
  <c r="P19" i="17" s="1"/>
  <c r="BV13" i="10"/>
  <c r="O19" i="17" s="1"/>
  <c r="BW11" i="10"/>
  <c r="P17" i="17" s="1"/>
  <c r="BV11" i="10"/>
  <c r="O17" i="17" s="1"/>
  <c r="BW22" i="10"/>
  <c r="P28" i="17" s="1"/>
  <c r="BV22" i="10"/>
  <c r="O28" i="17" s="1"/>
  <c r="BW30" i="10"/>
  <c r="P36" i="17" s="1"/>
  <c r="BV30" i="10"/>
  <c r="O36" i="17" s="1"/>
  <c r="BW9" i="10"/>
  <c r="P15" i="17" s="1"/>
  <c r="BV9" i="10"/>
  <c r="O15" i="17" s="1"/>
  <c r="BW18" i="10"/>
  <c r="P24" i="17" s="1"/>
  <c r="BV18" i="10"/>
  <c r="O24" i="17" s="1"/>
  <c r="BW5" i="10"/>
  <c r="P11" i="17" s="1"/>
  <c r="BV5" i="10"/>
  <c r="O11" i="17" s="1"/>
  <c r="S21" i="10"/>
  <c r="E27" i="17" s="1"/>
  <c r="T21" i="10"/>
  <c r="F27" i="17" s="1"/>
  <c r="S28" i="10"/>
  <c r="E34" i="17" s="1"/>
  <c r="T28" i="10"/>
  <c r="F34" i="17" s="1"/>
  <c r="S20" i="10"/>
  <c r="E26" i="17" s="1"/>
  <c r="T20" i="10"/>
  <c r="F26" i="17" s="1"/>
  <c r="S12" i="10"/>
  <c r="E18" i="17" s="1"/>
  <c r="T12" i="10"/>
  <c r="F18" i="17" s="1"/>
  <c r="S25" i="10"/>
  <c r="E31" i="17" s="1"/>
  <c r="T25" i="10"/>
  <c r="F31" i="17" s="1"/>
  <c r="S17" i="10"/>
  <c r="T17" i="10"/>
  <c r="F23" i="17" s="1"/>
  <c r="S9" i="10"/>
  <c r="E15" i="17" s="1"/>
  <c r="T9" i="10"/>
  <c r="F15" i="17" s="1"/>
  <c r="S14" i="10"/>
  <c r="E20" i="17" s="1"/>
  <c r="T14" i="10"/>
  <c r="F20" i="17" s="1"/>
  <c r="S23" i="10"/>
  <c r="E29" i="17" s="1"/>
  <c r="T23" i="10"/>
  <c r="F29" i="17" s="1"/>
  <c r="S19" i="10"/>
  <c r="T19" i="10"/>
  <c r="F25" i="17" s="1"/>
  <c r="S15" i="10"/>
  <c r="T15" i="10"/>
  <c r="F21" i="17" s="1"/>
  <c r="S26" i="10"/>
  <c r="E32" i="17" s="1"/>
  <c r="T26" i="10"/>
  <c r="F32" i="17" s="1"/>
  <c r="T31" i="10"/>
  <c r="F37" i="17" s="1"/>
  <c r="S31" i="10"/>
  <c r="E37" i="17" s="1"/>
  <c r="S11" i="10"/>
  <c r="T11" i="10"/>
  <c r="F17" i="17" s="1"/>
  <c r="AE16" i="10"/>
  <c r="H22" i="17" s="1"/>
  <c r="AD16" i="10"/>
  <c r="G22" i="17" s="1"/>
  <c r="AE28" i="10"/>
  <c r="AD28" i="10"/>
  <c r="G34" i="17" s="1"/>
  <c r="AE11" i="10"/>
  <c r="H17" i="17" s="1"/>
  <c r="AD11" i="10"/>
  <c r="G17" i="17" s="1"/>
  <c r="AE23" i="10"/>
  <c r="H29" i="17" s="1"/>
  <c r="AD23" i="10"/>
  <c r="G29" i="17" s="1"/>
  <c r="AE6" i="10"/>
  <c r="H12" i="17" s="1"/>
  <c r="AD6" i="10"/>
  <c r="G12" i="17" s="1"/>
  <c r="AE18" i="10"/>
  <c r="H24" i="17" s="1"/>
  <c r="AD18" i="10"/>
  <c r="G24" i="17" s="1"/>
  <c r="AE30" i="10"/>
  <c r="H36" i="17" s="1"/>
  <c r="AD30" i="10"/>
  <c r="G36" i="17" s="1"/>
  <c r="AE13" i="10"/>
  <c r="H19" i="17" s="1"/>
  <c r="AD13" i="10"/>
  <c r="AE25" i="10"/>
  <c r="H31" i="17" s="1"/>
  <c r="AD25" i="10"/>
  <c r="G31" i="17" s="1"/>
  <c r="AE8" i="10"/>
  <c r="H14" i="17" s="1"/>
  <c r="AD8" i="10"/>
  <c r="G14" i="17" s="1"/>
  <c r="AE20" i="10"/>
  <c r="H26" i="17" s="1"/>
  <c r="AD20" i="10"/>
  <c r="G26" i="17" s="1"/>
  <c r="AE15" i="10"/>
  <c r="H21" i="17" s="1"/>
  <c r="AD15" i="10"/>
  <c r="AF15" i="10" s="1"/>
  <c r="Y21" i="17" s="1"/>
  <c r="AE27" i="10"/>
  <c r="H33" i="17" s="1"/>
  <c r="AD27" i="10"/>
  <c r="G33" i="17" s="1"/>
  <c r="AE10" i="10"/>
  <c r="H16" i="17" s="1"/>
  <c r="AD10" i="10"/>
  <c r="G16" i="17" s="1"/>
  <c r="S16" i="10"/>
  <c r="E22" i="17" s="1"/>
  <c r="T16" i="10"/>
  <c r="F22" i="17" s="1"/>
  <c r="S8" i="10"/>
  <c r="E14" i="17" s="1"/>
  <c r="T8" i="10"/>
  <c r="F14" i="17" s="1"/>
  <c r="S24" i="10"/>
  <c r="E30" i="17" s="1"/>
  <c r="T24" i="10"/>
  <c r="F30" i="17" s="1"/>
  <c r="S13" i="10"/>
  <c r="E19" i="17" s="1"/>
  <c r="T13" i="10"/>
  <c r="F19" i="17" s="1"/>
  <c r="S5" i="10"/>
  <c r="E11" i="17" s="1"/>
  <c r="T5" i="10"/>
  <c r="F11" i="17" s="1"/>
  <c r="S29" i="10"/>
  <c r="E35" i="17" s="1"/>
  <c r="T29" i="10"/>
  <c r="F35" i="17" s="1"/>
  <c r="S7" i="10"/>
  <c r="E13" i="17" s="1"/>
  <c r="T7" i="10"/>
  <c r="F13" i="17" s="1"/>
  <c r="S18" i="10"/>
  <c r="E24" i="17" s="1"/>
  <c r="T18" i="10"/>
  <c r="F24" i="17" s="1"/>
  <c r="S30" i="10"/>
  <c r="E36" i="17" s="1"/>
  <c r="T30" i="10"/>
  <c r="F36" i="17" s="1"/>
  <c r="S10" i="10"/>
  <c r="E16" i="17" s="1"/>
  <c r="T10" i="10"/>
  <c r="F16" i="17" s="1"/>
  <c r="S6" i="10"/>
  <c r="E12" i="17" s="1"/>
  <c r="T6" i="10"/>
  <c r="F12" i="17" s="1"/>
  <c r="S27" i="10"/>
  <c r="E33" i="17" s="1"/>
  <c r="T27" i="10"/>
  <c r="F33" i="17" s="1"/>
  <c r="S22" i="10"/>
  <c r="E28" i="17" s="1"/>
  <c r="T22" i="10"/>
  <c r="F28" i="17" s="1"/>
  <c r="AE22" i="10"/>
  <c r="H28" i="17" s="1"/>
  <c r="AD22" i="10"/>
  <c r="G28" i="17" s="1"/>
  <c r="AE5" i="10"/>
  <c r="H11" i="17" s="1"/>
  <c r="AD5" i="10"/>
  <c r="G11" i="17" s="1"/>
  <c r="AE17" i="10"/>
  <c r="H23" i="17" s="1"/>
  <c r="AD17" i="10"/>
  <c r="AF17" i="10" s="1"/>
  <c r="Y23" i="17" s="1"/>
  <c r="AE29" i="10"/>
  <c r="H35" i="17" s="1"/>
  <c r="AD29" i="10"/>
  <c r="G35" i="17" s="1"/>
  <c r="AE12" i="10"/>
  <c r="H18" i="17" s="1"/>
  <c r="AD12" i="10"/>
  <c r="G18" i="17" s="1"/>
  <c r="AE24" i="10"/>
  <c r="H30" i="17" s="1"/>
  <c r="AD24" i="10"/>
  <c r="G30" i="17" s="1"/>
  <c r="AE7" i="10"/>
  <c r="H13" i="17" s="1"/>
  <c r="AD7" i="10"/>
  <c r="G13" i="17" s="1"/>
  <c r="AE19" i="10"/>
  <c r="H25" i="17" s="1"/>
  <c r="AD19" i="10"/>
  <c r="G25" i="17" s="1"/>
  <c r="AE31" i="10"/>
  <c r="H37" i="17" s="1"/>
  <c r="AD31" i="10"/>
  <c r="G37" i="17" s="1"/>
  <c r="AE14" i="10"/>
  <c r="H20" i="17" s="1"/>
  <c r="AD14" i="10"/>
  <c r="G20" i="17" s="1"/>
  <c r="AE26" i="10"/>
  <c r="H32" i="17" s="1"/>
  <c r="AD26" i="10"/>
  <c r="G32" i="17" s="1"/>
  <c r="AE9" i="10"/>
  <c r="H15" i="17" s="1"/>
  <c r="AD9" i="10"/>
  <c r="AE21" i="10"/>
  <c r="H27" i="17" s="1"/>
  <c r="AD21" i="10"/>
  <c r="G27" i="17" s="1"/>
  <c r="BX14" i="10"/>
  <c r="AC20" i="17" s="1"/>
  <c r="BY14" i="10"/>
  <c r="AM20" i="17" s="1"/>
  <c r="BY15" i="10"/>
  <c r="AM21" i="17" s="1"/>
  <c r="BX15" i="10"/>
  <c r="AC21" i="17" s="1"/>
  <c r="BY28" i="10"/>
  <c r="AM34" i="17" s="1"/>
  <c r="BX28" i="10"/>
  <c r="AC34" i="17" s="1"/>
  <c r="BY20" i="10"/>
  <c r="AM26" i="17" s="1"/>
  <c r="BX20" i="10"/>
  <c r="AC26" i="17" s="1"/>
  <c r="BY19" i="10"/>
  <c r="AM25" i="17" s="1"/>
  <c r="BX19" i="10"/>
  <c r="AC25" i="17" s="1"/>
  <c r="BX26" i="10"/>
  <c r="AC32" i="17" s="1"/>
  <c r="BY26" i="10"/>
  <c r="AM32" i="17" s="1"/>
  <c r="BX13" i="10"/>
  <c r="AC19" i="17" s="1"/>
  <c r="BY13" i="10"/>
  <c r="AM19" i="17" s="1"/>
  <c r="BY11" i="10"/>
  <c r="AM17" i="17" s="1"/>
  <c r="BX11" i="10"/>
  <c r="AC17" i="17" s="1"/>
  <c r="BX22" i="10"/>
  <c r="AC28" i="17" s="1"/>
  <c r="BY22" i="10"/>
  <c r="AM28" i="17" s="1"/>
  <c r="BX30" i="10"/>
  <c r="AC36" i="17" s="1"/>
  <c r="BY30" i="10"/>
  <c r="AM36" i="17" s="1"/>
  <c r="BX9" i="10"/>
  <c r="AC15" i="17" s="1"/>
  <c r="BX18" i="10"/>
  <c r="AC24" i="17" s="1"/>
  <c r="BY18" i="10"/>
  <c r="AM24" i="17" s="1"/>
  <c r="BX5" i="10"/>
  <c r="AC11" i="17" s="1"/>
  <c r="BY5" i="10"/>
  <c r="AM11" i="17" s="1"/>
  <c r="BY8" i="10"/>
  <c r="AM14" i="17" s="1"/>
  <c r="BX8" i="10"/>
  <c r="AC14" i="17" s="1"/>
  <c r="BY24" i="10"/>
  <c r="AM30" i="17" s="1"/>
  <c r="BX24" i="10"/>
  <c r="AC30" i="17" s="1"/>
  <c r="BY23" i="10"/>
  <c r="AM29" i="17" s="1"/>
  <c r="BX23" i="10"/>
  <c r="AC29" i="17" s="1"/>
  <c r="BX21" i="10"/>
  <c r="AC27" i="17" s="1"/>
  <c r="BY21" i="10"/>
  <c r="AM27" i="17" s="1"/>
  <c r="BY7" i="10"/>
  <c r="AM13" i="17" s="1"/>
  <c r="BX7" i="10"/>
  <c r="AC13" i="17" s="1"/>
  <c r="BX25" i="10"/>
  <c r="AC31" i="17" s="1"/>
  <c r="BY25" i="10"/>
  <c r="AM31" i="17" s="1"/>
  <c r="BX29" i="10"/>
  <c r="AC35" i="17" s="1"/>
  <c r="BY29" i="10"/>
  <c r="AM35" i="17" s="1"/>
  <c r="BY12" i="10"/>
  <c r="AM18" i="17" s="1"/>
  <c r="BX12" i="10"/>
  <c r="AC18" i="17" s="1"/>
  <c r="BY27" i="10"/>
  <c r="AM33" i="17" s="1"/>
  <c r="BX27" i="10"/>
  <c r="AC33" i="17" s="1"/>
  <c r="BY16" i="10"/>
  <c r="AM22" i="17" s="1"/>
  <c r="BX16" i="10"/>
  <c r="AC22" i="17" s="1"/>
  <c r="BX17" i="10"/>
  <c r="AC23" i="17" s="1"/>
  <c r="O23" i="17"/>
  <c r="BY17" i="10"/>
  <c r="AM23" i="17" s="1"/>
  <c r="BX6" i="10"/>
  <c r="AC12" i="17" s="1"/>
  <c r="BY6" i="10"/>
  <c r="AM12" i="17" s="1"/>
  <c r="BY31" i="10"/>
  <c r="AM37" i="17" s="1"/>
  <c r="BX31" i="10"/>
  <c r="AC37" i="17" s="1"/>
  <c r="BX10" i="10"/>
  <c r="AC16" i="17" s="1"/>
  <c r="BY10" i="10"/>
  <c r="AM16" i="17" s="1"/>
  <c r="BN31" i="10"/>
  <c r="AL37" i="17" s="1"/>
  <c r="BM31" i="10"/>
  <c r="AB37" i="17" s="1"/>
  <c r="N21" i="17"/>
  <c r="BM15" i="10"/>
  <c r="AB21" i="17" s="1"/>
  <c r="BM14" i="10"/>
  <c r="AB20" i="17" s="1"/>
  <c r="BN14" i="10"/>
  <c r="AL20" i="17" s="1"/>
  <c r="BM25" i="10"/>
  <c r="AB31" i="17" s="1"/>
  <c r="BN25" i="10"/>
  <c r="AL31" i="17" s="1"/>
  <c r="BN24" i="10"/>
  <c r="AL30" i="17" s="1"/>
  <c r="BM24" i="10"/>
  <c r="AB30" i="17" s="1"/>
  <c r="BM22" i="10"/>
  <c r="AB28" i="17" s="1"/>
  <c r="BN22" i="10"/>
  <c r="AL28" i="17" s="1"/>
  <c r="BM29" i="10"/>
  <c r="AB35" i="17" s="1"/>
  <c r="BN29" i="10"/>
  <c r="AL35" i="17" s="1"/>
  <c r="BN7" i="10"/>
  <c r="AL13" i="17" s="1"/>
  <c r="BM7" i="10"/>
  <c r="AB13" i="17" s="1"/>
  <c r="BN23" i="10"/>
  <c r="AL29" i="17" s="1"/>
  <c r="BM23" i="10"/>
  <c r="AB29" i="17" s="1"/>
  <c r="BM6" i="10"/>
  <c r="AB12" i="17" s="1"/>
  <c r="BN6" i="10"/>
  <c r="AL12" i="17" s="1"/>
  <c r="BM26" i="10"/>
  <c r="AB32" i="17" s="1"/>
  <c r="BN26" i="10"/>
  <c r="AL32" i="17" s="1"/>
  <c r="BM18" i="10"/>
  <c r="AB24" i="17" s="1"/>
  <c r="BN18" i="10"/>
  <c r="AL24" i="17" s="1"/>
  <c r="BN8" i="10"/>
  <c r="AL14" i="17" s="1"/>
  <c r="BM8" i="10"/>
  <c r="AB14" i="17" s="1"/>
  <c r="BN27" i="10"/>
  <c r="AL33" i="17" s="1"/>
  <c r="BM27" i="10"/>
  <c r="AB33" i="17" s="1"/>
  <c r="BM5" i="10"/>
  <c r="AB11" i="17" s="1"/>
  <c r="BN5" i="10"/>
  <c r="AL11" i="17" s="1"/>
  <c r="BN28" i="10"/>
  <c r="AL34" i="17" s="1"/>
  <c r="BM28" i="10"/>
  <c r="AB34" i="17" s="1"/>
  <c r="BN12" i="10"/>
  <c r="AL18" i="17" s="1"/>
  <c r="BM12" i="10"/>
  <c r="AB18" i="17" s="1"/>
  <c r="BN20" i="10"/>
  <c r="AL26" i="17" s="1"/>
  <c r="BM20" i="10"/>
  <c r="AB26" i="17" s="1"/>
  <c r="BM13" i="10"/>
  <c r="AB19" i="17" s="1"/>
  <c r="BN13" i="10"/>
  <c r="AL19" i="17" s="1"/>
  <c r="BN16" i="10"/>
  <c r="AL22" i="17" s="1"/>
  <c r="BM16" i="10"/>
  <c r="AB22" i="17" s="1"/>
  <c r="BM21" i="10"/>
  <c r="AB27" i="17" s="1"/>
  <c r="BN21" i="10"/>
  <c r="AL27" i="17" s="1"/>
  <c r="BM17" i="10"/>
  <c r="AB23" i="17" s="1"/>
  <c r="BN17" i="10"/>
  <c r="AL23" i="17" s="1"/>
  <c r="BM9" i="10"/>
  <c r="AB15" i="17" s="1"/>
  <c r="BN9" i="10"/>
  <c r="AL15" i="17" s="1"/>
  <c r="BN19" i="10"/>
  <c r="AL25" i="17" s="1"/>
  <c r="BM19" i="10"/>
  <c r="AB25" i="17" s="1"/>
  <c r="BM30" i="10"/>
  <c r="AB36" i="17" s="1"/>
  <c r="BN30" i="10"/>
  <c r="AL36" i="17" s="1"/>
  <c r="AF22" i="10"/>
  <c r="Y28" i="17" s="1"/>
  <c r="AG22" i="10"/>
  <c r="AI28" i="17" s="1"/>
  <c r="AF5" i="10"/>
  <c r="Y11" i="17" s="1"/>
  <c r="AG5" i="10"/>
  <c r="AI11" i="17" s="1"/>
  <c r="AF29" i="10"/>
  <c r="Y35" i="17" s="1"/>
  <c r="AG29" i="10"/>
  <c r="AI35" i="17" s="1"/>
  <c r="AF12" i="10"/>
  <c r="Y18" i="17" s="1"/>
  <c r="AG24" i="10"/>
  <c r="AI30" i="17" s="1"/>
  <c r="AF24" i="10"/>
  <c r="Y30" i="17" s="1"/>
  <c r="AF7" i="10"/>
  <c r="Y13" i="17" s="1"/>
  <c r="AG31" i="10"/>
  <c r="AI37" i="17" s="1"/>
  <c r="AF31" i="10"/>
  <c r="Y37" i="17" s="1"/>
  <c r="AF14" i="10"/>
  <c r="Y20" i="17" s="1"/>
  <c r="AF26" i="10"/>
  <c r="Y32" i="17" s="1"/>
  <c r="AG26" i="10"/>
  <c r="AI32" i="17" s="1"/>
  <c r="AF9" i="10"/>
  <c r="Y15" i="17" s="1"/>
  <c r="AF21" i="10"/>
  <c r="Y27" i="17" s="1"/>
  <c r="AG21" i="10"/>
  <c r="AI27" i="17" s="1"/>
  <c r="AG16" i="10"/>
  <c r="AI22" i="17" s="1"/>
  <c r="AF16" i="10"/>
  <c r="Y22" i="17" s="1"/>
  <c r="AG28" i="10"/>
  <c r="AI34" i="17" s="1"/>
  <c r="H34" i="17"/>
  <c r="AF28" i="10"/>
  <c r="Y34" i="17" s="1"/>
  <c r="AG23" i="10"/>
  <c r="AI29" i="17" s="1"/>
  <c r="AF23" i="10"/>
  <c r="Y29" i="17" s="1"/>
  <c r="AF6" i="10"/>
  <c r="Y12" i="17" s="1"/>
  <c r="AG6" i="10"/>
  <c r="AI12" i="17" s="1"/>
  <c r="AF18" i="10"/>
  <c r="Y24" i="17" s="1"/>
  <c r="AG18" i="10"/>
  <c r="AI24" i="17" s="1"/>
  <c r="AF30" i="10"/>
  <c r="Y36" i="17" s="1"/>
  <c r="AG30" i="10"/>
  <c r="AI36" i="17" s="1"/>
  <c r="AF13" i="10"/>
  <c r="Y19" i="17" s="1"/>
  <c r="AF25" i="10"/>
  <c r="Y31" i="17" s="1"/>
  <c r="AG25" i="10"/>
  <c r="AI31" i="17" s="1"/>
  <c r="AG20" i="10"/>
  <c r="AI26" i="17" s="1"/>
  <c r="AF20" i="10"/>
  <c r="Y26" i="17" s="1"/>
  <c r="AG27" i="10"/>
  <c r="AI33" i="17" s="1"/>
  <c r="AF27" i="10"/>
  <c r="Y33" i="17" s="1"/>
  <c r="V24" i="10"/>
  <c r="AH30" i="17" s="1"/>
  <c r="U24" i="10"/>
  <c r="X30" i="17" s="1"/>
  <c r="U5" i="10"/>
  <c r="X11" i="17" s="1"/>
  <c r="V5" i="10"/>
  <c r="AH11" i="17" s="1"/>
  <c r="U29" i="10"/>
  <c r="X35" i="17" s="1"/>
  <c r="V29" i="10"/>
  <c r="AH35" i="17" s="1"/>
  <c r="V7" i="10"/>
  <c r="AH13" i="17" s="1"/>
  <c r="U7" i="10"/>
  <c r="X13" i="17" s="1"/>
  <c r="U18" i="10"/>
  <c r="X24" i="17" s="1"/>
  <c r="V18" i="10"/>
  <c r="AH24" i="17" s="1"/>
  <c r="U30" i="10"/>
  <c r="X36" i="17" s="1"/>
  <c r="V30" i="10"/>
  <c r="AH36" i="17" s="1"/>
  <c r="U6" i="10"/>
  <c r="X12" i="17" s="1"/>
  <c r="V6" i="10"/>
  <c r="AH12" i="17" s="1"/>
  <c r="V27" i="10"/>
  <c r="AH33" i="17" s="1"/>
  <c r="U27" i="10"/>
  <c r="X33" i="17" s="1"/>
  <c r="U22" i="10"/>
  <c r="X28" i="17" s="1"/>
  <c r="V22" i="10"/>
  <c r="AH28" i="17" s="1"/>
  <c r="U21" i="10"/>
  <c r="X27" i="17" s="1"/>
  <c r="V21" i="10"/>
  <c r="AH27" i="17" s="1"/>
  <c r="V28" i="10"/>
  <c r="AH34" i="17" s="1"/>
  <c r="U28" i="10"/>
  <c r="X34" i="17" s="1"/>
  <c r="V20" i="10"/>
  <c r="AH26" i="17" s="1"/>
  <c r="U20" i="10"/>
  <c r="X26" i="17" s="1"/>
  <c r="U25" i="10"/>
  <c r="X31" i="17" s="1"/>
  <c r="V25" i="10"/>
  <c r="AH31" i="17" s="1"/>
  <c r="V23" i="10"/>
  <c r="AH29" i="17" s="1"/>
  <c r="U23" i="10"/>
  <c r="X29" i="17" s="1"/>
  <c r="U26" i="10"/>
  <c r="X32" i="17" s="1"/>
  <c r="V26" i="10"/>
  <c r="AH32" i="17" s="1"/>
  <c r="V31" i="10"/>
  <c r="AH37" i="17" s="1"/>
  <c r="U31" i="10"/>
  <c r="X37" i="17" s="1"/>
  <c r="R39" i="17"/>
  <c r="U50" i="17"/>
  <c r="E52" i="17"/>
  <c r="V50" i="17"/>
  <c r="F52" i="17"/>
  <c r="Y49" i="10"/>
  <c r="AB49" i="10"/>
  <c r="BQ49" i="10"/>
  <c r="BT49" i="10"/>
  <c r="Q39" i="17"/>
  <c r="Q47" i="10"/>
  <c r="Q49" i="10" s="1"/>
  <c r="N47" i="10"/>
  <c r="CD4" i="10"/>
  <c r="AN10" i="17" s="1"/>
  <c r="CD7" i="10"/>
  <c r="CD9" i="10"/>
  <c r="DH8" i="7"/>
  <c r="DH10" i="7"/>
  <c r="CS2" i="7"/>
  <c r="N701" i="6"/>
  <c r="AF701" i="6"/>
  <c r="CS13" i="7"/>
  <c r="CO701" i="7"/>
  <c r="CS5" i="7" s="1"/>
  <c r="CQ701" i="7"/>
  <c r="CS7" i="7" s="1"/>
  <c r="CS4" i="7"/>
  <c r="CS12" i="7" s="1"/>
  <c r="CS9" i="7"/>
  <c r="CB701" i="7"/>
  <c r="BZ701" i="7"/>
  <c r="AX13" i="10"/>
  <c r="AX25" i="10"/>
  <c r="AX16" i="10"/>
  <c r="AX17" i="10"/>
  <c r="AX22" i="10"/>
  <c r="AX18" i="10"/>
  <c r="AX9" i="10"/>
  <c r="AX5" i="10"/>
  <c r="AX32" i="10"/>
  <c r="AX12" i="10"/>
  <c r="AX31" i="10"/>
  <c r="AX4" i="10"/>
  <c r="K10" i="17" s="1"/>
  <c r="AX21" i="10"/>
  <c r="AX15" i="10"/>
  <c r="AX20" i="10"/>
  <c r="AX8" i="10"/>
  <c r="AX29" i="10"/>
  <c r="AX30" i="10"/>
  <c r="AX28" i="10"/>
  <c r="AX14" i="10"/>
  <c r="AX7" i="10"/>
  <c r="AX19" i="10"/>
  <c r="AX10" i="10"/>
  <c r="AX6" i="10"/>
  <c r="AX11" i="10"/>
  <c r="AX26" i="10"/>
  <c r="AX27" i="10"/>
  <c r="AX23" i="10"/>
  <c r="BE701" i="7"/>
  <c r="AM15" i="10"/>
  <c r="AM22" i="10"/>
  <c r="AM26" i="10"/>
  <c r="AM28" i="10"/>
  <c r="AM17" i="10"/>
  <c r="AM31" i="10"/>
  <c r="AM32" i="10"/>
  <c r="U38" i="17" s="1"/>
  <c r="AM19" i="10"/>
  <c r="AM14" i="10"/>
  <c r="AM21" i="10"/>
  <c r="AM18" i="10"/>
  <c r="AM20" i="10"/>
  <c r="AM23" i="10"/>
  <c r="AM9" i="10"/>
  <c r="AM12" i="10"/>
  <c r="AM10" i="10"/>
  <c r="AM25" i="10"/>
  <c r="AM11" i="10"/>
  <c r="AM16" i="10"/>
  <c r="AM30" i="10"/>
  <c r="AM27" i="10"/>
  <c r="AM13" i="10"/>
  <c r="AM5" i="10"/>
  <c r="AM7" i="10"/>
  <c r="AM29" i="10"/>
  <c r="AM8" i="10"/>
  <c r="AM6" i="10"/>
  <c r="AM4" i="10"/>
  <c r="I10" i="17" s="1"/>
  <c r="O701" i="7"/>
  <c r="F41" i="10" s="1"/>
  <c r="F9" i="10"/>
  <c r="F8" i="10"/>
  <c r="F32" i="10"/>
  <c r="F20" i="10"/>
  <c r="F17" i="10"/>
  <c r="F6" i="10"/>
  <c r="F12" i="10"/>
  <c r="F26" i="10"/>
  <c r="F5" i="10"/>
  <c r="H5" i="10" s="1"/>
  <c r="F29" i="10"/>
  <c r="F18" i="10"/>
  <c r="F7" i="10"/>
  <c r="F19" i="10"/>
  <c r="F10" i="10"/>
  <c r="F16" i="10"/>
  <c r="F30" i="10"/>
  <c r="F31" i="10"/>
  <c r="F25" i="10"/>
  <c r="F15" i="10"/>
  <c r="F27" i="10"/>
  <c r="F14" i="10"/>
  <c r="F21" i="10"/>
  <c r="F11" i="10"/>
  <c r="F22" i="10"/>
  <c r="F28" i="10"/>
  <c r="F13" i="10"/>
  <c r="F23" i="10"/>
  <c r="F4" i="10"/>
  <c r="C10" i="17" s="1"/>
  <c r="BS701" i="7"/>
  <c r="BO13" i="7"/>
  <c r="BO9" i="7"/>
  <c r="BP701" i="7"/>
  <c r="AV14" i="10"/>
  <c r="AW16" i="10"/>
  <c r="AU10" i="10"/>
  <c r="AV10" i="10"/>
  <c r="AV23" i="10"/>
  <c r="AV32" i="10"/>
  <c r="AV9" i="10"/>
  <c r="AV4" i="10"/>
  <c r="AA10" i="17" s="1"/>
  <c r="AW22" i="10"/>
  <c r="AU16" i="10"/>
  <c r="AV21" i="10"/>
  <c r="AV28" i="10"/>
  <c r="AU11" i="10"/>
  <c r="AU28" i="10"/>
  <c r="AU13" i="10"/>
  <c r="AW23" i="10"/>
  <c r="AV11" i="10"/>
  <c r="AV8" i="10"/>
  <c r="AW28" i="10"/>
  <c r="AU22" i="10"/>
  <c r="AW29" i="10"/>
  <c r="AW27" i="10"/>
  <c r="AW25" i="10"/>
  <c r="AV5" i="10"/>
  <c r="AU25" i="10"/>
  <c r="AW18" i="10"/>
  <c r="AV18" i="10"/>
  <c r="AV17" i="10"/>
  <c r="AV20" i="10"/>
  <c r="AU27" i="10"/>
  <c r="AW30" i="10"/>
  <c r="AV13" i="10"/>
  <c r="AV12" i="10"/>
  <c r="AW26" i="10"/>
  <c r="AU20" i="10"/>
  <c r="AW21" i="10"/>
  <c r="AU6" i="10"/>
  <c r="AU23" i="10"/>
  <c r="AV19" i="10"/>
  <c r="AV30" i="10"/>
  <c r="AU18" i="10"/>
  <c r="AV31" i="10"/>
  <c r="AW19" i="10"/>
  <c r="AV22" i="10"/>
  <c r="AU30" i="10"/>
  <c r="AU17" i="10"/>
  <c r="AU8" i="10"/>
  <c r="AU15" i="10"/>
  <c r="AV25" i="10"/>
  <c r="AW17" i="10"/>
  <c r="AU32" i="10"/>
  <c r="AU21" i="10"/>
  <c r="AW31" i="10"/>
  <c r="AU7" i="10"/>
  <c r="AV15" i="10"/>
  <c r="AV16" i="10"/>
  <c r="AW20" i="10"/>
  <c r="AU14" i="10"/>
  <c r="AV26" i="10"/>
  <c r="AV27" i="10"/>
  <c r="AU4" i="10"/>
  <c r="L10" i="17" s="1"/>
  <c r="AU26" i="10"/>
  <c r="AW32" i="10"/>
  <c r="AU5" i="10"/>
  <c r="AU29" i="10"/>
  <c r="AV7" i="10"/>
  <c r="AV6" i="10"/>
  <c r="AW15" i="10"/>
  <c r="AV29" i="10"/>
  <c r="AU31" i="10"/>
  <c r="AU19" i="10"/>
  <c r="BK701" i="7"/>
  <c r="BM701" i="7"/>
  <c r="BI4" i="7"/>
  <c r="J4" i="6" s="1"/>
  <c r="BJ4" i="7"/>
  <c r="BB701" i="7"/>
  <c r="AL28" i="10"/>
  <c r="AK17" i="10"/>
  <c r="AK18" i="10"/>
  <c r="AJ5" i="10"/>
  <c r="AK11" i="10"/>
  <c r="AK6" i="10"/>
  <c r="AJ23" i="10"/>
  <c r="AL26" i="10"/>
  <c r="AJ20" i="10"/>
  <c r="AJ22" i="10"/>
  <c r="AL23" i="10"/>
  <c r="AL25" i="10"/>
  <c r="AK32" i="10"/>
  <c r="AK4" i="10"/>
  <c r="Z10" i="17" s="1"/>
  <c r="AK15" i="10"/>
  <c r="AK14" i="10"/>
  <c r="AJ4" i="10"/>
  <c r="J10" i="17" s="1"/>
  <c r="AJ9" i="10"/>
  <c r="AJ6" i="10"/>
  <c r="AJ17" i="10"/>
  <c r="AK19" i="10"/>
  <c r="AK22" i="10"/>
  <c r="AJ21" i="10"/>
  <c r="AJ13" i="10"/>
  <c r="AK31" i="10"/>
  <c r="AL20" i="10"/>
  <c r="AJ14" i="10"/>
  <c r="AK20" i="10"/>
  <c r="AJ8" i="10"/>
  <c r="AJ25" i="10"/>
  <c r="AL19" i="10"/>
  <c r="AK23" i="10"/>
  <c r="AK30" i="10"/>
  <c r="AK25" i="10"/>
  <c r="AJ32" i="10"/>
  <c r="AJ19" i="10"/>
  <c r="AK10" i="10"/>
  <c r="AL18" i="10"/>
  <c r="AJ12" i="10"/>
  <c r="AK12" i="10"/>
  <c r="AK7" i="10"/>
  <c r="AJ27" i="10"/>
  <c r="AK9" i="10"/>
  <c r="AJ31" i="10"/>
  <c r="AL22" i="10"/>
  <c r="AJ16" i="10"/>
  <c r="AK28" i="10"/>
  <c r="AJ7" i="10"/>
  <c r="AJ28" i="10"/>
  <c r="AJ11" i="10"/>
  <c r="AJ29" i="10"/>
  <c r="AL31" i="10"/>
  <c r="AL30" i="10"/>
  <c r="AJ15" i="10"/>
  <c r="AJ30" i="10"/>
  <c r="AK5" i="10"/>
  <c r="AJ10" i="10"/>
  <c r="AL32" i="10"/>
  <c r="AJ18" i="10"/>
  <c r="AK29" i="10"/>
  <c r="AK8" i="10"/>
  <c r="AL27" i="10"/>
  <c r="AK27" i="10"/>
  <c r="AK16" i="10"/>
  <c r="AL21" i="10"/>
  <c r="AJ26" i="10"/>
  <c r="AL29" i="10"/>
  <c r="AL16" i="10"/>
  <c r="AK13" i="10"/>
  <c r="AK26" i="10"/>
  <c r="AK21" i="10"/>
  <c r="BA9" i="7"/>
  <c r="AW701" i="7"/>
  <c r="BA5" i="7" s="1"/>
  <c r="AY701" i="7"/>
  <c r="BA7" i="7" s="1"/>
  <c r="BA4" i="7"/>
  <c r="BA12" i="7" s="1"/>
  <c r="BA13" i="7"/>
  <c r="H701" i="6"/>
  <c r="BA2" i="7"/>
  <c r="F701" i="6"/>
  <c r="AI701" i="7"/>
  <c r="AK701" i="7"/>
  <c r="U701" i="7"/>
  <c r="W701" i="7"/>
  <c r="L701" i="7"/>
  <c r="C41" i="10" s="1"/>
  <c r="D701" i="7"/>
  <c r="B701" i="6" s="1"/>
  <c r="E701" i="7"/>
  <c r="G701" i="7"/>
  <c r="F700" i="7"/>
  <c r="H700" i="7"/>
  <c r="BD135" i="7"/>
  <c r="BR225" i="7"/>
  <c r="N701" i="7"/>
  <c r="BR144" i="7"/>
  <c r="BD701" i="7"/>
  <c r="BR145" i="7"/>
  <c r="BR701" i="7"/>
  <c r="BD104" i="7"/>
  <c r="BD134" i="7"/>
  <c r="BD118" i="7"/>
  <c r="BR143" i="7"/>
  <c r="D47" i="17" l="1"/>
  <c r="C47" i="10"/>
  <c r="C47" i="17"/>
  <c r="F47" i="10"/>
  <c r="H23" i="10"/>
  <c r="I23" i="10"/>
  <c r="D29" i="17" s="1"/>
  <c r="I28" i="10"/>
  <c r="H28" i="10"/>
  <c r="C34" i="17" s="1"/>
  <c r="H11" i="10"/>
  <c r="I11" i="10"/>
  <c r="D17" i="17" s="1"/>
  <c r="I14" i="10"/>
  <c r="D20" i="17" s="1"/>
  <c r="H14" i="10"/>
  <c r="C20" i="17" s="1"/>
  <c r="H15" i="10"/>
  <c r="I15" i="10"/>
  <c r="D21" i="17" s="1"/>
  <c r="I24" i="10"/>
  <c r="D30" i="17" s="1"/>
  <c r="H24" i="10"/>
  <c r="C30" i="17" s="1"/>
  <c r="I30" i="10"/>
  <c r="H30" i="10"/>
  <c r="C36" i="17" s="1"/>
  <c r="I10" i="10"/>
  <c r="D16" i="17" s="1"/>
  <c r="H10" i="10"/>
  <c r="C16" i="17" s="1"/>
  <c r="H7" i="10"/>
  <c r="I7" i="10"/>
  <c r="D13" i="17" s="1"/>
  <c r="H29" i="10"/>
  <c r="C35" i="17" s="1"/>
  <c r="I29" i="10"/>
  <c r="D35" i="17" s="1"/>
  <c r="I26" i="10"/>
  <c r="H26" i="10"/>
  <c r="C32" i="17" s="1"/>
  <c r="I6" i="10"/>
  <c r="D12" i="17" s="1"/>
  <c r="H6" i="10"/>
  <c r="C12" i="17" s="1"/>
  <c r="I20" i="10"/>
  <c r="H20" i="10"/>
  <c r="C26" i="17" s="1"/>
  <c r="I8" i="10"/>
  <c r="D14" i="17" s="1"/>
  <c r="H8" i="10"/>
  <c r="C14" i="17" s="1"/>
  <c r="AP6" i="10"/>
  <c r="J12" i="17" s="1"/>
  <c r="AO6" i="10"/>
  <c r="I12" i="17" s="1"/>
  <c r="AP29" i="10"/>
  <c r="J35" i="17" s="1"/>
  <c r="AO29" i="10"/>
  <c r="I35" i="17" s="1"/>
  <c r="AP5" i="10"/>
  <c r="AO5" i="10"/>
  <c r="I11" i="17" s="1"/>
  <c r="AP27" i="10"/>
  <c r="J33" i="17" s="1"/>
  <c r="AO27" i="10"/>
  <c r="I33" i="17" s="1"/>
  <c r="AP16" i="10"/>
  <c r="J22" i="17" s="1"/>
  <c r="AO16" i="10"/>
  <c r="I22" i="17" s="1"/>
  <c r="AP25" i="10"/>
  <c r="J31" i="17" s="1"/>
  <c r="AO25" i="10"/>
  <c r="I31" i="17" s="1"/>
  <c r="AP12" i="10"/>
  <c r="AO12" i="10"/>
  <c r="I18" i="17" s="1"/>
  <c r="AP23" i="10"/>
  <c r="J29" i="17" s="1"/>
  <c r="AO23" i="10"/>
  <c r="I29" i="17" s="1"/>
  <c r="AP18" i="10"/>
  <c r="AO18" i="10"/>
  <c r="I24" i="17" s="1"/>
  <c r="AP14" i="10"/>
  <c r="J20" i="17" s="1"/>
  <c r="AO14" i="10"/>
  <c r="I20" i="17" s="1"/>
  <c r="AP17" i="10"/>
  <c r="AO17" i="10"/>
  <c r="I23" i="17" s="1"/>
  <c r="AP26" i="10"/>
  <c r="J32" i="17" s="1"/>
  <c r="AO26" i="10"/>
  <c r="I32" i="17" s="1"/>
  <c r="AP22" i="10"/>
  <c r="J28" i="17" s="1"/>
  <c r="AO22" i="10"/>
  <c r="I28" i="17" s="1"/>
  <c r="BA27" i="10"/>
  <c r="L33" i="17" s="1"/>
  <c r="AZ27" i="10"/>
  <c r="K33" i="17" s="1"/>
  <c r="BA11" i="10"/>
  <c r="AZ11" i="10"/>
  <c r="K17" i="17" s="1"/>
  <c r="BA10" i="10"/>
  <c r="L16" i="17" s="1"/>
  <c r="AZ10" i="10"/>
  <c r="K16" i="17" s="1"/>
  <c r="BA7" i="10"/>
  <c r="L13" i="17" s="1"/>
  <c r="AZ7" i="10"/>
  <c r="K13" i="17" s="1"/>
  <c r="BA24" i="10"/>
  <c r="L30" i="17" s="1"/>
  <c r="AZ24" i="10"/>
  <c r="K30" i="17" s="1"/>
  <c r="BA30" i="10"/>
  <c r="AZ30" i="10"/>
  <c r="K36" i="17" s="1"/>
  <c r="BA8" i="10"/>
  <c r="L14" i="17" s="1"/>
  <c r="AZ8" i="10"/>
  <c r="K14" i="17" s="1"/>
  <c r="BA15" i="10"/>
  <c r="L21" i="17" s="1"/>
  <c r="AZ15" i="10"/>
  <c r="K21" i="17" s="1"/>
  <c r="BA12" i="10"/>
  <c r="L18" i="17" s="1"/>
  <c r="AZ12" i="10"/>
  <c r="K18" i="17" s="1"/>
  <c r="BA5" i="10"/>
  <c r="L11" i="17" s="1"/>
  <c r="AZ5" i="10"/>
  <c r="K11" i="17" s="1"/>
  <c r="BA18" i="10"/>
  <c r="L24" i="17" s="1"/>
  <c r="AZ18" i="10"/>
  <c r="K24" i="17" s="1"/>
  <c r="BA17" i="10"/>
  <c r="AZ17" i="10"/>
  <c r="K23" i="17" s="1"/>
  <c r="BA25" i="10"/>
  <c r="L31" i="17" s="1"/>
  <c r="AZ25" i="10"/>
  <c r="K31" i="17" s="1"/>
  <c r="H13" i="10"/>
  <c r="I13" i="10"/>
  <c r="D19" i="17" s="1"/>
  <c r="I22" i="10"/>
  <c r="D28" i="17" s="1"/>
  <c r="H22" i="10"/>
  <c r="C28" i="17" s="1"/>
  <c r="H21" i="10"/>
  <c r="C27" i="17" s="1"/>
  <c r="I21" i="10"/>
  <c r="D27" i="17" s="1"/>
  <c r="H27" i="10"/>
  <c r="C33" i="17" s="1"/>
  <c r="I27" i="10"/>
  <c r="D33" i="17" s="1"/>
  <c r="H25" i="10"/>
  <c r="I25" i="10"/>
  <c r="D31" i="17" s="1"/>
  <c r="H31" i="10"/>
  <c r="C37" i="17" s="1"/>
  <c r="I31" i="10"/>
  <c r="D37" i="17" s="1"/>
  <c r="I16" i="10"/>
  <c r="H16" i="10"/>
  <c r="C22" i="17" s="1"/>
  <c r="H19" i="10"/>
  <c r="C25" i="17" s="1"/>
  <c r="I19" i="10"/>
  <c r="D25" i="17" s="1"/>
  <c r="I18" i="10"/>
  <c r="H18" i="10"/>
  <c r="C24" i="17" s="1"/>
  <c r="I5" i="10"/>
  <c r="D11" i="17" s="1"/>
  <c r="C11" i="17"/>
  <c r="I12" i="10"/>
  <c r="D18" i="17" s="1"/>
  <c r="H12" i="10"/>
  <c r="C18" i="17" s="1"/>
  <c r="H17" i="10"/>
  <c r="C23" i="17" s="1"/>
  <c r="I17" i="10"/>
  <c r="D23" i="17" s="1"/>
  <c r="H9" i="10"/>
  <c r="I9" i="10"/>
  <c r="D15" i="17" s="1"/>
  <c r="AP8" i="10"/>
  <c r="J14" i="17" s="1"/>
  <c r="AO8" i="10"/>
  <c r="I14" i="17" s="1"/>
  <c r="AP7" i="10"/>
  <c r="J13" i="17" s="1"/>
  <c r="AO7" i="10"/>
  <c r="I13" i="17" s="1"/>
  <c r="AP13" i="10"/>
  <c r="J19" i="17" s="1"/>
  <c r="AO13" i="10"/>
  <c r="I19" i="17" s="1"/>
  <c r="AP30" i="10"/>
  <c r="J36" i="17" s="1"/>
  <c r="AO30" i="10"/>
  <c r="I36" i="17" s="1"/>
  <c r="AP11" i="10"/>
  <c r="J17" i="17" s="1"/>
  <c r="AO11" i="10"/>
  <c r="I17" i="17" s="1"/>
  <c r="AP10" i="10"/>
  <c r="J16" i="17" s="1"/>
  <c r="AO10" i="10"/>
  <c r="I16" i="17" s="1"/>
  <c r="AP9" i="10"/>
  <c r="J15" i="17" s="1"/>
  <c r="AO9" i="10"/>
  <c r="I15" i="17" s="1"/>
  <c r="AP20" i="10"/>
  <c r="J26" i="17" s="1"/>
  <c r="AO20" i="10"/>
  <c r="I26" i="17" s="1"/>
  <c r="AP21" i="10"/>
  <c r="J27" i="17" s="1"/>
  <c r="AO21" i="10"/>
  <c r="I27" i="17" s="1"/>
  <c r="AP19" i="10"/>
  <c r="J25" i="17" s="1"/>
  <c r="AO19" i="10"/>
  <c r="I25" i="17" s="1"/>
  <c r="AP31" i="10"/>
  <c r="J37" i="17" s="1"/>
  <c r="AO31" i="10"/>
  <c r="I37" i="17" s="1"/>
  <c r="AP28" i="10"/>
  <c r="J34" i="17" s="1"/>
  <c r="AO28" i="10"/>
  <c r="I34" i="17" s="1"/>
  <c r="AP24" i="10"/>
  <c r="J30" i="17" s="1"/>
  <c r="AO24" i="10"/>
  <c r="I30" i="17" s="1"/>
  <c r="AP15" i="10"/>
  <c r="J21" i="17" s="1"/>
  <c r="AO15" i="10"/>
  <c r="I21" i="17" s="1"/>
  <c r="BA23" i="10"/>
  <c r="L29" i="17" s="1"/>
  <c r="AZ23" i="10"/>
  <c r="K29" i="17" s="1"/>
  <c r="BA26" i="10"/>
  <c r="L32" i="17" s="1"/>
  <c r="AZ26" i="10"/>
  <c r="K32" i="17" s="1"/>
  <c r="BA6" i="10"/>
  <c r="L12" i="17" s="1"/>
  <c r="AZ6" i="10"/>
  <c r="K12" i="17" s="1"/>
  <c r="BA19" i="10"/>
  <c r="L25" i="17" s="1"/>
  <c r="AZ19" i="10"/>
  <c r="K25" i="17" s="1"/>
  <c r="BA14" i="10"/>
  <c r="L20" i="17" s="1"/>
  <c r="AZ14" i="10"/>
  <c r="K20" i="17" s="1"/>
  <c r="BA28" i="10"/>
  <c r="L34" i="17" s="1"/>
  <c r="AZ28" i="10"/>
  <c r="K34" i="17" s="1"/>
  <c r="BA29" i="10"/>
  <c r="L35" i="17" s="1"/>
  <c r="AZ29" i="10"/>
  <c r="K35" i="17" s="1"/>
  <c r="BA20" i="10"/>
  <c r="L26" i="17" s="1"/>
  <c r="AZ20" i="10"/>
  <c r="K26" i="17" s="1"/>
  <c r="BA21" i="10"/>
  <c r="L27" i="17" s="1"/>
  <c r="AZ21" i="10"/>
  <c r="K27" i="17" s="1"/>
  <c r="BA31" i="10"/>
  <c r="L37" i="17" s="1"/>
  <c r="AZ31" i="10"/>
  <c r="K37" i="17" s="1"/>
  <c r="BA9" i="10"/>
  <c r="L15" i="17" s="1"/>
  <c r="AZ9" i="10"/>
  <c r="K15" i="17" s="1"/>
  <c r="BA22" i="10"/>
  <c r="L28" i="17" s="1"/>
  <c r="AZ22" i="10"/>
  <c r="K28" i="17" s="1"/>
  <c r="BA16" i="10"/>
  <c r="L22" i="17" s="1"/>
  <c r="AZ16" i="10"/>
  <c r="K22" i="17" s="1"/>
  <c r="BA13" i="10"/>
  <c r="L19" i="17" s="1"/>
  <c r="AZ13" i="10"/>
  <c r="K19" i="17" s="1"/>
  <c r="AC39" i="17"/>
  <c r="AF11" i="10"/>
  <c r="Y17" i="17" s="1"/>
  <c r="AF8" i="10"/>
  <c r="Y14" i="17" s="1"/>
  <c r="AF19" i="10"/>
  <c r="Y25" i="17" s="1"/>
  <c r="J22" i="10"/>
  <c r="W28" i="17" s="1"/>
  <c r="K22" i="10"/>
  <c r="AG28" i="17" s="1"/>
  <c r="J27" i="10"/>
  <c r="W33" i="17" s="1"/>
  <c r="K27" i="10"/>
  <c r="AG33" i="17" s="1"/>
  <c r="J25" i="10"/>
  <c r="W31" i="17" s="1"/>
  <c r="K25" i="10"/>
  <c r="AG31" i="17" s="1"/>
  <c r="J31" i="10"/>
  <c r="W37" i="17" s="1"/>
  <c r="K31" i="10"/>
  <c r="AG37" i="17" s="1"/>
  <c r="AF10" i="10"/>
  <c r="Y16" i="17" s="1"/>
  <c r="H39" i="17"/>
  <c r="J23" i="10"/>
  <c r="W29" i="17" s="1"/>
  <c r="K23" i="10"/>
  <c r="AG29" i="17" s="1"/>
  <c r="J28" i="10"/>
  <c r="W34" i="17" s="1"/>
  <c r="K28" i="10"/>
  <c r="AG34" i="17" s="1"/>
  <c r="J24" i="10"/>
  <c r="W30" i="17" s="1"/>
  <c r="K24" i="10"/>
  <c r="AG30" i="17" s="1"/>
  <c r="J30" i="10"/>
  <c r="W36" i="17" s="1"/>
  <c r="K30" i="10"/>
  <c r="AG36" i="17" s="1"/>
  <c r="J29" i="10"/>
  <c r="W35" i="17" s="1"/>
  <c r="K29" i="10"/>
  <c r="AG35" i="17" s="1"/>
  <c r="J26" i="10"/>
  <c r="W32" i="17" s="1"/>
  <c r="K26" i="10"/>
  <c r="AG32" i="17" s="1"/>
  <c r="M17" i="17"/>
  <c r="BM11" i="10"/>
  <c r="AB17" i="17" s="1"/>
  <c r="BC23" i="10"/>
  <c r="AK29" i="17" s="1"/>
  <c r="BB23" i="10"/>
  <c r="AA29" i="17" s="1"/>
  <c r="BB26" i="10"/>
  <c r="AA32" i="17" s="1"/>
  <c r="BC26" i="10"/>
  <c r="AK32" i="17" s="1"/>
  <c r="BB6" i="10"/>
  <c r="AA12" i="17" s="1"/>
  <c r="BC6" i="10"/>
  <c r="AK12" i="17" s="1"/>
  <c r="BC19" i="10"/>
  <c r="AK25" i="17" s="1"/>
  <c r="BB19" i="10"/>
  <c r="AA25" i="17" s="1"/>
  <c r="BB14" i="10"/>
  <c r="AA20" i="17" s="1"/>
  <c r="BC14" i="10"/>
  <c r="AK20" i="17" s="1"/>
  <c r="BC28" i="10"/>
  <c r="AK34" i="17" s="1"/>
  <c r="BB28" i="10"/>
  <c r="AA34" i="17" s="1"/>
  <c r="BB29" i="10"/>
  <c r="AA35" i="17" s="1"/>
  <c r="BC29" i="10"/>
  <c r="AK35" i="17" s="1"/>
  <c r="BC20" i="10"/>
  <c r="AK26" i="17" s="1"/>
  <c r="BB20" i="10"/>
  <c r="AA26" i="17" s="1"/>
  <c r="BB21" i="10"/>
  <c r="AA27" i="17" s="1"/>
  <c r="BC21" i="10"/>
  <c r="AK27" i="17" s="1"/>
  <c r="BC31" i="10"/>
  <c r="AK37" i="17" s="1"/>
  <c r="BB31" i="10"/>
  <c r="AA37" i="17" s="1"/>
  <c r="BB9" i="10"/>
  <c r="AA15" i="17" s="1"/>
  <c r="BC9" i="10"/>
  <c r="AK15" i="17" s="1"/>
  <c r="BB22" i="10"/>
  <c r="AA28" i="17" s="1"/>
  <c r="BC22" i="10"/>
  <c r="AK28" i="17" s="1"/>
  <c r="BC16" i="10"/>
  <c r="AK22" i="17" s="1"/>
  <c r="BB16" i="10"/>
  <c r="AA22" i="17" s="1"/>
  <c r="BB13" i="10"/>
  <c r="AA19" i="17" s="1"/>
  <c r="BC13" i="10"/>
  <c r="AK19" i="17" s="1"/>
  <c r="BC27" i="10"/>
  <c r="AK33" i="17" s="1"/>
  <c r="BB27" i="10"/>
  <c r="AA33" i="17" s="1"/>
  <c r="L17" i="17"/>
  <c r="BB11" i="10"/>
  <c r="AA17" i="17" s="1"/>
  <c r="BB10" i="10"/>
  <c r="AA16" i="17" s="1"/>
  <c r="BC10" i="10"/>
  <c r="AK16" i="17" s="1"/>
  <c r="BC7" i="10"/>
  <c r="AK13" i="17" s="1"/>
  <c r="BB7" i="10"/>
  <c r="AA13" i="17" s="1"/>
  <c r="BC24" i="10"/>
  <c r="AK30" i="17" s="1"/>
  <c r="BB24" i="10"/>
  <c r="AA30" i="17" s="1"/>
  <c r="BB30" i="10"/>
  <c r="AA36" i="17" s="1"/>
  <c r="BC30" i="10"/>
  <c r="AK36" i="17" s="1"/>
  <c r="L36" i="17"/>
  <c r="BC8" i="10"/>
  <c r="AK14" i="17" s="1"/>
  <c r="BB8" i="10"/>
  <c r="AA14" i="17" s="1"/>
  <c r="BC15" i="10"/>
  <c r="AK21" i="17" s="1"/>
  <c r="BB15" i="10"/>
  <c r="AA21" i="17" s="1"/>
  <c r="BC12" i="10"/>
  <c r="AK18" i="17" s="1"/>
  <c r="BB12" i="10"/>
  <c r="AA18" i="17" s="1"/>
  <c r="BB5" i="10"/>
  <c r="AA11" i="17" s="1"/>
  <c r="BC5" i="10"/>
  <c r="AK11" i="17" s="1"/>
  <c r="BB18" i="10"/>
  <c r="AA24" i="17" s="1"/>
  <c r="BC18" i="10"/>
  <c r="AK24" i="17" s="1"/>
  <c r="BB17" i="10"/>
  <c r="AA23" i="17" s="1"/>
  <c r="BC17" i="10"/>
  <c r="AK23" i="17" s="1"/>
  <c r="L23" i="17"/>
  <c r="BB25" i="10"/>
  <c r="AA31" i="17" s="1"/>
  <c r="BC25" i="10"/>
  <c r="AK31" i="17" s="1"/>
  <c r="AQ8" i="10"/>
  <c r="Z14" i="17" s="1"/>
  <c r="AR7" i="10"/>
  <c r="AJ13" i="17" s="1"/>
  <c r="AQ7" i="10"/>
  <c r="Z13" i="17" s="1"/>
  <c r="AQ13" i="10"/>
  <c r="Z19" i="17" s="1"/>
  <c r="AQ30" i="10"/>
  <c r="Z36" i="17" s="1"/>
  <c r="AR30" i="10"/>
  <c r="AJ36" i="17" s="1"/>
  <c r="AQ11" i="10"/>
  <c r="Z17" i="17" s="1"/>
  <c r="AQ10" i="10"/>
  <c r="Z16" i="17" s="1"/>
  <c r="AQ9" i="10"/>
  <c r="Z15" i="17" s="1"/>
  <c r="AR9" i="10"/>
  <c r="AJ15" i="17" s="1"/>
  <c r="AR20" i="10"/>
  <c r="AJ26" i="17" s="1"/>
  <c r="AQ20" i="10"/>
  <c r="Z26" i="17" s="1"/>
  <c r="AQ21" i="10"/>
  <c r="Z27" i="17" s="1"/>
  <c r="AR21" i="10"/>
  <c r="AJ27" i="17" s="1"/>
  <c r="AR19" i="10"/>
  <c r="AJ25" i="17" s="1"/>
  <c r="AQ19" i="10"/>
  <c r="Z25" i="17" s="1"/>
  <c r="AR31" i="10"/>
  <c r="AJ37" i="17" s="1"/>
  <c r="AQ31" i="10"/>
  <c r="Z37" i="17" s="1"/>
  <c r="AR28" i="10"/>
  <c r="AJ34" i="17" s="1"/>
  <c r="AQ28" i="10"/>
  <c r="Z34" i="17" s="1"/>
  <c r="AR24" i="10"/>
  <c r="AJ30" i="17" s="1"/>
  <c r="AQ24" i="10"/>
  <c r="Z30" i="17" s="1"/>
  <c r="AR15" i="10"/>
  <c r="AJ21" i="17" s="1"/>
  <c r="AQ15" i="10"/>
  <c r="Z21" i="17" s="1"/>
  <c r="AQ29" i="10"/>
  <c r="Z35" i="17" s="1"/>
  <c r="AR29" i="10"/>
  <c r="AJ35" i="17" s="1"/>
  <c r="AQ5" i="10"/>
  <c r="Z11" i="17" s="1"/>
  <c r="J11" i="17"/>
  <c r="AR5" i="10"/>
  <c r="AJ11" i="17" s="1"/>
  <c r="AR27" i="10"/>
  <c r="AJ33" i="17" s="1"/>
  <c r="AQ27" i="10"/>
  <c r="Z33" i="17" s="1"/>
  <c r="AR16" i="10"/>
  <c r="AJ22" i="17" s="1"/>
  <c r="AQ16" i="10"/>
  <c r="Z22" i="17" s="1"/>
  <c r="AQ25" i="10"/>
  <c r="Z31" i="17" s="1"/>
  <c r="AR25" i="10"/>
  <c r="AJ31" i="17" s="1"/>
  <c r="J18" i="17"/>
  <c r="AQ12" i="10"/>
  <c r="Z18" i="17" s="1"/>
  <c r="AR23" i="10"/>
  <c r="AJ29" i="17" s="1"/>
  <c r="AQ23" i="10"/>
  <c r="Z29" i="17" s="1"/>
  <c r="AQ18" i="10"/>
  <c r="Z24" i="17" s="1"/>
  <c r="AR18" i="10"/>
  <c r="AJ24" i="17" s="1"/>
  <c r="J24" i="17"/>
  <c r="AQ14" i="10"/>
  <c r="Z20" i="17" s="1"/>
  <c r="AR14" i="10"/>
  <c r="AJ20" i="17" s="1"/>
  <c r="AQ17" i="10"/>
  <c r="Z23" i="17" s="1"/>
  <c r="J23" i="17"/>
  <c r="AR17" i="10"/>
  <c r="AJ23" i="17" s="1"/>
  <c r="AQ26" i="10"/>
  <c r="Z32" i="17" s="1"/>
  <c r="AR26" i="10"/>
  <c r="AJ32" i="17" s="1"/>
  <c r="AQ22" i="10"/>
  <c r="Z28" i="17" s="1"/>
  <c r="AR22" i="10"/>
  <c r="AJ28" i="17" s="1"/>
  <c r="G15" i="17"/>
  <c r="G21" i="17"/>
  <c r="G19" i="17"/>
  <c r="G23" i="17"/>
  <c r="E21" i="17"/>
  <c r="O39" i="17"/>
  <c r="E17" i="17"/>
  <c r="E25" i="17"/>
  <c r="E23" i="17"/>
  <c r="P39" i="17"/>
  <c r="AU49" i="10"/>
  <c r="F49" i="10"/>
  <c r="C19" i="17"/>
  <c r="C31" i="17"/>
  <c r="D22" i="17"/>
  <c r="D24" i="17"/>
  <c r="C15" i="17"/>
  <c r="AM49" i="10"/>
  <c r="AJ49" i="10"/>
  <c r="C29" i="17"/>
  <c r="D34" i="17"/>
  <c r="C17" i="17"/>
  <c r="C21" i="17"/>
  <c r="D36" i="17"/>
  <c r="C13" i="17"/>
  <c r="D32" i="17"/>
  <c r="D26" i="17"/>
  <c r="AX49" i="10"/>
  <c r="DH11" i="7"/>
  <c r="DH14" i="7" s="1"/>
  <c r="AE701" i="6"/>
  <c r="CS8" i="7"/>
  <c r="CS10" i="7"/>
  <c r="CA31" i="7"/>
  <c r="CA22" i="7"/>
  <c r="CA27" i="7"/>
  <c r="BY27" i="7"/>
  <c r="BX27" i="7"/>
  <c r="L27" i="6" s="1"/>
  <c r="CA26" i="7"/>
  <c r="BY26" i="7"/>
  <c r="BX26" i="7"/>
  <c r="L26" i="6" s="1"/>
  <c r="CA25" i="7"/>
  <c r="BY25" i="7"/>
  <c r="BX25" i="7"/>
  <c r="L25" i="6" s="1"/>
  <c r="CA5" i="7"/>
  <c r="BY5" i="7"/>
  <c r="BX5" i="7"/>
  <c r="L5" i="6" s="1"/>
  <c r="BX12" i="7"/>
  <c r="L12" i="6" s="1"/>
  <c r="CA12" i="7"/>
  <c r="BY12" i="7"/>
  <c r="CA13" i="7"/>
  <c r="BY13" i="7"/>
  <c r="BX13" i="7"/>
  <c r="L13" i="6" s="1"/>
  <c r="CA16" i="7"/>
  <c r="BY16" i="7"/>
  <c r="BX16" i="7"/>
  <c r="L16" i="6" s="1"/>
  <c r="CA21" i="7"/>
  <c r="BY21" i="7"/>
  <c r="BX21" i="7"/>
  <c r="L21" i="6" s="1"/>
  <c r="CA11" i="7"/>
  <c r="BY11" i="7"/>
  <c r="BX11" i="7"/>
  <c r="L11" i="6" s="1"/>
  <c r="CA28" i="7"/>
  <c r="BY28" i="7"/>
  <c r="BX28" i="7"/>
  <c r="L28" i="6" s="1"/>
  <c r="CA18" i="7"/>
  <c r="BY18" i="7"/>
  <c r="BX18" i="7"/>
  <c r="L18" i="6" s="1"/>
  <c r="BX8" i="7"/>
  <c r="L8" i="6" s="1"/>
  <c r="CA8" i="7"/>
  <c r="BY8" i="7"/>
  <c r="CA15" i="7"/>
  <c r="BY15" i="7"/>
  <c r="BX15" i="7"/>
  <c r="L15" i="6" s="1"/>
  <c r="BI10" i="10"/>
  <c r="BF10" i="10"/>
  <c r="BI31" i="7"/>
  <c r="J31" i="6" s="1"/>
  <c r="BJ31" i="7"/>
  <c r="BI23" i="7"/>
  <c r="J23" i="6" s="1"/>
  <c r="BJ23" i="7"/>
  <c r="BI15" i="7"/>
  <c r="J15" i="6" s="1"/>
  <c r="AE15" i="6" s="1"/>
  <c r="BJ15" i="7"/>
  <c r="BI7" i="7"/>
  <c r="J7" i="6" s="1"/>
  <c r="BJ7" i="7"/>
  <c r="BJ30" i="7"/>
  <c r="BI30" i="7"/>
  <c r="J30" i="6" s="1"/>
  <c r="BJ22" i="7"/>
  <c r="BI22" i="7"/>
  <c r="J22" i="6" s="1"/>
  <c r="BI14" i="7"/>
  <c r="J14" i="6" s="1"/>
  <c r="BJ14" i="7"/>
  <c r="BI6" i="7"/>
  <c r="J6" i="6" s="1"/>
  <c r="BJ6" i="7"/>
  <c r="BI29" i="7"/>
  <c r="J29" i="6" s="1"/>
  <c r="BJ29" i="7"/>
  <c r="BI21" i="7"/>
  <c r="J21" i="6" s="1"/>
  <c r="AE21" i="6" s="1"/>
  <c r="BJ21" i="7"/>
  <c r="BI13" i="7"/>
  <c r="J13" i="6" s="1"/>
  <c r="BJ13" i="7"/>
  <c r="BI5" i="7"/>
  <c r="J5" i="6" s="1"/>
  <c r="BJ5" i="7"/>
  <c r="BJ28" i="7"/>
  <c r="BI28" i="7"/>
  <c r="J28" i="6" s="1"/>
  <c r="AE28" i="6" s="1"/>
  <c r="BJ20" i="7"/>
  <c r="BI20" i="7"/>
  <c r="J20" i="6" s="1"/>
  <c r="BI12" i="7"/>
  <c r="J12" i="6" s="1"/>
  <c r="BJ12" i="7"/>
  <c r="BI27" i="7"/>
  <c r="J27" i="6" s="1"/>
  <c r="AE27" i="6" s="1"/>
  <c r="BJ27" i="7"/>
  <c r="BI19" i="7"/>
  <c r="J19" i="6" s="1"/>
  <c r="BJ19" i="7"/>
  <c r="BI11" i="7"/>
  <c r="J11" i="6" s="1"/>
  <c r="BJ11" i="7"/>
  <c r="BI26" i="7"/>
  <c r="J26" i="6" s="1"/>
  <c r="AE26" i="6" s="1"/>
  <c r="BJ26" i="7"/>
  <c r="BI18" i="7"/>
  <c r="J18" i="6" s="1"/>
  <c r="AE18" i="6" s="1"/>
  <c r="BJ18" i="7"/>
  <c r="BI10" i="7"/>
  <c r="J10" i="6" s="1"/>
  <c r="BJ10" i="7"/>
  <c r="BP2" i="7"/>
  <c r="BI25" i="7"/>
  <c r="J25" i="6" s="1"/>
  <c r="AE25" i="6" s="1"/>
  <c r="BJ25" i="7"/>
  <c r="BI17" i="7"/>
  <c r="J17" i="6" s="1"/>
  <c r="BJ17" i="7"/>
  <c r="BI9" i="7"/>
  <c r="J9" i="6" s="1"/>
  <c r="BJ9" i="7"/>
  <c r="BI32" i="7"/>
  <c r="J32" i="6" s="1"/>
  <c r="BJ32" i="7"/>
  <c r="BI24" i="7"/>
  <c r="J24" i="6" s="1"/>
  <c r="BJ24" i="7"/>
  <c r="BI16" i="7"/>
  <c r="J16" i="6" s="1"/>
  <c r="AE16" i="6" s="1"/>
  <c r="BJ16" i="7"/>
  <c r="BI8" i="7"/>
  <c r="BJ8" i="7"/>
  <c r="BM4" i="7"/>
  <c r="BK4" i="7"/>
  <c r="BA8" i="7"/>
  <c r="BA10" i="7"/>
  <c r="F701" i="7"/>
  <c r="H701" i="7"/>
  <c r="CG8" i="7"/>
  <c r="CG25" i="7"/>
  <c r="CG18" i="7"/>
  <c r="CG19" i="7"/>
  <c r="BR28" i="7"/>
  <c r="BR10" i="7"/>
  <c r="CG27" i="7"/>
  <c r="BR13" i="7"/>
  <c r="CG23" i="7"/>
  <c r="CG20" i="7"/>
  <c r="CG13" i="7"/>
  <c r="CG22" i="7"/>
  <c r="BR24" i="7"/>
  <c r="CG11" i="7"/>
  <c r="CG14" i="7"/>
  <c r="CG17" i="7"/>
  <c r="BR25" i="7"/>
  <c r="CG28" i="7"/>
  <c r="CG15" i="7"/>
  <c r="CG21" i="7"/>
  <c r="BR11" i="7"/>
  <c r="BR12" i="7"/>
  <c r="BR15" i="7"/>
  <c r="BR27" i="7"/>
  <c r="CG24" i="7"/>
  <c r="CG26" i="7"/>
  <c r="BR18" i="7"/>
  <c r="BR16" i="7"/>
  <c r="U47" i="17" l="1"/>
  <c r="U52" i="17" s="1"/>
  <c r="G71" i="18" s="1"/>
  <c r="C52" i="17"/>
  <c r="V47" i="17"/>
  <c r="V52" i="17" s="1"/>
  <c r="D52" i="17"/>
  <c r="U18" i="17"/>
  <c r="U36" i="17"/>
  <c r="U30" i="17"/>
  <c r="U13" i="17"/>
  <c r="U23" i="17"/>
  <c r="U20" i="17"/>
  <c r="U32" i="17"/>
  <c r="BK10" i="10"/>
  <c r="M16" i="17" s="1"/>
  <c r="M39" i="17" s="1"/>
  <c r="BL10" i="10"/>
  <c r="U35" i="17"/>
  <c r="U34" i="17"/>
  <c r="U29" i="17"/>
  <c r="AA39" i="17"/>
  <c r="Y39" i="17"/>
  <c r="U21" i="17"/>
  <c r="U17" i="17"/>
  <c r="U15" i="17"/>
  <c r="U14" i="17"/>
  <c r="U26" i="17"/>
  <c r="U37" i="17"/>
  <c r="U33" i="17"/>
  <c r="U27" i="17"/>
  <c r="U19" i="17"/>
  <c r="BM10" i="10"/>
  <c r="AB16" i="17" s="1"/>
  <c r="N16" i="17"/>
  <c r="N39" i="17" s="1"/>
  <c r="BN10" i="10"/>
  <c r="AL16" i="17" s="1"/>
  <c r="U24" i="17"/>
  <c r="U25" i="17"/>
  <c r="U22" i="17"/>
  <c r="U31" i="17"/>
  <c r="U28" i="17"/>
  <c r="AQ6" i="10"/>
  <c r="Z12" i="17" s="1"/>
  <c r="Z39" i="17" s="1"/>
  <c r="G39" i="17"/>
  <c r="E39" i="17"/>
  <c r="U12" i="17"/>
  <c r="J39" i="17"/>
  <c r="K39" i="17"/>
  <c r="U11" i="17"/>
  <c r="C39" i="17"/>
  <c r="I39" i="17"/>
  <c r="D39" i="17"/>
  <c r="BA11" i="7"/>
  <c r="BA14" i="7" s="1"/>
  <c r="AU9" i="10"/>
  <c r="L39" i="17" s="1"/>
  <c r="AU12" i="10"/>
  <c r="AA4" i="6"/>
  <c r="AA6" i="6"/>
  <c r="AA8" i="6"/>
  <c r="AA10" i="6"/>
  <c r="AA12" i="6"/>
  <c r="AA14" i="6"/>
  <c r="AA16" i="6"/>
  <c r="AA18" i="6"/>
  <c r="AA20" i="6"/>
  <c r="AA22" i="6"/>
  <c r="AA24" i="6"/>
  <c r="AA26" i="6"/>
  <c r="AA28" i="6"/>
  <c r="AA30" i="6"/>
  <c r="AA2" i="6"/>
  <c r="AA5" i="6"/>
  <c r="AA9" i="6"/>
  <c r="AA13" i="6"/>
  <c r="AA17" i="6"/>
  <c r="AA21" i="6"/>
  <c r="AA25" i="6"/>
  <c r="AA29" i="6"/>
  <c r="AA7" i="6"/>
  <c r="AA15" i="6"/>
  <c r="AA23" i="6"/>
  <c r="AA31" i="6"/>
  <c r="AA3" i="6"/>
  <c r="AA11" i="6"/>
  <c r="AA19" i="6"/>
  <c r="AA27" i="6"/>
  <c r="AF5" i="6"/>
  <c r="AF29" i="6"/>
  <c r="AF22" i="6"/>
  <c r="AF30" i="6"/>
  <c r="AF21" i="6"/>
  <c r="AF23" i="6"/>
  <c r="AF13" i="6"/>
  <c r="AF18" i="6"/>
  <c r="AF8" i="6"/>
  <c r="AF24" i="6"/>
  <c r="AF16" i="6"/>
  <c r="AF19" i="6"/>
  <c r="AF27" i="6"/>
  <c r="CS11" i="7"/>
  <c r="CS14" i="7" s="1"/>
  <c r="CR8" i="7" s="1"/>
  <c r="AF14" i="6"/>
  <c r="AF15" i="6"/>
  <c r="AF4" i="6"/>
  <c r="AF6" i="6"/>
  <c r="AF11" i="6"/>
  <c r="AF28" i="6"/>
  <c r="AF25" i="6"/>
  <c r="AF12" i="6"/>
  <c r="AF7" i="6"/>
  <c r="AF26" i="6"/>
  <c r="AF32" i="6"/>
  <c r="AF17" i="6"/>
  <c r="AF20" i="6"/>
  <c r="BG10" i="10"/>
  <c r="BG4" i="10"/>
  <c r="AB10" i="17" s="1"/>
  <c r="BY31" i="7"/>
  <c r="BZ31" i="7" s="1"/>
  <c r="BX31" i="7"/>
  <c r="L31" i="6" s="1"/>
  <c r="AE31" i="6" s="1"/>
  <c r="BY22" i="7"/>
  <c r="BX22" i="7"/>
  <c r="L22" i="6" s="1"/>
  <c r="AE22" i="6" s="1"/>
  <c r="BX14" i="7"/>
  <c r="L14" i="6" s="1"/>
  <c r="BY14" i="7"/>
  <c r="CA14" i="7"/>
  <c r="BX10" i="7"/>
  <c r="L10" i="6" s="1"/>
  <c r="BY10" i="7"/>
  <c r="CA10" i="7"/>
  <c r="CA24" i="7"/>
  <c r="BY24" i="7"/>
  <c r="BX24" i="7"/>
  <c r="L24" i="6" s="1"/>
  <c r="AE24" i="6" s="1"/>
  <c r="CB8" i="7"/>
  <c r="BZ8" i="7"/>
  <c r="CB18" i="7"/>
  <c r="BZ18" i="7"/>
  <c r="CB11" i="7"/>
  <c r="BZ11" i="7"/>
  <c r="CB16" i="7"/>
  <c r="BZ16" i="7"/>
  <c r="CA17" i="7"/>
  <c r="BY17" i="7"/>
  <c r="BX17" i="7"/>
  <c r="L17" i="6" s="1"/>
  <c r="AE17" i="6" s="1"/>
  <c r="CA7" i="7"/>
  <c r="BY7" i="7"/>
  <c r="BX7" i="7"/>
  <c r="L7" i="6" s="1"/>
  <c r="BX6" i="7"/>
  <c r="L6" i="6" s="1"/>
  <c r="BY6" i="7"/>
  <c r="CA6" i="7"/>
  <c r="CB25" i="7"/>
  <c r="BZ25" i="7"/>
  <c r="CA9" i="7"/>
  <c r="BY9" i="7"/>
  <c r="BX9" i="7"/>
  <c r="L9" i="6" s="1"/>
  <c r="CB26" i="7"/>
  <c r="BZ26" i="7"/>
  <c r="CA20" i="7"/>
  <c r="BY20" i="7"/>
  <c r="BX20" i="7"/>
  <c r="L20" i="6" s="1"/>
  <c r="AE20" i="6" s="1"/>
  <c r="CA29" i="7"/>
  <c r="BY29" i="7"/>
  <c r="BX29" i="7"/>
  <c r="L29" i="6" s="1"/>
  <c r="AE29" i="6" s="1"/>
  <c r="CA30" i="7"/>
  <c r="BY30" i="7"/>
  <c r="BX30" i="7"/>
  <c r="L30" i="6" s="1"/>
  <c r="AE30" i="6" s="1"/>
  <c r="CA32" i="7"/>
  <c r="BY32" i="7"/>
  <c r="BX32" i="7"/>
  <c r="L32" i="6" s="1"/>
  <c r="AE32" i="6" s="1"/>
  <c r="CB15" i="7"/>
  <c r="BZ15" i="7"/>
  <c r="CA23" i="7"/>
  <c r="BY23" i="7"/>
  <c r="BX23" i="7"/>
  <c r="L23" i="6" s="1"/>
  <c r="AE23" i="6" s="1"/>
  <c r="CB28" i="7"/>
  <c r="BZ28" i="7"/>
  <c r="CB21" i="7"/>
  <c r="BZ21" i="7"/>
  <c r="CA19" i="7"/>
  <c r="BY19" i="7"/>
  <c r="BX19" i="7"/>
  <c r="L19" i="6" s="1"/>
  <c r="AE19" i="6" s="1"/>
  <c r="BX4" i="7"/>
  <c r="L4" i="6" s="1"/>
  <c r="CA4" i="7"/>
  <c r="CD1" i="7"/>
  <c r="BY4" i="7"/>
  <c r="CD3" i="7"/>
  <c r="AE3" i="6" s="1"/>
  <c r="BZ13" i="7"/>
  <c r="CB13" i="7"/>
  <c r="CB12" i="7"/>
  <c r="BZ12" i="7"/>
  <c r="BZ5" i="7"/>
  <c r="CB5" i="7"/>
  <c r="CB27" i="7"/>
  <c r="BZ27" i="7"/>
  <c r="BO4" i="7"/>
  <c r="BO12" i="7" s="1"/>
  <c r="BO2" i="7"/>
  <c r="J8" i="6"/>
  <c r="BM8" i="7"/>
  <c r="BK8" i="7"/>
  <c r="BM9" i="7"/>
  <c r="BK9" i="7"/>
  <c r="BM10" i="7"/>
  <c r="BK10" i="7"/>
  <c r="BM11" i="7"/>
  <c r="BK11" i="7"/>
  <c r="BK21" i="7"/>
  <c r="BM21" i="7"/>
  <c r="BK29" i="7"/>
  <c r="BM29" i="7"/>
  <c r="BM15" i="7"/>
  <c r="BK15" i="7"/>
  <c r="BM23" i="7"/>
  <c r="BK23" i="7"/>
  <c r="BM31" i="7"/>
  <c r="BK31" i="7"/>
  <c r="BK16" i="7"/>
  <c r="BM16" i="7"/>
  <c r="BK24" i="7"/>
  <c r="BM24" i="7"/>
  <c r="BK32" i="7"/>
  <c r="BM32" i="7"/>
  <c r="BK17" i="7"/>
  <c r="BM17" i="7"/>
  <c r="BK25" i="7"/>
  <c r="BM25" i="7"/>
  <c r="BK18" i="7"/>
  <c r="BM18" i="7"/>
  <c r="BK26" i="7"/>
  <c r="BM26" i="7"/>
  <c r="BM19" i="7"/>
  <c r="BK19" i="7"/>
  <c r="BM27" i="7"/>
  <c r="BK27" i="7"/>
  <c r="BM12" i="7"/>
  <c r="BK12" i="7"/>
  <c r="BK20" i="7"/>
  <c r="BM20" i="7"/>
  <c r="BK28" i="7"/>
  <c r="BM28" i="7"/>
  <c r="BM5" i="7"/>
  <c r="BK5" i="7"/>
  <c r="BM13" i="7"/>
  <c r="BK13" i="7"/>
  <c r="BM6" i="7"/>
  <c r="BK6" i="7"/>
  <c r="BM14" i="7"/>
  <c r="BK14" i="7"/>
  <c r="CP47" i="10" s="1"/>
  <c r="CP49" i="10" s="1"/>
  <c r="BK22" i="7"/>
  <c r="BM22" i="7"/>
  <c r="BK30" i="7"/>
  <c r="BM30" i="7"/>
  <c r="BM7" i="7"/>
  <c r="BK7" i="7"/>
  <c r="AM2" i="7"/>
  <c r="AM6" i="7"/>
  <c r="AM3" i="7"/>
  <c r="AM1" i="7"/>
  <c r="Y6" i="7"/>
  <c r="Y3" i="7"/>
  <c r="Y1" i="7"/>
  <c r="BD97" i="7"/>
  <c r="BD59" i="7"/>
  <c r="BD143" i="7"/>
  <c r="BD71" i="7"/>
  <c r="BD80" i="7"/>
  <c r="BD7" i="7"/>
  <c r="BD124" i="7"/>
  <c r="BD83" i="7"/>
  <c r="BD190" i="7"/>
  <c r="BD40" i="7"/>
  <c r="BD222" i="7"/>
  <c r="BD98" i="7"/>
  <c r="BD53" i="7"/>
  <c r="BD78" i="7"/>
  <c r="BD176" i="7"/>
  <c r="BD142" i="7"/>
  <c r="BD74" i="7"/>
  <c r="BD219" i="7"/>
  <c r="BD120" i="7"/>
  <c r="BD8" i="7"/>
  <c r="BD141" i="7"/>
  <c r="BD216" i="7"/>
  <c r="BD54" i="7"/>
  <c r="BD72" i="7"/>
  <c r="BD4" i="7"/>
  <c r="BD193" i="7"/>
  <c r="BD63" i="7"/>
  <c r="BD43" i="7"/>
  <c r="BD192" i="7"/>
  <c r="BD50" i="7"/>
  <c r="BD39" i="7"/>
  <c r="BD42" i="7"/>
  <c r="BD121" i="7"/>
  <c r="BD123" i="7"/>
  <c r="BD147" i="7"/>
  <c r="BD161" i="7"/>
  <c r="BD177" i="7"/>
  <c r="BD195" i="7"/>
  <c r="BD5" i="7"/>
  <c r="BD145" i="7"/>
  <c r="BD144" i="7"/>
  <c r="BD114" i="7"/>
  <c r="BD41" i="7"/>
  <c r="BD106" i="7"/>
  <c r="BD2" i="7"/>
  <c r="BD194" i="7"/>
  <c r="BD196" i="7"/>
  <c r="BD96" i="7"/>
  <c r="BD62" i="7"/>
  <c r="BD220" i="7"/>
  <c r="BD82" i="7"/>
  <c r="BD122" i="7"/>
  <c r="X62" i="7" l="1"/>
  <c r="X10" i="7"/>
  <c r="X6" i="7"/>
  <c r="X63" i="7"/>
  <c r="X65" i="7"/>
  <c r="X4" i="7"/>
  <c r="X64" i="7"/>
  <c r="X60" i="7"/>
  <c r="X9" i="7"/>
  <c r="X52" i="7"/>
  <c r="X66" i="7"/>
  <c r="X59" i="7"/>
  <c r="X7" i="7"/>
  <c r="X53" i="7"/>
  <c r="X5" i="7"/>
  <c r="X54" i="7"/>
  <c r="X8" i="7"/>
  <c r="X55" i="7"/>
  <c r="X40" i="7"/>
  <c r="X26" i="7"/>
  <c r="X75" i="7"/>
  <c r="AL79" i="7"/>
  <c r="AL102" i="7"/>
  <c r="AL115" i="7"/>
  <c r="AL78" i="7"/>
  <c r="AL108" i="7"/>
  <c r="AL114" i="7"/>
  <c r="AL84" i="7"/>
  <c r="AL141" i="7"/>
  <c r="AL103" i="7"/>
  <c r="AL107" i="7"/>
  <c r="AL128" i="7"/>
  <c r="D53" i="17"/>
  <c r="C73" i="18" s="1"/>
  <c r="C72" i="18" s="1"/>
  <c r="CC226" i="7"/>
  <c r="CC152" i="7"/>
  <c r="CC151" i="7"/>
  <c r="L53" i="17"/>
  <c r="G73" i="18" s="1"/>
  <c r="G72" i="18" s="1"/>
  <c r="F53" i="17"/>
  <c r="D73" i="18" s="1"/>
  <c r="D72" i="18" s="1"/>
  <c r="N53" i="17"/>
  <c r="H73" i="18" s="1"/>
  <c r="H72" i="18" s="1"/>
  <c r="T53" i="17"/>
  <c r="K73" i="18" s="1"/>
  <c r="K72" i="18" s="1"/>
  <c r="P53" i="17"/>
  <c r="I73" i="18" s="1"/>
  <c r="I72" i="18" s="1"/>
  <c r="J53" i="17"/>
  <c r="F73" i="18" s="1"/>
  <c r="F72" i="18" s="1"/>
  <c r="V53" i="17"/>
  <c r="H53" i="17"/>
  <c r="E73" i="18" s="1"/>
  <c r="E72" i="18" s="1"/>
  <c r="R53" i="17"/>
  <c r="J73" i="18" s="1"/>
  <c r="J72" i="18" s="1"/>
  <c r="AB39" i="17"/>
  <c r="AZ110" i="7"/>
  <c r="AZ224" i="7"/>
  <c r="W4" i="6"/>
  <c r="W6" i="6"/>
  <c r="W17" i="6"/>
  <c r="W10" i="6"/>
  <c r="W20" i="6"/>
  <c r="W25" i="6"/>
  <c r="W9" i="6"/>
  <c r="U16" i="17"/>
  <c r="U39" i="17" s="1"/>
  <c r="W5" i="6"/>
  <c r="AZ70" i="7"/>
  <c r="W18" i="6"/>
  <c r="W22" i="6"/>
  <c r="W28" i="6"/>
  <c r="W12" i="6"/>
  <c r="W29" i="6"/>
  <c r="W21" i="6"/>
  <c r="W13" i="6"/>
  <c r="AZ6" i="7"/>
  <c r="AZ115" i="7"/>
  <c r="AZ3" i="7"/>
  <c r="W3" i="6"/>
  <c r="W26" i="6"/>
  <c r="W30" i="6"/>
  <c r="W14" i="6"/>
  <c r="W2" i="6"/>
  <c r="W24" i="6"/>
  <c r="W16" i="6"/>
  <c r="W8" i="6"/>
  <c r="W31" i="6"/>
  <c r="W27" i="6"/>
  <c r="W23" i="6"/>
  <c r="W19" i="6"/>
  <c r="W15" i="6"/>
  <c r="W11" i="6"/>
  <c r="W7" i="6"/>
  <c r="AL12" i="10"/>
  <c r="AR12" i="10" s="1"/>
  <c r="AJ18" i="17" s="1"/>
  <c r="Z4" i="6"/>
  <c r="Z6" i="6"/>
  <c r="Z8" i="6"/>
  <c r="Z10" i="6"/>
  <c r="Z12" i="6"/>
  <c r="Z14" i="6"/>
  <c r="Z16" i="6"/>
  <c r="Z18" i="6"/>
  <c r="Z20" i="6"/>
  <c r="Z22" i="6"/>
  <c r="Z24" i="6"/>
  <c r="Z26" i="6"/>
  <c r="Z28" i="6"/>
  <c r="Z30" i="6"/>
  <c r="Z5" i="6"/>
  <c r="Z9" i="6"/>
  <c r="Z13" i="6"/>
  <c r="Z17" i="6"/>
  <c r="Z21" i="6"/>
  <c r="Z25" i="6"/>
  <c r="Z29" i="6"/>
  <c r="Z3" i="6"/>
  <c r="Z11" i="6"/>
  <c r="Z19" i="6"/>
  <c r="Z27" i="6"/>
  <c r="Z7" i="6"/>
  <c r="Z15" i="6"/>
  <c r="Z23" i="6"/>
  <c r="Z31" i="6"/>
  <c r="Z2" i="6"/>
  <c r="BF4" i="10"/>
  <c r="N10" i="17" s="1"/>
  <c r="BZ22" i="7"/>
  <c r="CB31" i="7"/>
  <c r="BI4" i="10"/>
  <c r="CB22" i="7"/>
  <c r="CD6" i="7"/>
  <c r="AE6" i="6" s="1"/>
  <c r="CD2" i="7"/>
  <c r="CB19" i="7"/>
  <c r="BZ19" i="7"/>
  <c r="CB32" i="7"/>
  <c r="BZ32" i="7"/>
  <c r="CB29" i="7"/>
  <c r="BZ29" i="7"/>
  <c r="BZ9" i="7"/>
  <c r="CB9" i="7"/>
  <c r="CB7" i="7"/>
  <c r="BZ7" i="7"/>
  <c r="CB24" i="7"/>
  <c r="BZ24" i="7"/>
  <c r="CB14" i="7"/>
  <c r="BZ14" i="7"/>
  <c r="CD13" i="7"/>
  <c r="AE13" i="6" s="1"/>
  <c r="CB4" i="7"/>
  <c r="BZ4" i="7"/>
  <c r="CD4" i="7"/>
  <c r="CB23" i="7"/>
  <c r="BZ23" i="7"/>
  <c r="CB30" i="7"/>
  <c r="BZ30" i="7"/>
  <c r="CB20" i="7"/>
  <c r="BZ20" i="7"/>
  <c r="CB6" i="7"/>
  <c r="BZ6" i="7"/>
  <c r="CB17" i="7"/>
  <c r="BZ17" i="7"/>
  <c r="CB10" i="7"/>
  <c r="BZ10" i="7"/>
  <c r="BO7" i="7"/>
  <c r="BO10" i="7" s="1"/>
  <c r="BO5" i="7"/>
  <c r="BO8" i="7" s="1"/>
  <c r="AM13" i="7"/>
  <c r="AM5" i="7"/>
  <c r="AM7" i="7"/>
  <c r="AM4" i="7"/>
  <c r="AM12" i="7" s="1"/>
  <c r="AM9" i="7"/>
  <c r="Y13" i="7"/>
  <c r="Y7" i="7"/>
  <c r="Y5" i="7"/>
  <c r="Y4" i="7"/>
  <c r="Y12" i="7" s="1"/>
  <c r="Y2" i="7"/>
  <c r="Y9" i="7"/>
  <c r="N13" i="10"/>
  <c r="V19" i="17" s="1"/>
  <c r="P26" i="10"/>
  <c r="O16" i="10"/>
  <c r="U16" i="10" s="1"/>
  <c r="X22" i="17" s="1"/>
  <c r="O15" i="10"/>
  <c r="N12" i="10"/>
  <c r="V18" i="17" s="1"/>
  <c r="N28" i="10"/>
  <c r="V34" i="17" s="1"/>
  <c r="N20" i="10"/>
  <c r="V26" i="17" s="1"/>
  <c r="N29" i="10"/>
  <c r="V35" i="17" s="1"/>
  <c r="O19" i="10"/>
  <c r="O30" i="10"/>
  <c r="O22" i="10"/>
  <c r="P25" i="10"/>
  <c r="O18" i="10"/>
  <c r="O31" i="10"/>
  <c r="N4" i="10"/>
  <c r="F10" i="17" s="1"/>
  <c r="O23" i="10"/>
  <c r="P22" i="10"/>
  <c r="N16" i="10"/>
  <c r="V22" i="17" s="1"/>
  <c r="O17" i="10"/>
  <c r="N27" i="10"/>
  <c r="V33" i="17" s="1"/>
  <c r="N32" i="10"/>
  <c r="V38" i="17" s="1"/>
  <c r="N21" i="10"/>
  <c r="V27" i="17" s="1"/>
  <c r="O26" i="10"/>
  <c r="O7" i="10"/>
  <c r="O32" i="10"/>
  <c r="O20" i="10"/>
  <c r="P27" i="10"/>
  <c r="N14" i="10"/>
  <c r="V20" i="17" s="1"/>
  <c r="O27" i="10"/>
  <c r="N19" i="10"/>
  <c r="V25" i="17" s="1"/>
  <c r="P23" i="10"/>
  <c r="N15" i="10"/>
  <c r="V21" i="17" s="1"/>
  <c r="O21" i="10"/>
  <c r="N7" i="10"/>
  <c r="V13" i="17" s="1"/>
  <c r="N10" i="10"/>
  <c r="V16" i="17" s="1"/>
  <c r="O10" i="10"/>
  <c r="U10" i="10" s="1"/>
  <c r="X16" i="17" s="1"/>
  <c r="N6" i="10"/>
  <c r="O28" i="10"/>
  <c r="N8" i="10"/>
  <c r="V14" i="17" s="1"/>
  <c r="N31" i="10"/>
  <c r="V37" i="17" s="1"/>
  <c r="N30" i="10"/>
  <c r="V36" i="17" s="1"/>
  <c r="N25" i="10"/>
  <c r="V31" i="17" s="1"/>
  <c r="O4" i="10"/>
  <c r="X10" i="17" s="1"/>
  <c r="N11" i="10"/>
  <c r="V17" i="17" s="1"/>
  <c r="P30" i="10"/>
  <c r="V30" i="17"/>
  <c r="N5" i="10"/>
  <c r="P31" i="10"/>
  <c r="O13" i="10"/>
  <c r="U13" i="10" s="1"/>
  <c r="X19" i="17" s="1"/>
  <c r="O12" i="10"/>
  <c r="U12" i="10" s="1"/>
  <c r="X18" i="17" s="1"/>
  <c r="N23" i="10"/>
  <c r="V29" i="17" s="1"/>
  <c r="P29" i="10"/>
  <c r="O11" i="10"/>
  <c r="O8" i="10"/>
  <c r="P28" i="10"/>
  <c r="N17" i="10"/>
  <c r="V23" i="17" s="1"/>
  <c r="O14" i="10"/>
  <c r="U14" i="10" s="1"/>
  <c r="X20" i="17" s="1"/>
  <c r="N18" i="10"/>
  <c r="V24" i="17" s="1"/>
  <c r="O25" i="10"/>
  <c r="P32" i="10"/>
  <c r="N26" i="10"/>
  <c r="V32" i="17" s="1"/>
  <c r="N9" i="10"/>
  <c r="V15" i="17" s="1"/>
  <c r="O9" i="10"/>
  <c r="U9" i="10" s="1"/>
  <c r="X15" i="17" s="1"/>
  <c r="O5" i="10"/>
  <c r="N22" i="10"/>
  <c r="V28" i="17" s="1"/>
  <c r="O29" i="10"/>
  <c r="O6" i="10"/>
  <c r="E32" i="10"/>
  <c r="AP38" i="17" s="1"/>
  <c r="D16" i="10"/>
  <c r="J16" i="10" s="1"/>
  <c r="W22" i="17" s="1"/>
  <c r="E30" i="10"/>
  <c r="D17" i="10"/>
  <c r="J17" i="10" s="1"/>
  <c r="W23" i="17" s="1"/>
  <c r="C25" i="10"/>
  <c r="E31" i="10"/>
  <c r="AP37" i="17" s="1"/>
  <c r="D18" i="10"/>
  <c r="J18" i="10" s="1"/>
  <c r="W24" i="17" s="1"/>
  <c r="C26" i="10"/>
  <c r="C5" i="10"/>
  <c r="D19" i="10"/>
  <c r="J19" i="10" s="1"/>
  <c r="W25" i="17" s="1"/>
  <c r="C27" i="10"/>
  <c r="C6" i="10"/>
  <c r="D20" i="10"/>
  <c r="J20" i="10" s="1"/>
  <c r="W26" i="17" s="1"/>
  <c r="C28" i="10"/>
  <c r="C7" i="10"/>
  <c r="D21" i="10"/>
  <c r="J21" i="10" s="1"/>
  <c r="W27" i="17" s="1"/>
  <c r="C29" i="10"/>
  <c r="C8" i="10"/>
  <c r="D22" i="10"/>
  <c r="AF28" i="17" s="1"/>
  <c r="C30" i="10"/>
  <c r="C9" i="10"/>
  <c r="D23" i="10"/>
  <c r="AF29" i="17" s="1"/>
  <c r="C31" i="10"/>
  <c r="C10" i="10"/>
  <c r="C32" i="10"/>
  <c r="C11" i="10"/>
  <c r="D25" i="10"/>
  <c r="D4" i="10"/>
  <c r="W10" i="17" s="1"/>
  <c r="C12" i="10"/>
  <c r="D26" i="10"/>
  <c r="AF32" i="17" s="1"/>
  <c r="D5" i="10"/>
  <c r="J5" i="10" s="1"/>
  <c r="W11" i="17" s="1"/>
  <c r="C13" i="10"/>
  <c r="D27" i="10"/>
  <c r="AF33" i="17" s="1"/>
  <c r="D6" i="10"/>
  <c r="J6" i="10" s="1"/>
  <c r="W12" i="17" s="1"/>
  <c r="C14" i="10"/>
  <c r="D28" i="10"/>
  <c r="AF34" i="17" s="1"/>
  <c r="D7" i="10"/>
  <c r="J7" i="10" s="1"/>
  <c r="W13" i="17" s="1"/>
  <c r="C15" i="10"/>
  <c r="D29" i="10"/>
  <c r="AF35" i="17" s="1"/>
  <c r="D8" i="10"/>
  <c r="J8" i="10" s="1"/>
  <c r="W14" i="17" s="1"/>
  <c r="C16" i="10"/>
  <c r="E22" i="10"/>
  <c r="AP28" i="17" s="1"/>
  <c r="D30" i="10"/>
  <c r="AF36" i="17" s="1"/>
  <c r="D9" i="10"/>
  <c r="J9" i="10" s="1"/>
  <c r="W15" i="17" s="1"/>
  <c r="C17" i="10"/>
  <c r="E23" i="10"/>
  <c r="D31" i="10"/>
  <c r="AF37" i="17" s="1"/>
  <c r="D10" i="10"/>
  <c r="J10" i="10" s="1"/>
  <c r="W16" i="17" s="1"/>
  <c r="C18" i="10"/>
  <c r="AP30" i="17"/>
  <c r="D32" i="10"/>
  <c r="D11" i="10"/>
  <c r="J11" i="10" s="1"/>
  <c r="W17" i="17" s="1"/>
  <c r="C19" i="10"/>
  <c r="E25" i="10"/>
  <c r="D12" i="10"/>
  <c r="J12" i="10" s="1"/>
  <c r="W18" i="17" s="1"/>
  <c r="C20" i="10"/>
  <c r="E26" i="10"/>
  <c r="AP32" i="17" s="1"/>
  <c r="D13" i="10"/>
  <c r="J13" i="10" s="1"/>
  <c r="W19" i="17" s="1"/>
  <c r="C21" i="10"/>
  <c r="E27" i="10"/>
  <c r="D14" i="10"/>
  <c r="J14" i="10" s="1"/>
  <c r="W20" i="17" s="1"/>
  <c r="C22" i="10"/>
  <c r="E28" i="10"/>
  <c r="D15" i="10"/>
  <c r="J15" i="10" s="1"/>
  <c r="W21" i="17" s="1"/>
  <c r="C23" i="10"/>
  <c r="E29" i="10"/>
  <c r="C4" i="10"/>
  <c r="D10" i="17" s="1"/>
  <c r="J6" i="7"/>
  <c r="J3" i="7"/>
  <c r="J1" i="7"/>
  <c r="AP103" i="7"/>
  <c r="BD112" i="7"/>
  <c r="CG12" i="7"/>
  <c r="CG106" i="7"/>
  <c r="BD116" i="7"/>
  <c r="BD3" i="7"/>
  <c r="CG2" i="7"/>
  <c r="AP19" i="7"/>
  <c r="AP78" i="7"/>
  <c r="BD117" i="7"/>
  <c r="CG104" i="7"/>
  <c r="CG103" i="7"/>
  <c r="BD105" i="7"/>
  <c r="CG6" i="7"/>
  <c r="AP108" i="7"/>
  <c r="BD224" i="7"/>
  <c r="CG105" i="7"/>
  <c r="CG5" i="7"/>
  <c r="BD109" i="7"/>
  <c r="CG152" i="7"/>
  <c r="BD108" i="7"/>
  <c r="BD29" i="7"/>
  <c r="BD111" i="7"/>
  <c r="CG151" i="7"/>
  <c r="CG4" i="7"/>
  <c r="BD6" i="7"/>
  <c r="BD115" i="7"/>
  <c r="AP102" i="7"/>
  <c r="CG7" i="7"/>
  <c r="CG3" i="7"/>
  <c r="AP115" i="7"/>
  <c r="BD215" i="7"/>
  <c r="BD110" i="7"/>
  <c r="BD107" i="7"/>
  <c r="I124" i="7" l="1"/>
  <c r="I142" i="7"/>
  <c r="I20" i="7"/>
  <c r="I153" i="7"/>
  <c r="I41" i="7"/>
  <c r="I138" i="7"/>
  <c r="I44" i="7"/>
  <c r="I43" i="7"/>
  <c r="I150" i="7"/>
  <c r="I16" i="7"/>
  <c r="I21" i="7"/>
  <c r="I42" i="7"/>
  <c r="I33" i="7"/>
  <c r="I149" i="7"/>
  <c r="I37" i="7"/>
  <c r="I68" i="7"/>
  <c r="I61" i="7"/>
  <c r="I45" i="7"/>
  <c r="I139" i="7"/>
  <c r="I126" i="7"/>
  <c r="I136" i="7"/>
  <c r="I39" i="7"/>
  <c r="I18" i="7"/>
  <c r="I147" i="7"/>
  <c r="I24" i="7"/>
  <c r="I29" i="7"/>
  <c r="I15" i="7"/>
  <c r="I140" i="7"/>
  <c r="I11" i="7"/>
  <c r="I32" i="7"/>
  <c r="I23" i="7"/>
  <c r="I127" i="7"/>
  <c r="I38" i="7"/>
  <c r="I25" i="7"/>
  <c r="I13" i="7"/>
  <c r="I35" i="7"/>
  <c r="I30" i="7"/>
  <c r="I137" i="7"/>
  <c r="I17" i="7"/>
  <c r="I19" i="7"/>
  <c r="I31" i="7"/>
  <c r="I22" i="7"/>
  <c r="I133" i="7"/>
  <c r="I129" i="7"/>
  <c r="I123" i="7"/>
  <c r="I34" i="7"/>
  <c r="I36" i="7"/>
  <c r="I146" i="7"/>
  <c r="I125" i="7"/>
  <c r="I121" i="7"/>
  <c r="CD9" i="7"/>
  <c r="AE9" i="6" s="1"/>
  <c r="M10" i="17"/>
  <c r="U10" i="17" s="1"/>
  <c r="C49" i="10"/>
  <c r="V10" i="17"/>
  <c r="AP34" i="17"/>
  <c r="AF38" i="17"/>
  <c r="AF31" i="17"/>
  <c r="U8" i="10"/>
  <c r="X14" i="17" s="1"/>
  <c r="U15" i="10"/>
  <c r="X21" i="17" s="1"/>
  <c r="U11" i="10"/>
  <c r="X17" i="17" s="1"/>
  <c r="U17" i="10"/>
  <c r="X23" i="17" s="1"/>
  <c r="AF23" i="17" s="1"/>
  <c r="U19" i="10"/>
  <c r="X25" i="17" s="1"/>
  <c r="AF25" i="17" s="1"/>
  <c r="AP35" i="17"/>
  <c r="AP33" i="17"/>
  <c r="AP31" i="17"/>
  <c r="AP29" i="17"/>
  <c r="AF30" i="17"/>
  <c r="AP36" i="17"/>
  <c r="AF20" i="17"/>
  <c r="AF18" i="17"/>
  <c r="AF13" i="17"/>
  <c r="AF27" i="17"/>
  <c r="V12" i="17"/>
  <c r="AF19" i="17"/>
  <c r="AF16" i="17"/>
  <c r="AF15" i="17"/>
  <c r="AF26" i="17"/>
  <c r="AF24" i="17"/>
  <c r="AF22" i="17"/>
  <c r="N49" i="10"/>
  <c r="BI49" i="10"/>
  <c r="BH13" i="10"/>
  <c r="BH14" i="10"/>
  <c r="CD12" i="7"/>
  <c r="AE12" i="6" s="1"/>
  <c r="AE4" i="6"/>
  <c r="CD7" i="7"/>
  <c r="CD5" i="7"/>
  <c r="BO11" i="7"/>
  <c r="BO14" i="7" s="1"/>
  <c r="AM10" i="7"/>
  <c r="AM8" i="7"/>
  <c r="Y10" i="7"/>
  <c r="Y8" i="7"/>
  <c r="J2" i="7"/>
  <c r="J13" i="7"/>
  <c r="J9" i="7"/>
  <c r="J5" i="7"/>
  <c r="J7" i="7"/>
  <c r="J4" i="7"/>
  <c r="J12" i="7" s="1"/>
  <c r="AF10" i="17" l="1"/>
  <c r="X39" i="17"/>
  <c r="AF14" i="17"/>
  <c r="AF17" i="17"/>
  <c r="AF21" i="17"/>
  <c r="F39" i="17"/>
  <c r="V11" i="17"/>
  <c r="V39" i="17" s="1"/>
  <c r="W39" i="17"/>
  <c r="AF11" i="17"/>
  <c r="AF12" i="17"/>
  <c r="BN39" i="7"/>
  <c r="BN9" i="7"/>
  <c r="AM11" i="7"/>
  <c r="AM14" i="7" s="1"/>
  <c r="AL223" i="7" s="1"/>
  <c r="X4" i="6"/>
  <c r="CD8" i="7"/>
  <c r="AE8" i="6" s="1"/>
  <c r="AE5" i="6"/>
  <c r="CD10" i="7"/>
  <c r="AE10" i="6" s="1"/>
  <c r="AE7" i="6"/>
  <c r="X3" i="6"/>
  <c r="X17" i="6"/>
  <c r="X24" i="6"/>
  <c r="X7" i="6"/>
  <c r="X2" i="6"/>
  <c r="X12" i="6"/>
  <c r="X27" i="6"/>
  <c r="X23" i="6"/>
  <c r="X25" i="6"/>
  <c r="X9" i="6"/>
  <c r="X28" i="6"/>
  <c r="X20" i="6"/>
  <c r="X16" i="6"/>
  <c r="X8" i="6"/>
  <c r="X11" i="6"/>
  <c r="X19" i="6"/>
  <c r="X31" i="6"/>
  <c r="X15" i="6"/>
  <c r="X29" i="6"/>
  <c r="X21" i="6"/>
  <c r="X13" i="6"/>
  <c r="X5" i="6"/>
  <c r="X30" i="6"/>
  <c r="X26" i="6"/>
  <c r="X22" i="6"/>
  <c r="X18" i="6"/>
  <c r="X14" i="6"/>
  <c r="X10" i="6"/>
  <c r="X6" i="6"/>
  <c r="Y11" i="7"/>
  <c r="Y14" i="7" s="1"/>
  <c r="X222" i="7" s="1"/>
  <c r="J10" i="7"/>
  <c r="J8" i="7"/>
  <c r="BR121" i="7"/>
  <c r="BR120" i="7"/>
  <c r="BR70" i="7"/>
  <c r="BR247" i="7"/>
  <c r="BR49" i="7"/>
  <c r="BR302" i="7"/>
  <c r="BR248" i="7"/>
  <c r="BR112" i="7"/>
  <c r="BR270" i="7"/>
  <c r="BR22" i="7"/>
  <c r="BR69" i="7"/>
  <c r="BR9" i="7"/>
  <c r="BR52" i="7"/>
  <c r="BR277" i="7"/>
  <c r="BR253" i="7"/>
  <c r="BR245" i="7"/>
  <c r="BR44" i="7"/>
  <c r="BR35" i="7"/>
  <c r="BR269" i="7"/>
  <c r="BR20" i="7"/>
  <c r="BR241" i="7"/>
  <c r="BR303" i="7"/>
  <c r="BR31" i="7"/>
  <c r="BR113" i="7"/>
  <c r="BR39" i="7"/>
  <c r="BR242" i="7"/>
  <c r="BR278" i="7"/>
  <c r="BR244" i="7"/>
  <c r="BR7" i="7"/>
  <c r="BR305" i="7"/>
  <c r="BR83" i="7"/>
  <c r="BR157" i="7"/>
  <c r="BR160" i="7"/>
  <c r="BR79" i="7"/>
  <c r="BR261" i="7"/>
  <c r="BR82" i="7"/>
  <c r="BR159" i="7"/>
  <c r="BR86" i="7"/>
  <c r="BR246" i="7"/>
  <c r="BR3" i="7"/>
  <c r="BR87" i="7"/>
  <c r="BR284" i="7"/>
  <c r="BR115" i="7"/>
  <c r="BR78" i="7"/>
  <c r="BR111" i="7"/>
  <c r="BR32" i="7"/>
  <c r="BR29" i="7"/>
  <c r="BR307" i="7"/>
  <c r="BR306" i="7"/>
  <c r="BR304" i="7"/>
  <c r="BR243" i="7"/>
  <c r="BR23" i="7"/>
  <c r="BR8" i="7"/>
  <c r="BR141" i="7"/>
  <c r="BR19" i="7"/>
  <c r="BR81" i="7"/>
  <c r="BR6" i="7"/>
  <c r="BR38" i="7"/>
  <c r="BR51" i="7"/>
  <c r="E79" i="18" l="1"/>
  <c r="G85" i="18" s="1"/>
  <c r="C20" i="18"/>
  <c r="X77" i="7"/>
  <c r="X110" i="7"/>
  <c r="AL110" i="7"/>
  <c r="AL77" i="7"/>
  <c r="F40" i="17"/>
  <c r="D23" i="18" s="1"/>
  <c r="D22" i="18" s="1"/>
  <c r="V40" i="17"/>
  <c r="T40" i="17"/>
  <c r="K23" i="18" s="1"/>
  <c r="K22" i="18" s="1"/>
  <c r="R40" i="17"/>
  <c r="J23" i="18" s="1"/>
  <c r="J22" i="18" s="1"/>
  <c r="H40" i="17"/>
  <c r="E23" i="18" s="1"/>
  <c r="E22" i="18" s="1"/>
  <c r="N40" i="17"/>
  <c r="H23" i="18" s="1"/>
  <c r="H22" i="18" s="1"/>
  <c r="P40" i="17"/>
  <c r="I23" i="18" s="1"/>
  <c r="I22" i="18" s="1"/>
  <c r="L40" i="17"/>
  <c r="G23" i="18" s="1"/>
  <c r="G22" i="18" s="1"/>
  <c r="J40" i="17"/>
  <c r="F23" i="18" s="1"/>
  <c r="F22" i="18" s="1"/>
  <c r="D40" i="17"/>
  <c r="C23" i="18" s="1"/>
  <c r="C22" i="18" s="1"/>
  <c r="AF39" i="17"/>
  <c r="X220" i="7"/>
  <c r="X204" i="7"/>
  <c r="X180" i="7"/>
  <c r="X108" i="7"/>
  <c r="X92" i="7"/>
  <c r="X76" i="7"/>
  <c r="X210" i="7"/>
  <c r="X178" i="7"/>
  <c r="X114" i="7"/>
  <c r="X94" i="7"/>
  <c r="X78" i="7"/>
  <c r="X213" i="7"/>
  <c r="X205" i="7"/>
  <c r="X185" i="7"/>
  <c r="X177" i="7"/>
  <c r="X113" i="7"/>
  <c r="X105" i="7"/>
  <c r="X97" i="7"/>
  <c r="X89" i="7"/>
  <c r="X81" i="7"/>
  <c r="X216" i="7"/>
  <c r="X192" i="7"/>
  <c r="X176" i="7"/>
  <c r="X104" i="7"/>
  <c r="X88" i="7"/>
  <c r="X72" i="7"/>
  <c r="X214" i="7"/>
  <c r="X190" i="7"/>
  <c r="X174" i="7"/>
  <c r="X98" i="7"/>
  <c r="X82" i="7"/>
  <c r="X219" i="7"/>
  <c r="X211" i="7"/>
  <c r="X191" i="7"/>
  <c r="X183" i="7"/>
  <c r="X175" i="7"/>
  <c r="X111" i="7"/>
  <c r="X103" i="7"/>
  <c r="X95" i="7"/>
  <c r="X87" i="7"/>
  <c r="X79" i="7"/>
  <c r="X212" i="7"/>
  <c r="X188" i="7"/>
  <c r="X172" i="7"/>
  <c r="X100" i="7"/>
  <c r="X84" i="7"/>
  <c r="X218" i="7"/>
  <c r="X186" i="7"/>
  <c r="X122" i="7"/>
  <c r="X102" i="7"/>
  <c r="X86" i="7"/>
  <c r="X217" i="7"/>
  <c r="X209" i="7"/>
  <c r="X189" i="7"/>
  <c r="X181" i="7"/>
  <c r="X173" i="7"/>
  <c r="X109" i="7"/>
  <c r="X101" i="7"/>
  <c r="X93" i="7"/>
  <c r="X85" i="7"/>
  <c r="X71" i="7"/>
  <c r="X208" i="7"/>
  <c r="X184" i="7"/>
  <c r="X112" i="7"/>
  <c r="X96" i="7"/>
  <c r="X80" i="7"/>
  <c r="X2" i="7"/>
  <c r="X206" i="7"/>
  <c r="X182" i="7"/>
  <c r="X106" i="7"/>
  <c r="X90" i="7"/>
  <c r="X74" i="7"/>
  <c r="X215" i="7"/>
  <c r="X207" i="7"/>
  <c r="X187" i="7"/>
  <c r="X179" i="7"/>
  <c r="X115" i="7"/>
  <c r="X107" i="7"/>
  <c r="X99" i="7"/>
  <c r="X91" i="7"/>
  <c r="X83" i="7"/>
  <c r="X73" i="7"/>
  <c r="AL160" i="7"/>
  <c r="AL140" i="7"/>
  <c r="AL162" i="7"/>
  <c r="AL130" i="7"/>
  <c r="AL157" i="7"/>
  <c r="AL137" i="7"/>
  <c r="AL41" i="7"/>
  <c r="AL17" i="7"/>
  <c r="AL132" i="7"/>
  <c r="AL134" i="7"/>
  <c r="AL155" i="7"/>
  <c r="AL135" i="7"/>
  <c r="AL27" i="7"/>
  <c r="AL144" i="7"/>
  <c r="AL124" i="7"/>
  <c r="AL154" i="7"/>
  <c r="AL42" i="7"/>
  <c r="AL153" i="7"/>
  <c r="AL133" i="7"/>
  <c r="AL33" i="7"/>
  <c r="AL152" i="7"/>
  <c r="AL20" i="7"/>
  <c r="AL126" i="7"/>
  <c r="AL151" i="7"/>
  <c r="AL131" i="7"/>
  <c r="AL23" i="7"/>
  <c r="AL16" i="7"/>
  <c r="AL44" i="7"/>
  <c r="AL146" i="7"/>
  <c r="AL34" i="7"/>
  <c r="AL149" i="7"/>
  <c r="AL129" i="7"/>
  <c r="AL25" i="7"/>
  <c r="AL24" i="7"/>
  <c r="AL158" i="7"/>
  <c r="AL163" i="7"/>
  <c r="AL147" i="7"/>
  <c r="AL127" i="7"/>
  <c r="AL15" i="7"/>
  <c r="AL156" i="7"/>
  <c r="AL28" i="7"/>
  <c r="AL138" i="7"/>
  <c r="AL161" i="7"/>
  <c r="AL145" i="7"/>
  <c r="AL125" i="7"/>
  <c r="AL21" i="7"/>
  <c r="AL148" i="7"/>
  <c r="AL142" i="7"/>
  <c r="AL159" i="7"/>
  <c r="AL143" i="7"/>
  <c r="AL123" i="7"/>
  <c r="X15" i="7"/>
  <c r="X3" i="7"/>
  <c r="X16" i="7"/>
  <c r="X24" i="7"/>
  <c r="X34" i="7"/>
  <c r="X44" i="7"/>
  <c r="X126" i="7"/>
  <c r="X132" i="7"/>
  <c r="X138" i="7"/>
  <c r="X142" i="7"/>
  <c r="X146" i="7"/>
  <c r="X152" i="7"/>
  <c r="X156" i="7"/>
  <c r="X160" i="7"/>
  <c r="X17" i="7"/>
  <c r="X23" i="7"/>
  <c r="X41" i="7"/>
  <c r="X127" i="7"/>
  <c r="X135" i="7"/>
  <c r="X147" i="7"/>
  <c r="X25" i="7"/>
  <c r="X125" i="7"/>
  <c r="X133" i="7"/>
  <c r="X145" i="7"/>
  <c r="X153" i="7"/>
  <c r="X161" i="7"/>
  <c r="X159" i="7"/>
  <c r="X20" i="7"/>
  <c r="X28" i="7"/>
  <c r="X42" i="7"/>
  <c r="X124" i="7"/>
  <c r="X130" i="7"/>
  <c r="X134" i="7"/>
  <c r="X140" i="7"/>
  <c r="X144" i="7"/>
  <c r="X148" i="7"/>
  <c r="X154" i="7"/>
  <c r="X158" i="7"/>
  <c r="X162" i="7"/>
  <c r="X21" i="7"/>
  <c r="X27" i="7"/>
  <c r="X123" i="7"/>
  <c r="X131" i="7"/>
  <c r="X143" i="7"/>
  <c r="X151" i="7"/>
  <c r="X33" i="7"/>
  <c r="X129" i="7"/>
  <c r="X137" i="7"/>
  <c r="X149" i="7"/>
  <c r="X157" i="7"/>
  <c r="X155" i="7"/>
  <c r="X163" i="7"/>
  <c r="AL165" i="7"/>
  <c r="AL169" i="7"/>
  <c r="AL170" i="7"/>
  <c r="AL176" i="7"/>
  <c r="AL167" i="7"/>
  <c r="AL173" i="7"/>
  <c r="AL174" i="7"/>
  <c r="AL172" i="7"/>
  <c r="AW11" i="10"/>
  <c r="BC11" i="10" s="1"/>
  <c r="AK17" i="17" s="1"/>
  <c r="AW10" i="10"/>
  <c r="CD11" i="7"/>
  <c r="AE11" i="6" s="1"/>
  <c r="V4" i="6"/>
  <c r="V6" i="6"/>
  <c r="V8" i="6"/>
  <c r="V10" i="6"/>
  <c r="V12" i="6"/>
  <c r="V14" i="6"/>
  <c r="V16" i="6"/>
  <c r="V18" i="6"/>
  <c r="V20" i="6"/>
  <c r="V22" i="6"/>
  <c r="V24" i="6"/>
  <c r="V26" i="6"/>
  <c r="V28" i="6"/>
  <c r="V30" i="6"/>
  <c r="V2" i="6"/>
  <c r="V3" i="6"/>
  <c r="V7" i="6"/>
  <c r="V11" i="6"/>
  <c r="V15" i="6"/>
  <c r="V19" i="6"/>
  <c r="V23" i="6"/>
  <c r="V27" i="6"/>
  <c r="V31" i="6"/>
  <c r="V5" i="6"/>
  <c r="V13" i="6"/>
  <c r="V21" i="6"/>
  <c r="V29" i="6"/>
  <c r="V9" i="6"/>
  <c r="V25" i="6"/>
  <c r="V17" i="6"/>
  <c r="U4" i="6"/>
  <c r="U6" i="6"/>
  <c r="U8" i="6"/>
  <c r="U10" i="6"/>
  <c r="U12" i="6"/>
  <c r="U14" i="6"/>
  <c r="U16" i="6"/>
  <c r="U18" i="6"/>
  <c r="U20" i="6"/>
  <c r="U22" i="6"/>
  <c r="U24" i="6"/>
  <c r="U26" i="6"/>
  <c r="U28" i="6"/>
  <c r="U30" i="6"/>
  <c r="U2" i="6"/>
  <c r="U5" i="6"/>
  <c r="U9" i="6"/>
  <c r="U13" i="6"/>
  <c r="U17" i="6"/>
  <c r="U21" i="6"/>
  <c r="U25" i="6"/>
  <c r="U29" i="6"/>
  <c r="U3" i="6"/>
  <c r="U7" i="6"/>
  <c r="U11" i="6"/>
  <c r="U15" i="6"/>
  <c r="U19" i="6"/>
  <c r="U23" i="6"/>
  <c r="U27" i="6"/>
  <c r="U31" i="6"/>
  <c r="J11" i="7"/>
  <c r="J14" i="7" s="1"/>
  <c r="I221" i="7" s="1"/>
  <c r="AP163" i="7"/>
  <c r="AP24" i="7"/>
  <c r="AP171" i="7"/>
  <c r="AP175" i="7"/>
  <c r="AP158" i="7"/>
  <c r="AP153" i="7"/>
  <c r="AP27" i="7"/>
  <c r="AP161" i="7"/>
  <c r="AP149" i="7"/>
  <c r="AP154" i="7"/>
  <c r="AP155" i="7"/>
  <c r="CG73" i="7"/>
  <c r="AP160" i="7"/>
  <c r="AP110" i="7"/>
  <c r="AP151" i="7"/>
  <c r="CG74" i="7"/>
  <c r="AP23" i="7"/>
  <c r="AP25" i="7"/>
  <c r="AP172" i="7"/>
  <c r="AP162" i="7"/>
  <c r="AP28" i="7"/>
  <c r="AP123" i="7"/>
  <c r="AP157" i="7"/>
  <c r="AP148" i="7"/>
  <c r="CG32" i="7"/>
  <c r="AP126" i="7"/>
  <c r="AP152" i="7"/>
  <c r="AP164" i="7"/>
  <c r="CG29" i="7"/>
  <c r="CG75" i="7"/>
  <c r="AP177" i="7"/>
  <c r="AP15" i="7"/>
  <c r="AP156" i="7"/>
  <c r="AP174" i="7"/>
  <c r="CG114" i="7"/>
  <c r="AP16" i="7"/>
  <c r="CG112" i="7"/>
  <c r="CG30" i="7"/>
  <c r="CG115" i="7"/>
  <c r="AP176" i="7"/>
  <c r="AP159" i="7"/>
  <c r="AP20" i="7"/>
  <c r="I220" i="7" l="1"/>
  <c r="I180" i="7"/>
  <c r="I206" i="7"/>
  <c r="I74" i="7"/>
  <c r="I205" i="7"/>
  <c r="I177" i="7"/>
  <c r="I216" i="7"/>
  <c r="I176" i="7"/>
  <c r="I186" i="7"/>
  <c r="I215" i="7"/>
  <c r="I187" i="7"/>
  <c r="I115" i="7"/>
  <c r="I88" i="7"/>
  <c r="I72" i="7"/>
  <c r="I2" i="7"/>
  <c r="I188" i="7"/>
  <c r="I214" i="7"/>
  <c r="I174" i="7"/>
  <c r="I209" i="7"/>
  <c r="I181" i="7"/>
  <c r="I73" i="7"/>
  <c r="I184" i="7"/>
  <c r="I210" i="7"/>
  <c r="I219" i="7"/>
  <c r="I191" i="7"/>
  <c r="I175" i="7"/>
  <c r="I98" i="7"/>
  <c r="I93" i="7"/>
  <c r="I204" i="7"/>
  <c r="I148" i="7"/>
  <c r="I182" i="7"/>
  <c r="I213" i="7"/>
  <c r="I185" i="7"/>
  <c r="I113" i="7"/>
  <c r="I192" i="7"/>
  <c r="I218" i="7"/>
  <c r="I114" i="7"/>
  <c r="I207" i="7"/>
  <c r="I179" i="7"/>
  <c r="I107" i="7"/>
  <c r="I106" i="7"/>
  <c r="I101" i="7"/>
  <c r="I212" i="7"/>
  <c r="I172" i="7"/>
  <c r="I190" i="7"/>
  <c r="I217" i="7"/>
  <c r="I189" i="7"/>
  <c r="I173" i="7"/>
  <c r="I208" i="7"/>
  <c r="I112" i="7"/>
  <c r="I178" i="7"/>
  <c r="I211" i="7"/>
  <c r="I183" i="7"/>
  <c r="I111" i="7"/>
  <c r="I109" i="7"/>
  <c r="I8" i="7"/>
  <c r="I12" i="7"/>
  <c r="I46" i="7"/>
  <c r="I50" i="7"/>
  <c r="I54" i="7"/>
  <c r="I58" i="7"/>
  <c r="I62" i="7"/>
  <c r="I70" i="7"/>
  <c r="I78" i="7"/>
  <c r="I82" i="7"/>
  <c r="I86" i="7"/>
  <c r="I92" i="7"/>
  <c r="I96" i="7"/>
  <c r="I102" i="7"/>
  <c r="I108" i="7"/>
  <c r="I120" i="7"/>
  <c r="I9" i="7"/>
  <c r="I51" i="7"/>
  <c r="I71" i="7"/>
  <c r="I83" i="7"/>
  <c r="I89" i="7"/>
  <c r="I99" i="7"/>
  <c r="I49" i="7"/>
  <c r="I57" i="7"/>
  <c r="I69" i="7"/>
  <c r="I81" i="7"/>
  <c r="I91" i="7"/>
  <c r="I105" i="7"/>
  <c r="I119" i="7"/>
  <c r="I10" i="7"/>
  <c r="I14" i="7"/>
  <c r="I48" i="7"/>
  <c r="I52" i="7"/>
  <c r="I56" i="7"/>
  <c r="I60" i="7"/>
  <c r="I66" i="7"/>
  <c r="I76" i="7"/>
  <c r="I80" i="7"/>
  <c r="I84" i="7"/>
  <c r="I90" i="7"/>
  <c r="I94" i="7"/>
  <c r="I100" i="7"/>
  <c r="I104" i="7"/>
  <c r="I110" i="7"/>
  <c r="I122" i="7"/>
  <c r="I47" i="7"/>
  <c r="I59" i="7"/>
  <c r="I79" i="7"/>
  <c r="I87" i="7"/>
  <c r="I97" i="7"/>
  <c r="I103" i="7"/>
  <c r="I53" i="7"/>
  <c r="I67" i="7"/>
  <c r="I77" i="7"/>
  <c r="I85" i="7"/>
  <c r="I95" i="7"/>
  <c r="I117" i="7"/>
  <c r="BH12" i="10"/>
  <c r="AA17" i="10"/>
  <c r="AA16" i="10"/>
  <c r="CD14" i="7"/>
  <c r="AF158" i="6"/>
  <c r="AF162" i="6"/>
  <c r="AF89" i="6"/>
  <c r="AF205" i="6"/>
  <c r="AF119" i="6"/>
  <c r="AF227" i="6"/>
  <c r="AF146" i="6"/>
  <c r="CO10" i="10"/>
  <c r="CO6" i="10"/>
  <c r="CO8" i="10"/>
  <c r="CO5" i="10"/>
  <c r="CD6" i="10"/>
  <c r="CD8" i="10"/>
  <c r="CJ8" i="10" s="1"/>
  <c r="AN14" i="17" s="1"/>
  <c r="CD12" i="10"/>
  <c r="AF31" i="6"/>
  <c r="AF235" i="6"/>
  <c r="AF180" i="6"/>
  <c r="AF86" i="6"/>
  <c r="AF49" i="6"/>
  <c r="AF543" i="6"/>
  <c r="AF210" i="6"/>
  <c r="AF113" i="6"/>
  <c r="AF52" i="6"/>
  <c r="AF10" i="6"/>
  <c r="AF217" i="6"/>
  <c r="AF165" i="6"/>
  <c r="AF60" i="6"/>
  <c r="AF9" i="6"/>
  <c r="AF226" i="6"/>
  <c r="AF166" i="6"/>
  <c r="AF79" i="6"/>
  <c r="AF616" i="6"/>
  <c r="AE14" i="6"/>
  <c r="T3" i="6"/>
  <c r="T5" i="6"/>
  <c r="T7" i="6"/>
  <c r="T9" i="6"/>
  <c r="T11" i="6"/>
  <c r="T13" i="6"/>
  <c r="T15" i="6"/>
  <c r="T17" i="6"/>
  <c r="T19" i="6"/>
  <c r="T21" i="6"/>
  <c r="T23" i="6"/>
  <c r="T25" i="6"/>
  <c r="T27" i="6"/>
  <c r="T29" i="6"/>
  <c r="T31" i="6"/>
  <c r="T4" i="6"/>
  <c r="T8" i="6"/>
  <c r="T12" i="6"/>
  <c r="T16" i="6"/>
  <c r="T20" i="6"/>
  <c r="T24" i="6"/>
  <c r="T28" i="6"/>
  <c r="T2" i="6"/>
  <c r="T6" i="6"/>
  <c r="T14" i="6"/>
  <c r="T22" i="6"/>
  <c r="T30" i="6"/>
  <c r="T10" i="6"/>
  <c r="T26" i="6"/>
  <c r="T18" i="6"/>
  <c r="N2" i="7"/>
  <c r="AG17" i="10" l="1"/>
  <c r="AI23" i="17" s="1"/>
  <c r="CC39" i="7"/>
  <c r="CC16" i="7"/>
  <c r="Y15" i="6"/>
  <c r="CC9" i="7"/>
  <c r="AG5" i="6"/>
  <c r="Y5" i="6"/>
  <c r="CC170" i="7"/>
  <c r="CC176" i="7"/>
  <c r="CC173" i="7"/>
  <c r="CC165" i="7"/>
  <c r="CC174" i="7"/>
  <c r="CC167" i="7"/>
  <c r="CC172" i="7"/>
  <c r="CC169" i="7"/>
  <c r="AG15" i="6"/>
  <c r="AL14" i="10"/>
  <c r="Y12" i="6"/>
  <c r="AG12" i="6" s="1"/>
  <c r="Y24" i="6"/>
  <c r="AG24" i="6" s="1"/>
  <c r="AW14" i="10"/>
  <c r="Y21" i="6"/>
  <c r="AG21" i="6" s="1"/>
  <c r="Y26" i="6"/>
  <c r="AG26" i="6" s="1"/>
  <c r="Y2" i="6"/>
  <c r="AG2" i="6" s="1"/>
  <c r="BS14" i="10"/>
  <c r="Y13" i="6"/>
  <c r="AG13" i="6" s="1"/>
  <c r="Y29" i="6"/>
  <c r="AG29" i="6" s="1"/>
  <c r="Y28" i="6"/>
  <c r="AG28" i="6" s="1"/>
  <c r="Y30" i="6"/>
  <c r="AG30" i="6" s="1"/>
  <c r="Y31" i="6"/>
  <c r="AG31" i="6" s="1"/>
  <c r="Y11" i="6"/>
  <c r="AG11" i="6" s="1"/>
  <c r="AW13" i="10"/>
  <c r="AW12" i="10"/>
  <c r="Y3" i="6"/>
  <c r="AG3" i="6" s="1"/>
  <c r="Y9" i="6"/>
  <c r="AG9" i="6" s="1"/>
  <c r="Y17" i="6"/>
  <c r="AG17" i="6" s="1"/>
  <c r="Y25" i="6"/>
  <c r="AG25" i="6" s="1"/>
  <c r="Y4" i="6"/>
  <c r="AG4" i="6" s="1"/>
  <c r="Y20" i="6"/>
  <c r="AG20" i="6" s="1"/>
  <c r="Y10" i="6"/>
  <c r="AG10" i="6" s="1"/>
  <c r="Y22" i="6"/>
  <c r="AG22" i="6" s="1"/>
  <c r="Y7" i="6"/>
  <c r="AG7" i="6" s="1"/>
  <c r="Y23" i="6"/>
  <c r="AG23" i="6" s="1"/>
  <c r="Y16" i="6"/>
  <c r="AG16" i="6" s="1"/>
  <c r="Y6" i="6"/>
  <c r="AG6" i="6" s="1"/>
  <c r="Y27" i="6"/>
  <c r="AG27" i="6" s="1"/>
  <c r="Y14" i="6"/>
  <c r="AG14" i="6" s="1"/>
  <c r="Y19" i="6"/>
  <c r="AG19" i="6" s="1"/>
  <c r="Y8" i="6"/>
  <c r="AG8" i="6" s="1"/>
  <c r="Y18" i="6"/>
  <c r="AG18" i="6" s="1"/>
  <c r="BS8" i="10"/>
  <c r="AW6" i="10"/>
  <c r="BH10" i="10"/>
  <c r="BH6" i="10"/>
  <c r="AL6" i="10"/>
  <c r="AR6" i="10" s="1"/>
  <c r="AJ12" i="17" s="1"/>
  <c r="BS7" i="10"/>
  <c r="CG170" i="7"/>
  <c r="CG169" i="7"/>
  <c r="CG174" i="7"/>
  <c r="CG173" i="7"/>
  <c r="CG172" i="7"/>
  <c r="CG167" i="7"/>
  <c r="CG16" i="7"/>
  <c r="CG39" i="7"/>
  <c r="CG176" i="7"/>
  <c r="AO39" i="17" l="1"/>
  <c r="BH11" i="10"/>
  <c r="BN11" i="10" s="1"/>
  <c r="AL17" i="17" s="1"/>
  <c r="BH5" i="10"/>
  <c r="BH8" i="10" l="1"/>
  <c r="AA12" i="10"/>
  <c r="AG12" i="10" s="1"/>
  <c r="AI18" i="17" s="1"/>
  <c r="BS6" i="10" l="1"/>
  <c r="AL13" i="10" l="1"/>
  <c r="AR13" i="10" s="1"/>
  <c r="AJ19" i="17" s="1"/>
  <c r="CD5" i="10"/>
  <c r="AN39" i="17" s="1"/>
  <c r="AW9" i="10" l="1"/>
  <c r="AL10" i="10" l="1"/>
  <c r="AR10" i="10" s="1"/>
  <c r="AJ16" i="17" s="1"/>
  <c r="AL5" i="10" l="1"/>
  <c r="BH7" i="10"/>
  <c r="BS10" i="10" l="1"/>
  <c r="AA5" i="10"/>
  <c r="AW7" i="10" l="1"/>
  <c r="AL4" i="10" l="1"/>
  <c r="AJ10" i="17" s="1"/>
  <c r="AL11" i="10"/>
  <c r="AR11" i="10" s="1"/>
  <c r="AJ17" i="17" s="1"/>
  <c r="AL7" i="10"/>
  <c r="BH9" i="10"/>
  <c r="BS5" i="10"/>
  <c r="AW5" i="10"/>
  <c r="AW8" i="10"/>
  <c r="AA14" i="10" l="1"/>
  <c r="AA13" i="10"/>
  <c r="AG13" i="10" s="1"/>
  <c r="AI19" i="17" s="1"/>
  <c r="AL9" i="10"/>
  <c r="P6" i="10"/>
  <c r="P8" i="10"/>
  <c r="V8" i="10" s="1"/>
  <c r="AH14" i="17" s="1"/>
  <c r="P20" i="10"/>
  <c r="P21" i="10"/>
  <c r="AA6" i="10"/>
  <c r="P19" i="10"/>
  <c r="V19" i="10" s="1"/>
  <c r="AH25" i="17" s="1"/>
  <c r="P7" i="10"/>
  <c r="AL15" i="10"/>
  <c r="AL17" i="10"/>
  <c r="P18" i="10"/>
  <c r="P5" i="10"/>
  <c r="BF47" i="10"/>
  <c r="BF49" i="10" s="1"/>
  <c r="AG14" i="10" l="1"/>
  <c r="AI20" i="17" s="1"/>
  <c r="AK39" i="17"/>
  <c r="BS9" i="10" l="1"/>
  <c r="BY9" i="10" s="1"/>
  <c r="AM15" i="17" s="1"/>
  <c r="AM39" i="17" s="1"/>
  <c r="BH15" i="10"/>
  <c r="BN15" i="10" s="1"/>
  <c r="AL21" i="17" s="1"/>
  <c r="AL39" i="17" s="1"/>
  <c r="AA10" i="10" l="1"/>
  <c r="AG10" i="10" s="1"/>
  <c r="AI16" i="17" s="1"/>
  <c r="P14" i="10"/>
  <c r="V14" i="10" s="1"/>
  <c r="AH20" i="17" s="1"/>
  <c r="AA9" i="10"/>
  <c r="AG9" i="10" s="1"/>
  <c r="AI15" i="17" s="1"/>
  <c r="P12" i="10"/>
  <c r="V12" i="10" s="1"/>
  <c r="AH18" i="17" s="1"/>
  <c r="P16" i="10"/>
  <c r="V16" i="10" s="1"/>
  <c r="AH22" i="17" s="1"/>
  <c r="AL8" i="10"/>
  <c r="AR8" i="10" s="1"/>
  <c r="AJ14" i="17" s="1"/>
  <c r="AJ39" i="17" s="1"/>
  <c r="AA7" i="10"/>
  <c r="AG7" i="10" s="1"/>
  <c r="AI13" i="17" s="1"/>
  <c r="P13" i="10"/>
  <c r="V13" i="10" s="1"/>
  <c r="AH19" i="17" s="1"/>
  <c r="P11" i="10"/>
  <c r="V11" i="10" s="1"/>
  <c r="AH17" i="17" s="1"/>
  <c r="E17" i="10"/>
  <c r="K17" i="10" s="1"/>
  <c r="AG23" i="17" s="1"/>
  <c r="E19" i="10"/>
  <c r="K19" i="10" s="1"/>
  <c r="AG25" i="17" s="1"/>
  <c r="E11" i="10"/>
  <c r="K11" i="10" s="1"/>
  <c r="AG17" i="17" s="1"/>
  <c r="E12" i="10"/>
  <c r="K12" i="10" s="1"/>
  <c r="AG18" i="17" s="1"/>
  <c r="AP18" i="17" s="1"/>
  <c r="E14" i="10"/>
  <c r="K14" i="10" s="1"/>
  <c r="AG20" i="17" s="1"/>
  <c r="E20" i="10"/>
  <c r="K20" i="10" s="1"/>
  <c r="AG26" i="17" s="1"/>
  <c r="AP26" i="17" s="1"/>
  <c r="AA15" i="10"/>
  <c r="AG15" i="10" s="1"/>
  <c r="AI21" i="17" s="1"/>
  <c r="BS4" i="10"/>
  <c r="AM10" i="17" s="1"/>
  <c r="E6" i="10"/>
  <c r="K6" i="10" s="1"/>
  <c r="AG12" i="17" s="1"/>
  <c r="AP12" i="17" s="1"/>
  <c r="E8" i="10"/>
  <c r="K8" i="10" s="1"/>
  <c r="AG14" i="17" s="1"/>
  <c r="P15" i="10"/>
  <c r="V15" i="10" s="1"/>
  <c r="AH21" i="17" s="1"/>
  <c r="BH4" i="10"/>
  <c r="AL10" i="17" s="1"/>
  <c r="AA19" i="10"/>
  <c r="AG19" i="10" s="1"/>
  <c r="AI25" i="17" s="1"/>
  <c r="E13" i="10"/>
  <c r="K13" i="10" s="1"/>
  <c r="AG19" i="17" s="1"/>
  <c r="E5" i="10"/>
  <c r="K5" i="10" s="1"/>
  <c r="AG11" i="17" s="1"/>
  <c r="AA11" i="10"/>
  <c r="AG11" i="10" s="1"/>
  <c r="AI17" i="17" s="1"/>
  <c r="E7" i="10"/>
  <c r="K7" i="10" s="1"/>
  <c r="AG13" i="17" s="1"/>
  <c r="E9" i="10"/>
  <c r="K9" i="10" s="1"/>
  <c r="AG15" i="17" s="1"/>
  <c r="E15" i="10"/>
  <c r="K15" i="10" s="1"/>
  <c r="AG21" i="17" s="1"/>
  <c r="AA8" i="10"/>
  <c r="AG8" i="10" s="1"/>
  <c r="AI14" i="17" s="1"/>
  <c r="P10" i="10"/>
  <c r="V10" i="10" s="1"/>
  <c r="AH16" i="17" s="1"/>
  <c r="P4" i="10"/>
  <c r="AH10" i="17" s="1"/>
  <c r="AW4" i="10"/>
  <c r="AK10" i="17" s="1"/>
  <c r="P17" i="10"/>
  <c r="V17" i="10" s="1"/>
  <c r="AH23" i="17" s="1"/>
  <c r="E18" i="10"/>
  <c r="K18" i="10" s="1"/>
  <c r="AG24" i="17" s="1"/>
  <c r="AP24" i="17" s="1"/>
  <c r="E4" i="10"/>
  <c r="AG10" i="17" s="1"/>
  <c r="AA4" i="10"/>
  <c r="AI10" i="17" s="1"/>
  <c r="P9" i="10"/>
  <c r="V9" i="10" s="1"/>
  <c r="AH15" i="17" s="1"/>
  <c r="E21" i="10"/>
  <c r="K21" i="10" s="1"/>
  <c r="AG27" i="17" s="1"/>
  <c r="AP27" i="17" s="1"/>
  <c r="E16" i="10"/>
  <c r="K16" i="10" s="1"/>
  <c r="AG22" i="17" s="1"/>
  <c r="AP22" i="17" s="1"/>
  <c r="E10" i="10"/>
  <c r="K10" i="10" s="1"/>
  <c r="AG16" i="17" s="1"/>
  <c r="CV505" i="7"/>
  <c r="CV437" i="7"/>
  <c r="CV543" i="7"/>
  <c r="CV385" i="7"/>
  <c r="CV470" i="7"/>
  <c r="AB294" i="7"/>
  <c r="CV140" i="7"/>
  <c r="CV324" i="7"/>
  <c r="CV512" i="7"/>
  <c r="CV200" i="7"/>
  <c r="CV549" i="7"/>
  <c r="AB106" i="7"/>
  <c r="CG307" i="7"/>
  <c r="N430" i="7"/>
  <c r="AB6" i="7"/>
  <c r="AB239" i="7"/>
  <c r="N205" i="7"/>
  <c r="N281" i="7"/>
  <c r="N257" i="7"/>
  <c r="AB292" i="7"/>
  <c r="AB293" i="7"/>
  <c r="BD31" i="7"/>
  <c r="N250" i="7"/>
  <c r="N400" i="7"/>
  <c r="N439" i="7"/>
  <c r="N442" i="7"/>
  <c r="N373" i="7"/>
  <c r="CV14" i="7"/>
  <c r="AB118" i="7"/>
  <c r="N347" i="7"/>
  <c r="CV68" i="7"/>
  <c r="N621" i="7"/>
  <c r="AB46" i="7"/>
  <c r="N30" i="7"/>
  <c r="AB221" i="7"/>
  <c r="BD199" i="7"/>
  <c r="N645" i="7"/>
  <c r="N503" i="7"/>
  <c r="AB155" i="7"/>
  <c r="BD203" i="7"/>
  <c r="AB157" i="7"/>
  <c r="N372" i="7"/>
  <c r="AB306" i="7"/>
  <c r="N73" i="7"/>
  <c r="AP52" i="7"/>
  <c r="AB257" i="7"/>
  <c r="N376" i="7"/>
  <c r="CV237" i="7"/>
  <c r="AP34" i="7"/>
  <c r="N441" i="7"/>
  <c r="N304" i="7"/>
  <c r="N602" i="7"/>
  <c r="AB74" i="7"/>
  <c r="CV638" i="7"/>
  <c r="N125" i="7"/>
  <c r="AB67" i="7"/>
  <c r="N59" i="7"/>
  <c r="N288" i="7"/>
  <c r="N529" i="7"/>
  <c r="N481" i="7"/>
  <c r="AB128" i="7"/>
  <c r="AB254" i="7"/>
  <c r="AB197" i="7"/>
  <c r="CV261" i="7"/>
  <c r="AP71" i="7"/>
  <c r="N163" i="7"/>
  <c r="AP234" i="7"/>
  <c r="N98" i="7"/>
  <c r="N255" i="7"/>
  <c r="N251" i="7"/>
  <c r="AB300" i="7"/>
  <c r="AB43" i="7"/>
  <c r="AB246" i="7"/>
  <c r="N466" i="7"/>
  <c r="AP385" i="7"/>
  <c r="AP147" i="7"/>
  <c r="N231" i="7"/>
  <c r="AP74" i="7"/>
  <c r="AP21" i="7"/>
  <c r="CV398" i="7"/>
  <c r="N511" i="7"/>
  <c r="AP35" i="7"/>
  <c r="AB11" i="7"/>
  <c r="N129" i="7"/>
  <c r="BD17" i="7"/>
  <c r="AB298" i="7"/>
  <c r="AB81" i="7"/>
  <c r="N235" i="7"/>
  <c r="N66" i="7"/>
  <c r="AB50" i="7"/>
  <c r="N541" i="7"/>
  <c r="AB5" i="7"/>
  <c r="N494" i="7"/>
  <c r="AP194" i="7"/>
  <c r="N445" i="7"/>
  <c r="CV406" i="7"/>
  <c r="AB123" i="7"/>
  <c r="AP182" i="7"/>
  <c r="N490" i="7"/>
  <c r="N278" i="7"/>
  <c r="AB20" i="7"/>
  <c r="CV542" i="7"/>
  <c r="N303" i="7"/>
  <c r="AB75" i="7"/>
  <c r="AP285" i="7"/>
  <c r="BR168" i="7"/>
  <c r="AB201" i="7"/>
  <c r="AP220" i="7"/>
  <c r="N609" i="7"/>
  <c r="N530" i="7"/>
  <c r="CV210" i="7"/>
  <c r="CV534" i="7"/>
  <c r="AP142" i="7"/>
  <c r="CV451" i="7"/>
  <c r="N301" i="7"/>
  <c r="BR131" i="7"/>
  <c r="N15" i="7"/>
  <c r="N625" i="7"/>
  <c r="AB82" i="7"/>
  <c r="CV359" i="7"/>
  <c r="N419" i="7"/>
  <c r="AB297" i="7"/>
  <c r="N165" i="7"/>
  <c r="AB203" i="7"/>
  <c r="AB68" i="7"/>
  <c r="N531" i="7"/>
  <c r="AP124" i="7"/>
  <c r="CV235" i="7"/>
  <c r="AB108" i="7"/>
  <c r="N179" i="7"/>
  <c r="AB308" i="7"/>
  <c r="AP39" i="7"/>
  <c r="AB258" i="7"/>
  <c r="N495" i="7"/>
  <c r="CV609" i="7"/>
  <c r="N310" i="7"/>
  <c r="BD44" i="7"/>
  <c r="N510" i="7"/>
  <c r="N140" i="7"/>
  <c r="N167" i="7"/>
  <c r="N467" i="7"/>
  <c r="N371" i="7"/>
  <c r="BR398" i="7"/>
  <c r="CV105" i="7"/>
  <c r="AB22" i="7"/>
  <c r="AB176" i="7"/>
  <c r="N476" i="7"/>
  <c r="AB275" i="7"/>
  <c r="N248" i="7"/>
  <c r="N306" i="7"/>
  <c r="BR21" i="7"/>
  <c r="N272" i="7"/>
  <c r="N545" i="7"/>
  <c r="AP218" i="7"/>
  <c r="AB167" i="7"/>
  <c r="CG119" i="7"/>
  <c r="AB165" i="7"/>
  <c r="N10" i="7"/>
  <c r="AP266" i="7"/>
  <c r="AP81" i="7"/>
  <c r="BD205" i="7"/>
  <c r="N201" i="7"/>
  <c r="BR55" i="7"/>
  <c r="BR162" i="7"/>
  <c r="AP221" i="7"/>
  <c r="AP294" i="7"/>
  <c r="BR216" i="7"/>
  <c r="N107" i="7"/>
  <c r="AB99" i="7"/>
  <c r="CV526" i="7"/>
  <c r="N605" i="7"/>
  <c r="N6" i="7"/>
  <c r="CV331" i="7"/>
  <c r="N199" i="7"/>
  <c r="N94" i="7"/>
  <c r="AB162" i="7"/>
  <c r="AP7" i="7"/>
  <c r="N401" i="7"/>
  <c r="N146" i="7"/>
  <c r="BD211" i="7"/>
  <c r="N423" i="7"/>
  <c r="BD19" i="7"/>
  <c r="AB89" i="7"/>
  <c r="N152" i="7"/>
  <c r="N489" i="7"/>
  <c r="AP191" i="7"/>
  <c r="CV675" i="7"/>
  <c r="CV582" i="7"/>
  <c r="CV6" i="7"/>
  <c r="BR65" i="7"/>
  <c r="BD70" i="7"/>
  <c r="N440" i="7"/>
  <c r="N527" i="7"/>
  <c r="CV531" i="7"/>
  <c r="N41" i="7"/>
  <c r="N82" i="7"/>
  <c r="N52" i="7"/>
  <c r="AP112" i="7"/>
  <c r="N158" i="7"/>
  <c r="AB301" i="7"/>
  <c r="CV92" i="7"/>
  <c r="DK163" i="7"/>
  <c r="CV598" i="7"/>
  <c r="CV252" i="7"/>
  <c r="CV440" i="7"/>
  <c r="N434" i="7"/>
  <c r="N344" i="7"/>
  <c r="N406" i="7"/>
  <c r="AP80" i="7"/>
  <c r="AB185" i="7"/>
  <c r="N22" i="7"/>
  <c r="AB249" i="7"/>
  <c r="AB110" i="7"/>
  <c r="AP139" i="7"/>
  <c r="CV82" i="7"/>
  <c r="AB303" i="7"/>
  <c r="CV593" i="7"/>
  <c r="CV215" i="7"/>
  <c r="CV256" i="7"/>
  <c r="CV351" i="7"/>
  <c r="CV350" i="7"/>
  <c r="BR227" i="7"/>
  <c r="AB18" i="7"/>
  <c r="AB125" i="7"/>
  <c r="AB204" i="7"/>
  <c r="AB138" i="7"/>
  <c r="AP131" i="7"/>
  <c r="AP91" i="7"/>
  <c r="CV371" i="7"/>
  <c r="CV251" i="7"/>
  <c r="CV67" i="7"/>
  <c r="CV449" i="7"/>
  <c r="CV572" i="7"/>
  <c r="CG306" i="7"/>
  <c r="CV353" i="7"/>
  <c r="CV337" i="7"/>
  <c r="CV257" i="7"/>
  <c r="N589" i="7"/>
  <c r="N424" i="7"/>
  <c r="AP185" i="7"/>
  <c r="CV230" i="7"/>
  <c r="N346" i="7"/>
  <c r="AB154" i="7"/>
  <c r="CG296" i="7"/>
  <c r="CV9" i="7"/>
  <c r="CV118" i="7"/>
  <c r="CV680" i="7"/>
  <c r="N160" i="7"/>
  <c r="N9" i="7"/>
  <c r="CV129" i="7"/>
  <c r="CV330" i="7"/>
  <c r="CV300" i="7"/>
  <c r="CV100" i="7"/>
  <c r="AB285" i="7"/>
  <c r="BD23" i="7"/>
  <c r="N91" i="7"/>
  <c r="AP90" i="7"/>
  <c r="AP45" i="7"/>
  <c r="AB151" i="7"/>
  <c r="N273" i="7"/>
  <c r="N37" i="7"/>
  <c r="AP84" i="7"/>
  <c r="N274" i="7"/>
  <c r="CG284" i="7"/>
  <c r="N480" i="7"/>
  <c r="N222" i="7"/>
  <c r="N206" i="7"/>
  <c r="N39" i="7"/>
  <c r="CV608" i="7"/>
  <c r="N151" i="7"/>
  <c r="AB25" i="7"/>
  <c r="CV366" i="7"/>
  <c r="CV581" i="7"/>
  <c r="CV410" i="7"/>
  <c r="N509" i="7"/>
  <c r="N11" i="7"/>
  <c r="CV203" i="7"/>
  <c r="CV80" i="7"/>
  <c r="N396" i="7"/>
  <c r="N551" i="7"/>
  <c r="CV509" i="7"/>
  <c r="CV503" i="7"/>
  <c r="CV273" i="7"/>
  <c r="CV75" i="7"/>
  <c r="N596" i="7"/>
  <c r="AB182" i="7"/>
  <c r="CV232" i="7"/>
  <c r="N468" i="7"/>
  <c r="CV27" i="7"/>
  <c r="CV104" i="7"/>
  <c r="N604" i="7"/>
  <c r="CV224" i="7"/>
  <c r="CV148" i="7"/>
  <c r="N521" i="7"/>
  <c r="CV622" i="7"/>
  <c r="CV388" i="7"/>
  <c r="CV524" i="7"/>
  <c r="CV334" i="7"/>
  <c r="CV615" i="7"/>
  <c r="CV435" i="7"/>
  <c r="CV183" i="7"/>
  <c r="AB87" i="7"/>
  <c r="N416" i="7"/>
  <c r="CV412" i="7"/>
  <c r="CV94" i="7"/>
  <c r="CV430" i="7"/>
  <c r="N102" i="7"/>
  <c r="AB57" i="7"/>
  <c r="CV217" i="7"/>
  <c r="CV415" i="7"/>
  <c r="CV447" i="7"/>
  <c r="AB78" i="7"/>
  <c r="BR77" i="7"/>
  <c r="CV499" i="7"/>
  <c r="CV570" i="7"/>
  <c r="CG89" i="7"/>
  <c r="AP301" i="7"/>
  <c r="N247" i="7"/>
  <c r="CV692" i="7"/>
  <c r="AB124" i="7"/>
  <c r="CV55" i="7"/>
  <c r="CV657" i="7"/>
  <c r="CV461" i="7"/>
  <c r="CV199" i="7"/>
  <c r="CV109" i="7"/>
  <c r="CV639" i="7"/>
  <c r="CV367" i="7"/>
  <c r="CG217" i="7"/>
  <c r="CV288" i="7"/>
  <c r="CV58" i="7"/>
  <c r="CV192" i="7"/>
  <c r="AP484" i="7"/>
  <c r="AP292" i="7"/>
  <c r="N533" i="7"/>
  <c r="CV356" i="7"/>
  <c r="CV606" i="7"/>
  <c r="CV205" i="7"/>
  <c r="CV263" i="7"/>
  <c r="CV467" i="7"/>
  <c r="N643" i="7"/>
  <c r="CV698" i="7"/>
  <c r="CV602" i="7"/>
  <c r="CV539" i="7"/>
  <c r="AB216" i="7"/>
  <c r="CV511" i="7"/>
  <c r="N232" i="7"/>
  <c r="CV308" i="7"/>
  <c r="N378" i="7"/>
  <c r="CV610" i="7"/>
  <c r="AP288" i="7"/>
  <c r="CV86" i="7"/>
  <c r="N186" i="7"/>
  <c r="N249" i="7"/>
  <c r="CV262" i="7"/>
  <c r="CV649" i="7"/>
  <c r="N351" i="7"/>
  <c r="CV114" i="7"/>
  <c r="CV585" i="7"/>
  <c r="CV362" i="7"/>
  <c r="N298" i="7"/>
  <c r="CV278" i="7"/>
  <c r="AB139" i="7"/>
  <c r="BD182" i="7"/>
  <c r="CV197" i="7"/>
  <c r="BD226" i="7"/>
  <c r="N499" i="7"/>
  <c r="CV38" i="7"/>
  <c r="CV490" i="7"/>
  <c r="CV429" i="7"/>
  <c r="CV346" i="7"/>
  <c r="CV629" i="7"/>
  <c r="N5" i="7"/>
  <c r="CV522" i="7"/>
  <c r="N358" i="7"/>
  <c r="CV693" i="7"/>
  <c r="AB210" i="7"/>
  <c r="AP276" i="7"/>
  <c r="CG295" i="7"/>
  <c r="N443" i="7"/>
  <c r="CV180" i="7"/>
  <c r="AB12" i="7"/>
  <c r="BD217" i="7"/>
  <c r="CV662" i="7"/>
  <c r="N27" i="7"/>
  <c r="CV191" i="7"/>
  <c r="N138" i="7"/>
  <c r="CV538" i="7"/>
  <c r="CG616" i="7"/>
  <c r="CV590" i="7"/>
  <c r="CV696" i="7"/>
  <c r="CV556" i="7"/>
  <c r="CV558" i="7"/>
  <c r="CV458" i="7"/>
  <c r="CV566" i="7"/>
  <c r="N524" i="7"/>
  <c r="AP517" i="7"/>
  <c r="BD166" i="7"/>
  <c r="CV363" i="7"/>
  <c r="N38" i="7"/>
  <c r="CV517" i="7"/>
  <c r="CV101" i="7"/>
  <c r="CV688" i="7"/>
  <c r="AB132" i="7"/>
  <c r="CG86" i="7"/>
  <c r="CV472" i="7"/>
  <c r="CV365" i="7"/>
  <c r="N20" i="7"/>
  <c r="AP50" i="7"/>
  <c r="CV520" i="7"/>
  <c r="AB284" i="7"/>
  <c r="N437" i="7"/>
  <c r="CV50" i="7"/>
  <c r="BD473" i="7"/>
  <c r="CV624" i="7"/>
  <c r="AB226" i="7"/>
  <c r="N13" i="7"/>
  <c r="CV219" i="7"/>
  <c r="CV168" i="7"/>
  <c r="AB160" i="7"/>
  <c r="AB42" i="7"/>
  <c r="CV552" i="7"/>
  <c r="CV421" i="7"/>
  <c r="BR119" i="7"/>
  <c r="AB224" i="7"/>
  <c r="N131" i="7"/>
  <c r="AB271" i="7"/>
  <c r="N214" i="7"/>
  <c r="CV584" i="7"/>
  <c r="CV628" i="7"/>
  <c r="CV545" i="7"/>
  <c r="AB227" i="7"/>
  <c r="CV442" i="7"/>
  <c r="N342" i="7"/>
  <c r="CV699" i="7"/>
  <c r="CV394" i="7"/>
  <c r="N366" i="7"/>
  <c r="CV646" i="7"/>
  <c r="CV378" i="7"/>
  <c r="BR158" i="7"/>
  <c r="AP73" i="7"/>
  <c r="AP107" i="7"/>
  <c r="N364" i="7"/>
  <c r="N647" i="7"/>
  <c r="CV428" i="7"/>
  <c r="AB115" i="7"/>
  <c r="CV352" i="7"/>
  <c r="AB243" i="7"/>
  <c r="AB187" i="7"/>
  <c r="CV641" i="7"/>
  <c r="CG246" i="7"/>
  <c r="AB107" i="7"/>
  <c r="AB198" i="7"/>
  <c r="CV20" i="7"/>
  <c r="CV36" i="7"/>
  <c r="CV349" i="7"/>
  <c r="N101" i="7"/>
  <c r="N198" i="7"/>
  <c r="N287" i="7"/>
  <c r="AB273" i="7"/>
  <c r="CV501" i="7"/>
  <c r="CV691" i="7"/>
  <c r="CV276" i="7"/>
  <c r="N97" i="7"/>
  <c r="CG299" i="7"/>
  <c r="CV33" i="7"/>
  <c r="CV576" i="7"/>
  <c r="CV673" i="7"/>
  <c r="N576" i="7"/>
  <c r="AP299" i="7"/>
  <c r="N282" i="7"/>
  <c r="AB9" i="7"/>
  <c r="N78" i="7"/>
  <c r="N491" i="7"/>
  <c r="N109" i="7"/>
  <c r="AB256" i="7"/>
  <c r="N261" i="7"/>
  <c r="AB59" i="7"/>
  <c r="CV309" i="7"/>
  <c r="CV295" i="7"/>
  <c r="N50" i="7"/>
  <c r="CV126" i="7"/>
  <c r="N223" i="7"/>
  <c r="N175" i="7"/>
  <c r="AP141" i="7"/>
  <c r="BR470" i="7"/>
  <c r="N542" i="7"/>
  <c r="CV670" i="7"/>
  <c r="AB150" i="7"/>
  <c r="N21" i="7"/>
  <c r="N475" i="7"/>
  <c r="AP257" i="7"/>
  <c r="AP40" i="7"/>
  <c r="CV196" i="7"/>
  <c r="AB296" i="7"/>
  <c r="N229" i="7"/>
  <c r="AB137" i="7"/>
  <c r="N264" i="7"/>
  <c r="N171" i="7"/>
  <c r="AB86" i="7"/>
  <c r="CG158" i="7"/>
  <c r="N591" i="7"/>
  <c r="N54" i="7"/>
  <c r="BD325" i="7"/>
  <c r="N148" i="7"/>
  <c r="N194" i="7"/>
  <c r="N418" i="7"/>
  <c r="AB103" i="7"/>
  <c r="N174" i="7"/>
  <c r="CV112" i="7"/>
  <c r="N432" i="7"/>
  <c r="N178" i="7"/>
  <c r="CV124" i="7"/>
  <c r="CV131" i="7"/>
  <c r="BD89" i="7"/>
  <c r="CV494" i="7"/>
  <c r="CV597" i="7"/>
  <c r="AP249" i="7"/>
  <c r="AB280" i="7"/>
  <c r="AB287" i="7"/>
  <c r="CV426" i="7"/>
  <c r="AB112" i="7"/>
  <c r="CV328" i="7"/>
  <c r="CV236" i="7"/>
  <c r="AB4" i="7"/>
  <c r="AB19" i="7"/>
  <c r="AB260" i="7"/>
  <c r="N135" i="7"/>
  <c r="N493" i="7"/>
  <c r="AP4" i="7"/>
  <c r="AB120" i="7"/>
  <c r="AP2" i="7"/>
  <c r="CV634" i="7"/>
  <c r="N75" i="7"/>
  <c r="N162" i="7"/>
  <c r="AB230" i="7"/>
  <c r="N49" i="7"/>
  <c r="AB156" i="7"/>
  <c r="N215" i="7"/>
  <c r="N354" i="7"/>
  <c r="CV307" i="7"/>
  <c r="AP193" i="7"/>
  <c r="N118" i="7"/>
  <c r="AB41" i="7"/>
  <c r="AP32" i="7"/>
  <c r="AB104" i="7"/>
  <c r="AB33" i="7"/>
  <c r="AB252" i="7"/>
  <c r="AB307" i="7"/>
  <c r="BD162" i="7"/>
  <c r="N35" i="7"/>
  <c r="AP223" i="7"/>
  <c r="BR147" i="7"/>
  <c r="N637" i="7"/>
  <c r="AB121" i="7"/>
  <c r="N176" i="7"/>
  <c r="CV332" i="7"/>
  <c r="N598" i="7"/>
  <c r="AB148" i="7"/>
  <c r="N332" i="7"/>
  <c r="N353" i="7"/>
  <c r="AP190" i="7"/>
  <c r="N187" i="7"/>
  <c r="AP472" i="7"/>
  <c r="AB55" i="7"/>
  <c r="N88" i="7"/>
  <c r="BD58" i="7"/>
  <c r="AB247" i="7"/>
  <c r="N409" i="7"/>
  <c r="AB29" i="7"/>
  <c r="N359" i="7"/>
  <c r="CV358" i="7"/>
  <c r="CV368" i="7"/>
  <c r="BD32" i="7"/>
  <c r="AB276" i="7"/>
  <c r="N110" i="7"/>
  <c r="AP208" i="7"/>
  <c r="N256" i="7"/>
  <c r="N588" i="7"/>
  <c r="BD20" i="7"/>
  <c r="N63" i="7"/>
  <c r="CV185" i="7"/>
  <c r="AB69" i="7"/>
  <c r="BD113" i="7"/>
  <c r="N407" i="7"/>
  <c r="AP129" i="7"/>
  <c r="AB222" i="7"/>
  <c r="N263" i="7"/>
  <c r="BR45" i="7"/>
  <c r="N217" i="7"/>
  <c r="N57" i="7"/>
  <c r="BD235" i="7"/>
  <c r="N463" i="7"/>
  <c r="N520" i="7"/>
  <c r="N335" i="7"/>
  <c r="AB212" i="7"/>
  <c r="AB184" i="7"/>
  <c r="N159" i="7"/>
  <c r="BR132" i="7"/>
  <c r="N296" i="7"/>
  <c r="AB66" i="7"/>
  <c r="AP17" i="7"/>
  <c r="N474" i="7"/>
  <c r="CV623" i="7"/>
  <c r="CV139" i="7"/>
  <c r="BD324" i="7"/>
  <c r="N103" i="7"/>
  <c r="N76" i="7"/>
  <c r="CV479" i="7"/>
  <c r="AB241" i="7"/>
  <c r="N626" i="7"/>
  <c r="BD38" i="7"/>
  <c r="N644" i="7"/>
  <c r="N618" i="7"/>
  <c r="AB266" i="7"/>
  <c r="BR221" i="7"/>
  <c r="N563" i="7"/>
  <c r="AB8" i="7"/>
  <c r="N143" i="7"/>
  <c r="CV304" i="7"/>
  <c r="CV481" i="7"/>
  <c r="N190" i="7"/>
  <c r="N538" i="7"/>
  <c r="N127" i="7"/>
  <c r="N243" i="7"/>
  <c r="N640" i="7"/>
  <c r="CV34" i="7"/>
  <c r="N17" i="7"/>
  <c r="BD87" i="7"/>
  <c r="N458" i="7"/>
  <c r="N558" i="7"/>
  <c r="AB14" i="7"/>
  <c r="AP136" i="7"/>
  <c r="N312" i="7"/>
  <c r="AB186" i="7"/>
  <c r="CV391" i="7"/>
  <c r="CV227" i="7"/>
  <c r="BR26" i="7"/>
  <c r="BR182" i="7"/>
  <c r="AP69" i="7"/>
  <c r="AB161" i="7"/>
  <c r="N547" i="7"/>
  <c r="AP230" i="7"/>
  <c r="AP485" i="7"/>
  <c r="AB126" i="7"/>
  <c r="AP268" i="7"/>
  <c r="N526" i="7"/>
  <c r="N403" i="7"/>
  <c r="AB299" i="7"/>
  <c r="AB192" i="7"/>
  <c r="AB24" i="7"/>
  <c r="CV127" i="7"/>
  <c r="N597" i="7"/>
  <c r="BD79" i="7"/>
  <c r="AB214" i="7"/>
  <c r="AP11" i="7"/>
  <c r="BD77" i="7"/>
  <c r="AB53" i="7"/>
  <c r="N191" i="7"/>
  <c r="N314" i="7"/>
  <c r="CV383" i="7"/>
  <c r="AP286" i="7"/>
  <c r="BR324" i="7"/>
  <c r="N448" i="7"/>
  <c r="AB282" i="7"/>
  <c r="CV488" i="7"/>
  <c r="AB237" i="7"/>
  <c r="N611" i="7"/>
  <c r="N554" i="7"/>
  <c r="BD65" i="7"/>
  <c r="CV249" i="7"/>
  <c r="BD210" i="7"/>
  <c r="N294" i="7"/>
  <c r="AP211" i="7"/>
  <c r="AB153" i="7"/>
  <c r="AB267" i="7"/>
  <c r="BD30" i="7"/>
  <c r="N155" i="7"/>
  <c r="AP195" i="7"/>
  <c r="CV287" i="7"/>
  <c r="CV695" i="7"/>
  <c r="CV283" i="7"/>
  <c r="N368" i="7"/>
  <c r="N461" i="7"/>
  <c r="N136" i="7"/>
  <c r="N142" i="7"/>
  <c r="AB194" i="7"/>
  <c r="N586" i="7"/>
  <c r="CV518" i="7"/>
  <c r="N447" i="7"/>
  <c r="AP295" i="7"/>
  <c r="N300" i="7"/>
  <c r="N16" i="7"/>
  <c r="CV452" i="7"/>
  <c r="CV43" i="7"/>
  <c r="CV141" i="7"/>
  <c r="CV701" i="7"/>
  <c r="AP56" i="7"/>
  <c r="N460" i="7"/>
  <c r="CV439" i="7"/>
  <c r="AB245" i="7"/>
  <c r="CV65" i="7"/>
  <c r="AB109" i="7"/>
  <c r="AB178" i="7"/>
  <c r="N115" i="7"/>
  <c r="N233" i="7"/>
  <c r="BR397" i="7"/>
  <c r="CV198" i="7"/>
  <c r="N641" i="7"/>
  <c r="N457" i="7"/>
  <c r="CV326" i="7"/>
  <c r="BD26" i="7"/>
  <c r="CV455" i="7"/>
  <c r="CV35" i="7"/>
  <c r="AB96" i="7"/>
  <c r="N184" i="7"/>
  <c r="N352" i="7"/>
  <c r="CV485" i="7"/>
  <c r="AP289" i="7"/>
  <c r="CG162" i="7"/>
  <c r="N357" i="7"/>
  <c r="CV595" i="7"/>
  <c r="N606" i="7"/>
  <c r="CV281" i="7"/>
  <c r="N172" i="7"/>
  <c r="CG297" i="7"/>
  <c r="CV163" i="7"/>
  <c r="CV541" i="7"/>
  <c r="CV39" i="7"/>
  <c r="N498" i="7"/>
  <c r="N599" i="7"/>
  <c r="AP47" i="7"/>
  <c r="N26" i="7"/>
  <c r="CV667" i="7"/>
  <c r="CG166" i="7"/>
  <c r="CV396" i="7"/>
  <c r="AP219" i="7"/>
  <c r="CG227" i="7"/>
  <c r="CV560" i="7"/>
  <c r="AP114" i="7"/>
  <c r="AB228" i="7"/>
  <c r="CV117" i="7"/>
  <c r="CV255" i="7"/>
  <c r="CV454" i="7"/>
  <c r="CV95" i="7"/>
  <c r="N339" i="7"/>
  <c r="N565" i="7"/>
  <c r="BD577" i="7"/>
  <c r="AB189" i="7"/>
  <c r="CV553" i="7"/>
  <c r="BD180" i="7"/>
  <c r="CV134" i="7"/>
  <c r="N61" i="7"/>
  <c r="CV373" i="7"/>
  <c r="CV424" i="7"/>
  <c r="AB114" i="7"/>
  <c r="CV89" i="7"/>
  <c r="CV130" i="7"/>
  <c r="CV591" i="7"/>
  <c r="CV137" i="7"/>
  <c r="AP167" i="7"/>
  <c r="CV514" i="7"/>
  <c r="N56" i="7"/>
  <c r="CV414" i="7"/>
  <c r="N438" i="7"/>
  <c r="AP487" i="7"/>
  <c r="N68" i="7"/>
  <c r="BR161" i="7"/>
  <c r="N381" i="7"/>
  <c r="N47" i="7"/>
  <c r="AP8" i="7"/>
  <c r="N369" i="7"/>
  <c r="N555" i="7"/>
  <c r="AP226" i="7"/>
  <c r="N238" i="7"/>
  <c r="CV3" i="7"/>
  <c r="CV347" i="7"/>
  <c r="AB98" i="7"/>
  <c r="N211" i="7"/>
  <c r="CV508" i="7"/>
  <c r="CV81" i="7"/>
  <c r="CV221" i="7"/>
  <c r="N455" i="7"/>
  <c r="CV348" i="7"/>
  <c r="CV201" i="7"/>
  <c r="N99" i="7"/>
  <c r="CV11" i="7"/>
  <c r="CV8" i="7"/>
  <c r="CV213" i="7"/>
  <c r="CV175" i="7"/>
  <c r="CV433" i="7"/>
  <c r="N638" i="7"/>
  <c r="BR578" i="7"/>
  <c r="AP260" i="7"/>
  <c r="N557" i="7"/>
  <c r="AP384" i="7"/>
  <c r="N69" i="7"/>
  <c r="CV269" i="7"/>
  <c r="AP88" i="7"/>
  <c r="CV525" i="7"/>
  <c r="CV245" i="7"/>
  <c r="CV26" i="7"/>
  <c r="BR5" i="7"/>
  <c r="CV573" i="7"/>
  <c r="CV441" i="7"/>
  <c r="CG113" i="7"/>
  <c r="CV686" i="7"/>
  <c r="CV564" i="7"/>
  <c r="BD146" i="7"/>
  <c r="N144" i="7"/>
  <c r="N548" i="7"/>
  <c r="CV613" i="7"/>
  <c r="CV54" i="7"/>
  <c r="CV655" i="7"/>
  <c r="CV596" i="7"/>
  <c r="CV25" i="7"/>
  <c r="CV325" i="7"/>
  <c r="N295" i="7"/>
  <c r="CV405" i="7"/>
  <c r="CV496" i="7"/>
  <c r="CV303" i="7"/>
  <c r="CV664" i="7"/>
  <c r="N391" i="7"/>
  <c r="AB23" i="7"/>
  <c r="AP72" i="7"/>
  <c r="N203" i="7"/>
  <c r="AB270" i="7"/>
  <c r="CV448" i="7"/>
  <c r="CV403" i="7"/>
  <c r="CV559" i="7"/>
  <c r="N224" i="7"/>
  <c r="CV376" i="7"/>
  <c r="CV627" i="7"/>
  <c r="CV338" i="7"/>
  <c r="CV626" i="7"/>
  <c r="CV229" i="7"/>
  <c r="CV312" i="7"/>
  <c r="CV316" i="7"/>
  <c r="CV159" i="7"/>
  <c r="AB140" i="7"/>
  <c r="CV431" i="7"/>
  <c r="AP166" i="7"/>
  <c r="AB164" i="7"/>
  <c r="CV697" i="7"/>
  <c r="CV625" i="7"/>
  <c r="AP239" i="7"/>
  <c r="CV611" i="7"/>
  <c r="CV411" i="7"/>
  <c r="CV355" i="7"/>
  <c r="N80" i="7"/>
  <c r="CV633" i="7"/>
  <c r="CV184" i="7"/>
  <c r="CV44" i="7"/>
  <c r="N562" i="7"/>
  <c r="CV238" i="7"/>
  <c r="AB129" i="7"/>
  <c r="AB190" i="7"/>
  <c r="N478" i="7"/>
  <c r="N600" i="7"/>
  <c r="CV172" i="7"/>
  <c r="CV119" i="7"/>
  <c r="CV212" i="7"/>
  <c r="N496" i="7"/>
  <c r="N550" i="7"/>
  <c r="CV120" i="7"/>
  <c r="CG245" i="7"/>
  <c r="CV49" i="7"/>
  <c r="CV640" i="7"/>
  <c r="CV45" i="7"/>
  <c r="CG247" i="7"/>
  <c r="CV616" i="7"/>
  <c r="AP138" i="7"/>
  <c r="AP68" i="7"/>
  <c r="BR124" i="7"/>
  <c r="AB111" i="7"/>
  <c r="CV144" i="7"/>
  <c r="CV51" i="7"/>
  <c r="N525" i="7"/>
  <c r="CV580" i="7"/>
  <c r="CV689" i="7"/>
  <c r="CV665" i="7"/>
  <c r="AB240" i="7"/>
  <c r="CV473" i="7"/>
  <c r="CV208" i="7"/>
  <c r="CV29" i="7"/>
  <c r="AP5" i="7"/>
  <c r="N405" i="7"/>
  <c r="AB288" i="7"/>
  <c r="CV599" i="7"/>
  <c r="N70" i="7"/>
  <c r="N40" i="7"/>
  <c r="CV587" i="7"/>
  <c r="CG305" i="7"/>
  <c r="N425" i="7"/>
  <c r="CV294" i="7"/>
  <c r="CV621" i="7"/>
  <c r="CV233" i="7"/>
  <c r="AP46" i="7"/>
  <c r="CV88" i="7"/>
  <c r="CV254" i="7"/>
  <c r="CV121" i="7"/>
  <c r="CV579" i="7"/>
  <c r="CV206" i="7"/>
  <c r="CV7" i="7"/>
  <c r="N349" i="7"/>
  <c r="CV484" i="7"/>
  <c r="N528" i="7"/>
  <c r="CV529" i="7"/>
  <c r="N189" i="7"/>
  <c r="CV476" i="7"/>
  <c r="CV146" i="7"/>
  <c r="CV653" i="7"/>
  <c r="N549" i="7"/>
  <c r="CV663" i="7"/>
  <c r="AB146" i="7"/>
  <c r="CV589" i="7"/>
  <c r="N514" i="7"/>
  <c r="N132" i="7"/>
  <c r="CV169" i="7"/>
  <c r="N341" i="7"/>
  <c r="AB209" i="7"/>
  <c r="CV637" i="7"/>
  <c r="CV228" i="7"/>
  <c r="CV620" i="7"/>
  <c r="N318" i="7"/>
  <c r="CV647" i="7"/>
  <c r="CG235" i="7"/>
  <c r="CV320" i="7"/>
  <c r="N433" i="7"/>
  <c r="CV265" i="7"/>
  <c r="AP3" i="7"/>
  <c r="N320" i="7"/>
  <c r="AB278" i="7"/>
  <c r="AP54" i="7"/>
  <c r="AB39" i="7"/>
  <c r="AB253" i="7"/>
  <c r="N315" i="7"/>
  <c r="CV250" i="7"/>
  <c r="CV234" i="7"/>
  <c r="CV656" i="7"/>
  <c r="AP291" i="7"/>
  <c r="CV357" i="7"/>
  <c r="N169" i="7"/>
  <c r="CV46" i="7"/>
  <c r="N635" i="7"/>
  <c r="AB188" i="7"/>
  <c r="DK223" i="7"/>
  <c r="DZ651" i="7"/>
  <c r="N482" i="7"/>
  <c r="AP519" i="7"/>
  <c r="AB38" i="7"/>
  <c r="CV468" i="7"/>
  <c r="N446" i="7"/>
  <c r="CV413" i="7"/>
  <c r="CV274" i="7"/>
  <c r="CV71" i="7"/>
  <c r="N79" i="7"/>
  <c r="CV631" i="7"/>
  <c r="CV63" i="7"/>
  <c r="AP57" i="7"/>
  <c r="N512" i="7"/>
  <c r="CV214" i="7"/>
  <c r="AB100" i="7"/>
  <c r="N608" i="7"/>
  <c r="CG146" i="7"/>
  <c r="N225" i="7"/>
  <c r="AP250" i="7"/>
  <c r="AP251" i="7"/>
  <c r="AB262" i="7"/>
  <c r="CV438" i="7"/>
  <c r="CV592" i="7"/>
  <c r="CV271" i="7"/>
  <c r="N299" i="7"/>
  <c r="BD218" i="7"/>
  <c r="CG302" i="7"/>
  <c r="BR194" i="7"/>
  <c r="BD36" i="7"/>
  <c r="CV305" i="7"/>
  <c r="N51" i="7"/>
  <c r="AP293" i="7"/>
  <c r="AB92" i="7"/>
  <c r="N55" i="7"/>
  <c r="N122" i="7"/>
  <c r="CV408" i="7"/>
  <c r="AB40" i="7"/>
  <c r="CV17" i="7"/>
  <c r="CV614" i="7"/>
  <c r="AB213" i="7"/>
  <c r="AB101" i="7"/>
  <c r="CV76" i="7"/>
  <c r="CV604" i="7"/>
  <c r="N157" i="7"/>
  <c r="AB207" i="7"/>
  <c r="AB152" i="7"/>
  <c r="N633" i="7"/>
  <c r="CG210" i="7"/>
  <c r="N254" i="7"/>
  <c r="AB179" i="7"/>
  <c r="AB269" i="7"/>
  <c r="N429" i="7"/>
  <c r="N556" i="7"/>
  <c r="CV69" i="7"/>
  <c r="CV469" i="7"/>
  <c r="N536" i="7"/>
  <c r="CV600" i="7"/>
  <c r="CV527" i="7"/>
  <c r="AP290" i="7"/>
  <c r="AB88" i="7"/>
  <c r="AB174" i="7"/>
  <c r="N627" i="7"/>
  <c r="AP196" i="7"/>
  <c r="BR36" i="7"/>
  <c r="AB208" i="7"/>
  <c r="N436" i="7"/>
  <c r="AB79" i="7"/>
  <c r="CV390" i="7"/>
  <c r="N271" i="7"/>
  <c r="N253" i="7"/>
  <c r="CG243" i="7"/>
  <c r="CV244" i="7"/>
  <c r="N156" i="7"/>
  <c r="CV502" i="7"/>
  <c r="CV669" i="7"/>
  <c r="CV392" i="7"/>
  <c r="CV156" i="7"/>
  <c r="AB122" i="7"/>
  <c r="AB279" i="7"/>
  <c r="CV436" i="7"/>
  <c r="N629" i="7"/>
  <c r="AB268" i="7"/>
  <c r="CG543" i="7"/>
  <c r="CV284" i="7"/>
  <c r="N182" i="7"/>
  <c r="N322" i="7"/>
  <c r="AB21" i="7"/>
  <c r="CV409" i="7"/>
  <c r="N508" i="7"/>
  <c r="CV157" i="7"/>
  <c r="N444" i="7"/>
  <c r="N507" i="7"/>
  <c r="BR185" i="7"/>
  <c r="CV536" i="7"/>
  <c r="AP231" i="7"/>
  <c r="CV190" i="7"/>
  <c r="CV298" i="7"/>
  <c r="AP145" i="7"/>
  <c r="N116" i="7"/>
  <c r="N221" i="7"/>
  <c r="N497" i="7"/>
  <c r="CV645" i="7"/>
  <c r="CV535" i="7"/>
  <c r="N323" i="7"/>
  <c r="CV594" i="7"/>
  <c r="CV450" i="7"/>
  <c r="N291" i="7"/>
  <c r="N382" i="7"/>
  <c r="CV684" i="7"/>
  <c r="N464" i="7"/>
  <c r="N336" i="7"/>
  <c r="N459" i="7"/>
  <c r="N71" i="7"/>
  <c r="CV280" i="7"/>
  <c r="CV30" i="7"/>
  <c r="N622" i="7"/>
  <c r="CV487" i="7"/>
  <c r="N374" i="7"/>
  <c r="BD581" i="7"/>
  <c r="AB58" i="7"/>
  <c r="N573" i="7"/>
  <c r="CV482" i="7"/>
  <c r="CV654" i="7"/>
  <c r="AP259" i="7"/>
  <c r="CV401" i="7"/>
  <c r="CV336" i="7"/>
  <c r="DZ650" i="7"/>
  <c r="CV679" i="7"/>
  <c r="BD52" i="7"/>
  <c r="N561" i="7"/>
  <c r="CV678" i="7"/>
  <c r="CV661" i="7"/>
  <c r="CV301" i="7"/>
  <c r="CV382" i="7"/>
  <c r="CV395" i="7"/>
  <c r="CV299" i="7"/>
  <c r="AB229" i="7"/>
  <c r="N363" i="7"/>
  <c r="N593" i="7"/>
  <c r="N350" i="7"/>
  <c r="AB72" i="7"/>
  <c r="N108" i="7"/>
  <c r="N170" i="7"/>
  <c r="AP170" i="7"/>
  <c r="AB73" i="7"/>
  <c r="BD48" i="7"/>
  <c r="AP79" i="7"/>
  <c r="AB295" i="7"/>
  <c r="CV150" i="7"/>
  <c r="CV18" i="7"/>
  <c r="N89" i="7"/>
  <c r="AP488" i="7"/>
  <c r="BR37" i="7"/>
  <c r="CV259" i="7"/>
  <c r="AB133" i="7"/>
  <c r="CG242" i="7"/>
  <c r="CV562" i="7"/>
  <c r="CV418" i="7"/>
  <c r="BD81" i="7"/>
  <c r="N60" i="7"/>
  <c r="CV672" i="7"/>
  <c r="CV547" i="7"/>
  <c r="CV297" i="7"/>
  <c r="N262" i="7"/>
  <c r="N219" i="7"/>
  <c r="N619" i="7"/>
  <c r="N532" i="7"/>
  <c r="CV13" i="7"/>
  <c r="AP515" i="7"/>
  <c r="CV480" i="7"/>
  <c r="AP44" i="7"/>
  <c r="N124" i="7"/>
  <c r="AB238" i="7"/>
  <c r="AB52" i="7"/>
  <c r="N283" i="7"/>
  <c r="AP270" i="7"/>
  <c r="N210" i="7"/>
  <c r="CV555" i="7"/>
  <c r="CV578" i="7"/>
  <c r="BR581" i="7"/>
  <c r="N334" i="7"/>
  <c r="CV267" i="7"/>
  <c r="CV279" i="7"/>
  <c r="AB26" i="7"/>
  <c r="CV515" i="7"/>
  <c r="CV73" i="7"/>
  <c r="CV161" i="7"/>
  <c r="CV182" i="7"/>
  <c r="CV53" i="7"/>
  <c r="CV207" i="7"/>
  <c r="CV147" i="7"/>
  <c r="BD578" i="7"/>
  <c r="N568" i="7"/>
  <c r="AB116" i="7"/>
  <c r="N313" i="7"/>
  <c r="BR48" i="7"/>
  <c r="AP49" i="7"/>
  <c r="N631" i="7"/>
  <c r="AB286" i="7"/>
  <c r="BD185" i="7"/>
  <c r="AB71" i="7"/>
  <c r="AP65" i="7"/>
  <c r="N252" i="7"/>
  <c r="AP64" i="7"/>
  <c r="N86" i="7"/>
  <c r="N24" i="7"/>
  <c r="AB193" i="7"/>
  <c r="CV546" i="7"/>
  <c r="BD37" i="7"/>
  <c r="CV652" i="7"/>
  <c r="CV158" i="7"/>
  <c r="BD86" i="7"/>
  <c r="N239" i="7"/>
  <c r="CV565" i="7"/>
  <c r="AB7" i="7"/>
  <c r="CV474" i="7"/>
  <c r="CV282" i="7"/>
  <c r="CV668" i="7"/>
  <c r="CV243" i="7"/>
  <c r="CV311" i="7"/>
  <c r="N426" i="7"/>
  <c r="AB183" i="7"/>
  <c r="N613" i="7"/>
  <c r="CV296" i="7"/>
  <c r="N192" i="7"/>
  <c r="CV683" i="7"/>
  <c r="AB105" i="7"/>
  <c r="N582" i="7"/>
  <c r="AP38" i="7"/>
  <c r="CV23" i="7"/>
  <c r="BR325" i="7"/>
  <c r="CV478" i="7"/>
  <c r="BD362" i="7"/>
  <c r="AB272" i="7"/>
  <c r="N367" i="7"/>
  <c r="CV102" i="7"/>
  <c r="N513" i="7"/>
  <c r="AP77" i="7"/>
  <c r="CV153" i="7"/>
  <c r="CV211" i="7"/>
  <c r="CV374" i="7"/>
  <c r="AP173" i="7"/>
  <c r="N45" i="7"/>
  <c r="N624" i="7"/>
  <c r="CV241" i="7"/>
  <c r="CV167" i="7"/>
  <c r="CV586" i="7"/>
  <c r="CV42" i="7"/>
  <c r="N43" i="7"/>
  <c r="CV66" i="7"/>
  <c r="N603" i="7"/>
  <c r="N309" i="7"/>
  <c r="AP144" i="7"/>
  <c r="CV37" i="7"/>
  <c r="AP165" i="7"/>
  <c r="AB263" i="7"/>
  <c r="N594" i="7"/>
  <c r="AB144" i="7"/>
  <c r="AB65" i="7"/>
  <c r="AP383" i="7"/>
  <c r="AB173" i="7"/>
  <c r="AB84" i="7"/>
  <c r="N284" i="7"/>
  <c r="CV561" i="7"/>
  <c r="CV142" i="7"/>
  <c r="CV681" i="7"/>
  <c r="N492" i="7"/>
  <c r="CV115" i="7"/>
  <c r="AP192" i="7"/>
  <c r="N270" i="7"/>
  <c r="CV77" i="7"/>
  <c r="CG304" i="7"/>
  <c r="N87" i="7"/>
  <c r="CV247" i="7"/>
  <c r="CV85" i="7"/>
  <c r="N417" i="7"/>
  <c r="CV658" i="7"/>
  <c r="CV122" i="7"/>
  <c r="BD165" i="7"/>
  <c r="N393" i="7"/>
  <c r="N628" i="7"/>
  <c r="N408" i="7"/>
  <c r="N330" i="7"/>
  <c r="N410" i="7"/>
  <c r="N96" i="7"/>
  <c r="AB143" i="7"/>
  <c r="AP267" i="7"/>
  <c r="CV532" i="7"/>
  <c r="AB141" i="7"/>
  <c r="AB231" i="7"/>
  <c r="CG49" i="7"/>
  <c r="CV12" i="7"/>
  <c r="N44" i="7"/>
  <c r="N168" i="7"/>
  <c r="AP296" i="7"/>
  <c r="CV567" i="7"/>
  <c r="DK164" i="7"/>
  <c r="CV384" i="7"/>
  <c r="AB196" i="7"/>
  <c r="N329" i="7"/>
  <c r="AB175" i="7"/>
  <c r="CV651" i="7"/>
  <c r="N267" i="7"/>
  <c r="CV571" i="7"/>
  <c r="CV607" i="7"/>
  <c r="CV248" i="7"/>
  <c r="N454" i="7"/>
  <c r="N546" i="7"/>
  <c r="N208" i="7"/>
  <c r="N552" i="7"/>
  <c r="N567" i="7"/>
  <c r="CV160" i="7"/>
  <c r="AB134" i="7"/>
  <c r="AB305" i="7"/>
  <c r="AB27" i="7"/>
  <c r="CV16" i="7"/>
  <c r="N595" i="7"/>
  <c r="N227" i="7"/>
  <c r="DK224" i="7"/>
  <c r="N534" i="7"/>
  <c r="AB130" i="7"/>
  <c r="N328" i="7"/>
  <c r="AP229" i="7"/>
  <c r="AP48" i="7"/>
  <c r="CV500" i="7"/>
  <c r="CV540" i="7"/>
  <c r="CV275" i="7"/>
  <c r="CV519" i="7"/>
  <c r="N259" i="7"/>
  <c r="AB265" i="7"/>
  <c r="N14" i="7"/>
  <c r="BR89" i="7"/>
  <c r="CV677" i="7"/>
  <c r="N25" i="7"/>
  <c r="CV506" i="7"/>
  <c r="CV327" i="7"/>
  <c r="CG226" i="7"/>
  <c r="AB233" i="7"/>
  <c r="N240" i="7"/>
  <c r="N269" i="7"/>
  <c r="AP471" i="7"/>
  <c r="N46" i="7"/>
  <c r="N422" i="7"/>
  <c r="N36" i="7"/>
  <c r="CV132" i="7"/>
  <c r="N630" i="7"/>
  <c r="CV464" i="7"/>
  <c r="AB168" i="7"/>
  <c r="CV446" i="7"/>
  <c r="CV116" i="7"/>
  <c r="N504" i="7"/>
  <c r="AB90" i="7"/>
  <c r="DK78" i="7"/>
  <c r="BD398" i="7"/>
  <c r="CV486" i="7"/>
  <c r="CV321" i="7"/>
  <c r="N553" i="7"/>
  <c r="CG241" i="7"/>
  <c r="N58" i="7"/>
  <c r="N202" i="7"/>
  <c r="BD580" i="7"/>
  <c r="AB195" i="7"/>
  <c r="CV99" i="7"/>
  <c r="BR54" i="7"/>
  <c r="CV318" i="7"/>
  <c r="CV460" i="7"/>
  <c r="CV266" i="7"/>
  <c r="CV563" i="7"/>
  <c r="AP85" i="7"/>
  <c r="N462" i="7"/>
  <c r="N234" i="7"/>
  <c r="AB34" i="7"/>
  <c r="BD14" i="7"/>
  <c r="N469" i="7"/>
  <c r="CV110" i="7"/>
  <c r="N607" i="7"/>
  <c r="AP225" i="7"/>
  <c r="AP224" i="7"/>
  <c r="BD470" i="7"/>
  <c r="N209" i="7"/>
  <c r="N331" i="7"/>
  <c r="N544" i="7"/>
  <c r="CV386" i="7"/>
  <c r="AB169" i="7"/>
  <c r="CV632" i="7"/>
  <c r="CV149" i="7"/>
  <c r="CV379" i="7"/>
  <c r="N286" i="7"/>
  <c r="CV62" i="7"/>
  <c r="AB60" i="7"/>
  <c r="CV434" i="7"/>
  <c r="AB149" i="7"/>
  <c r="CV188" i="7"/>
  <c r="CV22" i="7"/>
  <c r="CV483" i="7"/>
  <c r="N126" i="7"/>
  <c r="CV671" i="7"/>
  <c r="N305" i="7"/>
  <c r="CV239" i="7"/>
  <c r="N610" i="7"/>
  <c r="N523" i="7"/>
  <c r="N183" i="7"/>
  <c r="N620" i="7"/>
  <c r="AB264" i="7"/>
  <c r="AB220" i="7"/>
  <c r="N62" i="7"/>
  <c r="BR205" i="7"/>
  <c r="CV635" i="7"/>
  <c r="CV475" i="7"/>
  <c r="AB36" i="7"/>
  <c r="N85" i="7"/>
  <c r="N275" i="7"/>
  <c r="CV152" i="7"/>
  <c r="BR218" i="7"/>
  <c r="N280" i="7"/>
  <c r="CV463" i="7"/>
  <c r="CV497" i="7"/>
  <c r="CV380" i="7"/>
  <c r="CV381" i="7"/>
  <c r="AP254" i="7"/>
  <c r="BR191" i="7"/>
  <c r="AB95" i="7"/>
  <c r="AB51" i="7"/>
  <c r="N307" i="7"/>
  <c r="N590" i="7"/>
  <c r="AB158" i="7"/>
  <c r="AP486" i="7"/>
  <c r="N632" i="7"/>
  <c r="CV202" i="7"/>
  <c r="CV165" i="7"/>
  <c r="AP297" i="7"/>
  <c r="N34" i="7"/>
  <c r="CV289" i="7"/>
  <c r="BD73" i="7"/>
  <c r="N601" i="7"/>
  <c r="CV91" i="7"/>
  <c r="AB70" i="7"/>
  <c r="N180" i="7"/>
  <c r="AP130" i="7"/>
  <c r="CV343" i="7"/>
  <c r="BD9" i="7"/>
  <c r="CV78" i="7"/>
  <c r="N119" i="7"/>
  <c r="N137" i="7"/>
  <c r="AP26" i="7"/>
  <c r="CV400" i="7"/>
  <c r="CV694" i="7"/>
  <c r="CV187" i="7"/>
  <c r="CV387" i="7"/>
  <c r="CV432" i="7"/>
  <c r="CV64" i="7"/>
  <c r="CV369" i="7"/>
  <c r="N164" i="7"/>
  <c r="N564" i="7"/>
  <c r="AP128" i="7"/>
  <c r="N32" i="7"/>
  <c r="N390" i="7"/>
  <c r="BR473" i="7"/>
  <c r="N540" i="7"/>
  <c r="AP51" i="7"/>
  <c r="AB83" i="7"/>
  <c r="AP256" i="7"/>
  <c r="N501" i="7"/>
  <c r="BD60" i="7"/>
  <c r="AP86" i="7"/>
  <c r="N130" i="7"/>
  <c r="N402" i="7"/>
  <c r="CV166" i="7"/>
  <c r="BR58" i="7"/>
  <c r="CV550" i="7"/>
  <c r="N420" i="7"/>
  <c r="AB80" i="7"/>
  <c r="AP146" i="7"/>
  <c r="CV10" i="7"/>
  <c r="CV171" i="7"/>
  <c r="AP272" i="7"/>
  <c r="CV407" i="7"/>
  <c r="CV575" i="7"/>
  <c r="CV444" i="7"/>
  <c r="CV659" i="7"/>
  <c r="CV617" i="7"/>
  <c r="N154" i="7"/>
  <c r="N479" i="7"/>
  <c r="CV417" i="7"/>
  <c r="AB97" i="7"/>
  <c r="CV687" i="7"/>
  <c r="BR580" i="7"/>
  <c r="AB37" i="7"/>
  <c r="N337" i="7"/>
  <c r="AB136" i="7"/>
  <c r="BD397" i="7"/>
  <c r="AB159" i="7"/>
  <c r="N200" i="7"/>
  <c r="N537" i="7"/>
  <c r="CV523" i="7"/>
  <c r="BD399" i="7"/>
  <c r="N348" i="7"/>
  <c r="CV96" i="7"/>
  <c r="N361" i="7"/>
  <c r="AB235" i="7"/>
  <c r="CV650" i="7"/>
  <c r="CV84" i="7"/>
  <c r="N77" i="7"/>
  <c r="BD221" i="7"/>
  <c r="CV174" i="7"/>
  <c r="CV513" i="7"/>
  <c r="CV345" i="7"/>
  <c r="N522" i="7"/>
  <c r="CV220" i="7"/>
  <c r="N404" i="7"/>
  <c r="N276" i="7"/>
  <c r="CG205" i="7"/>
  <c r="N166" i="7"/>
  <c r="AB28" i="7"/>
  <c r="AB289" i="7"/>
  <c r="N123" i="7"/>
  <c r="AP83" i="7"/>
  <c r="N634" i="7"/>
  <c r="N505" i="7"/>
  <c r="AB91" i="7"/>
  <c r="N33" i="7"/>
  <c r="AB145" i="7"/>
  <c r="CV125" i="7"/>
  <c r="AB291" i="7"/>
  <c r="CV420" i="7"/>
  <c r="CV423" i="7"/>
  <c r="N197" i="7"/>
  <c r="BD51" i="7"/>
  <c r="N74" i="7"/>
  <c r="AB17" i="7"/>
  <c r="CV459" i="7"/>
  <c r="CV393" i="7"/>
  <c r="AB277" i="7"/>
  <c r="CV445" i="7"/>
  <c r="N574" i="7"/>
  <c r="CV557" i="7"/>
  <c r="CV306" i="7"/>
  <c r="AB32" i="7"/>
  <c r="N428" i="7"/>
  <c r="N83" i="7"/>
  <c r="AB16" i="7"/>
  <c r="N316" i="7"/>
  <c r="N452" i="7"/>
  <c r="N216" i="7"/>
  <c r="AP287" i="7"/>
  <c r="AB304" i="7"/>
  <c r="BR50" i="7"/>
  <c r="BD35" i="7"/>
  <c r="CV98" i="7"/>
  <c r="AB48" i="7"/>
  <c r="N338" i="7"/>
  <c r="DZ652" i="7"/>
  <c r="AP222" i="7"/>
  <c r="AB202" i="7"/>
  <c r="CV618" i="7"/>
  <c r="CV162" i="7"/>
  <c r="CV56" i="7"/>
  <c r="N646" i="7"/>
  <c r="AP37" i="7"/>
  <c r="AB10" i="7"/>
  <c r="N193" i="7"/>
  <c r="N207" i="7"/>
  <c r="CV170" i="7"/>
  <c r="CV700" i="7"/>
  <c r="N112" i="7"/>
  <c r="CV21" i="7"/>
  <c r="CV443" i="7"/>
  <c r="CV28" i="7"/>
  <c r="AB219" i="7"/>
  <c r="N134" i="7"/>
  <c r="AP518" i="7"/>
  <c r="CV216" i="7"/>
  <c r="N18" i="7"/>
  <c r="CV47" i="7"/>
  <c r="BR353" i="7"/>
  <c r="BR56" i="7"/>
  <c r="CV286" i="7"/>
  <c r="N585" i="7"/>
  <c r="AP134" i="7"/>
  <c r="AP258" i="7"/>
  <c r="AP240" i="7"/>
  <c r="CV223" i="7"/>
  <c r="N31" i="7"/>
  <c r="CV377" i="7"/>
  <c r="N317" i="7"/>
  <c r="CV302" i="7"/>
  <c r="CV113" i="7"/>
  <c r="CG79" i="7"/>
  <c r="CV319" i="7"/>
  <c r="AP9" i="7"/>
  <c r="N612" i="7"/>
  <c r="N149" i="7"/>
  <c r="N128" i="7"/>
  <c r="CV15" i="7"/>
  <c r="CV340" i="7"/>
  <c r="CV342" i="7"/>
  <c r="CV313" i="7"/>
  <c r="CV636" i="7"/>
  <c r="N411" i="7"/>
  <c r="AB181" i="7"/>
  <c r="N375" i="7"/>
  <c r="N583" i="7"/>
  <c r="N100" i="7"/>
  <c r="N279" i="7"/>
  <c r="CV264" i="7"/>
  <c r="BR30" i="7"/>
  <c r="AP6" i="7"/>
  <c r="CV189" i="7"/>
  <c r="BD227" i="7"/>
  <c r="AB30" i="7"/>
  <c r="N566" i="7"/>
  <c r="N483" i="7"/>
  <c r="AP53" i="7"/>
  <c r="N539" i="7"/>
  <c r="N106" i="7"/>
  <c r="CV354" i="7"/>
  <c r="CV225" i="7"/>
  <c r="CV231" i="7"/>
  <c r="CV425" i="7"/>
  <c r="N230" i="7"/>
  <c r="AP31" i="7"/>
  <c r="N502" i="7"/>
  <c r="N377" i="7"/>
  <c r="CV364" i="7"/>
  <c r="AP137" i="7"/>
  <c r="CV72" i="7"/>
  <c r="AB170" i="7"/>
  <c r="N133" i="7"/>
  <c r="N297" i="7"/>
  <c r="CV370" i="7"/>
  <c r="N615" i="7"/>
  <c r="AP125" i="7"/>
  <c r="CV290" i="7"/>
  <c r="AP516" i="7"/>
  <c r="N292" i="7"/>
  <c r="AB2" i="7"/>
  <c r="N185" i="7"/>
  <c r="N355" i="7"/>
  <c r="N196" i="7"/>
  <c r="N623" i="7"/>
  <c r="AP42" i="7"/>
  <c r="AB3" i="7"/>
  <c r="CV83" i="7"/>
  <c r="CG165" i="7"/>
  <c r="AB206" i="7"/>
  <c r="AB135" i="7"/>
  <c r="CV528" i="7"/>
  <c r="CV242" i="7"/>
  <c r="CV59" i="7"/>
  <c r="CV123" i="7"/>
  <c r="N500" i="7"/>
  <c r="CV151" i="7"/>
  <c r="N90" i="7"/>
  <c r="CV87" i="7"/>
  <c r="AP41" i="7"/>
  <c r="CV603" i="7"/>
  <c r="N370" i="7"/>
  <c r="N584" i="7"/>
  <c r="AP22" i="7"/>
  <c r="N218" i="7"/>
  <c r="AB64" i="7"/>
  <c r="AP87" i="7"/>
  <c r="N188" i="7"/>
  <c r="AP132" i="7"/>
  <c r="CV253" i="7"/>
  <c r="AP70" i="7"/>
  <c r="CV422" i="7"/>
  <c r="N150" i="7"/>
  <c r="N321" i="7"/>
  <c r="CV516" i="7"/>
  <c r="N412" i="7"/>
  <c r="CV375" i="7"/>
  <c r="AP271" i="7"/>
  <c r="CG60" i="7"/>
  <c r="AP273" i="7"/>
  <c r="CV48" i="7"/>
  <c r="N380" i="7"/>
  <c r="CV79" i="7"/>
  <c r="AB49" i="7"/>
  <c r="CV674" i="7"/>
  <c r="BR17" i="7"/>
  <c r="N236" i="7"/>
  <c r="CV181" i="7"/>
  <c r="N226" i="7"/>
  <c r="CV240" i="7"/>
  <c r="AP135" i="7"/>
  <c r="N575" i="7"/>
  <c r="N333" i="7"/>
  <c r="CV314" i="7"/>
  <c r="BR146" i="7"/>
  <c r="AP14" i="7"/>
  <c r="AP133" i="7"/>
  <c r="N431" i="7"/>
  <c r="CG248" i="7"/>
  <c r="CV498" i="7"/>
  <c r="AB172" i="7"/>
  <c r="AB250" i="7"/>
  <c r="N302" i="7"/>
  <c r="N64" i="7"/>
  <c r="N121" i="7"/>
  <c r="CV605" i="7"/>
  <c r="CV588" i="7"/>
  <c r="AB251" i="7"/>
  <c r="AB211" i="7"/>
  <c r="CV32" i="7"/>
  <c r="CV97" i="7"/>
  <c r="N477" i="7"/>
  <c r="CV218" i="7"/>
  <c r="CV133" i="7"/>
  <c r="CG298" i="7"/>
  <c r="CV176" i="7"/>
  <c r="CV530" i="7"/>
  <c r="AP252" i="7"/>
  <c r="BD579" i="7"/>
  <c r="N559" i="7"/>
  <c r="BD68" i="7"/>
  <c r="AP143" i="7"/>
  <c r="N614" i="7"/>
  <c r="BR53" i="7"/>
  <c r="N451" i="7"/>
  <c r="AB259" i="7"/>
  <c r="AP300" i="7"/>
  <c r="N117" i="7"/>
  <c r="N427" i="7"/>
  <c r="BR579" i="7"/>
  <c r="N293" i="7"/>
  <c r="BR399" i="7"/>
  <c r="CV389" i="7"/>
  <c r="N244" i="7"/>
  <c r="N290" i="7"/>
  <c r="CV138" i="7"/>
  <c r="CV533" i="7"/>
  <c r="CV507" i="7"/>
  <c r="AP168" i="7"/>
  <c r="DZ649" i="7"/>
  <c r="CV402" i="7"/>
  <c r="AB290" i="7"/>
  <c r="CV457" i="7"/>
  <c r="CV471" i="7"/>
  <c r="CV277" i="7"/>
  <c r="CV106" i="7"/>
  <c r="AP140" i="7"/>
  <c r="N173" i="7"/>
  <c r="BD119" i="7"/>
  <c r="N84" i="7"/>
  <c r="AB117" i="7"/>
  <c r="N72" i="7"/>
  <c r="N413" i="7"/>
  <c r="AB56" i="7"/>
  <c r="AB76" i="7"/>
  <c r="N379" i="7"/>
  <c r="N139" i="7"/>
  <c r="AB94" i="7"/>
  <c r="CV333" i="7"/>
  <c r="AB44" i="7"/>
  <c r="N53" i="7"/>
  <c r="CV577" i="7"/>
  <c r="BD353" i="7"/>
  <c r="AB113" i="7"/>
  <c r="AB31" i="7"/>
  <c r="CV335" i="7"/>
  <c r="AP89" i="7"/>
  <c r="CV642" i="7"/>
  <c r="N228" i="7"/>
  <c r="AB180" i="7"/>
  <c r="N415" i="7"/>
  <c r="CV270" i="7"/>
  <c r="CV291" i="7"/>
  <c r="N642" i="7"/>
  <c r="CV226" i="7"/>
  <c r="AP232" i="7"/>
  <c r="AP227" i="7"/>
  <c r="N266" i="7"/>
  <c r="CG31" i="7"/>
  <c r="CV510" i="7"/>
  <c r="BR211" i="7"/>
  <c r="N394" i="7"/>
  <c r="N81" i="7"/>
  <c r="N111" i="7"/>
  <c r="AP255" i="7"/>
  <c r="N48" i="7"/>
  <c r="AP127" i="7"/>
  <c r="BR577" i="7"/>
  <c r="N414" i="7"/>
  <c r="CV372" i="7"/>
  <c r="CG303" i="7"/>
  <c r="CV477" i="7"/>
  <c r="CV19" i="7"/>
  <c r="N277" i="7"/>
  <c r="N450" i="7"/>
  <c r="BR326" i="7"/>
  <c r="CV643" i="7"/>
  <c r="CV108" i="7"/>
  <c r="AB232" i="7"/>
  <c r="AB274" i="7"/>
  <c r="CV630" i="7"/>
  <c r="CV179" i="7"/>
  <c r="N570" i="7"/>
  <c r="AP233" i="7"/>
  <c r="N260" i="7"/>
  <c r="AB191" i="7"/>
  <c r="N161" i="7"/>
  <c r="N113" i="7"/>
  <c r="N141" i="7"/>
  <c r="N289" i="7"/>
  <c r="CV258" i="7"/>
  <c r="CV111" i="7"/>
  <c r="AP33" i="7"/>
  <c r="N153" i="7"/>
  <c r="BR617" i="7"/>
  <c r="N345" i="7"/>
  <c r="CV5" i="7"/>
  <c r="CV40" i="7"/>
  <c r="AB244" i="7"/>
  <c r="CV644" i="7"/>
  <c r="CV93" i="7"/>
  <c r="CV360" i="7"/>
  <c r="CG276" i="7"/>
  <c r="CV272" i="7"/>
  <c r="AB171" i="7"/>
  <c r="AB218" i="7"/>
  <c r="N195" i="7"/>
  <c r="N535" i="7"/>
  <c r="CG9" i="7"/>
  <c r="CV462" i="7"/>
  <c r="CV186" i="7"/>
  <c r="CV489" i="7"/>
  <c r="CV329" i="7"/>
  <c r="CV323" i="7"/>
  <c r="N12" i="7"/>
  <c r="CV74" i="7"/>
  <c r="N177" i="7"/>
  <c r="CV322" i="7"/>
  <c r="AB166" i="7"/>
  <c r="CV60" i="7"/>
  <c r="AP55" i="7"/>
  <c r="N506" i="7"/>
  <c r="BD326" i="7"/>
  <c r="AP387" i="7"/>
  <c r="N19" i="7"/>
  <c r="AP30" i="7"/>
  <c r="N95" i="7"/>
  <c r="N265" i="7"/>
  <c r="AB199" i="7"/>
  <c r="N453" i="7"/>
  <c r="CV416" i="7"/>
  <c r="CV107" i="7"/>
  <c r="CV399" i="7"/>
  <c r="N319" i="7"/>
  <c r="CV4" i="7"/>
  <c r="AB236" i="7"/>
  <c r="BD158" i="7"/>
  <c r="N592" i="7"/>
  <c r="CV404" i="7"/>
  <c r="CV222" i="7"/>
  <c r="N28" i="7"/>
  <c r="CV648" i="7"/>
  <c r="CV554" i="7"/>
  <c r="CV135" i="7"/>
  <c r="AB77" i="7"/>
  <c r="N388" i="7"/>
  <c r="N213" i="7"/>
  <c r="BD33" i="7"/>
  <c r="AB302" i="7"/>
  <c r="N343" i="7"/>
  <c r="N421" i="7"/>
  <c r="AB283" i="7"/>
  <c r="CV495" i="7"/>
  <c r="AP169" i="7"/>
  <c r="N181" i="7"/>
  <c r="CV154" i="7"/>
  <c r="AP253" i="7"/>
  <c r="CV419" i="7"/>
  <c r="CV544" i="7"/>
  <c r="CV128" i="7"/>
  <c r="AB15" i="7"/>
  <c r="CV361" i="7"/>
  <c r="CV660" i="7"/>
  <c r="CV344" i="7"/>
  <c r="CV491" i="7"/>
  <c r="N241" i="7"/>
  <c r="N65" i="7"/>
  <c r="AP59" i="7"/>
  <c r="AP36" i="7"/>
  <c r="CV178" i="7"/>
  <c r="N3" i="7"/>
  <c r="CV685" i="7"/>
  <c r="N435" i="7"/>
  <c r="N356" i="7"/>
  <c r="AB119" i="7"/>
  <c r="AB131" i="7"/>
  <c r="CV31" i="7"/>
  <c r="N212" i="7"/>
  <c r="BR114" i="7"/>
  <c r="N7" i="7"/>
  <c r="AB177" i="7"/>
  <c r="CV465" i="7"/>
  <c r="AB142" i="7"/>
  <c r="AB163" i="7"/>
  <c r="N4" i="7"/>
  <c r="CV57" i="7"/>
  <c r="CV456" i="7"/>
  <c r="BD10" i="7"/>
  <c r="CG244" i="7"/>
  <c r="CV682" i="7"/>
  <c r="CV568" i="7"/>
  <c r="CV173" i="7"/>
  <c r="CV427" i="7"/>
  <c r="CV537" i="7"/>
  <c r="CG10" i="7"/>
  <c r="CV136" i="7"/>
  <c r="AP43" i="7"/>
  <c r="BD34" i="7"/>
  <c r="BR68" i="7"/>
  <c r="CV260" i="7"/>
  <c r="N147" i="7"/>
  <c r="AB205" i="7"/>
  <c r="N560" i="7"/>
  <c r="N114" i="7"/>
  <c r="BD45" i="7"/>
  <c r="AB13" i="7"/>
  <c r="AP275" i="7"/>
  <c r="N246" i="7"/>
  <c r="CG294" i="7"/>
  <c r="N639" i="7"/>
  <c r="AB248" i="7"/>
  <c r="CV583" i="7"/>
  <c r="N395" i="7"/>
  <c r="AB45" i="7"/>
  <c r="AB215" i="7"/>
  <c r="CV315" i="7"/>
  <c r="CV103" i="7"/>
  <c r="N104" i="7"/>
  <c r="CV397" i="7"/>
  <c r="N340" i="7"/>
  <c r="BR73" i="7"/>
  <c r="N465" i="7"/>
  <c r="AP228" i="7"/>
  <c r="CV41" i="7"/>
  <c r="CV339" i="7"/>
  <c r="CV194" i="7"/>
  <c r="BD21" i="7"/>
  <c r="BD191" i="7"/>
  <c r="AP118" i="7"/>
  <c r="N258" i="7"/>
  <c r="N327" i="7"/>
  <c r="N105" i="7"/>
  <c r="N571" i="7"/>
  <c r="CG180" i="7"/>
  <c r="N285" i="7"/>
  <c r="AB62" i="7"/>
  <c r="N449" i="7"/>
  <c r="CV268" i="7"/>
  <c r="AB217" i="7"/>
  <c r="BR80" i="7"/>
  <c r="AP274" i="7"/>
  <c r="N92" i="7"/>
  <c r="N308" i="7"/>
  <c r="AB242" i="7"/>
  <c r="N311" i="7"/>
  <c r="N237" i="7"/>
  <c r="CV293" i="7"/>
  <c r="CV317" i="7"/>
  <c r="AB255" i="7"/>
  <c r="CV690" i="7"/>
  <c r="CV204" i="7"/>
  <c r="CV574" i="7"/>
  <c r="CV493" i="7"/>
  <c r="CV164" i="7"/>
  <c r="CV177" i="7"/>
  <c r="CV341" i="7"/>
  <c r="AB281" i="7"/>
  <c r="N42" i="7"/>
  <c r="AP58" i="7"/>
  <c r="AB147" i="7"/>
  <c r="N365" i="7"/>
  <c r="N636" i="7"/>
  <c r="AP298" i="7"/>
  <c r="AB63" i="7"/>
  <c r="N360" i="7"/>
  <c r="N204" i="7"/>
  <c r="BR14" i="7"/>
  <c r="N120" i="7"/>
  <c r="AB200" i="7"/>
  <c r="N8" i="7"/>
  <c r="N29" i="7"/>
  <c r="CV453" i="7"/>
  <c r="CV155" i="7"/>
  <c r="N389" i="7"/>
  <c r="N67" i="7"/>
  <c r="CV195" i="7"/>
  <c r="CV548" i="7"/>
  <c r="AB61" i="7"/>
  <c r="CV143" i="7"/>
  <c r="CG52" i="7"/>
  <c r="CV551" i="7"/>
  <c r="AB223" i="7"/>
  <c r="CV209" i="7"/>
  <c r="CV145" i="7"/>
  <c r="BD22" i="7"/>
  <c r="CV466" i="7"/>
  <c r="N23" i="7"/>
  <c r="N572" i="7"/>
  <c r="AP269" i="7"/>
  <c r="BD617" i="7"/>
  <c r="N392" i="7"/>
  <c r="N456" i="7"/>
  <c r="CV24" i="7"/>
  <c r="BR362" i="7"/>
  <c r="CV61" i="7"/>
  <c r="AP82" i="7"/>
  <c r="N569" i="7"/>
  <c r="AB93" i="7"/>
  <c r="CV521" i="7"/>
  <c r="CV90" i="7"/>
  <c r="BR4" i="7"/>
  <c r="CV569" i="7"/>
  <c r="CV666" i="7"/>
  <c r="N587" i="7"/>
  <c r="N145" i="7"/>
  <c r="N220" i="7"/>
  <c r="CV504" i="7"/>
  <c r="CV612" i="7"/>
  <c r="N93" i="7"/>
  <c r="CV193" i="7"/>
  <c r="CV619" i="7"/>
  <c r="CV601" i="7"/>
  <c r="CV676" i="7"/>
  <c r="AB54" i="7"/>
  <c r="AB35" i="7"/>
  <c r="N648" i="7"/>
  <c r="AB127" i="7"/>
  <c r="CV492" i="7"/>
  <c r="N242" i="7"/>
  <c r="AB102" i="7"/>
  <c r="AP386" i="7"/>
  <c r="BD69" i="7"/>
  <c r="AB225" i="7"/>
  <c r="N245" i="7"/>
  <c r="AB47" i="7"/>
  <c r="N268" i="7"/>
  <c r="CV246" i="7"/>
  <c r="CV310" i="7"/>
  <c r="AB85" i="7"/>
  <c r="AB261" i="7"/>
  <c r="CV70" i="7"/>
  <c r="CV285" i="7"/>
  <c r="CV292" i="7"/>
  <c r="CV52" i="7"/>
  <c r="AB234" i="7"/>
  <c r="BD49" i="7"/>
  <c r="AP20" i="17" l="1"/>
  <c r="AP13" i="17"/>
  <c r="AP15" i="17"/>
  <c r="AP14" i="17"/>
  <c r="AP25" i="17"/>
  <c r="AP16" i="17"/>
  <c r="AP11" i="17"/>
  <c r="AG39" i="17"/>
  <c r="AP19" i="17"/>
  <c r="AH39" i="17"/>
  <c r="AI39" i="17"/>
  <c r="AP21" i="17"/>
  <c r="AP17" i="17"/>
  <c r="AP10" i="17"/>
  <c r="AP23" i="17"/>
  <c r="AP39" i="17"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Veperdi Gábor</author>
  </authors>
  <commentList>
    <comment ref="X1" authorId="0" shapeId="0" xr:uid="{00000000-0006-0000-0200-000001000000}">
      <text>
        <r>
          <rPr>
            <sz val="16"/>
            <color indexed="81"/>
            <rFont val="Tahoma"/>
            <family val="2"/>
            <charset val="238"/>
          </rPr>
          <t>Ha itt viszed be az adatokat, akkor nem fog minden leütésnél újraszámolni a program. Az adatbevitel végeztével  kijelölöd ezt az X:AA oszloptartományt, majd ÉRTÉKKEL átmásolod az O:R oszloptartományra, majd rákattintasz a "Frissít" vezérlőgombra.</t>
        </r>
      </text>
    </comment>
    <comment ref="Y1" authorId="0" shapeId="0" xr:uid="{00000000-0006-0000-0200-000002000000}">
      <text>
        <r>
          <rPr>
            <sz val="16"/>
            <color indexed="81"/>
            <rFont val="Tahoma"/>
            <family val="2"/>
            <charset val="238"/>
          </rPr>
          <t>Ha itt viszed be az adatokat, akkor nem fog minden leütésnél újraszámolni a program. Az adatbevitel végeztével  kijelölöd ezt az X:AA oszloptartományt, majd ÉRTÉKKEL átmásolod az O:R oszloptartományra, majd rákattintasz a "Frissít" vezérlőgombra.</t>
        </r>
      </text>
    </comment>
    <comment ref="Z1" authorId="0" shapeId="0" xr:uid="{00000000-0006-0000-0200-000003000000}">
      <text>
        <r>
          <rPr>
            <sz val="16"/>
            <color indexed="81"/>
            <rFont val="Tahoma"/>
            <family val="2"/>
            <charset val="238"/>
          </rPr>
          <t>Ha itt viszed be az adatokat, akkor nem fog minden leütésnél újraszámolni a program. Az adatbevitel végeztével  kijelölöd ezt az X:AA oszloptartományt, majd ÉRTÉKKEL átmásolod az O:R oszloptartományra, majd rákattintasz a "Frissít" vezérlőgombra.</t>
        </r>
      </text>
    </comment>
    <comment ref="AA1" authorId="0" shapeId="0" xr:uid="{00000000-0006-0000-0200-000004000000}">
      <text>
        <r>
          <rPr>
            <sz val="16"/>
            <color indexed="81"/>
            <rFont val="Tahoma"/>
            <family val="2"/>
            <charset val="238"/>
          </rPr>
          <t>Ha itt viszed be az adatokat, akkor nem fog minden leütésnél újraszámolni a program. Az adatbevitel végeztével  kijelölöd ezt az X:AA oszloptartományt, majd ÉRTÉKKEL átmásolod az O:R oszloptartományra, majd rákattintasz a "Frissít" vezérlőgombra.</t>
        </r>
      </text>
    </comment>
  </commentList>
</comments>
</file>

<file path=xl/sharedStrings.xml><?xml version="1.0" encoding="utf-8"?>
<sst xmlns="http://schemas.openxmlformats.org/spreadsheetml/2006/main" count="643" uniqueCount="293">
  <si>
    <t>Ponteltolás: van/nincs</t>
  </si>
  <si>
    <t>db</t>
  </si>
  <si>
    <t>h</t>
  </si>
  <si>
    <t>KTT</t>
  </si>
  <si>
    <t>GY</t>
  </si>
  <si>
    <t>átmérő</t>
  </si>
  <si>
    <t xml:space="preserve"> 0-49 cm</t>
  </si>
  <si>
    <t>50-129 cm</t>
  </si>
  <si>
    <t>130 cm-től</t>
  </si>
  <si>
    <t>-</t>
  </si>
  <si>
    <t>6,9 cm-ig</t>
  </si>
  <si>
    <t>%</t>
  </si>
  <si>
    <t>Záródás MO-ként</t>
  </si>
  <si>
    <t>Összesen</t>
  </si>
  <si>
    <t>CS</t>
  </si>
  <si>
    <t>A</t>
  </si>
  <si>
    <t>SZIL</t>
  </si>
  <si>
    <t>mintakör sugara m-ben</t>
  </si>
  <si>
    <t>magassági határ</t>
  </si>
  <si>
    <t>Fafaj:</t>
  </si>
  <si>
    <t>B</t>
  </si>
  <si>
    <t>KST</t>
  </si>
  <si>
    <t>KŐRIS</t>
  </si>
  <si>
    <t>JUHAR</t>
  </si>
  <si>
    <t>EKL</t>
  </si>
  <si>
    <t>NYI</t>
  </si>
  <si>
    <t>ÉGER</t>
  </si>
  <si>
    <t>HÁRS</t>
  </si>
  <si>
    <t>HNY</t>
  </si>
  <si>
    <t>FUZ</t>
  </si>
  <si>
    <t>EF</t>
  </si>
  <si>
    <t>FF</t>
  </si>
  <si>
    <t>LF</t>
  </si>
  <si>
    <t>VF</t>
  </si>
  <si>
    <t>Nagyalföld</t>
  </si>
  <si>
    <t>Északi-középhegység</t>
  </si>
  <si>
    <t>Dunántúli-középhegység</t>
  </si>
  <si>
    <t>Kisalföld</t>
  </si>
  <si>
    <t>Nyugat-Dunántúl</t>
  </si>
  <si>
    <t>Dél-Dunántúl</t>
  </si>
  <si>
    <t>Erdészeti nagytáj:</t>
  </si>
  <si>
    <r>
      <t>bm</t>
    </r>
    <r>
      <rPr>
        <vertAlign val="superscript"/>
        <sz val="14"/>
        <color theme="1"/>
        <rFont val="Calibri"/>
        <family val="2"/>
        <charset val="238"/>
        <scheme val="minor"/>
      </rPr>
      <t>3</t>
    </r>
    <r>
      <rPr>
        <sz val="14"/>
        <color theme="1"/>
        <rFont val="Calibri"/>
        <family val="2"/>
        <charset val="238"/>
        <scheme val="minor"/>
      </rPr>
      <t>/ha</t>
    </r>
  </si>
  <si>
    <t>Fafaj</t>
  </si>
  <si>
    <t>d</t>
  </si>
  <si>
    <t>d1</t>
  </si>
  <si>
    <t>lnd</t>
  </si>
  <si>
    <t>lnd^2</t>
  </si>
  <si>
    <t>h^2</t>
  </si>
  <si>
    <t>lnd*h</t>
  </si>
  <si>
    <t>HGRB</t>
  </si>
  <si>
    <t>Az adatpárok darabszáma</t>
  </si>
  <si>
    <t>a d-k összege</t>
  </si>
  <si>
    <t>a h-k összege</t>
  </si>
  <si>
    <t>&gt;0</t>
  </si>
  <si>
    <t>lnd-k összege</t>
  </si>
  <si>
    <t>az lnd^2-k összege</t>
  </si>
  <si>
    <t>a h^2-k összege</t>
  </si>
  <si>
    <t>az lnd*h-k összege</t>
  </si>
  <si>
    <t>SQ lnd</t>
  </si>
  <si>
    <t>SQ h</t>
  </si>
  <si>
    <t>SP</t>
  </si>
  <si>
    <t>b</t>
  </si>
  <si>
    <t>lnd-k átlaga</t>
  </si>
  <si>
    <t>h-k átlaga</t>
  </si>
  <si>
    <t>a</t>
  </si>
  <si>
    <r>
      <rPr>
        <b/>
        <i/>
        <sz val="14"/>
        <rFont val="Times New Roman"/>
        <family val="1"/>
        <charset val="238"/>
      </rPr>
      <t>E fájl Visual Basic felhasználói függvényeket tartalmaz</t>
    </r>
    <r>
      <rPr>
        <sz val="14"/>
        <rFont val="Times New Roman"/>
        <family val="1"/>
        <charset val="238"/>
      </rPr>
      <t>, ezért az első használat előtt ellenőrizzük a MS Excel táblázatkezelő idevonatkozó beállításait.</t>
    </r>
  </si>
  <si>
    <t>Az Office 2010 (és későbbi) programcsomag esetén az elérési út a következő:</t>
  </si>
  <si>
    <r>
      <rPr>
        <b/>
        <sz val="14"/>
        <rFont val="Times New Roman"/>
        <family val="1"/>
        <charset val="238"/>
      </rPr>
      <t>Fájl</t>
    </r>
    <r>
      <rPr>
        <sz val="14"/>
        <rFont val="Times New Roman"/>
        <family val="1"/>
        <charset val="238"/>
      </rPr>
      <t xml:space="preserve"> / </t>
    </r>
    <r>
      <rPr>
        <b/>
        <sz val="14"/>
        <rFont val="Times New Roman"/>
        <family val="1"/>
        <charset val="238"/>
      </rPr>
      <t>Beállítások</t>
    </r>
    <r>
      <rPr>
        <sz val="14"/>
        <rFont val="Times New Roman"/>
        <family val="1"/>
        <charset val="238"/>
      </rPr>
      <t xml:space="preserve"> / </t>
    </r>
    <r>
      <rPr>
        <b/>
        <sz val="14"/>
        <rFont val="Times New Roman"/>
        <family val="1"/>
        <charset val="238"/>
      </rPr>
      <t>Adatvédelmi központ</t>
    </r>
    <r>
      <rPr>
        <sz val="14"/>
        <rFont val="Times New Roman"/>
        <family val="1"/>
        <charset val="238"/>
      </rPr>
      <t xml:space="preserve"> / </t>
    </r>
    <r>
      <rPr>
        <b/>
        <sz val="14"/>
        <rFont val="Times New Roman"/>
        <family val="1"/>
        <charset val="238"/>
      </rPr>
      <t>Az adatvédelmi központ beállításai</t>
    </r>
    <r>
      <rPr>
        <sz val="14"/>
        <rFont val="Times New Roman"/>
        <family val="1"/>
        <charset val="238"/>
      </rPr>
      <t xml:space="preserve"> / </t>
    </r>
    <r>
      <rPr>
        <b/>
        <sz val="14"/>
        <rFont val="Times New Roman"/>
        <family val="1"/>
        <charset val="238"/>
      </rPr>
      <t>Makróbeállítások</t>
    </r>
    <r>
      <rPr>
        <sz val="14"/>
        <rFont val="Times New Roman"/>
        <family val="1"/>
        <charset val="238"/>
      </rPr>
      <t>-nál a "</t>
    </r>
    <r>
      <rPr>
        <b/>
        <i/>
        <sz val="14"/>
        <rFont val="Times New Roman"/>
        <family val="1"/>
        <charset val="238"/>
      </rPr>
      <t>Fejlesztői makróbeállítások</t>
    </r>
    <r>
      <rPr>
        <sz val="14"/>
        <rFont val="Times New Roman"/>
        <family val="1"/>
        <charset val="238"/>
      </rPr>
      <t xml:space="preserve">" alatt bejelölni </t>
    </r>
  </si>
  <si>
    <r>
      <t>"</t>
    </r>
    <r>
      <rPr>
        <b/>
        <i/>
        <sz val="14"/>
        <rFont val="Times New Roman"/>
        <family val="1"/>
        <charset val="238"/>
      </rPr>
      <t>A VBA projekt objektummodelljéhez való hozzáférés megbízható</t>
    </r>
    <r>
      <rPr>
        <sz val="14"/>
        <rFont val="Times New Roman"/>
        <family val="1"/>
        <charset val="238"/>
      </rPr>
      <t>" szöveg előtti négyzetet, illetve bejelölni "</t>
    </r>
    <r>
      <rPr>
        <b/>
        <i/>
        <sz val="14"/>
        <rFont val="Times New Roman"/>
        <family val="1"/>
        <charset val="238"/>
      </rPr>
      <t>Az összes makró engedélyezése</t>
    </r>
    <r>
      <rPr>
        <sz val="14"/>
        <rFont val="Times New Roman"/>
        <family val="1"/>
        <charset val="238"/>
      </rPr>
      <t>" előtti kört.</t>
    </r>
  </si>
  <si>
    <t>B, CS, KTT, KST, GY, KŐRIS, JUHAR, SZIL, A, EKL, NYI, ÉGER, HÁRS, HNY, FUZ, EF, FF, LF, VF</t>
  </si>
  <si>
    <t>Magasságmérésre csak abban az esetben van szükség, ha a fatérfogatot a Király László féle fatérfogat-függvénnyel is ki akarjuk számíttatni, egyéb esetben nem szükséges</t>
  </si>
  <si>
    <t>Megjegyezzük, hogy amennyiben az egymást 5-10 évenként követő faállomány-felvételeket növedékszámítás céljából végezzük, akkor célszerűbb a szilv használata, miáltal részint kiküszöböljük a magasságmérés rendszertelen hibáit, részint pedig leegyszerűsítjük (és felgyorsítjuk) a terepi adatfelvételi munkát.</t>
  </si>
  <si>
    <t>Ha valamely fafajra nem mérünk magasságot, mert túl kevés a mintafa a magassági görbéhez, akkor e fafajra csak szilvet számít a táblázat.</t>
  </si>
  <si>
    <t>Mintakör ID</t>
  </si>
  <si>
    <t>h (m)</t>
  </si>
  <si>
    <t>Sorcímkék</t>
  </si>
  <si>
    <t>(üres)</t>
  </si>
  <si>
    <t>Mennyiség / Fafaj:</t>
  </si>
  <si>
    <t>&lt;12</t>
  </si>
  <si>
    <t>&gt;120</t>
  </si>
  <si>
    <t>g</t>
  </si>
  <si>
    <t>sv</t>
  </si>
  <si>
    <t>v</t>
  </si>
  <si>
    <t>db/ha</t>
  </si>
  <si>
    <r>
      <t>Aktuális hektáronkénti törzsszám (db/ha) és körlapösszeg (m</t>
    </r>
    <r>
      <rPr>
        <b/>
        <vertAlign val="superscript"/>
        <sz val="14"/>
        <color theme="1"/>
        <rFont val="Calibri"/>
        <family val="2"/>
        <charset val="238"/>
        <scheme val="minor"/>
      </rPr>
      <t>2</t>
    </r>
    <r>
      <rPr>
        <b/>
        <sz val="14"/>
        <color theme="1"/>
        <rFont val="Calibri"/>
        <family val="2"/>
        <charset val="238"/>
        <scheme val="minor"/>
      </rPr>
      <t>/ha) fafajonként</t>
    </r>
  </si>
  <si>
    <t>(élő fák esetén)</t>
  </si>
  <si>
    <t>N összesen</t>
  </si>
  <si>
    <r>
      <t>G</t>
    </r>
    <r>
      <rPr>
        <b/>
        <sz val="10"/>
        <color theme="1"/>
        <rFont val="Calibri"/>
        <family val="2"/>
        <charset val="238"/>
        <scheme val="minor"/>
      </rPr>
      <t xml:space="preserve"> (m</t>
    </r>
    <r>
      <rPr>
        <b/>
        <vertAlign val="superscript"/>
        <sz val="10"/>
        <color theme="1"/>
        <rFont val="Calibri"/>
        <family val="2"/>
        <charset val="238"/>
        <scheme val="minor"/>
      </rPr>
      <t>2</t>
    </r>
    <r>
      <rPr>
        <b/>
        <sz val="10"/>
        <color theme="1"/>
        <rFont val="Calibri"/>
        <family val="2"/>
        <charset val="238"/>
        <scheme val="minor"/>
      </rPr>
      <t>/ha)</t>
    </r>
  </si>
  <si>
    <t>G összesen</t>
  </si>
  <si>
    <r>
      <t>V</t>
    </r>
    <r>
      <rPr>
        <vertAlign val="subscript"/>
        <sz val="16"/>
        <color theme="1"/>
        <rFont val="Calibri"/>
        <family val="2"/>
        <charset val="238"/>
        <scheme val="minor"/>
      </rPr>
      <t>silv</t>
    </r>
  </si>
  <si>
    <r>
      <t>V</t>
    </r>
    <r>
      <rPr>
        <vertAlign val="subscript"/>
        <sz val="16"/>
        <color theme="1"/>
        <rFont val="Calibri"/>
        <family val="2"/>
        <charset val="238"/>
        <scheme val="minor"/>
      </rPr>
      <t>Király</t>
    </r>
  </si>
  <si>
    <t>S</t>
  </si>
  <si>
    <r>
      <rPr>
        <b/>
        <sz val="14"/>
        <color theme="1"/>
        <rFont val="Calibri"/>
        <family val="2"/>
        <charset val="238"/>
        <scheme val="minor"/>
      </rPr>
      <t>N</t>
    </r>
    <r>
      <rPr>
        <b/>
        <sz val="10"/>
        <color theme="1"/>
        <rFont val="Calibri"/>
        <family val="2"/>
        <charset val="238"/>
        <scheme val="minor"/>
      </rPr>
      <t xml:space="preserve"> db/ha</t>
    </r>
  </si>
  <si>
    <t>n</t>
  </si>
  <si>
    <t>Mintakörök száma:</t>
  </si>
  <si>
    <t>Méretcso-port középér-téke (cm)</t>
  </si>
  <si>
    <t>I. modell</t>
  </si>
  <si>
    <t>II. modell</t>
  </si>
  <si>
    <t>III. modell</t>
  </si>
  <si>
    <t>IV. modell</t>
  </si>
  <si>
    <t>V. modell</t>
  </si>
  <si>
    <t>Válassz modellt:</t>
  </si>
  <si>
    <t>Célkörlap 19m2/ha B&amp;KTT 70%; GY&amp;EKL 30%</t>
  </si>
  <si>
    <t>Célkörlap 17.5 m2/ha KTT &amp; B40%, GY &amp; EKL 60%</t>
  </si>
  <si>
    <t>Célkörlap 17,0 m2/ha KTT40%,  GY &amp; EKL 60%</t>
  </si>
  <si>
    <t>Célkörlap 16,0 m2/ha KTT &amp; CS 50%  GY &amp; EKL 50%</t>
  </si>
  <si>
    <t>Célkörlap 15,0 m2/ha   CS &amp; KTT 40%, EKL60%</t>
  </si>
  <si>
    <t>Mennyiség / Mintakör ID</t>
  </si>
  <si>
    <t>Mintakör ID:</t>
  </si>
  <si>
    <t>Erdőrészlet megnevezése:</t>
  </si>
  <si>
    <t>Mintakör státusz:</t>
  </si>
  <si>
    <t>Ponteltolás oka:</t>
  </si>
  <si>
    <t>Dátum:</t>
  </si>
  <si>
    <t>Felvételezők:</t>
  </si>
  <si>
    <t>Fejlődési fázis:</t>
  </si>
  <si>
    <t>Faállománytípus:</t>
  </si>
  <si>
    <t>Főfafaj:</t>
  </si>
  <si>
    <t>Kor:</t>
  </si>
  <si>
    <t>TSZFM:</t>
  </si>
  <si>
    <t>Lejtés:</t>
  </si>
  <si>
    <t>Kitettség:</t>
  </si>
  <si>
    <t>Gen.talaj tip.:</t>
  </si>
  <si>
    <t>Fizikai tf.:</t>
  </si>
  <si>
    <t>Vízgazd. fok:</t>
  </si>
  <si>
    <t>Tr. Vast:</t>
  </si>
  <si>
    <t>Mintafa 1. irányszög:</t>
  </si>
  <si>
    <t>Mintafa 2. irányszög:</t>
  </si>
  <si>
    <t>Mintafa 3. irányszög:</t>
  </si>
  <si>
    <t>Mintafa 1. távolság:</t>
  </si>
  <si>
    <t>Mintafa 2. távolság:</t>
  </si>
  <si>
    <t>Mintafa 3. távolság:</t>
  </si>
  <si>
    <t>Állandósított kp. DD koordinátái (φ):</t>
  </si>
  <si>
    <t>Állandósított kp. DD koordinátái (λ):</t>
  </si>
  <si>
    <r>
      <t>Az "</t>
    </r>
    <r>
      <rPr>
        <b/>
        <sz val="14"/>
        <color rgb="FFFF0000"/>
        <rFont val="Times New Roman"/>
        <family val="1"/>
        <charset val="238"/>
      </rPr>
      <t>Alapadat</t>
    </r>
    <r>
      <rPr>
        <b/>
        <sz val="14"/>
        <rFont val="Times New Roman"/>
        <family val="1"/>
        <charset val="238"/>
      </rPr>
      <t>" munkalap kitöltése.</t>
    </r>
  </si>
  <si>
    <r>
      <t>A "</t>
    </r>
    <r>
      <rPr>
        <b/>
        <sz val="14"/>
        <color rgb="FFFF0000"/>
        <rFont val="Times New Roman"/>
        <family val="1"/>
        <charset val="238"/>
      </rPr>
      <t>Mintakörök</t>
    </r>
    <r>
      <rPr>
        <b/>
        <sz val="14"/>
        <rFont val="Times New Roman"/>
        <family val="1"/>
        <charset val="238"/>
      </rPr>
      <t>" munkalap kitöltése.</t>
    </r>
  </si>
  <si>
    <t>Az egérrel rákattintunk az adott cellára, aminek a jobb szélén egy lefelé mutató nyíl látszik. Erre rákattintva megnyílik egy gördülősáv, és onnan választjuk ki az adott fafajt. Ezt természetesen kézzel is be lehet gépelni, de kizárólag az alábbi fafaj betűkódokkal (ettől eltérő bejegyzésekkel az algoritmus nem számol):</t>
  </si>
  <si>
    <t>Ha nem a fenti kódokat gépeljük be, hibaüzenet jelenik meg.</t>
  </si>
  <si>
    <t>Erdőrészlet:</t>
  </si>
  <si>
    <t>Felvétel dátuma:</t>
  </si>
  <si>
    <r>
      <t>Az "</t>
    </r>
    <r>
      <rPr>
        <b/>
        <sz val="14"/>
        <color rgb="FFFF0000"/>
        <rFont val="Times New Roman"/>
        <family val="1"/>
        <charset val="238"/>
      </rPr>
      <t>Eredmény</t>
    </r>
    <r>
      <rPr>
        <b/>
        <sz val="14"/>
        <rFont val="Times New Roman"/>
        <family val="1"/>
        <charset val="238"/>
      </rPr>
      <t>" munkalap</t>
    </r>
  </si>
  <si>
    <t>Ezen a munkalapon jelennek meg a felvett adatokból számított értékek (törzsszám, körlapösszeg, szilv, valamint a Király László féle fatérfogat-függvénnyel számított hektáronkénti értékek, 4 cm-es vastagsági méretcsoportonként.</t>
  </si>
  <si>
    <r>
      <t xml:space="preserve">A </t>
    </r>
    <r>
      <rPr>
        <b/>
        <sz val="14"/>
        <color rgb="FFFF0000"/>
        <rFont val="Times New Roman"/>
        <family val="1"/>
        <charset val="238"/>
      </rPr>
      <t>C3</t>
    </r>
    <r>
      <rPr>
        <sz val="14"/>
        <rFont val="Times New Roman"/>
        <family val="1"/>
        <charset val="238"/>
      </rPr>
      <t xml:space="preserve"> cellára kattintva a legördülő listáról kiválasztjuk az adott erdészeti nagytájat. (A H3 cellában automatikusan megjelenik az adott erdészeti nagytáj kódja.)</t>
    </r>
  </si>
  <si>
    <t>Ha egy adott fafajhoz nem mértünk magasságot (vagy csak egy magasságot mértünk), akkor ennél a fafajnál nem jelennek meg a Király László féle fatérfogat-függvénnyel számított adatok az AG:AO oszloptartományban.</t>
  </si>
  <si>
    <t>(Pl. a 46 cm-s vastagsági méretcsoportba a 44,0 cm-től 45,99 cm-ig terjedő átmérőjű mintafák tartoznak)</t>
  </si>
  <si>
    <r>
      <t xml:space="preserve">Az </t>
    </r>
    <r>
      <rPr>
        <b/>
        <sz val="14"/>
        <color rgb="FFFF0000"/>
        <rFont val="Times New Roman"/>
        <family val="1"/>
        <charset val="238"/>
      </rPr>
      <t>AI1</t>
    </r>
    <r>
      <rPr>
        <sz val="14"/>
        <rFont val="Times New Roman"/>
        <family val="1"/>
        <charset val="238"/>
      </rPr>
      <t xml:space="preserve"> cellában megjelenő legördülő sávból kell kiválasztani azt a fafajt, amelyiknek a magassági görbéjét meg kívánjuk tekinteni.</t>
    </r>
  </si>
  <si>
    <t>A legfelső sorba a mintakörök azonosítóját gépeljük, majd az adott azonosító oszlopát az Útmutatóban leírtak szerint értelemszerűen kitöltjük</t>
  </si>
  <si>
    <t>E diagrammon szembe ötlenek a szórásmezőből nagyon kieső, zavaróan ható magassági adatok, ezeket - elgépelés esetén - az "Alapadat" munkalapon javítani tudjuk, illetve - ha a terepi adatfelvétel volt a hibás - ki tudjuk törölni.</t>
  </si>
  <si>
    <t>Saját modell</t>
  </si>
  <si>
    <t>Végösszeg</t>
  </si>
  <si>
    <t>Erdőrészlet</t>
  </si>
  <si>
    <t>Záródás (%)</t>
  </si>
  <si>
    <t>Átlag / Záródás (%)</t>
  </si>
  <si>
    <t>M. oszt.</t>
  </si>
  <si>
    <t>A begépelt értékeket egy külön (az adott erdőrészletre vonatkozó) fájlba, egymást követő munkalapokra átmásolhatjuk.</t>
  </si>
  <si>
    <r>
      <t>A "</t>
    </r>
    <r>
      <rPr>
        <b/>
        <sz val="14"/>
        <color rgb="FFFF0000"/>
        <rFont val="Times New Roman"/>
        <family val="1"/>
        <charset val="238"/>
      </rPr>
      <t>Hgörbe</t>
    </r>
    <r>
      <rPr>
        <b/>
        <sz val="14"/>
        <rFont val="Times New Roman"/>
        <family val="1"/>
        <charset val="238"/>
      </rPr>
      <t>" munkalap</t>
    </r>
  </si>
  <si>
    <r>
      <t>A</t>
    </r>
    <r>
      <rPr>
        <b/>
        <sz val="14"/>
        <color rgb="FFFF0000"/>
        <rFont val="Times New Roman"/>
        <family val="1"/>
        <charset val="238"/>
      </rPr>
      <t xml:space="preserve"> C1</t>
    </r>
    <r>
      <rPr>
        <sz val="14"/>
        <color theme="1"/>
        <rFont val="Times New Roman"/>
        <family val="1"/>
        <charset val="238"/>
      </rPr>
      <t xml:space="preserve"> cellában megjelenik a "Mintakörök" munkalap B2 cellájába beírt erdőrészlet azonosító (községhatár, tag, erdőrészlet).</t>
    </r>
  </si>
  <si>
    <r>
      <t>A</t>
    </r>
    <r>
      <rPr>
        <b/>
        <sz val="14"/>
        <color rgb="FFFF0000"/>
        <rFont val="Times New Roman"/>
        <family val="1"/>
        <charset val="238"/>
      </rPr>
      <t xml:space="preserve"> C2</t>
    </r>
    <r>
      <rPr>
        <sz val="14"/>
        <color theme="1"/>
        <rFont val="Times New Roman"/>
        <family val="1"/>
        <charset val="238"/>
      </rPr>
      <t xml:space="preserve"> cellában megjelenik a "Mintakörök" munkalap B6 cellájába beírt dátum.</t>
    </r>
  </si>
  <si>
    <r>
      <t xml:space="preserve">Az adatbevitel végeztével ezt a munkalapot egy külön (az adott erdőrészletre vonatkozó) fájlba  </t>
    </r>
    <r>
      <rPr>
        <b/>
        <u val="double"/>
        <sz val="14"/>
        <color rgb="FFFF0000"/>
        <rFont val="Times New Roman"/>
        <family val="1"/>
        <charset val="238"/>
      </rPr>
      <t>értékkel</t>
    </r>
    <r>
      <rPr>
        <sz val="14"/>
        <rFont val="Times New Roman"/>
        <family val="1"/>
        <charset val="238"/>
      </rPr>
      <t xml:space="preserve">  átmásolhatjuk.</t>
    </r>
  </si>
  <si>
    <r>
      <t xml:space="preserve">E munkalap adatai automatikusan kerülnek kiszámításra. </t>
    </r>
    <r>
      <rPr>
        <sz val="14"/>
        <rFont val="Times New Roman"/>
        <family val="1"/>
        <charset val="238"/>
      </rPr>
      <t>Ez alól csak a C3cella képez kivételt.</t>
    </r>
  </si>
  <si>
    <r>
      <t>Az "</t>
    </r>
    <r>
      <rPr>
        <b/>
        <sz val="14"/>
        <color rgb="FFFF0000"/>
        <rFont val="Times New Roman"/>
        <family val="1"/>
        <charset val="238"/>
      </rPr>
      <t>Eloszlás</t>
    </r>
    <r>
      <rPr>
        <b/>
        <sz val="14"/>
        <rFont val="Times New Roman"/>
        <family val="1"/>
        <charset val="238"/>
      </rPr>
      <t>" munkalap</t>
    </r>
  </si>
  <si>
    <r>
      <t xml:space="preserve">E munkalapon egy </t>
    </r>
    <r>
      <rPr>
        <b/>
        <sz val="14"/>
        <color rgb="FFFF0000"/>
        <rFont val="Times New Roman"/>
        <family val="1"/>
        <charset val="238"/>
      </rPr>
      <t>diagram</t>
    </r>
    <r>
      <rPr>
        <sz val="14"/>
        <rFont val="Times New Roman"/>
        <family val="1"/>
        <charset val="238"/>
      </rPr>
      <t xml:space="preserve"> látható, amely a hektáronkénti törzsszám eloszlását mutatja 4 cm-s átmérőfokonként, illetve fafajonként, illetve a hektáronkénti körlapösszeget 4 cm-s átmérőfokonként. (A diagramon nem szerepelnek a 12 cm-nél vékonyabb mintafák adatai).</t>
    </r>
  </si>
  <si>
    <t>Miután az adatokat begépeltük, rákattintunk az S1 cellában látható "Frissít" feliratú vezérlőgombra.</t>
  </si>
  <si>
    <t>Miután az adatokat begépeltük, rákattintunk az F1 cellában látható "Frissít2" feliratú vezérlőgombra.</t>
  </si>
  <si>
    <t>Akinek a táblázat használata során kérdése merülne fel, írja meg a következő címre: veperdi.gabor@uni-sopron.hu</t>
  </si>
  <si>
    <t>A jelen táblázat erdőrészletenként maximum 700 db. mintafa adatbevitelére alkalmas. Ha esetleg több adatsor bevitelére van szüksége, vegye fel velünk a kapcsolatot.</t>
  </si>
  <si>
    <t>Ha magasságot mérünk (mert a Király-függvénnyel is akarunk számolni), akkor a terepen fajonként egyenletesen osszuk el a magasságméréseket az átmérő tartományokban. (Vékony, közepes és vastag mintafák megközelítően azonos mennyiségben)</t>
  </si>
  <si>
    <r>
      <t xml:space="preserve">A </t>
    </r>
    <r>
      <rPr>
        <b/>
        <sz val="14"/>
        <color rgb="FFFF0000"/>
        <rFont val="Times New Roman"/>
        <family val="1"/>
        <charset val="238"/>
      </rPr>
      <t xml:space="preserve">C4 </t>
    </r>
    <r>
      <rPr>
        <sz val="14"/>
        <rFont val="Times New Roman"/>
        <family val="1"/>
        <charset val="238"/>
      </rPr>
      <t xml:space="preserve">cellában a mintakörök darabszáma jelenik meg automatikusan. </t>
    </r>
    <r>
      <rPr>
        <i/>
        <sz val="14"/>
        <rFont val="Times New Roman"/>
        <family val="1"/>
        <charset val="238"/>
      </rPr>
      <t xml:space="preserve">Ezt azonban célszerű minden esetben ellenőrizni, és ha nem egyezik, akkor kézzel begépeljük a helyes adatot. </t>
    </r>
    <r>
      <rPr>
        <b/>
        <i/>
        <sz val="14"/>
        <color rgb="FFFF0000"/>
        <rFont val="Times New Roman"/>
        <family val="1"/>
        <charset val="238"/>
      </rPr>
      <t>Figyelem:</t>
    </r>
    <r>
      <rPr>
        <i/>
        <sz val="14"/>
        <rFont val="Times New Roman"/>
        <family val="1"/>
        <charset val="238"/>
      </rPr>
      <t xml:space="preserve"> ez a cella nincs levédve, ezért a kézzel történő beírásnál törlődik a képlet (=Alapadat!K1), és ezt követően vagy mindig kézzel írjuk be az adatot, vagy pedig újra beírjuk a képletet.</t>
    </r>
  </si>
  <si>
    <t>Összeg / Záródás (%)</t>
  </si>
  <si>
    <t>d1,3 (cm)</t>
  </si>
  <si>
    <t>Fontos! Az Excel beállításoknál a tizedesjelet vesszőre állítsuk át !!</t>
  </si>
  <si>
    <t>Általános tudnivalók</t>
  </si>
  <si>
    <r>
      <t>A "Mintakörök", az "Alapadat" és az "Utánpótlás" munkalapok nincsenek zárolva.</t>
    </r>
    <r>
      <rPr>
        <b/>
        <sz val="18"/>
        <color rgb="FFFF0000"/>
        <rFont val="Times New Roman"/>
        <family val="1"/>
        <charset val="238"/>
      </rPr>
      <t xml:space="preserve"> </t>
    </r>
    <r>
      <rPr>
        <b/>
        <sz val="22"/>
        <color rgb="FFFF0000"/>
        <rFont val="Times New Roman"/>
        <family val="1"/>
        <charset val="238"/>
      </rPr>
      <t xml:space="preserve">Fontos! </t>
    </r>
    <r>
      <rPr>
        <b/>
        <sz val="22"/>
        <color rgb="FF00B050"/>
        <rFont val="Times New Roman"/>
        <family val="1"/>
        <charset val="238"/>
      </rPr>
      <t>Ezeken a munkalapokon kizárólag a "Tartalom törlése" funkciót alkalmazzuk</t>
    </r>
    <r>
      <rPr>
        <b/>
        <sz val="22"/>
        <color theme="1"/>
        <rFont val="Times New Roman"/>
        <family val="1"/>
        <charset val="238"/>
      </rPr>
      <t>,</t>
    </r>
    <r>
      <rPr>
        <b/>
        <sz val="22"/>
        <color rgb="FFFF0000"/>
        <rFont val="Times New Roman"/>
        <family val="1"/>
        <charset val="238"/>
      </rPr>
      <t xml:space="preserve"> ne használjuk a Törlés és Beszúrás,  vagyis a sorok, oszlopok és cellák beszúrása és törlése funkciót!</t>
    </r>
    <r>
      <rPr>
        <b/>
        <sz val="14"/>
        <color theme="1"/>
        <rFont val="Times New Roman"/>
        <family val="1"/>
        <charset val="238"/>
      </rPr>
      <t xml:space="preserve"> Ez ugyanis felborítja a többi munkalap cellahivatkozásait.</t>
    </r>
  </si>
  <si>
    <r>
      <t>Az</t>
    </r>
    <r>
      <rPr>
        <b/>
        <sz val="14"/>
        <color rgb="FFFF0000"/>
        <rFont val="Times New Roman"/>
        <family val="1"/>
        <charset val="238"/>
      </rPr>
      <t xml:space="preserve"> "O" oszlop</t>
    </r>
    <r>
      <rPr>
        <sz val="14"/>
        <rFont val="Times New Roman"/>
        <family val="1"/>
        <charset val="238"/>
      </rPr>
      <t>ba beírjuk a mintakörök azonosítóit.</t>
    </r>
  </si>
  <si>
    <t>1.)</t>
  </si>
  <si>
    <r>
      <t>Az</t>
    </r>
    <r>
      <rPr>
        <b/>
        <sz val="14"/>
        <color rgb="FFFF0000"/>
        <rFont val="Times New Roman"/>
        <family val="1"/>
        <charset val="238"/>
      </rPr>
      <t xml:space="preserve"> "X:AA"</t>
    </r>
    <r>
      <rPr>
        <sz val="14"/>
        <rFont val="Times New Roman"/>
        <family val="1"/>
        <charset val="238"/>
      </rPr>
      <t xml:space="preserve"> oszloptartományba (világosabb sárgával kitöltve) írjuk be az adatokat, majd ezeket az oszlopokat ÉRTÉKKEL átmásoljuk az</t>
    </r>
    <r>
      <rPr>
        <b/>
        <sz val="14"/>
        <color rgb="FFFF0000"/>
        <rFont val="Times New Roman"/>
        <family val="1"/>
        <charset val="238"/>
      </rPr>
      <t xml:space="preserve"> "O:R"</t>
    </r>
    <r>
      <rPr>
        <sz val="14"/>
        <rFont val="Times New Roman"/>
        <family val="1"/>
        <charset val="238"/>
      </rPr>
      <t xml:space="preserve"> oszloptartományra.</t>
    </r>
  </si>
  <si>
    <t>2.)</t>
  </si>
  <si>
    <t>Az adatbevitel előtt az Excel beállításoknak a Képletek menüpontban a Munkafüzet kiszámítását az Automatikus-ról átállítjuk a „Csak kérésre” lehetőségre, majd az adatbevitel végeztével visszaállítjuk.</t>
  </si>
  <si>
    <r>
      <t>Ha a bevitt adatokat külön adatbázisban akarjuk tárolni, akkor az adatbevitel végeztével az</t>
    </r>
    <r>
      <rPr>
        <b/>
        <sz val="14"/>
        <color rgb="FFFF0000"/>
        <rFont val="Times New Roman"/>
        <family val="1"/>
        <charset val="238"/>
      </rPr>
      <t xml:space="preserve"> "N:R"</t>
    </r>
    <r>
      <rPr>
        <sz val="14"/>
        <rFont val="Times New Roman"/>
        <family val="1"/>
        <charset val="238"/>
      </rPr>
      <t xml:space="preserve"> oszlopokat egy külön fájlba ÉRTÉKKEL átmásolhatjuk.</t>
    </r>
  </si>
  <si>
    <t>Ezt a munkalapot akkor érdemes megnézni (miután előzőleg az "Alapadat" munkalapon lenyomtuk a Frissítés vezérlőgombot), ha magasságot mértünk.</t>
  </si>
  <si>
    <r>
      <t xml:space="preserve">E munkalap első öt oszlopát értelemszerűen, az "Útmutató"-ban leírtak szerint kell kitölteni. </t>
    </r>
    <r>
      <rPr>
        <b/>
        <i/>
        <sz val="14"/>
        <rFont val="Times New Roman"/>
        <family val="1"/>
        <charset val="238"/>
      </rPr>
      <t>Az erdőrészlet és a mintakör azonosítóját minden adatsorba be kell írni, vagy másolni!</t>
    </r>
  </si>
  <si>
    <t>Gyengébb kapacitású számítógépeknél előfordulhat, hogy az egyes adatok begépelésekor a szokásosnál több idő telik el, mivel ilyenkor a többi munkalapokra írt képletek automatikus újraszámolást végeznek. Ez kétféle módon hárítható el:</t>
  </si>
  <si>
    <t>magassági osztály</t>
  </si>
  <si>
    <t>Összesen:</t>
  </si>
  <si>
    <t xml:space="preserve">A legördülő sáv tartalmaz egy "Saját modell" opciót is, amelyet akkor érdemes használni, ha az adott örökerdő tömbre készítettünk saját modellt. Ez esetben e munkalapon ki kell töltenünk a törzsszám-modell adatsorait e munkalap I4:I20 cellatartományában. (Ahhoz, hogy ezeket a cellákat elérjük, fel kell oldanunk a panelek rögzítését: Nézet/Panelek rögzítése/Ablaktábla feloldása elérési úton.) A körlapösszeg adatai automatikusan kerülnek kiszámításra. </t>
  </si>
  <si>
    <t>A modellek görbéje nem minden esetben terjed a 78 cm-s méretcsoportig. Technikai okok miatt az értéktartománya után "0" értékeket mutat, ezeket figyelmen kívül kell hagyni.</t>
  </si>
  <si>
    <r>
      <t xml:space="preserve">A </t>
    </r>
    <r>
      <rPr>
        <b/>
        <sz val="14"/>
        <color rgb="FFFF0000"/>
        <rFont val="Times New Roman"/>
        <family val="1"/>
        <charset val="238"/>
      </rPr>
      <t>"P" oszlop</t>
    </r>
    <r>
      <rPr>
        <sz val="14"/>
        <rFont val="Times New Roman"/>
        <family val="1"/>
        <charset val="238"/>
      </rPr>
      <t xml:space="preserve">ba beírjuk a fafajokat. </t>
    </r>
    <r>
      <rPr>
        <b/>
        <i/>
        <sz val="14"/>
        <color rgb="FFFF0000"/>
        <rFont val="Times New Roman"/>
        <family val="1"/>
        <charset val="238"/>
      </rPr>
      <t>Egy erdőrészlet mintaköreiben összesen kilenc fafaj bevitelére van lehetőség.</t>
    </r>
    <r>
      <rPr>
        <i/>
        <sz val="14"/>
        <color rgb="FFFF0000"/>
        <rFont val="Times New Roman"/>
        <family val="1"/>
        <charset val="238"/>
      </rPr>
      <t xml:space="preserve"> </t>
    </r>
    <r>
      <rPr>
        <sz val="14"/>
        <color theme="1"/>
        <rFont val="Times New Roman"/>
        <family val="1"/>
        <charset val="238"/>
      </rPr>
      <t xml:space="preserve">Az eddigi tapasztalatok szerint ez elegendő az örökerdő faállomány-felvételeinél. Ha esetleg kilencnél több fafajt találunk, az az egy-két faegyedet írjuk át egy hozzá közeli fafajra. Ha kilencnél több fafajt írtunk be, akkor a frissítés után az </t>
    </r>
    <r>
      <rPr>
        <b/>
        <sz val="14"/>
        <color rgb="FFFF0000"/>
        <rFont val="Times New Roman"/>
        <family val="1"/>
        <charset val="238"/>
      </rPr>
      <t>"AC1"</t>
    </r>
    <r>
      <rPr>
        <sz val="14"/>
        <color theme="1"/>
        <rFont val="Times New Roman"/>
        <family val="1"/>
        <charset val="238"/>
      </rPr>
      <t xml:space="preserve"> cellában megjelenik a </t>
    </r>
    <r>
      <rPr>
        <b/>
        <sz val="14"/>
        <color rgb="FFFF0000"/>
        <rFont val="Times New Roman"/>
        <family val="1"/>
        <charset val="238"/>
      </rPr>
      <t>"Vigyázz !! Kilencnél több fafajt alkalmaztál !!"</t>
    </r>
    <r>
      <rPr>
        <sz val="14"/>
        <color theme="1"/>
        <rFont val="Times New Roman"/>
        <family val="1"/>
        <charset val="238"/>
      </rPr>
      <t xml:space="preserve"> felirat. </t>
    </r>
  </si>
  <si>
    <r>
      <t xml:space="preserve">A diagramon fel lehet tüntetni az Útmutatóban ismertetett öt örökerdő törzsszám-modell valamelyikének a vonalát. A modellt a </t>
    </r>
    <r>
      <rPr>
        <b/>
        <sz val="14"/>
        <color rgb="FFFF0000"/>
        <rFont val="Times New Roman"/>
        <family val="1"/>
        <charset val="238"/>
      </rPr>
      <t>V1</t>
    </r>
    <r>
      <rPr>
        <sz val="14"/>
        <rFont val="Times New Roman"/>
        <family val="1"/>
        <charset val="238"/>
      </rPr>
      <t xml:space="preserve"> cellára kattintva a legördülő sávból lehet kiválasztani.</t>
    </r>
  </si>
  <si>
    <t>Elegyarány (G) %:</t>
  </si>
  <si>
    <t>Az erdőrészlet területét nem kell megadni, mert az algoritmus mintakörönként hektáronkénti értékeket számít, majd ezt összegzi, és elosztja a mintakörök számával, és az átlagos mintakör adatai alapján képezi az erdőrészlet hektárra vetített adatait.</t>
  </si>
  <si>
    <t xml:space="preserve">Az erdőrészletre vonatkozó kimutatás csak azoknak a mintaköröknek az adatait összegzi, amelyeken volt valamilyen újulat. </t>
  </si>
  <si>
    <r>
      <t>m</t>
    </r>
    <r>
      <rPr>
        <b/>
        <vertAlign val="superscript"/>
        <sz val="14"/>
        <color theme="1"/>
        <rFont val="Calibri"/>
        <family val="2"/>
        <charset val="238"/>
        <scheme val="minor"/>
      </rPr>
      <t>2</t>
    </r>
    <r>
      <rPr>
        <b/>
        <sz val="14"/>
        <color theme="1"/>
        <rFont val="Calibri"/>
        <family val="2"/>
        <charset val="238"/>
        <scheme val="minor"/>
      </rPr>
      <t>/ha</t>
    </r>
  </si>
  <si>
    <r>
      <t>U T Á N P Ó T L Á S  I.    (d</t>
    </r>
    <r>
      <rPr>
        <b/>
        <vertAlign val="subscript"/>
        <sz val="14"/>
        <color theme="1"/>
        <rFont val="Calibri"/>
        <family val="2"/>
        <charset val="238"/>
        <scheme val="minor"/>
      </rPr>
      <t>1,3</t>
    </r>
    <r>
      <rPr>
        <b/>
        <sz val="14"/>
        <color theme="1"/>
        <rFont val="Calibri"/>
        <family val="2"/>
        <charset val="238"/>
        <scheme val="minor"/>
      </rPr>
      <t xml:space="preserve"> = 7 - 11,9 cm) aktuális hektáronkénti törzsszáma (db/ha) és körlapösszege (m</t>
    </r>
    <r>
      <rPr>
        <b/>
        <vertAlign val="superscript"/>
        <sz val="14"/>
        <color theme="1"/>
        <rFont val="Calibri"/>
        <family val="2"/>
        <charset val="238"/>
        <scheme val="minor"/>
      </rPr>
      <t>2</t>
    </r>
    <r>
      <rPr>
        <b/>
        <sz val="14"/>
        <color theme="1"/>
        <rFont val="Calibri"/>
        <family val="2"/>
        <charset val="238"/>
        <scheme val="minor"/>
      </rPr>
      <t>/ha) fafajonként</t>
    </r>
  </si>
  <si>
    <t>U T Á N P ÓT L Á S  II.</t>
  </si>
  <si>
    <r>
      <t>Az "</t>
    </r>
    <r>
      <rPr>
        <b/>
        <sz val="14"/>
        <color rgb="FFFF0000"/>
        <rFont val="Times New Roman"/>
        <family val="1"/>
        <charset val="238"/>
      </rPr>
      <t>Útánpótlás</t>
    </r>
    <r>
      <rPr>
        <b/>
        <sz val="14"/>
        <rFont val="Times New Roman"/>
        <family val="1"/>
        <charset val="238"/>
      </rPr>
      <t>" munkalap</t>
    </r>
  </si>
  <si>
    <r>
      <t xml:space="preserve">Ezt követően a munkalapon szereplő két kimutatás (a </t>
    </r>
    <r>
      <rPr>
        <b/>
        <sz val="14"/>
        <color rgb="FFFF0000"/>
        <rFont val="Times New Roman"/>
        <family val="1"/>
        <charset val="238"/>
      </rPr>
      <t>G:K</t>
    </r>
    <r>
      <rPr>
        <sz val="14"/>
        <rFont val="Times New Roman"/>
        <family val="1"/>
        <charset val="238"/>
      </rPr>
      <t>; illetve az</t>
    </r>
    <r>
      <rPr>
        <b/>
        <sz val="14"/>
        <color rgb="FFFF0000"/>
        <rFont val="Times New Roman"/>
        <family val="1"/>
        <charset val="238"/>
      </rPr>
      <t xml:space="preserve"> N:S</t>
    </r>
    <r>
      <rPr>
        <sz val="14"/>
        <rFont val="Times New Roman"/>
        <family val="1"/>
        <charset val="238"/>
      </rPr>
      <t xml:space="preserve"> oszloptartományban látható kimutatások frissülnek, és erdőrészletenként, fafajonként és magassági osztályonként összegzi, illetve mintakörönként, fafajonként és magassági osztályonként átlagolja a három utánpótlás II. magassági osztályban az utánpótlás II. záródására vonatkozó százalék-értékeket.</t>
    </r>
  </si>
  <si>
    <t>gg</t>
  </si>
  <si>
    <t>nn</t>
  </si>
  <si>
    <t>ggd</t>
  </si>
  <si>
    <t>svv</t>
  </si>
  <si>
    <t>vv</t>
  </si>
  <si>
    <t>Sávszélesség</t>
  </si>
  <si>
    <r>
      <t>Az "</t>
    </r>
    <r>
      <rPr>
        <b/>
        <sz val="14"/>
        <color rgb="FFFF0000"/>
        <rFont val="Times New Roman"/>
        <family val="1"/>
        <charset val="238"/>
      </rPr>
      <t xml:space="preserve">U4" </t>
    </r>
    <r>
      <rPr>
        <sz val="14"/>
        <color theme="1"/>
        <rFont val="Times New Roman"/>
        <family val="1"/>
        <charset val="238"/>
      </rPr>
      <t>cellába írjuk be az általunk alkalmazott</t>
    </r>
    <r>
      <rPr>
        <b/>
        <sz val="14"/>
        <color rgb="FFFF0000"/>
        <rFont val="Times New Roman"/>
        <family val="1"/>
        <charset val="238"/>
      </rPr>
      <t xml:space="preserve"> sávszélességet</t>
    </r>
    <r>
      <rPr>
        <sz val="14"/>
        <color theme="1"/>
        <rFont val="Times New Roman"/>
        <family val="1"/>
        <charset val="238"/>
      </rPr>
      <t>.</t>
    </r>
  </si>
  <si>
    <t>n   i   n   c   s</t>
  </si>
  <si>
    <r>
      <t xml:space="preserve">Ez a munkafüzet </t>
    </r>
    <r>
      <rPr>
        <b/>
        <sz val="14"/>
        <color rgb="FFFF0000"/>
        <rFont val="Times New Roman"/>
        <family val="1"/>
        <charset val="238"/>
      </rPr>
      <t>KIZÁRÓLAG</t>
    </r>
    <r>
      <rPr>
        <b/>
        <sz val="14"/>
        <rFont val="Times New Roman"/>
        <family val="1"/>
        <charset val="238"/>
      </rPr>
      <t xml:space="preserve"> a kombinált módszer során felvett terepi adatok feldolgozására alkalmazható! (Kombinált felvétel: 7 cm-től 11,9 cm vastag mintafákat </t>
    </r>
    <r>
      <rPr>
        <b/>
        <u/>
        <sz val="14"/>
        <color rgb="FFFF0000"/>
        <rFont val="Times New Roman"/>
        <family val="1"/>
        <charset val="238"/>
      </rPr>
      <t>csak a 7 m-es sugarú körön belül mérjük</t>
    </r>
    <r>
      <rPr>
        <b/>
        <sz val="14"/>
        <rFont val="Times New Roman"/>
        <family val="1"/>
        <charset val="238"/>
      </rPr>
      <t xml:space="preserve">, és 12 cm favastagságtól pedig a hármas felvételi módszert - </t>
    </r>
    <r>
      <rPr>
        <b/>
        <i/>
        <sz val="14"/>
        <rFont val="Times New Roman"/>
        <family val="1"/>
        <charset val="238"/>
      </rPr>
      <t>"szögszámláló mintavétel a bekerülő törzsek átlalásával"</t>
    </r>
    <r>
      <rPr>
        <b/>
        <sz val="14"/>
        <rFont val="Times New Roman"/>
        <family val="1"/>
        <charset val="238"/>
      </rPr>
      <t xml:space="preserve"> - alkalmazzuk. </t>
    </r>
    <r>
      <rPr>
        <b/>
        <u val="double"/>
        <sz val="14"/>
        <color rgb="FFFF0000"/>
        <rFont val="Times New Roman"/>
        <family val="1"/>
        <charset val="238"/>
      </rPr>
      <t>Sávszélesség a terepi átláthatósági viszonyoktól függően: 1 vagy 2</t>
    </r>
    <r>
      <rPr>
        <b/>
        <sz val="14"/>
        <rFont val="Times New Roman"/>
        <family val="1"/>
        <charset val="238"/>
      </rPr>
      <t>)</t>
    </r>
  </si>
  <si>
    <r>
      <t>A "</t>
    </r>
    <r>
      <rPr>
        <b/>
        <sz val="14"/>
        <color rgb="FFFF0000"/>
        <rFont val="Times New Roman"/>
        <family val="1"/>
        <charset val="238"/>
      </rPr>
      <t>h</t>
    </r>
    <r>
      <rPr>
        <sz val="14"/>
        <rFont val="Times New Roman"/>
        <family val="1"/>
        <charset val="238"/>
      </rPr>
      <t xml:space="preserve">" feliratú </t>
    </r>
    <r>
      <rPr>
        <b/>
        <sz val="14"/>
        <color rgb="FFFF0000"/>
        <rFont val="Times New Roman"/>
        <family val="1"/>
        <charset val="238"/>
      </rPr>
      <t>"R"</t>
    </r>
    <r>
      <rPr>
        <sz val="14"/>
        <rFont val="Times New Roman"/>
        <family val="1"/>
        <charset val="238"/>
      </rPr>
      <t xml:space="preserve"> oszlopba beírjuk az adott mintafa magasságát méterben (amennyiben a terepen megmértük a magasságát).</t>
    </r>
  </si>
  <si>
    <r>
      <t xml:space="preserve">Itt jelennek meg grafikonon az egyes fafajok esetében mért magassági adatok, illetve kirajzolódik a belőlük számított magassági görbe. </t>
    </r>
    <r>
      <rPr>
        <i/>
        <sz val="14"/>
        <rFont val="Times New Roman"/>
        <family val="1"/>
        <charset val="238"/>
      </rPr>
      <t>(Megjegyezzük, hogy azoknak a mintafáknak az esetében, amelyeknek nincs mért magassága, ez a magassági görbe számítja ki a magasságát.)</t>
    </r>
  </si>
  <si>
    <t>A 11-38 sorokban a 12 cm-s és vastagabb fák adatai láthatók, amelyet a "szögszámláló mintavétel a bekerülő törzsek átlalásával" módszerrel vettünk fel.</t>
  </si>
  <si>
    <r>
      <t>A "</t>
    </r>
    <r>
      <rPr>
        <b/>
        <sz val="14"/>
        <color rgb="FFFF0000"/>
        <rFont val="Times New Roman"/>
        <family val="1"/>
        <charset val="238"/>
      </rPr>
      <t>d</t>
    </r>
    <r>
      <rPr>
        <b/>
        <vertAlign val="subscript"/>
        <sz val="14"/>
        <color rgb="FFFF0000"/>
        <rFont val="Times New Roman"/>
        <family val="1"/>
        <charset val="238"/>
      </rPr>
      <t>1,3</t>
    </r>
    <r>
      <rPr>
        <sz val="14"/>
        <rFont val="Times New Roman"/>
        <family val="1"/>
        <charset val="238"/>
      </rPr>
      <t>" feliratú</t>
    </r>
    <r>
      <rPr>
        <b/>
        <sz val="14"/>
        <color rgb="FFFF0000"/>
        <rFont val="Times New Roman"/>
        <family val="1"/>
        <charset val="238"/>
      </rPr>
      <t xml:space="preserve"> "Q"</t>
    </r>
    <r>
      <rPr>
        <sz val="14"/>
        <rFont val="Times New Roman"/>
        <family val="1"/>
        <charset val="238"/>
      </rPr>
      <t xml:space="preserve"> oszlopba beírjuk az adott mintafa átmérőjét centiméterben (milliméteres pontossággal nem érdemes mérni, mert az eredmény 4 cm-s vastagsági méretcsoportokban jelenik meg).</t>
    </r>
  </si>
  <si>
    <t>A mintafák adatait egymás alá gépeljük, függetlenül attól, hogy azokat a 7 m sugarú mintakörben mértük, vagy szögszámláló módszerrel.</t>
  </si>
  <si>
    <r>
      <t xml:space="preserve">A 10. sorban a 12 cm-nél vékonyabb mintafák (utánpótlás: 7 - 11,99 cm átmérő között) hektáronkénti adatai láthatók. (Ezek az adatok nem szerepeknek a 39. sor összesített értékeiben. Centiméteres vastagsági méretcsoportonkénti eloszlásukat (hektáronkénti törzsszám és körlapösszeg) fafajonként az </t>
    </r>
    <r>
      <rPr>
        <b/>
        <sz val="14"/>
        <color rgb="FFFF0000"/>
        <rFont val="Times New Roman"/>
        <family val="1"/>
        <charset val="238"/>
      </rPr>
      <t>A43:V53</t>
    </r>
    <r>
      <rPr>
        <sz val="14"/>
        <rFont val="Times New Roman"/>
        <family val="1"/>
        <charset val="238"/>
      </rPr>
      <t xml:space="preserve"> cellatartományban lévő táblázat mutatja.)</t>
    </r>
  </si>
  <si>
    <t>A 39. sorban a 11-38 sorok összesített adatai láthatók.</t>
  </si>
  <si>
    <t>A 40. sorban a szögszámláló mintavétel során mért fafajok körlap szerinti elegyarány-százaléka látható.</t>
  </si>
  <si>
    <r>
      <t xml:space="preserve">Az </t>
    </r>
    <r>
      <rPr>
        <b/>
        <sz val="14"/>
        <rFont val="Times New Roman"/>
        <family val="1"/>
        <charset val="238"/>
      </rPr>
      <t>Utánpótlás II.</t>
    </r>
    <r>
      <rPr>
        <sz val="14"/>
        <rFont val="Times New Roman"/>
        <family val="1"/>
        <charset val="238"/>
      </rPr>
      <t xml:space="preserve"> becslésének eredményei az erdőrészletre vonatkozóan az </t>
    </r>
    <r>
      <rPr>
        <b/>
        <sz val="14"/>
        <color rgb="FFFF0000"/>
        <rFont val="Times New Roman"/>
        <family val="1"/>
        <charset val="238"/>
      </rPr>
      <t>"Eredmény"</t>
    </r>
    <r>
      <rPr>
        <sz val="14"/>
        <rFont val="Times New Roman"/>
        <family val="1"/>
        <charset val="238"/>
      </rPr>
      <t xml:space="preserve"> munkalap </t>
    </r>
    <r>
      <rPr>
        <b/>
        <sz val="14"/>
        <color rgb="FFFF0000"/>
        <rFont val="Times New Roman"/>
        <family val="1"/>
        <charset val="238"/>
      </rPr>
      <t>B56:N61</t>
    </r>
    <r>
      <rPr>
        <sz val="14"/>
        <rFont val="Times New Roman"/>
        <family val="1"/>
        <charset val="238"/>
      </rPr>
      <t xml:space="preserve"> cellatartományában jelennek meg.</t>
    </r>
  </si>
  <si>
    <r>
      <t>Az</t>
    </r>
    <r>
      <rPr>
        <b/>
        <sz val="14"/>
        <color rgb="FFFF0000"/>
        <rFont val="Times New Roman"/>
        <family val="1"/>
        <charset val="238"/>
      </rPr>
      <t xml:space="preserve"> A43:V53</t>
    </r>
    <r>
      <rPr>
        <sz val="14"/>
        <rFont val="Times New Roman"/>
        <family val="1"/>
        <charset val="238"/>
      </rPr>
      <t xml:space="preserve"> cellatartományban a 7 m sugarú körben mért 7-11,99 cm közötti vastagságú mintafák (</t>
    </r>
    <r>
      <rPr>
        <b/>
        <sz val="14"/>
        <rFont val="Times New Roman"/>
        <family val="1"/>
        <charset val="238"/>
      </rPr>
      <t>Utánpótlás I</t>
    </r>
    <r>
      <rPr>
        <sz val="14"/>
        <rFont val="Times New Roman"/>
        <family val="1"/>
        <charset val="238"/>
      </rPr>
      <t>.) hektáronkénti törzsszáma és körlapösszege jelenik meg 1 cm-s vastagsági méretcsoport felbontásban.</t>
    </r>
  </si>
  <si>
    <r>
      <t xml:space="preserve">A </t>
    </r>
    <r>
      <rPr>
        <b/>
        <sz val="14"/>
        <color rgb="FFFF0000"/>
        <rFont val="Times New Roman"/>
        <family val="1"/>
        <charset val="238"/>
      </rPr>
      <t>B56:N61</t>
    </r>
    <r>
      <rPr>
        <sz val="14"/>
        <rFont val="Times New Roman"/>
        <family val="1"/>
        <charset val="238"/>
      </rPr>
      <t xml:space="preserve"> cellatartományban az </t>
    </r>
    <r>
      <rPr>
        <b/>
        <sz val="14"/>
        <rFont val="Times New Roman"/>
        <family val="1"/>
        <charset val="238"/>
      </rPr>
      <t>Utánpótlás II.</t>
    </r>
    <r>
      <rPr>
        <sz val="14"/>
        <rFont val="Times New Roman"/>
        <family val="1"/>
        <charset val="238"/>
      </rPr>
      <t xml:space="preserve"> adatai jelennek meg.</t>
    </r>
  </si>
  <si>
    <t>1. Erdőrészlet azonosíító:</t>
  </si>
  <si>
    <t>2. Örökerdő modell kijelölése</t>
  </si>
  <si>
    <r>
      <t>2.1. Főállomány (D</t>
    </r>
    <r>
      <rPr>
        <b/>
        <vertAlign val="subscript"/>
        <sz val="11"/>
        <color theme="1"/>
        <rFont val="Calibri"/>
        <family val="2"/>
        <charset val="238"/>
        <scheme val="minor"/>
      </rPr>
      <t>1,3</t>
    </r>
    <r>
      <rPr>
        <b/>
        <sz val="11"/>
        <color theme="1"/>
        <rFont val="Calibri"/>
        <family val="2"/>
        <charset val="238"/>
        <scheme val="minor"/>
      </rPr>
      <t xml:space="preserve"> ≥ 12</t>
    </r>
    <r>
      <rPr>
        <b/>
        <sz val="11"/>
        <color rgb="FFFF0000"/>
        <rFont val="Calibri"/>
        <family val="2"/>
        <charset val="238"/>
        <scheme val="minor"/>
      </rPr>
      <t xml:space="preserve"> </t>
    </r>
    <r>
      <rPr>
        <b/>
        <sz val="11"/>
        <color theme="1"/>
        <rFont val="Calibri"/>
        <family val="2"/>
        <charset val="238"/>
        <scheme val="minor"/>
      </rPr>
      <t>cm) jellemzése (törzsszámeloszlás, elegyarány, záródás, visszaszorítandó és támogatandó fafajok, stb.)</t>
    </r>
  </si>
  <si>
    <t xml:space="preserve"> Körlapösszeg </t>
  </si>
  <si>
    <r>
      <t>m</t>
    </r>
    <r>
      <rPr>
        <vertAlign val="superscript"/>
        <sz val="11"/>
        <color theme="1"/>
        <rFont val="Calibri"/>
        <family val="2"/>
        <charset val="238"/>
        <scheme val="minor"/>
      </rPr>
      <t>2</t>
    </r>
    <r>
      <rPr>
        <sz val="11"/>
        <color theme="1"/>
        <rFont val="Calibri"/>
        <family val="2"/>
        <charset val="238"/>
        <scheme val="minor"/>
      </rPr>
      <t>/ha</t>
    </r>
  </si>
  <si>
    <t>Elegyarány:</t>
  </si>
  <si>
    <t>Egészségi állapot:</t>
  </si>
  <si>
    <t>Felvétel ideje:</t>
  </si>
  <si>
    <r>
      <t>Aktuális átmérőszerkezet (N db/ha; G m</t>
    </r>
    <r>
      <rPr>
        <b/>
        <i/>
        <vertAlign val="superscript"/>
        <sz val="11"/>
        <color theme="1"/>
        <rFont val="Calibri"/>
        <family val="2"/>
        <charset val="238"/>
        <scheme val="minor"/>
      </rPr>
      <t>2</t>
    </r>
    <r>
      <rPr>
        <b/>
        <i/>
        <sz val="11"/>
        <color theme="1"/>
        <rFont val="Calibri"/>
        <family val="2"/>
        <charset val="238"/>
        <scheme val="minor"/>
      </rPr>
      <t>/ha)) viszonya a modellben meghatározott célállapothoz</t>
    </r>
    <r>
      <rPr>
        <i/>
        <sz val="11"/>
        <color theme="1"/>
        <rFont val="Calibri"/>
        <family val="2"/>
        <charset val="238"/>
        <scheme val="minor"/>
      </rPr>
      <t xml:space="preserve"> </t>
    </r>
  </si>
  <si>
    <r>
      <t>Utánpótlás állomány</t>
    </r>
    <r>
      <rPr>
        <i/>
        <sz val="11"/>
        <color theme="1"/>
        <rFont val="Calibri"/>
        <family val="2"/>
        <charset val="238"/>
        <scheme val="minor"/>
      </rPr>
      <t xml:space="preserve"> (D</t>
    </r>
    <r>
      <rPr>
        <i/>
        <vertAlign val="subscript"/>
        <sz val="11"/>
        <color theme="1"/>
        <rFont val="Calibri"/>
        <family val="2"/>
        <charset val="238"/>
        <scheme val="minor"/>
      </rPr>
      <t xml:space="preserve">1,3 </t>
    </r>
    <r>
      <rPr>
        <i/>
        <sz val="11"/>
        <color theme="1"/>
        <rFont val="Calibri"/>
        <family val="2"/>
        <charset val="238"/>
        <scheme val="minor"/>
      </rPr>
      <t>&lt; 12 cm):</t>
    </r>
  </si>
  <si>
    <r>
      <t>b.</t>
    </r>
    <r>
      <rPr>
        <b/>
        <sz val="7"/>
        <color rgb="FF2F5496"/>
        <rFont val="Times New Roman"/>
        <family val="1"/>
        <charset val="238"/>
      </rPr>
      <t xml:space="preserve">    </t>
    </r>
    <r>
      <rPr>
        <b/>
        <sz val="14"/>
        <color rgb="FF2F5496"/>
        <rFont val="Calibri Light"/>
        <family val="2"/>
        <charset val="238"/>
      </rPr>
      <t>Erdőrészlet adatok</t>
    </r>
  </si>
  <si>
    <t xml:space="preserve"> -án</t>
  </si>
  <si>
    <r>
      <t>Utánpótlás (D</t>
    </r>
    <r>
      <rPr>
        <i/>
        <vertAlign val="subscript"/>
        <sz val="11"/>
        <color theme="1"/>
        <rFont val="Calibri"/>
        <family val="2"/>
        <charset val="238"/>
        <scheme val="minor"/>
      </rPr>
      <t xml:space="preserve">1,3 </t>
    </r>
    <r>
      <rPr>
        <i/>
        <sz val="11"/>
        <color theme="1"/>
        <rFont val="Calibri"/>
        <family val="2"/>
        <charset val="238"/>
        <scheme val="minor"/>
      </rPr>
      <t xml:space="preserve">&lt; 7 cm):    megtalálható a terület: </t>
    </r>
  </si>
  <si>
    <t>(Ellenőrző eljárás: 13 m sugarú körön belül 6.4. pontban leírt záródás becslés.)</t>
  </si>
  <si>
    <t xml:space="preserve">─   </t>
  </si>
  <si>
    <t xml:space="preserve"> db/ha</t>
  </si>
  <si>
    <t>(Ellenőrző eljárás: 6.4. pontban leírtak szerinti 7 m sugarú körben átlalóval felvett fák.)</t>
  </si>
  <si>
    <t>(Elegyarány körlap szerint)</t>
  </si>
  <si>
    <t>2.2. Utánpótlás állomány bemutatása (elegyarány, záródás, visszaszorítandó és támogatandó fafajok, stb.)</t>
  </si>
  <si>
    <t>3. Főállomány összefoglaló értékelése</t>
  </si>
  <si>
    <r>
      <t>3.2. átlagos éves körlapösszeg növedék (m</t>
    </r>
    <r>
      <rPr>
        <vertAlign val="superscript"/>
        <sz val="11"/>
        <color theme="1"/>
        <rFont val="Calibri"/>
        <family val="2"/>
        <charset val="238"/>
        <scheme val="minor"/>
      </rPr>
      <t>2</t>
    </r>
    <r>
      <rPr>
        <sz val="11"/>
        <color theme="1"/>
        <rFont val="Calibri"/>
        <family val="2"/>
        <charset val="238"/>
        <scheme val="minor"/>
      </rPr>
      <t>/év/ha):</t>
    </r>
  </si>
  <si>
    <t xml:space="preserve">3.3. visszatérési időszak hossza (év): </t>
  </si>
  <si>
    <r>
      <t>3.1. jelenlegi körlapösszeg (m</t>
    </r>
    <r>
      <rPr>
        <vertAlign val="superscript"/>
        <sz val="11"/>
        <color theme="1"/>
        <rFont val="Calibri"/>
        <family val="2"/>
        <charset val="238"/>
        <scheme val="minor"/>
      </rPr>
      <t>2</t>
    </r>
    <r>
      <rPr>
        <sz val="11"/>
        <color theme="1"/>
        <rFont val="Calibri"/>
        <family val="2"/>
        <charset val="238"/>
        <scheme val="minor"/>
      </rPr>
      <t>/ha):</t>
    </r>
  </si>
  <si>
    <r>
      <t>3.4. körlapösszeg növedék a visszatérési időszak alatt (m</t>
    </r>
    <r>
      <rPr>
        <vertAlign val="superscript"/>
        <sz val="11"/>
        <color theme="1"/>
        <rFont val="Calibri"/>
        <family val="2"/>
        <charset val="238"/>
        <scheme val="minor"/>
      </rPr>
      <t>2</t>
    </r>
    <r>
      <rPr>
        <sz val="11"/>
        <color theme="1"/>
        <rFont val="Calibri"/>
        <family val="2"/>
        <charset val="238"/>
        <scheme val="minor"/>
      </rPr>
      <t>/ha):</t>
    </r>
  </si>
  <si>
    <t>3.5. körlapösszeg fenntartás (csökkentés, megtartás, emelés):</t>
  </si>
  <si>
    <r>
      <t>3.6. beavatkozás tervezett mértéke a körlapösszegben (m</t>
    </r>
    <r>
      <rPr>
        <vertAlign val="superscript"/>
        <sz val="11"/>
        <color theme="1"/>
        <rFont val="Calibri"/>
        <family val="2"/>
        <charset val="238"/>
        <scheme val="minor"/>
      </rPr>
      <t>2</t>
    </r>
    <r>
      <rPr>
        <sz val="11"/>
        <color theme="1"/>
        <rFont val="Calibri"/>
        <family val="2"/>
        <charset val="238"/>
        <scheme val="minor"/>
      </rPr>
      <t>/ha):</t>
    </r>
  </si>
  <si>
    <t>3.7. beavatkozás tervezett erélye körlapösszegek %-ában:</t>
  </si>
  <si>
    <t>4. Szöveges célmeghatározás a főállományra</t>
  </si>
  <si>
    <t>Célmeghatározás az állományra:</t>
  </si>
  <si>
    <t xml:space="preserve">Célkörlap </t>
  </si>
  <si>
    <t>Célkörlap</t>
  </si>
  <si>
    <t xml:space="preserve">17,0 m2/ha </t>
  </si>
  <si>
    <t>KTT &amp; CS 50%  GY &amp; EKL 50%</t>
  </si>
  <si>
    <t xml:space="preserve">16,0 m2/ha </t>
  </si>
  <si>
    <t>CS &amp; KTT 40%, EKL60%</t>
  </si>
  <si>
    <t xml:space="preserve">15,0 m2/ha   </t>
  </si>
  <si>
    <t>Célátmérő:</t>
  </si>
  <si>
    <t>csökkentendő</t>
  </si>
  <si>
    <t>növelendő</t>
  </si>
  <si>
    <t>szinten tartandó</t>
  </si>
  <si>
    <t>A visszatérési időszak, beavatkozási erély és volumen megállapításai:</t>
  </si>
  <si>
    <r>
      <t>·</t>
    </r>
    <r>
      <rPr>
        <sz val="7"/>
        <color theme="1"/>
        <rFont val="Times New Roman"/>
        <family val="1"/>
        <charset val="238"/>
      </rPr>
      <t xml:space="preserve">   </t>
    </r>
    <r>
      <rPr>
        <i/>
        <sz val="11"/>
        <color theme="1"/>
        <rFont val="Calibri"/>
        <family val="2"/>
        <charset val="238"/>
        <scheme val="minor"/>
      </rPr>
      <t>A maximális fahasználati erélyt az állománystabilitás mérlegelésével kell megállapítani. A tapasztalatok alapján a 15-20%-os fahasználati erélyt túllépni nem szabad.</t>
    </r>
  </si>
  <si>
    <r>
      <t>·</t>
    </r>
    <r>
      <rPr>
        <sz val="7"/>
        <color theme="1"/>
        <rFont val="Times New Roman"/>
        <family val="1"/>
        <charset val="238"/>
      </rPr>
      <t>    </t>
    </r>
    <r>
      <rPr>
        <i/>
        <sz val="11"/>
        <color theme="1"/>
        <rFont val="Calibri"/>
        <family val="2"/>
        <charset val="238"/>
        <scheme val="minor"/>
      </rPr>
      <t>A visszatérési időszak hossza (év):</t>
    </r>
  </si>
  <si>
    <r>
      <t>▪</t>
    </r>
    <r>
      <rPr>
        <sz val="7"/>
        <color theme="1"/>
        <rFont val="Times New Roman"/>
        <family val="1"/>
        <charset val="238"/>
      </rPr>
      <t>   </t>
    </r>
    <r>
      <rPr>
        <sz val="12"/>
        <color theme="1"/>
        <rFont val="Calibri"/>
        <family val="2"/>
        <charset val="238"/>
        <scheme val="minor"/>
      </rPr>
      <t>Fafajösszetétel:</t>
    </r>
  </si>
  <si>
    <r>
      <t>▪</t>
    </r>
    <r>
      <rPr>
        <sz val="7"/>
        <color theme="1"/>
        <rFont val="Times New Roman"/>
        <family val="1"/>
        <charset val="238"/>
      </rPr>
      <t>   </t>
    </r>
    <r>
      <rPr>
        <sz val="12"/>
        <color theme="1"/>
        <rFont val="Calibri"/>
        <family val="2"/>
        <charset val="238"/>
        <scheme val="minor"/>
      </rPr>
      <t>Cél körlap:</t>
    </r>
  </si>
  <si>
    <r>
      <t>▪</t>
    </r>
    <r>
      <rPr>
        <sz val="7"/>
        <color theme="1"/>
        <rFont val="Times New Roman"/>
        <family val="1"/>
        <charset val="238"/>
      </rPr>
      <t>   </t>
    </r>
    <r>
      <rPr>
        <sz val="12"/>
        <color theme="1"/>
        <rFont val="Calibri"/>
        <family val="2"/>
        <charset val="238"/>
        <scheme val="minor"/>
      </rPr>
      <t>Célátmérő:</t>
    </r>
  </si>
  <si>
    <r>
      <t>▪</t>
    </r>
    <r>
      <rPr>
        <sz val="7"/>
        <color theme="1"/>
        <rFont val="Times New Roman"/>
        <family val="1"/>
        <charset val="238"/>
      </rPr>
      <t>   </t>
    </r>
    <r>
      <rPr>
        <sz val="12"/>
        <color theme="1"/>
        <rFont val="Calibri"/>
        <family val="2"/>
        <charset val="238"/>
        <scheme val="minor"/>
      </rPr>
      <t>Középtávon az élőfakészlet</t>
    </r>
  </si>
  <si>
    <r>
      <t>▪</t>
    </r>
    <r>
      <rPr>
        <sz val="7"/>
        <color theme="1"/>
        <rFont val="Times New Roman"/>
        <family val="1"/>
        <charset val="238"/>
      </rPr>
      <t xml:space="preserve">   </t>
    </r>
    <r>
      <rPr>
        <sz val="12"/>
        <color theme="1"/>
        <rFont val="Calibri"/>
        <family val="2"/>
        <charset val="238"/>
        <scheme val="minor"/>
      </rPr>
      <t>Az utánpótlás megjelenésének és fejlődésének lehetőségét folyamatosan biztosítani kell</t>
    </r>
  </si>
  <si>
    <t>5. A célállapot eléréséhez szükséges kivágandó fák tervezett átmérőeloszlása</t>
  </si>
  <si>
    <t>6. Utánpótlás állomány gondozásának tervezése</t>
  </si>
  <si>
    <t>aláírás</t>
  </si>
  <si>
    <r>
      <t>Főállomány</t>
    </r>
    <r>
      <rPr>
        <i/>
        <sz val="11"/>
        <color theme="1"/>
        <rFont val="Calibri"/>
        <family val="2"/>
        <charset val="238"/>
        <scheme val="minor"/>
      </rPr>
      <t xml:space="preserve"> (D1,3 ≥ 12 cm): </t>
    </r>
  </si>
  <si>
    <r>
      <t>Az "</t>
    </r>
    <r>
      <rPr>
        <b/>
        <sz val="14"/>
        <color rgb="FFFF0000"/>
        <rFont val="Times New Roman"/>
        <family val="1"/>
        <charset val="238"/>
      </rPr>
      <t>Erdőrészlet</t>
    </r>
    <r>
      <rPr>
        <b/>
        <sz val="14"/>
        <rFont val="Times New Roman"/>
        <family val="1"/>
        <charset val="238"/>
      </rPr>
      <t>" munkalap</t>
    </r>
  </si>
  <si>
    <t>KTT-CS 50 cm</t>
  </si>
  <si>
    <t>B-KTT 70%; GY-EKL (HJ, MK, CSNY) 30%</t>
  </si>
  <si>
    <t>KTT-B 40%, GY-EKL (HJ, KJ, MK, CSNY, BABE) 60%</t>
  </si>
  <si>
    <t>KTT40%,  GY-EKL 60%</t>
  </si>
  <si>
    <t>KTT 75-80 cm; B 65-70 cm; HJ-MK-CSNY 60-70 cm</t>
  </si>
  <si>
    <t>17,5 m2/ha</t>
  </si>
  <si>
    <t>19 m2/ha</t>
  </si>
  <si>
    <t>KTT 70 cm; B 60-65 cm; HJ-MK-CSNY 55-65 cm</t>
  </si>
  <si>
    <t>KTT 70 cm; HJ-MK-CSNY 55-65 cm</t>
  </si>
  <si>
    <t>KTT 60 cm; CS 50 cm; CSNY 50-60 cm</t>
  </si>
  <si>
    <r>
      <t>A 61/2017. (XII. 21.) FM rendelethez 10. melléklete szerinti örökerdő kezelési terv (lásd Útmutató Mellékletek)</t>
    </r>
    <r>
      <rPr>
        <b/>
        <sz val="14"/>
        <color rgb="FF0070C0"/>
        <rFont val="Calibri"/>
        <family val="2"/>
        <charset val="238"/>
        <scheme val="minor"/>
      </rPr>
      <t xml:space="preserve"> b. Erdőrészlet adatok</t>
    </r>
    <r>
      <rPr>
        <sz val="14"/>
        <color theme="1"/>
        <rFont val="Calibri"/>
        <family val="2"/>
        <charset val="238"/>
        <scheme val="minor"/>
      </rPr>
      <t xml:space="preserve"> lapjainak kitöltésére szolgál.</t>
    </r>
  </si>
  <si>
    <t>Célkörlep</t>
  </si>
  <si>
    <t>Célátmérő</t>
  </si>
  <si>
    <t>Elegyarány</t>
  </si>
  <si>
    <r>
      <t xml:space="preserve">E munkalapon csak a sárga színű bekeretezett részeket (D12:L17; C25:L28; G79; E80; H82:L82; H83; E91:F91 - </t>
    </r>
    <r>
      <rPr>
        <i/>
        <sz val="14"/>
        <rFont val="Times New Roman"/>
        <family val="1"/>
        <charset val="238"/>
      </rPr>
      <t>a cella jobb szélén lenyíló lístáról választható</t>
    </r>
    <r>
      <rPr>
        <sz val="14"/>
        <rFont val="Times New Roman"/>
        <family val="1"/>
        <charset val="238"/>
      </rPr>
      <t xml:space="preserve"> - , B92:L92; B100:L100; B103:L103 cellák és cellatartományok) kell kitölteni, a többi adat automatikusan kerül át.</t>
    </r>
  </si>
  <si>
    <r>
      <t>Ha valaki saját modellt kíván alkalmazni, akkor az</t>
    </r>
    <r>
      <rPr>
        <b/>
        <sz val="14"/>
        <color rgb="FFFF0000"/>
        <rFont val="Times New Roman"/>
        <family val="1"/>
        <charset val="238"/>
      </rPr>
      <t xml:space="preserve"> Eloszlás </t>
    </r>
    <r>
      <rPr>
        <sz val="14"/>
        <rFont val="Times New Roman"/>
        <family val="1"/>
        <charset val="238"/>
      </rPr>
      <t xml:space="preserve">munkalap V1 cellájában a lenyíló listáról a "Saját modell" lehetőséget válassza, majd ugyanezen a munkalapon töltse ki a következő cellákat: AB36 (célkörlap), AC36 (célátmérő), AD36 (elegyarány). </t>
    </r>
    <r>
      <rPr>
        <b/>
        <i/>
        <sz val="14"/>
        <rFont val="Times New Roman"/>
        <family val="1"/>
        <charset val="238"/>
      </rPr>
      <t>Megjegyzés:</t>
    </r>
    <r>
      <rPr>
        <i/>
        <sz val="14"/>
        <rFont val="Times New Roman"/>
        <family val="1"/>
        <charset val="238"/>
      </rPr>
      <t xml:space="preserve"> e cellákban ugyan nem látszik a teljes beírt szöveg, de a szerkesztőlécen igen, illetve az </t>
    </r>
    <r>
      <rPr>
        <b/>
        <sz val="14"/>
        <color rgb="FFFF0000"/>
        <rFont val="Times New Roman"/>
        <family val="1"/>
        <charset val="238"/>
      </rPr>
      <t>Erdőrészlet</t>
    </r>
    <r>
      <rPr>
        <i/>
        <sz val="14"/>
        <rFont val="Times New Roman"/>
        <family val="1"/>
        <charset val="238"/>
      </rPr>
      <t xml:space="preserve"> munkalap D88:H90 cellatartományában a teljes szöveg megjelenik.</t>
    </r>
  </si>
  <si>
    <t>A "Hgörbe", az "Eredmény", az "Eloszlás" és az "Erdőrészlet" munkalapok zároltak. Ezeken a munkalapokon csak a sárga színű cellákban lehet beírni, illetve beírást módosítani.</t>
  </si>
  <si>
    <r>
      <t>Az "</t>
    </r>
    <r>
      <rPr>
        <b/>
        <sz val="14"/>
        <color rgb="FFFF0000"/>
        <rFont val="Times New Roman"/>
        <family val="1"/>
        <charset val="238"/>
      </rPr>
      <t>N2</t>
    </r>
    <r>
      <rPr>
        <sz val="14"/>
        <rFont val="Times New Roman"/>
        <family val="1"/>
        <charset val="238"/>
      </rPr>
      <t>" cellába írjuk be az erdőrészlet azonosítóját, ez fog automatikusan megjelenni az "Eredmény", az "Eloszlás"és az "Erdőrészlet" munkalapokon.</t>
    </r>
  </si>
  <si>
    <r>
      <t>Az "</t>
    </r>
    <r>
      <rPr>
        <b/>
        <sz val="14"/>
        <color rgb="FFFF0000"/>
        <rFont val="Times New Roman"/>
        <family val="1"/>
        <charset val="238"/>
      </rPr>
      <t>N4</t>
    </r>
    <r>
      <rPr>
        <sz val="14"/>
        <rFont val="Times New Roman"/>
        <family val="1"/>
        <charset val="238"/>
      </rPr>
      <t>" cellába írjuk be az erdőrészlet területét, ez fog automatikusan megjelenni az "Erdőrészlet" munkalapon.</t>
    </r>
  </si>
  <si>
    <r>
      <t>Az "</t>
    </r>
    <r>
      <rPr>
        <b/>
        <sz val="14"/>
        <color rgb="FFFF0000"/>
        <rFont val="Times New Roman"/>
        <family val="1"/>
        <charset val="238"/>
      </rPr>
      <t>N6</t>
    </r>
    <r>
      <rPr>
        <sz val="14"/>
        <rFont val="Times New Roman"/>
        <family val="1"/>
        <charset val="238"/>
      </rPr>
      <t>" cellába írjuk be a felvétel időpontját, ez fog automatikusan megjelenni az "Eredmény" és az "Erdőrészlet" munkalapokon.</t>
    </r>
  </si>
  <si>
    <t>Erdőrészlet területe (ha)</t>
  </si>
  <si>
    <t>Erdőrészlet területe:</t>
  </si>
  <si>
    <t xml:space="preserve"> hektár</t>
  </si>
  <si>
    <t>Mintavételek száma:</t>
  </si>
  <si>
    <r>
      <t>Utánpótlás (7cm ≤ D</t>
    </r>
    <r>
      <rPr>
        <i/>
        <vertAlign val="subscript"/>
        <sz val="11"/>
        <color theme="1"/>
        <rFont val="Calibri"/>
        <family val="2"/>
        <charset val="238"/>
        <scheme val="minor"/>
      </rPr>
      <t xml:space="preserve">1,3 </t>
    </r>
    <r>
      <rPr>
        <i/>
        <sz val="11"/>
        <color theme="1"/>
        <rFont val="Calibri"/>
        <family val="2"/>
        <charset val="238"/>
        <scheme val="minor"/>
      </rPr>
      <t>&lt;12 cm): törzsszám N</t>
    </r>
    <r>
      <rPr>
        <i/>
        <vertAlign val="subscript"/>
        <sz val="11"/>
        <color theme="1"/>
        <rFont val="Calibri"/>
        <family val="2"/>
        <charset val="238"/>
        <scheme val="minor"/>
      </rPr>
      <t xml:space="preserve">7-11 cm  </t>
    </r>
    <r>
      <rPr>
        <i/>
        <sz val="11"/>
        <color theme="1"/>
        <rFont val="Calibri"/>
        <family val="2"/>
        <charset val="238"/>
        <scheme val="minor"/>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</si>
</sst>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0.000"/>
    <numFmt numFmtId="165" formatCode="0.0"/>
    <numFmt numFmtId="166" formatCode="0.0_ _ _)"/>
    <numFmt numFmtId="167" formatCode="#,##0_ _ _)"/>
    <numFmt numFmtId="168" formatCode="#,##0_ _)"/>
    <numFmt numFmtId="169" formatCode="0.00_ _ _)"/>
    <numFmt numFmtId="170" formatCode="@_ _)"/>
    <numFmt numFmtId="171" formatCode="_ _ _ @"/>
    <numFmt numFmtId="172" formatCode="0%_ _ _)"/>
    <numFmt numFmtId="173" formatCode="0.0_ _)"/>
  </numFmts>
  <fonts count="64">
    <font>
      <sz val="11"/>
      <color theme="1"/>
      <name val="Calibri"/>
      <family val="2"/>
      <charset val="238"/>
      <scheme val="minor"/>
    </font>
    <font>
      <b/>
      <sz val="11"/>
      <color theme="1"/>
      <name val="Calibri"/>
      <family val="2"/>
      <charset val="238"/>
      <scheme val="minor"/>
    </font>
    <font>
      <sz val="14"/>
      <color theme="1"/>
      <name val="Calibri"/>
      <family val="2"/>
      <charset val="238"/>
      <scheme val="minor"/>
    </font>
    <font>
      <sz val="16"/>
      <color theme="1"/>
      <name val="Calibri"/>
      <family val="2"/>
      <charset val="238"/>
      <scheme val="minor"/>
    </font>
    <font>
      <sz val="12"/>
      <color theme="1"/>
      <name val="Calibri"/>
      <family val="2"/>
      <charset val="238"/>
      <scheme val="minor"/>
    </font>
    <font>
      <b/>
      <sz val="14"/>
      <color theme="1"/>
      <name val="Calibri"/>
      <family val="2"/>
      <charset val="238"/>
      <scheme val="minor"/>
    </font>
    <font>
      <sz val="11"/>
      <color theme="1"/>
      <name val="Calibri"/>
      <family val="2"/>
      <charset val="238"/>
      <scheme val="minor"/>
    </font>
    <font>
      <b/>
      <sz val="16"/>
      <color theme="1"/>
      <name val="Calibri"/>
      <family val="2"/>
      <charset val="238"/>
      <scheme val="minor"/>
    </font>
    <font>
      <vertAlign val="superscript"/>
      <sz val="14"/>
      <color theme="1"/>
      <name val="Calibri"/>
      <family val="2"/>
      <charset val="238"/>
      <scheme val="minor"/>
    </font>
    <font>
      <sz val="10"/>
      <name val="Arial"/>
      <family val="2"/>
      <charset val="238"/>
    </font>
    <font>
      <b/>
      <vertAlign val="superscript"/>
      <sz val="14"/>
      <color theme="1"/>
      <name val="Calibri"/>
      <family val="2"/>
      <charset val="238"/>
      <scheme val="minor"/>
    </font>
    <font>
      <sz val="14"/>
      <name val="Times New Roman"/>
      <family val="1"/>
      <charset val="238"/>
    </font>
    <font>
      <b/>
      <i/>
      <sz val="14"/>
      <name val="Times New Roman"/>
      <family val="1"/>
      <charset val="238"/>
    </font>
    <font>
      <b/>
      <sz val="14"/>
      <name val="Times New Roman"/>
      <family val="1"/>
      <charset val="238"/>
    </font>
    <font>
      <sz val="14"/>
      <color theme="6" tint="-0.499984740745262"/>
      <name val="Times New Roman"/>
      <family val="1"/>
      <charset val="238"/>
    </font>
    <font>
      <i/>
      <sz val="14"/>
      <name val="Times New Roman"/>
      <family val="1"/>
      <charset val="238"/>
    </font>
    <font>
      <b/>
      <i/>
      <sz val="14"/>
      <color rgb="FFFF0000"/>
      <name val="Times New Roman"/>
      <family val="1"/>
      <charset val="238"/>
    </font>
    <font>
      <b/>
      <sz val="14"/>
      <color rgb="FFFF0000"/>
      <name val="Times New Roman"/>
      <family val="1"/>
      <charset val="238"/>
    </font>
    <font>
      <b/>
      <sz val="10"/>
      <color theme="1"/>
      <name val="Calibri"/>
      <family val="2"/>
      <charset val="238"/>
      <scheme val="minor"/>
    </font>
    <font>
      <b/>
      <vertAlign val="superscript"/>
      <sz val="10"/>
      <color theme="1"/>
      <name val="Calibri"/>
      <family val="2"/>
      <charset val="238"/>
      <scheme val="minor"/>
    </font>
    <font>
      <vertAlign val="subscript"/>
      <sz val="16"/>
      <color theme="1"/>
      <name val="Calibri"/>
      <family val="2"/>
      <charset val="238"/>
      <scheme val="minor"/>
    </font>
    <font>
      <b/>
      <sz val="16"/>
      <color theme="1"/>
      <name val="Symbol"/>
      <family val="1"/>
      <charset val="2"/>
    </font>
    <font>
      <b/>
      <sz val="12"/>
      <color theme="1"/>
      <name val="Calibri"/>
      <family val="2"/>
      <charset val="238"/>
      <scheme val="minor"/>
    </font>
    <font>
      <i/>
      <sz val="14"/>
      <color theme="1"/>
      <name val="Calibri"/>
      <family val="2"/>
      <charset val="238"/>
      <scheme val="minor"/>
    </font>
    <font>
      <i/>
      <sz val="12"/>
      <color theme="1"/>
      <name val="Calibri"/>
      <family val="2"/>
      <charset val="238"/>
      <scheme val="minor"/>
    </font>
    <font>
      <b/>
      <i/>
      <sz val="12"/>
      <color theme="1"/>
      <name val="Calibri"/>
      <family val="2"/>
      <charset val="238"/>
      <scheme val="minor"/>
    </font>
    <font>
      <b/>
      <vertAlign val="subscript"/>
      <sz val="14"/>
      <color rgb="FFFF0000"/>
      <name val="Times New Roman"/>
      <family val="1"/>
      <charset val="238"/>
    </font>
    <font>
      <sz val="14"/>
      <color theme="1"/>
      <name val="Times New Roman"/>
      <family val="1"/>
      <charset val="238"/>
    </font>
    <font>
      <sz val="10"/>
      <color theme="1"/>
      <name val="Calibri"/>
      <family val="2"/>
      <charset val="238"/>
      <scheme val="minor"/>
    </font>
    <font>
      <sz val="11"/>
      <color rgb="FF000000"/>
      <name val="Calibri"/>
      <family val="2"/>
      <charset val="238"/>
    </font>
    <font>
      <b/>
      <u/>
      <sz val="14"/>
      <name val="Times New Roman"/>
      <family val="1"/>
      <charset val="238"/>
    </font>
    <font>
      <b/>
      <u val="double"/>
      <sz val="14"/>
      <color rgb="FFFF0000"/>
      <name val="Times New Roman"/>
      <family val="1"/>
      <charset val="238"/>
    </font>
    <font>
      <b/>
      <i/>
      <u/>
      <sz val="14"/>
      <color rgb="FFFF0000"/>
      <name val="Times New Roman"/>
      <family val="1"/>
      <charset val="238"/>
    </font>
    <font>
      <sz val="16"/>
      <color indexed="81"/>
      <name val="Tahoma"/>
      <family val="2"/>
      <charset val="238"/>
    </font>
    <font>
      <b/>
      <sz val="22"/>
      <color rgb="FFFF0000"/>
      <name val="Times New Roman"/>
      <family val="1"/>
      <charset val="238"/>
    </font>
    <font>
      <b/>
      <sz val="14"/>
      <color theme="1"/>
      <name val="Times New Roman"/>
      <family val="1"/>
      <charset val="238"/>
    </font>
    <font>
      <b/>
      <sz val="18"/>
      <color rgb="FFFF0000"/>
      <name val="Times New Roman"/>
      <family val="1"/>
      <charset val="238"/>
    </font>
    <font>
      <b/>
      <sz val="22"/>
      <color rgb="FF00B050"/>
      <name val="Times New Roman"/>
      <family val="1"/>
      <charset val="238"/>
    </font>
    <font>
      <b/>
      <sz val="22"/>
      <color theme="1"/>
      <name val="Times New Roman"/>
      <family val="1"/>
      <charset val="238"/>
    </font>
    <font>
      <i/>
      <sz val="14"/>
      <color rgb="FFFF0000"/>
      <name val="Times New Roman"/>
      <family val="1"/>
      <charset val="238"/>
    </font>
    <font>
      <b/>
      <vertAlign val="subscript"/>
      <sz val="14"/>
      <color theme="1"/>
      <name val="Calibri"/>
      <family val="2"/>
      <charset val="238"/>
      <scheme val="minor"/>
    </font>
    <font>
      <b/>
      <i/>
      <sz val="16"/>
      <name val="Times New Roman"/>
      <family val="1"/>
      <charset val="238"/>
    </font>
    <font>
      <b/>
      <u/>
      <sz val="14"/>
      <color rgb="FFFF0000"/>
      <name val="Times New Roman"/>
      <family val="1"/>
      <charset val="238"/>
    </font>
    <font>
      <b/>
      <i/>
      <sz val="14"/>
      <color rgb="FF00B050"/>
      <name val="Times New Roman"/>
      <family val="1"/>
      <charset val="238"/>
    </font>
    <font>
      <i/>
      <sz val="11"/>
      <color theme="1"/>
      <name val="Calibri"/>
      <family val="2"/>
      <charset val="238"/>
      <scheme val="minor"/>
    </font>
    <font>
      <b/>
      <vertAlign val="subscript"/>
      <sz val="11"/>
      <color theme="1"/>
      <name val="Calibri"/>
      <family val="2"/>
      <charset val="238"/>
      <scheme val="minor"/>
    </font>
    <font>
      <b/>
      <sz val="11"/>
      <color rgb="FFFF0000"/>
      <name val="Calibri"/>
      <family val="2"/>
      <charset val="238"/>
      <scheme val="minor"/>
    </font>
    <font>
      <b/>
      <i/>
      <sz val="11"/>
      <color theme="1"/>
      <name val="Calibri"/>
      <family val="2"/>
      <charset val="238"/>
      <scheme val="minor"/>
    </font>
    <font>
      <vertAlign val="superscript"/>
      <sz val="11"/>
      <color theme="1"/>
      <name val="Calibri"/>
      <family val="2"/>
      <charset val="238"/>
      <scheme val="minor"/>
    </font>
    <font>
      <b/>
      <i/>
      <vertAlign val="superscript"/>
      <sz val="11"/>
      <color theme="1"/>
      <name val="Calibri"/>
      <family val="2"/>
      <charset val="238"/>
      <scheme val="minor"/>
    </font>
    <font>
      <i/>
      <vertAlign val="subscript"/>
      <sz val="11"/>
      <color theme="1"/>
      <name val="Calibri"/>
      <family val="2"/>
      <charset val="238"/>
      <scheme val="minor"/>
    </font>
    <font>
      <b/>
      <sz val="14"/>
      <color rgb="FF2F5496"/>
      <name val="Calibri Light"/>
      <family val="2"/>
      <charset val="238"/>
    </font>
    <font>
      <b/>
      <sz val="7"/>
      <color rgb="FF2F5496"/>
      <name val="Times New Roman"/>
      <family val="1"/>
      <charset val="238"/>
    </font>
    <font>
      <sz val="11"/>
      <color theme="1"/>
      <name val="Noto Sans Symbols"/>
    </font>
    <font>
      <sz val="7"/>
      <color theme="1"/>
      <name val="Times New Roman"/>
      <family val="1"/>
      <charset val="238"/>
    </font>
    <font>
      <sz val="11"/>
      <color theme="1"/>
      <name val="Calibri"/>
      <family val="2"/>
      <charset val="238"/>
    </font>
    <font>
      <sz val="12"/>
      <color theme="1"/>
      <name val="Noto Sans Symbols"/>
    </font>
    <font>
      <sz val="11"/>
      <color theme="1"/>
      <name val="Noto Sans Symbols"/>
      <charset val="238"/>
    </font>
    <font>
      <b/>
      <sz val="11"/>
      <color theme="1"/>
      <name val="Noto Sans Symbols"/>
      <charset val="238"/>
    </font>
    <font>
      <sz val="13"/>
      <color theme="1"/>
      <name val="Calibri"/>
      <family val="2"/>
      <charset val="238"/>
      <scheme val="minor"/>
    </font>
    <font>
      <sz val="10"/>
      <color rgb="FF000000"/>
      <name val="Arial"/>
      <family val="2"/>
      <charset val="238"/>
    </font>
    <font>
      <sz val="11"/>
      <color theme="1"/>
      <name val="Symbol"/>
      <family val="1"/>
      <charset val="2"/>
    </font>
    <font>
      <i/>
      <sz val="10"/>
      <color theme="1"/>
      <name val="Calibri"/>
      <family val="2"/>
      <charset val="238"/>
      <scheme val="minor"/>
    </font>
    <font>
      <b/>
      <sz val="14"/>
      <color rgb="FF0070C0"/>
      <name val="Calibri"/>
      <family val="2"/>
      <charset val="238"/>
      <scheme val="minor"/>
    </font>
  </fonts>
  <fills count="14">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0"/>
        <bgColor indexed="64"/>
      </patternFill>
    </fill>
    <fill>
      <patternFill patternType="solid">
        <fgColor indexed="13"/>
        <bgColor indexed="64"/>
      </patternFill>
    </fill>
    <fill>
      <patternFill patternType="solid">
        <fgColor rgb="FFFFFF99"/>
        <bgColor indexed="64"/>
      </patternFill>
    </fill>
    <fill>
      <patternFill patternType="solid">
        <fgColor theme="8" tint="0.59999389629810485"/>
        <bgColor indexed="64"/>
      </patternFill>
    </fill>
    <fill>
      <patternFill patternType="solid">
        <fgColor theme="3" tint="0.79998168889431442"/>
        <bgColor indexed="64"/>
      </patternFill>
    </fill>
    <fill>
      <patternFill patternType="solid">
        <fgColor rgb="FFFFFF85"/>
        <bgColor indexed="64"/>
      </patternFill>
    </fill>
    <fill>
      <patternFill patternType="solid">
        <fgColor theme="0" tint="-4.9989318521683403E-2"/>
        <bgColor indexed="64"/>
      </patternFill>
    </fill>
    <fill>
      <patternFill patternType="solid">
        <fgColor rgb="FFCCFFFF"/>
        <bgColor indexed="64"/>
      </patternFill>
    </fill>
    <fill>
      <patternFill patternType="solid">
        <fgColor rgb="FFFFFFFF"/>
        <bgColor indexed="64"/>
      </patternFill>
    </fill>
  </fills>
  <borders count="60">
    <border>
      <left/>
      <right/>
      <top/>
      <bottom/>
      <diagonal/>
    </border>
    <border>
      <left style="thin">
        <color auto="1"/>
      </left>
      <right style="thin">
        <color auto="1"/>
      </right>
      <top style="medium">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style="thin">
        <color auto="1"/>
      </top>
      <bottom style="medium">
        <color auto="1"/>
      </bottom>
      <diagonal/>
    </border>
    <border>
      <left style="medium">
        <color auto="1"/>
      </left>
      <right style="medium">
        <color auto="1"/>
      </right>
      <top/>
      <bottom/>
      <diagonal/>
    </border>
    <border>
      <left style="thin">
        <color auto="1"/>
      </left>
      <right style="thin">
        <color auto="1"/>
      </right>
      <top style="medium">
        <color auto="1"/>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right style="thin">
        <color auto="1"/>
      </right>
      <top/>
      <bottom style="thin">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thin">
        <color auto="1"/>
      </bottom>
      <diagonal/>
    </border>
    <border>
      <left style="medium">
        <color auto="1"/>
      </left>
      <right style="thin">
        <color auto="1"/>
      </right>
      <top style="medium">
        <color auto="1"/>
      </top>
      <bottom/>
      <diagonal/>
    </border>
    <border>
      <left style="medium">
        <color auto="1"/>
      </left>
      <right style="thin">
        <color auto="1"/>
      </right>
      <top/>
      <bottom style="thin">
        <color auto="1"/>
      </bottom>
      <diagonal/>
    </border>
    <border>
      <left style="thin">
        <color auto="1"/>
      </left>
      <right style="medium">
        <color auto="1"/>
      </right>
      <top style="medium">
        <color auto="1"/>
      </top>
      <bottom/>
      <diagonal/>
    </border>
    <border>
      <left style="medium">
        <color auto="1"/>
      </left>
      <right/>
      <top style="thin">
        <color auto="1"/>
      </top>
      <bottom style="medium">
        <color auto="1"/>
      </bottom>
      <diagonal/>
    </border>
    <border>
      <left style="medium">
        <color auto="1"/>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ck">
        <color auto="1"/>
      </left>
      <right style="thick">
        <color auto="1"/>
      </right>
      <top style="medium">
        <color auto="1"/>
      </top>
      <bottom style="medium">
        <color auto="1"/>
      </bottom>
      <diagonal/>
    </border>
    <border>
      <left/>
      <right/>
      <top style="thick">
        <color auto="1"/>
      </top>
      <bottom style="thick">
        <color auto="1"/>
      </bottom>
      <diagonal/>
    </border>
    <border>
      <left/>
      <right style="medium">
        <color indexed="64"/>
      </right>
      <top style="medium">
        <color indexed="64"/>
      </top>
      <bottom style="medium">
        <color indexed="64"/>
      </bottom>
      <diagonal/>
    </border>
    <border>
      <left/>
      <right/>
      <top style="thick">
        <color auto="1"/>
      </top>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thin">
        <color auto="1"/>
      </bottom>
      <diagonal/>
    </border>
    <border>
      <left/>
      <right style="medium">
        <color auto="1"/>
      </right>
      <top style="medium">
        <color auto="1"/>
      </top>
      <bottom style="thin">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style="thin">
        <color auto="1"/>
      </left>
      <right/>
      <top style="thin">
        <color auto="1"/>
      </top>
      <bottom/>
      <diagonal/>
    </border>
    <border>
      <left/>
      <right style="thick">
        <color auto="1"/>
      </right>
      <top style="medium">
        <color auto="1"/>
      </top>
      <bottom style="medium">
        <color auto="1"/>
      </bottom>
      <diagonal/>
    </border>
    <border>
      <left/>
      <right style="thin">
        <color auto="1"/>
      </right>
      <top style="medium">
        <color auto="1"/>
      </top>
      <bottom/>
      <diagonal/>
    </border>
    <border>
      <left style="thin">
        <color auto="1"/>
      </left>
      <right/>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right/>
      <top/>
      <bottom style="dotted">
        <color indexed="64"/>
      </bottom>
      <diagonal/>
    </border>
  </borders>
  <cellStyleXfs count="4">
    <xf numFmtId="0" fontId="0" fillId="0" borderId="0"/>
    <xf numFmtId="9" fontId="6" fillId="0" borderId="0" applyFont="0" applyFill="0" applyBorder="0" applyAlignment="0" applyProtection="0"/>
    <xf numFmtId="0" fontId="9" fillId="0" borderId="0"/>
    <xf numFmtId="0" fontId="11" fillId="0" borderId="0"/>
  </cellStyleXfs>
  <cellXfs count="348">
    <xf numFmtId="0" fontId="0" fillId="0" borderId="0" xfId="0"/>
    <xf numFmtId="0" fontId="2" fillId="0" borderId="0" xfId="0" applyFont="1"/>
    <xf numFmtId="0" fontId="1" fillId="0" borderId="0" xfId="0" applyFont="1"/>
    <xf numFmtId="0" fontId="3" fillId="0" borderId="0" xfId="0" applyFont="1"/>
    <xf numFmtId="0" fontId="3" fillId="0" borderId="0" xfId="0" applyFont="1" applyAlignment="1">
      <alignment horizontal="center" vertical="center"/>
    </xf>
    <xf numFmtId="0" fontId="4" fillId="0" borderId="0" xfId="0" applyFont="1"/>
    <xf numFmtId="0" fontId="5" fillId="0" borderId="0" xfId="0" applyFont="1"/>
    <xf numFmtId="0" fontId="5" fillId="0" borderId="9" xfId="0" applyFont="1" applyBorder="1" applyAlignment="1">
      <alignment horizontal="center"/>
    </xf>
    <xf numFmtId="0" fontId="4" fillId="0" borderId="0" xfId="0" applyFont="1" applyAlignment="1">
      <alignment horizontal="center" vertical="center"/>
    </xf>
    <xf numFmtId="0" fontId="5" fillId="5" borderId="19" xfId="0" applyFont="1" applyFill="1" applyBorder="1" applyAlignment="1">
      <alignment horizontal="center"/>
    </xf>
    <xf numFmtId="165" fontId="0" fillId="0" borderId="0" xfId="0" applyNumberFormat="1"/>
    <xf numFmtId="2" fontId="0" fillId="0" borderId="0" xfId="0" applyNumberFormat="1"/>
    <xf numFmtId="2" fontId="1" fillId="0" borderId="0" xfId="0" applyNumberFormat="1" applyFont="1" applyAlignment="1">
      <alignment horizontal="center"/>
    </xf>
    <xf numFmtId="0" fontId="9" fillId="6" borderId="0" xfId="2" applyFill="1"/>
    <xf numFmtId="0" fontId="9" fillId="0" borderId="0" xfId="2"/>
    <xf numFmtId="165" fontId="9" fillId="0" borderId="0" xfId="2" quotePrefix="1" applyNumberFormat="1" applyAlignment="1">
      <alignment horizontal="left"/>
    </xf>
    <xf numFmtId="165" fontId="9" fillId="0" borderId="0" xfId="2" applyNumberFormat="1" applyAlignment="1">
      <alignment horizontal="left"/>
    </xf>
    <xf numFmtId="165" fontId="9" fillId="0" borderId="0" xfId="2" applyNumberFormat="1"/>
    <xf numFmtId="2" fontId="9" fillId="6" borderId="0" xfId="2" applyNumberFormat="1" applyFill="1"/>
    <xf numFmtId="0" fontId="11" fillId="0" borderId="0" xfId="3"/>
    <xf numFmtId="0" fontId="12" fillId="0" borderId="0" xfId="3" applyFont="1" applyAlignment="1">
      <alignment horizontal="right"/>
    </xf>
    <xf numFmtId="0" fontId="11" fillId="0" borderId="0" xfId="3" applyAlignment="1">
      <alignment horizontal="right"/>
    </xf>
    <xf numFmtId="0" fontId="13" fillId="7" borderId="38" xfId="3" applyFont="1" applyFill="1" applyBorder="1" applyAlignment="1">
      <alignment vertical="center"/>
    </xf>
    <xf numFmtId="0" fontId="11" fillId="7" borderId="38" xfId="3" applyFill="1" applyBorder="1" applyAlignment="1">
      <alignment vertical="center"/>
    </xf>
    <xf numFmtId="0" fontId="14" fillId="7" borderId="38" xfId="3" applyFont="1" applyFill="1" applyBorder="1" applyAlignment="1">
      <alignment vertical="center"/>
    </xf>
    <xf numFmtId="0" fontId="11" fillId="0" borderId="0" xfId="3" applyAlignment="1">
      <alignment vertical="center"/>
    </xf>
    <xf numFmtId="0" fontId="13" fillId="0" borderId="0" xfId="3" applyFont="1" applyAlignment="1">
      <alignment vertical="center"/>
    </xf>
    <xf numFmtId="0" fontId="14" fillId="0" borderId="0" xfId="3" applyFont="1" applyAlignment="1">
      <alignment vertical="center"/>
    </xf>
    <xf numFmtId="0" fontId="11" fillId="0" borderId="0" xfId="3" applyAlignment="1">
      <alignment horizontal="left" vertical="center" wrapText="1"/>
    </xf>
    <xf numFmtId="0" fontId="11" fillId="0" borderId="0" xfId="3" applyAlignment="1">
      <alignment horizontal="left" vertical="center"/>
    </xf>
    <xf numFmtId="0" fontId="13" fillId="0" borderId="0" xfId="3" applyFont="1" applyAlignment="1">
      <alignment vertical="center" wrapText="1"/>
    </xf>
    <xf numFmtId="0" fontId="11" fillId="0" borderId="0" xfId="3" applyAlignment="1">
      <alignment vertical="center" wrapText="1"/>
    </xf>
    <xf numFmtId="0" fontId="14" fillId="0" borderId="0" xfId="3" applyFont="1" applyAlignment="1">
      <alignment horizontal="left" vertical="center"/>
    </xf>
    <xf numFmtId="0" fontId="13" fillId="0" borderId="0" xfId="3" applyFont="1" applyAlignment="1">
      <alignment horizontal="left" vertical="top" wrapText="1"/>
    </xf>
    <xf numFmtId="0" fontId="7" fillId="0" borderId="0" xfId="0" applyFont="1"/>
    <xf numFmtId="0" fontId="13" fillId="0" borderId="0" xfId="3" applyFont="1"/>
    <xf numFmtId="0" fontId="1" fillId="0" borderId="19" xfId="0" applyFont="1" applyBorder="1"/>
    <xf numFmtId="0" fontId="0" fillId="0" borderId="0" xfId="0" pivotButton="1"/>
    <xf numFmtId="0" fontId="9" fillId="2" borderId="0" xfId="2" applyFill="1"/>
    <xf numFmtId="165" fontId="9" fillId="2" borderId="0" xfId="2" applyNumberFormat="1" applyFill="1"/>
    <xf numFmtId="0" fontId="0" fillId="0" borderId="0" xfId="0" applyAlignment="1">
      <alignment horizontal="right"/>
    </xf>
    <xf numFmtId="0" fontId="5" fillId="0" borderId="0" xfId="0" applyFont="1" applyAlignment="1">
      <alignment horizontal="center" vertical="center"/>
    </xf>
    <xf numFmtId="1" fontId="5" fillId="0" borderId="0" xfId="0" quotePrefix="1" applyNumberFormat="1" applyFont="1" applyAlignment="1">
      <alignment horizontal="center" vertical="center"/>
    </xf>
    <xf numFmtId="0" fontId="5" fillId="0" borderId="2" xfId="0" applyFont="1" applyBorder="1" applyAlignment="1">
      <alignment horizontal="right"/>
    </xf>
    <xf numFmtId="0" fontId="5" fillId="0" borderId="3" xfId="0" applyFont="1" applyBorder="1" applyAlignment="1">
      <alignment horizontal="right"/>
    </xf>
    <xf numFmtId="167" fontId="2" fillId="0" borderId="17" xfId="0" applyNumberFormat="1" applyFont="1" applyBorder="1" applyAlignment="1">
      <alignment horizontal="right"/>
    </xf>
    <xf numFmtId="167" fontId="2" fillId="0" borderId="6" xfId="0" applyNumberFormat="1" applyFont="1" applyBorder="1" applyAlignment="1">
      <alignment horizontal="right"/>
    </xf>
    <xf numFmtId="167" fontId="2" fillId="0" borderId="11" xfId="0" applyNumberFormat="1" applyFont="1" applyBorder="1" applyAlignment="1">
      <alignment horizontal="right"/>
    </xf>
    <xf numFmtId="1" fontId="2" fillId="0" borderId="24" xfId="0" quotePrefix="1" applyNumberFormat="1" applyFont="1" applyBorder="1" applyAlignment="1">
      <alignment horizontal="center" vertical="center"/>
    </xf>
    <xf numFmtId="1" fontId="2" fillId="0" borderId="21" xfId="0" quotePrefix="1" applyNumberFormat="1" applyFont="1" applyBorder="1" applyAlignment="1">
      <alignment horizontal="center" vertical="center"/>
    </xf>
    <xf numFmtId="1" fontId="2" fillId="0" borderId="22" xfId="0" quotePrefix="1" applyNumberFormat="1" applyFont="1" applyBorder="1" applyAlignment="1">
      <alignment horizontal="center" vertical="center"/>
    </xf>
    <xf numFmtId="167" fontId="5" fillId="0" borderId="0" xfId="0" applyNumberFormat="1" applyFont="1" applyAlignment="1">
      <alignment horizontal="right"/>
    </xf>
    <xf numFmtId="166" fontId="5" fillId="0" borderId="0" xfId="0" applyNumberFormat="1" applyFont="1"/>
    <xf numFmtId="167" fontId="5" fillId="0" borderId="41" xfId="0" applyNumberFormat="1" applyFont="1" applyBorder="1" applyAlignment="1">
      <alignment horizontal="right"/>
    </xf>
    <xf numFmtId="166" fontId="5" fillId="0" borderId="42" xfId="0" applyNumberFormat="1" applyFont="1" applyBorder="1"/>
    <xf numFmtId="0" fontId="18" fillId="0" borderId="11" xfId="0" applyFont="1" applyBorder="1" applyAlignment="1">
      <alignment horizontal="center"/>
    </xf>
    <xf numFmtId="164" fontId="9" fillId="0" borderId="0" xfId="2" applyNumberFormat="1"/>
    <xf numFmtId="0" fontId="0" fillId="2" borderId="0" xfId="0" applyFill="1"/>
    <xf numFmtId="2" fontId="2" fillId="0" borderId="19" xfId="0" applyNumberFormat="1" applyFont="1" applyBorder="1" applyAlignment="1">
      <alignment horizontal="center" vertical="center"/>
    </xf>
    <xf numFmtId="2" fontId="21" fillId="0" borderId="19" xfId="0" applyNumberFormat="1" applyFont="1" applyBorder="1" applyAlignment="1">
      <alignment horizontal="center" vertical="center"/>
    </xf>
    <xf numFmtId="169" fontId="2" fillId="0" borderId="8" xfId="0" applyNumberFormat="1" applyFont="1" applyBorder="1" applyAlignment="1">
      <alignment horizontal="right"/>
    </xf>
    <xf numFmtId="169" fontId="2" fillId="0" borderId="5" xfId="0" applyNumberFormat="1" applyFont="1" applyBorder="1" applyAlignment="1">
      <alignment horizontal="right"/>
    </xf>
    <xf numFmtId="169" fontId="2" fillId="0" borderId="9" xfId="0" applyNumberFormat="1" applyFont="1" applyBorder="1" applyAlignment="1">
      <alignment horizontal="right"/>
    </xf>
    <xf numFmtId="169" fontId="5" fillId="0" borderId="42" xfId="0" applyNumberFormat="1" applyFont="1" applyBorder="1"/>
    <xf numFmtId="0" fontId="5" fillId="0" borderId="4" xfId="0" applyFont="1" applyBorder="1" applyAlignment="1">
      <alignment horizontal="center"/>
    </xf>
    <xf numFmtId="0" fontId="5" fillId="0" borderId="6" xfId="0" applyFont="1" applyBorder="1" applyAlignment="1">
      <alignment horizontal="center"/>
    </xf>
    <xf numFmtId="168" fontId="5" fillId="0" borderId="0" xfId="0" applyNumberFormat="1" applyFont="1"/>
    <xf numFmtId="165" fontId="5" fillId="0" borderId="0" xfId="0" applyNumberFormat="1" applyFont="1"/>
    <xf numFmtId="0" fontId="22" fillId="0" borderId="0" xfId="0" applyFont="1"/>
    <xf numFmtId="0" fontId="23" fillId="0" borderId="0" xfId="0" applyFont="1"/>
    <xf numFmtId="170" fontId="22" fillId="0" borderId="0" xfId="0" applyNumberFormat="1" applyFont="1" applyAlignment="1">
      <alignment horizontal="right"/>
    </xf>
    <xf numFmtId="170" fontId="22" fillId="0" borderId="0" xfId="0" applyNumberFormat="1" applyFont="1"/>
    <xf numFmtId="170" fontId="1" fillId="0" borderId="0" xfId="0" applyNumberFormat="1" applyFont="1"/>
    <xf numFmtId="171" fontId="25" fillId="0" borderId="0" xfId="0" applyNumberFormat="1" applyFont="1" applyAlignment="1">
      <alignment horizontal="left"/>
    </xf>
    <xf numFmtId="170" fontId="24" fillId="0" borderId="0" xfId="0" applyNumberFormat="1" applyFont="1" applyAlignment="1">
      <alignment horizontal="right"/>
    </xf>
    <xf numFmtId="0" fontId="11" fillId="0" borderId="0" xfId="3" applyAlignment="1">
      <alignment vertical="top" wrapText="1"/>
    </xf>
    <xf numFmtId="0" fontId="7" fillId="2" borderId="19" xfId="0" applyFont="1" applyFill="1" applyBorder="1" applyAlignment="1" applyProtection="1">
      <alignment horizontal="center"/>
      <protection locked="0"/>
    </xf>
    <xf numFmtId="0" fontId="0" fillId="0" borderId="0" xfId="0" applyProtection="1">
      <protection locked="0"/>
    </xf>
    <xf numFmtId="0" fontId="0" fillId="2" borderId="19" xfId="0" applyFill="1" applyBorder="1" applyProtection="1">
      <protection locked="0"/>
    </xf>
    <xf numFmtId="0" fontId="7" fillId="2" borderId="19" xfId="0" applyFont="1" applyFill="1" applyBorder="1" applyProtection="1">
      <protection locked="0"/>
    </xf>
    <xf numFmtId="0" fontId="0" fillId="0" borderId="0" xfId="0" applyAlignment="1">
      <alignment horizontal="center"/>
    </xf>
    <xf numFmtId="14" fontId="4" fillId="0" borderId="0" xfId="0" applyNumberFormat="1" applyFont="1"/>
    <xf numFmtId="1" fontId="0" fillId="0" borderId="0" xfId="0" applyNumberFormat="1"/>
    <xf numFmtId="0" fontId="0" fillId="0" borderId="0" xfId="0" applyAlignment="1">
      <alignment vertical="center"/>
    </xf>
    <xf numFmtId="0" fontId="1" fillId="0" borderId="19" xfId="0" applyFont="1" applyBorder="1" applyAlignment="1">
      <alignment horizontal="center" vertical="center"/>
    </xf>
    <xf numFmtId="0" fontId="1" fillId="0" borderId="19" xfId="0" applyFont="1" applyBorder="1" applyAlignment="1">
      <alignment horizontal="center" vertical="center" wrapText="1"/>
    </xf>
    <xf numFmtId="1" fontId="0" fillId="0" borderId="0" xfId="0" pivotButton="1" applyNumberFormat="1"/>
    <xf numFmtId="1" fontId="0" fillId="0" borderId="0" xfId="0" pivotButton="1" applyNumberFormat="1" applyAlignment="1">
      <alignment horizontal="left" vertical="center"/>
    </xf>
    <xf numFmtId="1" fontId="0" fillId="0" borderId="0" xfId="0" applyNumberFormat="1" applyAlignment="1">
      <alignment horizontal="left" vertical="center"/>
    </xf>
    <xf numFmtId="1" fontId="28" fillId="0" borderId="0" xfId="0" pivotButton="1" applyNumberFormat="1" applyFont="1" applyAlignment="1">
      <alignment horizontal="center" vertical="center"/>
    </xf>
    <xf numFmtId="0" fontId="0" fillId="0" borderId="0" xfId="0" pivotButton="1" applyAlignment="1">
      <alignment vertical="center"/>
    </xf>
    <xf numFmtId="0" fontId="11" fillId="0" borderId="0" xfId="3" applyAlignment="1">
      <alignment horizontal="left" vertical="top" wrapText="1"/>
    </xf>
    <xf numFmtId="0" fontId="16" fillId="0" borderId="0" xfId="3" applyFont="1" applyAlignment="1">
      <alignment horizontal="left" vertical="center"/>
    </xf>
    <xf numFmtId="1" fontId="2" fillId="0" borderId="20" xfId="0" quotePrefix="1" applyNumberFormat="1" applyFont="1" applyBorder="1" applyAlignment="1">
      <alignment horizontal="center" vertical="center"/>
    </xf>
    <xf numFmtId="167" fontId="2" fillId="0" borderId="45" xfId="0" applyNumberFormat="1" applyFont="1" applyBorder="1" applyAlignment="1">
      <alignment horizontal="right"/>
    </xf>
    <xf numFmtId="169" fontId="2" fillId="0" borderId="13" xfId="0" applyNumberFormat="1" applyFont="1" applyBorder="1" applyAlignment="1">
      <alignment horizontal="right"/>
    </xf>
    <xf numFmtId="0" fontId="2" fillId="0" borderId="0" xfId="0" applyFont="1" applyProtection="1">
      <protection locked="0"/>
    </xf>
    <xf numFmtId="165" fontId="2" fillId="0" borderId="0" xfId="0" applyNumberFormat="1" applyFont="1" applyProtection="1">
      <protection locked="0"/>
    </xf>
    <xf numFmtId="0" fontId="1" fillId="2" borderId="13" xfId="0" applyFont="1" applyFill="1" applyBorder="1" applyProtection="1">
      <protection locked="0"/>
    </xf>
    <xf numFmtId="0" fontId="1" fillId="2" borderId="13" xfId="0" applyFont="1" applyFill="1" applyBorder="1" applyAlignment="1" applyProtection="1">
      <alignment horizontal="center"/>
      <protection locked="0"/>
    </xf>
    <xf numFmtId="0" fontId="0" fillId="2" borderId="5" xfId="0" applyFill="1" applyBorder="1" applyProtection="1">
      <protection locked="0"/>
    </xf>
    <xf numFmtId="0" fontId="1" fillId="2" borderId="44" xfId="0" applyFont="1" applyFill="1" applyBorder="1" applyProtection="1">
      <protection locked="0"/>
    </xf>
    <xf numFmtId="0" fontId="1" fillId="10" borderId="13" xfId="0" applyFont="1" applyFill="1" applyBorder="1" applyProtection="1">
      <protection locked="0"/>
    </xf>
    <xf numFmtId="0" fontId="1" fillId="10" borderId="13" xfId="0" applyFont="1" applyFill="1" applyBorder="1" applyAlignment="1" applyProtection="1">
      <alignment horizontal="center"/>
      <protection locked="0"/>
    </xf>
    <xf numFmtId="0" fontId="0" fillId="10" borderId="5" xfId="0" applyFill="1" applyBorder="1" applyProtection="1">
      <protection locked="0"/>
    </xf>
    <xf numFmtId="0" fontId="0" fillId="0" borderId="0" xfId="0" pivotButton="1" applyProtection="1">
      <protection locked="0"/>
    </xf>
    <xf numFmtId="0" fontId="0" fillId="0" borderId="0" xfId="0" applyAlignment="1" applyProtection="1">
      <alignment horizontal="left"/>
      <protection locked="0"/>
    </xf>
    <xf numFmtId="0" fontId="5" fillId="0" borderId="0" xfId="0" applyFont="1" applyProtection="1">
      <protection locked="0"/>
    </xf>
    <xf numFmtId="170" fontId="22" fillId="0" borderId="0" xfId="0" applyNumberFormat="1" applyFont="1" applyAlignment="1">
      <alignment horizontal="center" vertical="center"/>
    </xf>
    <xf numFmtId="170" fontId="24" fillId="0" borderId="0" xfId="0" applyNumberFormat="1" applyFont="1" applyAlignment="1">
      <alignment horizontal="center" vertical="center"/>
    </xf>
    <xf numFmtId="0" fontId="11" fillId="0" borderId="0" xfId="3" applyAlignment="1">
      <alignment horizontal="center" vertical="top" wrapText="1"/>
    </xf>
    <xf numFmtId="0" fontId="0" fillId="0" borderId="0" xfId="0" applyAlignment="1">
      <alignment horizontal="center" vertical="center" wrapText="1"/>
    </xf>
    <xf numFmtId="165" fontId="2" fillId="0" borderId="0" xfId="0" applyNumberFormat="1" applyFont="1" applyAlignment="1">
      <alignment horizontal="center" vertical="center" wrapText="1"/>
    </xf>
    <xf numFmtId="165" fontId="0" fillId="0" borderId="0" xfId="0" applyNumberFormat="1" applyAlignment="1">
      <alignment horizontal="center" vertical="center" wrapText="1"/>
    </xf>
    <xf numFmtId="0" fontId="4" fillId="0" borderId="26" xfId="0" applyFont="1" applyBorder="1" applyAlignment="1">
      <alignment horizontal="center" vertical="center" wrapText="1"/>
    </xf>
    <xf numFmtId="0" fontId="4" fillId="0" borderId="8" xfId="0" applyFont="1" applyBorder="1" applyAlignment="1">
      <alignment horizontal="center" wrapText="1"/>
    </xf>
    <xf numFmtId="0" fontId="4" fillId="0" borderId="52" xfId="0" applyFont="1" applyBorder="1" applyAlignment="1">
      <alignment horizontal="center" vertical="center"/>
    </xf>
    <xf numFmtId="9" fontId="4" fillId="0" borderId="22" xfId="1"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53" xfId="0" applyFont="1" applyBorder="1" applyAlignment="1">
      <alignment horizontal="center" vertical="center"/>
    </xf>
    <xf numFmtId="0" fontId="4" fillId="0" borderId="5" xfId="0" applyFont="1" applyBorder="1" applyAlignment="1">
      <alignment horizontal="center" vertical="center"/>
    </xf>
    <xf numFmtId="0" fontId="4" fillId="0" borderId="2" xfId="0" applyFont="1" applyBorder="1" applyAlignment="1">
      <alignment horizontal="center" vertical="center"/>
    </xf>
    <xf numFmtId="9" fontId="4" fillId="3" borderId="19" xfId="1" applyFont="1" applyFill="1" applyBorder="1"/>
    <xf numFmtId="9" fontId="4" fillId="0" borderId="6" xfId="1" applyFont="1" applyBorder="1"/>
    <xf numFmtId="9" fontId="4" fillId="0" borderId="5" xfId="1" applyFont="1" applyBorder="1"/>
    <xf numFmtId="9" fontId="4" fillId="0" borderId="7" xfId="1" applyFont="1" applyBorder="1"/>
    <xf numFmtId="0" fontId="4" fillId="0" borderId="2" xfId="0" quotePrefix="1" applyFont="1" applyBorder="1" applyAlignment="1">
      <alignment horizontal="center" vertical="center"/>
    </xf>
    <xf numFmtId="0" fontId="4" fillId="0" borderId="54" xfId="0" applyFont="1" applyBorder="1" applyAlignment="1">
      <alignment horizontal="center" vertical="center"/>
    </xf>
    <xf numFmtId="0" fontId="4" fillId="0" borderId="49" xfId="0" quotePrefix="1" applyFont="1" applyBorder="1" applyAlignment="1">
      <alignment horizontal="center" vertical="center"/>
    </xf>
    <xf numFmtId="9" fontId="4" fillId="3" borderId="23" xfId="1" applyFont="1" applyFill="1" applyBorder="1"/>
    <xf numFmtId="9" fontId="4" fillId="9" borderId="37" xfId="1" applyFont="1" applyFill="1" applyBorder="1"/>
    <xf numFmtId="9" fontId="4" fillId="4" borderId="11" xfId="1" applyFont="1" applyFill="1" applyBorder="1"/>
    <xf numFmtId="9" fontId="4" fillId="4" borderId="9" xfId="1" applyFont="1" applyFill="1" applyBorder="1"/>
    <xf numFmtId="9" fontId="4" fillId="4" borderId="10" xfId="1" applyFont="1" applyFill="1" applyBorder="1"/>
    <xf numFmtId="0" fontId="4" fillId="0" borderId="20" xfId="0" applyFont="1" applyBorder="1" applyAlignment="1">
      <alignment horizontal="center" vertical="center" wrapText="1"/>
    </xf>
    <xf numFmtId="1" fontId="4" fillId="0" borderId="25" xfId="0" applyNumberFormat="1" applyFont="1" applyBorder="1" applyAlignment="1">
      <alignment horizontal="center" vertical="center"/>
    </xf>
    <xf numFmtId="1" fontId="4" fillId="0" borderId="1" xfId="0" applyNumberFormat="1" applyFont="1" applyBorder="1" applyAlignment="1">
      <alignment horizontal="center" vertical="center"/>
    </xf>
    <xf numFmtId="1" fontId="4" fillId="0" borderId="51" xfId="0" applyNumberFormat="1" applyFont="1" applyBorder="1" applyAlignment="1">
      <alignment horizontal="center" vertical="center"/>
    </xf>
    <xf numFmtId="1" fontId="4" fillId="0" borderId="27" xfId="0" applyNumberFormat="1" applyFont="1" applyBorder="1" applyAlignment="1">
      <alignment horizontal="center" vertical="center"/>
    </xf>
    <xf numFmtId="0" fontId="0" fillId="10" borderId="0" xfId="0" applyFill="1"/>
    <xf numFmtId="172" fontId="5" fillId="0" borderId="19" xfId="0" applyNumberFormat="1" applyFont="1" applyBorder="1"/>
    <xf numFmtId="173" fontId="0" fillId="0" borderId="0" xfId="0" applyNumberFormat="1" applyAlignment="1">
      <alignment horizontal="right"/>
    </xf>
    <xf numFmtId="164" fontId="0" fillId="0" borderId="0" xfId="0" applyNumberFormat="1"/>
    <xf numFmtId="172" fontId="5" fillId="0" borderId="0" xfId="0" applyNumberFormat="1" applyFont="1"/>
    <xf numFmtId="168" fontId="2" fillId="0" borderId="20" xfId="0" applyNumberFormat="1" applyFont="1" applyBorder="1"/>
    <xf numFmtId="169" fontId="2" fillId="0" borderId="46" xfId="0" applyNumberFormat="1" applyFont="1" applyBorder="1"/>
    <xf numFmtId="168" fontId="2" fillId="0" borderId="21" xfId="0" applyNumberFormat="1" applyFont="1" applyBorder="1"/>
    <xf numFmtId="169" fontId="2" fillId="0" borderId="21" xfId="0" applyNumberFormat="1" applyFont="1" applyBorder="1"/>
    <xf numFmtId="168" fontId="2" fillId="0" borderId="22" xfId="0" applyNumberFormat="1" applyFont="1" applyBorder="1"/>
    <xf numFmtId="169" fontId="2" fillId="0" borderId="22" xfId="0" applyNumberFormat="1" applyFont="1" applyBorder="1"/>
    <xf numFmtId="173" fontId="5" fillId="0" borderId="20" xfId="0" quotePrefix="1" applyNumberFormat="1" applyFont="1" applyBorder="1" applyAlignment="1">
      <alignment horizontal="right" vertical="center"/>
    </xf>
    <xf numFmtId="173" fontId="5" fillId="0" borderId="24" xfId="0" quotePrefix="1" applyNumberFormat="1" applyFont="1" applyBorder="1" applyAlignment="1">
      <alignment horizontal="right" vertical="center"/>
    </xf>
    <xf numFmtId="173" fontId="5" fillId="0" borderId="21" xfId="0" quotePrefix="1" applyNumberFormat="1" applyFont="1" applyBorder="1" applyAlignment="1">
      <alignment horizontal="right" vertical="center"/>
    </xf>
    <xf numFmtId="173" fontId="5" fillId="0" borderId="22" xfId="0" quotePrefix="1" applyNumberFormat="1" applyFont="1" applyBorder="1" applyAlignment="1">
      <alignment horizontal="right" vertical="center"/>
    </xf>
    <xf numFmtId="168" fontId="5" fillId="0" borderId="18" xfId="0" applyNumberFormat="1" applyFont="1" applyBorder="1"/>
    <xf numFmtId="169" fontId="5" fillId="0" borderId="19" xfId="0" applyNumberFormat="1" applyFont="1" applyBorder="1"/>
    <xf numFmtId="0" fontId="5" fillId="0" borderId="28" xfId="0" applyFont="1" applyBorder="1" applyAlignment="1">
      <alignment horizontal="center" vertical="center"/>
    </xf>
    <xf numFmtId="0" fontId="5" fillId="0" borderId="22" xfId="0" applyFont="1" applyBorder="1" applyAlignment="1">
      <alignment horizontal="center" vertical="center"/>
    </xf>
    <xf numFmtId="168" fontId="2" fillId="11" borderId="20" xfId="0" applyNumberFormat="1" applyFont="1" applyFill="1" applyBorder="1"/>
    <xf numFmtId="169" fontId="2" fillId="11" borderId="46" xfId="0" applyNumberFormat="1" applyFont="1" applyFill="1" applyBorder="1"/>
    <xf numFmtId="165" fontId="2" fillId="11" borderId="47" xfId="0" applyNumberFormat="1" applyFont="1" applyFill="1" applyBorder="1"/>
    <xf numFmtId="165" fontId="2" fillId="11" borderId="48" xfId="0" applyNumberFormat="1" applyFont="1" applyFill="1" applyBorder="1"/>
    <xf numFmtId="165" fontId="2" fillId="11" borderId="20" xfId="0" applyNumberFormat="1" applyFont="1" applyFill="1" applyBorder="1"/>
    <xf numFmtId="168" fontId="2" fillId="11" borderId="12" xfId="0" applyNumberFormat="1" applyFont="1" applyFill="1" applyBorder="1"/>
    <xf numFmtId="169" fontId="2" fillId="11" borderId="0" xfId="0" applyNumberFormat="1" applyFont="1" applyFill="1"/>
    <xf numFmtId="165" fontId="2" fillId="11" borderId="29" xfId="0" applyNumberFormat="1" applyFont="1" applyFill="1" applyBorder="1"/>
    <xf numFmtId="165" fontId="2" fillId="11" borderId="0" xfId="0" applyNumberFormat="1" applyFont="1" applyFill="1"/>
    <xf numFmtId="165" fontId="2" fillId="11" borderId="12" xfId="0" applyNumberFormat="1" applyFont="1" applyFill="1" applyBorder="1"/>
    <xf numFmtId="168" fontId="2" fillId="11" borderId="18" xfId="0" applyNumberFormat="1" applyFont="1" applyFill="1" applyBorder="1"/>
    <xf numFmtId="169" fontId="2" fillId="11" borderId="35" xfId="0" applyNumberFormat="1" applyFont="1" applyFill="1" applyBorder="1"/>
    <xf numFmtId="165" fontId="2" fillId="11" borderId="34" xfId="0" applyNumberFormat="1" applyFont="1" applyFill="1" applyBorder="1"/>
    <xf numFmtId="165" fontId="2" fillId="11" borderId="35" xfId="0" applyNumberFormat="1" applyFont="1" applyFill="1" applyBorder="1"/>
    <xf numFmtId="165" fontId="2" fillId="11" borderId="18" xfId="0" applyNumberFormat="1" applyFont="1" applyFill="1" applyBorder="1"/>
    <xf numFmtId="168" fontId="5" fillId="11" borderId="18" xfId="0" applyNumberFormat="1" applyFont="1" applyFill="1" applyBorder="1"/>
    <xf numFmtId="169" fontId="5" fillId="11" borderId="19" xfId="0" applyNumberFormat="1" applyFont="1" applyFill="1" applyBorder="1"/>
    <xf numFmtId="165" fontId="5" fillId="11" borderId="43" xfId="0" applyNumberFormat="1" applyFont="1" applyFill="1" applyBorder="1"/>
    <xf numFmtId="165" fontId="5" fillId="11" borderId="44" xfId="0" applyNumberFormat="1" applyFont="1" applyFill="1" applyBorder="1"/>
    <xf numFmtId="165" fontId="5" fillId="11" borderId="19" xfId="0" applyNumberFormat="1" applyFont="1" applyFill="1" applyBorder="1"/>
    <xf numFmtId="0" fontId="5" fillId="0" borderId="0" xfId="0" applyFont="1" applyAlignment="1">
      <alignment horizontal="left" vertical="center"/>
    </xf>
    <xf numFmtId="0" fontId="5" fillId="0" borderId="29" xfId="0" applyFont="1" applyBorder="1" applyAlignment="1">
      <alignment horizontal="center" vertical="center"/>
    </xf>
    <xf numFmtId="0" fontId="1" fillId="2" borderId="5" xfId="0" applyFont="1" applyFill="1" applyBorder="1" applyAlignment="1" applyProtection="1">
      <alignment horizontal="center"/>
      <protection locked="0"/>
    </xf>
    <xf numFmtId="0" fontId="2" fillId="0" borderId="0" xfId="0" applyFont="1" applyAlignment="1">
      <alignment horizontal="right"/>
    </xf>
    <xf numFmtId="0" fontId="5" fillId="0" borderId="19" xfId="0" applyFont="1" applyBorder="1" applyAlignment="1">
      <alignment horizontal="center" vertical="center"/>
    </xf>
    <xf numFmtId="0" fontId="13" fillId="7" borderId="40" xfId="3" applyFont="1" applyFill="1" applyBorder="1" applyAlignment="1">
      <alignment vertical="center"/>
    </xf>
    <xf numFmtId="0" fontId="11" fillId="7" borderId="40" xfId="3" applyFill="1" applyBorder="1" applyAlignment="1">
      <alignment vertical="center"/>
    </xf>
    <xf numFmtId="0" fontId="14" fillId="7" borderId="40" xfId="3" applyFont="1" applyFill="1" applyBorder="1" applyAlignment="1">
      <alignment vertical="center"/>
    </xf>
    <xf numFmtId="0" fontId="44" fillId="0" borderId="0" xfId="0" applyFont="1"/>
    <xf numFmtId="0" fontId="22" fillId="0" borderId="0" xfId="0" applyFont="1" applyAlignment="1">
      <alignment vertical="center"/>
    </xf>
    <xf numFmtId="0" fontId="1" fillId="0" borderId="0" xfId="0" applyFont="1" applyAlignment="1">
      <alignment vertical="top" wrapText="1"/>
    </xf>
    <xf numFmtId="0" fontId="47" fillId="0" borderId="0" xfId="0" applyFont="1"/>
    <xf numFmtId="14" fontId="44" fillId="0" borderId="0" xfId="0" applyNumberFormat="1" applyFont="1"/>
    <xf numFmtId="0" fontId="15" fillId="0" borderId="0" xfId="3" applyFont="1" applyAlignment="1">
      <alignment horizontal="left" vertical="top" wrapText="1"/>
    </xf>
    <xf numFmtId="0" fontId="51" fillId="0" borderId="0" xfId="0" applyFont="1" applyAlignment="1">
      <alignment vertical="center"/>
    </xf>
    <xf numFmtId="9" fontId="0" fillId="0" borderId="0" xfId="0" applyNumberFormat="1"/>
    <xf numFmtId="1" fontId="0" fillId="0" borderId="5" xfId="0" applyNumberFormat="1" applyBorder="1" applyAlignment="1">
      <alignment horizontal="center"/>
    </xf>
    <xf numFmtId="9" fontId="0" fillId="0" borderId="5" xfId="0" applyNumberFormat="1" applyBorder="1" applyAlignment="1">
      <alignment horizontal="center"/>
    </xf>
    <xf numFmtId="0" fontId="0" fillId="0" borderId="5" xfId="0" applyBorder="1" applyAlignment="1">
      <alignment horizontal="center"/>
    </xf>
    <xf numFmtId="0" fontId="55" fillId="0" borderId="0" xfId="0" applyFont="1" applyAlignment="1">
      <alignment horizontal="right"/>
    </xf>
    <xf numFmtId="3" fontId="0" fillId="0" borderId="0" xfId="0" applyNumberFormat="1"/>
    <xf numFmtId="165" fontId="1" fillId="0" borderId="0" xfId="0" applyNumberFormat="1" applyFont="1" applyAlignment="1">
      <alignment horizontal="center" vertical="center"/>
    </xf>
    <xf numFmtId="9" fontId="0" fillId="0" borderId="0" xfId="0" applyNumberFormat="1" applyAlignment="1">
      <alignment horizontal="center"/>
    </xf>
    <xf numFmtId="0" fontId="1" fillId="0" borderId="0" xfId="0" applyFont="1" applyAlignment="1">
      <alignment horizontal="center" vertical="center"/>
    </xf>
    <xf numFmtId="0" fontId="0" fillId="0" borderId="0" xfId="0" applyAlignment="1">
      <alignment horizontal="left" vertical="center"/>
    </xf>
    <xf numFmtId="9" fontId="1" fillId="0" borderId="0" xfId="0" applyNumberFormat="1" applyFont="1" applyAlignment="1">
      <alignment horizontal="center" vertical="center"/>
    </xf>
    <xf numFmtId="0" fontId="4" fillId="13" borderId="0" xfId="0" applyFont="1" applyFill="1" applyAlignment="1">
      <alignment vertical="center" wrapText="1"/>
    </xf>
    <xf numFmtId="0" fontId="4" fillId="13" borderId="0" xfId="0" applyFont="1" applyFill="1" applyAlignment="1">
      <alignment vertical="center"/>
    </xf>
    <xf numFmtId="0" fontId="56" fillId="0" borderId="0" xfId="0" applyFont="1" applyAlignment="1">
      <alignment vertical="center"/>
    </xf>
    <xf numFmtId="0" fontId="56" fillId="0" borderId="0" xfId="0" applyFont="1" applyAlignment="1">
      <alignment horizontal="left" vertical="center"/>
    </xf>
    <xf numFmtId="0" fontId="59" fillId="0" borderId="0" xfId="0" applyFont="1"/>
    <xf numFmtId="0" fontId="57" fillId="0" borderId="0" xfId="0" applyFont="1" applyAlignment="1">
      <alignment vertical="center"/>
    </xf>
    <xf numFmtId="0" fontId="58" fillId="0" borderId="0" xfId="0" applyFont="1" applyAlignment="1">
      <alignment vertical="center"/>
    </xf>
    <xf numFmtId="0" fontId="60" fillId="0" borderId="0" xfId="0" applyFont="1"/>
    <xf numFmtId="0" fontId="61" fillId="0" borderId="0" xfId="0" applyFont="1" applyAlignment="1">
      <alignment horizontal="center" vertical="center"/>
    </xf>
    <xf numFmtId="0" fontId="61" fillId="0" borderId="0" xfId="0" applyFont="1" applyAlignment="1">
      <alignment vertical="center"/>
    </xf>
    <xf numFmtId="0" fontId="1" fillId="0" borderId="0" xfId="0" applyFont="1" applyAlignment="1">
      <alignment vertical="center"/>
    </xf>
    <xf numFmtId="0" fontId="44" fillId="0" borderId="0" xfId="0" applyFont="1" applyAlignment="1">
      <alignment vertical="top" wrapText="1"/>
    </xf>
    <xf numFmtId="0" fontId="61" fillId="0" borderId="0" xfId="0" applyFont="1" applyAlignment="1">
      <alignment vertical="center" wrapText="1"/>
    </xf>
    <xf numFmtId="0" fontId="47" fillId="0" borderId="0" xfId="0" applyFont="1" applyAlignment="1">
      <alignment horizontal="left" vertical="top"/>
    </xf>
    <xf numFmtId="0" fontId="1" fillId="0" borderId="0" xfId="0" applyFont="1" applyAlignment="1">
      <alignment horizontal="center"/>
    </xf>
    <xf numFmtId="0" fontId="1" fillId="7" borderId="5" xfId="0" applyFont="1" applyFill="1" applyBorder="1" applyAlignment="1" applyProtection="1">
      <alignment horizontal="center" vertical="center"/>
      <protection locked="0"/>
    </xf>
    <xf numFmtId="0" fontId="1" fillId="7" borderId="2" xfId="0" applyFont="1" applyFill="1" applyBorder="1" applyAlignment="1" applyProtection="1">
      <alignment vertical="center"/>
      <protection locked="0"/>
    </xf>
    <xf numFmtId="0" fontId="1" fillId="7" borderId="3" xfId="0" applyFont="1" applyFill="1" applyBorder="1" applyAlignment="1" applyProtection="1">
      <alignment vertical="center"/>
      <protection locked="0"/>
    </xf>
    <xf numFmtId="0" fontId="1" fillId="7" borderId="6" xfId="0" applyFont="1" applyFill="1" applyBorder="1" applyAlignment="1" applyProtection="1">
      <alignment vertical="center"/>
      <protection locked="0"/>
    </xf>
    <xf numFmtId="0" fontId="56" fillId="10" borderId="2" xfId="0" applyFont="1" applyFill="1" applyBorder="1" applyAlignment="1" applyProtection="1">
      <alignment vertical="center"/>
      <protection locked="0"/>
    </xf>
    <xf numFmtId="0" fontId="56" fillId="10" borderId="3" xfId="0" applyFont="1" applyFill="1" applyBorder="1" applyAlignment="1" applyProtection="1">
      <alignment vertical="center"/>
      <protection locked="0"/>
    </xf>
    <xf numFmtId="0" fontId="56" fillId="10" borderId="6" xfId="0" applyFont="1" applyFill="1" applyBorder="1" applyAlignment="1" applyProtection="1">
      <alignment vertical="center"/>
      <protection locked="0"/>
    </xf>
    <xf numFmtId="0" fontId="62" fillId="0" borderId="0" xfId="0" applyFont="1" applyAlignment="1">
      <alignment horizontal="center" vertical="center" wrapText="1"/>
    </xf>
    <xf numFmtId="0" fontId="0" fillId="0" borderId="0" xfId="0" applyAlignment="1">
      <alignment vertical="center" wrapText="1"/>
    </xf>
    <xf numFmtId="0" fontId="0" fillId="0" borderId="59" xfId="0" applyBorder="1" applyProtection="1">
      <protection locked="0"/>
    </xf>
    <xf numFmtId="0" fontId="0" fillId="7" borderId="49" xfId="0" applyFill="1" applyBorder="1" applyAlignment="1" applyProtection="1">
      <alignment vertical="top" wrapText="1"/>
      <protection locked="0"/>
    </xf>
    <xf numFmtId="0" fontId="0" fillId="7" borderId="56" xfId="0" applyFill="1" applyBorder="1" applyAlignment="1" applyProtection="1">
      <alignment vertical="top" wrapText="1"/>
      <protection locked="0"/>
    </xf>
    <xf numFmtId="0" fontId="0" fillId="7" borderId="14" xfId="0" applyFill="1" applyBorder="1" applyAlignment="1" applyProtection="1">
      <alignment vertical="top" wrapText="1"/>
      <protection locked="0"/>
    </xf>
    <xf numFmtId="0" fontId="0" fillId="7" borderId="57" xfId="0" applyFill="1" applyBorder="1" applyAlignment="1" applyProtection="1">
      <alignment vertical="top" wrapText="1"/>
      <protection locked="0"/>
    </xf>
    <xf numFmtId="0" fontId="0" fillId="7" borderId="0" xfId="0" applyFill="1" applyAlignment="1" applyProtection="1">
      <alignment vertical="top" wrapText="1"/>
      <protection locked="0"/>
    </xf>
    <xf numFmtId="0" fontId="0" fillId="7" borderId="58" xfId="0" applyFill="1" applyBorder="1" applyAlignment="1" applyProtection="1">
      <alignment vertical="top" wrapText="1"/>
      <protection locked="0"/>
    </xf>
    <xf numFmtId="0" fontId="0" fillId="7" borderId="52" xfId="0" applyFill="1" applyBorder="1" applyAlignment="1" applyProtection="1">
      <alignment vertical="top" wrapText="1"/>
      <protection locked="0"/>
    </xf>
    <xf numFmtId="0" fontId="0" fillId="7" borderId="55" xfId="0" applyFill="1" applyBorder="1" applyAlignment="1" applyProtection="1">
      <alignment vertical="top" wrapText="1"/>
      <protection locked="0"/>
    </xf>
    <xf numFmtId="0" fontId="0" fillId="7" borderId="17" xfId="0" applyFill="1" applyBorder="1" applyAlignment="1" applyProtection="1">
      <alignment vertical="top" wrapText="1"/>
      <protection locked="0"/>
    </xf>
    <xf numFmtId="0" fontId="0" fillId="0" borderId="0" xfId="0" applyAlignment="1" applyProtection="1">
      <alignment vertical="top" wrapText="1"/>
      <protection locked="0"/>
    </xf>
    <xf numFmtId="0" fontId="0" fillId="0" borderId="0" xfId="0" applyAlignment="1" applyProtection="1">
      <alignment horizontal="left" vertical="top" wrapText="1"/>
      <protection locked="0"/>
    </xf>
    <xf numFmtId="0" fontId="0" fillId="2" borderId="43" xfId="0" applyFill="1" applyBorder="1" applyAlignment="1" applyProtection="1">
      <alignment horizontal="center"/>
      <protection locked="0"/>
    </xf>
    <xf numFmtId="0" fontId="1" fillId="2" borderId="23" xfId="0" applyFont="1" applyFill="1" applyBorder="1"/>
    <xf numFmtId="0" fontId="0" fillId="2" borderId="19" xfId="0" applyFill="1" applyBorder="1" applyAlignment="1">
      <alignment horizontal="center"/>
    </xf>
    <xf numFmtId="0" fontId="1" fillId="2" borderId="18" xfId="0" applyFont="1" applyFill="1" applyBorder="1"/>
    <xf numFmtId="14" fontId="0" fillId="2" borderId="18" xfId="0" applyNumberFormat="1" applyFill="1" applyBorder="1" applyAlignment="1">
      <alignment horizontal="center"/>
    </xf>
    <xf numFmtId="0" fontId="11" fillId="0" borderId="0" xfId="3" applyAlignment="1">
      <alignment horizontal="left" vertical="top" wrapText="1"/>
    </xf>
    <xf numFmtId="0" fontId="27" fillId="0" borderId="0" xfId="3" applyFont="1" applyAlignment="1">
      <alignment horizontal="left" vertical="center" wrapText="1"/>
    </xf>
    <xf numFmtId="0" fontId="13" fillId="0" borderId="0" xfId="3" applyFont="1" applyAlignment="1">
      <alignment horizontal="left" vertical="top" wrapText="1"/>
    </xf>
    <xf numFmtId="0" fontId="11" fillId="0" borderId="0" xfId="3" applyAlignment="1">
      <alignment horizontal="left" vertical="center"/>
    </xf>
    <xf numFmtId="0" fontId="34" fillId="0" borderId="0" xfId="3" applyFont="1" applyAlignment="1">
      <alignment horizontal="center" vertical="center" wrapText="1"/>
    </xf>
    <xf numFmtId="0" fontId="32" fillId="0" borderId="43" xfId="3" applyFont="1" applyBorder="1" applyAlignment="1">
      <alignment horizontal="center" vertical="center"/>
    </xf>
    <xf numFmtId="0" fontId="32" fillId="0" borderId="44" xfId="3" applyFont="1" applyBorder="1" applyAlignment="1">
      <alignment horizontal="center" vertical="center"/>
    </xf>
    <xf numFmtId="0" fontId="32" fillId="0" borderId="39" xfId="3" applyFont="1" applyBorder="1" applyAlignment="1">
      <alignment horizontal="center" vertical="center"/>
    </xf>
    <xf numFmtId="0" fontId="11" fillId="0" borderId="31" xfId="3" applyBorder="1" applyAlignment="1">
      <alignment horizontal="left" vertical="center" wrapText="1"/>
    </xf>
    <xf numFmtId="0" fontId="30" fillId="0" borderId="0" xfId="3" applyFont="1" applyAlignment="1">
      <alignment horizontal="left" vertical="center"/>
    </xf>
    <xf numFmtId="0" fontId="2" fillId="0" borderId="40" xfId="0" applyFont="1" applyBorder="1" applyAlignment="1">
      <alignment horizontal="left" vertical="top" wrapText="1"/>
    </xf>
    <xf numFmtId="0" fontId="15" fillId="0" borderId="0" xfId="3" applyFont="1" applyAlignment="1">
      <alignment horizontal="left" vertical="top" wrapText="1"/>
    </xf>
    <xf numFmtId="0" fontId="15" fillId="0" borderId="0" xfId="3" applyFont="1" applyAlignment="1">
      <alignment horizontal="left" vertical="center" wrapText="1"/>
    </xf>
    <xf numFmtId="0" fontId="35" fillId="0" borderId="0" xfId="3" applyFont="1" applyAlignment="1">
      <alignment horizontal="left" vertical="center" wrapText="1"/>
    </xf>
    <xf numFmtId="0" fontId="35" fillId="0" borderId="0" xfId="3" applyFont="1" applyAlignment="1">
      <alignment horizontal="left" vertical="top" wrapText="1"/>
    </xf>
    <xf numFmtId="0" fontId="13" fillId="12" borderId="43" xfId="3" applyFont="1" applyFill="1" applyBorder="1" applyAlignment="1">
      <alignment horizontal="left" vertical="center" wrapText="1"/>
    </xf>
    <xf numFmtId="0" fontId="5" fillId="12" borderId="44" xfId="0" applyFont="1" applyFill="1" applyBorder="1" applyAlignment="1">
      <alignment horizontal="left" vertical="center" wrapText="1"/>
    </xf>
    <xf numFmtId="0" fontId="5" fillId="12" borderId="39" xfId="0" applyFont="1" applyFill="1" applyBorder="1" applyAlignment="1">
      <alignment horizontal="left" vertical="center" wrapText="1"/>
    </xf>
    <xf numFmtId="0" fontId="11" fillId="0" borderId="0" xfId="3" applyAlignment="1">
      <alignment vertical="top" wrapText="1"/>
    </xf>
    <xf numFmtId="0" fontId="11" fillId="0" borderId="0" xfId="3" applyAlignment="1">
      <alignment horizontal="left" vertical="center" wrapText="1"/>
    </xf>
    <xf numFmtId="0" fontId="11" fillId="0" borderId="40" xfId="3" applyBorder="1" applyAlignment="1">
      <alignment horizontal="left" vertical="center" wrapText="1"/>
    </xf>
    <xf numFmtId="0" fontId="12" fillId="0" borderId="0" xfId="3" applyFont="1" applyAlignment="1">
      <alignment horizontal="left" wrapText="1"/>
    </xf>
    <xf numFmtId="0" fontId="12" fillId="0" borderId="0" xfId="3" applyFont="1" applyAlignment="1">
      <alignment horizontal="left" vertical="center" wrapText="1"/>
    </xf>
    <xf numFmtId="0" fontId="16" fillId="0" borderId="0" xfId="3" applyFont="1" applyAlignment="1">
      <alignment horizontal="left" vertical="center" wrapText="1"/>
    </xf>
    <xf numFmtId="0" fontId="16" fillId="8" borderId="43" xfId="3" applyFont="1" applyFill="1" applyBorder="1" applyAlignment="1">
      <alignment horizontal="left" vertical="center"/>
    </xf>
    <xf numFmtId="0" fontId="16" fillId="8" borderId="44" xfId="3" applyFont="1" applyFill="1" applyBorder="1" applyAlignment="1">
      <alignment horizontal="left" vertical="center"/>
    </xf>
    <xf numFmtId="0" fontId="16" fillId="8" borderId="39" xfId="3" applyFont="1" applyFill="1" applyBorder="1" applyAlignment="1">
      <alignment horizontal="left" vertical="center"/>
    </xf>
    <xf numFmtId="0" fontId="41" fillId="0" borderId="2" xfId="3" applyFont="1" applyBorder="1" applyAlignment="1">
      <alignment horizontal="left" vertical="center" wrapText="1"/>
    </xf>
    <xf numFmtId="0" fontId="41" fillId="0" borderId="3" xfId="3" applyFont="1" applyBorder="1" applyAlignment="1">
      <alignment horizontal="left" vertical="center" wrapText="1"/>
    </xf>
    <xf numFmtId="0" fontId="41" fillId="0" borderId="6" xfId="3" applyFont="1" applyBorder="1" applyAlignment="1">
      <alignment horizontal="left" vertical="center" wrapText="1"/>
    </xf>
    <xf numFmtId="0" fontId="43" fillId="0" borderId="0" xfId="3" applyFont="1" applyAlignment="1">
      <alignment horizontal="left" vertical="center" wrapText="1"/>
    </xf>
    <xf numFmtId="0" fontId="13" fillId="0" borderId="0" xfId="3" applyFont="1" applyAlignment="1">
      <alignment horizontal="center" vertical="center" wrapText="1"/>
    </xf>
    <xf numFmtId="0" fontId="7" fillId="0" borderId="0" xfId="0" applyFont="1" applyAlignment="1">
      <alignment horizontal="right"/>
    </xf>
    <xf numFmtId="0" fontId="3" fillId="2" borderId="43" xfId="0" applyFont="1" applyFill="1" applyBorder="1" applyAlignment="1" applyProtection="1">
      <alignment horizontal="left" vertical="top"/>
      <protection locked="0"/>
    </xf>
    <xf numFmtId="0" fontId="3" fillId="2" borderId="44" xfId="0" applyFont="1" applyFill="1" applyBorder="1" applyAlignment="1" applyProtection="1">
      <alignment horizontal="left" vertical="top"/>
      <protection locked="0"/>
    </xf>
    <xf numFmtId="0" fontId="3" fillId="2" borderId="39" xfId="0" applyFont="1" applyFill="1" applyBorder="1" applyAlignment="1" applyProtection="1">
      <alignment horizontal="left" vertical="top"/>
      <protection locked="0"/>
    </xf>
    <xf numFmtId="14" fontId="3" fillId="2" borderId="43" xfId="0" applyNumberFormat="1" applyFont="1" applyFill="1" applyBorder="1" applyAlignment="1" applyProtection="1">
      <alignment horizontal="left" vertical="top"/>
      <protection locked="0"/>
    </xf>
    <xf numFmtId="14" fontId="3" fillId="2" borderId="44" xfId="0" applyNumberFormat="1" applyFont="1" applyFill="1" applyBorder="1" applyAlignment="1" applyProtection="1">
      <alignment horizontal="left" vertical="top"/>
      <protection locked="0"/>
    </xf>
    <xf numFmtId="14" fontId="3" fillId="2" borderId="39" xfId="0" applyNumberFormat="1" applyFont="1" applyFill="1" applyBorder="1" applyAlignment="1" applyProtection="1">
      <alignment horizontal="left" vertical="top"/>
      <protection locked="0"/>
    </xf>
    <xf numFmtId="0" fontId="7" fillId="0" borderId="33" xfId="0" applyFont="1" applyBorder="1" applyAlignment="1">
      <alignment horizontal="right"/>
    </xf>
    <xf numFmtId="0" fontId="3" fillId="2" borderId="43" xfId="0" applyFont="1" applyFill="1" applyBorder="1" applyAlignment="1" applyProtection="1">
      <alignment horizontal="center"/>
      <protection locked="0"/>
    </xf>
    <xf numFmtId="0" fontId="3" fillId="2" borderId="44" xfId="0" applyFont="1" applyFill="1" applyBorder="1" applyAlignment="1" applyProtection="1">
      <alignment horizontal="center"/>
      <protection locked="0"/>
    </xf>
    <xf numFmtId="0" fontId="3" fillId="2" borderId="39" xfId="0" applyFont="1" applyFill="1" applyBorder="1" applyAlignment="1" applyProtection="1">
      <alignment horizontal="center"/>
      <protection locked="0"/>
    </xf>
    <xf numFmtId="0" fontId="5" fillId="0" borderId="23"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31" xfId="0" applyFont="1" applyBorder="1" applyAlignment="1">
      <alignment horizontal="center"/>
    </xf>
    <xf numFmtId="0" fontId="5" fillId="0" borderId="32" xfId="0" applyFont="1" applyBorder="1" applyAlignment="1">
      <alignment horizontal="center"/>
    </xf>
    <xf numFmtId="0" fontId="7" fillId="0" borderId="23" xfId="0" applyFont="1" applyBorder="1" applyAlignment="1">
      <alignment horizontal="center" vertical="center" textRotation="90"/>
    </xf>
    <xf numFmtId="0" fontId="7" fillId="0" borderId="12" xfId="0" applyFont="1" applyBorder="1" applyAlignment="1">
      <alignment horizontal="center" vertical="center" textRotation="90"/>
    </xf>
    <xf numFmtId="0" fontId="7" fillId="0" borderId="18" xfId="0" applyFont="1" applyBorder="1" applyAlignment="1">
      <alignment horizontal="center" vertical="center" textRotation="90"/>
    </xf>
    <xf numFmtId="0" fontId="3" fillId="0" borderId="30" xfId="0" applyFont="1" applyBorder="1" applyAlignment="1">
      <alignment horizontal="center" vertical="center"/>
    </xf>
    <xf numFmtId="0" fontId="3" fillId="0" borderId="31" xfId="0" applyFont="1" applyBorder="1" applyAlignment="1">
      <alignment horizontal="center" vertical="center"/>
    </xf>
    <xf numFmtId="0" fontId="3" fillId="0" borderId="32" xfId="0" applyFont="1" applyBorder="1" applyAlignment="1">
      <alignment horizontal="center" vertical="center"/>
    </xf>
    <xf numFmtId="0" fontId="3" fillId="0" borderId="29" xfId="0" applyFont="1" applyBorder="1" applyAlignment="1">
      <alignment horizontal="center" vertical="center"/>
    </xf>
    <xf numFmtId="0" fontId="3" fillId="0" borderId="0" xfId="0" applyFont="1" applyAlignment="1">
      <alignment horizontal="center" vertical="center"/>
    </xf>
    <xf numFmtId="0" fontId="3" fillId="0" borderId="33" xfId="0" applyFont="1" applyBorder="1" applyAlignment="1">
      <alignment horizontal="center" vertical="center"/>
    </xf>
    <xf numFmtId="0" fontId="3" fillId="0" borderId="34" xfId="0" applyFont="1" applyBorder="1" applyAlignment="1">
      <alignment horizontal="center" vertical="center"/>
    </xf>
    <xf numFmtId="0" fontId="3" fillId="0" borderId="35" xfId="0" applyFont="1" applyBorder="1" applyAlignment="1">
      <alignment horizontal="center" vertical="center"/>
    </xf>
    <xf numFmtId="0" fontId="3" fillId="0" borderId="36" xfId="0" applyFont="1" applyBorder="1" applyAlignment="1">
      <alignment horizontal="center" vertical="center"/>
    </xf>
    <xf numFmtId="2" fontId="5" fillId="0" borderId="0" xfId="0" applyNumberFormat="1" applyFont="1" applyAlignment="1">
      <alignment horizontal="center" vertical="center"/>
    </xf>
    <xf numFmtId="2" fontId="5" fillId="0" borderId="33" xfId="0" applyNumberFormat="1" applyFont="1" applyBorder="1" applyAlignment="1">
      <alignment horizontal="center" vertical="center"/>
    </xf>
    <xf numFmtId="0" fontId="2" fillId="0" borderId="34" xfId="0" applyFont="1" applyBorder="1" applyAlignment="1">
      <alignment horizontal="center" vertical="center"/>
    </xf>
    <xf numFmtId="0" fontId="2" fillId="0" borderId="35" xfId="0" applyFont="1" applyBorder="1" applyAlignment="1">
      <alignment horizontal="center" vertical="center"/>
    </xf>
    <xf numFmtId="0" fontId="2" fillId="0" borderId="36" xfId="0" applyFont="1" applyBorder="1" applyAlignment="1">
      <alignment horizontal="center" vertical="center"/>
    </xf>
    <xf numFmtId="0" fontId="5" fillId="0" borderId="30"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0" xfId="0" applyFont="1" applyAlignment="1">
      <alignment horizontal="center" vertical="center" wrapText="1"/>
    </xf>
    <xf numFmtId="0" fontId="4" fillId="0" borderId="43" xfId="0" applyFont="1" applyBorder="1" applyAlignment="1">
      <alignment horizontal="center" vertical="center"/>
    </xf>
    <xf numFmtId="0" fontId="4" fillId="0" borderId="44" xfId="0" applyFont="1" applyBorder="1" applyAlignment="1">
      <alignment horizontal="center" vertical="center"/>
    </xf>
    <xf numFmtId="0" fontId="4" fillId="0" borderId="50" xfId="0" applyFont="1" applyBorder="1" applyAlignment="1">
      <alignment horizontal="center" vertical="center"/>
    </xf>
    <xf numFmtId="0" fontId="5" fillId="0" borderId="0" xfId="0" applyFont="1" applyAlignment="1">
      <alignment horizontal="left" vertical="center"/>
    </xf>
    <xf numFmtId="0" fontId="5" fillId="0" borderId="30" xfId="0" applyFont="1" applyBorder="1" applyAlignment="1">
      <alignment horizontal="center" vertical="center"/>
    </xf>
    <xf numFmtId="0" fontId="5" fillId="0" borderId="29" xfId="0" applyFont="1" applyBorder="1" applyAlignment="1">
      <alignment horizontal="center" vertical="center"/>
    </xf>
    <xf numFmtId="0" fontId="5" fillId="0" borderId="34" xfId="0" applyFont="1" applyBorder="1" applyAlignment="1">
      <alignment horizontal="center" vertical="center"/>
    </xf>
    <xf numFmtId="0" fontId="7" fillId="0" borderId="35" xfId="0" applyFont="1" applyBorder="1" applyAlignment="1">
      <alignment horizontal="center" vertical="center" wrapText="1"/>
    </xf>
    <xf numFmtId="0" fontId="7" fillId="0" borderId="36" xfId="0" applyFont="1" applyBorder="1" applyAlignment="1">
      <alignment horizontal="center" vertical="center" wrapText="1"/>
    </xf>
    <xf numFmtId="0" fontId="62" fillId="0" borderId="0" xfId="0" applyFont="1" applyAlignment="1">
      <alignment horizontal="center" vertical="center" wrapText="1"/>
    </xf>
    <xf numFmtId="0" fontId="2" fillId="0" borderId="0" xfId="0" applyFont="1" applyAlignment="1">
      <alignment horizontal="center" vertical="top" wrapText="1"/>
    </xf>
    <xf numFmtId="0" fontId="7" fillId="0" borderId="0" xfId="0" applyFont="1" applyAlignment="1">
      <alignment horizontal="center"/>
    </xf>
    <xf numFmtId="0" fontId="2" fillId="0" borderId="0" xfId="0" applyFont="1" applyAlignment="1">
      <alignment horizontal="left" vertical="top" wrapText="1"/>
    </xf>
    <xf numFmtId="0" fontId="0" fillId="0" borderId="0" xfId="0" applyAlignment="1" applyProtection="1">
      <alignment horizontal="center"/>
      <protection locked="0"/>
    </xf>
    <xf numFmtId="0" fontId="0" fillId="10" borderId="2" xfId="0" applyFill="1" applyBorder="1" applyAlignment="1" applyProtection="1">
      <alignment horizontal="left"/>
      <protection locked="0"/>
    </xf>
    <xf numFmtId="0" fontId="0" fillId="10" borderId="6" xfId="0" applyFill="1" applyBorder="1" applyAlignment="1" applyProtection="1">
      <alignment horizontal="left"/>
      <protection locked="0"/>
    </xf>
    <xf numFmtId="0" fontId="44" fillId="10" borderId="2" xfId="0" applyFont="1" applyFill="1" applyBorder="1" applyAlignment="1" applyProtection="1">
      <alignment horizontal="left" vertical="top" wrapText="1"/>
      <protection locked="0"/>
    </xf>
    <xf numFmtId="0" fontId="44" fillId="10" borderId="3" xfId="0" applyFont="1" applyFill="1" applyBorder="1" applyAlignment="1" applyProtection="1">
      <alignment horizontal="left" vertical="top" wrapText="1"/>
      <protection locked="0"/>
    </xf>
    <xf numFmtId="0" fontId="44" fillId="10" borderId="6" xfId="0" applyFont="1" applyFill="1" applyBorder="1" applyAlignment="1" applyProtection="1">
      <alignment horizontal="left" vertical="top" wrapText="1"/>
      <protection locked="0"/>
    </xf>
    <xf numFmtId="0" fontId="61" fillId="0" borderId="0" xfId="0" applyFont="1" applyAlignment="1">
      <alignment horizontal="left" vertical="top" wrapText="1"/>
    </xf>
    <xf numFmtId="0" fontId="4" fillId="13" borderId="0" xfId="0" applyFont="1" applyFill="1" applyAlignment="1">
      <alignment horizontal="center" vertical="center"/>
    </xf>
    <xf numFmtId="0" fontId="1" fillId="0" borderId="0" xfId="0" applyFont="1" applyAlignment="1">
      <alignment horizontal="center" vertical="top" wrapText="1"/>
    </xf>
    <xf numFmtId="0" fontId="44" fillId="0" borderId="0" xfId="0" applyFont="1" applyAlignment="1">
      <alignment horizontal="left" vertical="center"/>
    </xf>
    <xf numFmtId="0" fontId="53" fillId="0" borderId="0" xfId="0" applyFont="1" applyAlignment="1">
      <alignment horizontal="left" vertical="center"/>
    </xf>
    <xf numFmtId="0" fontId="0" fillId="7" borderId="49" xfId="0" applyFill="1" applyBorder="1" applyAlignment="1" applyProtection="1">
      <alignment horizontal="left" vertical="top" wrapText="1"/>
      <protection locked="0"/>
    </xf>
    <xf numFmtId="0" fontId="0" fillId="7" borderId="56" xfId="0" applyFill="1" applyBorder="1" applyAlignment="1" applyProtection="1">
      <alignment horizontal="left" vertical="top" wrapText="1"/>
      <protection locked="0"/>
    </xf>
    <xf numFmtId="0" fontId="0" fillId="7" borderId="14" xfId="0" applyFill="1" applyBorder="1" applyAlignment="1" applyProtection="1">
      <alignment horizontal="left" vertical="top" wrapText="1"/>
      <protection locked="0"/>
    </xf>
    <xf numFmtId="0" fontId="0" fillId="7" borderId="57" xfId="0" applyFill="1" applyBorder="1" applyAlignment="1" applyProtection="1">
      <alignment horizontal="left" vertical="top" wrapText="1"/>
      <protection locked="0"/>
    </xf>
    <xf numFmtId="0" fontId="0" fillId="7" borderId="0" xfId="0" applyFill="1" applyAlignment="1" applyProtection="1">
      <alignment horizontal="left" vertical="top" wrapText="1"/>
      <protection locked="0"/>
    </xf>
    <xf numFmtId="0" fontId="0" fillId="7" borderId="58" xfId="0" applyFill="1" applyBorder="1" applyAlignment="1" applyProtection="1">
      <alignment horizontal="left" vertical="top" wrapText="1"/>
      <protection locked="0"/>
    </xf>
    <xf numFmtId="0" fontId="0" fillId="7" borderId="52" xfId="0" applyFill="1" applyBorder="1" applyAlignment="1" applyProtection="1">
      <alignment horizontal="left" vertical="top" wrapText="1"/>
      <protection locked="0"/>
    </xf>
    <xf numFmtId="0" fontId="0" fillId="7" borderId="55" xfId="0" applyFill="1" applyBorder="1" applyAlignment="1" applyProtection="1">
      <alignment horizontal="left" vertical="top" wrapText="1"/>
      <protection locked="0"/>
    </xf>
    <xf numFmtId="0" fontId="0" fillId="7" borderId="17" xfId="0" applyFill="1" applyBorder="1" applyAlignment="1" applyProtection="1">
      <alignment horizontal="left" vertical="top" wrapText="1"/>
      <protection locked="0"/>
    </xf>
  </cellXfs>
  <cellStyles count="4">
    <cellStyle name="Normál" xfId="0" builtinId="0"/>
    <cellStyle name="Normál 2" xfId="2" xr:uid="{00000000-0005-0000-0000-000001000000}"/>
    <cellStyle name="Normál 3" xfId="3" xr:uid="{00000000-0005-0000-0000-000002000000}"/>
    <cellStyle name="Százalék" xfId="1" builtinId="5"/>
  </cellStyles>
  <dxfs count="10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alignment vertical="center" readingOrder="0"/>
    </dxf>
    <dxf>
      <alignment vertical="center" readingOrder="0"/>
    </dxf>
    <dxf>
      <alignment vertical="center" readingOrder="0"/>
    </dxf>
    <dxf>
      <font>
        <sz val="10"/>
      </font>
    </dxf>
    <dxf>
      <font>
        <sz val="8"/>
      </font>
    </dxf>
    <dxf>
      <font>
        <sz val="9"/>
      </font>
    </dxf>
    <dxf>
      <font>
        <sz val="10"/>
      </font>
    </dxf>
    <dxf>
      <font>
        <sz val="12"/>
      </font>
      <alignment horizontal="center" wrapText="0" readingOrder="0"/>
    </dxf>
    <dxf>
      <alignment horizontal="left" vertical="center" readingOrder="0"/>
    </dxf>
    <dxf>
      <alignment horizontal="left" vertical="center" readingOrder="0"/>
    </dxf>
    <dxf>
      <alignment horizontal="left" vertical="center" readingOrder="0"/>
    </dxf>
    <dxf>
      <alignment wrapText="1" readingOrder="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font>
        <sz val="8"/>
      </font>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s>
  <tableStyles count="0" defaultTableStyle="TableStyleMedium2" defaultPivotStyle="PivotStyleLight16"/>
  <colors>
    <mruColors>
      <color rgb="FFFFFF85"/>
      <color rgb="FFFFFF99"/>
      <color rgb="FFCCFFFF"/>
      <color rgb="FF089A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pivotCacheDefinition" Target="pivotCache/pivotCacheDefinition2.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pivotCacheDefinition" Target="pivotCache/pivotCacheDefinition1.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pivotCacheDefinition" Target="pivotCache/pivotCacheDefinition3.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3" Type="http://schemas.openxmlformats.org/officeDocument/2006/relationships/chartUserShapes" Target="../drawings/drawing6.xml"/><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3.xml"/><Relationship Id="rId1" Type="http://schemas.microsoft.com/office/2011/relationships/chartStyle" Target="style3.xml"/><Relationship Id="rId4" Type="http://schemas.openxmlformats.org/officeDocument/2006/relationships/chartUserShapes" Target="../drawings/drawing8.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hu-HU"/>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229268310884682"/>
          <c:y val="4.6712962962962977E-2"/>
          <c:w val="0.86004059719394965"/>
          <c:h val="0.83073614155663522"/>
        </c:manualLayout>
      </c:layout>
      <c:scatterChart>
        <c:scatterStyle val="lineMarker"/>
        <c:varyColors val="0"/>
        <c:ser>
          <c:idx val="0"/>
          <c:order val="0"/>
          <c:tx>
            <c:v>Mért magasság</c:v>
          </c:tx>
          <c:spPr>
            <a:ln w="25400" cap="rnd">
              <a:noFill/>
              <a:round/>
            </a:ln>
            <a:effectLst/>
          </c:spPr>
          <c:marker>
            <c:symbol val="circle"/>
            <c:size val="6"/>
            <c:spPr>
              <a:solidFill>
                <a:srgbClr val="00B050"/>
              </a:solidFill>
              <a:ln w="9525">
                <a:solidFill>
                  <a:schemeClr val="accent1"/>
                </a:solidFill>
              </a:ln>
              <a:effectLst/>
            </c:spPr>
          </c:marker>
          <c:xVal>
            <c:numRef>
              <c:f>Hgörbe!$AE$2:$AE$1000</c:f>
              <c:numCache>
                <c:formatCode>General</c:formatCode>
                <c:ptCount val="999"/>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pt idx="85">
                  <c:v>#N/A</c:v>
                </c:pt>
                <c:pt idx="86">
                  <c:v>#N/A</c:v>
                </c:pt>
                <c:pt idx="87">
                  <c:v>#N/A</c:v>
                </c:pt>
                <c:pt idx="88">
                  <c:v>#N/A</c:v>
                </c:pt>
                <c:pt idx="89">
                  <c:v>#N/A</c:v>
                </c:pt>
                <c:pt idx="90">
                  <c:v>#N/A</c:v>
                </c:pt>
                <c:pt idx="91">
                  <c:v>#N/A</c:v>
                </c:pt>
                <c:pt idx="92">
                  <c:v>#N/A</c:v>
                </c:pt>
                <c:pt idx="93">
                  <c:v>#N/A</c:v>
                </c:pt>
                <c:pt idx="94">
                  <c:v>#N/A</c:v>
                </c:pt>
                <c:pt idx="95">
                  <c:v>#N/A</c:v>
                </c:pt>
                <c:pt idx="96">
                  <c:v>#N/A</c:v>
                </c:pt>
                <c:pt idx="97">
                  <c:v>#N/A</c:v>
                </c:pt>
                <c:pt idx="98">
                  <c:v>#N/A</c:v>
                </c:pt>
                <c:pt idx="99">
                  <c:v>#N/A</c:v>
                </c:pt>
                <c:pt idx="100">
                  <c:v>#N/A</c:v>
                </c:pt>
                <c:pt idx="101">
                  <c:v>#N/A</c:v>
                </c:pt>
                <c:pt idx="102">
                  <c:v>#N/A</c:v>
                </c:pt>
                <c:pt idx="103">
                  <c:v>#N/A</c:v>
                </c:pt>
                <c:pt idx="104">
                  <c:v>#N/A</c:v>
                </c:pt>
                <c:pt idx="105">
                  <c:v>#N/A</c:v>
                </c:pt>
                <c:pt idx="106">
                  <c:v>#N/A</c:v>
                </c:pt>
                <c:pt idx="107">
                  <c:v>#N/A</c:v>
                </c:pt>
                <c:pt idx="108">
                  <c:v>#N/A</c:v>
                </c:pt>
                <c:pt idx="109">
                  <c:v>#N/A</c:v>
                </c:pt>
                <c:pt idx="110">
                  <c:v>#N/A</c:v>
                </c:pt>
                <c:pt idx="111">
                  <c:v>#N/A</c:v>
                </c:pt>
                <c:pt idx="112">
                  <c:v>#N/A</c:v>
                </c:pt>
                <c:pt idx="113">
                  <c:v>#N/A</c:v>
                </c:pt>
                <c:pt idx="114">
                  <c:v>#N/A</c:v>
                </c:pt>
                <c:pt idx="115">
                  <c:v>#N/A</c:v>
                </c:pt>
                <c:pt idx="116">
                  <c:v>#N/A</c:v>
                </c:pt>
                <c:pt idx="117">
                  <c:v>#N/A</c:v>
                </c:pt>
                <c:pt idx="118">
                  <c:v>#N/A</c:v>
                </c:pt>
                <c:pt idx="119">
                  <c:v>#N/A</c:v>
                </c:pt>
                <c:pt idx="120">
                  <c:v>#N/A</c:v>
                </c:pt>
                <c:pt idx="121">
                  <c:v>#N/A</c:v>
                </c:pt>
                <c:pt idx="122">
                  <c:v>#N/A</c:v>
                </c:pt>
                <c:pt idx="123">
                  <c:v>#N/A</c:v>
                </c:pt>
                <c:pt idx="124">
                  <c:v>#N/A</c:v>
                </c:pt>
                <c:pt idx="125">
                  <c:v>#N/A</c:v>
                </c:pt>
                <c:pt idx="126">
                  <c:v>#N/A</c:v>
                </c:pt>
                <c:pt idx="127">
                  <c:v>#N/A</c:v>
                </c:pt>
                <c:pt idx="128">
                  <c:v>#N/A</c:v>
                </c:pt>
                <c:pt idx="129">
                  <c:v>#N/A</c:v>
                </c:pt>
                <c:pt idx="130">
                  <c:v>#N/A</c:v>
                </c:pt>
                <c:pt idx="131">
                  <c:v>#N/A</c:v>
                </c:pt>
                <c:pt idx="132">
                  <c:v>#N/A</c:v>
                </c:pt>
                <c:pt idx="133">
                  <c:v>#N/A</c:v>
                </c:pt>
                <c:pt idx="134">
                  <c:v>#N/A</c:v>
                </c:pt>
                <c:pt idx="135">
                  <c:v>#N/A</c:v>
                </c:pt>
                <c:pt idx="136">
                  <c:v>#N/A</c:v>
                </c:pt>
                <c:pt idx="137">
                  <c:v>#N/A</c:v>
                </c:pt>
                <c:pt idx="138">
                  <c:v>#N/A</c:v>
                </c:pt>
                <c:pt idx="139">
                  <c:v>#N/A</c:v>
                </c:pt>
                <c:pt idx="140">
                  <c:v>#N/A</c:v>
                </c:pt>
                <c:pt idx="141">
                  <c:v>#N/A</c:v>
                </c:pt>
                <c:pt idx="142">
                  <c:v>#N/A</c:v>
                </c:pt>
                <c:pt idx="143">
                  <c:v>#N/A</c:v>
                </c:pt>
                <c:pt idx="144">
                  <c:v>#N/A</c:v>
                </c:pt>
                <c:pt idx="145">
                  <c:v>#N/A</c:v>
                </c:pt>
                <c:pt idx="146">
                  <c:v>#N/A</c:v>
                </c:pt>
                <c:pt idx="147">
                  <c:v>#N/A</c:v>
                </c:pt>
                <c:pt idx="148">
                  <c:v>#N/A</c:v>
                </c:pt>
                <c:pt idx="149">
                  <c:v>#N/A</c:v>
                </c:pt>
                <c:pt idx="150">
                  <c:v>#N/A</c:v>
                </c:pt>
                <c:pt idx="151">
                  <c:v>#N/A</c:v>
                </c:pt>
                <c:pt idx="152">
                  <c:v>#N/A</c:v>
                </c:pt>
                <c:pt idx="153">
                  <c:v>#N/A</c:v>
                </c:pt>
                <c:pt idx="154">
                  <c:v>#N/A</c:v>
                </c:pt>
                <c:pt idx="155">
                  <c:v>#N/A</c:v>
                </c:pt>
                <c:pt idx="156">
                  <c:v>#N/A</c:v>
                </c:pt>
                <c:pt idx="157">
                  <c:v>#N/A</c:v>
                </c:pt>
                <c:pt idx="158">
                  <c:v>#N/A</c:v>
                </c:pt>
                <c:pt idx="159">
                  <c:v>#N/A</c:v>
                </c:pt>
                <c:pt idx="160">
                  <c:v>#N/A</c:v>
                </c:pt>
                <c:pt idx="161">
                  <c:v>#N/A</c:v>
                </c:pt>
                <c:pt idx="162">
                  <c:v>#N/A</c:v>
                </c:pt>
                <c:pt idx="163">
                  <c:v>#N/A</c:v>
                </c:pt>
                <c:pt idx="164">
                  <c:v>#N/A</c:v>
                </c:pt>
                <c:pt idx="165">
                  <c:v>#N/A</c:v>
                </c:pt>
                <c:pt idx="166">
                  <c:v>#N/A</c:v>
                </c:pt>
                <c:pt idx="167">
                  <c:v>#N/A</c:v>
                </c:pt>
                <c:pt idx="168">
                  <c:v>#N/A</c:v>
                </c:pt>
                <c:pt idx="169">
                  <c:v>#N/A</c:v>
                </c:pt>
                <c:pt idx="170">
                  <c:v>#N/A</c:v>
                </c:pt>
                <c:pt idx="171">
                  <c:v>#N/A</c:v>
                </c:pt>
                <c:pt idx="172">
                  <c:v>#N/A</c:v>
                </c:pt>
                <c:pt idx="173">
                  <c:v>#N/A</c:v>
                </c:pt>
                <c:pt idx="174">
                  <c:v>#N/A</c:v>
                </c:pt>
                <c:pt idx="175">
                  <c:v>#N/A</c:v>
                </c:pt>
                <c:pt idx="176">
                  <c:v>#N/A</c:v>
                </c:pt>
                <c:pt idx="177">
                  <c:v>#N/A</c:v>
                </c:pt>
                <c:pt idx="178">
                  <c:v>#N/A</c:v>
                </c:pt>
                <c:pt idx="179">
                  <c:v>#N/A</c:v>
                </c:pt>
                <c:pt idx="180">
                  <c:v>#N/A</c:v>
                </c:pt>
                <c:pt idx="181">
                  <c:v>#N/A</c:v>
                </c:pt>
                <c:pt idx="182">
                  <c:v>#N/A</c:v>
                </c:pt>
                <c:pt idx="183">
                  <c:v>#N/A</c:v>
                </c:pt>
                <c:pt idx="184">
                  <c:v>#N/A</c:v>
                </c:pt>
                <c:pt idx="185">
                  <c:v>#N/A</c:v>
                </c:pt>
                <c:pt idx="186">
                  <c:v>#N/A</c:v>
                </c:pt>
                <c:pt idx="187">
                  <c:v>#N/A</c:v>
                </c:pt>
                <c:pt idx="188">
                  <c:v>#N/A</c:v>
                </c:pt>
                <c:pt idx="189">
                  <c:v>#N/A</c:v>
                </c:pt>
                <c:pt idx="190">
                  <c:v>#N/A</c:v>
                </c:pt>
                <c:pt idx="191">
                  <c:v>#N/A</c:v>
                </c:pt>
                <c:pt idx="192">
                  <c:v>#N/A</c:v>
                </c:pt>
                <c:pt idx="193">
                  <c:v>#N/A</c:v>
                </c:pt>
                <c:pt idx="194">
                  <c:v>#N/A</c:v>
                </c:pt>
                <c:pt idx="195">
                  <c:v>#N/A</c:v>
                </c:pt>
                <c:pt idx="196">
                  <c:v>#N/A</c:v>
                </c:pt>
                <c:pt idx="197">
                  <c:v>#N/A</c:v>
                </c:pt>
                <c:pt idx="198">
                  <c:v>#N/A</c:v>
                </c:pt>
                <c:pt idx="199">
                  <c:v>#N/A</c:v>
                </c:pt>
                <c:pt idx="200">
                  <c:v>#N/A</c:v>
                </c:pt>
                <c:pt idx="201">
                  <c:v>#N/A</c:v>
                </c:pt>
                <c:pt idx="202">
                  <c:v>#N/A</c:v>
                </c:pt>
                <c:pt idx="203">
                  <c:v>#N/A</c:v>
                </c:pt>
                <c:pt idx="204">
                  <c:v>#N/A</c:v>
                </c:pt>
                <c:pt idx="205">
                  <c:v>#N/A</c:v>
                </c:pt>
                <c:pt idx="206">
                  <c:v>#N/A</c:v>
                </c:pt>
                <c:pt idx="207">
                  <c:v>#N/A</c:v>
                </c:pt>
                <c:pt idx="208">
                  <c:v>#N/A</c:v>
                </c:pt>
                <c:pt idx="209">
                  <c:v>#N/A</c:v>
                </c:pt>
                <c:pt idx="210">
                  <c:v>#N/A</c:v>
                </c:pt>
                <c:pt idx="211">
                  <c:v>#N/A</c:v>
                </c:pt>
                <c:pt idx="212">
                  <c:v>#N/A</c:v>
                </c:pt>
                <c:pt idx="213">
                  <c:v>#N/A</c:v>
                </c:pt>
                <c:pt idx="214">
                  <c:v>#N/A</c:v>
                </c:pt>
                <c:pt idx="215">
                  <c:v>#N/A</c:v>
                </c:pt>
                <c:pt idx="216">
                  <c:v>#N/A</c:v>
                </c:pt>
                <c:pt idx="217">
                  <c:v>#N/A</c:v>
                </c:pt>
                <c:pt idx="218">
                  <c:v>#N/A</c:v>
                </c:pt>
                <c:pt idx="219">
                  <c:v>#N/A</c:v>
                </c:pt>
                <c:pt idx="220">
                  <c:v>#N/A</c:v>
                </c:pt>
                <c:pt idx="221">
                  <c:v>#N/A</c:v>
                </c:pt>
                <c:pt idx="222">
                  <c:v>#N/A</c:v>
                </c:pt>
                <c:pt idx="223">
                  <c:v>#N/A</c:v>
                </c:pt>
                <c:pt idx="224">
                  <c:v>#N/A</c:v>
                </c:pt>
                <c:pt idx="225">
                  <c:v>#N/A</c:v>
                </c:pt>
                <c:pt idx="226">
                  <c:v>#N/A</c:v>
                </c:pt>
                <c:pt idx="227">
                  <c:v>#N/A</c:v>
                </c:pt>
                <c:pt idx="228">
                  <c:v>#N/A</c:v>
                </c:pt>
                <c:pt idx="229">
                  <c:v>#N/A</c:v>
                </c:pt>
                <c:pt idx="230">
                  <c:v>#N/A</c:v>
                </c:pt>
                <c:pt idx="231">
                  <c:v>#N/A</c:v>
                </c:pt>
                <c:pt idx="232">
                  <c:v>#N/A</c:v>
                </c:pt>
                <c:pt idx="233">
                  <c:v>#N/A</c:v>
                </c:pt>
                <c:pt idx="234">
                  <c:v>#N/A</c:v>
                </c:pt>
                <c:pt idx="235">
                  <c:v>#N/A</c:v>
                </c:pt>
                <c:pt idx="236">
                  <c:v>#N/A</c:v>
                </c:pt>
                <c:pt idx="237">
                  <c:v>#N/A</c:v>
                </c:pt>
                <c:pt idx="238">
                  <c:v>#N/A</c:v>
                </c:pt>
                <c:pt idx="239">
                  <c:v>#N/A</c:v>
                </c:pt>
                <c:pt idx="240">
                  <c:v>#N/A</c:v>
                </c:pt>
                <c:pt idx="241">
                  <c:v>#N/A</c:v>
                </c:pt>
                <c:pt idx="242">
                  <c:v>#N/A</c:v>
                </c:pt>
                <c:pt idx="243">
                  <c:v>#N/A</c:v>
                </c:pt>
                <c:pt idx="244">
                  <c:v>#N/A</c:v>
                </c:pt>
                <c:pt idx="245">
                  <c:v>#N/A</c:v>
                </c:pt>
                <c:pt idx="246">
                  <c:v>#N/A</c:v>
                </c:pt>
                <c:pt idx="247">
                  <c:v>#N/A</c:v>
                </c:pt>
                <c:pt idx="248">
                  <c:v>#N/A</c:v>
                </c:pt>
                <c:pt idx="249">
                  <c:v>#N/A</c:v>
                </c:pt>
                <c:pt idx="250">
                  <c:v>#N/A</c:v>
                </c:pt>
                <c:pt idx="251">
                  <c:v>#N/A</c:v>
                </c:pt>
                <c:pt idx="252">
                  <c:v>#N/A</c:v>
                </c:pt>
                <c:pt idx="253">
                  <c:v>#N/A</c:v>
                </c:pt>
                <c:pt idx="254">
                  <c:v>#N/A</c:v>
                </c:pt>
                <c:pt idx="255">
                  <c:v>#N/A</c:v>
                </c:pt>
                <c:pt idx="256">
                  <c:v>#N/A</c:v>
                </c:pt>
                <c:pt idx="257">
                  <c:v>#N/A</c:v>
                </c:pt>
                <c:pt idx="258">
                  <c:v>#N/A</c:v>
                </c:pt>
                <c:pt idx="259">
                  <c:v>#N/A</c:v>
                </c:pt>
                <c:pt idx="260">
                  <c:v>#N/A</c:v>
                </c:pt>
                <c:pt idx="261">
                  <c:v>#N/A</c:v>
                </c:pt>
                <c:pt idx="262">
                  <c:v>#N/A</c:v>
                </c:pt>
                <c:pt idx="263">
                  <c:v>#N/A</c:v>
                </c:pt>
                <c:pt idx="264">
                  <c:v>#N/A</c:v>
                </c:pt>
                <c:pt idx="265">
                  <c:v>#N/A</c:v>
                </c:pt>
                <c:pt idx="266">
                  <c:v>#N/A</c:v>
                </c:pt>
                <c:pt idx="267">
                  <c:v>#N/A</c:v>
                </c:pt>
                <c:pt idx="268">
                  <c:v>#N/A</c:v>
                </c:pt>
                <c:pt idx="269">
                  <c:v>#N/A</c:v>
                </c:pt>
                <c:pt idx="270">
                  <c:v>#N/A</c:v>
                </c:pt>
                <c:pt idx="271">
                  <c:v>#N/A</c:v>
                </c:pt>
                <c:pt idx="272">
                  <c:v>#N/A</c:v>
                </c:pt>
                <c:pt idx="273">
                  <c:v>#N/A</c:v>
                </c:pt>
                <c:pt idx="274">
                  <c:v>#N/A</c:v>
                </c:pt>
                <c:pt idx="275">
                  <c:v>#N/A</c:v>
                </c:pt>
                <c:pt idx="276">
                  <c:v>#N/A</c:v>
                </c:pt>
                <c:pt idx="277">
                  <c:v>#N/A</c:v>
                </c:pt>
                <c:pt idx="278">
                  <c:v>#N/A</c:v>
                </c:pt>
                <c:pt idx="279">
                  <c:v>#N/A</c:v>
                </c:pt>
                <c:pt idx="280">
                  <c:v>#N/A</c:v>
                </c:pt>
                <c:pt idx="281">
                  <c:v>#N/A</c:v>
                </c:pt>
                <c:pt idx="282">
                  <c:v>#N/A</c:v>
                </c:pt>
                <c:pt idx="283">
                  <c:v>#N/A</c:v>
                </c:pt>
                <c:pt idx="284">
                  <c:v>#N/A</c:v>
                </c:pt>
                <c:pt idx="285">
                  <c:v>#N/A</c:v>
                </c:pt>
                <c:pt idx="286">
                  <c:v>#N/A</c:v>
                </c:pt>
                <c:pt idx="287">
                  <c:v>#N/A</c:v>
                </c:pt>
                <c:pt idx="288">
                  <c:v>#N/A</c:v>
                </c:pt>
                <c:pt idx="289">
                  <c:v>#N/A</c:v>
                </c:pt>
                <c:pt idx="290">
                  <c:v>#N/A</c:v>
                </c:pt>
                <c:pt idx="291">
                  <c:v>#N/A</c:v>
                </c:pt>
                <c:pt idx="292">
                  <c:v>#N/A</c:v>
                </c:pt>
                <c:pt idx="293">
                  <c:v>#N/A</c:v>
                </c:pt>
                <c:pt idx="294">
                  <c:v>#N/A</c:v>
                </c:pt>
                <c:pt idx="295">
                  <c:v>#N/A</c:v>
                </c:pt>
                <c:pt idx="296">
                  <c:v>#N/A</c:v>
                </c:pt>
                <c:pt idx="297">
                  <c:v>#N/A</c:v>
                </c:pt>
                <c:pt idx="298">
                  <c:v>#N/A</c:v>
                </c:pt>
                <c:pt idx="299">
                  <c:v>#N/A</c:v>
                </c:pt>
                <c:pt idx="300">
                  <c:v>#N/A</c:v>
                </c:pt>
                <c:pt idx="301">
                  <c:v>#N/A</c:v>
                </c:pt>
                <c:pt idx="302">
                  <c:v>#N/A</c:v>
                </c:pt>
                <c:pt idx="303">
                  <c:v>#N/A</c:v>
                </c:pt>
                <c:pt idx="304">
                  <c:v>#N/A</c:v>
                </c:pt>
                <c:pt idx="305">
                  <c:v>#N/A</c:v>
                </c:pt>
                <c:pt idx="306">
                  <c:v>#N/A</c:v>
                </c:pt>
                <c:pt idx="307">
                  <c:v>#N/A</c:v>
                </c:pt>
                <c:pt idx="308">
                  <c:v>#N/A</c:v>
                </c:pt>
                <c:pt idx="309">
                  <c:v>#N/A</c:v>
                </c:pt>
                <c:pt idx="310">
                  <c:v>#N/A</c:v>
                </c:pt>
                <c:pt idx="311">
                  <c:v>#N/A</c:v>
                </c:pt>
                <c:pt idx="312">
                  <c:v>#N/A</c:v>
                </c:pt>
                <c:pt idx="313">
                  <c:v>#N/A</c:v>
                </c:pt>
                <c:pt idx="314">
                  <c:v>#N/A</c:v>
                </c:pt>
                <c:pt idx="315">
                  <c:v>#N/A</c:v>
                </c:pt>
                <c:pt idx="316">
                  <c:v>#N/A</c:v>
                </c:pt>
                <c:pt idx="317">
                  <c:v>#N/A</c:v>
                </c:pt>
                <c:pt idx="318">
                  <c:v>#N/A</c:v>
                </c:pt>
                <c:pt idx="319">
                  <c:v>#N/A</c:v>
                </c:pt>
                <c:pt idx="320">
                  <c:v>#N/A</c:v>
                </c:pt>
                <c:pt idx="321">
                  <c:v>#N/A</c:v>
                </c:pt>
                <c:pt idx="322">
                  <c:v>#N/A</c:v>
                </c:pt>
                <c:pt idx="323">
                  <c:v>#N/A</c:v>
                </c:pt>
                <c:pt idx="324">
                  <c:v>#N/A</c:v>
                </c:pt>
                <c:pt idx="325">
                  <c:v>#N/A</c:v>
                </c:pt>
                <c:pt idx="326">
                  <c:v>#N/A</c:v>
                </c:pt>
                <c:pt idx="327">
                  <c:v>#N/A</c:v>
                </c:pt>
                <c:pt idx="328">
                  <c:v>#N/A</c:v>
                </c:pt>
                <c:pt idx="329">
                  <c:v>#N/A</c:v>
                </c:pt>
                <c:pt idx="330">
                  <c:v>#N/A</c:v>
                </c:pt>
                <c:pt idx="331">
                  <c:v>#N/A</c:v>
                </c:pt>
                <c:pt idx="332">
                  <c:v>#N/A</c:v>
                </c:pt>
                <c:pt idx="333">
                  <c:v>#N/A</c:v>
                </c:pt>
                <c:pt idx="334">
                  <c:v>#N/A</c:v>
                </c:pt>
                <c:pt idx="335">
                  <c:v>#N/A</c:v>
                </c:pt>
                <c:pt idx="336">
                  <c:v>#N/A</c:v>
                </c:pt>
                <c:pt idx="337">
                  <c:v>#N/A</c:v>
                </c:pt>
                <c:pt idx="338">
                  <c:v>#N/A</c:v>
                </c:pt>
                <c:pt idx="339">
                  <c:v>#N/A</c:v>
                </c:pt>
                <c:pt idx="340">
                  <c:v>#N/A</c:v>
                </c:pt>
                <c:pt idx="341">
                  <c:v>#N/A</c:v>
                </c:pt>
                <c:pt idx="342">
                  <c:v>#N/A</c:v>
                </c:pt>
                <c:pt idx="343">
                  <c:v>#N/A</c:v>
                </c:pt>
                <c:pt idx="344">
                  <c:v>#N/A</c:v>
                </c:pt>
                <c:pt idx="345">
                  <c:v>#N/A</c:v>
                </c:pt>
                <c:pt idx="346">
                  <c:v>#N/A</c:v>
                </c:pt>
                <c:pt idx="347">
                  <c:v>#N/A</c:v>
                </c:pt>
                <c:pt idx="348">
                  <c:v>#N/A</c:v>
                </c:pt>
                <c:pt idx="349">
                  <c:v>#N/A</c:v>
                </c:pt>
                <c:pt idx="350">
                  <c:v>#N/A</c:v>
                </c:pt>
                <c:pt idx="351">
                  <c:v>#N/A</c:v>
                </c:pt>
                <c:pt idx="352">
                  <c:v>#N/A</c:v>
                </c:pt>
                <c:pt idx="353">
                  <c:v>#N/A</c:v>
                </c:pt>
                <c:pt idx="354">
                  <c:v>#N/A</c:v>
                </c:pt>
                <c:pt idx="355">
                  <c:v>#N/A</c:v>
                </c:pt>
                <c:pt idx="356">
                  <c:v>#N/A</c:v>
                </c:pt>
                <c:pt idx="357">
                  <c:v>#N/A</c:v>
                </c:pt>
                <c:pt idx="358">
                  <c:v>#N/A</c:v>
                </c:pt>
                <c:pt idx="359">
                  <c:v>#N/A</c:v>
                </c:pt>
                <c:pt idx="360">
                  <c:v>#N/A</c:v>
                </c:pt>
                <c:pt idx="361">
                  <c:v>#N/A</c:v>
                </c:pt>
                <c:pt idx="362">
                  <c:v>#N/A</c:v>
                </c:pt>
                <c:pt idx="363">
                  <c:v>#N/A</c:v>
                </c:pt>
                <c:pt idx="364">
                  <c:v>#N/A</c:v>
                </c:pt>
                <c:pt idx="365">
                  <c:v>#N/A</c:v>
                </c:pt>
                <c:pt idx="366">
                  <c:v>#N/A</c:v>
                </c:pt>
                <c:pt idx="367">
                  <c:v>#N/A</c:v>
                </c:pt>
                <c:pt idx="368">
                  <c:v>#N/A</c:v>
                </c:pt>
                <c:pt idx="369">
                  <c:v>#N/A</c:v>
                </c:pt>
                <c:pt idx="370">
                  <c:v>#N/A</c:v>
                </c:pt>
                <c:pt idx="371">
                  <c:v>#N/A</c:v>
                </c:pt>
                <c:pt idx="372">
                  <c:v>#N/A</c:v>
                </c:pt>
                <c:pt idx="373">
                  <c:v>#N/A</c:v>
                </c:pt>
                <c:pt idx="374">
                  <c:v>#N/A</c:v>
                </c:pt>
                <c:pt idx="375">
                  <c:v>#N/A</c:v>
                </c:pt>
                <c:pt idx="376">
                  <c:v>#N/A</c:v>
                </c:pt>
                <c:pt idx="377">
                  <c:v>#N/A</c:v>
                </c:pt>
                <c:pt idx="378">
                  <c:v>#N/A</c:v>
                </c:pt>
                <c:pt idx="379">
                  <c:v>#N/A</c:v>
                </c:pt>
                <c:pt idx="380">
                  <c:v>#N/A</c:v>
                </c:pt>
                <c:pt idx="381">
                  <c:v>#N/A</c:v>
                </c:pt>
                <c:pt idx="382">
                  <c:v>#N/A</c:v>
                </c:pt>
                <c:pt idx="383">
                  <c:v>#N/A</c:v>
                </c:pt>
                <c:pt idx="384">
                  <c:v>#N/A</c:v>
                </c:pt>
                <c:pt idx="385">
                  <c:v>#N/A</c:v>
                </c:pt>
                <c:pt idx="386">
                  <c:v>#N/A</c:v>
                </c:pt>
                <c:pt idx="387">
                  <c:v>#N/A</c:v>
                </c:pt>
                <c:pt idx="388">
                  <c:v>#N/A</c:v>
                </c:pt>
                <c:pt idx="389">
                  <c:v>#N/A</c:v>
                </c:pt>
                <c:pt idx="390">
                  <c:v>#N/A</c:v>
                </c:pt>
                <c:pt idx="391">
                  <c:v>#N/A</c:v>
                </c:pt>
                <c:pt idx="392">
                  <c:v>#N/A</c:v>
                </c:pt>
                <c:pt idx="393">
                  <c:v>#N/A</c:v>
                </c:pt>
                <c:pt idx="394">
                  <c:v>#N/A</c:v>
                </c:pt>
                <c:pt idx="395">
                  <c:v>#N/A</c:v>
                </c:pt>
                <c:pt idx="396">
                  <c:v>#N/A</c:v>
                </c:pt>
                <c:pt idx="397">
                  <c:v>#N/A</c:v>
                </c:pt>
                <c:pt idx="398">
                  <c:v>#N/A</c:v>
                </c:pt>
                <c:pt idx="399">
                  <c:v>#N/A</c:v>
                </c:pt>
                <c:pt idx="400">
                  <c:v>#N/A</c:v>
                </c:pt>
                <c:pt idx="401">
                  <c:v>#N/A</c:v>
                </c:pt>
                <c:pt idx="402">
                  <c:v>#N/A</c:v>
                </c:pt>
                <c:pt idx="403">
                  <c:v>#N/A</c:v>
                </c:pt>
                <c:pt idx="404">
                  <c:v>#N/A</c:v>
                </c:pt>
                <c:pt idx="405">
                  <c:v>#N/A</c:v>
                </c:pt>
                <c:pt idx="406">
                  <c:v>#N/A</c:v>
                </c:pt>
                <c:pt idx="407">
                  <c:v>#N/A</c:v>
                </c:pt>
                <c:pt idx="408">
                  <c:v>#N/A</c:v>
                </c:pt>
                <c:pt idx="409">
                  <c:v>#N/A</c:v>
                </c:pt>
                <c:pt idx="410">
                  <c:v>#N/A</c:v>
                </c:pt>
                <c:pt idx="411">
                  <c:v>#N/A</c:v>
                </c:pt>
                <c:pt idx="412">
                  <c:v>#N/A</c:v>
                </c:pt>
                <c:pt idx="413">
                  <c:v>#N/A</c:v>
                </c:pt>
                <c:pt idx="414">
                  <c:v>#N/A</c:v>
                </c:pt>
                <c:pt idx="415">
                  <c:v>#N/A</c:v>
                </c:pt>
                <c:pt idx="416">
                  <c:v>#N/A</c:v>
                </c:pt>
                <c:pt idx="417">
                  <c:v>#N/A</c:v>
                </c:pt>
                <c:pt idx="418">
                  <c:v>#N/A</c:v>
                </c:pt>
                <c:pt idx="419">
                  <c:v>#N/A</c:v>
                </c:pt>
                <c:pt idx="420">
                  <c:v>#N/A</c:v>
                </c:pt>
                <c:pt idx="421">
                  <c:v>#N/A</c:v>
                </c:pt>
                <c:pt idx="422">
                  <c:v>#N/A</c:v>
                </c:pt>
                <c:pt idx="423">
                  <c:v>#N/A</c:v>
                </c:pt>
                <c:pt idx="424">
                  <c:v>#N/A</c:v>
                </c:pt>
                <c:pt idx="425">
                  <c:v>#N/A</c:v>
                </c:pt>
                <c:pt idx="426">
                  <c:v>#N/A</c:v>
                </c:pt>
                <c:pt idx="427">
                  <c:v>#N/A</c:v>
                </c:pt>
                <c:pt idx="428">
                  <c:v>#N/A</c:v>
                </c:pt>
                <c:pt idx="429">
                  <c:v>#N/A</c:v>
                </c:pt>
                <c:pt idx="430">
                  <c:v>#N/A</c:v>
                </c:pt>
                <c:pt idx="431">
                  <c:v>#N/A</c:v>
                </c:pt>
                <c:pt idx="432">
                  <c:v>#N/A</c:v>
                </c:pt>
                <c:pt idx="433">
                  <c:v>#N/A</c:v>
                </c:pt>
                <c:pt idx="434">
                  <c:v>#N/A</c:v>
                </c:pt>
                <c:pt idx="435">
                  <c:v>#N/A</c:v>
                </c:pt>
                <c:pt idx="436">
                  <c:v>#N/A</c:v>
                </c:pt>
                <c:pt idx="437">
                  <c:v>#N/A</c:v>
                </c:pt>
                <c:pt idx="438">
                  <c:v>#N/A</c:v>
                </c:pt>
                <c:pt idx="439">
                  <c:v>#N/A</c:v>
                </c:pt>
                <c:pt idx="440">
                  <c:v>#N/A</c:v>
                </c:pt>
                <c:pt idx="441">
                  <c:v>#N/A</c:v>
                </c:pt>
                <c:pt idx="442">
                  <c:v>#N/A</c:v>
                </c:pt>
                <c:pt idx="443">
                  <c:v>#N/A</c:v>
                </c:pt>
                <c:pt idx="444">
                  <c:v>#N/A</c:v>
                </c:pt>
                <c:pt idx="445">
                  <c:v>#N/A</c:v>
                </c:pt>
                <c:pt idx="446">
                  <c:v>#N/A</c:v>
                </c:pt>
                <c:pt idx="447">
                  <c:v>#N/A</c:v>
                </c:pt>
                <c:pt idx="448">
                  <c:v>#N/A</c:v>
                </c:pt>
                <c:pt idx="449">
                  <c:v>#N/A</c:v>
                </c:pt>
                <c:pt idx="450">
                  <c:v>#N/A</c:v>
                </c:pt>
                <c:pt idx="451">
                  <c:v>#N/A</c:v>
                </c:pt>
                <c:pt idx="452">
                  <c:v>#N/A</c:v>
                </c:pt>
                <c:pt idx="453">
                  <c:v>#N/A</c:v>
                </c:pt>
                <c:pt idx="454">
                  <c:v>#N/A</c:v>
                </c:pt>
                <c:pt idx="455">
                  <c:v>#N/A</c:v>
                </c:pt>
                <c:pt idx="456">
                  <c:v>#N/A</c:v>
                </c:pt>
                <c:pt idx="457">
                  <c:v>#N/A</c:v>
                </c:pt>
                <c:pt idx="458">
                  <c:v>#N/A</c:v>
                </c:pt>
                <c:pt idx="459">
                  <c:v>#N/A</c:v>
                </c:pt>
                <c:pt idx="460">
                  <c:v>#N/A</c:v>
                </c:pt>
                <c:pt idx="461">
                  <c:v>#N/A</c:v>
                </c:pt>
                <c:pt idx="462">
                  <c:v>#N/A</c:v>
                </c:pt>
                <c:pt idx="463">
                  <c:v>#N/A</c:v>
                </c:pt>
                <c:pt idx="464">
                  <c:v>#N/A</c:v>
                </c:pt>
                <c:pt idx="465">
                  <c:v>#N/A</c:v>
                </c:pt>
                <c:pt idx="466">
                  <c:v>#N/A</c:v>
                </c:pt>
                <c:pt idx="467">
                  <c:v>#N/A</c:v>
                </c:pt>
                <c:pt idx="468">
                  <c:v>#N/A</c:v>
                </c:pt>
                <c:pt idx="469">
                  <c:v>#N/A</c:v>
                </c:pt>
                <c:pt idx="470">
                  <c:v>#N/A</c:v>
                </c:pt>
                <c:pt idx="471">
                  <c:v>#N/A</c:v>
                </c:pt>
                <c:pt idx="472">
                  <c:v>#N/A</c:v>
                </c:pt>
                <c:pt idx="473">
                  <c:v>#N/A</c:v>
                </c:pt>
                <c:pt idx="474">
                  <c:v>#N/A</c:v>
                </c:pt>
                <c:pt idx="475">
                  <c:v>#N/A</c:v>
                </c:pt>
                <c:pt idx="476">
                  <c:v>#N/A</c:v>
                </c:pt>
                <c:pt idx="477">
                  <c:v>#N/A</c:v>
                </c:pt>
                <c:pt idx="478">
                  <c:v>#N/A</c:v>
                </c:pt>
                <c:pt idx="479">
                  <c:v>#N/A</c:v>
                </c:pt>
                <c:pt idx="480">
                  <c:v>#N/A</c:v>
                </c:pt>
                <c:pt idx="481">
                  <c:v>#N/A</c:v>
                </c:pt>
                <c:pt idx="482">
                  <c:v>#N/A</c:v>
                </c:pt>
                <c:pt idx="483">
                  <c:v>#N/A</c:v>
                </c:pt>
                <c:pt idx="484">
                  <c:v>#N/A</c:v>
                </c:pt>
                <c:pt idx="485">
                  <c:v>#N/A</c:v>
                </c:pt>
                <c:pt idx="486">
                  <c:v>#N/A</c:v>
                </c:pt>
                <c:pt idx="487">
                  <c:v>#N/A</c:v>
                </c:pt>
                <c:pt idx="488">
                  <c:v>#N/A</c:v>
                </c:pt>
                <c:pt idx="489">
                  <c:v>#N/A</c:v>
                </c:pt>
                <c:pt idx="490">
                  <c:v>#N/A</c:v>
                </c:pt>
                <c:pt idx="491">
                  <c:v>#N/A</c:v>
                </c:pt>
                <c:pt idx="492">
                  <c:v>#N/A</c:v>
                </c:pt>
                <c:pt idx="493">
                  <c:v>#N/A</c:v>
                </c:pt>
                <c:pt idx="494">
                  <c:v>#N/A</c:v>
                </c:pt>
                <c:pt idx="495">
                  <c:v>#N/A</c:v>
                </c:pt>
                <c:pt idx="496">
                  <c:v>#N/A</c:v>
                </c:pt>
                <c:pt idx="497">
                  <c:v>#N/A</c:v>
                </c:pt>
                <c:pt idx="498">
                  <c:v>#N/A</c:v>
                </c:pt>
                <c:pt idx="499">
                  <c:v>#N/A</c:v>
                </c:pt>
                <c:pt idx="500">
                  <c:v>#N/A</c:v>
                </c:pt>
                <c:pt idx="501">
                  <c:v>#N/A</c:v>
                </c:pt>
                <c:pt idx="502">
                  <c:v>#N/A</c:v>
                </c:pt>
                <c:pt idx="503">
                  <c:v>#N/A</c:v>
                </c:pt>
                <c:pt idx="504">
                  <c:v>#N/A</c:v>
                </c:pt>
                <c:pt idx="505">
                  <c:v>#N/A</c:v>
                </c:pt>
                <c:pt idx="506">
                  <c:v>#N/A</c:v>
                </c:pt>
                <c:pt idx="507">
                  <c:v>#N/A</c:v>
                </c:pt>
                <c:pt idx="508">
                  <c:v>#N/A</c:v>
                </c:pt>
                <c:pt idx="509">
                  <c:v>#N/A</c:v>
                </c:pt>
                <c:pt idx="510">
                  <c:v>#N/A</c:v>
                </c:pt>
                <c:pt idx="511">
                  <c:v>#N/A</c:v>
                </c:pt>
                <c:pt idx="512">
                  <c:v>#N/A</c:v>
                </c:pt>
                <c:pt idx="513">
                  <c:v>#N/A</c:v>
                </c:pt>
                <c:pt idx="514">
                  <c:v>#N/A</c:v>
                </c:pt>
                <c:pt idx="515">
                  <c:v>#N/A</c:v>
                </c:pt>
                <c:pt idx="516">
                  <c:v>#N/A</c:v>
                </c:pt>
                <c:pt idx="517">
                  <c:v>#N/A</c:v>
                </c:pt>
                <c:pt idx="518">
                  <c:v>#N/A</c:v>
                </c:pt>
                <c:pt idx="519">
                  <c:v>#N/A</c:v>
                </c:pt>
                <c:pt idx="520">
                  <c:v>#N/A</c:v>
                </c:pt>
                <c:pt idx="521">
                  <c:v>#N/A</c:v>
                </c:pt>
                <c:pt idx="522">
                  <c:v>#N/A</c:v>
                </c:pt>
                <c:pt idx="523">
                  <c:v>#N/A</c:v>
                </c:pt>
                <c:pt idx="524">
                  <c:v>#N/A</c:v>
                </c:pt>
                <c:pt idx="525">
                  <c:v>#N/A</c:v>
                </c:pt>
                <c:pt idx="526">
                  <c:v>#N/A</c:v>
                </c:pt>
                <c:pt idx="527">
                  <c:v>#N/A</c:v>
                </c:pt>
                <c:pt idx="528">
                  <c:v>#N/A</c:v>
                </c:pt>
                <c:pt idx="529">
                  <c:v>#N/A</c:v>
                </c:pt>
                <c:pt idx="530">
                  <c:v>#N/A</c:v>
                </c:pt>
                <c:pt idx="531">
                  <c:v>#N/A</c:v>
                </c:pt>
                <c:pt idx="532">
                  <c:v>#N/A</c:v>
                </c:pt>
                <c:pt idx="533">
                  <c:v>#N/A</c:v>
                </c:pt>
                <c:pt idx="534">
                  <c:v>#N/A</c:v>
                </c:pt>
                <c:pt idx="535">
                  <c:v>#N/A</c:v>
                </c:pt>
                <c:pt idx="536">
                  <c:v>#N/A</c:v>
                </c:pt>
                <c:pt idx="537">
                  <c:v>#N/A</c:v>
                </c:pt>
                <c:pt idx="538">
                  <c:v>#N/A</c:v>
                </c:pt>
                <c:pt idx="539">
                  <c:v>#N/A</c:v>
                </c:pt>
                <c:pt idx="540">
                  <c:v>#N/A</c:v>
                </c:pt>
                <c:pt idx="541">
                  <c:v>#N/A</c:v>
                </c:pt>
                <c:pt idx="542">
                  <c:v>#N/A</c:v>
                </c:pt>
                <c:pt idx="543">
                  <c:v>#N/A</c:v>
                </c:pt>
                <c:pt idx="544">
                  <c:v>#N/A</c:v>
                </c:pt>
                <c:pt idx="545">
                  <c:v>#N/A</c:v>
                </c:pt>
                <c:pt idx="546">
                  <c:v>#N/A</c:v>
                </c:pt>
                <c:pt idx="547">
                  <c:v>#N/A</c:v>
                </c:pt>
                <c:pt idx="548">
                  <c:v>#N/A</c:v>
                </c:pt>
                <c:pt idx="549">
                  <c:v>#N/A</c:v>
                </c:pt>
                <c:pt idx="550">
                  <c:v>#N/A</c:v>
                </c:pt>
                <c:pt idx="551">
                  <c:v>#N/A</c:v>
                </c:pt>
                <c:pt idx="552">
                  <c:v>#N/A</c:v>
                </c:pt>
                <c:pt idx="553">
                  <c:v>#N/A</c:v>
                </c:pt>
                <c:pt idx="554">
                  <c:v>#N/A</c:v>
                </c:pt>
                <c:pt idx="555">
                  <c:v>#N/A</c:v>
                </c:pt>
                <c:pt idx="556">
                  <c:v>#N/A</c:v>
                </c:pt>
                <c:pt idx="557">
                  <c:v>#N/A</c:v>
                </c:pt>
                <c:pt idx="558">
                  <c:v>#N/A</c:v>
                </c:pt>
                <c:pt idx="559">
                  <c:v>#N/A</c:v>
                </c:pt>
                <c:pt idx="560">
                  <c:v>#N/A</c:v>
                </c:pt>
                <c:pt idx="561">
                  <c:v>#N/A</c:v>
                </c:pt>
                <c:pt idx="562">
                  <c:v>#N/A</c:v>
                </c:pt>
                <c:pt idx="563">
                  <c:v>#N/A</c:v>
                </c:pt>
                <c:pt idx="564">
                  <c:v>#N/A</c:v>
                </c:pt>
                <c:pt idx="565">
                  <c:v>#N/A</c:v>
                </c:pt>
                <c:pt idx="566">
                  <c:v>#N/A</c:v>
                </c:pt>
                <c:pt idx="567">
                  <c:v>#N/A</c:v>
                </c:pt>
                <c:pt idx="568">
                  <c:v>#N/A</c:v>
                </c:pt>
                <c:pt idx="569">
                  <c:v>#N/A</c:v>
                </c:pt>
                <c:pt idx="570">
                  <c:v>#N/A</c:v>
                </c:pt>
                <c:pt idx="571">
                  <c:v>#N/A</c:v>
                </c:pt>
                <c:pt idx="572">
                  <c:v>#N/A</c:v>
                </c:pt>
                <c:pt idx="573">
                  <c:v>#N/A</c:v>
                </c:pt>
                <c:pt idx="574">
                  <c:v>#N/A</c:v>
                </c:pt>
                <c:pt idx="575">
                  <c:v>#N/A</c:v>
                </c:pt>
                <c:pt idx="576">
                  <c:v>#N/A</c:v>
                </c:pt>
                <c:pt idx="577">
                  <c:v>#N/A</c:v>
                </c:pt>
                <c:pt idx="578">
                  <c:v>#N/A</c:v>
                </c:pt>
                <c:pt idx="579">
                  <c:v>#N/A</c:v>
                </c:pt>
                <c:pt idx="580">
                  <c:v>#N/A</c:v>
                </c:pt>
                <c:pt idx="581">
                  <c:v>#N/A</c:v>
                </c:pt>
                <c:pt idx="582">
                  <c:v>#N/A</c:v>
                </c:pt>
                <c:pt idx="583">
                  <c:v>#N/A</c:v>
                </c:pt>
                <c:pt idx="584">
                  <c:v>#N/A</c:v>
                </c:pt>
                <c:pt idx="585">
                  <c:v>#N/A</c:v>
                </c:pt>
                <c:pt idx="586">
                  <c:v>#N/A</c:v>
                </c:pt>
                <c:pt idx="587">
                  <c:v>#N/A</c:v>
                </c:pt>
                <c:pt idx="588">
                  <c:v>#N/A</c:v>
                </c:pt>
                <c:pt idx="589">
                  <c:v>#N/A</c:v>
                </c:pt>
                <c:pt idx="590">
                  <c:v>#N/A</c:v>
                </c:pt>
                <c:pt idx="591">
                  <c:v>#N/A</c:v>
                </c:pt>
                <c:pt idx="592">
                  <c:v>#N/A</c:v>
                </c:pt>
                <c:pt idx="593">
                  <c:v>#N/A</c:v>
                </c:pt>
                <c:pt idx="594">
                  <c:v>#N/A</c:v>
                </c:pt>
                <c:pt idx="595">
                  <c:v>#N/A</c:v>
                </c:pt>
                <c:pt idx="596">
                  <c:v>#N/A</c:v>
                </c:pt>
                <c:pt idx="597">
                  <c:v>#N/A</c:v>
                </c:pt>
                <c:pt idx="598">
                  <c:v>#N/A</c:v>
                </c:pt>
                <c:pt idx="599">
                  <c:v>#N/A</c:v>
                </c:pt>
                <c:pt idx="600">
                  <c:v>#N/A</c:v>
                </c:pt>
                <c:pt idx="601">
                  <c:v>#N/A</c:v>
                </c:pt>
                <c:pt idx="602">
                  <c:v>#N/A</c:v>
                </c:pt>
                <c:pt idx="603">
                  <c:v>#N/A</c:v>
                </c:pt>
                <c:pt idx="604">
                  <c:v>#N/A</c:v>
                </c:pt>
                <c:pt idx="605">
                  <c:v>#N/A</c:v>
                </c:pt>
                <c:pt idx="606">
                  <c:v>#N/A</c:v>
                </c:pt>
                <c:pt idx="607">
                  <c:v>#N/A</c:v>
                </c:pt>
                <c:pt idx="608">
                  <c:v>#N/A</c:v>
                </c:pt>
                <c:pt idx="609">
                  <c:v>#N/A</c:v>
                </c:pt>
                <c:pt idx="610">
                  <c:v>#N/A</c:v>
                </c:pt>
                <c:pt idx="611">
                  <c:v>#N/A</c:v>
                </c:pt>
                <c:pt idx="612">
                  <c:v>#N/A</c:v>
                </c:pt>
                <c:pt idx="613">
                  <c:v>#N/A</c:v>
                </c:pt>
                <c:pt idx="614">
                  <c:v>#N/A</c:v>
                </c:pt>
                <c:pt idx="615">
                  <c:v>#N/A</c:v>
                </c:pt>
                <c:pt idx="616">
                  <c:v>#N/A</c:v>
                </c:pt>
                <c:pt idx="617">
                  <c:v>#N/A</c:v>
                </c:pt>
                <c:pt idx="618">
                  <c:v>#N/A</c:v>
                </c:pt>
                <c:pt idx="619">
                  <c:v>#N/A</c:v>
                </c:pt>
                <c:pt idx="620">
                  <c:v>#N/A</c:v>
                </c:pt>
                <c:pt idx="621">
                  <c:v>#N/A</c:v>
                </c:pt>
                <c:pt idx="622">
                  <c:v>#N/A</c:v>
                </c:pt>
                <c:pt idx="623">
                  <c:v>#N/A</c:v>
                </c:pt>
                <c:pt idx="624">
                  <c:v>#N/A</c:v>
                </c:pt>
                <c:pt idx="625">
                  <c:v>#N/A</c:v>
                </c:pt>
                <c:pt idx="626">
                  <c:v>#N/A</c:v>
                </c:pt>
                <c:pt idx="627">
                  <c:v>#N/A</c:v>
                </c:pt>
                <c:pt idx="628">
                  <c:v>#N/A</c:v>
                </c:pt>
                <c:pt idx="629">
                  <c:v>#N/A</c:v>
                </c:pt>
                <c:pt idx="630">
                  <c:v>#N/A</c:v>
                </c:pt>
                <c:pt idx="631">
                  <c:v>#N/A</c:v>
                </c:pt>
                <c:pt idx="632">
                  <c:v>#N/A</c:v>
                </c:pt>
                <c:pt idx="633">
                  <c:v>#N/A</c:v>
                </c:pt>
                <c:pt idx="634">
                  <c:v>#N/A</c:v>
                </c:pt>
                <c:pt idx="635">
                  <c:v>#N/A</c:v>
                </c:pt>
                <c:pt idx="636">
                  <c:v>#N/A</c:v>
                </c:pt>
                <c:pt idx="637">
                  <c:v>#N/A</c:v>
                </c:pt>
                <c:pt idx="638">
                  <c:v>#N/A</c:v>
                </c:pt>
                <c:pt idx="639">
                  <c:v>#N/A</c:v>
                </c:pt>
                <c:pt idx="640">
                  <c:v>#N/A</c:v>
                </c:pt>
                <c:pt idx="641">
                  <c:v>#N/A</c:v>
                </c:pt>
                <c:pt idx="642">
                  <c:v>#N/A</c:v>
                </c:pt>
                <c:pt idx="643">
                  <c:v>#N/A</c:v>
                </c:pt>
                <c:pt idx="644">
                  <c:v>#N/A</c:v>
                </c:pt>
                <c:pt idx="645">
                  <c:v>#N/A</c:v>
                </c:pt>
                <c:pt idx="646">
                  <c:v>#N/A</c:v>
                </c:pt>
                <c:pt idx="647">
                  <c:v>#N/A</c:v>
                </c:pt>
                <c:pt idx="648">
                  <c:v>#N/A</c:v>
                </c:pt>
                <c:pt idx="649">
                  <c:v>#N/A</c:v>
                </c:pt>
                <c:pt idx="650">
                  <c:v>#N/A</c:v>
                </c:pt>
                <c:pt idx="651">
                  <c:v>#N/A</c:v>
                </c:pt>
                <c:pt idx="652">
                  <c:v>#N/A</c:v>
                </c:pt>
                <c:pt idx="653">
                  <c:v>#N/A</c:v>
                </c:pt>
                <c:pt idx="654">
                  <c:v>#N/A</c:v>
                </c:pt>
                <c:pt idx="655">
                  <c:v>#N/A</c:v>
                </c:pt>
                <c:pt idx="656">
                  <c:v>#N/A</c:v>
                </c:pt>
                <c:pt idx="657">
                  <c:v>#N/A</c:v>
                </c:pt>
                <c:pt idx="658">
                  <c:v>#N/A</c:v>
                </c:pt>
                <c:pt idx="659">
                  <c:v>#N/A</c:v>
                </c:pt>
                <c:pt idx="660">
                  <c:v>#N/A</c:v>
                </c:pt>
                <c:pt idx="661">
                  <c:v>#N/A</c:v>
                </c:pt>
                <c:pt idx="662">
                  <c:v>#N/A</c:v>
                </c:pt>
                <c:pt idx="663">
                  <c:v>#N/A</c:v>
                </c:pt>
                <c:pt idx="664">
                  <c:v>#N/A</c:v>
                </c:pt>
                <c:pt idx="665">
                  <c:v>#N/A</c:v>
                </c:pt>
                <c:pt idx="666">
                  <c:v>#N/A</c:v>
                </c:pt>
                <c:pt idx="667">
                  <c:v>#N/A</c:v>
                </c:pt>
                <c:pt idx="668">
                  <c:v>#N/A</c:v>
                </c:pt>
                <c:pt idx="669">
                  <c:v>#N/A</c:v>
                </c:pt>
                <c:pt idx="670">
                  <c:v>#N/A</c:v>
                </c:pt>
                <c:pt idx="671">
                  <c:v>#N/A</c:v>
                </c:pt>
                <c:pt idx="672">
                  <c:v>#N/A</c:v>
                </c:pt>
                <c:pt idx="673">
                  <c:v>#N/A</c:v>
                </c:pt>
                <c:pt idx="674">
                  <c:v>#N/A</c:v>
                </c:pt>
                <c:pt idx="675">
                  <c:v>#N/A</c:v>
                </c:pt>
                <c:pt idx="676">
                  <c:v>#N/A</c:v>
                </c:pt>
                <c:pt idx="677">
                  <c:v>#N/A</c:v>
                </c:pt>
                <c:pt idx="678">
                  <c:v>#N/A</c:v>
                </c:pt>
                <c:pt idx="679">
                  <c:v>#N/A</c:v>
                </c:pt>
                <c:pt idx="680">
                  <c:v>#N/A</c:v>
                </c:pt>
                <c:pt idx="681">
                  <c:v>#N/A</c:v>
                </c:pt>
                <c:pt idx="682">
                  <c:v>#N/A</c:v>
                </c:pt>
                <c:pt idx="683">
                  <c:v>#N/A</c:v>
                </c:pt>
                <c:pt idx="684">
                  <c:v>#N/A</c:v>
                </c:pt>
                <c:pt idx="685">
                  <c:v>#N/A</c:v>
                </c:pt>
                <c:pt idx="686">
                  <c:v>#N/A</c:v>
                </c:pt>
                <c:pt idx="687">
                  <c:v>#N/A</c:v>
                </c:pt>
                <c:pt idx="688">
                  <c:v>#N/A</c:v>
                </c:pt>
                <c:pt idx="689">
                  <c:v>#N/A</c:v>
                </c:pt>
                <c:pt idx="690">
                  <c:v>#N/A</c:v>
                </c:pt>
                <c:pt idx="691">
                  <c:v>#N/A</c:v>
                </c:pt>
                <c:pt idx="692">
                  <c:v>#N/A</c:v>
                </c:pt>
                <c:pt idx="693">
                  <c:v>#N/A</c:v>
                </c:pt>
                <c:pt idx="694">
                  <c:v>#N/A</c:v>
                </c:pt>
                <c:pt idx="695">
                  <c:v>#N/A</c:v>
                </c:pt>
                <c:pt idx="696">
                  <c:v>#N/A</c:v>
                </c:pt>
                <c:pt idx="697">
                  <c:v>#N/A</c:v>
                </c:pt>
                <c:pt idx="698">
                  <c:v>#N/A</c:v>
                </c:pt>
                <c:pt idx="699">
                  <c:v>#N/A</c:v>
                </c:pt>
              </c:numCache>
            </c:numRef>
          </c:xVal>
          <c:yVal>
            <c:numRef>
              <c:f>Hgörbe!$AF$2:$AF$1000</c:f>
              <c:numCache>
                <c:formatCode>General</c:formatCode>
                <c:ptCount val="999"/>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pt idx="85">
                  <c:v>#N/A</c:v>
                </c:pt>
                <c:pt idx="86">
                  <c:v>#N/A</c:v>
                </c:pt>
                <c:pt idx="87">
                  <c:v>#N/A</c:v>
                </c:pt>
                <c:pt idx="88">
                  <c:v>#N/A</c:v>
                </c:pt>
                <c:pt idx="89">
                  <c:v>#N/A</c:v>
                </c:pt>
                <c:pt idx="90">
                  <c:v>#N/A</c:v>
                </c:pt>
                <c:pt idx="91">
                  <c:v>#N/A</c:v>
                </c:pt>
                <c:pt idx="92">
                  <c:v>#N/A</c:v>
                </c:pt>
                <c:pt idx="93">
                  <c:v>#N/A</c:v>
                </c:pt>
                <c:pt idx="94">
                  <c:v>#N/A</c:v>
                </c:pt>
                <c:pt idx="95">
                  <c:v>#N/A</c:v>
                </c:pt>
                <c:pt idx="96">
                  <c:v>#N/A</c:v>
                </c:pt>
                <c:pt idx="97">
                  <c:v>#N/A</c:v>
                </c:pt>
                <c:pt idx="98">
                  <c:v>#N/A</c:v>
                </c:pt>
                <c:pt idx="99">
                  <c:v>#N/A</c:v>
                </c:pt>
                <c:pt idx="100">
                  <c:v>#N/A</c:v>
                </c:pt>
                <c:pt idx="101">
                  <c:v>#N/A</c:v>
                </c:pt>
                <c:pt idx="102">
                  <c:v>#N/A</c:v>
                </c:pt>
                <c:pt idx="103">
                  <c:v>#N/A</c:v>
                </c:pt>
                <c:pt idx="104">
                  <c:v>#N/A</c:v>
                </c:pt>
                <c:pt idx="105">
                  <c:v>#N/A</c:v>
                </c:pt>
                <c:pt idx="106">
                  <c:v>#N/A</c:v>
                </c:pt>
                <c:pt idx="107">
                  <c:v>#N/A</c:v>
                </c:pt>
                <c:pt idx="108">
                  <c:v>#N/A</c:v>
                </c:pt>
                <c:pt idx="109">
                  <c:v>#N/A</c:v>
                </c:pt>
                <c:pt idx="110">
                  <c:v>#N/A</c:v>
                </c:pt>
                <c:pt idx="111">
                  <c:v>#N/A</c:v>
                </c:pt>
                <c:pt idx="112">
                  <c:v>#N/A</c:v>
                </c:pt>
                <c:pt idx="113">
                  <c:v>#N/A</c:v>
                </c:pt>
                <c:pt idx="114">
                  <c:v>#N/A</c:v>
                </c:pt>
                <c:pt idx="115">
                  <c:v>#N/A</c:v>
                </c:pt>
                <c:pt idx="116">
                  <c:v>#N/A</c:v>
                </c:pt>
                <c:pt idx="117">
                  <c:v>#N/A</c:v>
                </c:pt>
                <c:pt idx="118">
                  <c:v>#N/A</c:v>
                </c:pt>
                <c:pt idx="119">
                  <c:v>#N/A</c:v>
                </c:pt>
                <c:pt idx="120">
                  <c:v>#N/A</c:v>
                </c:pt>
                <c:pt idx="121">
                  <c:v>#N/A</c:v>
                </c:pt>
                <c:pt idx="122">
                  <c:v>#N/A</c:v>
                </c:pt>
                <c:pt idx="123">
                  <c:v>#N/A</c:v>
                </c:pt>
                <c:pt idx="124">
                  <c:v>#N/A</c:v>
                </c:pt>
                <c:pt idx="125">
                  <c:v>#N/A</c:v>
                </c:pt>
                <c:pt idx="126">
                  <c:v>#N/A</c:v>
                </c:pt>
                <c:pt idx="127">
                  <c:v>#N/A</c:v>
                </c:pt>
                <c:pt idx="128">
                  <c:v>#N/A</c:v>
                </c:pt>
                <c:pt idx="129">
                  <c:v>#N/A</c:v>
                </c:pt>
                <c:pt idx="130">
                  <c:v>#N/A</c:v>
                </c:pt>
                <c:pt idx="131">
                  <c:v>#N/A</c:v>
                </c:pt>
                <c:pt idx="132">
                  <c:v>#N/A</c:v>
                </c:pt>
                <c:pt idx="133">
                  <c:v>#N/A</c:v>
                </c:pt>
                <c:pt idx="134">
                  <c:v>#N/A</c:v>
                </c:pt>
                <c:pt idx="135">
                  <c:v>#N/A</c:v>
                </c:pt>
                <c:pt idx="136">
                  <c:v>#N/A</c:v>
                </c:pt>
                <c:pt idx="137">
                  <c:v>#N/A</c:v>
                </c:pt>
                <c:pt idx="138">
                  <c:v>#N/A</c:v>
                </c:pt>
                <c:pt idx="139">
                  <c:v>#N/A</c:v>
                </c:pt>
                <c:pt idx="140">
                  <c:v>#N/A</c:v>
                </c:pt>
                <c:pt idx="141">
                  <c:v>#N/A</c:v>
                </c:pt>
                <c:pt idx="142">
                  <c:v>#N/A</c:v>
                </c:pt>
                <c:pt idx="143">
                  <c:v>#N/A</c:v>
                </c:pt>
                <c:pt idx="144">
                  <c:v>#N/A</c:v>
                </c:pt>
                <c:pt idx="145">
                  <c:v>#N/A</c:v>
                </c:pt>
                <c:pt idx="146">
                  <c:v>#N/A</c:v>
                </c:pt>
                <c:pt idx="147">
                  <c:v>#N/A</c:v>
                </c:pt>
                <c:pt idx="148">
                  <c:v>#N/A</c:v>
                </c:pt>
                <c:pt idx="149">
                  <c:v>#N/A</c:v>
                </c:pt>
                <c:pt idx="150">
                  <c:v>#N/A</c:v>
                </c:pt>
                <c:pt idx="151">
                  <c:v>#N/A</c:v>
                </c:pt>
                <c:pt idx="152">
                  <c:v>#N/A</c:v>
                </c:pt>
                <c:pt idx="153">
                  <c:v>#N/A</c:v>
                </c:pt>
                <c:pt idx="154">
                  <c:v>#N/A</c:v>
                </c:pt>
                <c:pt idx="155">
                  <c:v>#N/A</c:v>
                </c:pt>
                <c:pt idx="156">
                  <c:v>#N/A</c:v>
                </c:pt>
                <c:pt idx="157">
                  <c:v>#N/A</c:v>
                </c:pt>
                <c:pt idx="158">
                  <c:v>#N/A</c:v>
                </c:pt>
                <c:pt idx="159">
                  <c:v>#N/A</c:v>
                </c:pt>
                <c:pt idx="160">
                  <c:v>#N/A</c:v>
                </c:pt>
                <c:pt idx="161">
                  <c:v>#N/A</c:v>
                </c:pt>
                <c:pt idx="162">
                  <c:v>#N/A</c:v>
                </c:pt>
                <c:pt idx="163">
                  <c:v>#N/A</c:v>
                </c:pt>
                <c:pt idx="164">
                  <c:v>#N/A</c:v>
                </c:pt>
                <c:pt idx="165">
                  <c:v>#N/A</c:v>
                </c:pt>
                <c:pt idx="166">
                  <c:v>#N/A</c:v>
                </c:pt>
                <c:pt idx="167">
                  <c:v>#N/A</c:v>
                </c:pt>
                <c:pt idx="168">
                  <c:v>#N/A</c:v>
                </c:pt>
                <c:pt idx="169">
                  <c:v>#N/A</c:v>
                </c:pt>
                <c:pt idx="170">
                  <c:v>#N/A</c:v>
                </c:pt>
                <c:pt idx="171">
                  <c:v>#N/A</c:v>
                </c:pt>
                <c:pt idx="172">
                  <c:v>#N/A</c:v>
                </c:pt>
                <c:pt idx="173">
                  <c:v>#N/A</c:v>
                </c:pt>
                <c:pt idx="174">
                  <c:v>#N/A</c:v>
                </c:pt>
                <c:pt idx="175">
                  <c:v>#N/A</c:v>
                </c:pt>
                <c:pt idx="176">
                  <c:v>#N/A</c:v>
                </c:pt>
                <c:pt idx="177">
                  <c:v>#N/A</c:v>
                </c:pt>
                <c:pt idx="178">
                  <c:v>#N/A</c:v>
                </c:pt>
                <c:pt idx="179">
                  <c:v>#N/A</c:v>
                </c:pt>
                <c:pt idx="180">
                  <c:v>#N/A</c:v>
                </c:pt>
                <c:pt idx="181">
                  <c:v>#N/A</c:v>
                </c:pt>
                <c:pt idx="182">
                  <c:v>#N/A</c:v>
                </c:pt>
                <c:pt idx="183">
                  <c:v>#N/A</c:v>
                </c:pt>
                <c:pt idx="184">
                  <c:v>#N/A</c:v>
                </c:pt>
                <c:pt idx="185">
                  <c:v>#N/A</c:v>
                </c:pt>
                <c:pt idx="186">
                  <c:v>#N/A</c:v>
                </c:pt>
                <c:pt idx="187">
                  <c:v>#N/A</c:v>
                </c:pt>
                <c:pt idx="188">
                  <c:v>#N/A</c:v>
                </c:pt>
                <c:pt idx="189">
                  <c:v>#N/A</c:v>
                </c:pt>
                <c:pt idx="190">
                  <c:v>#N/A</c:v>
                </c:pt>
                <c:pt idx="191">
                  <c:v>#N/A</c:v>
                </c:pt>
                <c:pt idx="192">
                  <c:v>#N/A</c:v>
                </c:pt>
                <c:pt idx="193">
                  <c:v>#N/A</c:v>
                </c:pt>
                <c:pt idx="194">
                  <c:v>#N/A</c:v>
                </c:pt>
                <c:pt idx="195">
                  <c:v>#N/A</c:v>
                </c:pt>
                <c:pt idx="196">
                  <c:v>#N/A</c:v>
                </c:pt>
                <c:pt idx="197">
                  <c:v>#N/A</c:v>
                </c:pt>
                <c:pt idx="198">
                  <c:v>#N/A</c:v>
                </c:pt>
                <c:pt idx="199">
                  <c:v>#N/A</c:v>
                </c:pt>
                <c:pt idx="200">
                  <c:v>#N/A</c:v>
                </c:pt>
                <c:pt idx="201">
                  <c:v>#N/A</c:v>
                </c:pt>
                <c:pt idx="202">
                  <c:v>#N/A</c:v>
                </c:pt>
                <c:pt idx="203">
                  <c:v>#N/A</c:v>
                </c:pt>
                <c:pt idx="204">
                  <c:v>#N/A</c:v>
                </c:pt>
                <c:pt idx="205">
                  <c:v>#N/A</c:v>
                </c:pt>
                <c:pt idx="206">
                  <c:v>#N/A</c:v>
                </c:pt>
                <c:pt idx="207">
                  <c:v>#N/A</c:v>
                </c:pt>
                <c:pt idx="208">
                  <c:v>#N/A</c:v>
                </c:pt>
                <c:pt idx="209">
                  <c:v>#N/A</c:v>
                </c:pt>
                <c:pt idx="210">
                  <c:v>#N/A</c:v>
                </c:pt>
                <c:pt idx="211">
                  <c:v>#N/A</c:v>
                </c:pt>
                <c:pt idx="212">
                  <c:v>#N/A</c:v>
                </c:pt>
                <c:pt idx="213">
                  <c:v>#N/A</c:v>
                </c:pt>
                <c:pt idx="214">
                  <c:v>#N/A</c:v>
                </c:pt>
                <c:pt idx="215">
                  <c:v>#N/A</c:v>
                </c:pt>
                <c:pt idx="216">
                  <c:v>#N/A</c:v>
                </c:pt>
                <c:pt idx="217">
                  <c:v>#N/A</c:v>
                </c:pt>
                <c:pt idx="218">
                  <c:v>#N/A</c:v>
                </c:pt>
                <c:pt idx="219">
                  <c:v>#N/A</c:v>
                </c:pt>
                <c:pt idx="220">
                  <c:v>#N/A</c:v>
                </c:pt>
                <c:pt idx="221">
                  <c:v>#N/A</c:v>
                </c:pt>
                <c:pt idx="222">
                  <c:v>#N/A</c:v>
                </c:pt>
                <c:pt idx="223">
                  <c:v>#N/A</c:v>
                </c:pt>
                <c:pt idx="224">
                  <c:v>#N/A</c:v>
                </c:pt>
                <c:pt idx="225">
                  <c:v>#N/A</c:v>
                </c:pt>
                <c:pt idx="226">
                  <c:v>#N/A</c:v>
                </c:pt>
                <c:pt idx="227">
                  <c:v>#N/A</c:v>
                </c:pt>
                <c:pt idx="228">
                  <c:v>#N/A</c:v>
                </c:pt>
                <c:pt idx="229">
                  <c:v>#N/A</c:v>
                </c:pt>
                <c:pt idx="230">
                  <c:v>#N/A</c:v>
                </c:pt>
                <c:pt idx="231">
                  <c:v>#N/A</c:v>
                </c:pt>
                <c:pt idx="232">
                  <c:v>#N/A</c:v>
                </c:pt>
                <c:pt idx="233">
                  <c:v>#N/A</c:v>
                </c:pt>
                <c:pt idx="234">
                  <c:v>#N/A</c:v>
                </c:pt>
                <c:pt idx="235">
                  <c:v>#N/A</c:v>
                </c:pt>
                <c:pt idx="236">
                  <c:v>#N/A</c:v>
                </c:pt>
                <c:pt idx="237">
                  <c:v>#N/A</c:v>
                </c:pt>
                <c:pt idx="238">
                  <c:v>#N/A</c:v>
                </c:pt>
                <c:pt idx="239">
                  <c:v>#N/A</c:v>
                </c:pt>
                <c:pt idx="240">
                  <c:v>#N/A</c:v>
                </c:pt>
                <c:pt idx="241">
                  <c:v>#N/A</c:v>
                </c:pt>
                <c:pt idx="242">
                  <c:v>#N/A</c:v>
                </c:pt>
                <c:pt idx="243">
                  <c:v>#N/A</c:v>
                </c:pt>
                <c:pt idx="244">
                  <c:v>#N/A</c:v>
                </c:pt>
                <c:pt idx="245">
                  <c:v>#N/A</c:v>
                </c:pt>
                <c:pt idx="246">
                  <c:v>#N/A</c:v>
                </c:pt>
                <c:pt idx="247">
                  <c:v>#N/A</c:v>
                </c:pt>
                <c:pt idx="248">
                  <c:v>#N/A</c:v>
                </c:pt>
                <c:pt idx="249">
                  <c:v>#N/A</c:v>
                </c:pt>
                <c:pt idx="250">
                  <c:v>#N/A</c:v>
                </c:pt>
                <c:pt idx="251">
                  <c:v>#N/A</c:v>
                </c:pt>
                <c:pt idx="252">
                  <c:v>#N/A</c:v>
                </c:pt>
                <c:pt idx="253">
                  <c:v>#N/A</c:v>
                </c:pt>
                <c:pt idx="254">
                  <c:v>#N/A</c:v>
                </c:pt>
                <c:pt idx="255">
                  <c:v>#N/A</c:v>
                </c:pt>
                <c:pt idx="256">
                  <c:v>#N/A</c:v>
                </c:pt>
                <c:pt idx="257">
                  <c:v>#N/A</c:v>
                </c:pt>
                <c:pt idx="258">
                  <c:v>#N/A</c:v>
                </c:pt>
                <c:pt idx="259">
                  <c:v>#N/A</c:v>
                </c:pt>
                <c:pt idx="260">
                  <c:v>#N/A</c:v>
                </c:pt>
                <c:pt idx="261">
                  <c:v>#N/A</c:v>
                </c:pt>
                <c:pt idx="262">
                  <c:v>#N/A</c:v>
                </c:pt>
                <c:pt idx="263">
                  <c:v>#N/A</c:v>
                </c:pt>
                <c:pt idx="264">
                  <c:v>#N/A</c:v>
                </c:pt>
                <c:pt idx="265">
                  <c:v>#N/A</c:v>
                </c:pt>
                <c:pt idx="266">
                  <c:v>#N/A</c:v>
                </c:pt>
                <c:pt idx="267">
                  <c:v>#N/A</c:v>
                </c:pt>
                <c:pt idx="268">
                  <c:v>#N/A</c:v>
                </c:pt>
                <c:pt idx="269">
                  <c:v>#N/A</c:v>
                </c:pt>
                <c:pt idx="270">
                  <c:v>#N/A</c:v>
                </c:pt>
                <c:pt idx="271">
                  <c:v>#N/A</c:v>
                </c:pt>
                <c:pt idx="272">
                  <c:v>#N/A</c:v>
                </c:pt>
                <c:pt idx="273">
                  <c:v>#N/A</c:v>
                </c:pt>
                <c:pt idx="274">
                  <c:v>#N/A</c:v>
                </c:pt>
                <c:pt idx="275">
                  <c:v>#N/A</c:v>
                </c:pt>
                <c:pt idx="276">
                  <c:v>#N/A</c:v>
                </c:pt>
                <c:pt idx="277">
                  <c:v>#N/A</c:v>
                </c:pt>
                <c:pt idx="278">
                  <c:v>#N/A</c:v>
                </c:pt>
                <c:pt idx="279">
                  <c:v>#N/A</c:v>
                </c:pt>
                <c:pt idx="280">
                  <c:v>#N/A</c:v>
                </c:pt>
                <c:pt idx="281">
                  <c:v>#N/A</c:v>
                </c:pt>
                <c:pt idx="282">
                  <c:v>#N/A</c:v>
                </c:pt>
                <c:pt idx="283">
                  <c:v>#N/A</c:v>
                </c:pt>
                <c:pt idx="284">
                  <c:v>#N/A</c:v>
                </c:pt>
                <c:pt idx="285">
                  <c:v>#N/A</c:v>
                </c:pt>
                <c:pt idx="286">
                  <c:v>#N/A</c:v>
                </c:pt>
                <c:pt idx="287">
                  <c:v>#N/A</c:v>
                </c:pt>
                <c:pt idx="288">
                  <c:v>#N/A</c:v>
                </c:pt>
                <c:pt idx="289">
                  <c:v>#N/A</c:v>
                </c:pt>
                <c:pt idx="290">
                  <c:v>#N/A</c:v>
                </c:pt>
                <c:pt idx="291">
                  <c:v>#N/A</c:v>
                </c:pt>
                <c:pt idx="292">
                  <c:v>#N/A</c:v>
                </c:pt>
                <c:pt idx="293">
                  <c:v>#N/A</c:v>
                </c:pt>
                <c:pt idx="294">
                  <c:v>#N/A</c:v>
                </c:pt>
                <c:pt idx="295">
                  <c:v>#N/A</c:v>
                </c:pt>
                <c:pt idx="296">
                  <c:v>#N/A</c:v>
                </c:pt>
                <c:pt idx="297">
                  <c:v>#N/A</c:v>
                </c:pt>
                <c:pt idx="298">
                  <c:v>#N/A</c:v>
                </c:pt>
                <c:pt idx="299">
                  <c:v>#N/A</c:v>
                </c:pt>
                <c:pt idx="300">
                  <c:v>#N/A</c:v>
                </c:pt>
                <c:pt idx="301">
                  <c:v>#N/A</c:v>
                </c:pt>
                <c:pt idx="302">
                  <c:v>#N/A</c:v>
                </c:pt>
                <c:pt idx="303">
                  <c:v>#N/A</c:v>
                </c:pt>
                <c:pt idx="304">
                  <c:v>#N/A</c:v>
                </c:pt>
                <c:pt idx="305">
                  <c:v>#N/A</c:v>
                </c:pt>
                <c:pt idx="306">
                  <c:v>#N/A</c:v>
                </c:pt>
                <c:pt idx="307">
                  <c:v>#N/A</c:v>
                </c:pt>
                <c:pt idx="308">
                  <c:v>#N/A</c:v>
                </c:pt>
                <c:pt idx="309">
                  <c:v>#N/A</c:v>
                </c:pt>
                <c:pt idx="310">
                  <c:v>#N/A</c:v>
                </c:pt>
                <c:pt idx="311">
                  <c:v>#N/A</c:v>
                </c:pt>
                <c:pt idx="312">
                  <c:v>#N/A</c:v>
                </c:pt>
                <c:pt idx="313">
                  <c:v>#N/A</c:v>
                </c:pt>
                <c:pt idx="314">
                  <c:v>#N/A</c:v>
                </c:pt>
                <c:pt idx="315">
                  <c:v>#N/A</c:v>
                </c:pt>
                <c:pt idx="316">
                  <c:v>#N/A</c:v>
                </c:pt>
                <c:pt idx="317">
                  <c:v>#N/A</c:v>
                </c:pt>
                <c:pt idx="318">
                  <c:v>#N/A</c:v>
                </c:pt>
                <c:pt idx="319">
                  <c:v>#N/A</c:v>
                </c:pt>
                <c:pt idx="320">
                  <c:v>#N/A</c:v>
                </c:pt>
                <c:pt idx="321">
                  <c:v>#N/A</c:v>
                </c:pt>
                <c:pt idx="322">
                  <c:v>#N/A</c:v>
                </c:pt>
                <c:pt idx="323">
                  <c:v>#N/A</c:v>
                </c:pt>
                <c:pt idx="324">
                  <c:v>#N/A</c:v>
                </c:pt>
                <c:pt idx="325">
                  <c:v>#N/A</c:v>
                </c:pt>
                <c:pt idx="326">
                  <c:v>#N/A</c:v>
                </c:pt>
                <c:pt idx="327">
                  <c:v>#N/A</c:v>
                </c:pt>
                <c:pt idx="328">
                  <c:v>#N/A</c:v>
                </c:pt>
                <c:pt idx="329">
                  <c:v>#N/A</c:v>
                </c:pt>
                <c:pt idx="330">
                  <c:v>#N/A</c:v>
                </c:pt>
                <c:pt idx="331">
                  <c:v>#N/A</c:v>
                </c:pt>
                <c:pt idx="332">
                  <c:v>#N/A</c:v>
                </c:pt>
                <c:pt idx="333">
                  <c:v>#N/A</c:v>
                </c:pt>
                <c:pt idx="334">
                  <c:v>#N/A</c:v>
                </c:pt>
                <c:pt idx="335">
                  <c:v>#N/A</c:v>
                </c:pt>
                <c:pt idx="336">
                  <c:v>#N/A</c:v>
                </c:pt>
                <c:pt idx="337">
                  <c:v>#N/A</c:v>
                </c:pt>
                <c:pt idx="338">
                  <c:v>#N/A</c:v>
                </c:pt>
                <c:pt idx="339">
                  <c:v>#N/A</c:v>
                </c:pt>
                <c:pt idx="340">
                  <c:v>#N/A</c:v>
                </c:pt>
                <c:pt idx="341">
                  <c:v>#N/A</c:v>
                </c:pt>
                <c:pt idx="342">
                  <c:v>#N/A</c:v>
                </c:pt>
                <c:pt idx="343">
                  <c:v>#N/A</c:v>
                </c:pt>
                <c:pt idx="344">
                  <c:v>#N/A</c:v>
                </c:pt>
                <c:pt idx="345">
                  <c:v>#N/A</c:v>
                </c:pt>
                <c:pt idx="346">
                  <c:v>#N/A</c:v>
                </c:pt>
                <c:pt idx="347">
                  <c:v>#N/A</c:v>
                </c:pt>
                <c:pt idx="348">
                  <c:v>#N/A</c:v>
                </c:pt>
                <c:pt idx="349">
                  <c:v>#N/A</c:v>
                </c:pt>
                <c:pt idx="350">
                  <c:v>#N/A</c:v>
                </c:pt>
                <c:pt idx="351">
                  <c:v>#N/A</c:v>
                </c:pt>
                <c:pt idx="352">
                  <c:v>#N/A</c:v>
                </c:pt>
                <c:pt idx="353">
                  <c:v>#N/A</c:v>
                </c:pt>
                <c:pt idx="354">
                  <c:v>#N/A</c:v>
                </c:pt>
                <c:pt idx="355">
                  <c:v>#N/A</c:v>
                </c:pt>
                <c:pt idx="356">
                  <c:v>#N/A</c:v>
                </c:pt>
                <c:pt idx="357">
                  <c:v>#N/A</c:v>
                </c:pt>
                <c:pt idx="358">
                  <c:v>#N/A</c:v>
                </c:pt>
                <c:pt idx="359">
                  <c:v>#N/A</c:v>
                </c:pt>
                <c:pt idx="360">
                  <c:v>#N/A</c:v>
                </c:pt>
                <c:pt idx="361">
                  <c:v>#N/A</c:v>
                </c:pt>
                <c:pt idx="362">
                  <c:v>#N/A</c:v>
                </c:pt>
                <c:pt idx="363">
                  <c:v>#N/A</c:v>
                </c:pt>
                <c:pt idx="364">
                  <c:v>#N/A</c:v>
                </c:pt>
                <c:pt idx="365">
                  <c:v>#N/A</c:v>
                </c:pt>
                <c:pt idx="366">
                  <c:v>#N/A</c:v>
                </c:pt>
                <c:pt idx="367">
                  <c:v>#N/A</c:v>
                </c:pt>
                <c:pt idx="368">
                  <c:v>#N/A</c:v>
                </c:pt>
                <c:pt idx="369">
                  <c:v>#N/A</c:v>
                </c:pt>
                <c:pt idx="370">
                  <c:v>#N/A</c:v>
                </c:pt>
                <c:pt idx="371">
                  <c:v>#N/A</c:v>
                </c:pt>
                <c:pt idx="372">
                  <c:v>#N/A</c:v>
                </c:pt>
                <c:pt idx="373">
                  <c:v>#N/A</c:v>
                </c:pt>
                <c:pt idx="374">
                  <c:v>#N/A</c:v>
                </c:pt>
                <c:pt idx="375">
                  <c:v>#N/A</c:v>
                </c:pt>
                <c:pt idx="376">
                  <c:v>#N/A</c:v>
                </c:pt>
                <c:pt idx="377">
                  <c:v>#N/A</c:v>
                </c:pt>
                <c:pt idx="378">
                  <c:v>#N/A</c:v>
                </c:pt>
                <c:pt idx="379">
                  <c:v>#N/A</c:v>
                </c:pt>
                <c:pt idx="380">
                  <c:v>#N/A</c:v>
                </c:pt>
                <c:pt idx="381">
                  <c:v>#N/A</c:v>
                </c:pt>
                <c:pt idx="382">
                  <c:v>#N/A</c:v>
                </c:pt>
                <c:pt idx="383">
                  <c:v>#N/A</c:v>
                </c:pt>
                <c:pt idx="384">
                  <c:v>#N/A</c:v>
                </c:pt>
                <c:pt idx="385">
                  <c:v>#N/A</c:v>
                </c:pt>
                <c:pt idx="386">
                  <c:v>#N/A</c:v>
                </c:pt>
                <c:pt idx="387">
                  <c:v>#N/A</c:v>
                </c:pt>
                <c:pt idx="388">
                  <c:v>#N/A</c:v>
                </c:pt>
                <c:pt idx="389">
                  <c:v>#N/A</c:v>
                </c:pt>
                <c:pt idx="390">
                  <c:v>#N/A</c:v>
                </c:pt>
                <c:pt idx="391">
                  <c:v>#N/A</c:v>
                </c:pt>
                <c:pt idx="392">
                  <c:v>#N/A</c:v>
                </c:pt>
                <c:pt idx="393">
                  <c:v>#N/A</c:v>
                </c:pt>
                <c:pt idx="394">
                  <c:v>#N/A</c:v>
                </c:pt>
                <c:pt idx="395">
                  <c:v>#N/A</c:v>
                </c:pt>
                <c:pt idx="396">
                  <c:v>#N/A</c:v>
                </c:pt>
                <c:pt idx="397">
                  <c:v>#N/A</c:v>
                </c:pt>
                <c:pt idx="398">
                  <c:v>#N/A</c:v>
                </c:pt>
                <c:pt idx="399">
                  <c:v>#N/A</c:v>
                </c:pt>
                <c:pt idx="400">
                  <c:v>#N/A</c:v>
                </c:pt>
                <c:pt idx="401">
                  <c:v>#N/A</c:v>
                </c:pt>
                <c:pt idx="402">
                  <c:v>#N/A</c:v>
                </c:pt>
                <c:pt idx="403">
                  <c:v>#N/A</c:v>
                </c:pt>
                <c:pt idx="404">
                  <c:v>#N/A</c:v>
                </c:pt>
                <c:pt idx="405">
                  <c:v>#N/A</c:v>
                </c:pt>
                <c:pt idx="406">
                  <c:v>#N/A</c:v>
                </c:pt>
                <c:pt idx="407">
                  <c:v>#N/A</c:v>
                </c:pt>
                <c:pt idx="408">
                  <c:v>#N/A</c:v>
                </c:pt>
                <c:pt idx="409">
                  <c:v>#N/A</c:v>
                </c:pt>
                <c:pt idx="410">
                  <c:v>#N/A</c:v>
                </c:pt>
                <c:pt idx="411">
                  <c:v>#N/A</c:v>
                </c:pt>
                <c:pt idx="412">
                  <c:v>#N/A</c:v>
                </c:pt>
                <c:pt idx="413">
                  <c:v>#N/A</c:v>
                </c:pt>
                <c:pt idx="414">
                  <c:v>#N/A</c:v>
                </c:pt>
                <c:pt idx="415">
                  <c:v>#N/A</c:v>
                </c:pt>
                <c:pt idx="416">
                  <c:v>#N/A</c:v>
                </c:pt>
                <c:pt idx="417">
                  <c:v>#N/A</c:v>
                </c:pt>
                <c:pt idx="418">
                  <c:v>#N/A</c:v>
                </c:pt>
                <c:pt idx="419">
                  <c:v>#N/A</c:v>
                </c:pt>
                <c:pt idx="420">
                  <c:v>#N/A</c:v>
                </c:pt>
                <c:pt idx="421">
                  <c:v>#N/A</c:v>
                </c:pt>
                <c:pt idx="422">
                  <c:v>#N/A</c:v>
                </c:pt>
                <c:pt idx="423">
                  <c:v>#N/A</c:v>
                </c:pt>
                <c:pt idx="424">
                  <c:v>#N/A</c:v>
                </c:pt>
                <c:pt idx="425">
                  <c:v>#N/A</c:v>
                </c:pt>
                <c:pt idx="426">
                  <c:v>#N/A</c:v>
                </c:pt>
                <c:pt idx="427">
                  <c:v>#N/A</c:v>
                </c:pt>
                <c:pt idx="428">
                  <c:v>#N/A</c:v>
                </c:pt>
                <c:pt idx="429">
                  <c:v>#N/A</c:v>
                </c:pt>
                <c:pt idx="430">
                  <c:v>#N/A</c:v>
                </c:pt>
                <c:pt idx="431">
                  <c:v>#N/A</c:v>
                </c:pt>
                <c:pt idx="432">
                  <c:v>#N/A</c:v>
                </c:pt>
                <c:pt idx="433">
                  <c:v>#N/A</c:v>
                </c:pt>
                <c:pt idx="434">
                  <c:v>#N/A</c:v>
                </c:pt>
                <c:pt idx="435">
                  <c:v>#N/A</c:v>
                </c:pt>
                <c:pt idx="436">
                  <c:v>#N/A</c:v>
                </c:pt>
                <c:pt idx="437">
                  <c:v>#N/A</c:v>
                </c:pt>
                <c:pt idx="438">
                  <c:v>#N/A</c:v>
                </c:pt>
                <c:pt idx="439">
                  <c:v>#N/A</c:v>
                </c:pt>
                <c:pt idx="440">
                  <c:v>#N/A</c:v>
                </c:pt>
                <c:pt idx="441">
                  <c:v>#N/A</c:v>
                </c:pt>
                <c:pt idx="442">
                  <c:v>#N/A</c:v>
                </c:pt>
                <c:pt idx="443">
                  <c:v>#N/A</c:v>
                </c:pt>
                <c:pt idx="444">
                  <c:v>#N/A</c:v>
                </c:pt>
                <c:pt idx="445">
                  <c:v>#N/A</c:v>
                </c:pt>
                <c:pt idx="446">
                  <c:v>#N/A</c:v>
                </c:pt>
                <c:pt idx="447">
                  <c:v>#N/A</c:v>
                </c:pt>
                <c:pt idx="448">
                  <c:v>#N/A</c:v>
                </c:pt>
                <c:pt idx="449">
                  <c:v>#N/A</c:v>
                </c:pt>
                <c:pt idx="450">
                  <c:v>#N/A</c:v>
                </c:pt>
                <c:pt idx="451">
                  <c:v>#N/A</c:v>
                </c:pt>
                <c:pt idx="452">
                  <c:v>#N/A</c:v>
                </c:pt>
                <c:pt idx="453">
                  <c:v>#N/A</c:v>
                </c:pt>
                <c:pt idx="454">
                  <c:v>#N/A</c:v>
                </c:pt>
                <c:pt idx="455">
                  <c:v>#N/A</c:v>
                </c:pt>
                <c:pt idx="456">
                  <c:v>#N/A</c:v>
                </c:pt>
                <c:pt idx="457">
                  <c:v>#N/A</c:v>
                </c:pt>
                <c:pt idx="458">
                  <c:v>#N/A</c:v>
                </c:pt>
                <c:pt idx="459">
                  <c:v>#N/A</c:v>
                </c:pt>
                <c:pt idx="460">
                  <c:v>#N/A</c:v>
                </c:pt>
                <c:pt idx="461">
                  <c:v>#N/A</c:v>
                </c:pt>
                <c:pt idx="462">
                  <c:v>#N/A</c:v>
                </c:pt>
                <c:pt idx="463">
                  <c:v>#N/A</c:v>
                </c:pt>
                <c:pt idx="464">
                  <c:v>#N/A</c:v>
                </c:pt>
                <c:pt idx="465">
                  <c:v>#N/A</c:v>
                </c:pt>
                <c:pt idx="466">
                  <c:v>#N/A</c:v>
                </c:pt>
                <c:pt idx="467">
                  <c:v>#N/A</c:v>
                </c:pt>
                <c:pt idx="468">
                  <c:v>#N/A</c:v>
                </c:pt>
                <c:pt idx="469">
                  <c:v>#N/A</c:v>
                </c:pt>
                <c:pt idx="470">
                  <c:v>#N/A</c:v>
                </c:pt>
                <c:pt idx="471">
                  <c:v>#N/A</c:v>
                </c:pt>
                <c:pt idx="472">
                  <c:v>#N/A</c:v>
                </c:pt>
                <c:pt idx="473">
                  <c:v>#N/A</c:v>
                </c:pt>
                <c:pt idx="474">
                  <c:v>#N/A</c:v>
                </c:pt>
                <c:pt idx="475">
                  <c:v>#N/A</c:v>
                </c:pt>
                <c:pt idx="476">
                  <c:v>#N/A</c:v>
                </c:pt>
                <c:pt idx="477">
                  <c:v>#N/A</c:v>
                </c:pt>
                <c:pt idx="478">
                  <c:v>#N/A</c:v>
                </c:pt>
                <c:pt idx="479">
                  <c:v>#N/A</c:v>
                </c:pt>
                <c:pt idx="480">
                  <c:v>#N/A</c:v>
                </c:pt>
                <c:pt idx="481">
                  <c:v>#N/A</c:v>
                </c:pt>
                <c:pt idx="482">
                  <c:v>#N/A</c:v>
                </c:pt>
                <c:pt idx="483">
                  <c:v>#N/A</c:v>
                </c:pt>
                <c:pt idx="484">
                  <c:v>#N/A</c:v>
                </c:pt>
                <c:pt idx="485">
                  <c:v>#N/A</c:v>
                </c:pt>
                <c:pt idx="486">
                  <c:v>#N/A</c:v>
                </c:pt>
                <c:pt idx="487">
                  <c:v>#N/A</c:v>
                </c:pt>
                <c:pt idx="488">
                  <c:v>#N/A</c:v>
                </c:pt>
                <c:pt idx="489">
                  <c:v>#N/A</c:v>
                </c:pt>
                <c:pt idx="490">
                  <c:v>#N/A</c:v>
                </c:pt>
                <c:pt idx="491">
                  <c:v>#N/A</c:v>
                </c:pt>
                <c:pt idx="492">
                  <c:v>#N/A</c:v>
                </c:pt>
                <c:pt idx="493">
                  <c:v>#N/A</c:v>
                </c:pt>
                <c:pt idx="494">
                  <c:v>#N/A</c:v>
                </c:pt>
                <c:pt idx="495">
                  <c:v>#N/A</c:v>
                </c:pt>
                <c:pt idx="496">
                  <c:v>#N/A</c:v>
                </c:pt>
                <c:pt idx="497">
                  <c:v>#N/A</c:v>
                </c:pt>
                <c:pt idx="498">
                  <c:v>#N/A</c:v>
                </c:pt>
                <c:pt idx="499">
                  <c:v>#N/A</c:v>
                </c:pt>
                <c:pt idx="500">
                  <c:v>#N/A</c:v>
                </c:pt>
                <c:pt idx="501">
                  <c:v>#N/A</c:v>
                </c:pt>
                <c:pt idx="502">
                  <c:v>#N/A</c:v>
                </c:pt>
                <c:pt idx="503">
                  <c:v>#N/A</c:v>
                </c:pt>
                <c:pt idx="504">
                  <c:v>#N/A</c:v>
                </c:pt>
                <c:pt idx="505">
                  <c:v>#N/A</c:v>
                </c:pt>
                <c:pt idx="506">
                  <c:v>#N/A</c:v>
                </c:pt>
                <c:pt idx="507">
                  <c:v>#N/A</c:v>
                </c:pt>
                <c:pt idx="508">
                  <c:v>#N/A</c:v>
                </c:pt>
                <c:pt idx="509">
                  <c:v>#N/A</c:v>
                </c:pt>
                <c:pt idx="510">
                  <c:v>#N/A</c:v>
                </c:pt>
                <c:pt idx="511">
                  <c:v>#N/A</c:v>
                </c:pt>
                <c:pt idx="512">
                  <c:v>#N/A</c:v>
                </c:pt>
                <c:pt idx="513">
                  <c:v>#N/A</c:v>
                </c:pt>
                <c:pt idx="514">
                  <c:v>#N/A</c:v>
                </c:pt>
                <c:pt idx="515">
                  <c:v>#N/A</c:v>
                </c:pt>
                <c:pt idx="516">
                  <c:v>#N/A</c:v>
                </c:pt>
                <c:pt idx="517">
                  <c:v>#N/A</c:v>
                </c:pt>
                <c:pt idx="518">
                  <c:v>#N/A</c:v>
                </c:pt>
                <c:pt idx="519">
                  <c:v>#N/A</c:v>
                </c:pt>
                <c:pt idx="520">
                  <c:v>#N/A</c:v>
                </c:pt>
                <c:pt idx="521">
                  <c:v>#N/A</c:v>
                </c:pt>
                <c:pt idx="522">
                  <c:v>#N/A</c:v>
                </c:pt>
                <c:pt idx="523">
                  <c:v>#N/A</c:v>
                </c:pt>
                <c:pt idx="524">
                  <c:v>#N/A</c:v>
                </c:pt>
                <c:pt idx="525">
                  <c:v>#N/A</c:v>
                </c:pt>
                <c:pt idx="526">
                  <c:v>#N/A</c:v>
                </c:pt>
                <c:pt idx="527">
                  <c:v>#N/A</c:v>
                </c:pt>
                <c:pt idx="528">
                  <c:v>#N/A</c:v>
                </c:pt>
                <c:pt idx="529">
                  <c:v>#N/A</c:v>
                </c:pt>
                <c:pt idx="530">
                  <c:v>#N/A</c:v>
                </c:pt>
                <c:pt idx="531">
                  <c:v>#N/A</c:v>
                </c:pt>
                <c:pt idx="532">
                  <c:v>#N/A</c:v>
                </c:pt>
                <c:pt idx="533">
                  <c:v>#N/A</c:v>
                </c:pt>
                <c:pt idx="534">
                  <c:v>#N/A</c:v>
                </c:pt>
                <c:pt idx="535">
                  <c:v>#N/A</c:v>
                </c:pt>
                <c:pt idx="536">
                  <c:v>#N/A</c:v>
                </c:pt>
                <c:pt idx="537">
                  <c:v>#N/A</c:v>
                </c:pt>
                <c:pt idx="538">
                  <c:v>#N/A</c:v>
                </c:pt>
                <c:pt idx="539">
                  <c:v>#N/A</c:v>
                </c:pt>
                <c:pt idx="540">
                  <c:v>#N/A</c:v>
                </c:pt>
                <c:pt idx="541">
                  <c:v>#N/A</c:v>
                </c:pt>
                <c:pt idx="542">
                  <c:v>#N/A</c:v>
                </c:pt>
                <c:pt idx="543">
                  <c:v>#N/A</c:v>
                </c:pt>
                <c:pt idx="544">
                  <c:v>#N/A</c:v>
                </c:pt>
                <c:pt idx="545">
                  <c:v>#N/A</c:v>
                </c:pt>
                <c:pt idx="546">
                  <c:v>#N/A</c:v>
                </c:pt>
                <c:pt idx="547">
                  <c:v>#N/A</c:v>
                </c:pt>
                <c:pt idx="548">
                  <c:v>#N/A</c:v>
                </c:pt>
                <c:pt idx="549">
                  <c:v>#N/A</c:v>
                </c:pt>
                <c:pt idx="550">
                  <c:v>#N/A</c:v>
                </c:pt>
                <c:pt idx="551">
                  <c:v>#N/A</c:v>
                </c:pt>
                <c:pt idx="552">
                  <c:v>#N/A</c:v>
                </c:pt>
                <c:pt idx="553">
                  <c:v>#N/A</c:v>
                </c:pt>
                <c:pt idx="554">
                  <c:v>#N/A</c:v>
                </c:pt>
                <c:pt idx="555">
                  <c:v>#N/A</c:v>
                </c:pt>
                <c:pt idx="556">
                  <c:v>#N/A</c:v>
                </c:pt>
                <c:pt idx="557">
                  <c:v>#N/A</c:v>
                </c:pt>
                <c:pt idx="558">
                  <c:v>#N/A</c:v>
                </c:pt>
                <c:pt idx="559">
                  <c:v>#N/A</c:v>
                </c:pt>
                <c:pt idx="560">
                  <c:v>#N/A</c:v>
                </c:pt>
                <c:pt idx="561">
                  <c:v>#N/A</c:v>
                </c:pt>
                <c:pt idx="562">
                  <c:v>#N/A</c:v>
                </c:pt>
                <c:pt idx="563">
                  <c:v>#N/A</c:v>
                </c:pt>
                <c:pt idx="564">
                  <c:v>#N/A</c:v>
                </c:pt>
                <c:pt idx="565">
                  <c:v>#N/A</c:v>
                </c:pt>
                <c:pt idx="566">
                  <c:v>#N/A</c:v>
                </c:pt>
                <c:pt idx="567">
                  <c:v>#N/A</c:v>
                </c:pt>
                <c:pt idx="568">
                  <c:v>#N/A</c:v>
                </c:pt>
                <c:pt idx="569">
                  <c:v>#N/A</c:v>
                </c:pt>
                <c:pt idx="570">
                  <c:v>#N/A</c:v>
                </c:pt>
                <c:pt idx="571">
                  <c:v>#N/A</c:v>
                </c:pt>
                <c:pt idx="572">
                  <c:v>#N/A</c:v>
                </c:pt>
                <c:pt idx="573">
                  <c:v>#N/A</c:v>
                </c:pt>
                <c:pt idx="574">
                  <c:v>#N/A</c:v>
                </c:pt>
                <c:pt idx="575">
                  <c:v>#N/A</c:v>
                </c:pt>
                <c:pt idx="576">
                  <c:v>#N/A</c:v>
                </c:pt>
                <c:pt idx="577">
                  <c:v>#N/A</c:v>
                </c:pt>
                <c:pt idx="578">
                  <c:v>#N/A</c:v>
                </c:pt>
                <c:pt idx="579">
                  <c:v>#N/A</c:v>
                </c:pt>
                <c:pt idx="580">
                  <c:v>#N/A</c:v>
                </c:pt>
                <c:pt idx="581">
                  <c:v>#N/A</c:v>
                </c:pt>
                <c:pt idx="582">
                  <c:v>#N/A</c:v>
                </c:pt>
                <c:pt idx="583">
                  <c:v>#N/A</c:v>
                </c:pt>
                <c:pt idx="584">
                  <c:v>#N/A</c:v>
                </c:pt>
                <c:pt idx="585">
                  <c:v>#N/A</c:v>
                </c:pt>
                <c:pt idx="586">
                  <c:v>#N/A</c:v>
                </c:pt>
                <c:pt idx="587">
                  <c:v>#N/A</c:v>
                </c:pt>
                <c:pt idx="588">
                  <c:v>#N/A</c:v>
                </c:pt>
                <c:pt idx="589">
                  <c:v>#N/A</c:v>
                </c:pt>
                <c:pt idx="590">
                  <c:v>#N/A</c:v>
                </c:pt>
                <c:pt idx="591">
                  <c:v>#N/A</c:v>
                </c:pt>
                <c:pt idx="592">
                  <c:v>#N/A</c:v>
                </c:pt>
                <c:pt idx="593">
                  <c:v>#N/A</c:v>
                </c:pt>
                <c:pt idx="594">
                  <c:v>#N/A</c:v>
                </c:pt>
                <c:pt idx="595">
                  <c:v>#N/A</c:v>
                </c:pt>
                <c:pt idx="596">
                  <c:v>#N/A</c:v>
                </c:pt>
                <c:pt idx="597">
                  <c:v>#N/A</c:v>
                </c:pt>
                <c:pt idx="598">
                  <c:v>#N/A</c:v>
                </c:pt>
                <c:pt idx="599">
                  <c:v>#N/A</c:v>
                </c:pt>
                <c:pt idx="600">
                  <c:v>#N/A</c:v>
                </c:pt>
                <c:pt idx="601">
                  <c:v>#N/A</c:v>
                </c:pt>
                <c:pt idx="602">
                  <c:v>#N/A</c:v>
                </c:pt>
                <c:pt idx="603">
                  <c:v>#N/A</c:v>
                </c:pt>
                <c:pt idx="604">
                  <c:v>#N/A</c:v>
                </c:pt>
                <c:pt idx="605">
                  <c:v>#N/A</c:v>
                </c:pt>
                <c:pt idx="606">
                  <c:v>#N/A</c:v>
                </c:pt>
                <c:pt idx="607">
                  <c:v>#N/A</c:v>
                </c:pt>
                <c:pt idx="608">
                  <c:v>#N/A</c:v>
                </c:pt>
                <c:pt idx="609">
                  <c:v>#N/A</c:v>
                </c:pt>
                <c:pt idx="610">
                  <c:v>#N/A</c:v>
                </c:pt>
                <c:pt idx="611">
                  <c:v>#N/A</c:v>
                </c:pt>
                <c:pt idx="612">
                  <c:v>#N/A</c:v>
                </c:pt>
                <c:pt idx="613">
                  <c:v>#N/A</c:v>
                </c:pt>
                <c:pt idx="614">
                  <c:v>#N/A</c:v>
                </c:pt>
                <c:pt idx="615">
                  <c:v>#N/A</c:v>
                </c:pt>
                <c:pt idx="616">
                  <c:v>#N/A</c:v>
                </c:pt>
                <c:pt idx="617">
                  <c:v>#N/A</c:v>
                </c:pt>
                <c:pt idx="618">
                  <c:v>#N/A</c:v>
                </c:pt>
                <c:pt idx="619">
                  <c:v>#N/A</c:v>
                </c:pt>
                <c:pt idx="620">
                  <c:v>#N/A</c:v>
                </c:pt>
                <c:pt idx="621">
                  <c:v>#N/A</c:v>
                </c:pt>
                <c:pt idx="622">
                  <c:v>#N/A</c:v>
                </c:pt>
                <c:pt idx="623">
                  <c:v>#N/A</c:v>
                </c:pt>
                <c:pt idx="624">
                  <c:v>#N/A</c:v>
                </c:pt>
                <c:pt idx="625">
                  <c:v>#N/A</c:v>
                </c:pt>
                <c:pt idx="626">
                  <c:v>#N/A</c:v>
                </c:pt>
                <c:pt idx="627">
                  <c:v>#N/A</c:v>
                </c:pt>
                <c:pt idx="628">
                  <c:v>#N/A</c:v>
                </c:pt>
                <c:pt idx="629">
                  <c:v>#N/A</c:v>
                </c:pt>
                <c:pt idx="630">
                  <c:v>#N/A</c:v>
                </c:pt>
                <c:pt idx="631">
                  <c:v>#N/A</c:v>
                </c:pt>
                <c:pt idx="632">
                  <c:v>#N/A</c:v>
                </c:pt>
                <c:pt idx="633">
                  <c:v>#N/A</c:v>
                </c:pt>
                <c:pt idx="634">
                  <c:v>#N/A</c:v>
                </c:pt>
                <c:pt idx="635">
                  <c:v>#N/A</c:v>
                </c:pt>
                <c:pt idx="636">
                  <c:v>#N/A</c:v>
                </c:pt>
                <c:pt idx="637">
                  <c:v>#N/A</c:v>
                </c:pt>
                <c:pt idx="638">
                  <c:v>#N/A</c:v>
                </c:pt>
                <c:pt idx="639">
                  <c:v>#N/A</c:v>
                </c:pt>
                <c:pt idx="640">
                  <c:v>#N/A</c:v>
                </c:pt>
                <c:pt idx="641">
                  <c:v>#N/A</c:v>
                </c:pt>
                <c:pt idx="642">
                  <c:v>#N/A</c:v>
                </c:pt>
                <c:pt idx="643">
                  <c:v>#N/A</c:v>
                </c:pt>
                <c:pt idx="644">
                  <c:v>#N/A</c:v>
                </c:pt>
                <c:pt idx="645">
                  <c:v>#N/A</c:v>
                </c:pt>
                <c:pt idx="646">
                  <c:v>#N/A</c:v>
                </c:pt>
                <c:pt idx="647">
                  <c:v>#N/A</c:v>
                </c:pt>
                <c:pt idx="648">
                  <c:v>#N/A</c:v>
                </c:pt>
                <c:pt idx="649">
                  <c:v>#N/A</c:v>
                </c:pt>
                <c:pt idx="650">
                  <c:v>#N/A</c:v>
                </c:pt>
                <c:pt idx="651">
                  <c:v>#N/A</c:v>
                </c:pt>
                <c:pt idx="652">
                  <c:v>#N/A</c:v>
                </c:pt>
                <c:pt idx="653">
                  <c:v>#N/A</c:v>
                </c:pt>
                <c:pt idx="654">
                  <c:v>#N/A</c:v>
                </c:pt>
                <c:pt idx="655">
                  <c:v>#N/A</c:v>
                </c:pt>
                <c:pt idx="656">
                  <c:v>#N/A</c:v>
                </c:pt>
                <c:pt idx="657">
                  <c:v>#N/A</c:v>
                </c:pt>
                <c:pt idx="658">
                  <c:v>#N/A</c:v>
                </c:pt>
                <c:pt idx="659">
                  <c:v>#N/A</c:v>
                </c:pt>
                <c:pt idx="660">
                  <c:v>#N/A</c:v>
                </c:pt>
                <c:pt idx="661">
                  <c:v>#N/A</c:v>
                </c:pt>
                <c:pt idx="662">
                  <c:v>#N/A</c:v>
                </c:pt>
                <c:pt idx="663">
                  <c:v>#N/A</c:v>
                </c:pt>
                <c:pt idx="664">
                  <c:v>#N/A</c:v>
                </c:pt>
                <c:pt idx="665">
                  <c:v>#N/A</c:v>
                </c:pt>
                <c:pt idx="666">
                  <c:v>#N/A</c:v>
                </c:pt>
                <c:pt idx="667">
                  <c:v>#N/A</c:v>
                </c:pt>
                <c:pt idx="668">
                  <c:v>#N/A</c:v>
                </c:pt>
                <c:pt idx="669">
                  <c:v>#N/A</c:v>
                </c:pt>
                <c:pt idx="670">
                  <c:v>#N/A</c:v>
                </c:pt>
                <c:pt idx="671">
                  <c:v>#N/A</c:v>
                </c:pt>
                <c:pt idx="672">
                  <c:v>#N/A</c:v>
                </c:pt>
                <c:pt idx="673">
                  <c:v>#N/A</c:v>
                </c:pt>
                <c:pt idx="674">
                  <c:v>#N/A</c:v>
                </c:pt>
                <c:pt idx="675">
                  <c:v>#N/A</c:v>
                </c:pt>
                <c:pt idx="676">
                  <c:v>#N/A</c:v>
                </c:pt>
                <c:pt idx="677">
                  <c:v>#N/A</c:v>
                </c:pt>
                <c:pt idx="678">
                  <c:v>#N/A</c:v>
                </c:pt>
                <c:pt idx="679">
                  <c:v>#N/A</c:v>
                </c:pt>
                <c:pt idx="680">
                  <c:v>#N/A</c:v>
                </c:pt>
                <c:pt idx="681">
                  <c:v>#N/A</c:v>
                </c:pt>
                <c:pt idx="682">
                  <c:v>#N/A</c:v>
                </c:pt>
                <c:pt idx="683">
                  <c:v>#N/A</c:v>
                </c:pt>
                <c:pt idx="684">
                  <c:v>#N/A</c:v>
                </c:pt>
                <c:pt idx="685">
                  <c:v>#N/A</c:v>
                </c:pt>
                <c:pt idx="686">
                  <c:v>#N/A</c:v>
                </c:pt>
                <c:pt idx="687">
                  <c:v>#N/A</c:v>
                </c:pt>
                <c:pt idx="688">
                  <c:v>#N/A</c:v>
                </c:pt>
                <c:pt idx="689">
                  <c:v>#N/A</c:v>
                </c:pt>
                <c:pt idx="690">
                  <c:v>#N/A</c:v>
                </c:pt>
                <c:pt idx="691">
                  <c:v>#N/A</c:v>
                </c:pt>
                <c:pt idx="692">
                  <c:v>#N/A</c:v>
                </c:pt>
                <c:pt idx="693">
                  <c:v>#N/A</c:v>
                </c:pt>
                <c:pt idx="694">
                  <c:v>#N/A</c:v>
                </c:pt>
                <c:pt idx="695">
                  <c:v>#N/A</c:v>
                </c:pt>
                <c:pt idx="696">
                  <c:v>#N/A</c:v>
                </c:pt>
                <c:pt idx="697">
                  <c:v>#N/A</c:v>
                </c:pt>
                <c:pt idx="698">
                  <c:v>#N/A</c:v>
                </c:pt>
                <c:pt idx="699">
                  <c:v>#N/A</c:v>
                </c:pt>
              </c:numCache>
            </c:numRef>
          </c:yVal>
          <c:smooth val="0"/>
          <c:extLst>
            <c:ext xmlns:c16="http://schemas.microsoft.com/office/drawing/2014/chart" uri="{C3380CC4-5D6E-409C-BE32-E72D297353CC}">
              <c16:uniqueId val="{00000000-6BD0-4BE4-AB8F-B958E91C9D66}"/>
            </c:ext>
          </c:extLst>
        </c:ser>
        <c:ser>
          <c:idx val="1"/>
          <c:order val="1"/>
          <c:tx>
            <c:v>Magassági görbe</c:v>
          </c:tx>
          <c:spPr>
            <a:ln w="34925" cap="rnd">
              <a:solidFill>
                <a:srgbClr val="FF0000"/>
              </a:solidFill>
              <a:round/>
            </a:ln>
            <a:effectLst/>
          </c:spPr>
          <c:marker>
            <c:symbol val="none"/>
          </c:marker>
          <c:xVal>
            <c:numRef>
              <c:f>Hgörbe!$A$2:$A$31</c:f>
              <c:numCache>
                <c:formatCode>General</c:formatCode>
                <c:ptCount val="30"/>
                <c:pt idx="0">
                  <c:v>7</c:v>
                </c:pt>
                <c:pt idx="1">
                  <c:v>8</c:v>
                </c:pt>
                <c:pt idx="2">
                  <c:v>12</c:v>
                </c:pt>
                <c:pt idx="3">
                  <c:v>16</c:v>
                </c:pt>
                <c:pt idx="4">
                  <c:v>20</c:v>
                </c:pt>
                <c:pt idx="5">
                  <c:v>24</c:v>
                </c:pt>
                <c:pt idx="6">
                  <c:v>28</c:v>
                </c:pt>
                <c:pt idx="7">
                  <c:v>32</c:v>
                </c:pt>
                <c:pt idx="8">
                  <c:v>36</c:v>
                </c:pt>
                <c:pt idx="9">
                  <c:v>40</c:v>
                </c:pt>
                <c:pt idx="10">
                  <c:v>44</c:v>
                </c:pt>
                <c:pt idx="11">
                  <c:v>48</c:v>
                </c:pt>
                <c:pt idx="12">
                  <c:v>52</c:v>
                </c:pt>
                <c:pt idx="13">
                  <c:v>56</c:v>
                </c:pt>
                <c:pt idx="14">
                  <c:v>60</c:v>
                </c:pt>
                <c:pt idx="15">
                  <c:v>64</c:v>
                </c:pt>
                <c:pt idx="16">
                  <c:v>68</c:v>
                </c:pt>
                <c:pt idx="17">
                  <c:v>72</c:v>
                </c:pt>
                <c:pt idx="18">
                  <c:v>76</c:v>
                </c:pt>
                <c:pt idx="19">
                  <c:v>80</c:v>
                </c:pt>
                <c:pt idx="20">
                  <c:v>84</c:v>
                </c:pt>
                <c:pt idx="21">
                  <c:v>88</c:v>
                </c:pt>
                <c:pt idx="22">
                  <c:v>92</c:v>
                </c:pt>
                <c:pt idx="23">
                  <c:v>96</c:v>
                </c:pt>
                <c:pt idx="24">
                  <c:v>100</c:v>
                </c:pt>
                <c:pt idx="25">
                  <c:v>104</c:v>
                </c:pt>
                <c:pt idx="26">
                  <c:v>108</c:v>
                </c:pt>
                <c:pt idx="27">
                  <c:v>112</c:v>
                </c:pt>
                <c:pt idx="28">
                  <c:v>116</c:v>
                </c:pt>
                <c:pt idx="29">
                  <c:v>120</c:v>
                </c:pt>
              </c:numCache>
            </c:numRef>
          </c:xVal>
          <c:yVal>
            <c:numRef>
              <c:f>Hgörbe!$AG$2:$AG$31</c:f>
              <c:numCache>
                <c:formatCode>General</c:formatCode>
                <c:ptCount val="30"/>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yVal>
          <c:smooth val="0"/>
          <c:extLst>
            <c:ext xmlns:c16="http://schemas.microsoft.com/office/drawing/2014/chart" uri="{C3380CC4-5D6E-409C-BE32-E72D297353CC}">
              <c16:uniqueId val="{00000001-6BD0-4BE4-AB8F-B958E91C9D66}"/>
            </c:ext>
          </c:extLst>
        </c:ser>
        <c:dLbls>
          <c:showLegendKey val="0"/>
          <c:showVal val="0"/>
          <c:showCatName val="0"/>
          <c:showSerName val="0"/>
          <c:showPercent val="0"/>
          <c:showBubbleSize val="0"/>
        </c:dLbls>
        <c:axId val="620510528"/>
        <c:axId val="620477400"/>
      </c:scatterChart>
      <c:valAx>
        <c:axId val="620510528"/>
        <c:scaling>
          <c:orientation val="minMax"/>
          <c:max val="12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r>
                  <a:rPr lang="en-US" sz="1200"/>
                  <a:t>Átmérő (cm)</a:t>
                </a:r>
              </a:p>
            </c:rich>
          </c:tx>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hu-HU"/>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hu-HU"/>
          </a:p>
        </c:txPr>
        <c:crossAx val="620477400"/>
        <c:crosses val="autoZero"/>
        <c:crossBetween val="midCat"/>
        <c:majorUnit val="10"/>
      </c:valAx>
      <c:valAx>
        <c:axId val="620477400"/>
        <c:scaling>
          <c:orientation val="minMax"/>
          <c:min val="1"/>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r>
                  <a:rPr lang="en-US" sz="1200"/>
                  <a:t>Magasság (m)</a:t>
                </a:r>
              </a:p>
            </c:rich>
          </c:tx>
          <c:overlay val="0"/>
          <c:spPr>
            <a:noFill/>
            <a:ln>
              <a:noFill/>
            </a:ln>
            <a:effectLst/>
          </c:spPr>
          <c:txPr>
            <a:bodyPr rot="-54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hu-HU"/>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hu-HU"/>
          </a:p>
        </c:txPr>
        <c:crossAx val="620510528"/>
        <c:crosses val="autoZero"/>
        <c:crossBetween val="midCat"/>
        <c:majorUnit val="2"/>
      </c:valAx>
      <c:spPr>
        <a:noFill/>
        <a:ln>
          <a:noFill/>
        </a:ln>
        <a:effectLst/>
      </c:spPr>
    </c:plotArea>
    <c:legend>
      <c:legendPos val="r"/>
      <c:layout>
        <c:manualLayout>
          <c:xMode val="edge"/>
          <c:yMode val="edge"/>
          <c:x val="0.69683093733339407"/>
          <c:y val="0.72159037900492029"/>
          <c:w val="0.2374440349487939"/>
          <c:h val="0.12231790300624096"/>
        </c:manualLayout>
      </c:layout>
      <c:overlay val="0"/>
      <c:spPr>
        <a:solidFill>
          <a:schemeClr val="bg1"/>
        </a:solidFill>
        <a:ln>
          <a:solidFill>
            <a:schemeClr val="tx1"/>
          </a:solid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hu-H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hu-H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hu-HU"/>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areaChart>
        <c:grouping val="standard"/>
        <c:varyColors val="0"/>
        <c:ser>
          <c:idx val="10"/>
          <c:order val="11"/>
          <c:tx>
            <c:v>Körlapösszeg</c:v>
          </c:tx>
          <c:spPr>
            <a:solidFill>
              <a:schemeClr val="accent1">
                <a:lumMod val="20000"/>
                <a:lumOff val="80000"/>
              </a:schemeClr>
            </a:solidFill>
            <a:ln w="3175">
              <a:solidFill>
                <a:schemeClr val="accent5">
                  <a:lumMod val="75000"/>
                </a:schemeClr>
              </a:solidFill>
            </a:ln>
            <a:effectLst/>
          </c:spPr>
          <c:cat>
            <c:strRef>
              <c:extLst>
                <c:ext xmlns:c15="http://schemas.microsoft.com/office/drawing/2012/chart" uri="{02D57815-91ED-43cb-92C2-25804820EDAC}">
                  <c15:fullRef>
                    <c15:sqref>Eredmény!$B$10:$B$30</c15:sqref>
                  </c15:fullRef>
                </c:ext>
              </c:extLst>
              <c:f>Eredmény!$B$10:$B$30</c:f>
              <c:strCache>
                <c:ptCount val="21"/>
                <c:pt idx="0">
                  <c:v>&lt;12</c:v>
                </c:pt>
                <c:pt idx="1">
                  <c:v>14</c:v>
                </c:pt>
                <c:pt idx="2">
                  <c:v>18</c:v>
                </c:pt>
                <c:pt idx="3">
                  <c:v>22</c:v>
                </c:pt>
                <c:pt idx="4">
                  <c:v>26</c:v>
                </c:pt>
                <c:pt idx="5">
                  <c:v>30</c:v>
                </c:pt>
                <c:pt idx="6">
                  <c:v>34</c:v>
                </c:pt>
                <c:pt idx="7">
                  <c:v>38</c:v>
                </c:pt>
                <c:pt idx="8">
                  <c:v>42</c:v>
                </c:pt>
                <c:pt idx="9">
                  <c:v>46</c:v>
                </c:pt>
                <c:pt idx="10">
                  <c:v>50</c:v>
                </c:pt>
                <c:pt idx="11">
                  <c:v>54</c:v>
                </c:pt>
                <c:pt idx="12">
                  <c:v>58</c:v>
                </c:pt>
                <c:pt idx="13">
                  <c:v>62</c:v>
                </c:pt>
                <c:pt idx="14">
                  <c:v>66</c:v>
                </c:pt>
                <c:pt idx="15">
                  <c:v>70</c:v>
                </c:pt>
                <c:pt idx="16">
                  <c:v>74</c:v>
                </c:pt>
                <c:pt idx="17">
                  <c:v>78</c:v>
                </c:pt>
                <c:pt idx="18">
                  <c:v>82</c:v>
                </c:pt>
                <c:pt idx="19">
                  <c:v>86</c:v>
                </c:pt>
                <c:pt idx="20">
                  <c:v>90</c:v>
                </c:pt>
              </c:strCache>
            </c:strRef>
          </c:cat>
          <c:val>
            <c:numRef>
              <c:extLst>
                <c:ext xmlns:c15="http://schemas.microsoft.com/office/drawing/2012/chart" uri="{02D57815-91ED-43cb-92C2-25804820EDAC}">
                  <c15:fullRef>
                    <c15:sqref>Eredmény!$V$10:$V$38</c15:sqref>
                  </c15:fullRef>
                </c:ext>
              </c:extLst>
              <c:f>Eredmény!$V$10:$V$30</c:f>
              <c:numCache>
                <c:formatCode>0.00_ _ _)</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0-F594-4279-91E5-EE105921D351}"/>
            </c:ext>
          </c:extLst>
        </c:ser>
        <c:dLbls>
          <c:showLegendKey val="0"/>
          <c:showVal val="0"/>
          <c:showCatName val="0"/>
          <c:showSerName val="0"/>
          <c:showPercent val="0"/>
          <c:showBubbleSize val="0"/>
        </c:dLbls>
        <c:axId val="544329776"/>
        <c:axId val="544336664"/>
      </c:areaChart>
      <c:barChart>
        <c:barDir val="col"/>
        <c:grouping val="stacked"/>
        <c:varyColors val="0"/>
        <c:ser>
          <c:idx val="0"/>
          <c:order val="0"/>
          <c:tx>
            <c:strRef>
              <c:f>Eredmény!$D$8</c:f>
              <c:strCache>
                <c:ptCount val="1"/>
                <c:pt idx="0">
                  <c:v>0</c:v>
                </c:pt>
              </c:strCache>
            </c:strRef>
          </c:tx>
          <c:spPr>
            <a:solidFill>
              <a:schemeClr val="accent1"/>
            </a:solidFill>
            <a:ln>
              <a:noFill/>
            </a:ln>
            <a:effectLst/>
          </c:spPr>
          <c:invertIfNegative val="0"/>
          <c:cat>
            <c:strRef>
              <c:extLst>
                <c:ext xmlns:c15="http://schemas.microsoft.com/office/drawing/2012/chart" uri="{02D57815-91ED-43cb-92C2-25804820EDAC}">
                  <c15:fullRef>
                    <c15:sqref>Eredmény!$B$10:$B$38</c15:sqref>
                  </c15:fullRef>
                </c:ext>
              </c:extLst>
              <c:f>Eredmény!$B$10:$B$30</c:f>
              <c:strCache>
                <c:ptCount val="21"/>
                <c:pt idx="0">
                  <c:v>&lt;12</c:v>
                </c:pt>
                <c:pt idx="1">
                  <c:v>14</c:v>
                </c:pt>
                <c:pt idx="2">
                  <c:v>18</c:v>
                </c:pt>
                <c:pt idx="3">
                  <c:v>22</c:v>
                </c:pt>
                <c:pt idx="4">
                  <c:v>26</c:v>
                </c:pt>
                <c:pt idx="5">
                  <c:v>30</c:v>
                </c:pt>
                <c:pt idx="6">
                  <c:v>34</c:v>
                </c:pt>
                <c:pt idx="7">
                  <c:v>38</c:v>
                </c:pt>
                <c:pt idx="8">
                  <c:v>42</c:v>
                </c:pt>
                <c:pt idx="9">
                  <c:v>46</c:v>
                </c:pt>
                <c:pt idx="10">
                  <c:v>50</c:v>
                </c:pt>
                <c:pt idx="11">
                  <c:v>54</c:v>
                </c:pt>
                <c:pt idx="12">
                  <c:v>58</c:v>
                </c:pt>
                <c:pt idx="13">
                  <c:v>62</c:v>
                </c:pt>
                <c:pt idx="14">
                  <c:v>66</c:v>
                </c:pt>
                <c:pt idx="15">
                  <c:v>70</c:v>
                </c:pt>
                <c:pt idx="16">
                  <c:v>74</c:v>
                </c:pt>
                <c:pt idx="17">
                  <c:v>78</c:v>
                </c:pt>
                <c:pt idx="18">
                  <c:v>82</c:v>
                </c:pt>
                <c:pt idx="19">
                  <c:v>86</c:v>
                </c:pt>
                <c:pt idx="20">
                  <c:v>90</c:v>
                </c:pt>
              </c:strCache>
            </c:strRef>
          </c:cat>
          <c:val>
            <c:numRef>
              <c:extLst>
                <c:ext xmlns:c15="http://schemas.microsoft.com/office/drawing/2012/chart" uri="{02D57815-91ED-43cb-92C2-25804820EDAC}">
                  <c15:fullRef>
                    <c15:sqref>Eredmény!$C$10:$C$38</c15:sqref>
                  </c15:fullRef>
                </c:ext>
              </c:extLst>
              <c:f>Eredmény!$C$10:$C$30</c:f>
              <c:numCache>
                <c:formatCode>#\ ##0_ _ _)</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1-F594-4279-91E5-EE105921D351}"/>
            </c:ext>
          </c:extLst>
        </c:ser>
        <c:ser>
          <c:idx val="1"/>
          <c:order val="1"/>
          <c:tx>
            <c:strRef>
              <c:f>Eredmény!$F$8</c:f>
              <c:strCache>
                <c:ptCount val="1"/>
                <c:pt idx="0">
                  <c:v>0</c:v>
                </c:pt>
              </c:strCache>
            </c:strRef>
          </c:tx>
          <c:spPr>
            <a:solidFill>
              <a:schemeClr val="accent2"/>
            </a:solidFill>
            <a:ln>
              <a:noFill/>
            </a:ln>
            <a:effectLst/>
          </c:spPr>
          <c:invertIfNegative val="0"/>
          <c:cat>
            <c:strRef>
              <c:extLst>
                <c:ext xmlns:c15="http://schemas.microsoft.com/office/drawing/2012/chart" uri="{02D57815-91ED-43cb-92C2-25804820EDAC}">
                  <c15:fullRef>
                    <c15:sqref>Eredmény!$B$10:$B$38</c15:sqref>
                  </c15:fullRef>
                </c:ext>
              </c:extLst>
              <c:f>Eredmény!$B$10:$B$30</c:f>
              <c:strCache>
                <c:ptCount val="21"/>
                <c:pt idx="0">
                  <c:v>&lt;12</c:v>
                </c:pt>
                <c:pt idx="1">
                  <c:v>14</c:v>
                </c:pt>
                <c:pt idx="2">
                  <c:v>18</c:v>
                </c:pt>
                <c:pt idx="3">
                  <c:v>22</c:v>
                </c:pt>
                <c:pt idx="4">
                  <c:v>26</c:v>
                </c:pt>
                <c:pt idx="5">
                  <c:v>30</c:v>
                </c:pt>
                <c:pt idx="6">
                  <c:v>34</c:v>
                </c:pt>
                <c:pt idx="7">
                  <c:v>38</c:v>
                </c:pt>
                <c:pt idx="8">
                  <c:v>42</c:v>
                </c:pt>
                <c:pt idx="9">
                  <c:v>46</c:v>
                </c:pt>
                <c:pt idx="10">
                  <c:v>50</c:v>
                </c:pt>
                <c:pt idx="11">
                  <c:v>54</c:v>
                </c:pt>
                <c:pt idx="12">
                  <c:v>58</c:v>
                </c:pt>
                <c:pt idx="13">
                  <c:v>62</c:v>
                </c:pt>
                <c:pt idx="14">
                  <c:v>66</c:v>
                </c:pt>
                <c:pt idx="15">
                  <c:v>70</c:v>
                </c:pt>
                <c:pt idx="16">
                  <c:v>74</c:v>
                </c:pt>
                <c:pt idx="17">
                  <c:v>78</c:v>
                </c:pt>
                <c:pt idx="18">
                  <c:v>82</c:v>
                </c:pt>
                <c:pt idx="19">
                  <c:v>86</c:v>
                </c:pt>
                <c:pt idx="20">
                  <c:v>90</c:v>
                </c:pt>
              </c:strCache>
            </c:strRef>
          </c:cat>
          <c:val>
            <c:numRef>
              <c:extLst>
                <c:ext xmlns:c15="http://schemas.microsoft.com/office/drawing/2012/chart" uri="{02D57815-91ED-43cb-92C2-25804820EDAC}">
                  <c15:fullRef>
                    <c15:sqref>Eredmény!$E$10:$E$38</c15:sqref>
                  </c15:fullRef>
                </c:ext>
              </c:extLst>
              <c:f>Eredmény!$E$10:$E$30</c:f>
              <c:numCache>
                <c:formatCode>#\ ##0_ _ _)</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2-F594-4279-91E5-EE105921D351}"/>
            </c:ext>
          </c:extLst>
        </c:ser>
        <c:ser>
          <c:idx val="2"/>
          <c:order val="2"/>
          <c:tx>
            <c:strRef>
              <c:f>Eredmény!$H$8</c:f>
              <c:strCache>
                <c:ptCount val="1"/>
                <c:pt idx="0">
                  <c:v>0</c:v>
                </c:pt>
              </c:strCache>
            </c:strRef>
          </c:tx>
          <c:spPr>
            <a:solidFill>
              <a:schemeClr val="accent3"/>
            </a:solidFill>
            <a:ln>
              <a:noFill/>
            </a:ln>
            <a:effectLst/>
          </c:spPr>
          <c:invertIfNegative val="0"/>
          <c:cat>
            <c:strRef>
              <c:extLst>
                <c:ext xmlns:c15="http://schemas.microsoft.com/office/drawing/2012/chart" uri="{02D57815-91ED-43cb-92C2-25804820EDAC}">
                  <c15:fullRef>
                    <c15:sqref>Eredmény!$B$10:$B$38</c15:sqref>
                  </c15:fullRef>
                </c:ext>
              </c:extLst>
              <c:f>Eredmény!$B$10:$B$30</c:f>
              <c:strCache>
                <c:ptCount val="21"/>
                <c:pt idx="0">
                  <c:v>&lt;12</c:v>
                </c:pt>
                <c:pt idx="1">
                  <c:v>14</c:v>
                </c:pt>
                <c:pt idx="2">
                  <c:v>18</c:v>
                </c:pt>
                <c:pt idx="3">
                  <c:v>22</c:v>
                </c:pt>
                <c:pt idx="4">
                  <c:v>26</c:v>
                </c:pt>
                <c:pt idx="5">
                  <c:v>30</c:v>
                </c:pt>
                <c:pt idx="6">
                  <c:v>34</c:v>
                </c:pt>
                <c:pt idx="7">
                  <c:v>38</c:v>
                </c:pt>
                <c:pt idx="8">
                  <c:v>42</c:v>
                </c:pt>
                <c:pt idx="9">
                  <c:v>46</c:v>
                </c:pt>
                <c:pt idx="10">
                  <c:v>50</c:v>
                </c:pt>
                <c:pt idx="11">
                  <c:v>54</c:v>
                </c:pt>
                <c:pt idx="12">
                  <c:v>58</c:v>
                </c:pt>
                <c:pt idx="13">
                  <c:v>62</c:v>
                </c:pt>
                <c:pt idx="14">
                  <c:v>66</c:v>
                </c:pt>
                <c:pt idx="15">
                  <c:v>70</c:v>
                </c:pt>
                <c:pt idx="16">
                  <c:v>74</c:v>
                </c:pt>
                <c:pt idx="17">
                  <c:v>78</c:v>
                </c:pt>
                <c:pt idx="18">
                  <c:v>82</c:v>
                </c:pt>
                <c:pt idx="19">
                  <c:v>86</c:v>
                </c:pt>
                <c:pt idx="20">
                  <c:v>90</c:v>
                </c:pt>
              </c:strCache>
            </c:strRef>
          </c:cat>
          <c:val>
            <c:numRef>
              <c:extLst>
                <c:ext xmlns:c15="http://schemas.microsoft.com/office/drawing/2012/chart" uri="{02D57815-91ED-43cb-92C2-25804820EDAC}">
                  <c15:fullRef>
                    <c15:sqref>Eredmény!$G$10:$G$38</c15:sqref>
                  </c15:fullRef>
                </c:ext>
              </c:extLst>
              <c:f>Eredmény!$G$10:$G$30</c:f>
              <c:numCache>
                <c:formatCode>#\ ##0_ _ _)</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3-F594-4279-91E5-EE105921D351}"/>
            </c:ext>
          </c:extLst>
        </c:ser>
        <c:ser>
          <c:idx val="3"/>
          <c:order val="3"/>
          <c:tx>
            <c:strRef>
              <c:f>Eredmény!$J$8</c:f>
              <c:strCache>
                <c:ptCount val="1"/>
                <c:pt idx="0">
                  <c:v>0</c:v>
                </c:pt>
              </c:strCache>
            </c:strRef>
          </c:tx>
          <c:spPr>
            <a:solidFill>
              <a:schemeClr val="accent4"/>
            </a:solidFill>
            <a:ln>
              <a:noFill/>
            </a:ln>
            <a:effectLst/>
          </c:spPr>
          <c:invertIfNegative val="0"/>
          <c:cat>
            <c:strRef>
              <c:extLst>
                <c:ext xmlns:c15="http://schemas.microsoft.com/office/drawing/2012/chart" uri="{02D57815-91ED-43cb-92C2-25804820EDAC}">
                  <c15:fullRef>
                    <c15:sqref>Eredmény!$B$10:$B$38</c15:sqref>
                  </c15:fullRef>
                </c:ext>
              </c:extLst>
              <c:f>Eredmény!$B$10:$B$30</c:f>
              <c:strCache>
                <c:ptCount val="21"/>
                <c:pt idx="0">
                  <c:v>&lt;12</c:v>
                </c:pt>
                <c:pt idx="1">
                  <c:v>14</c:v>
                </c:pt>
                <c:pt idx="2">
                  <c:v>18</c:v>
                </c:pt>
                <c:pt idx="3">
                  <c:v>22</c:v>
                </c:pt>
                <c:pt idx="4">
                  <c:v>26</c:v>
                </c:pt>
                <c:pt idx="5">
                  <c:v>30</c:v>
                </c:pt>
                <c:pt idx="6">
                  <c:v>34</c:v>
                </c:pt>
                <c:pt idx="7">
                  <c:v>38</c:v>
                </c:pt>
                <c:pt idx="8">
                  <c:v>42</c:v>
                </c:pt>
                <c:pt idx="9">
                  <c:v>46</c:v>
                </c:pt>
                <c:pt idx="10">
                  <c:v>50</c:v>
                </c:pt>
                <c:pt idx="11">
                  <c:v>54</c:v>
                </c:pt>
                <c:pt idx="12">
                  <c:v>58</c:v>
                </c:pt>
                <c:pt idx="13">
                  <c:v>62</c:v>
                </c:pt>
                <c:pt idx="14">
                  <c:v>66</c:v>
                </c:pt>
                <c:pt idx="15">
                  <c:v>70</c:v>
                </c:pt>
                <c:pt idx="16">
                  <c:v>74</c:v>
                </c:pt>
                <c:pt idx="17">
                  <c:v>78</c:v>
                </c:pt>
                <c:pt idx="18">
                  <c:v>82</c:v>
                </c:pt>
                <c:pt idx="19">
                  <c:v>86</c:v>
                </c:pt>
                <c:pt idx="20">
                  <c:v>90</c:v>
                </c:pt>
              </c:strCache>
            </c:strRef>
          </c:cat>
          <c:val>
            <c:numRef>
              <c:extLst>
                <c:ext xmlns:c15="http://schemas.microsoft.com/office/drawing/2012/chart" uri="{02D57815-91ED-43cb-92C2-25804820EDAC}">
                  <c15:fullRef>
                    <c15:sqref>Eredmény!$I$10:$I$38</c15:sqref>
                  </c15:fullRef>
                </c:ext>
              </c:extLst>
              <c:f>Eredmény!$I$10:$I$30</c:f>
              <c:numCache>
                <c:formatCode>#\ ##0_ _ _)</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4-F594-4279-91E5-EE105921D351}"/>
            </c:ext>
          </c:extLst>
        </c:ser>
        <c:ser>
          <c:idx val="4"/>
          <c:order val="4"/>
          <c:tx>
            <c:strRef>
              <c:f>Eredmény!$L$8</c:f>
              <c:strCache>
                <c:ptCount val="1"/>
                <c:pt idx="0">
                  <c:v>0</c:v>
                </c:pt>
              </c:strCache>
            </c:strRef>
          </c:tx>
          <c:spPr>
            <a:solidFill>
              <a:schemeClr val="accent5"/>
            </a:solidFill>
            <a:ln>
              <a:noFill/>
            </a:ln>
            <a:effectLst/>
          </c:spPr>
          <c:invertIfNegative val="0"/>
          <c:cat>
            <c:strRef>
              <c:extLst>
                <c:ext xmlns:c15="http://schemas.microsoft.com/office/drawing/2012/chart" uri="{02D57815-91ED-43cb-92C2-25804820EDAC}">
                  <c15:fullRef>
                    <c15:sqref>Eredmény!$B$10:$B$38</c15:sqref>
                  </c15:fullRef>
                </c:ext>
              </c:extLst>
              <c:f>Eredmény!$B$10:$B$30</c:f>
              <c:strCache>
                <c:ptCount val="21"/>
                <c:pt idx="0">
                  <c:v>&lt;12</c:v>
                </c:pt>
                <c:pt idx="1">
                  <c:v>14</c:v>
                </c:pt>
                <c:pt idx="2">
                  <c:v>18</c:v>
                </c:pt>
                <c:pt idx="3">
                  <c:v>22</c:v>
                </c:pt>
                <c:pt idx="4">
                  <c:v>26</c:v>
                </c:pt>
                <c:pt idx="5">
                  <c:v>30</c:v>
                </c:pt>
                <c:pt idx="6">
                  <c:v>34</c:v>
                </c:pt>
                <c:pt idx="7">
                  <c:v>38</c:v>
                </c:pt>
                <c:pt idx="8">
                  <c:v>42</c:v>
                </c:pt>
                <c:pt idx="9">
                  <c:v>46</c:v>
                </c:pt>
                <c:pt idx="10">
                  <c:v>50</c:v>
                </c:pt>
                <c:pt idx="11">
                  <c:v>54</c:v>
                </c:pt>
                <c:pt idx="12">
                  <c:v>58</c:v>
                </c:pt>
                <c:pt idx="13">
                  <c:v>62</c:v>
                </c:pt>
                <c:pt idx="14">
                  <c:v>66</c:v>
                </c:pt>
                <c:pt idx="15">
                  <c:v>70</c:v>
                </c:pt>
                <c:pt idx="16">
                  <c:v>74</c:v>
                </c:pt>
                <c:pt idx="17">
                  <c:v>78</c:v>
                </c:pt>
                <c:pt idx="18">
                  <c:v>82</c:v>
                </c:pt>
                <c:pt idx="19">
                  <c:v>86</c:v>
                </c:pt>
                <c:pt idx="20">
                  <c:v>90</c:v>
                </c:pt>
              </c:strCache>
            </c:strRef>
          </c:cat>
          <c:val>
            <c:numRef>
              <c:extLst>
                <c:ext xmlns:c15="http://schemas.microsoft.com/office/drawing/2012/chart" uri="{02D57815-91ED-43cb-92C2-25804820EDAC}">
                  <c15:fullRef>
                    <c15:sqref>Eredmény!$K$10:$K$38</c15:sqref>
                  </c15:fullRef>
                </c:ext>
              </c:extLst>
              <c:f>Eredmény!$K$10:$K$30</c:f>
              <c:numCache>
                <c:formatCode>#\ ##0_ _ _)</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5-F594-4279-91E5-EE105921D351}"/>
            </c:ext>
          </c:extLst>
        </c:ser>
        <c:ser>
          <c:idx val="5"/>
          <c:order val="5"/>
          <c:tx>
            <c:strRef>
              <c:f>Eredmény!$N$8</c:f>
              <c:strCache>
                <c:ptCount val="1"/>
                <c:pt idx="0">
                  <c:v>0</c:v>
                </c:pt>
              </c:strCache>
            </c:strRef>
          </c:tx>
          <c:spPr>
            <a:solidFill>
              <a:schemeClr val="accent6"/>
            </a:solidFill>
            <a:ln>
              <a:noFill/>
            </a:ln>
            <a:effectLst/>
          </c:spPr>
          <c:invertIfNegative val="0"/>
          <c:cat>
            <c:strRef>
              <c:extLst>
                <c:ext xmlns:c15="http://schemas.microsoft.com/office/drawing/2012/chart" uri="{02D57815-91ED-43cb-92C2-25804820EDAC}">
                  <c15:fullRef>
                    <c15:sqref>Eredmény!$B$10:$B$38</c15:sqref>
                  </c15:fullRef>
                </c:ext>
              </c:extLst>
              <c:f>Eredmény!$B$10:$B$30</c:f>
              <c:strCache>
                <c:ptCount val="21"/>
                <c:pt idx="0">
                  <c:v>&lt;12</c:v>
                </c:pt>
                <c:pt idx="1">
                  <c:v>14</c:v>
                </c:pt>
                <c:pt idx="2">
                  <c:v>18</c:v>
                </c:pt>
                <c:pt idx="3">
                  <c:v>22</c:v>
                </c:pt>
                <c:pt idx="4">
                  <c:v>26</c:v>
                </c:pt>
                <c:pt idx="5">
                  <c:v>30</c:v>
                </c:pt>
                <c:pt idx="6">
                  <c:v>34</c:v>
                </c:pt>
                <c:pt idx="7">
                  <c:v>38</c:v>
                </c:pt>
                <c:pt idx="8">
                  <c:v>42</c:v>
                </c:pt>
                <c:pt idx="9">
                  <c:v>46</c:v>
                </c:pt>
                <c:pt idx="10">
                  <c:v>50</c:v>
                </c:pt>
                <c:pt idx="11">
                  <c:v>54</c:v>
                </c:pt>
                <c:pt idx="12">
                  <c:v>58</c:v>
                </c:pt>
                <c:pt idx="13">
                  <c:v>62</c:v>
                </c:pt>
                <c:pt idx="14">
                  <c:v>66</c:v>
                </c:pt>
                <c:pt idx="15">
                  <c:v>70</c:v>
                </c:pt>
                <c:pt idx="16">
                  <c:v>74</c:v>
                </c:pt>
                <c:pt idx="17">
                  <c:v>78</c:v>
                </c:pt>
                <c:pt idx="18">
                  <c:v>82</c:v>
                </c:pt>
                <c:pt idx="19">
                  <c:v>86</c:v>
                </c:pt>
                <c:pt idx="20">
                  <c:v>90</c:v>
                </c:pt>
              </c:strCache>
            </c:strRef>
          </c:cat>
          <c:val>
            <c:numRef>
              <c:extLst>
                <c:ext xmlns:c15="http://schemas.microsoft.com/office/drawing/2012/chart" uri="{02D57815-91ED-43cb-92C2-25804820EDAC}">
                  <c15:fullRef>
                    <c15:sqref>Eredmény!$M$10:$M$38</c15:sqref>
                  </c15:fullRef>
                </c:ext>
              </c:extLst>
              <c:f>Eredmény!$M$10:$M$30</c:f>
              <c:numCache>
                <c:formatCode>#\ ##0_ _ _)</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6-F594-4279-91E5-EE105921D351}"/>
            </c:ext>
          </c:extLst>
        </c:ser>
        <c:ser>
          <c:idx val="6"/>
          <c:order val="6"/>
          <c:tx>
            <c:strRef>
              <c:f>Eredmény!$P$8</c:f>
              <c:strCache>
                <c:ptCount val="1"/>
                <c:pt idx="0">
                  <c:v>0</c:v>
                </c:pt>
              </c:strCache>
            </c:strRef>
          </c:tx>
          <c:spPr>
            <a:solidFill>
              <a:schemeClr val="accent1">
                <a:lumMod val="60000"/>
              </a:schemeClr>
            </a:solidFill>
            <a:ln>
              <a:noFill/>
            </a:ln>
            <a:effectLst/>
          </c:spPr>
          <c:invertIfNegative val="0"/>
          <c:cat>
            <c:strRef>
              <c:extLst>
                <c:ext xmlns:c15="http://schemas.microsoft.com/office/drawing/2012/chart" uri="{02D57815-91ED-43cb-92C2-25804820EDAC}">
                  <c15:fullRef>
                    <c15:sqref>Eredmény!$B$10:$B$38</c15:sqref>
                  </c15:fullRef>
                </c:ext>
              </c:extLst>
              <c:f>Eredmény!$B$10:$B$30</c:f>
              <c:strCache>
                <c:ptCount val="21"/>
                <c:pt idx="0">
                  <c:v>&lt;12</c:v>
                </c:pt>
                <c:pt idx="1">
                  <c:v>14</c:v>
                </c:pt>
                <c:pt idx="2">
                  <c:v>18</c:v>
                </c:pt>
                <c:pt idx="3">
                  <c:v>22</c:v>
                </c:pt>
                <c:pt idx="4">
                  <c:v>26</c:v>
                </c:pt>
                <c:pt idx="5">
                  <c:v>30</c:v>
                </c:pt>
                <c:pt idx="6">
                  <c:v>34</c:v>
                </c:pt>
                <c:pt idx="7">
                  <c:v>38</c:v>
                </c:pt>
                <c:pt idx="8">
                  <c:v>42</c:v>
                </c:pt>
                <c:pt idx="9">
                  <c:v>46</c:v>
                </c:pt>
                <c:pt idx="10">
                  <c:v>50</c:v>
                </c:pt>
                <c:pt idx="11">
                  <c:v>54</c:v>
                </c:pt>
                <c:pt idx="12">
                  <c:v>58</c:v>
                </c:pt>
                <c:pt idx="13">
                  <c:v>62</c:v>
                </c:pt>
                <c:pt idx="14">
                  <c:v>66</c:v>
                </c:pt>
                <c:pt idx="15">
                  <c:v>70</c:v>
                </c:pt>
                <c:pt idx="16">
                  <c:v>74</c:v>
                </c:pt>
                <c:pt idx="17">
                  <c:v>78</c:v>
                </c:pt>
                <c:pt idx="18">
                  <c:v>82</c:v>
                </c:pt>
                <c:pt idx="19">
                  <c:v>86</c:v>
                </c:pt>
                <c:pt idx="20">
                  <c:v>90</c:v>
                </c:pt>
              </c:strCache>
            </c:strRef>
          </c:cat>
          <c:val>
            <c:numRef>
              <c:extLst>
                <c:ext xmlns:c15="http://schemas.microsoft.com/office/drawing/2012/chart" uri="{02D57815-91ED-43cb-92C2-25804820EDAC}">
                  <c15:fullRef>
                    <c15:sqref>Eredmény!$O$10:$O$38</c15:sqref>
                  </c15:fullRef>
                </c:ext>
              </c:extLst>
              <c:f>Eredmény!$O$10:$O$30</c:f>
              <c:numCache>
                <c:formatCode>#\ ##0_ _ _)</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7-F594-4279-91E5-EE105921D351}"/>
            </c:ext>
          </c:extLst>
        </c:ser>
        <c:ser>
          <c:idx val="7"/>
          <c:order val="7"/>
          <c:tx>
            <c:strRef>
              <c:f>Eredmény!$R$8</c:f>
              <c:strCache>
                <c:ptCount val="1"/>
                <c:pt idx="0">
                  <c:v>0</c:v>
                </c:pt>
              </c:strCache>
            </c:strRef>
          </c:tx>
          <c:spPr>
            <a:solidFill>
              <a:schemeClr val="accent2">
                <a:lumMod val="60000"/>
              </a:schemeClr>
            </a:solidFill>
            <a:ln>
              <a:noFill/>
            </a:ln>
            <a:effectLst/>
          </c:spPr>
          <c:invertIfNegative val="0"/>
          <c:cat>
            <c:strRef>
              <c:extLst>
                <c:ext xmlns:c15="http://schemas.microsoft.com/office/drawing/2012/chart" uri="{02D57815-91ED-43cb-92C2-25804820EDAC}">
                  <c15:fullRef>
                    <c15:sqref>Eredmény!$B$10:$B$38</c15:sqref>
                  </c15:fullRef>
                </c:ext>
              </c:extLst>
              <c:f>Eredmény!$B$10:$B$30</c:f>
              <c:strCache>
                <c:ptCount val="21"/>
                <c:pt idx="0">
                  <c:v>&lt;12</c:v>
                </c:pt>
                <c:pt idx="1">
                  <c:v>14</c:v>
                </c:pt>
                <c:pt idx="2">
                  <c:v>18</c:v>
                </c:pt>
                <c:pt idx="3">
                  <c:v>22</c:v>
                </c:pt>
                <c:pt idx="4">
                  <c:v>26</c:v>
                </c:pt>
                <c:pt idx="5">
                  <c:v>30</c:v>
                </c:pt>
                <c:pt idx="6">
                  <c:v>34</c:v>
                </c:pt>
                <c:pt idx="7">
                  <c:v>38</c:v>
                </c:pt>
                <c:pt idx="8">
                  <c:v>42</c:v>
                </c:pt>
                <c:pt idx="9">
                  <c:v>46</c:v>
                </c:pt>
                <c:pt idx="10">
                  <c:v>50</c:v>
                </c:pt>
                <c:pt idx="11">
                  <c:v>54</c:v>
                </c:pt>
                <c:pt idx="12">
                  <c:v>58</c:v>
                </c:pt>
                <c:pt idx="13">
                  <c:v>62</c:v>
                </c:pt>
                <c:pt idx="14">
                  <c:v>66</c:v>
                </c:pt>
                <c:pt idx="15">
                  <c:v>70</c:v>
                </c:pt>
                <c:pt idx="16">
                  <c:v>74</c:v>
                </c:pt>
                <c:pt idx="17">
                  <c:v>78</c:v>
                </c:pt>
                <c:pt idx="18">
                  <c:v>82</c:v>
                </c:pt>
                <c:pt idx="19">
                  <c:v>86</c:v>
                </c:pt>
                <c:pt idx="20">
                  <c:v>90</c:v>
                </c:pt>
              </c:strCache>
            </c:strRef>
          </c:cat>
          <c:val>
            <c:numRef>
              <c:extLst>
                <c:ext xmlns:c15="http://schemas.microsoft.com/office/drawing/2012/chart" uri="{02D57815-91ED-43cb-92C2-25804820EDAC}">
                  <c15:fullRef>
                    <c15:sqref>Eredmény!$Q$10:$Q$38</c15:sqref>
                  </c15:fullRef>
                </c:ext>
              </c:extLst>
              <c:f>Eredmény!$Q$10:$Q$30</c:f>
              <c:numCache>
                <c:formatCode>#\ ##0_ _ _)</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8-F594-4279-91E5-EE105921D351}"/>
            </c:ext>
          </c:extLst>
        </c:ser>
        <c:ser>
          <c:idx val="8"/>
          <c:order val="8"/>
          <c:tx>
            <c:strRef>
              <c:f>Eredmény!$T$8</c:f>
              <c:strCache>
                <c:ptCount val="1"/>
                <c:pt idx="0">
                  <c:v>0</c:v>
                </c:pt>
              </c:strCache>
            </c:strRef>
          </c:tx>
          <c:spPr>
            <a:solidFill>
              <a:schemeClr val="accent3">
                <a:lumMod val="60000"/>
              </a:schemeClr>
            </a:solidFill>
            <a:ln>
              <a:noFill/>
            </a:ln>
            <a:effectLst/>
          </c:spPr>
          <c:invertIfNegative val="0"/>
          <c:cat>
            <c:strRef>
              <c:extLst>
                <c:ext xmlns:c15="http://schemas.microsoft.com/office/drawing/2012/chart" uri="{02D57815-91ED-43cb-92C2-25804820EDAC}">
                  <c15:fullRef>
                    <c15:sqref>Eredmény!$B$10:$B$38</c15:sqref>
                  </c15:fullRef>
                </c:ext>
              </c:extLst>
              <c:f>Eredmény!$B$10:$B$30</c:f>
              <c:strCache>
                <c:ptCount val="21"/>
                <c:pt idx="0">
                  <c:v>&lt;12</c:v>
                </c:pt>
                <c:pt idx="1">
                  <c:v>14</c:v>
                </c:pt>
                <c:pt idx="2">
                  <c:v>18</c:v>
                </c:pt>
                <c:pt idx="3">
                  <c:v>22</c:v>
                </c:pt>
                <c:pt idx="4">
                  <c:v>26</c:v>
                </c:pt>
                <c:pt idx="5">
                  <c:v>30</c:v>
                </c:pt>
                <c:pt idx="6">
                  <c:v>34</c:v>
                </c:pt>
                <c:pt idx="7">
                  <c:v>38</c:v>
                </c:pt>
                <c:pt idx="8">
                  <c:v>42</c:v>
                </c:pt>
                <c:pt idx="9">
                  <c:v>46</c:v>
                </c:pt>
                <c:pt idx="10">
                  <c:v>50</c:v>
                </c:pt>
                <c:pt idx="11">
                  <c:v>54</c:v>
                </c:pt>
                <c:pt idx="12">
                  <c:v>58</c:v>
                </c:pt>
                <c:pt idx="13">
                  <c:v>62</c:v>
                </c:pt>
                <c:pt idx="14">
                  <c:v>66</c:v>
                </c:pt>
                <c:pt idx="15">
                  <c:v>70</c:v>
                </c:pt>
                <c:pt idx="16">
                  <c:v>74</c:v>
                </c:pt>
                <c:pt idx="17">
                  <c:v>78</c:v>
                </c:pt>
                <c:pt idx="18">
                  <c:v>82</c:v>
                </c:pt>
                <c:pt idx="19">
                  <c:v>86</c:v>
                </c:pt>
                <c:pt idx="20">
                  <c:v>90</c:v>
                </c:pt>
              </c:strCache>
            </c:strRef>
          </c:cat>
          <c:val>
            <c:numRef>
              <c:extLst>
                <c:ext xmlns:c15="http://schemas.microsoft.com/office/drawing/2012/chart" uri="{02D57815-91ED-43cb-92C2-25804820EDAC}">
                  <c15:fullRef>
                    <c15:sqref>Eredmény!$S$10:$S$38</c15:sqref>
                  </c15:fullRef>
                </c:ext>
              </c:extLst>
              <c:f>Eredmény!$S$10:$S$30</c:f>
              <c:numCache>
                <c:formatCode>#\ ##0_ _ _)</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9-F594-4279-91E5-EE105921D351}"/>
            </c:ext>
          </c:extLst>
        </c:ser>
        <c:dLbls>
          <c:showLegendKey val="0"/>
          <c:showVal val="0"/>
          <c:showCatName val="0"/>
          <c:showSerName val="0"/>
          <c:showPercent val="0"/>
          <c:showBubbleSize val="0"/>
        </c:dLbls>
        <c:gapWidth val="150"/>
        <c:overlap val="100"/>
        <c:axId val="409988728"/>
        <c:axId val="409991352"/>
      </c:barChart>
      <c:lineChart>
        <c:grouping val="standard"/>
        <c:varyColors val="0"/>
        <c:ser>
          <c:idx val="9"/>
          <c:order val="9"/>
          <c:tx>
            <c:v>Törzsszám modell</c:v>
          </c:tx>
          <c:spPr>
            <a:ln w="50800" cap="rnd">
              <a:solidFill>
                <a:srgbClr val="FF0000"/>
              </a:solidFill>
              <a:round/>
            </a:ln>
            <a:effectLst/>
          </c:spPr>
          <c:marker>
            <c:symbol val="circle"/>
            <c:size val="10"/>
            <c:spPr>
              <a:solidFill>
                <a:srgbClr val="FFFF00"/>
              </a:solidFill>
              <a:ln w="9525">
                <a:solidFill>
                  <a:srgbClr val="FF0000"/>
                </a:solidFill>
              </a:ln>
              <a:effectLst/>
            </c:spPr>
          </c:marker>
          <c:cat>
            <c:strRef>
              <c:extLst>
                <c:ext xmlns:c15="http://schemas.microsoft.com/office/drawing/2012/chart" uri="{02D57815-91ED-43cb-92C2-25804820EDAC}">
                  <c15:fullRef>
                    <c15:sqref>Eloszlás!$B$4:$B$30</c15:sqref>
                  </c15:fullRef>
                </c:ext>
              </c:extLst>
              <c:f>Eloszlás!$B$4:$B$24</c:f>
              <c:strCache>
                <c:ptCount val="21"/>
                <c:pt idx="0">
                  <c:v>&lt;12</c:v>
                </c:pt>
                <c:pt idx="1">
                  <c:v>14</c:v>
                </c:pt>
                <c:pt idx="2">
                  <c:v>18</c:v>
                </c:pt>
                <c:pt idx="3">
                  <c:v>22</c:v>
                </c:pt>
                <c:pt idx="4">
                  <c:v>26</c:v>
                </c:pt>
                <c:pt idx="5">
                  <c:v>30</c:v>
                </c:pt>
                <c:pt idx="6">
                  <c:v>34</c:v>
                </c:pt>
                <c:pt idx="7">
                  <c:v>38</c:v>
                </c:pt>
                <c:pt idx="8">
                  <c:v>42</c:v>
                </c:pt>
                <c:pt idx="9">
                  <c:v>46</c:v>
                </c:pt>
                <c:pt idx="10">
                  <c:v>50</c:v>
                </c:pt>
                <c:pt idx="11">
                  <c:v>54</c:v>
                </c:pt>
                <c:pt idx="12">
                  <c:v>58</c:v>
                </c:pt>
                <c:pt idx="13">
                  <c:v>62</c:v>
                </c:pt>
                <c:pt idx="14">
                  <c:v>66</c:v>
                </c:pt>
                <c:pt idx="15">
                  <c:v>70</c:v>
                </c:pt>
                <c:pt idx="16">
                  <c:v>74</c:v>
                </c:pt>
                <c:pt idx="17">
                  <c:v>78</c:v>
                </c:pt>
                <c:pt idx="18">
                  <c:v>82</c:v>
                </c:pt>
                <c:pt idx="19">
                  <c:v>86</c:v>
                </c:pt>
                <c:pt idx="20">
                  <c:v>90</c:v>
                </c:pt>
                <c:pt idx="23">
                  <c:v>&lt;12</c:v>
                </c:pt>
                <c:pt idx="24">
                  <c:v>14</c:v>
                </c:pt>
                <c:pt idx="25">
                  <c:v>18</c:v>
                </c:pt>
                <c:pt idx="26">
                  <c:v>22</c:v>
                </c:pt>
              </c:strCache>
            </c:strRef>
          </c:cat>
          <c:val>
            <c:numRef>
              <c:extLst>
                <c:ext xmlns:c15="http://schemas.microsoft.com/office/drawing/2012/chart" uri="{02D57815-91ED-43cb-92C2-25804820EDAC}">
                  <c15:fullRef>
                    <c15:sqref>Eloszlás!$C$4:$C$23</c15:sqref>
                  </c15:fullRef>
                </c:ext>
              </c:extLst>
              <c:f>Eloszlás!$C$4:$C$23</c:f>
              <c:numCache>
                <c:formatCode>General</c:formatCode>
                <c:ptCount val="20"/>
                <c:pt idx="1">
                  <c:v>53.41</c:v>
                </c:pt>
                <c:pt idx="2">
                  <c:v>42.08708</c:v>
                </c:pt>
                <c:pt idx="3">
                  <c:v>33.164619039999998</c:v>
                </c:pt>
                <c:pt idx="4">
                  <c:v>26.133719803520002</c:v>
                </c:pt>
                <c:pt idx="5">
                  <c:v>20.59337120517376</c:v>
                </c:pt>
                <c:pt idx="6">
                  <c:v>16.227576509676926</c:v>
                </c:pt>
                <c:pt idx="7">
                  <c:v>12.787330289625418</c:v>
                </c:pt>
                <c:pt idx="8">
                  <c:v>10.076416268224829</c:v>
                </c:pt>
                <c:pt idx="9">
                  <c:v>7.9402160193611655</c:v>
                </c:pt>
                <c:pt idx="10">
                  <c:v>6.2568902232565984</c:v>
                </c:pt>
                <c:pt idx="11">
                  <c:v>4.9304294959261998</c:v>
                </c:pt>
                <c:pt idx="12">
                  <c:v>3.8851784427898459</c:v>
                </c:pt>
                <c:pt idx="13">
                  <c:v>3.0615206129183985</c:v>
                </c:pt>
                <c:pt idx="14">
                  <c:v>2.4124782429796983</c:v>
                </c:pt>
                <c:pt idx="15">
                  <c:v>1.9010328554680023</c:v>
                </c:pt>
                <c:pt idx="16">
                  <c:v>0</c:v>
                </c:pt>
                <c:pt idx="17">
                  <c:v>0</c:v>
                </c:pt>
              </c:numCache>
            </c:numRef>
          </c:val>
          <c:smooth val="0"/>
          <c:extLst>
            <c:ext xmlns:c16="http://schemas.microsoft.com/office/drawing/2014/chart" uri="{C3380CC4-5D6E-409C-BE32-E72D297353CC}">
              <c16:uniqueId val="{0000000A-F594-4279-91E5-EE105921D351}"/>
            </c:ext>
          </c:extLst>
        </c:ser>
        <c:dLbls>
          <c:showLegendKey val="0"/>
          <c:showVal val="0"/>
          <c:showCatName val="0"/>
          <c:showSerName val="0"/>
          <c:showPercent val="0"/>
          <c:showBubbleSize val="0"/>
        </c:dLbls>
        <c:marker val="1"/>
        <c:smooth val="0"/>
        <c:axId val="409988728"/>
        <c:axId val="409991352"/>
      </c:lineChart>
      <c:lineChart>
        <c:grouping val="standard"/>
        <c:varyColors val="0"/>
        <c:ser>
          <c:idx val="11"/>
          <c:order val="10"/>
          <c:tx>
            <c:v>Körlap modell</c:v>
          </c:tx>
          <c:spPr>
            <a:ln w="50800" cap="rnd">
              <a:solidFill>
                <a:srgbClr val="089ADC"/>
              </a:solidFill>
              <a:round/>
            </a:ln>
            <a:effectLst/>
          </c:spPr>
          <c:marker>
            <c:symbol val="circle"/>
            <c:size val="10"/>
            <c:spPr>
              <a:solidFill>
                <a:schemeClr val="accent5">
                  <a:lumMod val="40000"/>
                  <a:lumOff val="60000"/>
                </a:schemeClr>
              </a:solidFill>
              <a:ln w="9525">
                <a:solidFill>
                  <a:srgbClr val="0070C0"/>
                </a:solidFill>
              </a:ln>
              <a:effectLst/>
            </c:spPr>
          </c:marker>
          <c:cat>
            <c:strLit>
              <c:ptCount val="21"/>
              <c:pt idx="0">
                <c:v>&lt;12</c:v>
              </c:pt>
              <c:pt idx="1">
                <c:v>14</c:v>
              </c:pt>
              <c:pt idx="2">
                <c:v>18</c:v>
              </c:pt>
              <c:pt idx="3">
                <c:v>22</c:v>
              </c:pt>
              <c:pt idx="4">
                <c:v>26</c:v>
              </c:pt>
              <c:pt idx="5">
                <c:v>30</c:v>
              </c:pt>
              <c:pt idx="6">
                <c:v>34</c:v>
              </c:pt>
              <c:pt idx="7">
                <c:v>38</c:v>
              </c:pt>
              <c:pt idx="8">
                <c:v>42</c:v>
              </c:pt>
              <c:pt idx="9">
                <c:v>46</c:v>
              </c:pt>
              <c:pt idx="10">
                <c:v>50</c:v>
              </c:pt>
              <c:pt idx="11">
                <c:v>54</c:v>
              </c:pt>
              <c:pt idx="12">
                <c:v>58</c:v>
              </c:pt>
              <c:pt idx="13">
                <c:v>62</c:v>
              </c:pt>
              <c:pt idx="14">
                <c:v>66</c:v>
              </c:pt>
              <c:pt idx="15">
                <c:v>70</c:v>
              </c:pt>
              <c:pt idx="16">
                <c:v>74</c:v>
              </c:pt>
              <c:pt idx="17">
                <c:v>78</c:v>
              </c:pt>
              <c:pt idx="18">
                <c:v>82</c:v>
              </c:pt>
              <c:pt idx="19">
                <c:v>86</c:v>
              </c:pt>
              <c:pt idx="20">
                <c:v>90</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Eloszlás!$C$27:$C$44</c15:sqref>
                  </c15:fullRef>
                </c:ext>
              </c:extLst>
              <c:f>Eloszlás!$C$27:$C$44</c:f>
              <c:numCache>
                <c:formatCode>General</c:formatCode>
                <c:ptCount val="18"/>
                <c:pt idx="1">
                  <c:v>0.82218307177833116</c:v>
                </c:pt>
                <c:pt idx="2">
                  <c:v>1.0709857368462716</c:v>
                </c:pt>
                <c:pt idx="3">
                  <c:v>1.2606956547755348</c:v>
                </c:pt>
                <c:pt idx="4">
                  <c:v>1.3875153862625418</c:v>
                </c:pt>
                <c:pt idx="5">
                  <c:v>1.455659633043483</c:v>
                </c:pt>
                <c:pt idx="6">
                  <c:v>1.4733345757878158</c:v>
                </c:pt>
                <c:pt idx="7">
                  <c:v>1.4502302425785756</c:v>
                </c:pt>
                <c:pt idx="8">
                  <c:v>1.39602939373406</c:v>
                </c:pt>
                <c:pt idx="9">
                  <c:v>1.3195864962286403</c:v>
                </c:pt>
                <c:pt idx="10">
                  <c:v>1.2285375224812956</c:v>
                </c:pt>
                <c:pt idx="11">
                  <c:v>1.1291773389830806</c:v>
                </c:pt>
                <c:pt idx="12">
                  <c:v>1.0264950013207124</c:v>
                </c:pt>
                <c:pt idx="13">
                  <c:v>0.9242946690370194</c:v>
                </c:pt>
                <c:pt idx="14">
                  <c:v>0.82535570544232628</c:v>
                </c:pt>
                <c:pt idx="15">
                  <c:v>0.73160317948896003</c:v>
                </c:pt>
                <c:pt idx="16">
                  <c:v>0</c:v>
                </c:pt>
                <c:pt idx="17">
                  <c:v>0</c:v>
                </c:pt>
              </c:numCache>
            </c:numRef>
          </c:val>
          <c:smooth val="0"/>
          <c:extLst>
            <c:ext xmlns:c16="http://schemas.microsoft.com/office/drawing/2014/chart" uri="{C3380CC4-5D6E-409C-BE32-E72D297353CC}">
              <c16:uniqueId val="{0000000B-F594-4279-91E5-EE105921D351}"/>
            </c:ext>
          </c:extLst>
        </c:ser>
        <c:dLbls>
          <c:showLegendKey val="0"/>
          <c:showVal val="0"/>
          <c:showCatName val="0"/>
          <c:showSerName val="0"/>
          <c:showPercent val="0"/>
          <c:showBubbleSize val="0"/>
        </c:dLbls>
        <c:marker val="1"/>
        <c:smooth val="0"/>
        <c:axId val="544329776"/>
        <c:axId val="544336664"/>
      </c:lineChart>
      <c:catAx>
        <c:axId val="409988728"/>
        <c:scaling>
          <c:orientation val="minMax"/>
        </c:scaling>
        <c:delete val="0"/>
        <c:axPos val="b"/>
        <c:title>
          <c:tx>
            <c:rich>
              <a:bodyPr rot="0" spcFirstLastPara="1" vertOverflow="ellipsis" vert="horz" wrap="square" anchor="ctr" anchorCtr="1"/>
              <a:lstStyle/>
              <a:p>
                <a:pPr>
                  <a:defRPr sz="1400" b="0" i="0" u="none" strike="noStrike" kern="1200" baseline="0">
                    <a:solidFill>
                      <a:schemeClr val="tx1"/>
                    </a:solidFill>
                    <a:latin typeface="+mn-lt"/>
                    <a:ea typeface="+mn-ea"/>
                    <a:cs typeface="+mn-cs"/>
                  </a:defRPr>
                </a:pPr>
                <a:r>
                  <a:rPr lang="hu-HU"/>
                  <a:t>Átmérő méretcsoportok középértéke (cm)</a:t>
                </a:r>
              </a:p>
            </c:rich>
          </c:tx>
          <c:overlay val="0"/>
          <c:spPr>
            <a:noFill/>
            <a:ln>
              <a:noFill/>
            </a:ln>
            <a:effectLst/>
          </c:spPr>
          <c:txPr>
            <a:bodyPr rot="0" spcFirstLastPara="1" vertOverflow="ellipsis" vert="horz" wrap="square" anchor="ctr" anchorCtr="1"/>
            <a:lstStyle/>
            <a:p>
              <a:pPr>
                <a:defRPr sz="1400" b="0" i="0" u="none" strike="noStrike" kern="1200" baseline="0">
                  <a:solidFill>
                    <a:schemeClr val="tx1"/>
                  </a:solidFill>
                  <a:latin typeface="+mn-lt"/>
                  <a:ea typeface="+mn-ea"/>
                  <a:cs typeface="+mn-cs"/>
                </a:defRPr>
              </a:pPr>
              <a:endParaRPr lang="hu-HU"/>
            </a:p>
          </c:txPr>
        </c:title>
        <c:numFmt formatCode="General" sourceLinked="1"/>
        <c:majorTickMark val="none"/>
        <c:minorTickMark val="none"/>
        <c:tickLblPos val="nextTo"/>
        <c:spPr>
          <a:noFill/>
          <a:ln w="19050" cap="flat" cmpd="sng" algn="ctr">
            <a:solidFill>
              <a:schemeClr val="tx1"/>
            </a:solidFill>
            <a:round/>
          </a:ln>
          <a:effectLst/>
        </c:spPr>
        <c:txPr>
          <a:bodyPr rot="-60000000" spcFirstLastPara="1" vertOverflow="ellipsis" vert="horz" wrap="square" anchor="ctr" anchorCtr="1"/>
          <a:lstStyle/>
          <a:p>
            <a:pPr>
              <a:defRPr sz="1400" b="0" i="0" u="none" strike="noStrike" kern="1200" baseline="0">
                <a:solidFill>
                  <a:schemeClr val="tx1"/>
                </a:solidFill>
                <a:latin typeface="+mn-lt"/>
                <a:ea typeface="+mn-ea"/>
                <a:cs typeface="+mn-cs"/>
              </a:defRPr>
            </a:pPr>
            <a:endParaRPr lang="hu-HU"/>
          </a:p>
        </c:txPr>
        <c:crossAx val="409991352"/>
        <c:crosses val="autoZero"/>
        <c:auto val="1"/>
        <c:lblAlgn val="ctr"/>
        <c:lblOffset val="100"/>
        <c:noMultiLvlLbl val="0"/>
      </c:catAx>
      <c:valAx>
        <c:axId val="409991352"/>
        <c:scaling>
          <c:orientation val="minMax"/>
        </c:scaling>
        <c:delete val="0"/>
        <c:axPos val="l"/>
        <c:majorGridlines>
          <c:spPr>
            <a:ln w="9525" cap="flat" cmpd="sng" algn="ctr">
              <a:solidFill>
                <a:schemeClr val="tx1"/>
              </a:solidFill>
              <a:prstDash val="dash"/>
              <a:round/>
            </a:ln>
            <a:effectLst/>
          </c:spPr>
        </c:majorGridlines>
        <c:title>
          <c:tx>
            <c:rich>
              <a:bodyPr rot="-5400000" spcFirstLastPara="1" vertOverflow="ellipsis" vert="horz" wrap="square" anchor="ctr" anchorCtr="1"/>
              <a:lstStyle/>
              <a:p>
                <a:pPr>
                  <a:defRPr sz="1400" b="0" i="0" u="none" strike="noStrike" kern="1200" baseline="0">
                    <a:solidFill>
                      <a:schemeClr val="tx1"/>
                    </a:solidFill>
                    <a:latin typeface="+mn-lt"/>
                    <a:ea typeface="+mn-ea"/>
                    <a:cs typeface="+mn-cs"/>
                  </a:defRPr>
                </a:pPr>
                <a:r>
                  <a:rPr lang="hu-HU"/>
                  <a:t>Hektáronkénti törzsszám (db/ha)</a:t>
                </a:r>
              </a:p>
            </c:rich>
          </c:tx>
          <c:overlay val="0"/>
          <c:spPr>
            <a:noFill/>
            <a:ln>
              <a:noFill/>
            </a:ln>
            <a:effectLst/>
          </c:spPr>
          <c:txPr>
            <a:bodyPr rot="-5400000" spcFirstLastPara="1" vertOverflow="ellipsis" vert="horz" wrap="square" anchor="ctr" anchorCtr="1"/>
            <a:lstStyle/>
            <a:p>
              <a:pPr>
                <a:defRPr sz="1400" b="0" i="0" u="none" strike="noStrike" kern="1200" baseline="0">
                  <a:solidFill>
                    <a:schemeClr val="tx1"/>
                  </a:solidFill>
                  <a:latin typeface="+mn-lt"/>
                  <a:ea typeface="+mn-ea"/>
                  <a:cs typeface="+mn-cs"/>
                </a:defRPr>
              </a:pPr>
              <a:endParaRPr lang="hu-HU"/>
            </a:p>
          </c:txPr>
        </c:title>
        <c:numFmt formatCode="0_ _ _)" sourceLinked="0"/>
        <c:majorTickMark val="none"/>
        <c:minorTickMark val="none"/>
        <c:tickLblPos val="nextTo"/>
        <c:spPr>
          <a:noFill/>
          <a:ln>
            <a:noFill/>
          </a:ln>
          <a:effectLst/>
        </c:spPr>
        <c:txPr>
          <a:bodyPr rot="-60000000" spcFirstLastPara="1" vertOverflow="ellipsis" vert="horz" wrap="square" anchor="ctr" anchorCtr="1"/>
          <a:lstStyle/>
          <a:p>
            <a:pPr>
              <a:defRPr sz="1400" b="0" i="0" u="none" strike="noStrike" kern="1200" baseline="0">
                <a:solidFill>
                  <a:schemeClr val="tx1"/>
                </a:solidFill>
                <a:latin typeface="+mn-lt"/>
                <a:ea typeface="+mn-ea"/>
                <a:cs typeface="+mn-cs"/>
              </a:defRPr>
            </a:pPr>
            <a:endParaRPr lang="hu-HU"/>
          </a:p>
        </c:txPr>
        <c:crossAx val="409988728"/>
        <c:crosses val="autoZero"/>
        <c:crossBetween val="between"/>
        <c:majorUnit val="5"/>
      </c:valAx>
      <c:valAx>
        <c:axId val="544336664"/>
        <c:scaling>
          <c:orientation val="minMax"/>
        </c:scaling>
        <c:delete val="0"/>
        <c:axPos val="r"/>
        <c:title>
          <c:tx>
            <c:rich>
              <a:bodyPr rot="-5400000" spcFirstLastPara="1" vertOverflow="ellipsis" vert="horz" wrap="square" anchor="ctr" anchorCtr="1"/>
              <a:lstStyle/>
              <a:p>
                <a:pPr>
                  <a:defRPr sz="1400" b="0" i="0" u="none" strike="noStrike" kern="1200" baseline="0">
                    <a:solidFill>
                      <a:schemeClr val="tx1"/>
                    </a:solidFill>
                    <a:latin typeface="+mn-lt"/>
                    <a:ea typeface="+mn-ea"/>
                    <a:cs typeface="+mn-cs"/>
                  </a:defRPr>
                </a:pPr>
                <a:r>
                  <a:rPr lang="hu-HU"/>
                  <a:t>Hektáronkénti körlapösszeg (m</a:t>
                </a:r>
                <a:r>
                  <a:rPr lang="hu-HU" baseline="30000"/>
                  <a:t>2</a:t>
                </a:r>
                <a:r>
                  <a:rPr lang="hu-HU"/>
                  <a:t>/ha)</a:t>
                </a:r>
              </a:p>
            </c:rich>
          </c:tx>
          <c:overlay val="0"/>
          <c:spPr>
            <a:noFill/>
            <a:ln>
              <a:noFill/>
            </a:ln>
            <a:effectLst/>
          </c:spPr>
          <c:txPr>
            <a:bodyPr rot="-5400000" spcFirstLastPara="1" vertOverflow="ellipsis" vert="horz" wrap="square" anchor="ctr" anchorCtr="1"/>
            <a:lstStyle/>
            <a:p>
              <a:pPr>
                <a:defRPr sz="1400" b="0" i="0" u="none" strike="noStrike" kern="1200" baseline="0">
                  <a:solidFill>
                    <a:schemeClr val="tx1"/>
                  </a:solidFill>
                  <a:latin typeface="+mn-lt"/>
                  <a:ea typeface="+mn-ea"/>
                  <a:cs typeface="+mn-cs"/>
                </a:defRPr>
              </a:pPr>
              <a:endParaRPr lang="hu-HU"/>
            </a:p>
          </c:txPr>
        </c:title>
        <c:numFmt formatCode="#\ ##0_ _ _)" sourceLinked="0"/>
        <c:majorTickMark val="out"/>
        <c:minorTickMark val="none"/>
        <c:tickLblPos val="nextTo"/>
        <c:spPr>
          <a:noFill/>
          <a:ln>
            <a:noFill/>
          </a:ln>
          <a:effectLst/>
        </c:spPr>
        <c:txPr>
          <a:bodyPr rot="-60000000" spcFirstLastPara="1" vertOverflow="ellipsis" vert="horz" wrap="square" anchor="ctr" anchorCtr="1"/>
          <a:lstStyle/>
          <a:p>
            <a:pPr>
              <a:defRPr sz="1400" b="0" i="0" u="none" strike="noStrike" kern="1200" baseline="0">
                <a:solidFill>
                  <a:schemeClr val="tx1"/>
                </a:solidFill>
                <a:latin typeface="+mn-lt"/>
                <a:ea typeface="+mn-ea"/>
                <a:cs typeface="+mn-cs"/>
              </a:defRPr>
            </a:pPr>
            <a:endParaRPr lang="hu-HU"/>
          </a:p>
        </c:txPr>
        <c:crossAx val="544329776"/>
        <c:crosses val="max"/>
        <c:crossBetween val="between"/>
      </c:valAx>
      <c:catAx>
        <c:axId val="544329776"/>
        <c:scaling>
          <c:orientation val="minMax"/>
        </c:scaling>
        <c:delete val="1"/>
        <c:axPos val="b"/>
        <c:numFmt formatCode="General" sourceLinked="1"/>
        <c:majorTickMark val="out"/>
        <c:minorTickMark val="none"/>
        <c:tickLblPos val="nextTo"/>
        <c:crossAx val="544336664"/>
        <c:crosses val="autoZero"/>
        <c:auto val="1"/>
        <c:lblAlgn val="ctr"/>
        <c:lblOffset val="100"/>
        <c:noMultiLvlLbl val="0"/>
      </c:catAx>
      <c:spPr>
        <a:noFill/>
        <a:ln>
          <a:solidFill>
            <a:schemeClr val="tx1"/>
          </a:solidFill>
        </a:ln>
        <a:effectLst/>
      </c:spPr>
    </c:plotArea>
    <c:legend>
      <c:legendPos val="r"/>
      <c:overlay val="0"/>
      <c:spPr>
        <a:solidFill>
          <a:schemeClr val="bg1"/>
        </a:solidFill>
        <a:ln>
          <a:solidFill>
            <a:schemeClr val="tx1"/>
          </a:solidFill>
        </a:ln>
        <a:effectLst/>
      </c:spPr>
      <c:txPr>
        <a:bodyPr rot="0" spcFirstLastPara="1" vertOverflow="ellipsis" vert="horz" wrap="square" anchor="ctr" anchorCtr="1"/>
        <a:lstStyle/>
        <a:p>
          <a:pPr>
            <a:defRPr sz="1400" b="0" i="0" u="none" strike="noStrike" kern="1200" baseline="0">
              <a:solidFill>
                <a:schemeClr val="tx1"/>
              </a:solidFill>
              <a:latin typeface="+mn-lt"/>
              <a:ea typeface="+mn-ea"/>
              <a:cs typeface="+mn-cs"/>
            </a:defRPr>
          </a:pPr>
          <a:endParaRPr lang="hu-HU"/>
        </a:p>
      </c:txPr>
    </c:legend>
    <c:plotVisOnly val="1"/>
    <c:dispBlanksAs val="gap"/>
    <c:showDLblsOverMax val="0"/>
  </c:chart>
  <c:spPr>
    <a:solidFill>
      <a:schemeClr val="bg1"/>
    </a:solidFill>
    <a:ln w="9525" cap="flat" cmpd="sng" algn="ctr">
      <a:noFill/>
      <a:round/>
    </a:ln>
    <a:effectLst/>
  </c:spPr>
  <c:txPr>
    <a:bodyPr/>
    <a:lstStyle/>
    <a:p>
      <a:pPr>
        <a:defRPr sz="1400">
          <a:solidFill>
            <a:schemeClr val="tx1"/>
          </a:solidFill>
        </a:defRPr>
      </a:pPr>
      <a:endParaRPr lang="hu-HU"/>
    </a:p>
  </c:txPr>
  <c:printSettings>
    <c:headerFooter/>
    <c:pageMargins b="0.75" l="0.7" r="0.7" t="0.75" header="0.3" footer="0.3"/>
    <c:pageSetup paperSize="9" orientation="landscape"/>
  </c:printSettings>
  <c:userShapes r:id="rId3"/>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hu-HU"/>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areaChart>
        <c:grouping val="standard"/>
        <c:varyColors val="0"/>
        <c:ser>
          <c:idx val="10"/>
          <c:order val="11"/>
          <c:tx>
            <c:v>Körlapösszeg</c:v>
          </c:tx>
          <c:spPr>
            <a:solidFill>
              <a:schemeClr val="accent1">
                <a:lumMod val="20000"/>
                <a:lumOff val="80000"/>
              </a:schemeClr>
            </a:solidFill>
            <a:ln w="3175">
              <a:solidFill>
                <a:schemeClr val="accent5">
                  <a:lumMod val="75000"/>
                </a:schemeClr>
              </a:solidFill>
            </a:ln>
            <a:effectLst/>
          </c:spPr>
          <c:cat>
            <c:strRef>
              <c:extLst>
                <c:ext xmlns:c15="http://schemas.microsoft.com/office/drawing/2012/chart" uri="{02D57815-91ED-43cb-92C2-25804820EDAC}">
                  <c15:fullRef>
                    <c15:sqref>Eredmény!$B$10:$B$30</c15:sqref>
                  </c15:fullRef>
                </c:ext>
              </c:extLst>
              <c:f>Eredmény!$B$10:$B$30</c:f>
              <c:strCache>
                <c:ptCount val="21"/>
                <c:pt idx="0">
                  <c:v>&lt;12</c:v>
                </c:pt>
                <c:pt idx="1">
                  <c:v>14</c:v>
                </c:pt>
                <c:pt idx="2">
                  <c:v>18</c:v>
                </c:pt>
                <c:pt idx="3">
                  <c:v>22</c:v>
                </c:pt>
                <c:pt idx="4">
                  <c:v>26</c:v>
                </c:pt>
                <c:pt idx="5">
                  <c:v>30</c:v>
                </c:pt>
                <c:pt idx="6">
                  <c:v>34</c:v>
                </c:pt>
                <c:pt idx="7">
                  <c:v>38</c:v>
                </c:pt>
                <c:pt idx="8">
                  <c:v>42</c:v>
                </c:pt>
                <c:pt idx="9">
                  <c:v>46</c:v>
                </c:pt>
                <c:pt idx="10">
                  <c:v>50</c:v>
                </c:pt>
                <c:pt idx="11">
                  <c:v>54</c:v>
                </c:pt>
                <c:pt idx="12">
                  <c:v>58</c:v>
                </c:pt>
                <c:pt idx="13">
                  <c:v>62</c:v>
                </c:pt>
                <c:pt idx="14">
                  <c:v>66</c:v>
                </c:pt>
                <c:pt idx="15">
                  <c:v>70</c:v>
                </c:pt>
                <c:pt idx="16">
                  <c:v>74</c:v>
                </c:pt>
                <c:pt idx="17">
                  <c:v>78</c:v>
                </c:pt>
                <c:pt idx="18">
                  <c:v>82</c:v>
                </c:pt>
                <c:pt idx="19">
                  <c:v>86</c:v>
                </c:pt>
                <c:pt idx="20">
                  <c:v>90</c:v>
                </c:pt>
              </c:strCache>
            </c:strRef>
          </c:cat>
          <c:val>
            <c:numRef>
              <c:extLst>
                <c:ext xmlns:c15="http://schemas.microsoft.com/office/drawing/2012/chart" uri="{02D57815-91ED-43cb-92C2-25804820EDAC}">
                  <c15:fullRef>
                    <c15:sqref>Eredmény!$V$10:$V$38</c15:sqref>
                  </c15:fullRef>
                </c:ext>
              </c:extLst>
              <c:f>Eredmény!$V$10:$V$30</c:f>
              <c:numCache>
                <c:formatCode>0.00_ _ _)</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0-DE1E-4CB9-8E6B-0AECB37AEEFF}"/>
            </c:ext>
          </c:extLst>
        </c:ser>
        <c:dLbls>
          <c:showLegendKey val="0"/>
          <c:showVal val="0"/>
          <c:showCatName val="0"/>
          <c:showSerName val="0"/>
          <c:showPercent val="0"/>
          <c:showBubbleSize val="0"/>
        </c:dLbls>
        <c:axId val="544329776"/>
        <c:axId val="544336664"/>
      </c:areaChart>
      <c:barChart>
        <c:barDir val="col"/>
        <c:grouping val="stacked"/>
        <c:varyColors val="0"/>
        <c:ser>
          <c:idx val="0"/>
          <c:order val="0"/>
          <c:tx>
            <c:strRef>
              <c:f>Eredmény!$D$8</c:f>
              <c:strCache>
                <c:ptCount val="1"/>
                <c:pt idx="0">
                  <c:v>0</c:v>
                </c:pt>
              </c:strCache>
            </c:strRef>
          </c:tx>
          <c:spPr>
            <a:solidFill>
              <a:schemeClr val="accent1"/>
            </a:solidFill>
            <a:ln>
              <a:noFill/>
            </a:ln>
            <a:effectLst/>
          </c:spPr>
          <c:invertIfNegative val="0"/>
          <c:cat>
            <c:strRef>
              <c:extLst>
                <c:ext xmlns:c15="http://schemas.microsoft.com/office/drawing/2012/chart" uri="{02D57815-91ED-43cb-92C2-25804820EDAC}">
                  <c15:fullRef>
                    <c15:sqref>Eredmény!$B$10:$B$38</c15:sqref>
                  </c15:fullRef>
                </c:ext>
              </c:extLst>
              <c:f>Eredmény!$B$10:$B$30</c:f>
              <c:strCache>
                <c:ptCount val="21"/>
                <c:pt idx="0">
                  <c:v>&lt;12</c:v>
                </c:pt>
                <c:pt idx="1">
                  <c:v>14</c:v>
                </c:pt>
                <c:pt idx="2">
                  <c:v>18</c:v>
                </c:pt>
                <c:pt idx="3">
                  <c:v>22</c:v>
                </c:pt>
                <c:pt idx="4">
                  <c:v>26</c:v>
                </c:pt>
                <c:pt idx="5">
                  <c:v>30</c:v>
                </c:pt>
                <c:pt idx="6">
                  <c:v>34</c:v>
                </c:pt>
                <c:pt idx="7">
                  <c:v>38</c:v>
                </c:pt>
                <c:pt idx="8">
                  <c:v>42</c:v>
                </c:pt>
                <c:pt idx="9">
                  <c:v>46</c:v>
                </c:pt>
                <c:pt idx="10">
                  <c:v>50</c:v>
                </c:pt>
                <c:pt idx="11">
                  <c:v>54</c:v>
                </c:pt>
                <c:pt idx="12">
                  <c:v>58</c:v>
                </c:pt>
                <c:pt idx="13">
                  <c:v>62</c:v>
                </c:pt>
                <c:pt idx="14">
                  <c:v>66</c:v>
                </c:pt>
                <c:pt idx="15">
                  <c:v>70</c:v>
                </c:pt>
                <c:pt idx="16">
                  <c:v>74</c:v>
                </c:pt>
                <c:pt idx="17">
                  <c:v>78</c:v>
                </c:pt>
                <c:pt idx="18">
                  <c:v>82</c:v>
                </c:pt>
                <c:pt idx="19">
                  <c:v>86</c:v>
                </c:pt>
                <c:pt idx="20">
                  <c:v>90</c:v>
                </c:pt>
              </c:strCache>
            </c:strRef>
          </c:cat>
          <c:val>
            <c:numRef>
              <c:extLst>
                <c:ext xmlns:c15="http://schemas.microsoft.com/office/drawing/2012/chart" uri="{02D57815-91ED-43cb-92C2-25804820EDAC}">
                  <c15:fullRef>
                    <c15:sqref>Eredmény!$C$10:$C$38</c15:sqref>
                  </c15:fullRef>
                </c:ext>
              </c:extLst>
              <c:f>Eredmény!$C$10:$C$30</c:f>
              <c:numCache>
                <c:formatCode>#\ ##0_ _ _)</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1-DE1E-4CB9-8E6B-0AECB37AEEFF}"/>
            </c:ext>
          </c:extLst>
        </c:ser>
        <c:ser>
          <c:idx val="1"/>
          <c:order val="1"/>
          <c:tx>
            <c:strRef>
              <c:f>Eredmény!$F$8</c:f>
              <c:strCache>
                <c:ptCount val="1"/>
                <c:pt idx="0">
                  <c:v>0</c:v>
                </c:pt>
              </c:strCache>
            </c:strRef>
          </c:tx>
          <c:spPr>
            <a:solidFill>
              <a:schemeClr val="accent2"/>
            </a:solidFill>
            <a:ln>
              <a:noFill/>
            </a:ln>
            <a:effectLst/>
          </c:spPr>
          <c:invertIfNegative val="0"/>
          <c:cat>
            <c:strRef>
              <c:extLst>
                <c:ext xmlns:c15="http://schemas.microsoft.com/office/drawing/2012/chart" uri="{02D57815-91ED-43cb-92C2-25804820EDAC}">
                  <c15:fullRef>
                    <c15:sqref>Eredmény!$B$10:$B$38</c15:sqref>
                  </c15:fullRef>
                </c:ext>
              </c:extLst>
              <c:f>Eredmény!$B$10:$B$30</c:f>
              <c:strCache>
                <c:ptCount val="21"/>
                <c:pt idx="0">
                  <c:v>&lt;12</c:v>
                </c:pt>
                <c:pt idx="1">
                  <c:v>14</c:v>
                </c:pt>
                <c:pt idx="2">
                  <c:v>18</c:v>
                </c:pt>
                <c:pt idx="3">
                  <c:v>22</c:v>
                </c:pt>
                <c:pt idx="4">
                  <c:v>26</c:v>
                </c:pt>
                <c:pt idx="5">
                  <c:v>30</c:v>
                </c:pt>
                <c:pt idx="6">
                  <c:v>34</c:v>
                </c:pt>
                <c:pt idx="7">
                  <c:v>38</c:v>
                </c:pt>
                <c:pt idx="8">
                  <c:v>42</c:v>
                </c:pt>
                <c:pt idx="9">
                  <c:v>46</c:v>
                </c:pt>
                <c:pt idx="10">
                  <c:v>50</c:v>
                </c:pt>
                <c:pt idx="11">
                  <c:v>54</c:v>
                </c:pt>
                <c:pt idx="12">
                  <c:v>58</c:v>
                </c:pt>
                <c:pt idx="13">
                  <c:v>62</c:v>
                </c:pt>
                <c:pt idx="14">
                  <c:v>66</c:v>
                </c:pt>
                <c:pt idx="15">
                  <c:v>70</c:v>
                </c:pt>
                <c:pt idx="16">
                  <c:v>74</c:v>
                </c:pt>
                <c:pt idx="17">
                  <c:v>78</c:v>
                </c:pt>
                <c:pt idx="18">
                  <c:v>82</c:v>
                </c:pt>
                <c:pt idx="19">
                  <c:v>86</c:v>
                </c:pt>
                <c:pt idx="20">
                  <c:v>90</c:v>
                </c:pt>
              </c:strCache>
            </c:strRef>
          </c:cat>
          <c:val>
            <c:numRef>
              <c:extLst>
                <c:ext xmlns:c15="http://schemas.microsoft.com/office/drawing/2012/chart" uri="{02D57815-91ED-43cb-92C2-25804820EDAC}">
                  <c15:fullRef>
                    <c15:sqref>Eredmény!$E$10:$E$38</c15:sqref>
                  </c15:fullRef>
                </c:ext>
              </c:extLst>
              <c:f>Eredmény!$E$10:$E$30</c:f>
              <c:numCache>
                <c:formatCode>#\ ##0_ _ _)</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2-DE1E-4CB9-8E6B-0AECB37AEEFF}"/>
            </c:ext>
          </c:extLst>
        </c:ser>
        <c:ser>
          <c:idx val="2"/>
          <c:order val="2"/>
          <c:tx>
            <c:strRef>
              <c:f>Eredmény!$H$8</c:f>
              <c:strCache>
                <c:ptCount val="1"/>
                <c:pt idx="0">
                  <c:v>0</c:v>
                </c:pt>
              </c:strCache>
            </c:strRef>
          </c:tx>
          <c:spPr>
            <a:solidFill>
              <a:schemeClr val="accent3"/>
            </a:solidFill>
            <a:ln>
              <a:noFill/>
            </a:ln>
            <a:effectLst/>
          </c:spPr>
          <c:invertIfNegative val="0"/>
          <c:cat>
            <c:strRef>
              <c:extLst>
                <c:ext xmlns:c15="http://schemas.microsoft.com/office/drawing/2012/chart" uri="{02D57815-91ED-43cb-92C2-25804820EDAC}">
                  <c15:fullRef>
                    <c15:sqref>Eredmény!$B$10:$B$38</c15:sqref>
                  </c15:fullRef>
                </c:ext>
              </c:extLst>
              <c:f>Eredmény!$B$10:$B$30</c:f>
              <c:strCache>
                <c:ptCount val="21"/>
                <c:pt idx="0">
                  <c:v>&lt;12</c:v>
                </c:pt>
                <c:pt idx="1">
                  <c:v>14</c:v>
                </c:pt>
                <c:pt idx="2">
                  <c:v>18</c:v>
                </c:pt>
                <c:pt idx="3">
                  <c:v>22</c:v>
                </c:pt>
                <c:pt idx="4">
                  <c:v>26</c:v>
                </c:pt>
                <c:pt idx="5">
                  <c:v>30</c:v>
                </c:pt>
                <c:pt idx="6">
                  <c:v>34</c:v>
                </c:pt>
                <c:pt idx="7">
                  <c:v>38</c:v>
                </c:pt>
                <c:pt idx="8">
                  <c:v>42</c:v>
                </c:pt>
                <c:pt idx="9">
                  <c:v>46</c:v>
                </c:pt>
                <c:pt idx="10">
                  <c:v>50</c:v>
                </c:pt>
                <c:pt idx="11">
                  <c:v>54</c:v>
                </c:pt>
                <c:pt idx="12">
                  <c:v>58</c:v>
                </c:pt>
                <c:pt idx="13">
                  <c:v>62</c:v>
                </c:pt>
                <c:pt idx="14">
                  <c:v>66</c:v>
                </c:pt>
                <c:pt idx="15">
                  <c:v>70</c:v>
                </c:pt>
                <c:pt idx="16">
                  <c:v>74</c:v>
                </c:pt>
                <c:pt idx="17">
                  <c:v>78</c:v>
                </c:pt>
                <c:pt idx="18">
                  <c:v>82</c:v>
                </c:pt>
                <c:pt idx="19">
                  <c:v>86</c:v>
                </c:pt>
                <c:pt idx="20">
                  <c:v>90</c:v>
                </c:pt>
              </c:strCache>
            </c:strRef>
          </c:cat>
          <c:val>
            <c:numRef>
              <c:extLst>
                <c:ext xmlns:c15="http://schemas.microsoft.com/office/drawing/2012/chart" uri="{02D57815-91ED-43cb-92C2-25804820EDAC}">
                  <c15:fullRef>
                    <c15:sqref>Eredmény!$G$10:$G$38</c15:sqref>
                  </c15:fullRef>
                </c:ext>
              </c:extLst>
              <c:f>Eredmény!$G$10:$G$30</c:f>
              <c:numCache>
                <c:formatCode>#\ ##0_ _ _)</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3-DE1E-4CB9-8E6B-0AECB37AEEFF}"/>
            </c:ext>
          </c:extLst>
        </c:ser>
        <c:ser>
          <c:idx val="3"/>
          <c:order val="3"/>
          <c:tx>
            <c:strRef>
              <c:f>Eredmény!$J$8</c:f>
              <c:strCache>
                <c:ptCount val="1"/>
                <c:pt idx="0">
                  <c:v>0</c:v>
                </c:pt>
              </c:strCache>
            </c:strRef>
          </c:tx>
          <c:spPr>
            <a:solidFill>
              <a:schemeClr val="accent4"/>
            </a:solidFill>
            <a:ln>
              <a:noFill/>
            </a:ln>
            <a:effectLst/>
          </c:spPr>
          <c:invertIfNegative val="0"/>
          <c:cat>
            <c:strRef>
              <c:extLst>
                <c:ext xmlns:c15="http://schemas.microsoft.com/office/drawing/2012/chart" uri="{02D57815-91ED-43cb-92C2-25804820EDAC}">
                  <c15:fullRef>
                    <c15:sqref>Eredmény!$B$10:$B$38</c15:sqref>
                  </c15:fullRef>
                </c:ext>
              </c:extLst>
              <c:f>Eredmény!$B$10:$B$30</c:f>
              <c:strCache>
                <c:ptCount val="21"/>
                <c:pt idx="0">
                  <c:v>&lt;12</c:v>
                </c:pt>
                <c:pt idx="1">
                  <c:v>14</c:v>
                </c:pt>
                <c:pt idx="2">
                  <c:v>18</c:v>
                </c:pt>
                <c:pt idx="3">
                  <c:v>22</c:v>
                </c:pt>
                <c:pt idx="4">
                  <c:v>26</c:v>
                </c:pt>
                <c:pt idx="5">
                  <c:v>30</c:v>
                </c:pt>
                <c:pt idx="6">
                  <c:v>34</c:v>
                </c:pt>
                <c:pt idx="7">
                  <c:v>38</c:v>
                </c:pt>
                <c:pt idx="8">
                  <c:v>42</c:v>
                </c:pt>
                <c:pt idx="9">
                  <c:v>46</c:v>
                </c:pt>
                <c:pt idx="10">
                  <c:v>50</c:v>
                </c:pt>
                <c:pt idx="11">
                  <c:v>54</c:v>
                </c:pt>
                <c:pt idx="12">
                  <c:v>58</c:v>
                </c:pt>
                <c:pt idx="13">
                  <c:v>62</c:v>
                </c:pt>
                <c:pt idx="14">
                  <c:v>66</c:v>
                </c:pt>
                <c:pt idx="15">
                  <c:v>70</c:v>
                </c:pt>
                <c:pt idx="16">
                  <c:v>74</c:v>
                </c:pt>
                <c:pt idx="17">
                  <c:v>78</c:v>
                </c:pt>
                <c:pt idx="18">
                  <c:v>82</c:v>
                </c:pt>
                <c:pt idx="19">
                  <c:v>86</c:v>
                </c:pt>
                <c:pt idx="20">
                  <c:v>90</c:v>
                </c:pt>
              </c:strCache>
            </c:strRef>
          </c:cat>
          <c:val>
            <c:numRef>
              <c:extLst>
                <c:ext xmlns:c15="http://schemas.microsoft.com/office/drawing/2012/chart" uri="{02D57815-91ED-43cb-92C2-25804820EDAC}">
                  <c15:fullRef>
                    <c15:sqref>Eredmény!$I$10:$I$38</c15:sqref>
                  </c15:fullRef>
                </c:ext>
              </c:extLst>
              <c:f>Eredmény!$I$10:$I$30</c:f>
              <c:numCache>
                <c:formatCode>#\ ##0_ _ _)</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4-DE1E-4CB9-8E6B-0AECB37AEEFF}"/>
            </c:ext>
          </c:extLst>
        </c:ser>
        <c:ser>
          <c:idx val="4"/>
          <c:order val="4"/>
          <c:tx>
            <c:strRef>
              <c:f>Eredmény!$L$8</c:f>
              <c:strCache>
                <c:ptCount val="1"/>
                <c:pt idx="0">
                  <c:v>0</c:v>
                </c:pt>
              </c:strCache>
            </c:strRef>
          </c:tx>
          <c:spPr>
            <a:solidFill>
              <a:schemeClr val="accent5"/>
            </a:solidFill>
            <a:ln>
              <a:noFill/>
            </a:ln>
            <a:effectLst/>
          </c:spPr>
          <c:invertIfNegative val="0"/>
          <c:cat>
            <c:strRef>
              <c:extLst>
                <c:ext xmlns:c15="http://schemas.microsoft.com/office/drawing/2012/chart" uri="{02D57815-91ED-43cb-92C2-25804820EDAC}">
                  <c15:fullRef>
                    <c15:sqref>Eredmény!$B$10:$B$38</c15:sqref>
                  </c15:fullRef>
                </c:ext>
              </c:extLst>
              <c:f>Eredmény!$B$10:$B$30</c:f>
              <c:strCache>
                <c:ptCount val="21"/>
                <c:pt idx="0">
                  <c:v>&lt;12</c:v>
                </c:pt>
                <c:pt idx="1">
                  <c:v>14</c:v>
                </c:pt>
                <c:pt idx="2">
                  <c:v>18</c:v>
                </c:pt>
                <c:pt idx="3">
                  <c:v>22</c:v>
                </c:pt>
                <c:pt idx="4">
                  <c:v>26</c:v>
                </c:pt>
                <c:pt idx="5">
                  <c:v>30</c:v>
                </c:pt>
                <c:pt idx="6">
                  <c:v>34</c:v>
                </c:pt>
                <c:pt idx="7">
                  <c:v>38</c:v>
                </c:pt>
                <c:pt idx="8">
                  <c:v>42</c:v>
                </c:pt>
                <c:pt idx="9">
                  <c:v>46</c:v>
                </c:pt>
                <c:pt idx="10">
                  <c:v>50</c:v>
                </c:pt>
                <c:pt idx="11">
                  <c:v>54</c:v>
                </c:pt>
                <c:pt idx="12">
                  <c:v>58</c:v>
                </c:pt>
                <c:pt idx="13">
                  <c:v>62</c:v>
                </c:pt>
                <c:pt idx="14">
                  <c:v>66</c:v>
                </c:pt>
                <c:pt idx="15">
                  <c:v>70</c:v>
                </c:pt>
                <c:pt idx="16">
                  <c:v>74</c:v>
                </c:pt>
                <c:pt idx="17">
                  <c:v>78</c:v>
                </c:pt>
                <c:pt idx="18">
                  <c:v>82</c:v>
                </c:pt>
                <c:pt idx="19">
                  <c:v>86</c:v>
                </c:pt>
                <c:pt idx="20">
                  <c:v>90</c:v>
                </c:pt>
              </c:strCache>
            </c:strRef>
          </c:cat>
          <c:val>
            <c:numRef>
              <c:extLst>
                <c:ext xmlns:c15="http://schemas.microsoft.com/office/drawing/2012/chart" uri="{02D57815-91ED-43cb-92C2-25804820EDAC}">
                  <c15:fullRef>
                    <c15:sqref>Eredmény!$K$10:$K$38</c15:sqref>
                  </c15:fullRef>
                </c:ext>
              </c:extLst>
              <c:f>Eredmény!$K$10:$K$30</c:f>
              <c:numCache>
                <c:formatCode>#\ ##0_ _ _)</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5-DE1E-4CB9-8E6B-0AECB37AEEFF}"/>
            </c:ext>
          </c:extLst>
        </c:ser>
        <c:ser>
          <c:idx val="5"/>
          <c:order val="5"/>
          <c:tx>
            <c:strRef>
              <c:f>Eredmény!$N$8</c:f>
              <c:strCache>
                <c:ptCount val="1"/>
                <c:pt idx="0">
                  <c:v>0</c:v>
                </c:pt>
              </c:strCache>
            </c:strRef>
          </c:tx>
          <c:spPr>
            <a:solidFill>
              <a:schemeClr val="accent6"/>
            </a:solidFill>
            <a:ln>
              <a:noFill/>
            </a:ln>
            <a:effectLst/>
          </c:spPr>
          <c:invertIfNegative val="0"/>
          <c:cat>
            <c:strRef>
              <c:extLst>
                <c:ext xmlns:c15="http://schemas.microsoft.com/office/drawing/2012/chart" uri="{02D57815-91ED-43cb-92C2-25804820EDAC}">
                  <c15:fullRef>
                    <c15:sqref>Eredmény!$B$10:$B$38</c15:sqref>
                  </c15:fullRef>
                </c:ext>
              </c:extLst>
              <c:f>Eredmény!$B$10:$B$30</c:f>
              <c:strCache>
                <c:ptCount val="21"/>
                <c:pt idx="0">
                  <c:v>&lt;12</c:v>
                </c:pt>
                <c:pt idx="1">
                  <c:v>14</c:v>
                </c:pt>
                <c:pt idx="2">
                  <c:v>18</c:v>
                </c:pt>
                <c:pt idx="3">
                  <c:v>22</c:v>
                </c:pt>
                <c:pt idx="4">
                  <c:v>26</c:v>
                </c:pt>
                <c:pt idx="5">
                  <c:v>30</c:v>
                </c:pt>
                <c:pt idx="6">
                  <c:v>34</c:v>
                </c:pt>
                <c:pt idx="7">
                  <c:v>38</c:v>
                </c:pt>
                <c:pt idx="8">
                  <c:v>42</c:v>
                </c:pt>
                <c:pt idx="9">
                  <c:v>46</c:v>
                </c:pt>
                <c:pt idx="10">
                  <c:v>50</c:v>
                </c:pt>
                <c:pt idx="11">
                  <c:v>54</c:v>
                </c:pt>
                <c:pt idx="12">
                  <c:v>58</c:v>
                </c:pt>
                <c:pt idx="13">
                  <c:v>62</c:v>
                </c:pt>
                <c:pt idx="14">
                  <c:v>66</c:v>
                </c:pt>
                <c:pt idx="15">
                  <c:v>70</c:v>
                </c:pt>
                <c:pt idx="16">
                  <c:v>74</c:v>
                </c:pt>
                <c:pt idx="17">
                  <c:v>78</c:v>
                </c:pt>
                <c:pt idx="18">
                  <c:v>82</c:v>
                </c:pt>
                <c:pt idx="19">
                  <c:v>86</c:v>
                </c:pt>
                <c:pt idx="20">
                  <c:v>90</c:v>
                </c:pt>
              </c:strCache>
            </c:strRef>
          </c:cat>
          <c:val>
            <c:numRef>
              <c:extLst>
                <c:ext xmlns:c15="http://schemas.microsoft.com/office/drawing/2012/chart" uri="{02D57815-91ED-43cb-92C2-25804820EDAC}">
                  <c15:fullRef>
                    <c15:sqref>Eredmény!$M$10:$M$38</c15:sqref>
                  </c15:fullRef>
                </c:ext>
              </c:extLst>
              <c:f>Eredmény!$M$10:$M$30</c:f>
              <c:numCache>
                <c:formatCode>#\ ##0_ _ _)</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6-DE1E-4CB9-8E6B-0AECB37AEEFF}"/>
            </c:ext>
          </c:extLst>
        </c:ser>
        <c:ser>
          <c:idx val="6"/>
          <c:order val="6"/>
          <c:tx>
            <c:strRef>
              <c:f>Eredmény!$P$8</c:f>
              <c:strCache>
                <c:ptCount val="1"/>
                <c:pt idx="0">
                  <c:v>0</c:v>
                </c:pt>
              </c:strCache>
            </c:strRef>
          </c:tx>
          <c:spPr>
            <a:solidFill>
              <a:schemeClr val="accent1">
                <a:lumMod val="60000"/>
              </a:schemeClr>
            </a:solidFill>
            <a:ln>
              <a:noFill/>
            </a:ln>
            <a:effectLst/>
          </c:spPr>
          <c:invertIfNegative val="0"/>
          <c:cat>
            <c:strRef>
              <c:extLst>
                <c:ext xmlns:c15="http://schemas.microsoft.com/office/drawing/2012/chart" uri="{02D57815-91ED-43cb-92C2-25804820EDAC}">
                  <c15:fullRef>
                    <c15:sqref>Eredmény!$B$10:$B$38</c15:sqref>
                  </c15:fullRef>
                </c:ext>
              </c:extLst>
              <c:f>Eredmény!$B$10:$B$30</c:f>
              <c:strCache>
                <c:ptCount val="21"/>
                <c:pt idx="0">
                  <c:v>&lt;12</c:v>
                </c:pt>
                <c:pt idx="1">
                  <c:v>14</c:v>
                </c:pt>
                <c:pt idx="2">
                  <c:v>18</c:v>
                </c:pt>
                <c:pt idx="3">
                  <c:v>22</c:v>
                </c:pt>
                <c:pt idx="4">
                  <c:v>26</c:v>
                </c:pt>
                <c:pt idx="5">
                  <c:v>30</c:v>
                </c:pt>
                <c:pt idx="6">
                  <c:v>34</c:v>
                </c:pt>
                <c:pt idx="7">
                  <c:v>38</c:v>
                </c:pt>
                <c:pt idx="8">
                  <c:v>42</c:v>
                </c:pt>
                <c:pt idx="9">
                  <c:v>46</c:v>
                </c:pt>
                <c:pt idx="10">
                  <c:v>50</c:v>
                </c:pt>
                <c:pt idx="11">
                  <c:v>54</c:v>
                </c:pt>
                <c:pt idx="12">
                  <c:v>58</c:v>
                </c:pt>
                <c:pt idx="13">
                  <c:v>62</c:v>
                </c:pt>
                <c:pt idx="14">
                  <c:v>66</c:v>
                </c:pt>
                <c:pt idx="15">
                  <c:v>70</c:v>
                </c:pt>
                <c:pt idx="16">
                  <c:v>74</c:v>
                </c:pt>
                <c:pt idx="17">
                  <c:v>78</c:v>
                </c:pt>
                <c:pt idx="18">
                  <c:v>82</c:v>
                </c:pt>
                <c:pt idx="19">
                  <c:v>86</c:v>
                </c:pt>
                <c:pt idx="20">
                  <c:v>90</c:v>
                </c:pt>
              </c:strCache>
            </c:strRef>
          </c:cat>
          <c:val>
            <c:numRef>
              <c:extLst>
                <c:ext xmlns:c15="http://schemas.microsoft.com/office/drawing/2012/chart" uri="{02D57815-91ED-43cb-92C2-25804820EDAC}">
                  <c15:fullRef>
                    <c15:sqref>Eredmény!$O$10:$O$38</c15:sqref>
                  </c15:fullRef>
                </c:ext>
              </c:extLst>
              <c:f>Eredmény!$O$10:$O$30</c:f>
              <c:numCache>
                <c:formatCode>#\ ##0_ _ _)</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7-DE1E-4CB9-8E6B-0AECB37AEEFF}"/>
            </c:ext>
          </c:extLst>
        </c:ser>
        <c:ser>
          <c:idx val="7"/>
          <c:order val="7"/>
          <c:tx>
            <c:strRef>
              <c:f>Eredmény!$R$8</c:f>
              <c:strCache>
                <c:ptCount val="1"/>
                <c:pt idx="0">
                  <c:v>0</c:v>
                </c:pt>
              </c:strCache>
            </c:strRef>
          </c:tx>
          <c:spPr>
            <a:solidFill>
              <a:schemeClr val="accent2">
                <a:lumMod val="60000"/>
              </a:schemeClr>
            </a:solidFill>
            <a:ln>
              <a:noFill/>
            </a:ln>
            <a:effectLst/>
          </c:spPr>
          <c:invertIfNegative val="0"/>
          <c:cat>
            <c:strRef>
              <c:extLst>
                <c:ext xmlns:c15="http://schemas.microsoft.com/office/drawing/2012/chart" uri="{02D57815-91ED-43cb-92C2-25804820EDAC}">
                  <c15:fullRef>
                    <c15:sqref>Eredmény!$B$10:$B$38</c15:sqref>
                  </c15:fullRef>
                </c:ext>
              </c:extLst>
              <c:f>Eredmény!$B$10:$B$30</c:f>
              <c:strCache>
                <c:ptCount val="21"/>
                <c:pt idx="0">
                  <c:v>&lt;12</c:v>
                </c:pt>
                <c:pt idx="1">
                  <c:v>14</c:v>
                </c:pt>
                <c:pt idx="2">
                  <c:v>18</c:v>
                </c:pt>
                <c:pt idx="3">
                  <c:v>22</c:v>
                </c:pt>
                <c:pt idx="4">
                  <c:v>26</c:v>
                </c:pt>
                <c:pt idx="5">
                  <c:v>30</c:v>
                </c:pt>
                <c:pt idx="6">
                  <c:v>34</c:v>
                </c:pt>
                <c:pt idx="7">
                  <c:v>38</c:v>
                </c:pt>
                <c:pt idx="8">
                  <c:v>42</c:v>
                </c:pt>
                <c:pt idx="9">
                  <c:v>46</c:v>
                </c:pt>
                <c:pt idx="10">
                  <c:v>50</c:v>
                </c:pt>
                <c:pt idx="11">
                  <c:v>54</c:v>
                </c:pt>
                <c:pt idx="12">
                  <c:v>58</c:v>
                </c:pt>
                <c:pt idx="13">
                  <c:v>62</c:v>
                </c:pt>
                <c:pt idx="14">
                  <c:v>66</c:v>
                </c:pt>
                <c:pt idx="15">
                  <c:v>70</c:v>
                </c:pt>
                <c:pt idx="16">
                  <c:v>74</c:v>
                </c:pt>
                <c:pt idx="17">
                  <c:v>78</c:v>
                </c:pt>
                <c:pt idx="18">
                  <c:v>82</c:v>
                </c:pt>
                <c:pt idx="19">
                  <c:v>86</c:v>
                </c:pt>
                <c:pt idx="20">
                  <c:v>90</c:v>
                </c:pt>
              </c:strCache>
            </c:strRef>
          </c:cat>
          <c:val>
            <c:numRef>
              <c:extLst>
                <c:ext xmlns:c15="http://schemas.microsoft.com/office/drawing/2012/chart" uri="{02D57815-91ED-43cb-92C2-25804820EDAC}">
                  <c15:fullRef>
                    <c15:sqref>Eredmény!$Q$10:$Q$38</c15:sqref>
                  </c15:fullRef>
                </c:ext>
              </c:extLst>
              <c:f>Eredmény!$Q$10:$Q$30</c:f>
              <c:numCache>
                <c:formatCode>#\ ##0_ _ _)</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8-DE1E-4CB9-8E6B-0AECB37AEEFF}"/>
            </c:ext>
          </c:extLst>
        </c:ser>
        <c:ser>
          <c:idx val="8"/>
          <c:order val="8"/>
          <c:tx>
            <c:strRef>
              <c:f>Eredmény!$T$8</c:f>
              <c:strCache>
                <c:ptCount val="1"/>
                <c:pt idx="0">
                  <c:v>0</c:v>
                </c:pt>
              </c:strCache>
            </c:strRef>
          </c:tx>
          <c:spPr>
            <a:solidFill>
              <a:schemeClr val="accent3">
                <a:lumMod val="60000"/>
              </a:schemeClr>
            </a:solidFill>
            <a:ln>
              <a:noFill/>
            </a:ln>
            <a:effectLst/>
          </c:spPr>
          <c:invertIfNegative val="0"/>
          <c:cat>
            <c:strRef>
              <c:extLst>
                <c:ext xmlns:c15="http://schemas.microsoft.com/office/drawing/2012/chart" uri="{02D57815-91ED-43cb-92C2-25804820EDAC}">
                  <c15:fullRef>
                    <c15:sqref>Eredmény!$B$10:$B$38</c15:sqref>
                  </c15:fullRef>
                </c:ext>
              </c:extLst>
              <c:f>Eredmény!$B$10:$B$30</c:f>
              <c:strCache>
                <c:ptCount val="21"/>
                <c:pt idx="0">
                  <c:v>&lt;12</c:v>
                </c:pt>
                <c:pt idx="1">
                  <c:v>14</c:v>
                </c:pt>
                <c:pt idx="2">
                  <c:v>18</c:v>
                </c:pt>
                <c:pt idx="3">
                  <c:v>22</c:v>
                </c:pt>
                <c:pt idx="4">
                  <c:v>26</c:v>
                </c:pt>
                <c:pt idx="5">
                  <c:v>30</c:v>
                </c:pt>
                <c:pt idx="6">
                  <c:v>34</c:v>
                </c:pt>
                <c:pt idx="7">
                  <c:v>38</c:v>
                </c:pt>
                <c:pt idx="8">
                  <c:v>42</c:v>
                </c:pt>
                <c:pt idx="9">
                  <c:v>46</c:v>
                </c:pt>
                <c:pt idx="10">
                  <c:v>50</c:v>
                </c:pt>
                <c:pt idx="11">
                  <c:v>54</c:v>
                </c:pt>
                <c:pt idx="12">
                  <c:v>58</c:v>
                </c:pt>
                <c:pt idx="13">
                  <c:v>62</c:v>
                </c:pt>
                <c:pt idx="14">
                  <c:v>66</c:v>
                </c:pt>
                <c:pt idx="15">
                  <c:v>70</c:v>
                </c:pt>
                <c:pt idx="16">
                  <c:v>74</c:v>
                </c:pt>
                <c:pt idx="17">
                  <c:v>78</c:v>
                </c:pt>
                <c:pt idx="18">
                  <c:v>82</c:v>
                </c:pt>
                <c:pt idx="19">
                  <c:v>86</c:v>
                </c:pt>
                <c:pt idx="20">
                  <c:v>90</c:v>
                </c:pt>
              </c:strCache>
            </c:strRef>
          </c:cat>
          <c:val>
            <c:numRef>
              <c:extLst>
                <c:ext xmlns:c15="http://schemas.microsoft.com/office/drawing/2012/chart" uri="{02D57815-91ED-43cb-92C2-25804820EDAC}">
                  <c15:fullRef>
                    <c15:sqref>Eredmény!$S$10:$S$38</c15:sqref>
                  </c15:fullRef>
                </c:ext>
              </c:extLst>
              <c:f>Eredmény!$S$10:$S$30</c:f>
              <c:numCache>
                <c:formatCode>#\ ##0_ _ _)</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9-DE1E-4CB9-8E6B-0AECB37AEEFF}"/>
            </c:ext>
          </c:extLst>
        </c:ser>
        <c:dLbls>
          <c:showLegendKey val="0"/>
          <c:showVal val="0"/>
          <c:showCatName val="0"/>
          <c:showSerName val="0"/>
          <c:showPercent val="0"/>
          <c:showBubbleSize val="0"/>
        </c:dLbls>
        <c:gapWidth val="150"/>
        <c:overlap val="100"/>
        <c:axId val="409988728"/>
        <c:axId val="409991352"/>
      </c:barChart>
      <c:lineChart>
        <c:grouping val="standard"/>
        <c:varyColors val="0"/>
        <c:ser>
          <c:idx val="9"/>
          <c:order val="9"/>
          <c:tx>
            <c:v>Törzsszám modell</c:v>
          </c:tx>
          <c:spPr>
            <a:ln w="50800" cap="rnd">
              <a:solidFill>
                <a:srgbClr val="FF0000"/>
              </a:solidFill>
              <a:round/>
            </a:ln>
            <a:effectLst/>
          </c:spPr>
          <c:marker>
            <c:symbol val="circle"/>
            <c:size val="10"/>
            <c:spPr>
              <a:solidFill>
                <a:srgbClr val="FFFF00"/>
              </a:solidFill>
              <a:ln w="9525">
                <a:solidFill>
                  <a:srgbClr val="FF0000"/>
                </a:solidFill>
              </a:ln>
              <a:effectLst/>
            </c:spPr>
          </c:marker>
          <c:cat>
            <c:strRef>
              <c:extLst>
                <c:ext xmlns:c15="http://schemas.microsoft.com/office/drawing/2012/chart" uri="{02D57815-91ED-43cb-92C2-25804820EDAC}">
                  <c15:fullRef>
                    <c15:sqref>Eloszlás!$B$4:$B$30</c15:sqref>
                  </c15:fullRef>
                </c:ext>
              </c:extLst>
              <c:f>Eloszlás!$B$4:$B$24</c:f>
              <c:strCache>
                <c:ptCount val="21"/>
                <c:pt idx="0">
                  <c:v>&lt;12</c:v>
                </c:pt>
                <c:pt idx="1">
                  <c:v>14</c:v>
                </c:pt>
                <c:pt idx="2">
                  <c:v>18</c:v>
                </c:pt>
                <c:pt idx="3">
                  <c:v>22</c:v>
                </c:pt>
                <c:pt idx="4">
                  <c:v>26</c:v>
                </c:pt>
                <c:pt idx="5">
                  <c:v>30</c:v>
                </c:pt>
                <c:pt idx="6">
                  <c:v>34</c:v>
                </c:pt>
                <c:pt idx="7">
                  <c:v>38</c:v>
                </c:pt>
                <c:pt idx="8">
                  <c:v>42</c:v>
                </c:pt>
                <c:pt idx="9">
                  <c:v>46</c:v>
                </c:pt>
                <c:pt idx="10">
                  <c:v>50</c:v>
                </c:pt>
                <c:pt idx="11">
                  <c:v>54</c:v>
                </c:pt>
                <c:pt idx="12">
                  <c:v>58</c:v>
                </c:pt>
                <c:pt idx="13">
                  <c:v>62</c:v>
                </c:pt>
                <c:pt idx="14">
                  <c:v>66</c:v>
                </c:pt>
                <c:pt idx="15">
                  <c:v>70</c:v>
                </c:pt>
                <c:pt idx="16">
                  <c:v>74</c:v>
                </c:pt>
                <c:pt idx="17">
                  <c:v>78</c:v>
                </c:pt>
                <c:pt idx="18">
                  <c:v>82</c:v>
                </c:pt>
                <c:pt idx="19">
                  <c:v>86</c:v>
                </c:pt>
                <c:pt idx="20">
                  <c:v>90</c:v>
                </c:pt>
                <c:pt idx="23">
                  <c:v>&lt;12</c:v>
                </c:pt>
                <c:pt idx="24">
                  <c:v>14</c:v>
                </c:pt>
                <c:pt idx="25">
                  <c:v>18</c:v>
                </c:pt>
                <c:pt idx="26">
                  <c:v>22</c:v>
                </c:pt>
              </c:strCache>
            </c:strRef>
          </c:cat>
          <c:val>
            <c:numRef>
              <c:extLst>
                <c:ext xmlns:c15="http://schemas.microsoft.com/office/drawing/2012/chart" uri="{02D57815-91ED-43cb-92C2-25804820EDAC}">
                  <c15:fullRef>
                    <c15:sqref>Eloszlás!$C$4:$C$23</c15:sqref>
                  </c15:fullRef>
                </c:ext>
              </c:extLst>
              <c:f>Eloszlás!$C$4:$C$23</c:f>
              <c:numCache>
                <c:formatCode>General</c:formatCode>
                <c:ptCount val="20"/>
                <c:pt idx="1">
                  <c:v>53.41</c:v>
                </c:pt>
                <c:pt idx="2">
                  <c:v>42.08708</c:v>
                </c:pt>
                <c:pt idx="3">
                  <c:v>33.164619039999998</c:v>
                </c:pt>
                <c:pt idx="4">
                  <c:v>26.133719803520002</c:v>
                </c:pt>
                <c:pt idx="5">
                  <c:v>20.59337120517376</c:v>
                </c:pt>
                <c:pt idx="6">
                  <c:v>16.227576509676926</c:v>
                </c:pt>
                <c:pt idx="7">
                  <c:v>12.787330289625418</c:v>
                </c:pt>
                <c:pt idx="8">
                  <c:v>10.076416268224829</c:v>
                </c:pt>
                <c:pt idx="9">
                  <c:v>7.9402160193611655</c:v>
                </c:pt>
                <c:pt idx="10">
                  <c:v>6.2568902232565984</c:v>
                </c:pt>
                <c:pt idx="11">
                  <c:v>4.9304294959261998</c:v>
                </c:pt>
                <c:pt idx="12">
                  <c:v>3.8851784427898459</c:v>
                </c:pt>
                <c:pt idx="13">
                  <c:v>3.0615206129183985</c:v>
                </c:pt>
                <c:pt idx="14">
                  <c:v>2.4124782429796983</c:v>
                </c:pt>
                <c:pt idx="15">
                  <c:v>1.9010328554680023</c:v>
                </c:pt>
                <c:pt idx="16">
                  <c:v>0</c:v>
                </c:pt>
                <c:pt idx="17">
                  <c:v>0</c:v>
                </c:pt>
              </c:numCache>
            </c:numRef>
          </c:val>
          <c:smooth val="0"/>
          <c:extLst>
            <c:ext xmlns:c16="http://schemas.microsoft.com/office/drawing/2014/chart" uri="{C3380CC4-5D6E-409C-BE32-E72D297353CC}">
              <c16:uniqueId val="{0000000A-DE1E-4CB9-8E6B-0AECB37AEEFF}"/>
            </c:ext>
          </c:extLst>
        </c:ser>
        <c:dLbls>
          <c:showLegendKey val="0"/>
          <c:showVal val="0"/>
          <c:showCatName val="0"/>
          <c:showSerName val="0"/>
          <c:showPercent val="0"/>
          <c:showBubbleSize val="0"/>
        </c:dLbls>
        <c:marker val="1"/>
        <c:smooth val="0"/>
        <c:axId val="409988728"/>
        <c:axId val="409991352"/>
      </c:lineChart>
      <c:lineChart>
        <c:grouping val="standard"/>
        <c:varyColors val="0"/>
        <c:ser>
          <c:idx val="11"/>
          <c:order val="10"/>
          <c:tx>
            <c:v>Körlap modell</c:v>
          </c:tx>
          <c:spPr>
            <a:ln w="50800" cap="rnd">
              <a:solidFill>
                <a:srgbClr val="089ADC"/>
              </a:solidFill>
              <a:round/>
            </a:ln>
            <a:effectLst/>
          </c:spPr>
          <c:marker>
            <c:symbol val="circle"/>
            <c:size val="10"/>
            <c:spPr>
              <a:solidFill>
                <a:schemeClr val="accent5">
                  <a:lumMod val="40000"/>
                  <a:lumOff val="60000"/>
                </a:schemeClr>
              </a:solidFill>
              <a:ln w="9525">
                <a:solidFill>
                  <a:srgbClr val="0070C0"/>
                </a:solidFill>
              </a:ln>
              <a:effectLst/>
            </c:spPr>
          </c:marker>
          <c:cat>
            <c:strLit>
              <c:ptCount val="21"/>
              <c:pt idx="0">
                <c:v>&lt;12</c:v>
              </c:pt>
              <c:pt idx="1">
                <c:v>14</c:v>
              </c:pt>
              <c:pt idx="2">
                <c:v>18</c:v>
              </c:pt>
              <c:pt idx="3">
                <c:v>22</c:v>
              </c:pt>
              <c:pt idx="4">
                <c:v>26</c:v>
              </c:pt>
              <c:pt idx="5">
                <c:v>30</c:v>
              </c:pt>
              <c:pt idx="6">
                <c:v>34</c:v>
              </c:pt>
              <c:pt idx="7">
                <c:v>38</c:v>
              </c:pt>
              <c:pt idx="8">
                <c:v>42</c:v>
              </c:pt>
              <c:pt idx="9">
                <c:v>46</c:v>
              </c:pt>
              <c:pt idx="10">
                <c:v>50</c:v>
              </c:pt>
              <c:pt idx="11">
                <c:v>54</c:v>
              </c:pt>
              <c:pt idx="12">
                <c:v>58</c:v>
              </c:pt>
              <c:pt idx="13">
                <c:v>62</c:v>
              </c:pt>
              <c:pt idx="14">
                <c:v>66</c:v>
              </c:pt>
              <c:pt idx="15">
                <c:v>70</c:v>
              </c:pt>
              <c:pt idx="16">
                <c:v>74</c:v>
              </c:pt>
              <c:pt idx="17">
                <c:v>78</c:v>
              </c:pt>
              <c:pt idx="18">
                <c:v>82</c:v>
              </c:pt>
              <c:pt idx="19">
                <c:v>86</c:v>
              </c:pt>
              <c:pt idx="20">
                <c:v>90</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Eloszlás!$C$27:$C$44</c15:sqref>
                  </c15:fullRef>
                </c:ext>
              </c:extLst>
              <c:f>Eloszlás!$C$27:$C$44</c:f>
              <c:numCache>
                <c:formatCode>General</c:formatCode>
                <c:ptCount val="18"/>
                <c:pt idx="1">
                  <c:v>0.82218307177833116</c:v>
                </c:pt>
                <c:pt idx="2">
                  <c:v>1.0709857368462716</c:v>
                </c:pt>
                <c:pt idx="3">
                  <c:v>1.2606956547755348</c:v>
                </c:pt>
                <c:pt idx="4">
                  <c:v>1.3875153862625418</c:v>
                </c:pt>
                <c:pt idx="5">
                  <c:v>1.455659633043483</c:v>
                </c:pt>
                <c:pt idx="6">
                  <c:v>1.4733345757878158</c:v>
                </c:pt>
                <c:pt idx="7">
                  <c:v>1.4502302425785756</c:v>
                </c:pt>
                <c:pt idx="8">
                  <c:v>1.39602939373406</c:v>
                </c:pt>
                <c:pt idx="9">
                  <c:v>1.3195864962286403</c:v>
                </c:pt>
                <c:pt idx="10">
                  <c:v>1.2285375224812956</c:v>
                </c:pt>
                <c:pt idx="11">
                  <c:v>1.1291773389830806</c:v>
                </c:pt>
                <c:pt idx="12">
                  <c:v>1.0264950013207124</c:v>
                </c:pt>
                <c:pt idx="13">
                  <c:v>0.9242946690370194</c:v>
                </c:pt>
                <c:pt idx="14">
                  <c:v>0.82535570544232628</c:v>
                </c:pt>
                <c:pt idx="15">
                  <c:v>0.73160317948896003</c:v>
                </c:pt>
                <c:pt idx="16">
                  <c:v>0</c:v>
                </c:pt>
                <c:pt idx="17">
                  <c:v>0</c:v>
                </c:pt>
              </c:numCache>
            </c:numRef>
          </c:val>
          <c:smooth val="0"/>
          <c:extLst>
            <c:ext xmlns:c16="http://schemas.microsoft.com/office/drawing/2014/chart" uri="{C3380CC4-5D6E-409C-BE32-E72D297353CC}">
              <c16:uniqueId val="{0000000B-DE1E-4CB9-8E6B-0AECB37AEEFF}"/>
            </c:ext>
          </c:extLst>
        </c:ser>
        <c:dLbls>
          <c:showLegendKey val="0"/>
          <c:showVal val="0"/>
          <c:showCatName val="0"/>
          <c:showSerName val="0"/>
          <c:showPercent val="0"/>
          <c:showBubbleSize val="0"/>
        </c:dLbls>
        <c:marker val="1"/>
        <c:smooth val="0"/>
        <c:axId val="544329776"/>
        <c:axId val="544336664"/>
      </c:lineChart>
      <c:catAx>
        <c:axId val="409988728"/>
        <c:scaling>
          <c:orientation val="minMax"/>
        </c:scaling>
        <c:delete val="0"/>
        <c:axPos val="b"/>
        <c:title>
          <c:tx>
            <c:rich>
              <a:bodyPr rot="0" spcFirstLastPara="1" vertOverflow="ellipsis" vert="horz" wrap="square" anchor="ctr" anchorCtr="1"/>
              <a:lstStyle/>
              <a:p>
                <a:pPr>
                  <a:defRPr sz="1200" b="0" i="0" u="none" strike="noStrike" kern="1200" baseline="0">
                    <a:solidFill>
                      <a:schemeClr val="tx1"/>
                    </a:solidFill>
                    <a:latin typeface="+mn-lt"/>
                    <a:ea typeface="+mn-ea"/>
                    <a:cs typeface="+mn-cs"/>
                  </a:defRPr>
                </a:pPr>
                <a:r>
                  <a:rPr lang="hu-HU"/>
                  <a:t>Átmérő méretcsoportok középértéke (cm)</a:t>
                </a:r>
              </a:p>
            </c:rich>
          </c:tx>
          <c:overlay val="0"/>
          <c:spPr>
            <a:noFill/>
            <a:ln>
              <a:noFill/>
            </a:ln>
            <a:effectLst/>
          </c:spPr>
          <c:txPr>
            <a:bodyPr rot="0" spcFirstLastPara="1" vertOverflow="ellipsis" vert="horz" wrap="square" anchor="ctr" anchorCtr="1"/>
            <a:lstStyle/>
            <a:p>
              <a:pPr>
                <a:defRPr sz="1200" b="0" i="0" u="none" strike="noStrike" kern="1200" baseline="0">
                  <a:solidFill>
                    <a:schemeClr val="tx1"/>
                  </a:solidFill>
                  <a:latin typeface="+mn-lt"/>
                  <a:ea typeface="+mn-ea"/>
                  <a:cs typeface="+mn-cs"/>
                </a:defRPr>
              </a:pPr>
              <a:endParaRPr lang="hu-HU"/>
            </a:p>
          </c:txPr>
        </c:title>
        <c:numFmt formatCode="General" sourceLinked="1"/>
        <c:majorTickMark val="none"/>
        <c:minorTickMark val="none"/>
        <c:tickLblPos val="nextTo"/>
        <c:spPr>
          <a:noFill/>
          <a:ln w="19050" cap="flat" cmpd="sng" algn="ctr">
            <a:solidFill>
              <a:schemeClr val="tx1"/>
            </a:solidFill>
            <a:round/>
          </a:ln>
          <a:effectLst/>
        </c:spPr>
        <c:txPr>
          <a:bodyPr rot="-60000000" spcFirstLastPara="1" vertOverflow="ellipsis" vert="horz" wrap="square" anchor="ctr" anchorCtr="1"/>
          <a:lstStyle/>
          <a:p>
            <a:pPr>
              <a:defRPr sz="1200" b="0" i="0" u="none" strike="noStrike" kern="1200" baseline="0">
                <a:solidFill>
                  <a:schemeClr val="tx1"/>
                </a:solidFill>
                <a:latin typeface="+mn-lt"/>
                <a:ea typeface="+mn-ea"/>
                <a:cs typeface="+mn-cs"/>
              </a:defRPr>
            </a:pPr>
            <a:endParaRPr lang="hu-HU"/>
          </a:p>
        </c:txPr>
        <c:crossAx val="409991352"/>
        <c:crosses val="autoZero"/>
        <c:auto val="1"/>
        <c:lblAlgn val="ctr"/>
        <c:lblOffset val="100"/>
        <c:noMultiLvlLbl val="0"/>
      </c:catAx>
      <c:valAx>
        <c:axId val="409991352"/>
        <c:scaling>
          <c:orientation val="minMax"/>
        </c:scaling>
        <c:delete val="0"/>
        <c:axPos val="l"/>
        <c:majorGridlines>
          <c:spPr>
            <a:ln w="9525" cap="flat" cmpd="sng" algn="ctr">
              <a:solidFill>
                <a:schemeClr val="tx1"/>
              </a:solidFill>
              <a:prstDash val="dash"/>
              <a:round/>
            </a:ln>
            <a:effectLst/>
          </c:spPr>
        </c:majorGridlines>
        <c:title>
          <c:tx>
            <c:rich>
              <a:bodyPr rot="-5400000" spcFirstLastPara="1" vertOverflow="ellipsis" vert="horz" wrap="square" anchor="ctr" anchorCtr="1"/>
              <a:lstStyle/>
              <a:p>
                <a:pPr>
                  <a:defRPr sz="1200" b="0" i="0" u="none" strike="noStrike" kern="1200" baseline="0">
                    <a:solidFill>
                      <a:schemeClr val="tx1"/>
                    </a:solidFill>
                    <a:latin typeface="+mn-lt"/>
                    <a:ea typeface="+mn-ea"/>
                    <a:cs typeface="+mn-cs"/>
                  </a:defRPr>
                </a:pPr>
                <a:r>
                  <a:rPr lang="hu-HU"/>
                  <a:t>Hektáronkénti törzsszám (db/ha)</a:t>
                </a:r>
              </a:p>
            </c:rich>
          </c:tx>
          <c:overlay val="0"/>
          <c:spPr>
            <a:noFill/>
            <a:ln>
              <a:noFill/>
            </a:ln>
            <a:effectLst/>
          </c:spPr>
          <c:txPr>
            <a:bodyPr rot="-5400000" spcFirstLastPara="1" vertOverflow="ellipsis" vert="horz" wrap="square" anchor="ctr" anchorCtr="1"/>
            <a:lstStyle/>
            <a:p>
              <a:pPr>
                <a:defRPr sz="1200" b="0" i="0" u="none" strike="noStrike" kern="1200" baseline="0">
                  <a:solidFill>
                    <a:schemeClr val="tx1"/>
                  </a:solidFill>
                  <a:latin typeface="+mn-lt"/>
                  <a:ea typeface="+mn-ea"/>
                  <a:cs typeface="+mn-cs"/>
                </a:defRPr>
              </a:pPr>
              <a:endParaRPr lang="hu-HU"/>
            </a:p>
          </c:txPr>
        </c:title>
        <c:numFmt formatCode="0_ _ _)" sourceLinked="0"/>
        <c:majorTickMark val="none"/>
        <c:minorTickMark val="none"/>
        <c:tickLblPos val="nextTo"/>
        <c:spPr>
          <a:noFill/>
          <a:ln>
            <a:noFill/>
          </a:ln>
          <a:effectLst/>
        </c:spPr>
        <c:txPr>
          <a:bodyPr rot="-60000000" spcFirstLastPara="1" vertOverflow="ellipsis" vert="horz" wrap="square" anchor="ctr" anchorCtr="1"/>
          <a:lstStyle/>
          <a:p>
            <a:pPr>
              <a:defRPr sz="1100" b="0" i="0" u="none" strike="noStrike" kern="1200" baseline="0">
                <a:solidFill>
                  <a:schemeClr val="tx1"/>
                </a:solidFill>
                <a:latin typeface="+mn-lt"/>
                <a:ea typeface="+mn-ea"/>
                <a:cs typeface="+mn-cs"/>
              </a:defRPr>
            </a:pPr>
            <a:endParaRPr lang="hu-HU"/>
          </a:p>
        </c:txPr>
        <c:crossAx val="409988728"/>
        <c:crosses val="autoZero"/>
        <c:crossBetween val="between"/>
        <c:majorUnit val="5"/>
      </c:valAx>
      <c:valAx>
        <c:axId val="544336664"/>
        <c:scaling>
          <c:orientation val="minMax"/>
          <c:max val="6"/>
        </c:scaling>
        <c:delete val="0"/>
        <c:axPos val="r"/>
        <c:title>
          <c:tx>
            <c:rich>
              <a:bodyPr rot="-5400000" spcFirstLastPara="1" vertOverflow="ellipsis" vert="horz" wrap="square" anchor="ctr" anchorCtr="1"/>
              <a:lstStyle/>
              <a:p>
                <a:pPr>
                  <a:defRPr sz="1200" b="0" i="0" u="none" strike="noStrike" kern="1200" baseline="0">
                    <a:solidFill>
                      <a:schemeClr val="tx1"/>
                    </a:solidFill>
                    <a:latin typeface="+mn-lt"/>
                    <a:ea typeface="+mn-ea"/>
                    <a:cs typeface="+mn-cs"/>
                  </a:defRPr>
                </a:pPr>
                <a:r>
                  <a:rPr lang="hu-HU"/>
                  <a:t>Hektáronkénti körlapösszeg (m2/ha)</a:t>
                </a:r>
              </a:p>
            </c:rich>
          </c:tx>
          <c:overlay val="0"/>
          <c:spPr>
            <a:noFill/>
            <a:ln>
              <a:noFill/>
            </a:ln>
            <a:effectLst/>
          </c:spPr>
          <c:txPr>
            <a:bodyPr rot="-5400000" spcFirstLastPara="1" vertOverflow="ellipsis" vert="horz" wrap="square" anchor="ctr" anchorCtr="1"/>
            <a:lstStyle/>
            <a:p>
              <a:pPr>
                <a:defRPr sz="1200" b="0" i="0" u="none" strike="noStrike" kern="1200" baseline="0">
                  <a:solidFill>
                    <a:schemeClr val="tx1"/>
                  </a:solidFill>
                  <a:latin typeface="+mn-lt"/>
                  <a:ea typeface="+mn-ea"/>
                  <a:cs typeface="+mn-cs"/>
                </a:defRPr>
              </a:pPr>
              <a:endParaRPr lang="hu-HU"/>
            </a:p>
          </c:txPr>
        </c:title>
        <c:numFmt formatCode="#,##0.0" sourceLinked="0"/>
        <c:majorTickMark val="out"/>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solidFill>
                <a:latin typeface="+mn-lt"/>
                <a:ea typeface="+mn-ea"/>
                <a:cs typeface="+mn-cs"/>
              </a:defRPr>
            </a:pPr>
            <a:endParaRPr lang="hu-HU"/>
          </a:p>
        </c:txPr>
        <c:crossAx val="544329776"/>
        <c:crosses val="max"/>
        <c:crossBetween val="between"/>
      </c:valAx>
      <c:catAx>
        <c:axId val="544329776"/>
        <c:scaling>
          <c:orientation val="minMax"/>
        </c:scaling>
        <c:delete val="1"/>
        <c:axPos val="b"/>
        <c:numFmt formatCode="General" sourceLinked="1"/>
        <c:majorTickMark val="out"/>
        <c:minorTickMark val="none"/>
        <c:tickLblPos val="nextTo"/>
        <c:crossAx val="544336664"/>
        <c:crosses val="autoZero"/>
        <c:auto val="1"/>
        <c:lblAlgn val="ctr"/>
        <c:lblOffset val="100"/>
        <c:noMultiLvlLbl val="0"/>
      </c:catAx>
      <c:spPr>
        <a:noFill/>
        <a:ln>
          <a:solidFill>
            <a:schemeClr val="tx1"/>
          </a:solidFill>
        </a:ln>
        <a:effectLst/>
      </c:spPr>
    </c:plotArea>
    <c:legend>
      <c:legendPos val="b"/>
      <c:overlay val="0"/>
      <c:spPr>
        <a:solidFill>
          <a:schemeClr val="bg1"/>
        </a:solidFill>
        <a:ln>
          <a:solidFill>
            <a:schemeClr val="tx1"/>
          </a:solidFill>
        </a:ln>
        <a:effectLst/>
      </c:spPr>
      <c:txPr>
        <a:bodyPr rot="0" spcFirstLastPara="1" vertOverflow="ellipsis" vert="horz" wrap="square" anchor="ctr" anchorCtr="1"/>
        <a:lstStyle/>
        <a:p>
          <a:pPr>
            <a:defRPr sz="1200" b="0" i="0" u="none" strike="noStrike" kern="1200" baseline="0">
              <a:solidFill>
                <a:schemeClr val="tx1"/>
              </a:solidFill>
              <a:latin typeface="+mn-lt"/>
              <a:ea typeface="+mn-ea"/>
              <a:cs typeface="+mn-cs"/>
            </a:defRPr>
          </a:pPr>
          <a:endParaRPr lang="hu-HU"/>
        </a:p>
      </c:txPr>
    </c:legend>
    <c:plotVisOnly val="1"/>
    <c:dispBlanksAs val="gap"/>
    <c:showDLblsOverMax val="0"/>
  </c:chart>
  <c:spPr>
    <a:solidFill>
      <a:schemeClr val="bg1"/>
    </a:solidFill>
    <a:ln w="9525" cap="flat" cmpd="sng" algn="ctr">
      <a:noFill/>
      <a:round/>
    </a:ln>
    <a:effectLst/>
  </c:spPr>
  <c:txPr>
    <a:bodyPr/>
    <a:lstStyle/>
    <a:p>
      <a:pPr>
        <a:defRPr sz="1200">
          <a:solidFill>
            <a:schemeClr val="tx1"/>
          </a:solidFill>
        </a:defRPr>
      </a:pPr>
      <a:endParaRPr lang="hu-HU"/>
    </a:p>
  </c:txPr>
  <c:printSettings>
    <c:headerFooter/>
    <c:pageMargins b="0.75" l="0.7" r="0.7" t="0.75" header="0.3" footer="0.3"/>
    <c:pageSetup paperSize="9" orientation="landscape"/>
  </c:printSettings>
  <c:userShapes r:id="rId4"/>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hu-H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hu-HU"/>
        </a:p>
      </c:txPr>
    </c:title>
    <c:autoTitleDeleted val="0"/>
    <c:plotArea>
      <c:layout/>
      <c:scatterChart>
        <c:scatterStyle val="lineMarker"/>
        <c:varyColors val="0"/>
        <c:ser>
          <c:idx val="0"/>
          <c:order val="0"/>
          <c:tx>
            <c:strRef>
              <c:f>a!$E$1</c:f>
              <c:strCache>
                <c:ptCount val="1"/>
                <c:pt idx="0">
                  <c:v>KST</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a!$E$2:$E$88</c:f>
              <c:numCache>
                <c:formatCode>General</c:formatCode>
                <c:ptCount val="87"/>
                <c:pt idx="0">
                  <c:v>7</c:v>
                </c:pt>
                <c:pt idx="1">
                  <c:v>7.5</c:v>
                </c:pt>
                <c:pt idx="2">
                  <c:v>8</c:v>
                </c:pt>
                <c:pt idx="3">
                  <c:v>8.5</c:v>
                </c:pt>
                <c:pt idx="4">
                  <c:v>9</c:v>
                </c:pt>
                <c:pt idx="5">
                  <c:v>9.5</c:v>
                </c:pt>
                <c:pt idx="6">
                  <c:v>10</c:v>
                </c:pt>
                <c:pt idx="7">
                  <c:v>10.5</c:v>
                </c:pt>
                <c:pt idx="8">
                  <c:v>11</c:v>
                </c:pt>
                <c:pt idx="9">
                  <c:v>11.5</c:v>
                </c:pt>
                <c:pt idx="10">
                  <c:v>12</c:v>
                </c:pt>
                <c:pt idx="11">
                  <c:v>12.5</c:v>
                </c:pt>
                <c:pt idx="12">
                  <c:v>13</c:v>
                </c:pt>
                <c:pt idx="13">
                  <c:v>13.5</c:v>
                </c:pt>
                <c:pt idx="14">
                  <c:v>14</c:v>
                </c:pt>
                <c:pt idx="15">
                  <c:v>14.5</c:v>
                </c:pt>
                <c:pt idx="16">
                  <c:v>15</c:v>
                </c:pt>
                <c:pt idx="17">
                  <c:v>15.5</c:v>
                </c:pt>
                <c:pt idx="18">
                  <c:v>16</c:v>
                </c:pt>
                <c:pt idx="19">
                  <c:v>16.5</c:v>
                </c:pt>
                <c:pt idx="20">
                  <c:v>17</c:v>
                </c:pt>
                <c:pt idx="21">
                  <c:v>17.5</c:v>
                </c:pt>
                <c:pt idx="22">
                  <c:v>18</c:v>
                </c:pt>
                <c:pt idx="23">
                  <c:v>18.5</c:v>
                </c:pt>
                <c:pt idx="24">
                  <c:v>19</c:v>
                </c:pt>
                <c:pt idx="25">
                  <c:v>19.5</c:v>
                </c:pt>
                <c:pt idx="26">
                  <c:v>20</c:v>
                </c:pt>
                <c:pt idx="27">
                  <c:v>20.5</c:v>
                </c:pt>
                <c:pt idx="28">
                  <c:v>21</c:v>
                </c:pt>
                <c:pt idx="29">
                  <c:v>21.5</c:v>
                </c:pt>
                <c:pt idx="30">
                  <c:v>22</c:v>
                </c:pt>
                <c:pt idx="31">
                  <c:v>22.5</c:v>
                </c:pt>
                <c:pt idx="32">
                  <c:v>23</c:v>
                </c:pt>
                <c:pt idx="33">
                  <c:v>23.5</c:v>
                </c:pt>
                <c:pt idx="34">
                  <c:v>24</c:v>
                </c:pt>
                <c:pt idx="35">
                  <c:v>24.5</c:v>
                </c:pt>
                <c:pt idx="36">
                  <c:v>25</c:v>
                </c:pt>
                <c:pt idx="37">
                  <c:v>25.5</c:v>
                </c:pt>
                <c:pt idx="38">
                  <c:v>26</c:v>
                </c:pt>
                <c:pt idx="39">
                  <c:v>26.5</c:v>
                </c:pt>
                <c:pt idx="40">
                  <c:v>27</c:v>
                </c:pt>
                <c:pt idx="41">
                  <c:v>27.5</c:v>
                </c:pt>
                <c:pt idx="42">
                  <c:v>28</c:v>
                </c:pt>
                <c:pt idx="43">
                  <c:v>28.5</c:v>
                </c:pt>
                <c:pt idx="44">
                  <c:v>29</c:v>
                </c:pt>
                <c:pt idx="45">
                  <c:v>29.5</c:v>
                </c:pt>
                <c:pt idx="46">
                  <c:v>30</c:v>
                </c:pt>
                <c:pt idx="47">
                  <c:v>30.5</c:v>
                </c:pt>
                <c:pt idx="48">
                  <c:v>31</c:v>
                </c:pt>
                <c:pt idx="49">
                  <c:v>31.5</c:v>
                </c:pt>
                <c:pt idx="50">
                  <c:v>32</c:v>
                </c:pt>
                <c:pt idx="51">
                  <c:v>32.5</c:v>
                </c:pt>
                <c:pt idx="52">
                  <c:v>33</c:v>
                </c:pt>
                <c:pt idx="53">
                  <c:v>33.5</c:v>
                </c:pt>
                <c:pt idx="54">
                  <c:v>34</c:v>
                </c:pt>
                <c:pt idx="55">
                  <c:v>34.5</c:v>
                </c:pt>
                <c:pt idx="56">
                  <c:v>35</c:v>
                </c:pt>
                <c:pt idx="57">
                  <c:v>35.5</c:v>
                </c:pt>
                <c:pt idx="58">
                  <c:v>36</c:v>
                </c:pt>
                <c:pt idx="59">
                  <c:v>36.5</c:v>
                </c:pt>
                <c:pt idx="60">
                  <c:v>37</c:v>
                </c:pt>
                <c:pt idx="61">
                  <c:v>37.5</c:v>
                </c:pt>
                <c:pt idx="62">
                  <c:v>38</c:v>
                </c:pt>
                <c:pt idx="63">
                  <c:v>38.5</c:v>
                </c:pt>
                <c:pt idx="64">
                  <c:v>39</c:v>
                </c:pt>
                <c:pt idx="65">
                  <c:v>39.5</c:v>
                </c:pt>
                <c:pt idx="66">
                  <c:v>40</c:v>
                </c:pt>
                <c:pt idx="67">
                  <c:v>40.5</c:v>
                </c:pt>
                <c:pt idx="68">
                  <c:v>41</c:v>
                </c:pt>
                <c:pt idx="69">
                  <c:v>41.5</c:v>
                </c:pt>
                <c:pt idx="70">
                  <c:v>42</c:v>
                </c:pt>
                <c:pt idx="71">
                  <c:v>42.5</c:v>
                </c:pt>
                <c:pt idx="72">
                  <c:v>43</c:v>
                </c:pt>
                <c:pt idx="73">
                  <c:v>43.5</c:v>
                </c:pt>
                <c:pt idx="74">
                  <c:v>44</c:v>
                </c:pt>
                <c:pt idx="75">
                  <c:v>44.5</c:v>
                </c:pt>
                <c:pt idx="76">
                  <c:v>45</c:v>
                </c:pt>
                <c:pt idx="77">
                  <c:v>45.5</c:v>
                </c:pt>
                <c:pt idx="78">
                  <c:v>46</c:v>
                </c:pt>
                <c:pt idx="79">
                  <c:v>46.5</c:v>
                </c:pt>
                <c:pt idx="80">
                  <c:v>47</c:v>
                </c:pt>
                <c:pt idx="81">
                  <c:v>47.5</c:v>
                </c:pt>
                <c:pt idx="82">
                  <c:v>48</c:v>
                </c:pt>
                <c:pt idx="83">
                  <c:v>48.5</c:v>
                </c:pt>
                <c:pt idx="84">
                  <c:v>49</c:v>
                </c:pt>
                <c:pt idx="85">
                  <c:v>49.5</c:v>
                </c:pt>
                <c:pt idx="86">
                  <c:v>50</c:v>
                </c:pt>
              </c:numCache>
            </c:numRef>
          </c:xVal>
          <c:yVal>
            <c:numRef>
              <c:f>a!$G$2:$G$88</c:f>
              <c:numCache>
                <c:formatCode>General</c:formatCode>
                <c:ptCount val="87"/>
                <c:pt idx="0">
                  <c:v>2.0806425363414524E-2</c:v>
                </c:pt>
                <c:pt idx="1">
                  <c:v>2.4816041789181641E-2</c:v>
                </c:pt>
                <c:pt idx="2">
                  <c:v>2.9263499434479597E-2</c:v>
                </c:pt>
                <c:pt idx="3">
                  <c:v>3.4164750048435562E-2</c:v>
                </c:pt>
                <c:pt idx="4">
                  <c:v>3.9535306401460447E-2</c:v>
                </c:pt>
                <c:pt idx="5">
                  <c:v>4.5390279228079873E-2</c:v>
                </c:pt>
                <c:pt idx="6">
                  <c:v>5.1744409195150338E-2</c:v>
                </c:pt>
                <c:pt idx="7">
                  <c:v>5.8612094790695672E-2</c:v>
                </c:pt>
                <c:pt idx="8">
                  <c:v>6.6007416830909396E-2</c:v>
                </c:pt>
                <c:pt idx="9">
                  <c:v>7.3944160136155332E-2</c:v>
                </c:pt>
                <c:pt idx="10">
                  <c:v>8.2435832816200205E-2</c:v>
                </c:pt>
                <c:pt idx="11">
                  <c:v>9.1495683520352464E-2</c:v>
                </c:pt>
                <c:pt idx="12">
                  <c:v>0.10113671694270451</c:v>
                </c:pt>
                <c:pt idx="13">
                  <c:v>0.11137170782138213</c:v>
                </c:pt>
                <c:pt idx="14">
                  <c:v>0.12221321363009803</c:v>
                </c:pt>
                <c:pt idx="15">
                  <c:v>0.13367358612784536</c:v>
                </c:pt>
                <c:pt idx="16">
                  <c:v>0.14576498190638634</c:v>
                </c:pt>
                <c:pt idx="17">
                  <c:v>0.15849937205390249</c:v>
                </c:pt>
                <c:pt idx="18">
                  <c:v>0.17188855103572631</c:v>
                </c:pt>
                <c:pt idx="19">
                  <c:v>0.18594414487868144</c:v>
                </c:pt>
                <c:pt idx="20">
                  <c:v>0.20067761873359774</c:v>
                </c:pt>
                <c:pt idx="21">
                  <c:v>0.21610028388057606</c:v>
                </c:pt>
                <c:pt idx="22">
                  <c:v>0.23222330423317536</c:v>
                </c:pt>
                <c:pt idx="23">
                  <c:v>0.24905770239059541</c:v>
                </c:pt>
                <c:pt idx="24">
                  <c:v>0.215045546519535</c:v>
                </c:pt>
                <c:pt idx="25">
                  <c:v>0.23536202887768548</c:v>
                </c:pt>
                <c:pt idx="26">
                  <c:v>0.25643017221166592</c:v>
                </c:pt>
                <c:pt idx="27">
                  <c:v>0.27824997652147676</c:v>
                </c:pt>
                <c:pt idx="28">
                  <c:v>0.30082144180711767</c:v>
                </c:pt>
                <c:pt idx="29">
                  <c:v>0.32414456806858877</c:v>
                </c:pt>
                <c:pt idx="30">
                  <c:v>0.34821935530589015</c:v>
                </c:pt>
                <c:pt idx="31">
                  <c:v>0.37304580351902172</c:v>
                </c:pt>
                <c:pt idx="32">
                  <c:v>0.39862391270798347</c:v>
                </c:pt>
                <c:pt idx="33">
                  <c:v>0.42495368287277541</c:v>
                </c:pt>
                <c:pt idx="34">
                  <c:v>0.45203511401339758</c:v>
                </c:pt>
                <c:pt idx="35">
                  <c:v>0.47986820612984993</c:v>
                </c:pt>
                <c:pt idx="36">
                  <c:v>0.50845295922213252</c:v>
                </c:pt>
                <c:pt idx="37">
                  <c:v>0.53778937329024523</c:v>
                </c:pt>
                <c:pt idx="38">
                  <c:v>0.56787744833418818</c:v>
                </c:pt>
                <c:pt idx="39">
                  <c:v>0.59871718435396126</c:v>
                </c:pt>
                <c:pt idx="40">
                  <c:v>0.63030858134956458</c:v>
                </c:pt>
                <c:pt idx="41">
                  <c:v>0.66265163932099824</c:v>
                </c:pt>
                <c:pt idx="42">
                  <c:v>0.69574635826826203</c:v>
                </c:pt>
                <c:pt idx="43">
                  <c:v>0.72959273819135584</c:v>
                </c:pt>
                <c:pt idx="44">
                  <c:v>0.76419077909027988</c:v>
                </c:pt>
                <c:pt idx="45">
                  <c:v>0.79954048096503449</c:v>
                </c:pt>
                <c:pt idx="46">
                  <c:v>0.83564184381561901</c:v>
                </c:pt>
                <c:pt idx="47">
                  <c:v>0.87249486764203354</c:v>
                </c:pt>
                <c:pt idx="48">
                  <c:v>0.91009955244427854</c:v>
                </c:pt>
                <c:pt idx="49">
                  <c:v>0.94845589822235388</c:v>
                </c:pt>
                <c:pt idx="50">
                  <c:v>0.98756390497625912</c:v>
                </c:pt>
                <c:pt idx="51">
                  <c:v>1.0274235727059946</c:v>
                </c:pt>
                <c:pt idx="52">
                  <c:v>1.0680349014115604</c:v>
                </c:pt>
                <c:pt idx="53">
                  <c:v>1.1093978910929563</c:v>
                </c:pt>
                <c:pt idx="54">
                  <c:v>1.1515125417501826</c:v>
                </c:pt>
                <c:pt idx="55">
                  <c:v>1.1943788533832387</c:v>
                </c:pt>
                <c:pt idx="56">
                  <c:v>1.2379968259921252</c:v>
                </c:pt>
                <c:pt idx="57">
                  <c:v>1.2823664595768423</c:v>
                </c:pt>
                <c:pt idx="58">
                  <c:v>1.3274877541373891</c:v>
                </c:pt>
                <c:pt idx="59">
                  <c:v>1.3733607096737663</c:v>
                </c:pt>
                <c:pt idx="60">
                  <c:v>1.4199853261859736</c:v>
                </c:pt>
                <c:pt idx="61">
                  <c:v>1.4673616036740111</c:v>
                </c:pt>
                <c:pt idx="62">
                  <c:v>1.5154895421378787</c:v>
                </c:pt>
                <c:pt idx="63">
                  <c:v>1.5643691415775769</c:v>
                </c:pt>
                <c:pt idx="64">
                  <c:v>1.6140004019931053</c:v>
                </c:pt>
                <c:pt idx="65">
                  <c:v>1.6643833233844632</c:v>
                </c:pt>
                <c:pt idx="66">
                  <c:v>1.7155179057516516</c:v>
                </c:pt>
                <c:pt idx="67">
                  <c:v>1.7674041490946708</c:v>
                </c:pt>
                <c:pt idx="68">
                  <c:v>1.8200420534135198</c:v>
                </c:pt>
                <c:pt idx="69">
                  <c:v>1.8734316187081985</c:v>
                </c:pt>
                <c:pt idx="70">
                  <c:v>1.9275728449787082</c:v>
                </c:pt>
                <c:pt idx="71">
                  <c:v>1.9824657322250476</c:v>
                </c:pt>
                <c:pt idx="72">
                  <c:v>2.0381102804472171</c:v>
                </c:pt>
                <c:pt idx="73">
                  <c:v>2.0945064896452177</c:v>
                </c:pt>
                <c:pt idx="74">
                  <c:v>2.1516543598190476</c:v>
                </c:pt>
                <c:pt idx="75">
                  <c:v>2.2095538909687078</c:v>
                </c:pt>
                <c:pt idx="76">
                  <c:v>2.2682050830941982</c:v>
                </c:pt>
                <c:pt idx="77">
                  <c:v>2.3276079361955193</c:v>
                </c:pt>
                <c:pt idx="78">
                  <c:v>2.3877624502726702</c:v>
                </c:pt>
                <c:pt idx="79">
                  <c:v>2.4486686253256513</c:v>
                </c:pt>
                <c:pt idx="80">
                  <c:v>2.5103264613544627</c:v>
                </c:pt>
                <c:pt idx="81">
                  <c:v>2.5727359583591043</c:v>
                </c:pt>
                <c:pt idx="82">
                  <c:v>2.6358971163395761</c:v>
                </c:pt>
                <c:pt idx="83">
                  <c:v>2.6998099352958778</c:v>
                </c:pt>
                <c:pt idx="84">
                  <c:v>2.7644744152280101</c:v>
                </c:pt>
                <c:pt idx="85">
                  <c:v>2.8298905561359722</c:v>
                </c:pt>
                <c:pt idx="86">
                  <c:v>2.896058358019765</c:v>
                </c:pt>
              </c:numCache>
            </c:numRef>
          </c:yVal>
          <c:smooth val="0"/>
          <c:extLst>
            <c:ext xmlns:c16="http://schemas.microsoft.com/office/drawing/2014/chart" uri="{C3380CC4-5D6E-409C-BE32-E72D297353CC}">
              <c16:uniqueId val="{00000000-BF0B-4BB9-B98D-FD309A532271}"/>
            </c:ext>
          </c:extLst>
        </c:ser>
        <c:dLbls>
          <c:showLegendKey val="0"/>
          <c:showVal val="0"/>
          <c:showCatName val="0"/>
          <c:showSerName val="0"/>
          <c:showPercent val="0"/>
          <c:showBubbleSize val="0"/>
        </c:dLbls>
        <c:axId val="620504952"/>
        <c:axId val="620502000"/>
      </c:scatterChart>
      <c:valAx>
        <c:axId val="620504952"/>
        <c:scaling>
          <c:orientation val="minMax"/>
          <c:max val="50"/>
          <c:min val="5"/>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hu-HU"/>
          </a:p>
        </c:txPr>
        <c:crossAx val="620502000"/>
        <c:crossesAt val="0"/>
        <c:crossBetween val="midCat"/>
      </c:valAx>
      <c:valAx>
        <c:axId val="620502000"/>
        <c:scaling>
          <c:orientation val="minMax"/>
          <c:max val="4"/>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hu-HU"/>
          </a:p>
        </c:txPr>
        <c:crossAx val="620504952"/>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hu-H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1" Type="http://schemas.openxmlformats.org/officeDocument/2006/relationships/chart" Target="../charts/chart2.xml"/></Relationships>
</file>

<file path=xl/drawings/_rels/drawing7.xml.rels><?xml version="1.0" encoding="UTF-8" standalone="yes"?>
<Relationships xmlns="http://schemas.openxmlformats.org/package/2006/relationships"><Relationship Id="rId1" Type="http://schemas.openxmlformats.org/officeDocument/2006/relationships/chart" Target="../charts/chart3.xml"/></Relationships>
</file>

<file path=xl/drawings/_rels/drawing9.xml.rels><?xml version="1.0" encoding="UTF-8" standalone="yes"?>
<Relationships xmlns="http://schemas.openxmlformats.org/package/2006/relationships"><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editAs="oneCell">
    <xdr:from>
      <xdr:col>2</xdr:col>
      <xdr:colOff>447676</xdr:colOff>
      <xdr:row>6</xdr:row>
      <xdr:rowOff>457201</xdr:rowOff>
    </xdr:from>
    <xdr:to>
      <xdr:col>3</xdr:col>
      <xdr:colOff>6467475</xdr:colOff>
      <xdr:row>24</xdr:row>
      <xdr:rowOff>100345</xdr:rowOff>
    </xdr:to>
    <xdr:pic>
      <xdr:nvPicPr>
        <xdr:cNvPr id="4" name="Kép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stretch>
          <a:fillRect/>
        </a:stretch>
      </xdr:blipFill>
      <xdr:spPr>
        <a:xfrm>
          <a:off x="1352551" y="1190626"/>
          <a:ext cx="6496049" cy="4243719"/>
        </a:xfrm>
        <a:prstGeom prst="rect">
          <a:avLst/>
        </a:prstGeom>
      </xdr:spPr>
    </xdr:pic>
    <xdr:clientData/>
  </xdr:twoCellAnchor>
  <xdr:twoCellAnchor>
    <xdr:from>
      <xdr:col>3</xdr:col>
      <xdr:colOff>6143625</xdr:colOff>
      <xdr:row>13</xdr:row>
      <xdr:rowOff>104775</xdr:rowOff>
    </xdr:from>
    <xdr:to>
      <xdr:col>3</xdr:col>
      <xdr:colOff>7391400</xdr:colOff>
      <xdr:row>17</xdr:row>
      <xdr:rowOff>104775</xdr:rowOff>
    </xdr:to>
    <xdr:cxnSp macro="">
      <xdr:nvCxnSpPr>
        <xdr:cNvPr id="5" name="Egyenes összekötő nyíllal 4">
          <a:extLst>
            <a:ext uri="{FF2B5EF4-FFF2-40B4-BE49-F238E27FC236}">
              <a16:creationId xmlns:a16="http://schemas.microsoft.com/office/drawing/2014/main" id="{00000000-0008-0000-0000-000005000000}"/>
            </a:ext>
          </a:extLst>
        </xdr:cNvPr>
        <xdr:cNvCxnSpPr/>
      </xdr:nvCxnSpPr>
      <xdr:spPr>
        <a:xfrm flipH="1">
          <a:off x="7524750" y="2809875"/>
          <a:ext cx="1247775" cy="962025"/>
        </a:xfrm>
        <a:prstGeom prst="straightConnector1">
          <a:avLst/>
        </a:prstGeom>
        <a:ln w="63500">
          <a:solidFill>
            <a:srgbClr val="FF0000"/>
          </a:solidFill>
          <a:tailEnd type="stealth" w="lg" len="lg"/>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20</xdr:col>
          <xdr:colOff>57150</xdr:colOff>
          <xdr:row>0</xdr:row>
          <xdr:rowOff>12700</xdr:rowOff>
        </xdr:from>
        <xdr:to>
          <xdr:col>20</xdr:col>
          <xdr:colOff>952500</xdr:colOff>
          <xdr:row>1</xdr:row>
          <xdr:rowOff>0</xdr:rowOff>
        </xdr:to>
        <xdr:sp macro="" textlink="">
          <xdr:nvSpPr>
            <xdr:cNvPr id="15364" name="Button 4" descr="Frissít" hidden="1">
              <a:extLst>
                <a:ext uri="{63B3BB69-23CF-44E3-9099-C40C66FF867C}">
                  <a14:compatExt spid="_x0000_s15364"/>
                </a:ext>
                <a:ext uri="{FF2B5EF4-FFF2-40B4-BE49-F238E27FC236}">
                  <a16:creationId xmlns:a16="http://schemas.microsoft.com/office/drawing/2014/main" id="{00000000-0008-0000-0200-0000043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hu-HU" sz="1100" b="0" i="0" u="none" strike="noStrike" baseline="0">
                  <a:solidFill>
                    <a:srgbClr val="000000"/>
                  </a:solidFill>
                  <a:latin typeface="Calibri"/>
                  <a:ea typeface="Calibri"/>
                  <a:cs typeface="Calibri"/>
                </a:rPr>
                <a:t>Frissít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35</xdr:col>
      <xdr:colOff>200025</xdr:colOff>
      <xdr:row>0</xdr:row>
      <xdr:rowOff>47624</xdr:rowOff>
    </xdr:from>
    <xdr:to>
      <xdr:col>47</xdr:col>
      <xdr:colOff>485774</xdr:colOff>
      <xdr:row>22</xdr:row>
      <xdr:rowOff>114300</xdr:rowOff>
    </xdr:to>
    <xdr:graphicFrame macro="">
      <xdr:nvGraphicFramePr>
        <xdr:cNvPr id="4" name="Diagram 3">
          <a:extLst>
            <a:ext uri="{FF2B5EF4-FFF2-40B4-BE49-F238E27FC236}">
              <a16:creationId xmlns:a16="http://schemas.microsoft.com/office/drawing/2014/main" id="{00000000-0008-0000-03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76200</xdr:colOff>
          <xdr:row>0</xdr:row>
          <xdr:rowOff>95250</xdr:rowOff>
        </xdr:from>
        <xdr:to>
          <xdr:col>5</xdr:col>
          <xdr:colOff>781050</xdr:colOff>
          <xdr:row>0</xdr:row>
          <xdr:rowOff>342900</xdr:rowOff>
        </xdr:to>
        <xdr:sp macro="" textlink="">
          <xdr:nvSpPr>
            <xdr:cNvPr id="19459" name="Button 3" hidden="1">
              <a:extLst>
                <a:ext uri="{63B3BB69-23CF-44E3-9099-C40C66FF867C}">
                  <a14:compatExt spid="_x0000_s19459"/>
                </a:ext>
                <a:ext uri="{FF2B5EF4-FFF2-40B4-BE49-F238E27FC236}">
                  <a16:creationId xmlns:a16="http://schemas.microsoft.com/office/drawing/2014/main" id="{00000000-0008-0000-0400-0000034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hu-HU" sz="1100" b="0" i="0" u="none" strike="noStrike" baseline="0">
                  <a:solidFill>
                    <a:srgbClr val="000000"/>
                  </a:solidFill>
                  <a:latin typeface="Calibri"/>
                  <a:ea typeface="Calibri"/>
                  <a:cs typeface="Calibri"/>
                </a:rPr>
                <a:t>Frissít2</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23</xdr:col>
      <xdr:colOff>311150</xdr:colOff>
      <xdr:row>1</xdr:row>
      <xdr:rowOff>139700</xdr:rowOff>
    </xdr:from>
    <xdr:to>
      <xdr:col>43</xdr:col>
      <xdr:colOff>38099</xdr:colOff>
      <xdr:row>24</xdr:row>
      <xdr:rowOff>203200</xdr:rowOff>
    </xdr:to>
    <xdr:graphicFrame macro="">
      <xdr:nvGraphicFramePr>
        <xdr:cNvPr id="3" name="Diagram 2">
          <a:extLst>
            <a:ext uri="{FF2B5EF4-FFF2-40B4-BE49-F238E27FC236}">
              <a16:creationId xmlns:a16="http://schemas.microsoft.com/office/drawing/2014/main" id="{00000000-0008-0000-06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c:userShapes xmlns:c="http://schemas.openxmlformats.org/drawingml/2006/chart">
  <cdr:relSizeAnchor xmlns:cdr="http://schemas.openxmlformats.org/drawingml/2006/chartDrawing">
    <cdr:from>
      <cdr:x>0.11039</cdr:x>
      <cdr:y>0.03194</cdr:y>
    </cdr:from>
    <cdr:to>
      <cdr:x>0.11152</cdr:x>
      <cdr:y>0.8622</cdr:y>
    </cdr:to>
    <cdr:cxnSp macro="">
      <cdr:nvCxnSpPr>
        <cdr:cNvPr id="4" name="Egyenes összekötő 3">
          <a:extLst xmlns:a="http://schemas.openxmlformats.org/drawingml/2006/main">
            <a:ext uri="{FF2B5EF4-FFF2-40B4-BE49-F238E27FC236}">
              <a16:creationId xmlns:a16="http://schemas.microsoft.com/office/drawing/2014/main" id="{CAEA1F43-5C46-35CF-ADFA-D5DD2D2BCF18}"/>
            </a:ext>
          </a:extLst>
        </cdr:cNvPr>
        <cdr:cNvCxnSpPr/>
      </cdr:nvCxnSpPr>
      <cdr:spPr>
        <a:xfrm xmlns:a="http://schemas.openxmlformats.org/drawingml/2006/main" flipV="1">
          <a:off x="1321734" y="173282"/>
          <a:ext cx="13530" cy="4503923"/>
        </a:xfrm>
        <a:prstGeom xmlns:a="http://schemas.openxmlformats.org/drawingml/2006/main" prst="line">
          <a:avLst/>
        </a:prstGeom>
        <a:ln xmlns:a="http://schemas.openxmlformats.org/drawingml/2006/main" w="25400">
          <a:solidFill>
            <a:srgbClr val="FF0000"/>
          </a:solidFill>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userShapes>
</file>

<file path=xl/drawings/drawing7.xml><?xml version="1.0" encoding="utf-8"?>
<xdr:wsDr xmlns:xdr="http://schemas.openxmlformats.org/drawingml/2006/spreadsheetDrawing" xmlns:a="http://schemas.openxmlformats.org/drawingml/2006/main">
  <xdr:twoCellAnchor>
    <xdr:from>
      <xdr:col>0</xdr:col>
      <xdr:colOff>1</xdr:colOff>
      <xdr:row>33</xdr:row>
      <xdr:rowOff>152398</xdr:rowOff>
    </xdr:from>
    <xdr:to>
      <xdr:col>11</xdr:col>
      <xdr:colOff>923925</xdr:colOff>
      <xdr:row>61</xdr:row>
      <xdr:rowOff>47625</xdr:rowOff>
    </xdr:to>
    <xdr:graphicFrame macro="">
      <xdr:nvGraphicFramePr>
        <xdr:cNvPr id="4" name="Diagram 3">
          <a:extLst>
            <a:ext uri="{FF2B5EF4-FFF2-40B4-BE49-F238E27FC236}">
              <a16:creationId xmlns:a16="http://schemas.microsoft.com/office/drawing/2014/main" id="{00000000-0008-0000-07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c:userShapes xmlns:c="http://schemas.openxmlformats.org/drawingml/2006/chart">
  <cdr:relSizeAnchor xmlns:cdr="http://schemas.openxmlformats.org/drawingml/2006/chartDrawing">
    <cdr:from>
      <cdr:x>0.13126</cdr:x>
      <cdr:y>0.03072</cdr:y>
    </cdr:from>
    <cdr:to>
      <cdr:x>0.1318</cdr:x>
      <cdr:y>0.87614</cdr:y>
    </cdr:to>
    <cdr:cxnSp macro="">
      <cdr:nvCxnSpPr>
        <cdr:cNvPr id="4" name="Egyenes összekötő 3">
          <a:extLst xmlns:a="http://schemas.openxmlformats.org/drawingml/2006/main">
            <a:ext uri="{FF2B5EF4-FFF2-40B4-BE49-F238E27FC236}">
              <a16:creationId xmlns:a16="http://schemas.microsoft.com/office/drawing/2014/main" id="{CD751CA5-8834-9060-6A26-19D2F4B2AABA}"/>
            </a:ext>
          </a:extLst>
        </cdr:cNvPr>
        <cdr:cNvCxnSpPr/>
      </cdr:nvCxnSpPr>
      <cdr:spPr>
        <a:xfrm xmlns:a="http://schemas.openxmlformats.org/drawingml/2006/main" flipV="1">
          <a:off x="1047749" y="160640"/>
          <a:ext cx="4298" cy="4420887"/>
        </a:xfrm>
        <a:prstGeom xmlns:a="http://schemas.openxmlformats.org/drawingml/2006/main" prst="line">
          <a:avLst/>
        </a:prstGeom>
        <a:ln xmlns:a="http://schemas.openxmlformats.org/drawingml/2006/main" w="25400">
          <a:solidFill>
            <a:srgbClr val="FF0000"/>
          </a:solidFill>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userShapes>
</file>

<file path=xl/drawings/drawing9.xml><?xml version="1.0" encoding="utf-8"?>
<xdr:wsDr xmlns:xdr="http://schemas.openxmlformats.org/drawingml/2006/spreadsheetDrawing" xmlns:a="http://schemas.openxmlformats.org/drawingml/2006/main">
  <xdr:twoCellAnchor>
    <xdr:from>
      <xdr:col>11</xdr:col>
      <xdr:colOff>142874</xdr:colOff>
      <xdr:row>0</xdr:row>
      <xdr:rowOff>76199</xdr:rowOff>
    </xdr:from>
    <xdr:to>
      <xdr:col>23</xdr:col>
      <xdr:colOff>400050</xdr:colOff>
      <xdr:row>21</xdr:row>
      <xdr:rowOff>104774</xdr:rowOff>
    </xdr:to>
    <xdr:graphicFrame macro="">
      <xdr:nvGraphicFramePr>
        <xdr:cNvPr id="3" name="Diagram 2">
          <a:extLst>
            <a:ext uri="{FF2B5EF4-FFF2-40B4-BE49-F238E27FC236}">
              <a16:creationId xmlns:a16="http://schemas.microsoft.com/office/drawing/2014/main" id="{00000000-0008-0000-0A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Dr. Csépányi Péter" refreshedDate="45055.470498495371" createdVersion="6" refreshedVersion="8" minRefreshableVersion="3" recordCount="701" xr:uid="{00000000-000A-0000-FFFF-FFFF06000000}">
  <cacheSource type="worksheet">
    <worksheetSource ref="P1:P1048576" sheet="Alapadat"/>
  </cacheSource>
  <cacheFields count="1">
    <cacheField name="Fafaj:" numFmtId="0">
      <sharedItems containsNonDate="0" containsBlank="1" count="23">
        <m/>
        <s v="FF" u="1"/>
        <s v="MOT" u="1"/>
        <s v="KŐRIS" u="1"/>
        <s v="HÁRS" u="1"/>
        <s v="KST" u="1"/>
        <s v="GY" u="1"/>
        <s v="EKL" u="1"/>
        <s v="NYI" u="1"/>
        <s v="VK" u="1"/>
        <s v="FUZ" u="1"/>
        <s v="A" u="1"/>
        <s v="KT" u="1"/>
        <s v="JUHAR" u="1"/>
        <s v="CS" u="1"/>
        <s v="SZIL" u="1"/>
        <s v="LF" u="1"/>
        <s v="HNY" u="1"/>
        <s v="EF" u="1"/>
        <s v="VF" u="1"/>
        <s v="ÉGER" u="1"/>
        <s v="KTT" u="1"/>
        <s v="B" u="1"/>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Dr. Csépányi Péter" refreshedDate="45055.470501967589" createdVersion="6" refreshedVersion="8" minRefreshableVersion="3" recordCount="701" xr:uid="{00000000-000A-0000-FFFF-FFFF07000000}">
  <cacheSource type="worksheet">
    <worksheetSource ref="O1:O1048576" sheet="Alapadat"/>
  </cacheSource>
  <cacheFields count="1">
    <cacheField name="Mintakör ID" numFmtId="0">
      <sharedItems containsNonDate="0" containsString="0" containsBlank="1" containsNumber="1" containsInteger="1" minValue="1" maxValue="12" count="13">
        <m/>
        <n v="5" u="1"/>
        <n v="2" u="1"/>
        <n v="6" u="1"/>
        <n v="7" u="1"/>
        <n v="1" u="1"/>
        <n v="3" u="1"/>
        <n v="8" u="1"/>
        <n v="9" u="1"/>
        <n v="10" u="1"/>
        <n v="11" u="1"/>
        <n v="4" u="1"/>
        <n v="12" u="1"/>
      </sharedItems>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Dr. Csépányi Péter" refreshedDate="45378.66533217593" createdVersion="6" refreshedVersion="8" minRefreshableVersion="3" recordCount="48" xr:uid="{00000000-000A-0000-FFFF-FFFF20000000}">
  <cacheSource type="worksheet">
    <worksheetSource ref="A1:E1048576" sheet="Utánpótlás"/>
  </cacheSource>
  <cacheFields count="5">
    <cacheField name="Erdőrészlet" numFmtId="0">
      <sharedItems containsNonDate="0" containsBlank="1" count="20">
        <m/>
        <s v="Csobánka 8 A" u="1"/>
        <s v="Csobánka 8 F" u="1"/>
        <s v="Csobánka 10 CC" u="1"/>
        <s v="Csobánka 12 F" u="1"/>
        <s v="Csobánka 12 A" u="1"/>
        <s v="Csobánka 8 C" u="1"/>
        <s v="Csobánka 8 H" u="1"/>
        <s v="Csobánka 10 B" u="1"/>
        <s v="Csobánka 8 E" u="1"/>
        <s v="Csobánka 11 B" u="1"/>
        <s v="Csobánka 8 B" u="1"/>
        <s v="Pilisszentlélek 25A" u="1"/>
        <s v="Csobánka 1 C" u="1"/>
        <s v="Csobánka 8 G" u="1"/>
        <s v="Csobánka 2 C" u="1"/>
        <s v="Csobánka 10 C" u="1"/>
        <s v="Csobánka 8 D" u="1"/>
        <s v="Sáska 87 B" u="1"/>
        <s v="Csobánka 12 C" u="1"/>
      </sharedItems>
    </cacheField>
    <cacheField name="Mintakör ID" numFmtId="0">
      <sharedItems containsNonDate="0" containsString="0" containsBlank="1" containsNumber="1" containsInteger="1" minValue="1" maxValue="12" count="13">
        <m/>
        <n v="5" u="1"/>
        <n v="2" u="1"/>
        <n v="6" u="1"/>
        <n v="7" u="1"/>
        <n v="1" u="1"/>
        <n v="3" u="1"/>
        <n v="8" u="1"/>
        <n v="9" u="1"/>
        <n v="10" u="1"/>
        <n v="11" u="1"/>
        <n v="4" u="1"/>
        <n v="12" u="1"/>
      </sharedItems>
    </cacheField>
    <cacheField name="Fafaj" numFmtId="0">
      <sharedItems containsNonDate="0" containsBlank="1" count="19">
        <m/>
        <s v="HJ" u="1"/>
        <s v="CSNY" u="1"/>
        <s v="KŐRIS" u="1"/>
        <s v="MJ" u="1"/>
        <s v="KH" u="1"/>
        <s v="KJ" u="1"/>
        <s v="GY" u="1"/>
        <s v="VK" u="1"/>
        <s v="A" u="1"/>
        <s v=" " u="1"/>
        <s v="JUHAR" u="1"/>
        <s v="CS" u="1"/>
        <s v="MK" u="1"/>
        <s v="nincs" u="1"/>
        <s v="na" u="1"/>
        <s v="KTT" u="1"/>
        <s v="BABE" u="1"/>
        <s v="B" u="1"/>
      </sharedItems>
    </cacheField>
    <cacheField name="M. oszt." numFmtId="0">
      <sharedItems containsNonDate="0" containsString="0" containsBlank="1" containsNumber="1" containsInteger="1" minValue="0" maxValue="3" count="5">
        <m/>
        <n v="0" u="1"/>
        <n v="2" u="1"/>
        <n v="1" u="1"/>
        <n v="3" u="1"/>
      </sharedItems>
    </cacheField>
    <cacheField name="Záródás (%)"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01">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01">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r>
    <x v="0"/>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8">
  <r>
    <x v="0"/>
    <x v="0"/>
    <x v="0"/>
    <x v="0"/>
    <m/>
  </r>
  <r>
    <x v="0"/>
    <x v="0"/>
    <x v="0"/>
    <x v="0"/>
    <m/>
  </r>
  <r>
    <x v="0"/>
    <x v="0"/>
    <x v="0"/>
    <x v="0"/>
    <m/>
  </r>
  <r>
    <x v="0"/>
    <x v="0"/>
    <x v="0"/>
    <x v="0"/>
    <m/>
  </r>
  <r>
    <x v="0"/>
    <x v="0"/>
    <x v="0"/>
    <x v="0"/>
    <m/>
  </r>
  <r>
    <x v="0"/>
    <x v="0"/>
    <x v="0"/>
    <x v="0"/>
    <m/>
  </r>
  <r>
    <x v="0"/>
    <x v="0"/>
    <x v="0"/>
    <x v="0"/>
    <m/>
  </r>
  <r>
    <x v="0"/>
    <x v="0"/>
    <x v="0"/>
    <x v="0"/>
    <m/>
  </r>
  <r>
    <x v="0"/>
    <x v="0"/>
    <x v="0"/>
    <x v="0"/>
    <m/>
  </r>
  <r>
    <x v="0"/>
    <x v="0"/>
    <x v="0"/>
    <x v="0"/>
    <m/>
  </r>
  <r>
    <x v="0"/>
    <x v="0"/>
    <x v="0"/>
    <x v="0"/>
    <m/>
  </r>
  <r>
    <x v="0"/>
    <x v="0"/>
    <x v="0"/>
    <x v="0"/>
    <m/>
  </r>
  <r>
    <x v="0"/>
    <x v="0"/>
    <x v="0"/>
    <x v="0"/>
    <m/>
  </r>
  <r>
    <x v="0"/>
    <x v="0"/>
    <x v="0"/>
    <x v="0"/>
    <m/>
  </r>
  <r>
    <x v="0"/>
    <x v="0"/>
    <x v="0"/>
    <x v="0"/>
    <m/>
  </r>
  <r>
    <x v="0"/>
    <x v="0"/>
    <x v="0"/>
    <x v="0"/>
    <m/>
  </r>
  <r>
    <x v="0"/>
    <x v="0"/>
    <x v="0"/>
    <x v="0"/>
    <m/>
  </r>
  <r>
    <x v="0"/>
    <x v="0"/>
    <x v="0"/>
    <x v="0"/>
    <m/>
  </r>
  <r>
    <x v="0"/>
    <x v="0"/>
    <x v="0"/>
    <x v="0"/>
    <m/>
  </r>
  <r>
    <x v="0"/>
    <x v="0"/>
    <x v="0"/>
    <x v="0"/>
    <m/>
  </r>
  <r>
    <x v="0"/>
    <x v="0"/>
    <x v="0"/>
    <x v="0"/>
    <m/>
  </r>
  <r>
    <x v="0"/>
    <x v="0"/>
    <x v="0"/>
    <x v="0"/>
    <m/>
  </r>
  <r>
    <x v="0"/>
    <x v="0"/>
    <x v="0"/>
    <x v="0"/>
    <m/>
  </r>
  <r>
    <x v="0"/>
    <x v="0"/>
    <x v="0"/>
    <x v="0"/>
    <m/>
  </r>
  <r>
    <x v="0"/>
    <x v="0"/>
    <x v="0"/>
    <x v="0"/>
    <m/>
  </r>
  <r>
    <x v="0"/>
    <x v="0"/>
    <x v="0"/>
    <x v="0"/>
    <m/>
  </r>
  <r>
    <x v="0"/>
    <x v="0"/>
    <x v="0"/>
    <x v="0"/>
    <m/>
  </r>
  <r>
    <x v="0"/>
    <x v="0"/>
    <x v="0"/>
    <x v="0"/>
    <m/>
  </r>
  <r>
    <x v="0"/>
    <x v="0"/>
    <x v="0"/>
    <x v="0"/>
    <m/>
  </r>
  <r>
    <x v="0"/>
    <x v="0"/>
    <x v="0"/>
    <x v="0"/>
    <m/>
  </r>
  <r>
    <x v="0"/>
    <x v="0"/>
    <x v="0"/>
    <x v="0"/>
    <m/>
  </r>
  <r>
    <x v="0"/>
    <x v="0"/>
    <x v="0"/>
    <x v="0"/>
    <m/>
  </r>
  <r>
    <x v="0"/>
    <x v="0"/>
    <x v="0"/>
    <x v="0"/>
    <m/>
  </r>
  <r>
    <x v="0"/>
    <x v="0"/>
    <x v="0"/>
    <x v="0"/>
    <m/>
  </r>
  <r>
    <x v="0"/>
    <x v="0"/>
    <x v="0"/>
    <x v="0"/>
    <m/>
  </r>
  <r>
    <x v="0"/>
    <x v="0"/>
    <x v="0"/>
    <x v="0"/>
    <m/>
  </r>
  <r>
    <x v="0"/>
    <x v="0"/>
    <x v="0"/>
    <x v="0"/>
    <m/>
  </r>
  <r>
    <x v="0"/>
    <x v="0"/>
    <x v="0"/>
    <x v="0"/>
    <m/>
  </r>
  <r>
    <x v="0"/>
    <x v="0"/>
    <x v="0"/>
    <x v="0"/>
    <m/>
  </r>
  <r>
    <x v="0"/>
    <x v="0"/>
    <x v="0"/>
    <x v="0"/>
    <m/>
  </r>
  <r>
    <x v="0"/>
    <x v="0"/>
    <x v="0"/>
    <x v="0"/>
    <m/>
  </r>
  <r>
    <x v="0"/>
    <x v="0"/>
    <x v="0"/>
    <x v="0"/>
    <m/>
  </r>
  <r>
    <x v="0"/>
    <x v="0"/>
    <x v="0"/>
    <x v="0"/>
    <m/>
  </r>
  <r>
    <x v="0"/>
    <x v="0"/>
    <x v="0"/>
    <x v="0"/>
    <m/>
  </r>
  <r>
    <x v="0"/>
    <x v="0"/>
    <x v="0"/>
    <x v="0"/>
    <m/>
  </r>
  <r>
    <x v="0"/>
    <x v="0"/>
    <x v="0"/>
    <x v="0"/>
    <m/>
  </r>
  <r>
    <x v="0"/>
    <x v="0"/>
    <x v="0"/>
    <x v="0"/>
    <m/>
  </r>
  <r>
    <x v="0"/>
    <x v="0"/>
    <x v="0"/>
    <x v="0"/>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200-000000000000}" name="Kimutatás1" cacheId="1" applyNumberFormats="0" applyBorderFormats="0" applyFontFormats="0" applyPatternFormats="0" applyAlignmentFormats="0" applyWidthHeightFormats="1" dataCaption="Értékek" updatedVersion="8" minRefreshableVersion="3" useAutoFormatting="1" rowGrandTotals="0" colGrandTotals="0" itemPrintTitles="1" createdVersion="6" indent="0" outline="1" outlineData="1" multipleFieldFilters="0">
  <location ref="H1:I2" firstHeaderRow="1" firstDataRow="1" firstDataCol="1"/>
  <pivotFields count="1">
    <pivotField axis="axisRow" dataField="1" showAll="0">
      <items count="14">
        <item x="0"/>
        <item m="1" x="5"/>
        <item m="1" x="2"/>
        <item m="1" x="6"/>
        <item m="1" x="11"/>
        <item m="1" x="1"/>
        <item m="1" x="3"/>
        <item m="1" x="4"/>
        <item m="1" x="7"/>
        <item m="1" x="8"/>
        <item m="1" x="9"/>
        <item m="1" x="10"/>
        <item m="1" x="12"/>
        <item t="default"/>
      </items>
    </pivotField>
  </pivotFields>
  <rowFields count="1">
    <field x="0"/>
  </rowFields>
  <rowItems count="1">
    <i>
      <x/>
    </i>
  </rowItems>
  <colItems count="1">
    <i/>
  </colItems>
  <dataFields count="1">
    <dataField name="Mennyiség / Mintakör ID" fld="0" subtotal="count" baseField="0" baseItem="0"/>
  </dataFields>
  <formats count="12">
    <format dxfId="81">
      <pivotArea type="all" dataOnly="0" outline="0" fieldPosition="0"/>
    </format>
    <format dxfId="80">
      <pivotArea outline="0" collapsedLevelsAreSubtotals="1" fieldPosition="0"/>
    </format>
    <format dxfId="79">
      <pivotArea field="0" type="button" dataOnly="0" labelOnly="1" outline="0" axis="axisRow" fieldPosition="0"/>
    </format>
    <format dxfId="78">
      <pivotArea dataOnly="0" labelOnly="1" outline="0" axis="axisValues" fieldPosition="0"/>
    </format>
    <format dxfId="77">
      <pivotArea dataOnly="0" labelOnly="1" fieldPosition="0">
        <references count="1">
          <reference field="0" count="0"/>
        </references>
      </pivotArea>
    </format>
    <format dxfId="76">
      <pivotArea dataOnly="0" labelOnly="1" outline="0" axis="axisValues" fieldPosition="0"/>
    </format>
    <format dxfId="75">
      <pivotArea type="all" dataOnly="0" outline="0" fieldPosition="0"/>
    </format>
    <format dxfId="74">
      <pivotArea outline="0" collapsedLevelsAreSubtotals="1" fieldPosition="0"/>
    </format>
    <format dxfId="73">
      <pivotArea field="0" type="button" dataOnly="0" labelOnly="1" outline="0" axis="axisRow" fieldPosition="0"/>
    </format>
    <format dxfId="72">
      <pivotArea dataOnly="0" labelOnly="1" outline="0" axis="axisValues" fieldPosition="0"/>
    </format>
    <format dxfId="71">
      <pivotArea dataOnly="0" labelOnly="1" fieldPosition="0">
        <references count="1">
          <reference field="0" count="0"/>
        </references>
      </pivotArea>
    </format>
    <format dxfId="70">
      <pivotArea dataOnly="0" labelOnly="1" outline="0" axis="axisValues"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200-000001000000}" name="Kimutatás2" cacheId="0" applyNumberFormats="0" applyBorderFormats="0" applyFontFormats="0" applyPatternFormats="0" applyAlignmentFormats="0" applyWidthHeightFormats="1" dataCaption="Értékek" updatedVersion="8" minRefreshableVersion="3" useAutoFormatting="1" rowGrandTotals="0" colGrandTotals="0" itemPrintTitles="1" createdVersion="6" indent="0" outline="1" outlineData="1" multipleFieldFilters="0">
  <location ref="B1:C1" firstHeaderRow="1" firstDataRow="1" firstDataCol="1"/>
  <pivotFields count="1">
    <pivotField axis="axisRow" dataField="1" showAll="0" sortType="descending">
      <items count="24">
        <item m="1" x="14"/>
        <item m="1" x="11"/>
        <item m="1" x="22"/>
        <item m="1" x="18"/>
        <item m="1" x="20"/>
        <item m="1" x="7"/>
        <item m="1" x="1"/>
        <item m="1" x="10"/>
        <item m="1" x="6"/>
        <item m="1" x="4"/>
        <item m="1" x="17"/>
        <item m="1" x="13"/>
        <item m="1" x="3"/>
        <item m="1" x="5"/>
        <item m="1" x="21"/>
        <item m="1" x="16"/>
        <item m="1" x="2"/>
        <item m="1" x="8"/>
        <item m="1" x="15"/>
        <item m="1" x="19"/>
        <item m="1" x="9"/>
        <item h="1" x="0"/>
        <item m="1" x="12"/>
        <item t="default"/>
      </items>
      <autoSortScope>
        <pivotArea dataOnly="0" outline="0" fieldPosition="0">
          <references count="1">
            <reference field="4294967294" count="1" selected="0">
              <x v="0"/>
            </reference>
          </references>
        </pivotArea>
      </autoSortScope>
    </pivotField>
  </pivotFields>
  <rowFields count="1">
    <field x="0"/>
  </rowFields>
  <colItems count="1">
    <i/>
  </colItems>
  <dataFields count="1">
    <dataField name="Mennyiség / Fafaj:" fld="0" subtotal="count" baseField="0" baseItem="0"/>
  </dataFields>
  <formats count="18">
    <format dxfId="99">
      <pivotArea type="all" dataOnly="0" outline="0" fieldPosition="0"/>
    </format>
    <format dxfId="98">
      <pivotArea outline="0" collapsedLevelsAreSubtotals="1" fieldPosition="0"/>
    </format>
    <format dxfId="97">
      <pivotArea field="0" type="button" dataOnly="0" labelOnly="1" outline="0" axis="axisRow" fieldPosition="0"/>
    </format>
    <format dxfId="96">
      <pivotArea dataOnly="0" labelOnly="1" outline="0" axis="axisValues" fieldPosition="0"/>
    </format>
    <format dxfId="95">
      <pivotArea dataOnly="0" labelOnly="1" fieldPosition="0">
        <references count="1">
          <reference field="0" count="0"/>
        </references>
      </pivotArea>
    </format>
    <format dxfId="94">
      <pivotArea dataOnly="0" labelOnly="1" outline="0" axis="axisValues" fieldPosition="0"/>
    </format>
    <format dxfId="93">
      <pivotArea type="all" dataOnly="0" outline="0" fieldPosition="0"/>
    </format>
    <format dxfId="92">
      <pivotArea outline="0" collapsedLevelsAreSubtotals="1" fieldPosition="0"/>
    </format>
    <format dxfId="91">
      <pivotArea field="0" type="button" dataOnly="0" labelOnly="1" outline="0" axis="axisRow" fieldPosition="0"/>
    </format>
    <format dxfId="90">
      <pivotArea dataOnly="0" labelOnly="1" outline="0" axis="axisValues" fieldPosition="0"/>
    </format>
    <format dxfId="89">
      <pivotArea dataOnly="0" labelOnly="1" fieldPosition="0">
        <references count="1">
          <reference field="0" count="0"/>
        </references>
      </pivotArea>
    </format>
    <format dxfId="88">
      <pivotArea dataOnly="0" labelOnly="1" outline="0" axis="axisValues" fieldPosition="0"/>
    </format>
    <format dxfId="87">
      <pivotArea type="all" dataOnly="0" outline="0" fieldPosition="0"/>
    </format>
    <format dxfId="86">
      <pivotArea outline="0" collapsedLevelsAreSubtotals="1" fieldPosition="0"/>
    </format>
    <format dxfId="85">
      <pivotArea field="0" type="button" dataOnly="0" labelOnly="1" outline="0" axis="axisRow" fieldPosition="0"/>
    </format>
    <format dxfId="84">
      <pivotArea dataOnly="0" labelOnly="1" outline="0" axis="axisValues" fieldPosition="0"/>
    </format>
    <format dxfId="83">
      <pivotArea dataOnly="0" labelOnly="1" fieldPosition="0">
        <references count="1">
          <reference field="0" count="0"/>
        </references>
      </pivotArea>
    </format>
    <format dxfId="82">
      <pivotArea dataOnly="0" labelOnly="1" outline="0" axis="axisValues"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400-000001000000}" name="Kimutatás6" cacheId="14" applyNumberFormats="0" applyBorderFormats="0" applyFontFormats="0" applyPatternFormats="0" applyAlignmentFormats="0" applyWidthHeightFormats="1" dataCaption="Értékek" updatedVersion="8" minRefreshableVersion="3" useAutoFormatting="1" itemPrintTitles="1" createdVersion="6" indent="0" compact="0" outline="1" outlineData="1" compactData="0" multipleFieldFilters="0">
  <location ref="N1:P3" firstHeaderRow="1" firstDataRow="2" firstDataCol="2"/>
  <pivotFields count="5">
    <pivotField compact="0" showAll="0" insertBlankRow="1"/>
    <pivotField axis="axisRow" compact="0" showAll="0" insertBlankRow="1" sortType="ascending">
      <items count="14">
        <item m="1" x="5"/>
        <item m="1" x="2"/>
        <item m="1" x="6"/>
        <item m="1" x="11"/>
        <item m="1" x="1"/>
        <item m="1" x="3"/>
        <item m="1" x="4"/>
        <item m="1" x="7"/>
        <item m="1" x="8"/>
        <item m="1" x="9"/>
        <item m="1" x="10"/>
        <item m="1" x="12"/>
        <item x="0"/>
        <item t="default"/>
      </items>
    </pivotField>
    <pivotField axis="axisRow" compact="0" showAll="0" insertBlankRow="1">
      <items count="20">
        <item m="1" x="12"/>
        <item m="1" x="17"/>
        <item m="1" x="7"/>
        <item m="1" x="5"/>
        <item m="1" x="6"/>
        <item m="1" x="16"/>
        <item m="1" x="4"/>
        <item m="1" x="13"/>
        <item m="1" x="8"/>
        <item x="0"/>
        <item m="1" x="10"/>
        <item m="1" x="15"/>
        <item m="1" x="9"/>
        <item m="1" x="14"/>
        <item m="1" x="11"/>
        <item m="1" x="3"/>
        <item m="1" x="18"/>
        <item m="1" x="1"/>
        <item m="1" x="2"/>
        <item t="default"/>
      </items>
    </pivotField>
    <pivotField axis="axisCol" compact="0" showAll="0" insertBlankRow="1">
      <items count="6">
        <item h="1" m="1" x="1"/>
        <item m="1" x="3"/>
        <item m="1" x="2"/>
        <item m="1" x="4"/>
        <item h="1" x="0"/>
        <item t="default"/>
      </items>
    </pivotField>
    <pivotField dataField="1" compact="0" showAll="0" insertBlankRow="1"/>
  </pivotFields>
  <rowFields count="2">
    <field x="1"/>
    <field x="2"/>
  </rowFields>
  <rowItems count="1">
    <i t="grand">
      <x/>
    </i>
  </rowItems>
  <colFields count="1">
    <field x="3"/>
  </colFields>
  <colItems count="1">
    <i t="grand">
      <x/>
    </i>
  </colItems>
  <dataFields count="1">
    <dataField name="Átlag / Záródás (%)" fld="4" subtotal="average" baseField="1" baseItem="0" numFmtId="1"/>
  </dataFields>
  <formats count="3">
    <format dxfId="36">
      <pivotArea type="origin" dataOnly="0" labelOnly="1" outline="0" fieldPosition="0"/>
    </format>
    <format dxfId="35">
      <pivotArea field="3" type="button" dataOnly="0" labelOnly="1" outline="0" axis="axisCol" fieldPosition="0"/>
    </format>
    <format dxfId="34">
      <pivotArea type="topRight" dataOnly="0" labelOnly="1"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0000000-0007-0000-0400-000000000000}" name="Kimutatás4" cacheId="14" applyNumberFormats="0" applyBorderFormats="0" applyFontFormats="0" applyPatternFormats="0" applyAlignmentFormats="0" applyWidthHeightFormats="1" dataCaption="Értékek" updatedVersion="8" minRefreshableVersion="3" useAutoFormatting="1" rowGrandTotals="0" colGrandTotals="0" itemPrintTitles="1" createdVersion="6" indent="0" compact="0" outline="1" outlineData="1" compactData="0" multipleFieldFilters="0">
  <location ref="G1:I2" firstHeaderRow="1" firstDataRow="2" firstDataCol="2"/>
  <pivotFields count="5">
    <pivotField axis="axisRow" compact="0" showAll="0" insertBlankRow="1" sortType="ascending">
      <items count="21">
        <item sd="0" m="1" x="13"/>
        <item m="1" x="8"/>
        <item m="1" x="16"/>
        <item m="1" x="3"/>
        <item m="1" x="10"/>
        <item m="1" x="5"/>
        <item m="1" x="19"/>
        <item m="1" x="4"/>
        <item m="1" x="15"/>
        <item m="1" x="1"/>
        <item m="1" x="11"/>
        <item m="1" x="6"/>
        <item m="1" x="17"/>
        <item m="1" x="9"/>
        <item m="1" x="2"/>
        <item m="1" x="14"/>
        <item m="1" x="7"/>
        <item m="1" x="12"/>
        <item m="1" x="18"/>
        <item x="0"/>
        <item t="default"/>
      </items>
    </pivotField>
    <pivotField compact="0" showAll="0" insertBlankRow="1"/>
    <pivotField axis="axisRow" compact="0" showAll="0" insertBlankRow="1">
      <items count="20">
        <item m="1" x="12"/>
        <item m="1" x="17"/>
        <item m="1" x="7"/>
        <item m="1" x="5"/>
        <item m="1" x="6"/>
        <item m="1" x="16"/>
        <item m="1" x="4"/>
        <item m="1" x="13"/>
        <item m="1" x="8"/>
        <item x="0"/>
        <item m="1" x="10"/>
        <item m="1" x="15"/>
        <item m="1" x="9"/>
        <item m="1" x="14"/>
        <item m="1" x="11"/>
        <item m="1" x="3"/>
        <item m="1" x="18"/>
        <item m="1" x="1"/>
        <item m="1" x="2"/>
        <item t="default"/>
      </items>
    </pivotField>
    <pivotField axis="axisCol" compact="0" showAll="0" insertBlankRow="1" avgSubtotal="1">
      <items count="6">
        <item h="1" m="1" x="1"/>
        <item m="1" x="3"/>
        <item m="1" x="2"/>
        <item m="1" x="4"/>
        <item h="1" x="0"/>
        <item t="avg"/>
      </items>
    </pivotField>
    <pivotField dataField="1" compact="0" showAll="0" insertBlankRow="1"/>
  </pivotFields>
  <rowFields count="2">
    <field x="0"/>
    <field x="2"/>
  </rowFields>
  <colFields count="1">
    <field x="3"/>
  </colFields>
  <dataFields count="1">
    <dataField name="Összeg / Záródás (%)" fld="4" baseField="0" baseItem="15" numFmtId="1"/>
  </dataFields>
  <formats count="33">
    <format dxfId="69">
      <pivotArea field="3" type="button" dataOnly="0" labelOnly="1" outline="0" axis="axisCol" fieldPosition="0"/>
    </format>
    <format dxfId="68">
      <pivotArea type="all" dataOnly="0" outline="0" fieldPosition="0"/>
    </format>
    <format dxfId="67">
      <pivotArea outline="0" collapsedLevelsAreSubtotals="1" fieldPosition="0"/>
    </format>
    <format dxfId="66">
      <pivotArea type="origin" dataOnly="0" labelOnly="1" outline="0" fieldPosition="0"/>
    </format>
    <format dxfId="65">
      <pivotArea field="3" type="button" dataOnly="0" labelOnly="1" outline="0" axis="axisCol" fieldPosition="0"/>
    </format>
    <format dxfId="64">
      <pivotArea type="topRight" dataOnly="0" labelOnly="1" outline="0" fieldPosition="0"/>
    </format>
    <format dxfId="63">
      <pivotArea field="0" type="button" dataOnly="0" labelOnly="1" outline="0" axis="axisRow" fieldPosition="0"/>
    </format>
    <format dxfId="62">
      <pivotArea dataOnly="0" labelOnly="1" fieldPosition="0">
        <references count="1">
          <reference field="0" count="14">
            <x v="0"/>
            <x v="1"/>
            <x v="4"/>
            <x v="5"/>
            <x v="6"/>
            <x v="7"/>
            <x v="9"/>
            <x v="10"/>
            <x v="11"/>
            <x v="12"/>
            <x v="13"/>
            <x v="14"/>
            <x v="15"/>
            <x v="16"/>
          </reference>
        </references>
      </pivotArea>
    </format>
    <format dxfId="61">
      <pivotArea dataOnly="0" labelOnly="1" grandRow="1" outline="0" fieldPosition="0"/>
    </format>
    <format dxfId="60">
      <pivotArea dataOnly="0" labelOnly="1" fieldPosition="0">
        <references count="2">
          <reference field="0" count="1" selected="0">
            <x v="1"/>
          </reference>
          <reference field="2" count="1">
            <x v="6"/>
          </reference>
        </references>
      </pivotArea>
    </format>
    <format dxfId="59">
      <pivotArea dataOnly="0" labelOnly="1" fieldPosition="0">
        <references count="2">
          <reference field="0" count="1" selected="0">
            <x v="4"/>
          </reference>
          <reference field="2" count="5">
            <x v="0"/>
            <x v="1"/>
            <x v="5"/>
            <x v="6"/>
            <x v="8"/>
          </reference>
        </references>
      </pivotArea>
    </format>
    <format dxfId="58">
      <pivotArea dataOnly="0" labelOnly="1" fieldPosition="0">
        <references count="2">
          <reference field="0" count="1" selected="0">
            <x v="5"/>
          </reference>
          <reference field="2" count="5">
            <x v="0"/>
            <x v="2"/>
            <x v="3"/>
            <x v="5"/>
            <x v="8"/>
          </reference>
        </references>
      </pivotArea>
    </format>
    <format dxfId="57">
      <pivotArea dataOnly="0" labelOnly="1" fieldPosition="0">
        <references count="2">
          <reference field="0" count="1" selected="0">
            <x v="6"/>
          </reference>
          <reference field="2" count="5">
            <x v="0"/>
            <x v="2"/>
            <x v="5"/>
            <x v="6"/>
            <x v="8"/>
          </reference>
        </references>
      </pivotArea>
    </format>
    <format dxfId="56">
      <pivotArea dataOnly="0" labelOnly="1" fieldPosition="0">
        <references count="2">
          <reference field="0" count="1" selected="0">
            <x v="7"/>
          </reference>
          <reference field="2" count="1">
            <x v="6"/>
          </reference>
        </references>
      </pivotArea>
    </format>
    <format dxfId="55">
      <pivotArea dataOnly="0" labelOnly="1" fieldPosition="0">
        <references count="2">
          <reference field="0" count="1" selected="0">
            <x v="9"/>
          </reference>
          <reference field="2" count="3">
            <x v="5"/>
            <x v="6"/>
            <x v="8"/>
          </reference>
        </references>
      </pivotArea>
    </format>
    <format dxfId="54">
      <pivotArea dataOnly="0" labelOnly="1" fieldPosition="0">
        <references count="2">
          <reference field="0" count="1" selected="0">
            <x v="10"/>
          </reference>
          <reference field="2" count="7">
            <x v="0"/>
            <x v="2"/>
            <x v="3"/>
            <x v="5"/>
            <x v="6"/>
            <x v="7"/>
            <x v="8"/>
          </reference>
        </references>
      </pivotArea>
    </format>
    <format dxfId="53">
      <pivotArea dataOnly="0" labelOnly="1" fieldPosition="0">
        <references count="2">
          <reference field="0" count="1" selected="0">
            <x v="11"/>
          </reference>
          <reference field="2" count="2">
            <x v="2"/>
            <x v="6"/>
          </reference>
        </references>
      </pivotArea>
    </format>
    <format dxfId="52">
      <pivotArea dataOnly="0" labelOnly="1" fieldPosition="0">
        <references count="2">
          <reference field="0" count="1" selected="0">
            <x v="12"/>
          </reference>
          <reference field="2" count="2">
            <x v="2"/>
            <x v="5"/>
          </reference>
        </references>
      </pivotArea>
    </format>
    <format dxfId="51">
      <pivotArea dataOnly="0" labelOnly="1" fieldPosition="0">
        <references count="2">
          <reference field="0" count="1" selected="0">
            <x v="13"/>
          </reference>
          <reference field="2" count="2">
            <x v="2"/>
            <x v="6"/>
          </reference>
        </references>
      </pivotArea>
    </format>
    <format dxfId="50">
      <pivotArea dataOnly="0" labelOnly="1" fieldPosition="0">
        <references count="2">
          <reference field="0" count="1" selected="0">
            <x v="14"/>
          </reference>
          <reference field="2" count="1">
            <x v="6"/>
          </reference>
        </references>
      </pivotArea>
    </format>
    <format dxfId="49">
      <pivotArea dataOnly="0" labelOnly="1" fieldPosition="0">
        <references count="2">
          <reference field="0" count="1" selected="0">
            <x v="15"/>
          </reference>
          <reference field="2" count="6">
            <x v="2"/>
            <x v="3"/>
            <x v="4"/>
            <x v="5"/>
            <x v="6"/>
            <x v="8"/>
          </reference>
        </references>
      </pivotArea>
    </format>
    <format dxfId="48">
      <pivotArea dataOnly="0" labelOnly="1" fieldPosition="0">
        <references count="2">
          <reference field="0" count="1" selected="0">
            <x v="16"/>
          </reference>
          <reference field="2" count="3">
            <x v="5"/>
            <x v="6"/>
            <x v="8"/>
          </reference>
        </references>
      </pivotArea>
    </format>
    <format dxfId="47">
      <pivotArea dataOnly="0" labelOnly="1" fieldPosition="0">
        <references count="1">
          <reference field="3" count="0"/>
        </references>
      </pivotArea>
    </format>
    <format dxfId="46">
      <pivotArea dataOnly="0" labelOnly="1" grandCol="1" outline="0" fieldPosition="0"/>
    </format>
    <format dxfId="45">
      <pivotArea field="3" type="button" dataOnly="0" labelOnly="1" outline="0" axis="axisCol" fieldPosition="0"/>
    </format>
    <format dxfId="44">
      <pivotArea type="origin" dataOnly="0" labelOnly="1" outline="0" fieldPosition="0"/>
    </format>
    <format dxfId="43">
      <pivotArea field="3" type="button" dataOnly="0" labelOnly="1" outline="0" axis="axisCol" fieldPosition="0"/>
    </format>
    <format dxfId="42">
      <pivotArea type="topRight" dataOnly="0" labelOnly="1" outline="0" fieldPosition="0"/>
    </format>
    <format dxfId="41">
      <pivotArea field="3" type="button" dataOnly="0" labelOnly="1" outline="0" axis="axisCol" fieldPosition="0"/>
    </format>
    <format dxfId="40">
      <pivotArea field="3" type="button" dataOnly="0" labelOnly="1" outline="0" axis="axisCol" fieldPosition="0"/>
    </format>
    <format dxfId="39">
      <pivotArea field="3" type="button" dataOnly="0" labelOnly="1" outline="0" axis="axisCol" fieldPosition="0"/>
    </format>
    <format dxfId="38">
      <pivotArea field="3" type="button" dataOnly="0" labelOnly="1" outline="0" axis="axisCol" fieldPosition="0"/>
    </format>
    <format dxfId="37">
      <pivotArea field="3" type="button" dataOnly="0" labelOnly="1" outline="0" axis="axisCol"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té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7" Type="http://schemas.openxmlformats.org/officeDocument/2006/relationships/comments" Target="../comments1.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ctrlProp" Target="../ctrlProps/ctrlProp1.xml"/><Relationship Id="rId5" Type="http://schemas.openxmlformats.org/officeDocument/2006/relationships/vmlDrawing" Target="../drawings/vmlDrawing1.vml"/><Relationship Id="rId4"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ivotTable" Target="../pivotTables/pivotTable4.xml"/><Relationship Id="rId1" Type="http://schemas.openxmlformats.org/officeDocument/2006/relationships/pivotTable" Target="../pivotTables/pivotTable3.xml"/><Relationship Id="rId5" Type="http://schemas.openxmlformats.org/officeDocument/2006/relationships/ctrlProp" Target="../ctrlProps/ctrlProp2.xml"/><Relationship Id="rId4" Type="http://schemas.openxmlformats.org/officeDocument/2006/relationships/vmlDrawing" Target="../drawings/vmlDrawing2.v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Munka6"/>
  <dimension ref="A1:D140"/>
  <sheetViews>
    <sheetView showGridLines="0" tabSelected="1" workbookViewId="0">
      <pane ySplit="2" topLeftCell="A3" activePane="bottomLeft" state="frozen"/>
      <selection activeCell="AU26" sqref="AU26"/>
      <selection pane="bottomLeft" activeCell="D38" sqref="D38"/>
    </sheetView>
  </sheetViews>
  <sheetFormatPr defaultColWidth="9.1796875" defaultRowHeight="18"/>
  <cols>
    <col min="1" max="1" width="7.1796875" style="19" customWidth="1"/>
    <col min="2" max="2" width="6.453125" style="19" customWidth="1"/>
    <col min="3" max="3" width="7.1796875" style="19" customWidth="1"/>
    <col min="4" max="4" width="148.1796875" style="19" customWidth="1"/>
    <col min="5" max="6" width="9.1796875" style="19"/>
    <col min="7" max="7" width="15" style="19" bestFit="1" customWidth="1"/>
    <col min="8" max="16384" width="9.1796875" style="19"/>
  </cols>
  <sheetData>
    <row r="1" spans="1:4" s="25" customFormat="1" ht="18" customHeight="1" thickTop="1" thickBot="1">
      <c r="A1" s="185" t="s">
        <v>170</v>
      </c>
      <c r="B1" s="186"/>
      <c r="C1" s="187"/>
      <c r="D1" s="186"/>
    </row>
    <row r="2" spans="1:4" ht="60.75" customHeight="1" thickBot="1">
      <c r="A2" s="262" t="s">
        <v>203</v>
      </c>
      <c r="B2" s="263"/>
      <c r="C2" s="263"/>
      <c r="D2" s="264"/>
    </row>
    <row r="3" spans="1:4" ht="2.25" customHeight="1"/>
    <row r="4" spans="1:4">
      <c r="A4" s="19" t="s">
        <v>65</v>
      </c>
    </row>
    <row r="5" spans="1:4">
      <c r="A5" s="19" t="s">
        <v>66</v>
      </c>
    </row>
    <row r="6" spans="1:4">
      <c r="A6" s="19" t="s">
        <v>67</v>
      </c>
    </row>
    <row r="7" spans="1:4" ht="42.75" customHeight="1">
      <c r="B7" s="265" t="s">
        <v>68</v>
      </c>
      <c r="C7" s="265"/>
      <c r="D7" s="265"/>
    </row>
    <row r="14" spans="1:4">
      <c r="D14" s="20"/>
    </row>
    <row r="15" spans="1:4">
      <c r="D15" s="21"/>
    </row>
    <row r="27" spans="1:4" ht="65.25" customHeight="1">
      <c r="A27" s="278" t="s">
        <v>164</v>
      </c>
      <c r="B27" s="278"/>
      <c r="C27" s="278"/>
      <c r="D27" s="278"/>
    </row>
    <row r="28" spans="1:4" ht="34.5" customHeight="1">
      <c r="A28" s="251" t="s">
        <v>169</v>
      </c>
      <c r="B28" s="251"/>
      <c r="C28" s="251"/>
      <c r="D28" s="251"/>
    </row>
    <row r="29" spans="1:4" ht="47.25" customHeight="1">
      <c r="A29" s="260" t="s">
        <v>284</v>
      </c>
      <c r="B29" s="260"/>
      <c r="C29" s="260"/>
      <c r="D29" s="260"/>
    </row>
    <row r="30" spans="1:4" ht="86.25" customHeight="1">
      <c r="A30" s="261" t="s">
        <v>171</v>
      </c>
      <c r="B30" s="261"/>
      <c r="C30" s="261"/>
      <c r="D30" s="261"/>
    </row>
    <row r="31" spans="1:4" ht="15" customHeight="1" thickBot="1"/>
    <row r="32" spans="1:4" s="25" customFormat="1" ht="33" customHeight="1" thickTop="1" thickBot="1">
      <c r="A32" s="22" t="s">
        <v>134</v>
      </c>
      <c r="B32" s="23"/>
      <c r="C32" s="24"/>
      <c r="D32" s="23"/>
    </row>
    <row r="33" spans="1:4" ht="18.5" thickTop="1">
      <c r="B33" s="19" t="s">
        <v>145</v>
      </c>
    </row>
    <row r="34" spans="1:4">
      <c r="B34" s="19" t="s">
        <v>153</v>
      </c>
    </row>
    <row r="35" spans="1:4" ht="15" customHeight="1" thickBot="1"/>
    <row r="36" spans="1:4" s="25" customFormat="1" ht="33" customHeight="1" thickTop="1" thickBot="1">
      <c r="A36" s="22" t="s">
        <v>133</v>
      </c>
      <c r="B36" s="23"/>
      <c r="C36" s="24"/>
      <c r="D36" s="23"/>
    </row>
    <row r="37" spans="1:4" s="25" customFormat="1" ht="18.75" customHeight="1" thickTop="1">
      <c r="A37" s="26"/>
      <c r="B37" s="25" t="s">
        <v>285</v>
      </c>
      <c r="C37" s="27"/>
    </row>
    <row r="38" spans="1:4" s="25" customFormat="1" ht="18.75" customHeight="1">
      <c r="A38" s="26"/>
      <c r="B38" s="25" t="s">
        <v>286</v>
      </c>
      <c r="C38" s="27"/>
    </row>
    <row r="39" spans="1:4" s="25" customFormat="1" ht="18.75" customHeight="1">
      <c r="A39" s="26"/>
      <c r="B39" s="25" t="s">
        <v>287</v>
      </c>
      <c r="C39" s="27"/>
    </row>
    <row r="40" spans="1:4" s="25" customFormat="1" ht="18.75" customHeight="1">
      <c r="A40" s="26"/>
      <c r="B40" s="25" t="s">
        <v>172</v>
      </c>
      <c r="C40" s="27"/>
    </row>
    <row r="41" spans="1:4" s="25" customFormat="1" ht="18.75" customHeight="1">
      <c r="A41" s="26"/>
      <c r="B41" s="25" t="s">
        <v>201</v>
      </c>
      <c r="C41" s="27"/>
    </row>
    <row r="42" spans="1:4" s="25" customFormat="1" ht="40.5" customHeight="1">
      <c r="A42" s="26"/>
      <c r="B42" s="274" t="s">
        <v>208</v>
      </c>
      <c r="C42" s="275"/>
      <c r="D42" s="276"/>
    </row>
    <row r="43" spans="1:4" s="25" customFormat="1" ht="64.5" customHeight="1">
      <c r="A43" s="26"/>
      <c r="B43" s="247" t="s">
        <v>185</v>
      </c>
      <c r="C43" s="247"/>
      <c r="D43" s="247"/>
    </row>
    <row r="44" spans="1:4" s="25" customFormat="1" ht="18.75" customHeight="1">
      <c r="A44" s="26"/>
      <c r="B44" s="266" t="s">
        <v>135</v>
      </c>
      <c r="C44" s="266"/>
      <c r="D44" s="266"/>
    </row>
    <row r="45" spans="1:4" s="25" customFormat="1" ht="18.75" customHeight="1">
      <c r="A45" s="26"/>
      <c r="B45" s="266"/>
      <c r="C45" s="266"/>
      <c r="D45" s="266"/>
    </row>
    <row r="46" spans="1:4" s="25" customFormat="1" ht="18.75" customHeight="1">
      <c r="A46" s="26"/>
      <c r="B46" s="266"/>
      <c r="C46" s="266"/>
      <c r="D46" s="266"/>
    </row>
    <row r="47" spans="1:4" s="25" customFormat="1" ht="18.75" customHeight="1">
      <c r="A47" s="26"/>
      <c r="B47" s="28"/>
      <c r="C47" s="6" t="s">
        <v>69</v>
      </c>
      <c r="D47" s="28"/>
    </row>
    <row r="48" spans="1:4" ht="24" customHeight="1">
      <c r="A48" s="35"/>
      <c r="B48" s="268" t="s">
        <v>136</v>
      </c>
      <c r="C48" s="268"/>
      <c r="D48" s="268"/>
    </row>
    <row r="49" spans="1:4" s="25" customFormat="1" ht="39" customHeight="1">
      <c r="A49" s="26"/>
      <c r="B49" s="266" t="s">
        <v>207</v>
      </c>
      <c r="C49" s="266"/>
      <c r="D49" s="266"/>
    </row>
    <row r="50" spans="1:4" s="25" customFormat="1" ht="18.75" customHeight="1">
      <c r="A50" s="26"/>
      <c r="B50" s="29" t="s">
        <v>204</v>
      </c>
      <c r="C50" s="28"/>
      <c r="D50" s="28"/>
    </row>
    <row r="51" spans="1:4" s="25" customFormat="1" ht="18.75" customHeight="1">
      <c r="A51" s="26"/>
      <c r="B51" s="29"/>
      <c r="C51" s="269" t="s">
        <v>70</v>
      </c>
      <c r="D51" s="269"/>
    </row>
    <row r="52" spans="1:4" s="31" customFormat="1" ht="18.75" customHeight="1">
      <c r="A52" s="30"/>
      <c r="B52" s="28"/>
      <c r="C52" s="269"/>
      <c r="D52" s="269"/>
    </row>
    <row r="53" spans="1:4" s="31" customFormat="1" ht="18.75" customHeight="1">
      <c r="A53" s="30"/>
      <c r="B53" s="28"/>
      <c r="C53" s="270" t="s">
        <v>165</v>
      </c>
      <c r="D53" s="270"/>
    </row>
    <row r="54" spans="1:4" s="31" customFormat="1" ht="18.75" customHeight="1">
      <c r="A54" s="30"/>
      <c r="B54" s="28"/>
      <c r="C54" s="270"/>
      <c r="D54" s="270"/>
    </row>
    <row r="55" spans="1:4" s="31" customFormat="1" ht="35.25" customHeight="1">
      <c r="A55" s="30"/>
      <c r="B55" s="28"/>
      <c r="C55" s="269" t="s">
        <v>72</v>
      </c>
      <c r="D55" s="269"/>
    </row>
    <row r="56" spans="1:4" s="31" customFormat="1" ht="18.75" customHeight="1">
      <c r="A56" s="30"/>
      <c r="B56" s="29"/>
      <c r="C56" s="32"/>
      <c r="D56" s="277" t="s">
        <v>71</v>
      </c>
    </row>
    <row r="57" spans="1:4" s="31" customFormat="1" ht="18.75" customHeight="1">
      <c r="A57" s="30"/>
      <c r="B57" s="29"/>
      <c r="C57" s="32"/>
      <c r="D57" s="277"/>
    </row>
    <row r="58" spans="1:4" s="31" customFormat="1" ht="18.75" customHeight="1">
      <c r="A58" s="30"/>
      <c r="B58" s="29"/>
      <c r="C58" s="32"/>
      <c r="D58" s="277"/>
    </row>
    <row r="59" spans="1:4" s="31" customFormat="1" ht="34.5" customHeight="1">
      <c r="A59" s="30"/>
      <c r="B59" s="247" t="s">
        <v>180</v>
      </c>
      <c r="C59" s="247"/>
      <c r="D59" s="247"/>
    </row>
    <row r="60" spans="1:4" s="31" customFormat="1" ht="34.5" customHeight="1">
      <c r="A60" s="30"/>
      <c r="B60" s="91"/>
      <c r="C60" s="110" t="s">
        <v>173</v>
      </c>
      <c r="D60" s="75" t="s">
        <v>174</v>
      </c>
    </row>
    <row r="61" spans="1:4" s="31" customFormat="1" ht="34.5" customHeight="1">
      <c r="A61" s="30"/>
      <c r="B61" s="91"/>
      <c r="C61" s="110" t="s">
        <v>175</v>
      </c>
      <c r="D61" s="75" t="s">
        <v>176</v>
      </c>
    </row>
    <row r="62" spans="1:4" s="31" customFormat="1" ht="11.25" customHeight="1" thickBot="1">
      <c r="A62" s="30"/>
      <c r="B62" s="91"/>
      <c r="C62" s="91"/>
      <c r="D62" s="91"/>
    </row>
    <row r="63" spans="1:4" s="31" customFormat="1" ht="18.75" customHeight="1" thickBot="1">
      <c r="A63" s="30"/>
      <c r="B63" s="271" t="s">
        <v>161</v>
      </c>
      <c r="C63" s="272"/>
      <c r="D63" s="273"/>
    </row>
    <row r="64" spans="1:4" s="31" customFormat="1" ht="18.75" customHeight="1">
      <c r="A64" s="30"/>
      <c r="B64" s="92"/>
      <c r="C64" s="92"/>
      <c r="D64" s="92"/>
    </row>
    <row r="65" spans="1:4" s="31" customFormat="1" ht="18.75" customHeight="1">
      <c r="A65" s="30"/>
      <c r="B65" s="247" t="s">
        <v>177</v>
      </c>
      <c r="C65" s="247"/>
      <c r="D65" s="247"/>
    </row>
    <row r="66" spans="1:4" s="31" customFormat="1" ht="18.75" customHeight="1" thickBot="1">
      <c r="A66" s="30"/>
      <c r="B66" s="92"/>
      <c r="C66" s="92"/>
      <c r="D66" s="92"/>
    </row>
    <row r="67" spans="1:4" s="25" customFormat="1" ht="33" customHeight="1" thickTop="1" thickBot="1">
      <c r="A67" s="22" t="s">
        <v>154</v>
      </c>
      <c r="B67" s="23"/>
      <c r="C67" s="24"/>
      <c r="D67" s="23"/>
    </row>
    <row r="68" spans="1:4" s="31" customFormat="1" ht="18.75" customHeight="1" thickTop="1">
      <c r="A68" s="30"/>
      <c r="B68" s="29" t="s">
        <v>178</v>
      </c>
      <c r="C68" s="32"/>
    </row>
    <row r="69" spans="1:4" s="31" customFormat="1" ht="41.25" customHeight="1">
      <c r="A69" s="30"/>
      <c r="B69" s="247" t="s">
        <v>205</v>
      </c>
      <c r="C69" s="247"/>
      <c r="D69" s="247"/>
    </row>
    <row r="70" spans="1:4" s="31" customFormat="1" ht="18.75" customHeight="1">
      <c r="A70" s="30"/>
      <c r="B70" s="29" t="s">
        <v>144</v>
      </c>
      <c r="C70" s="32"/>
    </row>
    <row r="71" spans="1:4" s="31" customFormat="1" ht="18.75" customHeight="1">
      <c r="A71" s="30"/>
      <c r="B71" s="266" t="s">
        <v>146</v>
      </c>
      <c r="C71" s="266"/>
      <c r="D71" s="266"/>
    </row>
    <row r="72" spans="1:4" s="31" customFormat="1" ht="18.75" customHeight="1">
      <c r="A72" s="30"/>
      <c r="B72" s="266"/>
      <c r="C72" s="266"/>
      <c r="D72" s="266"/>
    </row>
    <row r="73" spans="1:4" s="31" customFormat="1" ht="18.75" customHeight="1" thickBot="1">
      <c r="A73" s="30"/>
      <c r="B73" s="92"/>
      <c r="C73" s="92"/>
      <c r="D73" s="92"/>
    </row>
    <row r="74" spans="1:4" s="25" customFormat="1" ht="33" customHeight="1" thickTop="1" thickBot="1">
      <c r="A74" s="22" t="s">
        <v>193</v>
      </c>
      <c r="B74" s="23"/>
      <c r="C74" s="24"/>
      <c r="D74" s="23"/>
    </row>
    <row r="75" spans="1:4" s="31" customFormat="1" ht="40.5" customHeight="1" thickTop="1" thickBot="1">
      <c r="A75" s="30"/>
      <c r="B75" s="267" t="s">
        <v>179</v>
      </c>
      <c r="C75" s="267"/>
      <c r="D75" s="267"/>
    </row>
    <row r="76" spans="1:4" s="31" customFormat="1" ht="18.75" customHeight="1" thickBot="1">
      <c r="A76" s="30"/>
      <c r="B76" s="271" t="s">
        <v>162</v>
      </c>
      <c r="C76" s="272"/>
      <c r="D76" s="273"/>
    </row>
    <row r="77" spans="1:4" s="31" customFormat="1" ht="51" customHeight="1">
      <c r="A77" s="30"/>
      <c r="B77" s="255" t="s">
        <v>194</v>
      </c>
      <c r="C77" s="255"/>
      <c r="D77" s="255"/>
    </row>
    <row r="78" spans="1:4" s="31" customFormat="1" ht="22.5" customHeight="1">
      <c r="A78" s="30"/>
      <c r="B78" s="28"/>
      <c r="C78" s="258" t="s">
        <v>189</v>
      </c>
      <c r="D78" s="258"/>
    </row>
    <row r="79" spans="1:4" s="31" customFormat="1" ht="22.5" customHeight="1">
      <c r="A79" s="30"/>
      <c r="B79" s="247" t="s">
        <v>212</v>
      </c>
      <c r="C79" s="247"/>
      <c r="D79" s="247"/>
    </row>
    <row r="80" spans="1:4" s="31" customFormat="1" ht="18.75" customHeight="1">
      <c r="A80" s="30"/>
      <c r="B80" s="247" t="s">
        <v>177</v>
      </c>
      <c r="C80" s="247"/>
      <c r="D80" s="247"/>
    </row>
    <row r="81" spans="1:4" s="31" customFormat="1" ht="18.75" customHeight="1" thickBot="1">
      <c r="A81" s="33"/>
      <c r="B81" s="33"/>
      <c r="C81" s="33"/>
      <c r="D81" s="33"/>
    </row>
    <row r="82" spans="1:4" s="25" customFormat="1" ht="33" customHeight="1" thickTop="1" thickBot="1">
      <c r="A82" s="22" t="s">
        <v>139</v>
      </c>
      <c r="B82" s="23"/>
      <c r="C82" s="24"/>
      <c r="D82" s="23"/>
    </row>
    <row r="83" spans="1:4" s="31" customFormat="1" ht="18.75" customHeight="1" thickTop="1">
      <c r="A83" s="30"/>
      <c r="B83" s="267" t="s">
        <v>140</v>
      </c>
      <c r="C83" s="267"/>
      <c r="D83" s="267"/>
    </row>
    <row r="84" spans="1:4" s="31" customFormat="1" ht="18.75" customHeight="1">
      <c r="A84" s="30"/>
      <c r="B84" s="266"/>
      <c r="C84" s="266"/>
      <c r="D84" s="266"/>
    </row>
    <row r="85" spans="1:4" s="31" customFormat="1" ht="18.75" customHeight="1">
      <c r="A85" s="30"/>
      <c r="B85" s="259" t="s">
        <v>143</v>
      </c>
      <c r="C85" s="259"/>
      <c r="D85" s="259"/>
    </row>
    <row r="86" spans="1:4" s="31" customFormat="1" ht="34.5" customHeight="1">
      <c r="A86" s="30"/>
      <c r="B86" s="256" t="s">
        <v>158</v>
      </c>
      <c r="C86" s="256"/>
      <c r="D86" s="256"/>
    </row>
    <row r="87" spans="1:4" s="31" customFormat="1" ht="18.75" customHeight="1">
      <c r="A87" s="30"/>
      <c r="B87" s="248" t="s">
        <v>155</v>
      </c>
      <c r="C87" s="248"/>
      <c r="D87" s="248"/>
    </row>
    <row r="88" spans="1:4" s="31" customFormat="1" ht="18.75" customHeight="1">
      <c r="A88" s="30"/>
      <c r="B88" s="248" t="s">
        <v>156</v>
      </c>
      <c r="C88" s="248"/>
      <c r="D88" s="248"/>
    </row>
    <row r="89" spans="1:4" s="31" customFormat="1" ht="18.75" customHeight="1">
      <c r="A89" s="30"/>
      <c r="B89" s="247" t="s">
        <v>141</v>
      </c>
      <c r="C89" s="247"/>
      <c r="D89" s="247"/>
    </row>
    <row r="90" spans="1:4" s="31" customFormat="1" ht="18.75" customHeight="1">
      <c r="A90" s="30"/>
      <c r="B90" s="247"/>
      <c r="C90" s="247"/>
      <c r="D90" s="247"/>
    </row>
    <row r="91" spans="1:4" s="31" customFormat="1" ht="60.75" customHeight="1">
      <c r="A91" s="30"/>
      <c r="B91" s="247" t="s">
        <v>166</v>
      </c>
      <c r="C91" s="247"/>
      <c r="D91" s="247"/>
    </row>
    <row r="92" spans="1:4" s="31" customFormat="1" ht="38.25" customHeight="1">
      <c r="A92" s="30"/>
      <c r="B92" s="247" t="s">
        <v>188</v>
      </c>
      <c r="C92" s="247"/>
      <c r="D92" s="247"/>
    </row>
    <row r="93" spans="1:4" s="31" customFormat="1" ht="10.5" customHeight="1">
      <c r="A93" s="30"/>
      <c r="B93" s="29"/>
      <c r="C93" s="32"/>
    </row>
    <row r="94" spans="1:4" s="31" customFormat="1" ht="57.75" customHeight="1">
      <c r="A94" s="33"/>
      <c r="B94" s="247" t="s">
        <v>209</v>
      </c>
      <c r="C94" s="247"/>
      <c r="D94" s="247"/>
    </row>
    <row r="95" spans="1:4" s="31" customFormat="1" ht="6.75" customHeight="1">
      <c r="A95" s="33"/>
      <c r="B95" s="91"/>
      <c r="C95" s="91"/>
      <c r="D95" s="91"/>
    </row>
    <row r="96" spans="1:4" s="31" customFormat="1">
      <c r="A96" s="33"/>
      <c r="B96" s="247" t="s">
        <v>206</v>
      </c>
      <c r="C96" s="247"/>
      <c r="D96" s="247"/>
    </row>
    <row r="97" spans="1:4" s="31" customFormat="1" ht="7.5" customHeight="1">
      <c r="A97" s="33"/>
      <c r="B97" s="91"/>
      <c r="C97" s="91"/>
      <c r="D97" s="91"/>
    </row>
    <row r="98" spans="1:4" s="31" customFormat="1">
      <c r="A98" s="33"/>
      <c r="B98" s="247" t="s">
        <v>210</v>
      </c>
      <c r="C98" s="247"/>
      <c r="D98" s="247"/>
    </row>
    <row r="99" spans="1:4" s="31" customFormat="1" ht="6.75" customHeight="1">
      <c r="A99" s="33"/>
      <c r="B99" s="91"/>
      <c r="C99" s="91"/>
      <c r="D99" s="91"/>
    </row>
    <row r="100" spans="1:4" s="31" customFormat="1">
      <c r="A100" s="33"/>
      <c r="B100" s="247" t="s">
        <v>211</v>
      </c>
      <c r="C100" s="247"/>
      <c r="D100" s="247"/>
    </row>
    <row r="101" spans="1:4" s="31" customFormat="1" ht="7.5" customHeight="1">
      <c r="A101" s="33"/>
      <c r="B101" s="91"/>
      <c r="C101" s="91"/>
      <c r="D101" s="91"/>
    </row>
    <row r="102" spans="1:4" s="31" customFormat="1" ht="39" customHeight="1">
      <c r="A102" s="33"/>
      <c r="B102" s="247" t="s">
        <v>213</v>
      </c>
      <c r="C102" s="247"/>
      <c r="D102" s="247"/>
    </row>
    <row r="103" spans="1:4" s="31" customFormat="1" ht="8.25" customHeight="1">
      <c r="A103" s="33"/>
      <c r="B103" s="91"/>
      <c r="C103" s="91"/>
      <c r="D103" s="91"/>
    </row>
    <row r="104" spans="1:4" s="31" customFormat="1" ht="17.25" customHeight="1">
      <c r="A104" s="33"/>
      <c r="B104" s="247" t="s">
        <v>214</v>
      </c>
      <c r="C104" s="247"/>
      <c r="D104" s="247"/>
    </row>
    <row r="105" spans="1:4" s="31" customFormat="1" ht="15.75" customHeight="1">
      <c r="A105" s="33"/>
      <c r="B105" s="91"/>
      <c r="C105" s="91"/>
      <c r="D105" s="91"/>
    </row>
    <row r="106" spans="1:4" s="31" customFormat="1" ht="18.75" customHeight="1">
      <c r="A106" s="33"/>
      <c r="B106" s="247" t="s">
        <v>142</v>
      </c>
      <c r="C106" s="247"/>
      <c r="D106" s="247"/>
    </row>
    <row r="107" spans="1:4" s="31" customFormat="1" ht="18.75" customHeight="1">
      <c r="A107" s="33"/>
      <c r="B107" s="247"/>
      <c r="C107" s="247"/>
      <c r="D107" s="247"/>
    </row>
    <row r="108" spans="1:4" s="31" customFormat="1" ht="18.75" customHeight="1">
      <c r="A108" s="33"/>
      <c r="B108" s="250" t="s">
        <v>157</v>
      </c>
      <c r="C108" s="250"/>
      <c r="D108" s="250"/>
    </row>
    <row r="109" spans="1:4" s="31" customFormat="1" ht="18.75" customHeight="1" thickBot="1">
      <c r="A109" s="33"/>
      <c r="B109" s="91"/>
      <c r="C109" s="91"/>
      <c r="D109" s="91"/>
    </row>
    <row r="110" spans="1:4" s="25" customFormat="1" ht="33" customHeight="1" thickTop="1" thickBot="1">
      <c r="A110" s="22" t="s">
        <v>159</v>
      </c>
      <c r="B110" s="23"/>
      <c r="C110" s="24"/>
      <c r="D110" s="23"/>
    </row>
    <row r="111" spans="1:4" s="31" customFormat="1" ht="18.75" customHeight="1" thickTop="1">
      <c r="A111" s="33"/>
      <c r="B111" s="247" t="s">
        <v>160</v>
      </c>
      <c r="C111" s="249"/>
      <c r="D111" s="249"/>
    </row>
    <row r="112" spans="1:4" s="31" customFormat="1" ht="18.75" customHeight="1">
      <c r="A112" s="33"/>
      <c r="B112" s="249"/>
      <c r="C112" s="249"/>
      <c r="D112" s="249"/>
    </row>
    <row r="113" spans="1:4" s="31" customFormat="1" ht="36" customHeight="1">
      <c r="A113" s="33"/>
      <c r="B113" s="247" t="s">
        <v>186</v>
      </c>
      <c r="C113" s="247"/>
      <c r="D113" s="247"/>
    </row>
    <row r="114" spans="1:4" s="31" customFormat="1" ht="80.25" customHeight="1">
      <c r="A114" s="33"/>
      <c r="B114" s="247" t="s">
        <v>183</v>
      </c>
      <c r="C114" s="247"/>
      <c r="D114" s="247"/>
    </row>
    <row r="115" spans="1:4" s="31" customFormat="1" ht="40.5" customHeight="1">
      <c r="A115" s="33"/>
      <c r="B115" s="75"/>
      <c r="C115" s="258" t="s">
        <v>184</v>
      </c>
      <c r="D115" s="258"/>
    </row>
    <row r="116" spans="1:4" s="31" customFormat="1" ht="13.5" customHeight="1" thickBot="1">
      <c r="A116" s="33"/>
      <c r="B116" s="75"/>
      <c r="C116" s="193"/>
      <c r="D116" s="193"/>
    </row>
    <row r="117" spans="1:4" s="25" customFormat="1" ht="33" customHeight="1" thickTop="1" thickBot="1">
      <c r="A117" s="22" t="s">
        <v>267</v>
      </c>
      <c r="B117" s="23"/>
      <c r="C117" s="24"/>
      <c r="D117" s="23"/>
    </row>
    <row r="118" spans="1:4" s="31" customFormat="1" ht="40.5" customHeight="1" thickTop="1">
      <c r="A118" s="33"/>
      <c r="B118" s="257" t="s">
        <v>278</v>
      </c>
      <c r="C118" s="257"/>
      <c r="D118" s="257"/>
    </row>
    <row r="119" spans="1:4" s="31" customFormat="1" ht="40.5" customHeight="1">
      <c r="A119" s="33"/>
      <c r="B119" s="247" t="s">
        <v>282</v>
      </c>
      <c r="C119" s="247"/>
      <c r="D119" s="247"/>
    </row>
    <row r="120" spans="1:4" s="31" customFormat="1" ht="83.25" customHeight="1">
      <c r="A120" s="33"/>
      <c r="B120" s="247" t="s">
        <v>283</v>
      </c>
      <c r="C120" s="247"/>
      <c r="D120" s="247"/>
    </row>
    <row r="121" spans="1:4" ht="18.5" thickBot="1"/>
    <row r="122" spans="1:4" ht="36" customHeight="1" thickBot="1">
      <c r="A122" s="252" t="s">
        <v>163</v>
      </c>
      <c r="B122" s="253"/>
      <c r="C122" s="253"/>
      <c r="D122" s="254"/>
    </row>
    <row r="133" spans="1:3" s="31" customFormat="1" ht="18.75" customHeight="1">
      <c r="A133" s="30"/>
      <c r="B133" s="29"/>
      <c r="C133" s="32"/>
    </row>
    <row r="134" spans="1:3" s="31" customFormat="1" ht="18.75" customHeight="1">
      <c r="A134" s="30"/>
      <c r="B134" s="29"/>
      <c r="C134" s="32"/>
    </row>
    <row r="135" spans="1:3" s="31" customFormat="1" ht="18.75" customHeight="1">
      <c r="A135" s="30"/>
      <c r="B135" s="29"/>
      <c r="C135" s="32"/>
    </row>
    <row r="136" spans="1:3" s="31" customFormat="1" ht="18.75" customHeight="1">
      <c r="A136" s="30"/>
      <c r="B136" s="29"/>
      <c r="C136" s="32"/>
    </row>
    <row r="137" spans="1:3" s="31" customFormat="1" ht="18.75" customHeight="1">
      <c r="A137" s="30"/>
      <c r="B137" s="29"/>
      <c r="C137" s="32"/>
    </row>
    <row r="138" spans="1:3" s="31" customFormat="1" ht="18.75" customHeight="1">
      <c r="A138" s="30"/>
      <c r="B138" s="29"/>
      <c r="C138" s="32"/>
    </row>
    <row r="139" spans="1:3" s="31" customFormat="1" ht="18.75" customHeight="1">
      <c r="A139" s="30"/>
      <c r="B139" s="29"/>
      <c r="C139" s="32"/>
    </row>
    <row r="140" spans="1:3" s="31" customFormat="1" ht="18.75" customHeight="1">
      <c r="A140" s="30"/>
      <c r="B140" s="29"/>
      <c r="C140" s="32"/>
    </row>
  </sheetData>
  <sheetProtection algorithmName="SHA-512" hashValue="jTl5EQPnHdeEsmcVRwVQkgv0pozcRHqYffGErcuSgu1ain/ahVthT5D64pNY+70BVJ+fC8hN1QVOcsUPBETBXQ==" saltValue="FanPZ9LuCgQeVJ8UpkHXtw==" spinCount="100000" sheet="1" objects="1" scenarios="1"/>
  <mergeCells count="50">
    <mergeCell ref="A2:D2"/>
    <mergeCell ref="B7:D7"/>
    <mergeCell ref="B71:D72"/>
    <mergeCell ref="B83:D84"/>
    <mergeCell ref="B48:D48"/>
    <mergeCell ref="B44:D46"/>
    <mergeCell ref="C51:D52"/>
    <mergeCell ref="C53:D54"/>
    <mergeCell ref="C55:D55"/>
    <mergeCell ref="B63:D63"/>
    <mergeCell ref="B76:D76"/>
    <mergeCell ref="B75:D75"/>
    <mergeCell ref="B49:D49"/>
    <mergeCell ref="B42:D42"/>
    <mergeCell ref="D56:D58"/>
    <mergeCell ref="A27:D27"/>
    <mergeCell ref="C78:D78"/>
    <mergeCell ref="A29:D29"/>
    <mergeCell ref="A30:D30"/>
    <mergeCell ref="B59:D59"/>
    <mergeCell ref="B43:D43"/>
    <mergeCell ref="B65:D65"/>
    <mergeCell ref="B69:D69"/>
    <mergeCell ref="A28:D28"/>
    <mergeCell ref="B98:D98"/>
    <mergeCell ref="B100:D100"/>
    <mergeCell ref="B102:D102"/>
    <mergeCell ref="A122:D122"/>
    <mergeCell ref="B77:D77"/>
    <mergeCell ref="B79:D79"/>
    <mergeCell ref="B80:D80"/>
    <mergeCell ref="B86:D86"/>
    <mergeCell ref="B106:D107"/>
    <mergeCell ref="B104:D104"/>
    <mergeCell ref="B118:D118"/>
    <mergeCell ref="B119:D119"/>
    <mergeCell ref="B120:D120"/>
    <mergeCell ref="C115:D115"/>
    <mergeCell ref="B85:D85"/>
    <mergeCell ref="B114:D114"/>
    <mergeCell ref="B87:D87"/>
    <mergeCell ref="B88:D88"/>
    <mergeCell ref="B96:D96"/>
    <mergeCell ref="B92:D92"/>
    <mergeCell ref="B111:D112"/>
    <mergeCell ref="B94:D94"/>
    <mergeCell ref="B113:D113"/>
    <mergeCell ref="B89:D90"/>
    <mergeCell ref="B91:D91"/>
    <mergeCell ref="B108:D108"/>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Munka1"/>
  <dimension ref="A1:AY122"/>
  <sheetViews>
    <sheetView workbookViewId="0">
      <pane xSplit="1" ySplit="1" topLeftCell="B4" activePane="bottomRight" state="frozen"/>
      <selection activeCell="AU26" sqref="AU26"/>
      <selection pane="topRight" activeCell="AU26" sqref="AU26"/>
      <selection pane="bottomLeft" activeCell="AU26" sqref="AU26"/>
      <selection pane="bottomRight" activeCell="B3" sqref="B3"/>
    </sheetView>
  </sheetViews>
  <sheetFormatPr defaultRowHeight="14.5"/>
  <cols>
    <col min="1" max="1" width="41.54296875" customWidth="1"/>
    <col min="2" max="2" width="17.36328125" bestFit="1" customWidth="1"/>
    <col min="3" max="12" width="12.7265625" customWidth="1"/>
    <col min="13" max="13" width="17.36328125" bestFit="1" customWidth="1"/>
    <col min="14" max="29" width="12.7265625" customWidth="1"/>
  </cols>
  <sheetData>
    <row r="1" spans="1:51" ht="15.5">
      <c r="A1" s="70" t="s">
        <v>108</v>
      </c>
      <c r="B1" s="68">
        <v>1</v>
      </c>
      <c r="C1" s="68">
        <v>2</v>
      </c>
      <c r="D1" s="68">
        <v>3</v>
      </c>
      <c r="E1" s="68">
        <v>4</v>
      </c>
      <c r="F1" s="68">
        <v>5</v>
      </c>
      <c r="G1" s="68">
        <v>6</v>
      </c>
      <c r="H1" s="68">
        <v>7</v>
      </c>
      <c r="I1" s="68">
        <v>8</v>
      </c>
      <c r="J1" s="68">
        <v>9</v>
      </c>
      <c r="K1" s="68">
        <v>10</v>
      </c>
      <c r="L1" s="68">
        <v>11</v>
      </c>
      <c r="M1" s="68">
        <v>12</v>
      </c>
      <c r="N1" s="68"/>
      <c r="O1" s="68"/>
      <c r="P1" s="68"/>
      <c r="Q1" s="68"/>
      <c r="R1" s="68"/>
      <c r="S1" s="68"/>
      <c r="T1" s="68"/>
      <c r="U1" s="68"/>
      <c r="V1" s="68"/>
      <c r="W1" s="68"/>
      <c r="X1" s="68"/>
      <c r="Y1" s="68"/>
      <c r="Z1" s="68"/>
      <c r="AA1" s="68"/>
      <c r="AB1" s="68"/>
      <c r="AC1" s="68"/>
      <c r="AD1" s="68"/>
      <c r="AE1" s="68"/>
      <c r="AF1" s="68"/>
      <c r="AG1" s="2"/>
      <c r="AH1" s="2"/>
      <c r="AI1" s="2"/>
      <c r="AJ1" s="2"/>
      <c r="AK1" s="2"/>
      <c r="AL1" s="2"/>
      <c r="AM1" s="2"/>
      <c r="AN1" s="2"/>
      <c r="AO1" s="2"/>
      <c r="AP1" s="2"/>
      <c r="AQ1" s="2"/>
      <c r="AR1" s="2"/>
      <c r="AS1" s="2"/>
      <c r="AT1" s="2"/>
      <c r="AU1" s="2"/>
      <c r="AV1" s="2"/>
      <c r="AW1" s="2"/>
      <c r="AX1" s="2"/>
      <c r="AY1" s="2"/>
    </row>
    <row r="2" spans="1:51" ht="15.5">
      <c r="A2" s="70" t="s">
        <v>109</v>
      </c>
      <c r="B2" s="5"/>
      <c r="C2" s="5"/>
      <c r="D2" s="5"/>
      <c r="E2" s="5"/>
      <c r="F2" s="5"/>
      <c r="G2" s="5"/>
      <c r="H2" s="5"/>
      <c r="I2" s="5"/>
      <c r="J2" s="5"/>
      <c r="K2" s="5"/>
      <c r="L2" s="5"/>
      <c r="M2" s="5"/>
      <c r="N2" s="5"/>
      <c r="O2" s="5"/>
      <c r="P2" s="5"/>
      <c r="Q2" s="5"/>
      <c r="R2" s="5"/>
      <c r="S2" s="5"/>
      <c r="T2" s="5"/>
      <c r="U2" s="5"/>
      <c r="V2" s="5"/>
      <c r="W2" s="5"/>
      <c r="X2" s="5"/>
      <c r="Y2" s="5"/>
      <c r="Z2" s="5"/>
      <c r="AA2" s="5"/>
      <c r="AB2" s="5"/>
      <c r="AC2" s="5"/>
      <c r="AD2" s="5"/>
      <c r="AE2" s="5"/>
      <c r="AF2" s="5"/>
    </row>
    <row r="3" spans="1:51" ht="15.5">
      <c r="A3" s="70" t="s">
        <v>110</v>
      </c>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row>
    <row r="4" spans="1:51" ht="15.5">
      <c r="A4" s="70" t="s">
        <v>0</v>
      </c>
      <c r="B4" s="5"/>
      <c r="C4" s="5"/>
      <c r="D4" s="5"/>
      <c r="E4" s="5"/>
      <c r="F4" s="5"/>
      <c r="G4" s="5"/>
      <c r="H4" s="5"/>
      <c r="I4" s="5"/>
      <c r="J4" s="5"/>
      <c r="K4" s="5"/>
      <c r="L4" s="5"/>
      <c r="M4" s="5"/>
      <c r="N4" s="5"/>
      <c r="O4" s="5"/>
      <c r="P4" s="5"/>
      <c r="Q4" s="5"/>
      <c r="R4" s="5"/>
      <c r="S4" s="5"/>
      <c r="T4" s="5"/>
      <c r="U4" s="5"/>
      <c r="V4" s="5"/>
      <c r="W4" s="5"/>
      <c r="X4" s="5"/>
      <c r="Y4" s="5"/>
      <c r="Z4" s="5"/>
      <c r="AA4" s="5"/>
      <c r="AB4" s="5"/>
      <c r="AC4" s="5"/>
      <c r="AD4" s="5"/>
      <c r="AE4" s="5"/>
      <c r="AF4" s="5"/>
    </row>
    <row r="5" spans="1:51" ht="15.5">
      <c r="A5" s="70" t="s">
        <v>111</v>
      </c>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row>
    <row r="6" spans="1:51" ht="15.5">
      <c r="A6" s="70" t="s">
        <v>112</v>
      </c>
      <c r="B6" s="81"/>
      <c r="C6" s="81"/>
      <c r="D6" s="81"/>
      <c r="E6" s="81"/>
      <c r="F6" s="81"/>
      <c r="G6" s="81"/>
      <c r="H6" s="81"/>
      <c r="I6" s="81"/>
      <c r="J6" s="81"/>
      <c r="K6" s="81"/>
      <c r="L6" s="81"/>
      <c r="M6" s="81"/>
      <c r="N6" s="5"/>
      <c r="O6" s="5"/>
      <c r="P6" s="5"/>
      <c r="Q6" s="5"/>
      <c r="R6" s="5"/>
      <c r="S6" s="5"/>
      <c r="T6" s="5"/>
      <c r="U6" s="5"/>
      <c r="V6" s="5"/>
      <c r="W6" s="5"/>
      <c r="X6" s="5"/>
      <c r="Y6" s="5"/>
      <c r="Z6" s="5"/>
      <c r="AA6" s="5"/>
      <c r="AB6" s="5"/>
      <c r="AC6" s="5"/>
      <c r="AD6" s="5"/>
      <c r="AE6" s="5"/>
      <c r="AF6" s="5"/>
    </row>
    <row r="7" spans="1:51" ht="15.5">
      <c r="A7" s="70" t="s">
        <v>113</v>
      </c>
      <c r="B7" s="5"/>
      <c r="C7" s="5"/>
      <c r="D7" s="5"/>
      <c r="E7" s="5"/>
      <c r="F7" s="5"/>
      <c r="G7" s="5"/>
      <c r="H7" s="5"/>
      <c r="I7" s="5"/>
      <c r="J7" s="5"/>
      <c r="K7" s="5"/>
      <c r="L7" s="5"/>
      <c r="M7" s="5"/>
      <c r="N7" s="5"/>
      <c r="O7" s="5"/>
      <c r="P7" s="5"/>
      <c r="Q7" s="5"/>
      <c r="R7" s="5"/>
      <c r="S7" s="5"/>
      <c r="T7" s="5"/>
      <c r="U7" s="5"/>
      <c r="V7" s="5"/>
      <c r="W7" s="5"/>
      <c r="X7" s="5"/>
      <c r="Y7" s="5"/>
      <c r="Z7" s="5"/>
      <c r="AA7" s="5"/>
      <c r="AB7" s="5"/>
      <c r="AC7" s="5"/>
      <c r="AD7" s="5"/>
      <c r="AE7" s="5"/>
      <c r="AF7" s="5"/>
    </row>
    <row r="8" spans="1:51" ht="15.5">
      <c r="A8" s="70" t="s">
        <v>114</v>
      </c>
      <c r="B8" s="5"/>
      <c r="C8" s="5"/>
      <c r="D8" s="5"/>
      <c r="E8" s="5"/>
      <c r="F8" s="5"/>
      <c r="G8" s="5"/>
      <c r="H8" s="5"/>
      <c r="I8" s="5"/>
      <c r="J8" s="5"/>
      <c r="K8" s="5"/>
      <c r="L8" s="5"/>
      <c r="M8" s="5"/>
      <c r="N8" s="5"/>
      <c r="O8" s="5"/>
      <c r="P8" s="5"/>
      <c r="Q8" s="5"/>
      <c r="R8" s="5"/>
      <c r="S8" s="5"/>
      <c r="T8" s="5"/>
      <c r="U8" s="5"/>
      <c r="V8" s="5"/>
      <c r="W8" s="5"/>
      <c r="X8" s="5"/>
      <c r="Y8" s="5"/>
      <c r="Z8" s="5"/>
      <c r="AA8" s="5"/>
      <c r="AB8" s="5"/>
      <c r="AC8" s="5"/>
      <c r="AD8" s="5"/>
      <c r="AE8" s="5"/>
      <c r="AF8" s="5"/>
    </row>
    <row r="9" spans="1:51" ht="15.5">
      <c r="A9" s="70" t="s">
        <v>115</v>
      </c>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row>
    <row r="10" spans="1:51" ht="15.5">
      <c r="A10" s="70" t="s">
        <v>116</v>
      </c>
      <c r="B10" s="5"/>
      <c r="C10" s="5"/>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row>
    <row r="11" spans="1:51" ht="15.5">
      <c r="A11" s="70" t="s">
        <v>117</v>
      </c>
      <c r="B11" s="5"/>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row>
    <row r="12" spans="1:51" ht="15.5">
      <c r="A12" s="70" t="s">
        <v>118</v>
      </c>
      <c r="B12" s="5"/>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row>
    <row r="13" spans="1:51" ht="15.5">
      <c r="A13" s="70" t="s">
        <v>119</v>
      </c>
      <c r="B13" s="5"/>
      <c r="C13" s="5"/>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row>
    <row r="14" spans="1:51" ht="15.5">
      <c r="A14" s="70" t="s">
        <v>120</v>
      </c>
      <c r="B14" s="5"/>
      <c r="C14" s="5"/>
      <c r="D14" s="5"/>
      <c r="E14" s="5"/>
      <c r="F14" s="5"/>
      <c r="G14" s="5"/>
      <c r="H14" s="5"/>
      <c r="I14" s="5"/>
      <c r="J14" s="5"/>
      <c r="K14" s="5"/>
      <c r="L14" s="5"/>
      <c r="M14" s="5"/>
      <c r="N14" s="5"/>
      <c r="O14" s="5"/>
      <c r="P14" s="5"/>
      <c r="Q14" s="5"/>
      <c r="R14" s="5"/>
      <c r="S14" s="5"/>
      <c r="T14" s="5"/>
      <c r="U14" s="5"/>
      <c r="V14" s="5"/>
      <c r="W14" s="5"/>
      <c r="X14" s="5"/>
      <c r="Y14" s="5"/>
      <c r="Z14" s="5"/>
      <c r="AA14" s="5"/>
      <c r="AB14" s="5"/>
      <c r="AC14" s="5"/>
      <c r="AD14" s="5"/>
      <c r="AE14" s="5"/>
      <c r="AF14" s="5"/>
    </row>
    <row r="15" spans="1:51" ht="15.5">
      <c r="A15" s="70" t="s">
        <v>121</v>
      </c>
      <c r="B15" s="5"/>
      <c r="C15" s="5"/>
      <c r="D15" s="5"/>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row>
    <row r="16" spans="1:51" ht="15.5">
      <c r="A16" s="70" t="s">
        <v>122</v>
      </c>
      <c r="B16" s="5"/>
      <c r="C16" s="5"/>
      <c r="D16" s="5"/>
      <c r="E16" s="5"/>
      <c r="F16" s="5"/>
      <c r="G16" s="5"/>
      <c r="H16" s="5"/>
      <c r="I16" s="5"/>
      <c r="J16" s="5"/>
      <c r="K16" s="5"/>
      <c r="L16" s="5"/>
      <c r="M16" s="5"/>
      <c r="N16" s="5"/>
      <c r="O16" s="5"/>
      <c r="P16" s="5"/>
      <c r="Q16" s="5"/>
      <c r="R16" s="5"/>
      <c r="S16" s="5"/>
      <c r="T16" s="5"/>
      <c r="U16" s="5"/>
      <c r="V16" s="5"/>
      <c r="W16" s="5"/>
      <c r="X16" s="5"/>
      <c r="Y16" s="5"/>
      <c r="Z16" s="5"/>
      <c r="AA16" s="5"/>
      <c r="AB16" s="5"/>
      <c r="AC16" s="5"/>
      <c r="AD16" s="5"/>
      <c r="AE16" s="5"/>
      <c r="AF16" s="5"/>
    </row>
    <row r="17" spans="1:32" ht="15.5">
      <c r="A17" s="70" t="s">
        <v>123</v>
      </c>
      <c r="B17" s="5"/>
      <c r="C17" s="5"/>
      <c r="D17" s="5"/>
      <c r="E17" s="5"/>
      <c r="F17" s="5"/>
      <c r="G17" s="5"/>
      <c r="H17" s="5"/>
      <c r="I17" s="5"/>
      <c r="J17" s="5"/>
      <c r="K17" s="5"/>
      <c r="L17" s="5"/>
      <c r="M17" s="5"/>
      <c r="N17" s="5"/>
      <c r="O17" s="5"/>
      <c r="P17" s="5"/>
      <c r="Q17" s="5"/>
      <c r="R17" s="5"/>
      <c r="S17" s="5"/>
      <c r="T17" s="5"/>
      <c r="U17" s="5"/>
      <c r="V17" s="5"/>
      <c r="W17" s="5"/>
      <c r="X17" s="5"/>
      <c r="Y17" s="5"/>
      <c r="Z17" s="5"/>
      <c r="AA17" s="5"/>
      <c r="AB17" s="5"/>
      <c r="AC17" s="5"/>
      <c r="AD17" s="5"/>
      <c r="AE17" s="5"/>
      <c r="AF17" s="5"/>
    </row>
    <row r="18" spans="1:32" ht="15.5">
      <c r="A18" s="70" t="s">
        <v>124</v>
      </c>
      <c r="B18" s="5"/>
      <c r="C18" s="5"/>
      <c r="D18" s="5"/>
      <c r="E18" s="5"/>
      <c r="F18" s="5"/>
      <c r="G18" s="5"/>
      <c r="H18" s="5"/>
      <c r="I18" s="5"/>
      <c r="J18" s="5"/>
      <c r="K18" s="5"/>
      <c r="L18" s="5"/>
      <c r="M18" s="5"/>
      <c r="N18" s="5"/>
      <c r="O18" s="5"/>
      <c r="P18" s="5"/>
      <c r="Q18" s="5"/>
      <c r="R18" s="5"/>
      <c r="S18" s="5"/>
      <c r="T18" s="5"/>
      <c r="U18" s="5"/>
      <c r="V18" s="5"/>
      <c r="W18" s="5"/>
      <c r="X18" s="5"/>
      <c r="Y18" s="5"/>
      <c r="Z18" s="5"/>
      <c r="AA18" s="5"/>
      <c r="AB18" s="5"/>
      <c r="AC18" s="5"/>
      <c r="AD18" s="5"/>
      <c r="AE18" s="5"/>
      <c r="AF18" s="5"/>
    </row>
    <row r="19" spans="1:32" ht="15.5">
      <c r="A19" s="70" t="s">
        <v>131</v>
      </c>
      <c r="B19" s="5"/>
      <c r="C19" s="5"/>
      <c r="D19" s="5"/>
      <c r="E19" s="5"/>
      <c r="F19" s="5"/>
      <c r="G19" s="5"/>
      <c r="H19" s="5"/>
      <c r="I19" s="5"/>
      <c r="J19" s="5"/>
      <c r="K19" s="5"/>
      <c r="L19" s="5"/>
      <c r="M19" s="5"/>
      <c r="N19" s="5"/>
      <c r="O19" s="5"/>
      <c r="P19" s="5"/>
      <c r="Q19" s="5"/>
      <c r="R19" s="5"/>
      <c r="S19" s="5"/>
      <c r="T19" s="5"/>
      <c r="U19" s="5"/>
      <c r="V19" s="5"/>
      <c r="W19" s="5"/>
      <c r="X19" s="5"/>
      <c r="Y19" s="5"/>
      <c r="Z19" s="5"/>
      <c r="AA19" s="5"/>
      <c r="AB19" s="5"/>
      <c r="AC19" s="5"/>
      <c r="AD19" s="5"/>
      <c r="AE19" s="5"/>
      <c r="AF19" s="5"/>
    </row>
    <row r="20" spans="1:32" ht="15.5">
      <c r="A20" s="70" t="s">
        <v>132</v>
      </c>
      <c r="B20" s="5"/>
      <c r="C20" s="5"/>
      <c r="D20" s="5"/>
      <c r="E20" s="5"/>
      <c r="F20" s="5"/>
      <c r="G20" s="5"/>
      <c r="H20" s="5"/>
      <c r="I20" s="5"/>
      <c r="J20" s="5"/>
      <c r="K20" s="5"/>
      <c r="L20" s="5"/>
      <c r="M20" s="5"/>
      <c r="N20" s="5"/>
      <c r="O20" s="5"/>
      <c r="P20" s="5"/>
      <c r="Q20" s="5"/>
      <c r="R20" s="5"/>
      <c r="S20" s="5"/>
      <c r="T20" s="5"/>
      <c r="U20" s="5"/>
      <c r="V20" s="5"/>
      <c r="W20" s="5"/>
      <c r="X20" s="5"/>
      <c r="Y20" s="5"/>
      <c r="Z20" s="5"/>
      <c r="AA20" s="5"/>
      <c r="AB20" s="5"/>
      <c r="AC20" s="5"/>
      <c r="AD20" s="5"/>
      <c r="AE20" s="5"/>
      <c r="AF20" s="5"/>
    </row>
    <row r="21" spans="1:32" ht="15.5">
      <c r="A21" s="70" t="s">
        <v>128</v>
      </c>
      <c r="B21" s="5"/>
      <c r="C21" s="5"/>
      <c r="D21" s="5"/>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row>
    <row r="22" spans="1:32" ht="15.5">
      <c r="A22" s="70" t="s">
        <v>125</v>
      </c>
      <c r="B22" s="5"/>
      <c r="C22" s="5"/>
      <c r="D22" s="5"/>
      <c r="E22" s="5"/>
      <c r="F22" s="5"/>
      <c r="G22" s="5"/>
      <c r="H22" s="5"/>
      <c r="I22" s="5"/>
      <c r="J22" s="5"/>
      <c r="K22" s="5"/>
      <c r="L22" s="5"/>
      <c r="M22" s="5"/>
      <c r="N22" s="5"/>
      <c r="O22" s="5"/>
      <c r="P22" s="5"/>
      <c r="Q22" s="5"/>
      <c r="R22" s="5"/>
      <c r="S22" s="5"/>
      <c r="T22" s="5"/>
      <c r="U22" s="5"/>
      <c r="V22" s="5"/>
      <c r="W22" s="5"/>
      <c r="X22" s="5"/>
      <c r="Y22" s="5"/>
      <c r="Z22" s="5"/>
      <c r="AA22" s="5"/>
      <c r="AB22" s="5"/>
      <c r="AC22" s="5"/>
      <c r="AD22" s="5"/>
      <c r="AE22" s="5"/>
      <c r="AF22" s="5"/>
    </row>
    <row r="23" spans="1:32" ht="15.5">
      <c r="A23" s="70" t="s">
        <v>129</v>
      </c>
      <c r="B23" s="5"/>
      <c r="C23" s="5"/>
      <c r="D23" s="5"/>
      <c r="E23" s="5"/>
      <c r="F23" s="5"/>
      <c r="G23" s="5"/>
      <c r="H23" s="5"/>
      <c r="I23" s="5"/>
      <c r="J23" s="5"/>
      <c r="K23" s="5"/>
      <c r="L23" s="5"/>
      <c r="M23" s="5"/>
      <c r="N23" s="5"/>
      <c r="O23" s="5"/>
      <c r="P23" s="5"/>
      <c r="Q23" s="5"/>
      <c r="R23" s="5"/>
      <c r="S23" s="5"/>
      <c r="T23" s="5"/>
      <c r="U23" s="5"/>
      <c r="V23" s="5"/>
      <c r="W23" s="5"/>
      <c r="X23" s="5"/>
      <c r="Y23" s="5"/>
      <c r="Z23" s="5"/>
      <c r="AA23" s="5"/>
      <c r="AB23" s="5"/>
      <c r="AC23" s="5"/>
      <c r="AD23" s="5"/>
      <c r="AE23" s="5"/>
      <c r="AF23" s="5"/>
    </row>
    <row r="24" spans="1:32" ht="15.5">
      <c r="A24" s="70" t="s">
        <v>126</v>
      </c>
      <c r="B24" s="5"/>
      <c r="C24" s="5"/>
      <c r="D24" s="5"/>
      <c r="E24" s="5"/>
      <c r="F24" s="5"/>
      <c r="G24" s="5"/>
      <c r="H24" s="5"/>
      <c r="I24" s="5"/>
      <c r="J24" s="5"/>
      <c r="K24" s="5"/>
      <c r="L24" s="5"/>
      <c r="M24" s="5"/>
      <c r="N24" s="5"/>
      <c r="O24" s="5"/>
      <c r="P24" s="5"/>
      <c r="Q24" s="5"/>
      <c r="R24" s="5"/>
      <c r="S24" s="5"/>
      <c r="T24" s="5"/>
      <c r="U24" s="5"/>
      <c r="V24" s="5"/>
      <c r="W24" s="5"/>
      <c r="X24" s="5"/>
      <c r="Y24" s="5"/>
      <c r="Z24" s="5"/>
      <c r="AA24" s="5"/>
      <c r="AB24" s="5"/>
      <c r="AC24" s="5"/>
      <c r="AD24" s="5"/>
      <c r="AE24" s="5"/>
      <c r="AF24" s="5"/>
    </row>
    <row r="25" spans="1:32" ht="15.5">
      <c r="A25" s="70" t="s">
        <v>130</v>
      </c>
      <c r="B25" s="5"/>
      <c r="C25" s="5"/>
      <c r="D25" s="5"/>
      <c r="E25" s="5"/>
      <c r="F25" s="5"/>
      <c r="G25" s="5"/>
      <c r="H25" s="5"/>
      <c r="I25" s="5"/>
      <c r="J25" s="5"/>
      <c r="K25" s="5"/>
      <c r="L25" s="5"/>
      <c r="M25" s="5"/>
      <c r="N25" s="5"/>
      <c r="O25" s="5"/>
      <c r="P25" s="5"/>
      <c r="Q25" s="5"/>
      <c r="R25" s="5"/>
      <c r="S25" s="5"/>
      <c r="T25" s="5"/>
      <c r="U25" s="5"/>
      <c r="V25" s="5"/>
      <c r="W25" s="5"/>
      <c r="X25" s="5"/>
      <c r="Y25" s="5"/>
      <c r="Z25" s="5"/>
      <c r="AA25" s="5"/>
      <c r="AB25" s="5"/>
      <c r="AC25" s="5"/>
      <c r="AD25" s="5"/>
      <c r="AE25" s="5"/>
      <c r="AF25" s="5"/>
    </row>
    <row r="26" spans="1:32" ht="15.5">
      <c r="A26" s="70" t="s">
        <v>127</v>
      </c>
      <c r="B26" s="5"/>
      <c r="C26" s="5"/>
      <c r="D26" s="5"/>
      <c r="E26" s="5"/>
      <c r="F26" s="5"/>
      <c r="G26" s="5"/>
      <c r="H26" s="5"/>
      <c r="I26" s="5"/>
      <c r="J26" s="5"/>
      <c r="K26" s="5"/>
      <c r="L26" s="5"/>
      <c r="M26" s="5"/>
      <c r="N26" s="5"/>
      <c r="O26" s="5"/>
      <c r="P26" s="5"/>
      <c r="Q26" s="5"/>
      <c r="R26" s="5"/>
      <c r="S26" s="5"/>
      <c r="T26" s="5"/>
      <c r="U26" s="5"/>
      <c r="V26" s="5"/>
      <c r="W26" s="5"/>
      <c r="X26" s="5"/>
      <c r="Y26" s="5"/>
      <c r="Z26" s="5"/>
      <c r="AA26" s="5"/>
      <c r="AB26" s="5"/>
      <c r="AC26" s="5"/>
      <c r="AD26" s="5"/>
      <c r="AE26" s="5"/>
      <c r="AF26" s="5"/>
    </row>
    <row r="27" spans="1:32" ht="15.5">
      <c r="A27" s="108"/>
      <c r="B27" s="5"/>
      <c r="C27" s="5"/>
      <c r="D27" s="5"/>
      <c r="E27" s="5"/>
      <c r="F27" s="5"/>
      <c r="G27" s="5"/>
      <c r="H27" s="5"/>
      <c r="I27" s="5"/>
      <c r="J27" s="5"/>
      <c r="K27" s="5"/>
      <c r="L27" s="5"/>
      <c r="M27" s="5"/>
      <c r="N27" s="5"/>
      <c r="O27" s="5"/>
      <c r="P27" s="5"/>
      <c r="Q27" s="5"/>
      <c r="R27" s="5"/>
      <c r="S27" s="5"/>
      <c r="T27" s="5"/>
      <c r="U27" s="5"/>
      <c r="V27" s="5"/>
      <c r="W27" s="5"/>
      <c r="X27" s="5"/>
      <c r="Y27" s="5"/>
      <c r="Z27" s="5"/>
      <c r="AA27" s="5"/>
      <c r="AB27" s="5"/>
      <c r="AC27" s="5"/>
      <c r="AD27" s="5"/>
      <c r="AE27" s="5"/>
      <c r="AF27" s="5"/>
    </row>
    <row r="28" spans="1:32" ht="15.5">
      <c r="A28" s="109"/>
      <c r="B28" s="5"/>
      <c r="C28" s="5"/>
      <c r="D28" s="5"/>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5"/>
    </row>
    <row r="29" spans="1:32" ht="15.5">
      <c r="A29" s="71"/>
      <c r="B29" s="5"/>
      <c r="C29" s="5"/>
      <c r="D29" s="5"/>
      <c r="E29" s="5"/>
      <c r="F29" s="5"/>
      <c r="G29" s="5"/>
      <c r="H29" s="5"/>
      <c r="I29" s="5"/>
      <c r="J29" s="5"/>
      <c r="K29" s="5"/>
      <c r="L29" s="5"/>
      <c r="M29" s="5"/>
      <c r="N29" s="5"/>
      <c r="O29" s="5"/>
      <c r="P29" s="5"/>
      <c r="Q29" s="5"/>
      <c r="R29" s="5"/>
      <c r="S29" s="5"/>
      <c r="T29" s="5"/>
      <c r="U29" s="5"/>
      <c r="V29" s="5"/>
      <c r="W29" s="5"/>
      <c r="X29" s="5"/>
      <c r="Y29" s="5"/>
      <c r="Z29" s="5"/>
      <c r="AA29" s="5"/>
      <c r="AB29" s="5"/>
      <c r="AC29" s="5"/>
      <c r="AD29" s="5"/>
      <c r="AE29" s="5"/>
      <c r="AF29" s="5"/>
    </row>
    <row r="30" spans="1:32" ht="15.5">
      <c r="A30" s="73"/>
      <c r="B30" s="5"/>
      <c r="C30" s="5"/>
      <c r="D30" s="5"/>
      <c r="E30" s="5"/>
      <c r="F30" s="5"/>
      <c r="G30" s="5"/>
      <c r="H30" s="5"/>
      <c r="I30" s="5"/>
      <c r="J30" s="5"/>
      <c r="K30" s="5"/>
      <c r="L30" s="5"/>
      <c r="M30" s="5"/>
      <c r="N30" s="5"/>
      <c r="O30" s="5"/>
      <c r="P30" s="5"/>
      <c r="Q30" s="5"/>
      <c r="R30" s="5"/>
      <c r="S30" s="5"/>
      <c r="T30" s="5"/>
      <c r="U30" s="5"/>
      <c r="V30" s="5"/>
      <c r="W30" s="5"/>
      <c r="X30" s="5"/>
      <c r="Y30" s="5"/>
      <c r="Z30" s="5"/>
      <c r="AA30" s="5"/>
      <c r="AB30" s="5"/>
      <c r="AC30" s="5"/>
      <c r="AD30" s="5"/>
      <c r="AE30" s="5"/>
      <c r="AF30" s="5"/>
    </row>
    <row r="31" spans="1:32" ht="15.5">
      <c r="A31" s="74"/>
      <c r="B31" s="5"/>
      <c r="C31" s="5"/>
      <c r="D31" s="5"/>
      <c r="E31" s="5"/>
      <c r="F31" s="5"/>
      <c r="G31" s="5"/>
      <c r="H31" s="5"/>
      <c r="I31" s="5"/>
      <c r="J31" s="5"/>
      <c r="K31" s="5"/>
      <c r="L31" s="5"/>
      <c r="M31" s="5"/>
      <c r="N31" s="5"/>
      <c r="O31" s="5"/>
      <c r="P31" s="5"/>
      <c r="Q31" s="5"/>
      <c r="R31" s="5"/>
      <c r="S31" s="5"/>
      <c r="T31" s="5"/>
      <c r="U31" s="5"/>
      <c r="V31" s="5"/>
      <c r="W31" s="5"/>
      <c r="X31" s="5"/>
      <c r="Y31" s="5"/>
      <c r="Z31" s="5"/>
      <c r="AA31" s="5"/>
      <c r="AB31" s="5"/>
      <c r="AC31" s="5"/>
      <c r="AD31" s="5"/>
      <c r="AE31" s="5"/>
      <c r="AF31" s="5"/>
    </row>
    <row r="32" spans="1:32" ht="15.5">
      <c r="A32" s="74"/>
      <c r="B32" s="5"/>
      <c r="C32" s="5"/>
      <c r="D32" s="5"/>
      <c r="E32" s="5"/>
      <c r="F32" s="5"/>
      <c r="G32" s="5"/>
      <c r="H32" s="5"/>
      <c r="I32" s="5"/>
      <c r="J32" s="5"/>
      <c r="K32" s="5"/>
      <c r="L32" s="5"/>
      <c r="M32" s="5"/>
      <c r="N32" s="5"/>
      <c r="O32" s="5"/>
      <c r="P32" s="5"/>
      <c r="Q32" s="5"/>
      <c r="R32" s="5"/>
      <c r="S32" s="5"/>
      <c r="T32" s="5"/>
      <c r="U32" s="5"/>
      <c r="V32" s="5"/>
      <c r="W32" s="5"/>
      <c r="X32" s="5"/>
      <c r="Y32" s="5"/>
      <c r="Z32" s="5"/>
      <c r="AA32" s="5"/>
      <c r="AB32" s="5"/>
      <c r="AC32" s="5"/>
      <c r="AD32" s="5"/>
      <c r="AE32" s="5"/>
      <c r="AF32" s="5"/>
    </row>
    <row r="33" spans="1:32" ht="15.5">
      <c r="A33" s="74"/>
      <c r="B33" s="5"/>
      <c r="C33" s="5"/>
      <c r="D33" s="5"/>
      <c r="E33" s="5"/>
      <c r="F33" s="5"/>
      <c r="G33" s="5"/>
      <c r="H33" s="5"/>
      <c r="I33" s="5"/>
      <c r="J33" s="5"/>
      <c r="K33" s="5"/>
      <c r="L33" s="5"/>
      <c r="M33" s="5"/>
      <c r="N33" s="5"/>
      <c r="O33" s="5"/>
      <c r="P33" s="5"/>
      <c r="Q33" s="5"/>
      <c r="R33" s="5"/>
      <c r="S33" s="5"/>
      <c r="T33" s="5"/>
      <c r="U33" s="5"/>
      <c r="V33" s="5"/>
      <c r="W33" s="5"/>
      <c r="X33" s="5"/>
      <c r="Y33" s="5"/>
      <c r="Z33" s="5"/>
      <c r="AA33" s="5"/>
      <c r="AB33" s="5"/>
      <c r="AC33" s="5"/>
      <c r="AD33" s="5"/>
      <c r="AE33" s="5"/>
      <c r="AF33" s="5"/>
    </row>
    <row r="34" spans="1:32" ht="15.5">
      <c r="A34" s="74"/>
      <c r="B34" s="5"/>
      <c r="C34" s="5"/>
      <c r="D34" s="5"/>
      <c r="E34" s="5"/>
      <c r="F34" s="5"/>
      <c r="G34" s="5"/>
      <c r="H34" s="5"/>
      <c r="I34" s="5"/>
      <c r="J34" s="5"/>
      <c r="K34" s="5"/>
      <c r="L34" s="5"/>
      <c r="M34" s="5"/>
      <c r="N34" s="5"/>
      <c r="O34" s="5"/>
      <c r="P34" s="5"/>
      <c r="Q34" s="5"/>
      <c r="R34" s="5"/>
      <c r="S34" s="5"/>
      <c r="T34" s="5"/>
      <c r="U34" s="5"/>
      <c r="V34" s="5"/>
      <c r="W34" s="5"/>
      <c r="X34" s="5"/>
      <c r="Y34" s="5"/>
      <c r="Z34" s="5"/>
      <c r="AA34" s="5"/>
      <c r="AB34" s="5"/>
      <c r="AC34" s="5"/>
      <c r="AD34" s="5"/>
      <c r="AE34" s="5"/>
      <c r="AF34" s="5"/>
    </row>
    <row r="35" spans="1:32" ht="15.5">
      <c r="A35" s="74"/>
      <c r="B35" s="5"/>
      <c r="C35" s="5"/>
      <c r="D35" s="5"/>
      <c r="E35" s="5"/>
      <c r="F35" s="5"/>
      <c r="G35" s="5"/>
      <c r="H35" s="5"/>
      <c r="I35" s="5"/>
      <c r="J35" s="5"/>
      <c r="K35" s="5"/>
      <c r="L35" s="5"/>
      <c r="M35" s="5"/>
      <c r="N35" s="5"/>
      <c r="O35" s="5"/>
      <c r="P35" s="5"/>
      <c r="Q35" s="5"/>
      <c r="R35" s="5"/>
      <c r="S35" s="5"/>
      <c r="T35" s="5"/>
      <c r="U35" s="5"/>
      <c r="V35" s="5"/>
      <c r="W35" s="5"/>
      <c r="X35" s="5"/>
      <c r="Y35" s="5"/>
      <c r="Z35" s="5"/>
      <c r="AA35" s="5"/>
      <c r="AB35" s="5"/>
      <c r="AC35" s="5"/>
      <c r="AD35" s="5"/>
      <c r="AE35" s="5"/>
      <c r="AF35" s="5"/>
    </row>
    <row r="36" spans="1:32" ht="15.5">
      <c r="A36" s="74"/>
      <c r="B36" s="5"/>
      <c r="C36" s="5"/>
      <c r="D36" s="5"/>
      <c r="E36" s="5"/>
      <c r="F36" s="5"/>
      <c r="G36" s="5"/>
      <c r="H36" s="5"/>
      <c r="I36" s="5"/>
      <c r="J36" s="5"/>
      <c r="K36" s="5"/>
      <c r="L36" s="5"/>
      <c r="M36" s="5"/>
      <c r="N36" s="5"/>
      <c r="O36" s="5"/>
      <c r="P36" s="5"/>
      <c r="Q36" s="5"/>
      <c r="R36" s="5"/>
      <c r="S36" s="5"/>
      <c r="T36" s="5"/>
      <c r="U36" s="5"/>
      <c r="V36" s="5"/>
      <c r="W36" s="5"/>
      <c r="X36" s="5"/>
      <c r="Y36" s="5"/>
      <c r="Z36" s="5"/>
      <c r="AA36" s="5"/>
      <c r="AB36" s="5"/>
      <c r="AC36" s="5"/>
      <c r="AD36" s="5"/>
      <c r="AE36" s="5"/>
      <c r="AF36" s="5"/>
    </row>
    <row r="37" spans="1:32" ht="15.5">
      <c r="A37" s="73"/>
      <c r="B37" s="5"/>
      <c r="C37" s="5"/>
      <c r="D37" s="5"/>
      <c r="E37" s="5"/>
      <c r="F37" s="5"/>
      <c r="G37" s="5"/>
      <c r="H37" s="5"/>
      <c r="I37" s="5"/>
      <c r="J37" s="5"/>
      <c r="K37" s="5"/>
      <c r="L37" s="5"/>
      <c r="M37" s="5"/>
      <c r="N37" s="5"/>
      <c r="O37" s="5"/>
      <c r="P37" s="5"/>
      <c r="Q37" s="5"/>
      <c r="R37" s="5"/>
      <c r="S37" s="5"/>
      <c r="T37" s="5"/>
      <c r="U37" s="5"/>
      <c r="V37" s="5"/>
      <c r="W37" s="5"/>
      <c r="X37" s="5"/>
      <c r="Y37" s="5"/>
      <c r="Z37" s="5"/>
      <c r="AA37" s="5"/>
      <c r="AB37" s="5"/>
      <c r="AC37" s="5"/>
      <c r="AD37" s="5"/>
      <c r="AE37" s="5"/>
      <c r="AF37" s="5"/>
    </row>
    <row r="38" spans="1:32" ht="15.5">
      <c r="A38" s="74"/>
      <c r="B38" s="5"/>
      <c r="C38" s="5"/>
      <c r="D38" s="5"/>
      <c r="E38" s="5"/>
      <c r="F38" s="5"/>
      <c r="G38" s="5"/>
      <c r="H38" s="5"/>
      <c r="I38" s="5"/>
      <c r="J38" s="5"/>
      <c r="K38" s="5"/>
      <c r="L38" s="5"/>
      <c r="M38" s="5"/>
      <c r="N38" s="5"/>
      <c r="O38" s="5"/>
      <c r="P38" s="5"/>
      <c r="Q38" s="5"/>
      <c r="R38" s="5"/>
      <c r="S38" s="5"/>
      <c r="T38" s="5"/>
      <c r="U38" s="5"/>
      <c r="V38" s="5"/>
      <c r="W38" s="5"/>
      <c r="X38" s="5"/>
      <c r="Y38" s="5"/>
      <c r="Z38" s="5"/>
      <c r="AA38" s="5"/>
      <c r="AB38" s="5"/>
      <c r="AC38" s="5"/>
      <c r="AD38" s="5"/>
      <c r="AE38" s="5"/>
      <c r="AF38" s="5"/>
    </row>
    <row r="39" spans="1:32" ht="15.5">
      <c r="A39" s="74"/>
      <c r="B39" s="5"/>
      <c r="C39" s="5"/>
      <c r="D39" s="5"/>
      <c r="E39" s="5"/>
      <c r="F39" s="5"/>
      <c r="G39" s="5"/>
      <c r="H39" s="5"/>
      <c r="I39" s="5"/>
      <c r="J39" s="5"/>
      <c r="K39" s="5"/>
      <c r="L39" s="5"/>
      <c r="M39" s="5"/>
      <c r="N39" s="5"/>
      <c r="O39" s="5"/>
      <c r="P39" s="5"/>
      <c r="Q39" s="5"/>
      <c r="R39" s="5"/>
      <c r="S39" s="5"/>
      <c r="T39" s="5"/>
      <c r="U39" s="5"/>
      <c r="V39" s="5"/>
      <c r="W39" s="5"/>
      <c r="X39" s="5"/>
      <c r="Y39" s="5"/>
      <c r="Z39" s="5"/>
      <c r="AA39" s="5"/>
      <c r="AB39" s="5"/>
      <c r="AC39" s="5"/>
      <c r="AD39" s="5"/>
      <c r="AE39" s="5"/>
      <c r="AF39" s="5"/>
    </row>
    <row r="40" spans="1:32" ht="15.5">
      <c r="A40" s="74"/>
      <c r="B40" s="5"/>
      <c r="C40" s="5"/>
      <c r="D40" s="5"/>
      <c r="E40" s="5"/>
      <c r="F40" s="5"/>
      <c r="G40" s="5"/>
      <c r="H40" s="5"/>
      <c r="I40" s="5"/>
      <c r="J40" s="5"/>
      <c r="K40" s="5"/>
      <c r="L40" s="5"/>
      <c r="M40" s="5"/>
      <c r="N40" s="5"/>
      <c r="O40" s="5"/>
      <c r="P40" s="5"/>
      <c r="Q40" s="5"/>
      <c r="R40" s="5"/>
      <c r="S40" s="5"/>
      <c r="T40" s="5"/>
      <c r="U40" s="5"/>
      <c r="V40" s="5"/>
      <c r="W40" s="5"/>
      <c r="X40" s="5"/>
      <c r="Y40" s="5"/>
      <c r="Z40" s="5"/>
      <c r="AA40" s="5"/>
      <c r="AB40" s="5"/>
      <c r="AC40" s="5"/>
      <c r="AD40" s="5"/>
      <c r="AE40" s="5"/>
      <c r="AF40" s="5"/>
    </row>
    <row r="41" spans="1:32" ht="15.5">
      <c r="A41" s="74"/>
      <c r="B41" s="5"/>
      <c r="C41" s="5"/>
      <c r="D41" s="5"/>
      <c r="E41" s="5"/>
      <c r="F41" s="5"/>
      <c r="G41" s="5"/>
      <c r="H41" s="5"/>
      <c r="I41" s="5"/>
      <c r="J41" s="5"/>
      <c r="K41" s="5"/>
      <c r="L41" s="5"/>
      <c r="M41" s="5"/>
      <c r="N41" s="5"/>
      <c r="O41" s="5"/>
      <c r="P41" s="5"/>
      <c r="Q41" s="5"/>
      <c r="R41" s="5"/>
      <c r="S41" s="5"/>
      <c r="T41" s="5"/>
      <c r="U41" s="5"/>
      <c r="V41" s="5"/>
      <c r="W41" s="5"/>
      <c r="X41" s="5"/>
      <c r="Y41" s="5"/>
      <c r="Z41" s="5"/>
      <c r="AA41" s="5"/>
      <c r="AB41" s="5"/>
      <c r="AC41" s="5"/>
      <c r="AD41" s="5"/>
      <c r="AE41" s="5"/>
      <c r="AF41" s="5"/>
    </row>
    <row r="42" spans="1:32" ht="15.5">
      <c r="A42" s="74"/>
      <c r="B42" s="5"/>
      <c r="C42" s="5"/>
      <c r="D42" s="5"/>
      <c r="E42" s="5"/>
      <c r="F42" s="5"/>
      <c r="G42" s="5"/>
      <c r="H42" s="5"/>
      <c r="I42" s="5"/>
      <c r="J42" s="5"/>
      <c r="K42" s="5"/>
      <c r="L42" s="5"/>
      <c r="M42" s="5"/>
      <c r="N42" s="5"/>
      <c r="O42" s="5"/>
      <c r="P42" s="5"/>
      <c r="Q42" s="5"/>
      <c r="R42" s="5"/>
      <c r="S42" s="5"/>
      <c r="T42" s="5"/>
      <c r="U42" s="5"/>
      <c r="V42" s="5"/>
      <c r="W42" s="5"/>
      <c r="X42" s="5"/>
      <c r="Y42" s="5"/>
      <c r="Z42" s="5"/>
      <c r="AA42" s="5"/>
      <c r="AB42" s="5"/>
      <c r="AC42" s="5"/>
      <c r="AD42" s="5"/>
      <c r="AE42" s="5"/>
      <c r="AF42" s="5"/>
    </row>
    <row r="43" spans="1:32" ht="15.5">
      <c r="A43" s="74"/>
      <c r="B43" s="5"/>
      <c r="C43" s="5"/>
      <c r="D43" s="5"/>
      <c r="E43" s="5"/>
      <c r="F43" s="5"/>
      <c r="G43" s="5"/>
      <c r="H43" s="5"/>
      <c r="I43" s="5"/>
      <c r="J43" s="5"/>
      <c r="K43" s="5"/>
      <c r="L43" s="5"/>
      <c r="M43" s="5"/>
      <c r="N43" s="5"/>
      <c r="O43" s="5"/>
      <c r="P43" s="5"/>
      <c r="Q43" s="5"/>
      <c r="R43" s="5"/>
      <c r="S43" s="5"/>
      <c r="T43" s="5"/>
      <c r="U43" s="5"/>
      <c r="V43" s="5"/>
      <c r="W43" s="5"/>
      <c r="X43" s="5"/>
      <c r="Y43" s="5"/>
      <c r="Z43" s="5"/>
      <c r="AA43" s="5"/>
      <c r="AB43" s="5"/>
      <c r="AC43" s="5"/>
      <c r="AD43" s="5"/>
      <c r="AE43" s="5"/>
      <c r="AF43" s="5"/>
    </row>
    <row r="44" spans="1:32" ht="15.5">
      <c r="A44" s="73"/>
      <c r="B44" s="5"/>
      <c r="C44" s="5"/>
      <c r="D44" s="5"/>
      <c r="E44" s="5"/>
      <c r="F44" s="5"/>
      <c r="G44" s="5"/>
      <c r="H44" s="5"/>
      <c r="I44" s="5"/>
      <c r="J44" s="5"/>
      <c r="K44" s="5"/>
      <c r="L44" s="5"/>
      <c r="M44" s="5"/>
      <c r="N44" s="5"/>
      <c r="O44" s="5"/>
      <c r="P44" s="5"/>
      <c r="Q44" s="5"/>
      <c r="R44" s="5"/>
      <c r="S44" s="5"/>
      <c r="T44" s="5"/>
      <c r="U44" s="5"/>
      <c r="V44" s="5"/>
      <c r="W44" s="5"/>
      <c r="X44" s="5"/>
      <c r="Y44" s="5"/>
      <c r="Z44" s="5"/>
      <c r="AA44" s="5"/>
      <c r="AB44" s="5"/>
      <c r="AC44" s="5"/>
      <c r="AD44" s="5"/>
      <c r="AE44" s="5"/>
      <c r="AF44" s="5"/>
    </row>
    <row r="45" spans="1:32" ht="15.5">
      <c r="A45" s="74"/>
      <c r="B45" s="5"/>
      <c r="C45" s="5"/>
      <c r="D45" s="5"/>
      <c r="E45" s="5"/>
      <c r="F45" s="5"/>
      <c r="G45" s="5"/>
      <c r="H45" s="5"/>
      <c r="I45" s="5"/>
      <c r="J45" s="5"/>
      <c r="K45" s="5"/>
      <c r="L45" s="5"/>
      <c r="M45" s="5"/>
      <c r="N45" s="5"/>
      <c r="O45" s="5"/>
      <c r="P45" s="5"/>
      <c r="Q45" s="5"/>
      <c r="R45" s="5"/>
      <c r="S45" s="5"/>
      <c r="T45" s="5"/>
      <c r="U45" s="5"/>
      <c r="V45" s="5"/>
      <c r="W45" s="5"/>
      <c r="X45" s="5"/>
      <c r="Y45" s="5"/>
      <c r="Z45" s="5"/>
      <c r="AA45" s="5"/>
      <c r="AB45" s="5"/>
      <c r="AC45" s="5"/>
      <c r="AD45" s="5"/>
      <c r="AE45" s="5"/>
      <c r="AF45" s="5"/>
    </row>
    <row r="46" spans="1:32" ht="15.5">
      <c r="A46" s="74"/>
      <c r="B46" s="5"/>
      <c r="C46" s="5"/>
      <c r="D46" s="5"/>
      <c r="E46" s="5"/>
      <c r="F46" s="5"/>
      <c r="G46" s="5"/>
      <c r="H46" s="5"/>
      <c r="I46" s="5"/>
      <c r="J46" s="5"/>
      <c r="K46" s="5"/>
      <c r="L46" s="5"/>
      <c r="M46" s="5"/>
      <c r="N46" s="5"/>
      <c r="O46" s="5"/>
      <c r="P46" s="5"/>
      <c r="Q46" s="5"/>
      <c r="R46" s="5"/>
      <c r="S46" s="5"/>
      <c r="T46" s="5"/>
      <c r="U46" s="5"/>
      <c r="V46" s="5"/>
      <c r="W46" s="5"/>
      <c r="X46" s="5"/>
      <c r="Y46" s="5"/>
      <c r="Z46" s="5"/>
      <c r="AA46" s="5"/>
      <c r="AB46" s="5"/>
      <c r="AC46" s="5"/>
      <c r="AD46" s="5"/>
      <c r="AE46" s="5"/>
      <c r="AF46" s="5"/>
    </row>
    <row r="47" spans="1:32" ht="15.5">
      <c r="A47" s="74"/>
      <c r="B47" s="5"/>
      <c r="C47" s="5"/>
      <c r="D47" s="5"/>
      <c r="E47" s="5"/>
      <c r="F47" s="5"/>
      <c r="G47" s="5"/>
      <c r="H47" s="5"/>
      <c r="I47" s="5"/>
      <c r="J47" s="5"/>
      <c r="K47" s="5"/>
      <c r="L47" s="5"/>
      <c r="M47" s="5"/>
      <c r="N47" s="5"/>
      <c r="O47" s="5"/>
      <c r="P47" s="5"/>
      <c r="Q47" s="5"/>
      <c r="R47" s="5"/>
      <c r="S47" s="5"/>
      <c r="T47" s="5"/>
      <c r="U47" s="5"/>
      <c r="V47" s="5"/>
      <c r="W47" s="5"/>
      <c r="X47" s="5"/>
      <c r="Y47" s="5"/>
      <c r="Z47" s="5"/>
      <c r="AA47" s="5"/>
      <c r="AB47" s="5"/>
      <c r="AC47" s="5"/>
      <c r="AD47" s="5"/>
      <c r="AE47" s="5"/>
      <c r="AF47" s="5"/>
    </row>
    <row r="48" spans="1:32" ht="15.5">
      <c r="A48" s="74"/>
      <c r="B48" s="5"/>
      <c r="C48" s="5"/>
      <c r="D48" s="5"/>
      <c r="E48" s="5"/>
      <c r="F48" s="5"/>
      <c r="G48" s="5"/>
      <c r="H48" s="5"/>
      <c r="I48" s="5"/>
      <c r="J48" s="5"/>
      <c r="K48" s="5"/>
      <c r="L48" s="5"/>
      <c r="M48" s="5"/>
      <c r="N48" s="5"/>
      <c r="O48" s="5"/>
      <c r="P48" s="5"/>
      <c r="Q48" s="5"/>
      <c r="R48" s="5"/>
      <c r="S48" s="5"/>
      <c r="T48" s="5"/>
      <c r="U48" s="5"/>
      <c r="V48" s="5"/>
      <c r="W48" s="5"/>
      <c r="X48" s="5"/>
      <c r="Y48" s="5"/>
      <c r="Z48" s="5"/>
      <c r="AA48" s="5"/>
      <c r="AB48" s="5"/>
      <c r="AC48" s="5"/>
      <c r="AD48" s="5"/>
      <c r="AE48" s="5"/>
      <c r="AF48" s="5"/>
    </row>
    <row r="49" spans="1:32" ht="15.5">
      <c r="A49" s="74"/>
      <c r="B49" s="5"/>
      <c r="C49" s="5"/>
      <c r="D49" s="5"/>
      <c r="E49" s="5"/>
      <c r="F49" s="5"/>
      <c r="G49" s="5"/>
      <c r="H49" s="5"/>
      <c r="I49" s="5"/>
      <c r="J49" s="5"/>
      <c r="K49" s="5"/>
      <c r="L49" s="5"/>
      <c r="M49" s="5"/>
      <c r="N49" s="5"/>
      <c r="O49" s="5"/>
      <c r="P49" s="5"/>
      <c r="Q49" s="5"/>
      <c r="R49" s="5"/>
      <c r="S49" s="5"/>
      <c r="T49" s="5"/>
      <c r="U49" s="5"/>
      <c r="V49" s="5"/>
      <c r="W49" s="5"/>
      <c r="X49" s="5"/>
      <c r="Y49" s="5"/>
      <c r="Z49" s="5"/>
      <c r="AA49" s="5"/>
      <c r="AB49" s="5"/>
      <c r="AC49" s="5"/>
      <c r="AD49" s="5"/>
      <c r="AE49" s="5"/>
      <c r="AF49" s="5"/>
    </row>
    <row r="50" spans="1:32" ht="15.5">
      <c r="A50" s="74"/>
      <c r="B50" s="5"/>
      <c r="C50" s="5"/>
      <c r="D50" s="5"/>
      <c r="E50" s="5"/>
      <c r="F50" s="5"/>
      <c r="G50" s="5"/>
      <c r="H50" s="5"/>
      <c r="I50" s="5"/>
      <c r="J50" s="5"/>
      <c r="K50" s="5"/>
      <c r="L50" s="5"/>
      <c r="M50" s="5"/>
      <c r="N50" s="5"/>
      <c r="O50" s="5"/>
      <c r="P50" s="5"/>
      <c r="Q50" s="5"/>
      <c r="R50" s="5"/>
      <c r="S50" s="5"/>
      <c r="T50" s="5"/>
      <c r="U50" s="5"/>
      <c r="V50" s="5"/>
      <c r="W50" s="5"/>
      <c r="X50" s="5"/>
      <c r="Y50" s="5"/>
      <c r="Z50" s="5"/>
      <c r="AA50" s="5"/>
      <c r="AB50" s="5"/>
      <c r="AC50" s="5"/>
      <c r="AD50" s="5"/>
      <c r="AE50" s="5"/>
      <c r="AF50" s="5"/>
    </row>
    <row r="51" spans="1:32" ht="15.5">
      <c r="A51" s="71"/>
      <c r="B51" s="5"/>
      <c r="C51" s="5"/>
      <c r="D51" s="5"/>
      <c r="E51" s="5"/>
      <c r="F51" s="5"/>
      <c r="G51" s="5"/>
      <c r="H51" s="5"/>
      <c r="I51" s="5"/>
      <c r="J51" s="5"/>
      <c r="K51" s="5"/>
      <c r="L51" s="5"/>
      <c r="M51" s="5"/>
      <c r="N51" s="5"/>
      <c r="O51" s="5"/>
      <c r="P51" s="5"/>
      <c r="Q51" s="5"/>
      <c r="R51" s="5"/>
      <c r="S51" s="5"/>
      <c r="T51" s="5"/>
      <c r="U51" s="5"/>
      <c r="V51" s="5"/>
      <c r="W51" s="5"/>
      <c r="X51" s="5"/>
      <c r="Y51" s="5"/>
      <c r="Z51" s="5"/>
      <c r="AA51" s="5"/>
      <c r="AB51" s="5"/>
      <c r="AC51" s="5"/>
      <c r="AD51" s="5"/>
      <c r="AE51" s="5"/>
      <c r="AF51" s="5"/>
    </row>
    <row r="52" spans="1:32" ht="15.5">
      <c r="A52" s="71"/>
      <c r="B52" s="5"/>
      <c r="C52" s="5"/>
      <c r="D52" s="5"/>
      <c r="E52" s="5"/>
      <c r="F52" s="5"/>
      <c r="G52" s="5"/>
      <c r="H52" s="5"/>
      <c r="I52" s="5"/>
      <c r="J52" s="5"/>
      <c r="K52" s="5"/>
      <c r="L52" s="5"/>
      <c r="M52" s="5"/>
      <c r="N52" s="5"/>
      <c r="O52" s="5"/>
      <c r="P52" s="5"/>
      <c r="Q52" s="5"/>
      <c r="R52" s="5"/>
      <c r="S52" s="5"/>
      <c r="T52" s="5"/>
      <c r="U52" s="5"/>
      <c r="V52" s="5"/>
      <c r="W52" s="5"/>
      <c r="X52" s="5"/>
      <c r="Y52" s="5"/>
      <c r="Z52" s="5"/>
      <c r="AA52" s="5"/>
      <c r="AB52" s="5"/>
      <c r="AC52" s="5"/>
      <c r="AD52" s="5"/>
      <c r="AE52" s="5"/>
      <c r="AF52" s="5"/>
    </row>
    <row r="53" spans="1:32" ht="15.5">
      <c r="A53" s="71"/>
      <c r="B53" s="5"/>
      <c r="C53" s="5"/>
      <c r="D53" s="5"/>
      <c r="E53" s="5"/>
      <c r="F53" s="5"/>
      <c r="G53" s="5"/>
      <c r="H53" s="5"/>
      <c r="I53" s="5"/>
      <c r="J53" s="5"/>
      <c r="K53" s="5"/>
      <c r="L53" s="5"/>
      <c r="M53" s="5"/>
      <c r="N53" s="5"/>
      <c r="O53" s="5"/>
      <c r="P53" s="5"/>
      <c r="Q53" s="5"/>
      <c r="R53" s="5"/>
      <c r="S53" s="5"/>
      <c r="T53" s="5"/>
      <c r="U53" s="5"/>
      <c r="V53" s="5"/>
      <c r="W53" s="5"/>
      <c r="X53" s="5"/>
      <c r="Y53" s="5"/>
      <c r="Z53" s="5"/>
      <c r="AA53" s="5"/>
      <c r="AB53" s="5"/>
      <c r="AC53" s="5"/>
      <c r="AD53" s="5"/>
      <c r="AE53" s="5"/>
      <c r="AF53" s="5"/>
    </row>
    <row r="54" spans="1:32">
      <c r="A54" s="72"/>
    </row>
    <row r="55" spans="1:32">
      <c r="A55" s="72"/>
    </row>
    <row r="56" spans="1:32">
      <c r="A56" s="72"/>
    </row>
    <row r="57" spans="1:32">
      <c r="A57" s="72"/>
    </row>
    <row r="58" spans="1:32">
      <c r="A58" s="72"/>
    </row>
    <row r="59" spans="1:32">
      <c r="A59" s="72"/>
    </row>
    <row r="60" spans="1:32">
      <c r="A60" s="72"/>
    </row>
    <row r="61" spans="1:32">
      <c r="A61" s="72"/>
    </row>
    <row r="62" spans="1:32">
      <c r="A62" s="72"/>
    </row>
    <row r="63" spans="1:32">
      <c r="A63" s="72"/>
    </row>
    <row r="64" spans="1:32">
      <c r="A64" s="72"/>
    </row>
    <row r="65" spans="1:1">
      <c r="A65" s="72"/>
    </row>
    <row r="66" spans="1:1">
      <c r="A66" s="72"/>
    </row>
    <row r="67" spans="1:1">
      <c r="A67" s="72"/>
    </row>
    <row r="68" spans="1:1">
      <c r="A68" s="72"/>
    </row>
    <row r="69" spans="1:1">
      <c r="A69" s="72"/>
    </row>
    <row r="70" spans="1:1">
      <c r="A70" s="72"/>
    </row>
    <row r="71" spans="1:1">
      <c r="A71" s="72"/>
    </row>
    <row r="72" spans="1:1">
      <c r="A72" s="72"/>
    </row>
    <row r="73" spans="1:1">
      <c r="A73" s="72"/>
    </row>
    <row r="74" spans="1:1">
      <c r="A74" s="72"/>
    </row>
    <row r="75" spans="1:1">
      <c r="A75" s="2"/>
    </row>
    <row r="76" spans="1:1">
      <c r="A76" s="2"/>
    </row>
    <row r="77" spans="1:1">
      <c r="A77" s="2"/>
    </row>
    <row r="78" spans="1:1">
      <c r="A78" s="2"/>
    </row>
    <row r="79" spans="1:1">
      <c r="A79" s="2"/>
    </row>
    <row r="80" spans="1:1">
      <c r="A80" s="2"/>
    </row>
    <row r="81" spans="1:1">
      <c r="A81" s="2"/>
    </row>
    <row r="82" spans="1:1">
      <c r="A82" s="2"/>
    </row>
    <row r="83" spans="1:1">
      <c r="A83" s="2"/>
    </row>
    <row r="84" spans="1:1">
      <c r="A84" s="2"/>
    </row>
    <row r="85" spans="1:1">
      <c r="A85" s="2"/>
    </row>
    <row r="86" spans="1:1">
      <c r="A86" s="2"/>
    </row>
    <row r="87" spans="1:1">
      <c r="A87" s="2"/>
    </row>
    <row r="88" spans="1:1">
      <c r="A88" s="2"/>
    </row>
    <row r="89" spans="1:1">
      <c r="A89" s="2"/>
    </row>
    <row r="90" spans="1:1">
      <c r="A90" s="2"/>
    </row>
    <row r="91" spans="1:1">
      <c r="A91" s="2"/>
    </row>
    <row r="92" spans="1:1">
      <c r="A92" s="2"/>
    </row>
    <row r="93" spans="1:1">
      <c r="A93" s="2"/>
    </row>
    <row r="94" spans="1:1">
      <c r="A94" s="2"/>
    </row>
    <row r="95" spans="1:1">
      <c r="A95" s="2"/>
    </row>
    <row r="96" spans="1:1">
      <c r="A96" s="2"/>
    </row>
    <row r="97" spans="1:1">
      <c r="A97" s="2"/>
    </row>
    <row r="98" spans="1:1">
      <c r="A98" s="2"/>
    </row>
    <row r="99" spans="1:1">
      <c r="A99" s="2"/>
    </row>
    <row r="100" spans="1:1">
      <c r="A100" s="2"/>
    </row>
    <row r="101" spans="1:1">
      <c r="A101" s="2"/>
    </row>
    <row r="102" spans="1:1">
      <c r="A102" s="2"/>
    </row>
    <row r="103" spans="1:1">
      <c r="A103" s="2"/>
    </row>
    <row r="104" spans="1:1">
      <c r="A104" s="2"/>
    </row>
    <row r="105" spans="1:1">
      <c r="A105" s="2"/>
    </row>
    <row r="106" spans="1:1">
      <c r="A106" s="2"/>
    </row>
    <row r="107" spans="1:1">
      <c r="A107" s="2"/>
    </row>
    <row r="108" spans="1:1">
      <c r="A108" s="2"/>
    </row>
    <row r="109" spans="1:1">
      <c r="A109" s="2"/>
    </row>
    <row r="110" spans="1:1">
      <c r="A110" s="2"/>
    </row>
    <row r="111" spans="1:1">
      <c r="A111" s="2"/>
    </row>
    <row r="112" spans="1:1">
      <c r="A112" s="2"/>
    </row>
    <row r="113" spans="1:1">
      <c r="A113" s="2"/>
    </row>
    <row r="114" spans="1:1">
      <c r="A114" s="2"/>
    </row>
    <row r="115" spans="1:1">
      <c r="A115" s="2"/>
    </row>
    <row r="116" spans="1:1">
      <c r="A116" s="2"/>
    </row>
    <row r="117" spans="1:1">
      <c r="A117" s="2"/>
    </row>
    <row r="118" spans="1:1">
      <c r="A118" s="2"/>
    </row>
    <row r="119" spans="1:1">
      <c r="A119" s="2"/>
    </row>
    <row r="120" spans="1:1">
      <c r="A120" s="2"/>
    </row>
    <row r="121" spans="1:1">
      <c r="A121" s="2"/>
    </row>
    <row r="122" spans="1:1">
      <c r="A122" s="2"/>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Munka7"/>
  <dimension ref="A1:AA701"/>
  <sheetViews>
    <sheetView topLeftCell="K1" workbookViewId="0">
      <pane xSplit="3" ySplit="6" topLeftCell="N16" activePane="bottomRight" state="frozen"/>
      <selection activeCell="K1" sqref="K1"/>
      <selection pane="topRight" activeCell="N1" sqref="N1"/>
      <selection pane="bottomLeft" activeCell="K7" sqref="K7"/>
      <selection pane="bottomRight" activeCell="N6" sqref="N6"/>
    </sheetView>
  </sheetViews>
  <sheetFormatPr defaultRowHeight="14.5"/>
  <cols>
    <col min="1" max="1" width="5.1796875" style="77" bestFit="1" customWidth="1"/>
    <col min="2" max="2" width="11.7265625" style="77" bestFit="1" customWidth="1"/>
    <col min="3" max="3" width="16.26953125" style="77" bestFit="1" customWidth="1"/>
    <col min="4" max="7" width="2.54296875" style="77" customWidth="1"/>
    <col min="8" max="8" width="11.7265625" style="77" bestFit="1" customWidth="1"/>
    <col min="9" max="9" width="21.90625" style="77" bestFit="1" customWidth="1"/>
    <col min="10" max="10" width="4" style="77" customWidth="1"/>
    <col min="11" max="11" width="3" style="77" bestFit="1" customWidth="1"/>
    <col min="12" max="12" width="3.7265625" style="77" customWidth="1"/>
    <col min="13" max="13" width="1.81640625" customWidth="1"/>
    <col min="14" max="14" width="21.54296875" bestFit="1" customWidth="1"/>
    <col min="15" max="15" width="11.453125" bestFit="1" customWidth="1"/>
    <col min="16" max="16" width="6.7265625" customWidth="1"/>
    <col min="18" max="18" width="5.7265625" customWidth="1"/>
    <col min="19" max="20" width="2.54296875" customWidth="1"/>
    <col min="21" max="21" width="15.26953125" customWidth="1"/>
    <col min="22" max="23" width="2.26953125" customWidth="1"/>
    <col min="24" max="24" width="11.26953125" customWidth="1"/>
    <col min="25" max="25" width="6.7265625" style="141" customWidth="1"/>
    <col min="27" max="27" width="5.7265625" customWidth="1"/>
    <col min="28" max="28" width="2.1796875" customWidth="1"/>
  </cols>
  <sheetData>
    <row r="1" spans="1:27" ht="15" thickBot="1">
      <c r="B1" s="105" t="s">
        <v>75</v>
      </c>
      <c r="C1" s="77" t="s">
        <v>77</v>
      </c>
      <c r="H1" s="105" t="s">
        <v>75</v>
      </c>
      <c r="I1" s="77" t="s">
        <v>107</v>
      </c>
      <c r="K1" s="77">
        <f>COUNT(I:I)</f>
        <v>0</v>
      </c>
      <c r="N1" s="101" t="s">
        <v>149</v>
      </c>
      <c r="O1" s="98" t="s">
        <v>73</v>
      </c>
      <c r="P1" s="98" t="s">
        <v>19</v>
      </c>
      <c r="Q1" s="99" t="s">
        <v>168</v>
      </c>
      <c r="R1" s="99" t="s">
        <v>74</v>
      </c>
      <c r="S1" s="77"/>
      <c r="T1" s="77"/>
      <c r="U1" s="77"/>
      <c r="V1" s="77"/>
      <c r="W1" s="77"/>
      <c r="X1" s="102" t="s">
        <v>73</v>
      </c>
      <c r="Y1" s="102" t="s">
        <v>19</v>
      </c>
      <c r="Z1" s="103" t="s">
        <v>168</v>
      </c>
      <c r="AA1" s="103" t="s">
        <v>74</v>
      </c>
    </row>
    <row r="2" spans="1:27" ht="15" thickBot="1">
      <c r="B2"/>
      <c r="C2"/>
      <c r="H2" s="106" t="s">
        <v>76</v>
      </c>
      <c r="N2" s="242"/>
      <c r="O2" s="100"/>
      <c r="P2" s="100"/>
      <c r="Q2" s="100"/>
      <c r="R2" s="100"/>
      <c r="X2" s="104"/>
      <c r="Y2" s="104"/>
      <c r="Z2" s="104"/>
      <c r="AA2" s="104"/>
    </row>
    <row r="3" spans="1:27" ht="15" thickBot="1">
      <c r="B3"/>
      <c r="C3"/>
      <c r="H3"/>
      <c r="I3"/>
      <c r="N3" s="243" t="s">
        <v>288</v>
      </c>
      <c r="O3" s="100"/>
      <c r="P3" s="100"/>
      <c r="Q3" s="100"/>
      <c r="R3" s="100"/>
      <c r="U3" s="182" t="s">
        <v>200</v>
      </c>
      <c r="X3" s="104"/>
      <c r="Y3" s="104"/>
      <c r="Z3" s="104"/>
      <c r="AA3" s="104"/>
    </row>
    <row r="4" spans="1:27" ht="15" thickBot="1">
      <c r="B4"/>
      <c r="C4"/>
      <c r="H4"/>
      <c r="I4"/>
      <c r="N4" s="244"/>
      <c r="O4" s="100"/>
      <c r="P4" s="100"/>
      <c r="Q4" s="100"/>
      <c r="R4" s="100"/>
      <c r="U4" s="182">
        <v>1</v>
      </c>
      <c r="X4" s="104"/>
      <c r="Y4" s="104"/>
      <c r="Z4" s="104"/>
      <c r="AA4" s="104"/>
    </row>
    <row r="5" spans="1:27" ht="15" thickBot="1">
      <c r="B5"/>
      <c r="C5"/>
      <c r="H5"/>
      <c r="I5"/>
      <c r="N5" s="245" t="s">
        <v>222</v>
      </c>
      <c r="O5" s="100"/>
      <c r="P5" s="100"/>
      <c r="Q5" s="100"/>
      <c r="R5" s="100"/>
      <c r="X5" s="104"/>
      <c r="Y5" s="104"/>
      <c r="Z5" s="104"/>
      <c r="AA5" s="104"/>
    </row>
    <row r="6" spans="1:27" ht="19" thickBot="1">
      <c r="A6" s="96"/>
      <c r="B6"/>
      <c r="C6"/>
      <c r="H6"/>
      <c r="I6"/>
      <c r="K6" s="96"/>
      <c r="N6" s="246"/>
      <c r="O6" s="100"/>
      <c r="P6" s="100"/>
      <c r="Q6" s="100"/>
      <c r="R6" s="100"/>
      <c r="X6" s="104"/>
      <c r="Y6" s="104"/>
      <c r="Z6" s="104"/>
      <c r="AA6" s="104"/>
    </row>
    <row r="7" spans="1:27" ht="18.5">
      <c r="A7" s="96"/>
      <c r="B7"/>
      <c r="C7"/>
      <c r="H7"/>
      <c r="I7"/>
      <c r="K7" s="96"/>
      <c r="O7" s="100"/>
      <c r="P7" s="100"/>
      <c r="Q7" s="100"/>
      <c r="R7" s="100"/>
      <c r="X7" s="104"/>
      <c r="Y7" s="104"/>
      <c r="Z7" s="104"/>
      <c r="AA7" s="104"/>
    </row>
    <row r="8" spans="1:27" ht="18.5">
      <c r="A8" s="96"/>
      <c r="B8"/>
      <c r="C8"/>
      <c r="H8"/>
      <c r="I8"/>
      <c r="K8" s="96"/>
      <c r="O8" s="100"/>
      <c r="P8" s="100"/>
      <c r="Q8" s="100"/>
      <c r="R8" s="100"/>
      <c r="X8" s="104"/>
      <c r="Y8" s="104"/>
      <c r="Z8" s="104"/>
      <c r="AA8" s="104"/>
    </row>
    <row r="9" spans="1:27" ht="18.5">
      <c r="A9" s="96"/>
      <c r="B9"/>
      <c r="C9"/>
      <c r="H9"/>
      <c r="I9"/>
      <c r="K9" s="96"/>
      <c r="O9" s="100"/>
      <c r="P9" s="100"/>
      <c r="Q9" s="100"/>
      <c r="R9" s="100"/>
      <c r="X9" s="104"/>
      <c r="Y9" s="104"/>
      <c r="Z9" s="104"/>
      <c r="AA9" s="104"/>
    </row>
    <row r="10" spans="1:27" ht="18.5">
      <c r="A10" s="96"/>
      <c r="B10"/>
      <c r="C10"/>
      <c r="H10"/>
      <c r="I10"/>
      <c r="K10" s="96"/>
      <c r="O10" s="100"/>
      <c r="P10" s="100"/>
      <c r="Q10" s="100"/>
      <c r="R10" s="100"/>
      <c r="X10" s="104"/>
      <c r="Y10" s="104"/>
      <c r="Z10" s="104"/>
      <c r="AA10" s="104"/>
    </row>
    <row r="11" spans="1:27" ht="18.5">
      <c r="A11" s="77" t="b">
        <f>ISBLANK(B11)</f>
        <v>1</v>
      </c>
      <c r="H11"/>
      <c r="I11"/>
      <c r="K11" s="96"/>
      <c r="O11" s="100"/>
      <c r="P11" s="100"/>
      <c r="Q11" s="100"/>
      <c r="R11" s="100"/>
      <c r="X11" s="104"/>
      <c r="Y11" s="104"/>
      <c r="Z11" s="104"/>
      <c r="AA11" s="104"/>
    </row>
    <row r="12" spans="1:27" ht="18.5">
      <c r="A12" s="96"/>
      <c r="H12"/>
      <c r="I12"/>
      <c r="K12" s="96"/>
      <c r="O12" s="100"/>
      <c r="P12" s="100"/>
      <c r="Q12" s="100"/>
      <c r="R12" s="100"/>
      <c r="X12" s="104"/>
      <c r="Y12" s="104"/>
      <c r="Z12" s="104"/>
      <c r="AA12" s="104"/>
    </row>
    <row r="13" spans="1:27" ht="18.5">
      <c r="A13" s="96"/>
      <c r="H13"/>
      <c r="I13"/>
      <c r="K13" s="96"/>
      <c r="O13" s="100"/>
      <c r="P13" s="100"/>
      <c r="Q13" s="100"/>
      <c r="R13" s="100"/>
      <c r="X13" s="104"/>
      <c r="Y13" s="104"/>
      <c r="Z13" s="104"/>
      <c r="AA13" s="104"/>
    </row>
    <row r="14" spans="1:27" ht="18.5">
      <c r="A14" s="96"/>
      <c r="H14"/>
      <c r="I14"/>
      <c r="K14" s="96"/>
      <c r="O14" s="100"/>
      <c r="P14" s="100"/>
      <c r="Q14" s="100"/>
      <c r="R14" s="100"/>
      <c r="X14" s="104"/>
      <c r="Y14" s="104"/>
      <c r="Z14" s="104"/>
      <c r="AA14" s="104"/>
    </row>
    <row r="15" spans="1:27" ht="18.5">
      <c r="A15" s="96"/>
      <c r="K15" s="96"/>
      <c r="O15" s="100"/>
      <c r="P15" s="100"/>
      <c r="Q15" s="100"/>
      <c r="R15" s="100"/>
      <c r="X15" s="104"/>
      <c r="Y15" s="104"/>
      <c r="Z15" s="104"/>
      <c r="AA15" s="104"/>
    </row>
    <row r="16" spans="1:27" ht="18.5">
      <c r="A16" s="96"/>
      <c r="K16" s="96"/>
      <c r="O16" s="100"/>
      <c r="P16" s="100"/>
      <c r="Q16" s="100"/>
      <c r="R16" s="100"/>
      <c r="X16" s="104"/>
      <c r="Y16" s="104"/>
      <c r="Z16" s="104"/>
      <c r="AA16" s="104"/>
    </row>
    <row r="17" spans="1:27" ht="18.5">
      <c r="A17" s="96"/>
      <c r="K17" s="96"/>
      <c r="O17" s="100"/>
      <c r="P17" s="100"/>
      <c r="Q17" s="100"/>
      <c r="R17" s="100"/>
      <c r="X17" s="104"/>
      <c r="Y17" s="104"/>
      <c r="Z17" s="104"/>
      <c r="AA17" s="104"/>
    </row>
    <row r="18" spans="1:27" ht="18.5">
      <c r="A18" s="96"/>
      <c r="K18" s="96"/>
      <c r="O18" s="100"/>
      <c r="P18" s="100"/>
      <c r="Q18" s="100"/>
      <c r="R18" s="100"/>
      <c r="X18" s="104"/>
      <c r="Y18" s="104"/>
      <c r="Z18" s="104"/>
      <c r="AA18" s="104"/>
    </row>
    <row r="19" spans="1:27" ht="18.5">
      <c r="A19" s="96"/>
      <c r="K19" s="96"/>
      <c r="O19" s="100"/>
      <c r="P19" s="100"/>
      <c r="Q19" s="100"/>
      <c r="R19" s="100"/>
      <c r="X19" s="104"/>
      <c r="Y19" s="104"/>
      <c r="Z19" s="104"/>
      <c r="AA19" s="104"/>
    </row>
    <row r="20" spans="1:27" ht="18.5">
      <c r="A20" s="96"/>
      <c r="K20" s="96"/>
      <c r="O20" s="100"/>
      <c r="P20" s="100"/>
      <c r="Q20" s="100"/>
      <c r="R20" s="100"/>
      <c r="X20" s="104"/>
      <c r="Y20" s="104"/>
      <c r="Z20" s="104"/>
      <c r="AA20" s="104"/>
    </row>
    <row r="21" spans="1:27" ht="18.5">
      <c r="A21" s="96"/>
      <c r="K21" s="96"/>
      <c r="O21" s="100"/>
      <c r="P21" s="100"/>
      <c r="Q21" s="100"/>
      <c r="R21" s="100"/>
      <c r="X21" s="104"/>
      <c r="Y21" s="104"/>
      <c r="Z21" s="104"/>
      <c r="AA21" s="104"/>
    </row>
    <row r="22" spans="1:27" ht="18.5">
      <c r="A22" s="96"/>
      <c r="K22" s="96"/>
      <c r="O22" s="100"/>
      <c r="P22" s="100"/>
      <c r="Q22" s="100"/>
      <c r="R22" s="100"/>
      <c r="X22" s="104"/>
      <c r="Y22" s="104"/>
      <c r="Z22" s="104"/>
      <c r="AA22" s="104"/>
    </row>
    <row r="23" spans="1:27" ht="18.5">
      <c r="A23" s="96"/>
      <c r="B23" s="96"/>
      <c r="C23" s="96"/>
      <c r="D23" s="96"/>
      <c r="E23" s="96"/>
      <c r="F23" s="96"/>
      <c r="G23" s="96"/>
      <c r="H23" s="96"/>
      <c r="I23" s="96"/>
      <c r="J23" s="96"/>
      <c r="K23" s="96"/>
      <c r="O23" s="100"/>
      <c r="P23" s="100"/>
      <c r="Q23" s="100"/>
      <c r="R23" s="100"/>
      <c r="X23" s="104"/>
      <c r="Y23" s="104"/>
      <c r="Z23" s="104"/>
      <c r="AA23" s="104"/>
    </row>
    <row r="24" spans="1:27" ht="18.5">
      <c r="A24" s="96"/>
      <c r="B24" s="96"/>
      <c r="C24" s="96"/>
      <c r="D24" s="96"/>
      <c r="E24" s="96"/>
      <c r="F24" s="96"/>
      <c r="G24" s="96"/>
      <c r="H24" s="96"/>
      <c r="I24" s="96"/>
      <c r="J24" s="96"/>
      <c r="K24" s="96"/>
      <c r="O24" s="100"/>
      <c r="P24" s="100"/>
      <c r="Q24" s="100"/>
      <c r="R24" s="100"/>
      <c r="X24" s="104"/>
      <c r="Y24" s="104"/>
      <c r="Z24" s="104"/>
      <c r="AA24" s="104"/>
    </row>
    <row r="25" spans="1:27" ht="18.5">
      <c r="A25" s="96"/>
      <c r="B25" s="96"/>
      <c r="C25" s="96"/>
      <c r="D25" s="96"/>
      <c r="E25" s="96"/>
      <c r="F25" s="96"/>
      <c r="G25" s="96"/>
      <c r="H25" s="96"/>
      <c r="I25" s="96"/>
      <c r="J25" s="96"/>
      <c r="K25" s="96"/>
      <c r="O25" s="100"/>
      <c r="P25" s="100"/>
      <c r="Q25" s="100"/>
      <c r="R25" s="100"/>
      <c r="X25" s="104"/>
      <c r="Y25" s="104"/>
      <c r="Z25" s="104"/>
      <c r="AA25" s="104"/>
    </row>
    <row r="26" spans="1:27" ht="18.5">
      <c r="A26" s="96"/>
      <c r="B26" s="96"/>
      <c r="C26" s="96"/>
      <c r="D26" s="96"/>
      <c r="E26" s="96"/>
      <c r="F26" s="96"/>
      <c r="G26" s="96"/>
      <c r="H26" s="96"/>
      <c r="I26" s="96"/>
      <c r="J26" s="96"/>
      <c r="K26" s="96"/>
      <c r="O26" s="100"/>
      <c r="P26" s="100"/>
      <c r="Q26" s="100"/>
      <c r="R26" s="100"/>
      <c r="X26" s="104"/>
      <c r="Y26" s="104"/>
      <c r="Z26" s="104"/>
      <c r="AA26" s="104"/>
    </row>
    <row r="27" spans="1:27" ht="18.5">
      <c r="A27" s="96"/>
      <c r="B27" s="96"/>
      <c r="C27" s="96"/>
      <c r="D27" s="96"/>
      <c r="E27" s="96"/>
      <c r="F27" s="96"/>
      <c r="G27" s="96"/>
      <c r="H27" s="96"/>
      <c r="I27" s="96"/>
      <c r="J27" s="96"/>
      <c r="K27" s="96"/>
      <c r="O27" s="100"/>
      <c r="P27" s="100"/>
      <c r="Q27" s="100"/>
      <c r="R27" s="100"/>
      <c r="X27" s="104"/>
      <c r="Y27" s="104"/>
      <c r="Z27" s="104"/>
      <c r="AA27" s="104"/>
    </row>
    <row r="28" spans="1:27" ht="18.5">
      <c r="A28" s="96"/>
      <c r="B28" s="96"/>
      <c r="C28" s="96"/>
      <c r="D28" s="96"/>
      <c r="E28" s="96"/>
      <c r="F28" s="96"/>
      <c r="G28" s="96"/>
      <c r="H28" s="96"/>
      <c r="I28" s="96"/>
      <c r="J28" s="96"/>
      <c r="K28" s="96"/>
      <c r="O28" s="100"/>
      <c r="P28" s="100"/>
      <c r="Q28" s="100"/>
      <c r="R28" s="100"/>
      <c r="X28" s="104"/>
      <c r="Y28" s="104"/>
      <c r="Z28" s="104"/>
      <c r="AA28" s="104"/>
    </row>
    <row r="29" spans="1:27" ht="18.5">
      <c r="A29" s="96"/>
      <c r="B29" s="96"/>
      <c r="C29" s="96"/>
      <c r="D29" s="96"/>
      <c r="E29" s="96"/>
      <c r="F29" s="96"/>
      <c r="G29" s="96"/>
      <c r="H29" s="96"/>
      <c r="I29" s="96"/>
      <c r="J29" s="96"/>
      <c r="K29" s="96"/>
      <c r="O29" s="100"/>
      <c r="P29" s="100"/>
      <c r="Q29" s="100"/>
      <c r="R29" s="100"/>
      <c r="X29" s="104"/>
      <c r="Y29" s="104"/>
      <c r="Z29" s="104"/>
      <c r="AA29" s="104"/>
    </row>
    <row r="30" spans="1:27" ht="18.5">
      <c r="A30" s="96"/>
      <c r="B30" s="96"/>
      <c r="C30" s="96"/>
      <c r="D30" s="96"/>
      <c r="E30" s="96"/>
      <c r="F30" s="96"/>
      <c r="G30" s="96"/>
      <c r="H30" s="96"/>
      <c r="I30" s="96"/>
      <c r="J30" s="96"/>
      <c r="K30" s="96"/>
      <c r="O30" s="100"/>
      <c r="P30" s="100"/>
      <c r="Q30" s="100"/>
      <c r="R30" s="100"/>
      <c r="X30" s="104"/>
      <c r="Y30" s="104"/>
      <c r="Z30" s="104"/>
      <c r="AA30" s="104"/>
    </row>
    <row r="31" spans="1:27" ht="18.5">
      <c r="A31" s="96"/>
      <c r="B31" s="96"/>
      <c r="C31" s="96"/>
      <c r="D31" s="96"/>
      <c r="E31" s="96"/>
      <c r="F31" s="96"/>
      <c r="G31" s="96"/>
      <c r="H31" s="96"/>
      <c r="I31" s="96"/>
      <c r="J31" s="96"/>
      <c r="K31" s="96"/>
      <c r="O31" s="100"/>
      <c r="P31" s="100"/>
      <c r="Q31" s="100"/>
      <c r="R31" s="100"/>
      <c r="X31" s="104"/>
      <c r="Y31" s="104"/>
      <c r="Z31" s="104"/>
      <c r="AA31" s="104"/>
    </row>
    <row r="32" spans="1:27" ht="18.5">
      <c r="A32" s="96"/>
      <c r="B32" s="96"/>
      <c r="C32" s="96"/>
      <c r="D32" s="96"/>
      <c r="E32" s="96"/>
      <c r="F32" s="96"/>
      <c r="G32" s="96"/>
      <c r="H32" s="96"/>
      <c r="I32" s="96"/>
      <c r="J32" s="96"/>
      <c r="K32" s="96"/>
      <c r="O32" s="100"/>
      <c r="P32" s="100"/>
      <c r="Q32" s="100"/>
      <c r="R32" s="100"/>
      <c r="X32" s="104"/>
      <c r="Y32" s="104"/>
      <c r="Z32" s="104"/>
      <c r="AA32" s="104"/>
    </row>
    <row r="33" spans="1:27" ht="18.5">
      <c r="A33" s="96"/>
      <c r="B33" s="96"/>
      <c r="C33" s="96"/>
      <c r="D33" s="96"/>
      <c r="E33" s="96"/>
      <c r="F33" s="96"/>
      <c r="G33" s="96"/>
      <c r="H33" s="96"/>
      <c r="I33" s="96"/>
      <c r="J33" s="96"/>
      <c r="K33" s="96"/>
      <c r="O33" s="100"/>
      <c r="P33" s="100"/>
      <c r="Q33" s="100"/>
      <c r="R33" s="100"/>
      <c r="X33" s="104"/>
      <c r="Y33" s="104"/>
      <c r="Z33" s="104"/>
      <c r="AA33" s="104"/>
    </row>
    <row r="34" spans="1:27" ht="18.5">
      <c r="A34" s="96"/>
      <c r="B34" s="96"/>
      <c r="C34" s="96"/>
      <c r="D34" s="96"/>
      <c r="E34" s="96"/>
      <c r="F34" s="96"/>
      <c r="G34" s="96"/>
      <c r="H34" s="96"/>
      <c r="I34" s="96"/>
      <c r="J34" s="96"/>
      <c r="K34" s="96"/>
      <c r="O34" s="100"/>
      <c r="P34" s="100"/>
      <c r="Q34" s="100"/>
      <c r="R34" s="100"/>
      <c r="X34" s="104"/>
      <c r="Y34" s="104"/>
      <c r="Z34" s="104"/>
      <c r="AA34" s="104"/>
    </row>
    <row r="35" spans="1:27" ht="18.5">
      <c r="A35" s="96"/>
      <c r="B35" s="96"/>
      <c r="C35" s="96"/>
      <c r="D35" s="96"/>
      <c r="E35" s="96"/>
      <c r="F35" s="96"/>
      <c r="G35" s="96"/>
      <c r="H35" s="96"/>
      <c r="I35" s="96"/>
      <c r="J35" s="96"/>
      <c r="K35" s="96"/>
      <c r="O35" s="100"/>
      <c r="P35" s="100"/>
      <c r="Q35" s="100"/>
      <c r="R35" s="100"/>
      <c r="X35" s="104"/>
      <c r="Y35" s="104"/>
      <c r="Z35" s="104"/>
      <c r="AA35" s="104"/>
    </row>
    <row r="36" spans="1:27" ht="18.5">
      <c r="A36" s="96"/>
      <c r="B36" s="96"/>
      <c r="C36" s="96"/>
      <c r="D36" s="96"/>
      <c r="E36" s="96"/>
      <c r="F36" s="96"/>
      <c r="G36" s="96"/>
      <c r="H36" s="96"/>
      <c r="I36" s="96"/>
      <c r="J36" s="96"/>
      <c r="K36" s="96"/>
      <c r="O36" s="100"/>
      <c r="P36" s="100"/>
      <c r="Q36" s="100"/>
      <c r="R36" s="100"/>
      <c r="X36" s="104"/>
      <c r="Y36" s="104"/>
      <c r="Z36" s="104"/>
      <c r="AA36" s="104"/>
    </row>
    <row r="37" spans="1:27" ht="18.5">
      <c r="A37" s="96"/>
      <c r="B37" s="96"/>
      <c r="C37" s="96"/>
      <c r="D37" s="96"/>
      <c r="E37" s="96"/>
      <c r="F37" s="96"/>
      <c r="G37" s="96"/>
      <c r="H37" s="96"/>
      <c r="I37" s="96"/>
      <c r="J37" s="96"/>
      <c r="K37" s="96"/>
      <c r="O37" s="100"/>
      <c r="P37" s="100"/>
      <c r="Q37" s="100"/>
      <c r="R37" s="100"/>
      <c r="X37" s="104"/>
      <c r="Y37" s="104"/>
      <c r="Z37" s="104"/>
      <c r="AA37" s="104"/>
    </row>
    <row r="38" spans="1:27" ht="18.5">
      <c r="A38" s="96"/>
      <c r="B38" s="96"/>
      <c r="C38" s="96"/>
      <c r="D38" s="96"/>
      <c r="E38" s="96"/>
      <c r="F38" s="96"/>
      <c r="G38" s="96"/>
      <c r="H38" s="96"/>
      <c r="I38" s="96"/>
      <c r="J38" s="96"/>
      <c r="K38" s="96"/>
      <c r="O38" s="100"/>
      <c r="P38" s="100"/>
      <c r="Q38" s="100"/>
      <c r="R38" s="100"/>
      <c r="X38" s="104"/>
      <c r="Y38" s="104"/>
      <c r="Z38" s="104"/>
      <c r="AA38" s="104"/>
    </row>
    <row r="39" spans="1:27" ht="18.5">
      <c r="A39" s="107"/>
      <c r="B39" s="107"/>
      <c r="C39" s="107"/>
      <c r="D39" s="107"/>
      <c r="E39" s="107"/>
      <c r="F39" s="107"/>
      <c r="G39" s="107"/>
      <c r="H39" s="107"/>
      <c r="I39" s="107"/>
      <c r="J39" s="107"/>
      <c r="K39" s="107"/>
      <c r="O39" s="100"/>
      <c r="P39" s="100"/>
      <c r="Q39" s="100"/>
      <c r="R39" s="100"/>
      <c r="X39" s="104"/>
      <c r="Y39" s="104"/>
      <c r="Z39" s="104"/>
      <c r="AA39" s="104"/>
    </row>
    <row r="40" spans="1:27" ht="18.5">
      <c r="A40" s="107"/>
      <c r="B40" s="107"/>
      <c r="C40" s="107"/>
      <c r="D40" s="107"/>
      <c r="E40" s="107"/>
      <c r="F40" s="107"/>
      <c r="G40" s="107"/>
      <c r="H40" s="107"/>
      <c r="I40" s="107"/>
      <c r="J40" s="107"/>
      <c r="K40" s="107"/>
      <c r="O40" s="100"/>
      <c r="P40" s="100"/>
      <c r="Q40" s="100"/>
      <c r="R40" s="100"/>
      <c r="X40" s="104"/>
      <c r="Y40" s="104"/>
      <c r="Z40" s="104"/>
      <c r="AA40" s="104"/>
    </row>
    <row r="41" spans="1:27">
      <c r="O41" s="100"/>
      <c r="P41" s="100"/>
      <c r="Q41" s="100"/>
      <c r="R41" s="100"/>
      <c r="X41" s="104"/>
      <c r="Y41" s="104"/>
      <c r="Z41" s="104"/>
      <c r="AA41" s="104"/>
    </row>
    <row r="42" spans="1:27">
      <c r="O42" s="100"/>
      <c r="P42" s="100"/>
      <c r="Q42" s="100"/>
      <c r="R42" s="100"/>
      <c r="X42" s="104"/>
      <c r="Y42" s="104"/>
      <c r="Z42" s="104"/>
      <c r="AA42" s="104"/>
    </row>
    <row r="43" spans="1:27">
      <c r="O43" s="100"/>
      <c r="P43" s="100"/>
      <c r="Q43" s="100"/>
      <c r="R43" s="100"/>
      <c r="X43" s="104"/>
      <c r="Y43" s="104"/>
      <c r="Z43" s="104"/>
      <c r="AA43" s="104"/>
    </row>
    <row r="44" spans="1:27">
      <c r="O44" s="100"/>
      <c r="P44" s="100"/>
      <c r="Q44" s="100"/>
      <c r="R44" s="100"/>
      <c r="X44" s="104"/>
      <c r="Y44" s="104"/>
      <c r="Z44" s="104"/>
      <c r="AA44" s="104"/>
    </row>
    <row r="45" spans="1:27">
      <c r="O45" s="100"/>
      <c r="P45" s="100"/>
      <c r="Q45" s="100"/>
      <c r="R45" s="100"/>
      <c r="X45" s="104"/>
      <c r="Y45" s="104"/>
      <c r="Z45" s="104"/>
      <c r="AA45" s="104"/>
    </row>
    <row r="46" spans="1:27">
      <c r="O46" s="100"/>
      <c r="P46" s="100"/>
      <c r="Q46" s="100"/>
      <c r="R46" s="100"/>
      <c r="X46" s="104"/>
      <c r="Y46" s="104"/>
      <c r="Z46" s="104"/>
      <c r="AA46" s="104"/>
    </row>
    <row r="47" spans="1:27">
      <c r="O47" s="100"/>
      <c r="P47" s="100"/>
      <c r="Q47" s="100"/>
      <c r="R47" s="100"/>
      <c r="X47" s="104"/>
      <c r="Y47" s="104"/>
      <c r="Z47" s="104"/>
      <c r="AA47" s="104"/>
    </row>
    <row r="48" spans="1:27">
      <c r="O48" s="100"/>
      <c r="P48" s="100"/>
      <c r="Q48" s="100"/>
      <c r="R48" s="100"/>
      <c r="X48" s="104"/>
      <c r="Y48" s="104"/>
      <c r="Z48" s="104"/>
      <c r="AA48" s="104"/>
    </row>
    <row r="49" spans="15:27">
      <c r="O49" s="100"/>
      <c r="P49" s="100"/>
      <c r="Q49" s="100"/>
      <c r="R49" s="100"/>
      <c r="X49" s="104"/>
      <c r="Y49" s="104"/>
      <c r="Z49" s="104"/>
      <c r="AA49" s="104"/>
    </row>
    <row r="50" spans="15:27">
      <c r="O50" s="100"/>
      <c r="P50" s="100"/>
      <c r="Q50" s="100"/>
      <c r="R50" s="100"/>
      <c r="X50" s="104"/>
      <c r="Y50" s="104"/>
      <c r="Z50" s="104"/>
      <c r="AA50" s="104"/>
    </row>
    <row r="51" spans="15:27">
      <c r="O51" s="100"/>
      <c r="P51" s="100"/>
      <c r="Q51" s="100"/>
      <c r="R51" s="100"/>
      <c r="X51" s="104"/>
      <c r="Y51" s="104"/>
      <c r="Z51" s="104"/>
      <c r="AA51" s="104"/>
    </row>
    <row r="52" spans="15:27">
      <c r="O52" s="100"/>
      <c r="P52" s="100"/>
      <c r="Q52" s="100"/>
      <c r="R52" s="100"/>
      <c r="X52" s="104"/>
      <c r="Y52" s="104"/>
      <c r="Z52" s="104"/>
      <c r="AA52" s="104"/>
    </row>
    <row r="53" spans="15:27">
      <c r="O53" s="100"/>
      <c r="P53" s="100"/>
      <c r="Q53" s="100"/>
      <c r="R53" s="100"/>
      <c r="X53" s="104"/>
      <c r="Y53" s="104"/>
      <c r="Z53" s="104"/>
      <c r="AA53" s="104"/>
    </row>
    <row r="54" spans="15:27">
      <c r="O54" s="100"/>
      <c r="P54" s="100"/>
      <c r="Q54" s="100"/>
      <c r="R54" s="100"/>
      <c r="X54" s="104"/>
      <c r="Y54" s="104"/>
      <c r="Z54" s="104"/>
      <c r="AA54" s="104"/>
    </row>
    <row r="55" spans="15:27">
      <c r="O55" s="100"/>
      <c r="P55" s="100"/>
      <c r="Q55" s="100"/>
      <c r="R55" s="100"/>
      <c r="X55" s="104"/>
      <c r="Y55" s="104"/>
      <c r="Z55" s="104"/>
      <c r="AA55" s="104"/>
    </row>
    <row r="56" spans="15:27">
      <c r="O56" s="100"/>
      <c r="P56" s="100"/>
      <c r="Q56" s="100"/>
      <c r="R56" s="100"/>
      <c r="X56" s="104"/>
      <c r="Y56" s="104"/>
      <c r="Z56" s="104"/>
      <c r="AA56" s="104"/>
    </row>
    <row r="57" spans="15:27">
      <c r="O57" s="100"/>
      <c r="P57" s="100"/>
      <c r="Q57" s="100"/>
      <c r="R57" s="100"/>
      <c r="X57" s="104"/>
      <c r="Y57" s="104"/>
      <c r="Z57" s="104"/>
      <c r="AA57" s="104"/>
    </row>
    <row r="58" spans="15:27">
      <c r="O58" s="100"/>
      <c r="P58" s="100"/>
      <c r="Q58" s="100"/>
      <c r="R58" s="100"/>
      <c r="X58" s="104"/>
      <c r="Y58" s="104"/>
      <c r="Z58" s="104"/>
      <c r="AA58" s="104"/>
    </row>
    <row r="59" spans="15:27">
      <c r="O59" s="100"/>
      <c r="P59" s="100"/>
      <c r="Q59" s="100"/>
      <c r="R59" s="100"/>
      <c r="X59" s="104"/>
      <c r="Y59" s="104"/>
      <c r="Z59" s="104"/>
      <c r="AA59" s="104"/>
    </row>
    <row r="60" spans="15:27">
      <c r="O60" s="100"/>
      <c r="P60" s="100"/>
      <c r="Q60" s="100"/>
      <c r="R60" s="100"/>
      <c r="X60" s="104"/>
      <c r="Y60" s="104"/>
      <c r="Z60" s="104"/>
      <c r="AA60" s="104"/>
    </row>
    <row r="61" spans="15:27">
      <c r="O61" s="100"/>
      <c r="P61" s="100"/>
      <c r="Q61" s="100"/>
      <c r="R61" s="100"/>
      <c r="X61" s="104"/>
      <c r="Y61" s="104"/>
      <c r="Z61" s="104"/>
      <c r="AA61" s="104"/>
    </row>
    <row r="62" spans="15:27">
      <c r="O62" s="100"/>
      <c r="P62" s="100"/>
      <c r="Q62" s="100"/>
      <c r="R62" s="100"/>
      <c r="X62" s="104"/>
      <c r="Y62" s="104"/>
      <c r="Z62" s="104"/>
      <c r="AA62" s="104"/>
    </row>
    <row r="63" spans="15:27">
      <c r="O63" s="100"/>
      <c r="P63" s="100"/>
      <c r="Q63" s="100"/>
      <c r="R63" s="100"/>
      <c r="X63" s="104"/>
      <c r="Y63" s="104"/>
      <c r="Z63" s="104"/>
      <c r="AA63" s="104"/>
    </row>
    <row r="64" spans="15:27">
      <c r="O64" s="100"/>
      <c r="P64" s="100"/>
      <c r="Q64" s="100"/>
      <c r="R64" s="100"/>
      <c r="X64" s="104"/>
      <c r="Y64" s="104"/>
      <c r="Z64" s="104"/>
      <c r="AA64" s="104"/>
    </row>
    <row r="65" spans="15:27">
      <c r="O65" s="100"/>
      <c r="P65" s="100"/>
      <c r="Q65" s="100"/>
      <c r="R65" s="100"/>
      <c r="X65" s="104"/>
      <c r="Y65" s="104"/>
      <c r="Z65" s="104"/>
      <c r="AA65" s="104"/>
    </row>
    <row r="66" spans="15:27">
      <c r="O66" s="100"/>
      <c r="P66" s="100"/>
      <c r="Q66" s="100"/>
      <c r="R66" s="100"/>
      <c r="X66" s="104"/>
      <c r="Y66" s="104"/>
      <c r="Z66" s="104"/>
      <c r="AA66" s="104"/>
    </row>
    <row r="67" spans="15:27">
      <c r="O67" s="100"/>
      <c r="P67" s="100"/>
      <c r="Q67" s="100"/>
      <c r="R67" s="100"/>
      <c r="X67" s="104"/>
      <c r="Y67" s="104"/>
      <c r="Z67" s="104"/>
      <c r="AA67" s="104"/>
    </row>
    <row r="68" spans="15:27">
      <c r="O68" s="100"/>
      <c r="P68" s="100"/>
      <c r="Q68" s="100"/>
      <c r="R68" s="100"/>
      <c r="X68" s="104"/>
      <c r="Y68" s="104"/>
      <c r="Z68" s="104"/>
      <c r="AA68" s="104"/>
    </row>
    <row r="69" spans="15:27">
      <c r="O69" s="100"/>
      <c r="P69" s="100"/>
      <c r="Q69" s="100"/>
      <c r="R69" s="100"/>
      <c r="X69" s="104"/>
      <c r="Y69" s="104"/>
      <c r="Z69" s="104"/>
      <c r="AA69" s="104"/>
    </row>
    <row r="70" spans="15:27">
      <c r="O70" s="100"/>
      <c r="P70" s="100"/>
      <c r="Q70" s="100"/>
      <c r="R70" s="100"/>
      <c r="X70" s="104"/>
      <c r="Y70" s="104"/>
      <c r="Z70" s="104"/>
      <c r="AA70" s="104"/>
    </row>
    <row r="71" spans="15:27">
      <c r="O71" s="100"/>
      <c r="P71" s="100"/>
      <c r="Q71" s="100"/>
      <c r="R71" s="100"/>
      <c r="X71" s="104"/>
      <c r="Y71" s="104"/>
      <c r="Z71" s="104"/>
      <c r="AA71" s="104"/>
    </row>
    <row r="72" spans="15:27">
      <c r="O72" s="100"/>
      <c r="P72" s="100"/>
      <c r="Q72" s="100"/>
      <c r="R72" s="100"/>
      <c r="X72" s="104"/>
      <c r="Y72" s="104"/>
      <c r="Z72" s="104"/>
      <c r="AA72" s="104"/>
    </row>
    <row r="73" spans="15:27">
      <c r="O73" s="100"/>
      <c r="P73" s="100"/>
      <c r="Q73" s="100"/>
      <c r="R73" s="100"/>
      <c r="X73" s="104"/>
      <c r="Y73" s="104"/>
      <c r="Z73" s="104"/>
      <c r="AA73" s="104"/>
    </row>
    <row r="74" spans="15:27">
      <c r="O74" s="100"/>
      <c r="P74" s="100"/>
      <c r="Q74" s="100"/>
      <c r="R74" s="100"/>
      <c r="X74" s="104"/>
      <c r="Y74" s="104"/>
      <c r="Z74" s="104"/>
      <c r="AA74" s="104"/>
    </row>
    <row r="75" spans="15:27">
      <c r="O75" s="100"/>
      <c r="P75" s="100"/>
      <c r="Q75" s="100"/>
      <c r="R75" s="100"/>
      <c r="X75" s="104"/>
      <c r="Y75" s="104"/>
      <c r="Z75" s="104"/>
      <c r="AA75" s="104"/>
    </row>
    <row r="76" spans="15:27">
      <c r="O76" s="100"/>
      <c r="P76" s="100"/>
      <c r="Q76" s="100"/>
      <c r="R76" s="100"/>
      <c r="X76" s="104"/>
      <c r="Y76" s="104"/>
      <c r="Z76" s="104"/>
      <c r="AA76" s="104"/>
    </row>
    <row r="77" spans="15:27">
      <c r="O77" s="100"/>
      <c r="P77" s="100"/>
      <c r="Q77" s="100"/>
      <c r="R77" s="100"/>
      <c r="X77" s="104"/>
      <c r="Y77" s="104"/>
      <c r="Z77" s="104"/>
      <c r="AA77" s="104"/>
    </row>
    <row r="78" spans="15:27">
      <c r="O78" s="100"/>
      <c r="P78" s="100"/>
      <c r="Q78" s="100"/>
      <c r="R78" s="100"/>
      <c r="X78" s="104"/>
      <c r="Y78" s="104"/>
      <c r="Z78" s="104"/>
      <c r="AA78" s="104"/>
    </row>
    <row r="79" spans="15:27">
      <c r="O79" s="100"/>
      <c r="P79" s="100"/>
      <c r="Q79" s="100"/>
      <c r="R79" s="100"/>
      <c r="X79" s="104"/>
      <c r="Y79" s="104"/>
      <c r="Z79" s="104"/>
      <c r="AA79" s="104"/>
    </row>
    <row r="80" spans="15:27">
      <c r="O80" s="100"/>
      <c r="P80" s="100"/>
      <c r="Q80" s="100"/>
      <c r="R80" s="100"/>
      <c r="X80" s="104"/>
      <c r="Y80" s="104"/>
      <c r="Z80" s="104"/>
      <c r="AA80" s="104"/>
    </row>
    <row r="81" spans="15:27">
      <c r="O81" s="100"/>
      <c r="P81" s="100"/>
      <c r="Q81" s="100"/>
      <c r="R81" s="100"/>
      <c r="X81" s="104"/>
      <c r="Y81" s="104"/>
      <c r="Z81" s="104"/>
      <c r="AA81" s="104"/>
    </row>
    <row r="82" spans="15:27">
      <c r="O82" s="100"/>
      <c r="P82" s="100"/>
      <c r="Q82" s="100"/>
      <c r="R82" s="100"/>
      <c r="X82" s="104"/>
      <c r="Y82" s="104"/>
      <c r="Z82" s="104"/>
      <c r="AA82" s="104"/>
    </row>
    <row r="83" spans="15:27">
      <c r="O83" s="100"/>
      <c r="P83" s="100"/>
      <c r="Q83" s="100"/>
      <c r="R83" s="100"/>
      <c r="X83" s="104"/>
      <c r="Y83" s="104"/>
      <c r="Z83" s="104"/>
      <c r="AA83" s="104"/>
    </row>
    <row r="84" spans="15:27">
      <c r="O84" s="100"/>
      <c r="P84" s="100"/>
      <c r="Q84" s="100"/>
      <c r="R84" s="100"/>
      <c r="X84" s="104"/>
      <c r="Y84" s="104"/>
      <c r="Z84" s="104"/>
      <c r="AA84" s="104"/>
    </row>
    <row r="85" spans="15:27">
      <c r="O85" s="100"/>
      <c r="P85" s="100"/>
      <c r="Q85" s="100"/>
      <c r="R85" s="100"/>
      <c r="X85" s="104"/>
      <c r="Y85" s="104"/>
      <c r="Z85" s="104"/>
      <c r="AA85" s="104"/>
    </row>
    <row r="86" spans="15:27">
      <c r="O86" s="100"/>
      <c r="P86" s="100"/>
      <c r="Q86" s="100"/>
      <c r="R86" s="100"/>
      <c r="X86" s="104"/>
      <c r="Y86" s="104"/>
      <c r="Z86" s="104"/>
      <c r="AA86" s="104"/>
    </row>
    <row r="87" spans="15:27">
      <c r="O87" s="100"/>
      <c r="P87" s="100"/>
      <c r="Q87" s="100"/>
      <c r="R87" s="100"/>
      <c r="X87" s="104"/>
      <c r="Y87" s="104"/>
      <c r="Z87" s="104"/>
      <c r="AA87" s="104"/>
    </row>
    <row r="88" spans="15:27">
      <c r="O88" s="100"/>
      <c r="P88" s="100"/>
      <c r="Q88" s="100"/>
      <c r="R88" s="100"/>
      <c r="X88" s="104"/>
      <c r="Y88" s="104"/>
      <c r="Z88" s="104"/>
      <c r="AA88" s="104"/>
    </row>
    <row r="89" spans="15:27">
      <c r="O89" s="100"/>
      <c r="P89" s="100"/>
      <c r="Q89" s="100"/>
      <c r="R89" s="100"/>
      <c r="X89" s="104"/>
      <c r="Y89" s="104"/>
      <c r="Z89" s="104"/>
      <c r="AA89" s="104"/>
    </row>
    <row r="90" spans="15:27">
      <c r="O90" s="100"/>
      <c r="P90" s="100"/>
      <c r="Q90" s="100"/>
      <c r="R90" s="100"/>
      <c r="X90" s="104"/>
      <c r="Y90" s="104"/>
      <c r="Z90" s="104"/>
      <c r="AA90" s="104"/>
    </row>
    <row r="91" spans="15:27">
      <c r="O91" s="100"/>
      <c r="P91" s="100"/>
      <c r="Q91" s="100"/>
      <c r="R91" s="100"/>
      <c r="X91" s="104"/>
      <c r="Y91" s="104"/>
      <c r="Z91" s="104"/>
      <c r="AA91" s="104"/>
    </row>
    <row r="92" spans="15:27">
      <c r="O92" s="100"/>
      <c r="P92" s="100"/>
      <c r="Q92" s="100"/>
      <c r="R92" s="100"/>
      <c r="X92" s="104"/>
      <c r="Y92" s="104"/>
      <c r="Z92" s="104"/>
      <c r="AA92" s="104"/>
    </row>
    <row r="93" spans="15:27">
      <c r="O93" s="100"/>
      <c r="P93" s="100"/>
      <c r="Q93" s="100"/>
      <c r="R93" s="100"/>
      <c r="X93" s="104"/>
      <c r="Y93" s="104"/>
      <c r="Z93" s="104"/>
      <c r="AA93" s="104"/>
    </row>
    <row r="94" spans="15:27">
      <c r="O94" s="100"/>
      <c r="P94" s="100"/>
      <c r="Q94" s="100"/>
      <c r="R94" s="100"/>
      <c r="X94" s="104"/>
      <c r="Y94" s="104"/>
      <c r="Z94" s="104"/>
      <c r="AA94" s="104"/>
    </row>
    <row r="95" spans="15:27">
      <c r="O95" s="100"/>
      <c r="P95" s="100"/>
      <c r="Q95" s="100"/>
      <c r="R95" s="100"/>
      <c r="X95" s="104"/>
      <c r="Y95" s="104"/>
      <c r="Z95" s="104"/>
      <c r="AA95" s="104"/>
    </row>
    <row r="96" spans="15:27">
      <c r="O96" s="100"/>
      <c r="P96" s="100"/>
      <c r="Q96" s="100"/>
      <c r="R96" s="100"/>
      <c r="X96" s="104"/>
      <c r="Y96" s="104"/>
      <c r="Z96" s="104"/>
      <c r="AA96" s="104"/>
    </row>
    <row r="97" spans="15:27">
      <c r="O97" s="100"/>
      <c r="P97" s="100"/>
      <c r="Q97" s="100"/>
      <c r="R97" s="100"/>
      <c r="X97" s="104"/>
      <c r="Y97" s="104"/>
      <c r="Z97" s="104"/>
      <c r="AA97" s="104"/>
    </row>
    <row r="98" spans="15:27">
      <c r="O98" s="100"/>
      <c r="P98" s="100"/>
      <c r="Q98" s="100"/>
      <c r="R98" s="100"/>
      <c r="X98" s="104"/>
      <c r="Y98" s="104"/>
      <c r="Z98" s="104"/>
      <c r="AA98" s="104"/>
    </row>
    <row r="99" spans="15:27">
      <c r="O99" s="100"/>
      <c r="P99" s="100"/>
      <c r="Q99" s="100"/>
      <c r="R99" s="100"/>
      <c r="X99" s="104"/>
      <c r="Y99" s="104"/>
      <c r="Z99" s="104"/>
      <c r="AA99" s="104"/>
    </row>
    <row r="100" spans="15:27">
      <c r="O100" s="100"/>
      <c r="P100" s="100"/>
      <c r="Q100" s="100"/>
      <c r="R100" s="100"/>
      <c r="X100" s="104"/>
      <c r="Y100" s="104"/>
      <c r="Z100" s="104"/>
      <c r="AA100" s="104"/>
    </row>
    <row r="101" spans="15:27">
      <c r="O101" s="100"/>
      <c r="P101" s="100"/>
      <c r="Q101" s="100"/>
      <c r="R101" s="100"/>
      <c r="X101" s="104"/>
      <c r="Y101" s="104"/>
      <c r="Z101" s="104"/>
      <c r="AA101" s="104"/>
    </row>
    <row r="102" spans="15:27">
      <c r="O102" s="100"/>
      <c r="P102" s="100"/>
      <c r="Q102" s="100"/>
      <c r="R102" s="100"/>
      <c r="X102" s="104"/>
      <c r="Y102" s="104"/>
      <c r="Z102" s="104"/>
      <c r="AA102" s="104"/>
    </row>
    <row r="103" spans="15:27">
      <c r="O103" s="100"/>
      <c r="P103" s="100"/>
      <c r="Q103" s="100"/>
      <c r="R103" s="100"/>
      <c r="X103" s="104"/>
      <c r="Y103" s="104"/>
      <c r="Z103" s="104"/>
      <c r="AA103" s="104"/>
    </row>
    <row r="104" spans="15:27">
      <c r="O104" s="100"/>
      <c r="P104" s="100"/>
      <c r="Q104" s="100"/>
      <c r="R104" s="100"/>
      <c r="X104" s="104"/>
      <c r="Y104" s="104"/>
      <c r="Z104" s="104"/>
      <c r="AA104" s="104"/>
    </row>
    <row r="105" spans="15:27">
      <c r="O105" s="100"/>
      <c r="P105" s="100"/>
      <c r="Q105" s="100"/>
      <c r="R105" s="100"/>
      <c r="X105" s="104"/>
      <c r="Y105" s="104"/>
      <c r="Z105" s="104"/>
      <c r="AA105" s="104"/>
    </row>
    <row r="106" spans="15:27">
      <c r="O106" s="100"/>
      <c r="P106" s="100"/>
      <c r="Q106" s="100"/>
      <c r="R106" s="100"/>
      <c r="X106" s="104"/>
      <c r="Y106" s="104"/>
      <c r="Z106" s="104"/>
      <c r="AA106" s="104"/>
    </row>
    <row r="107" spans="15:27">
      <c r="O107" s="100"/>
      <c r="P107" s="100"/>
      <c r="Q107" s="100"/>
      <c r="R107" s="100"/>
      <c r="X107" s="104"/>
      <c r="Y107" s="104"/>
      <c r="Z107" s="104"/>
      <c r="AA107" s="104"/>
    </row>
    <row r="108" spans="15:27">
      <c r="O108" s="100"/>
      <c r="P108" s="100"/>
      <c r="Q108" s="100"/>
      <c r="R108" s="100"/>
      <c r="X108" s="104"/>
      <c r="Y108" s="104"/>
      <c r="Z108" s="104"/>
      <c r="AA108" s="104"/>
    </row>
    <row r="109" spans="15:27">
      <c r="O109" s="100"/>
      <c r="P109" s="100"/>
      <c r="Q109" s="100"/>
      <c r="R109" s="100"/>
      <c r="X109" s="104"/>
      <c r="Y109" s="104"/>
      <c r="Z109" s="104"/>
      <c r="AA109" s="104"/>
    </row>
    <row r="110" spans="15:27">
      <c r="O110" s="100"/>
      <c r="P110" s="100"/>
      <c r="Q110" s="100"/>
      <c r="R110" s="100"/>
      <c r="X110" s="104"/>
      <c r="Y110" s="104"/>
      <c r="Z110" s="104"/>
      <c r="AA110" s="104"/>
    </row>
    <row r="111" spans="15:27">
      <c r="O111" s="100"/>
      <c r="P111" s="100"/>
      <c r="Q111" s="100"/>
      <c r="R111" s="100"/>
      <c r="X111" s="104"/>
      <c r="Y111" s="104"/>
      <c r="Z111" s="104"/>
      <c r="AA111" s="104"/>
    </row>
    <row r="112" spans="15:27">
      <c r="O112" s="100"/>
      <c r="P112" s="100"/>
      <c r="Q112" s="100"/>
      <c r="R112" s="100"/>
      <c r="X112" s="104"/>
      <c r="Y112" s="104"/>
      <c r="Z112" s="104"/>
      <c r="AA112" s="104"/>
    </row>
    <row r="113" spans="15:27">
      <c r="O113" s="100"/>
      <c r="P113" s="100"/>
      <c r="Q113" s="100"/>
      <c r="R113" s="100"/>
      <c r="X113" s="104"/>
      <c r="Y113" s="104"/>
      <c r="Z113" s="104"/>
      <c r="AA113" s="104"/>
    </row>
    <row r="114" spans="15:27">
      <c r="O114" s="100"/>
      <c r="P114" s="100"/>
      <c r="Q114" s="100"/>
      <c r="R114" s="100"/>
      <c r="X114" s="104"/>
      <c r="Y114" s="104"/>
      <c r="Z114" s="104"/>
      <c r="AA114" s="104"/>
    </row>
    <row r="115" spans="15:27">
      <c r="O115" s="100"/>
      <c r="P115" s="100"/>
      <c r="Q115" s="100"/>
      <c r="R115" s="100"/>
      <c r="X115" s="104"/>
      <c r="Y115" s="104"/>
      <c r="Z115" s="104"/>
      <c r="AA115" s="104"/>
    </row>
    <row r="116" spans="15:27">
      <c r="O116" s="100"/>
      <c r="P116" s="100"/>
      <c r="Q116" s="100"/>
      <c r="R116" s="100"/>
      <c r="X116" s="104"/>
      <c r="Y116" s="104"/>
      <c r="Z116" s="104"/>
      <c r="AA116" s="104"/>
    </row>
    <row r="117" spans="15:27">
      <c r="O117" s="100"/>
      <c r="P117" s="100"/>
      <c r="Q117" s="100"/>
      <c r="R117" s="100"/>
      <c r="X117" s="104"/>
      <c r="Y117" s="104"/>
      <c r="Z117" s="104"/>
      <c r="AA117" s="104"/>
    </row>
    <row r="118" spans="15:27">
      <c r="O118" s="100"/>
      <c r="P118" s="100"/>
      <c r="Q118" s="100"/>
      <c r="R118" s="100"/>
      <c r="X118" s="104"/>
      <c r="Y118" s="104"/>
      <c r="Z118" s="104"/>
      <c r="AA118" s="104"/>
    </row>
    <row r="119" spans="15:27">
      <c r="O119" s="100"/>
      <c r="P119" s="100"/>
      <c r="Q119" s="100"/>
      <c r="R119" s="100"/>
      <c r="X119" s="104"/>
      <c r="Y119" s="104"/>
      <c r="Z119" s="104"/>
      <c r="AA119" s="104"/>
    </row>
    <row r="120" spans="15:27">
      <c r="O120" s="100"/>
      <c r="P120" s="100"/>
      <c r="Q120" s="100"/>
      <c r="R120" s="100"/>
      <c r="X120" s="104"/>
      <c r="Y120" s="104"/>
      <c r="Z120" s="104"/>
      <c r="AA120" s="104"/>
    </row>
    <row r="121" spans="15:27">
      <c r="O121" s="100"/>
      <c r="P121" s="100"/>
      <c r="Q121" s="100"/>
      <c r="R121" s="100"/>
      <c r="X121" s="104"/>
      <c r="Y121" s="104"/>
      <c r="Z121" s="104"/>
      <c r="AA121" s="104"/>
    </row>
    <row r="122" spans="15:27">
      <c r="O122" s="100"/>
      <c r="P122" s="100"/>
      <c r="Q122" s="100"/>
      <c r="R122" s="100"/>
      <c r="X122" s="104"/>
      <c r="Y122" s="104"/>
      <c r="Z122" s="104"/>
      <c r="AA122" s="104"/>
    </row>
    <row r="123" spans="15:27">
      <c r="O123" s="100"/>
      <c r="P123" s="100"/>
      <c r="Q123" s="100"/>
      <c r="R123" s="100"/>
      <c r="X123" s="104"/>
      <c r="Y123" s="104"/>
      <c r="Z123" s="104"/>
      <c r="AA123" s="104"/>
    </row>
    <row r="124" spans="15:27">
      <c r="O124" s="100"/>
      <c r="P124" s="100"/>
      <c r="Q124" s="100"/>
      <c r="R124" s="100"/>
      <c r="X124" s="104"/>
      <c r="Y124" s="104"/>
      <c r="Z124" s="104"/>
      <c r="AA124" s="104"/>
    </row>
    <row r="125" spans="15:27">
      <c r="O125" s="100"/>
      <c r="P125" s="100"/>
      <c r="Q125" s="100"/>
      <c r="R125" s="100"/>
      <c r="X125" s="104"/>
      <c r="Y125" s="104"/>
      <c r="Z125" s="104"/>
      <c r="AA125" s="104"/>
    </row>
    <row r="126" spans="15:27">
      <c r="O126" s="100"/>
      <c r="P126" s="100"/>
      <c r="Q126" s="100"/>
      <c r="R126" s="100"/>
      <c r="X126" s="104"/>
      <c r="Y126" s="104"/>
      <c r="Z126" s="104"/>
      <c r="AA126" s="104"/>
    </row>
    <row r="127" spans="15:27">
      <c r="O127" s="100"/>
      <c r="P127" s="100"/>
      <c r="Q127" s="100"/>
      <c r="R127" s="100"/>
      <c r="X127" s="104"/>
      <c r="Y127" s="104"/>
      <c r="Z127" s="104"/>
      <c r="AA127" s="104"/>
    </row>
    <row r="128" spans="15:27">
      <c r="O128" s="100"/>
      <c r="P128" s="100"/>
      <c r="Q128" s="100"/>
      <c r="R128" s="100"/>
      <c r="X128" s="104"/>
      <c r="Y128" s="104"/>
      <c r="Z128" s="104"/>
      <c r="AA128" s="104"/>
    </row>
    <row r="129" spans="15:27">
      <c r="O129" s="100"/>
      <c r="P129" s="100"/>
      <c r="Q129" s="100"/>
      <c r="R129" s="100"/>
      <c r="X129" s="104"/>
      <c r="Y129" s="104"/>
      <c r="Z129" s="104"/>
      <c r="AA129" s="104"/>
    </row>
    <row r="130" spans="15:27">
      <c r="O130" s="100"/>
      <c r="P130" s="100"/>
      <c r="Q130" s="100"/>
      <c r="R130" s="100"/>
      <c r="X130" s="104"/>
      <c r="Y130" s="104"/>
      <c r="Z130" s="104"/>
      <c r="AA130" s="104"/>
    </row>
    <row r="131" spans="15:27">
      <c r="O131" s="100"/>
      <c r="P131" s="100"/>
      <c r="Q131" s="100"/>
      <c r="R131" s="100"/>
      <c r="X131" s="104"/>
      <c r="Y131" s="104"/>
      <c r="Z131" s="104"/>
      <c r="AA131" s="104"/>
    </row>
    <row r="132" spans="15:27">
      <c r="O132" s="100"/>
      <c r="P132" s="100"/>
      <c r="Q132" s="100"/>
      <c r="R132" s="100"/>
      <c r="X132" s="104"/>
      <c r="Y132" s="104"/>
      <c r="Z132" s="104"/>
      <c r="AA132" s="104"/>
    </row>
    <row r="133" spans="15:27">
      <c r="O133" s="100"/>
      <c r="P133" s="100"/>
      <c r="Q133" s="100"/>
      <c r="R133" s="100"/>
      <c r="X133" s="104"/>
      <c r="Y133" s="104"/>
      <c r="Z133" s="104"/>
      <c r="AA133" s="104"/>
    </row>
    <row r="134" spans="15:27">
      <c r="O134" s="100"/>
      <c r="P134" s="100"/>
      <c r="Q134" s="100"/>
      <c r="R134" s="100"/>
      <c r="X134" s="104"/>
      <c r="Y134" s="104"/>
      <c r="Z134" s="104"/>
      <c r="AA134" s="104"/>
    </row>
    <row r="135" spans="15:27">
      <c r="O135" s="100"/>
      <c r="P135" s="100"/>
      <c r="Q135" s="100"/>
      <c r="R135" s="100"/>
      <c r="X135" s="104"/>
      <c r="Y135" s="104"/>
      <c r="Z135" s="104"/>
      <c r="AA135" s="104"/>
    </row>
    <row r="136" spans="15:27">
      <c r="O136" s="100"/>
      <c r="P136" s="100"/>
      <c r="Q136" s="100"/>
      <c r="R136" s="100"/>
      <c r="X136" s="104"/>
      <c r="Y136" s="104"/>
      <c r="Z136" s="104"/>
      <c r="AA136" s="104"/>
    </row>
    <row r="137" spans="15:27">
      <c r="O137" s="100"/>
      <c r="P137" s="100"/>
      <c r="Q137" s="100"/>
      <c r="R137" s="100"/>
      <c r="X137" s="104"/>
      <c r="Y137" s="104"/>
      <c r="Z137" s="104"/>
      <c r="AA137" s="104"/>
    </row>
    <row r="138" spans="15:27">
      <c r="O138" s="100"/>
      <c r="P138" s="100"/>
      <c r="Q138" s="100"/>
      <c r="R138" s="100"/>
      <c r="X138" s="104"/>
      <c r="Y138" s="104"/>
      <c r="Z138" s="104"/>
      <c r="AA138" s="104"/>
    </row>
    <row r="139" spans="15:27">
      <c r="O139" s="100"/>
      <c r="P139" s="100"/>
      <c r="Q139" s="100"/>
      <c r="R139" s="100"/>
      <c r="X139" s="104"/>
      <c r="Y139" s="104"/>
      <c r="Z139" s="104"/>
      <c r="AA139" s="104"/>
    </row>
    <row r="140" spans="15:27">
      <c r="O140" s="100"/>
      <c r="P140" s="100"/>
      <c r="Q140" s="100"/>
      <c r="R140" s="100"/>
      <c r="X140" s="104"/>
      <c r="Y140" s="104"/>
      <c r="Z140" s="104"/>
      <c r="AA140" s="104"/>
    </row>
    <row r="141" spans="15:27">
      <c r="O141" s="100"/>
      <c r="P141" s="100"/>
      <c r="Q141" s="100"/>
      <c r="R141" s="100"/>
      <c r="X141" s="104"/>
      <c r="Y141" s="104"/>
      <c r="Z141" s="104"/>
      <c r="AA141" s="104"/>
    </row>
    <row r="142" spans="15:27">
      <c r="O142" s="100"/>
      <c r="P142" s="100"/>
      <c r="Q142" s="100"/>
      <c r="R142" s="100"/>
      <c r="X142" s="104"/>
      <c r="Y142" s="104"/>
      <c r="Z142" s="104"/>
      <c r="AA142" s="104"/>
    </row>
    <row r="143" spans="15:27">
      <c r="O143" s="100"/>
      <c r="P143" s="100"/>
      <c r="Q143" s="100"/>
      <c r="R143" s="100"/>
      <c r="X143" s="104"/>
      <c r="Y143" s="104"/>
      <c r="Z143" s="104"/>
      <c r="AA143" s="104"/>
    </row>
    <row r="144" spans="15:27">
      <c r="O144" s="100"/>
      <c r="P144" s="100"/>
      <c r="Q144" s="100"/>
      <c r="R144" s="100"/>
      <c r="X144" s="104"/>
      <c r="Y144" s="104"/>
      <c r="Z144" s="104"/>
      <c r="AA144" s="104"/>
    </row>
    <row r="145" spans="15:27">
      <c r="O145" s="100"/>
      <c r="P145" s="100"/>
      <c r="Q145" s="100"/>
      <c r="R145" s="100"/>
      <c r="X145" s="104"/>
      <c r="Y145" s="104"/>
      <c r="Z145" s="104"/>
      <c r="AA145" s="104"/>
    </row>
    <row r="146" spans="15:27">
      <c r="O146" s="100"/>
      <c r="P146" s="100"/>
      <c r="Q146" s="100"/>
      <c r="R146" s="100"/>
      <c r="X146" s="104"/>
      <c r="Y146" s="104"/>
      <c r="Z146" s="104"/>
      <c r="AA146" s="104"/>
    </row>
    <row r="147" spans="15:27">
      <c r="O147" s="100"/>
      <c r="P147" s="100"/>
      <c r="Q147" s="100"/>
      <c r="R147" s="100"/>
      <c r="X147" s="104"/>
      <c r="Y147" s="104"/>
      <c r="Z147" s="104"/>
      <c r="AA147" s="104"/>
    </row>
    <row r="148" spans="15:27">
      <c r="O148" s="100"/>
      <c r="P148" s="100"/>
      <c r="Q148" s="100"/>
      <c r="R148" s="100"/>
      <c r="X148" s="104"/>
      <c r="Y148" s="104"/>
      <c r="Z148" s="104"/>
      <c r="AA148" s="104"/>
    </row>
    <row r="149" spans="15:27">
      <c r="O149" s="100"/>
      <c r="P149" s="100"/>
      <c r="Q149" s="100"/>
      <c r="R149" s="100"/>
      <c r="X149" s="104"/>
      <c r="Y149" s="104"/>
      <c r="Z149" s="104"/>
      <c r="AA149" s="104"/>
    </row>
    <row r="150" spans="15:27">
      <c r="O150" s="100"/>
      <c r="P150" s="100"/>
      <c r="Q150" s="100"/>
      <c r="R150" s="100"/>
      <c r="X150" s="104"/>
      <c r="Y150" s="104"/>
      <c r="Z150" s="104"/>
      <c r="AA150" s="104"/>
    </row>
    <row r="151" spans="15:27">
      <c r="O151" s="100"/>
      <c r="P151" s="100"/>
      <c r="Q151" s="100"/>
      <c r="R151" s="100"/>
      <c r="X151" s="104"/>
      <c r="Y151" s="104"/>
      <c r="Z151" s="104"/>
      <c r="AA151" s="104"/>
    </row>
    <row r="152" spans="15:27">
      <c r="O152" s="100"/>
      <c r="P152" s="100"/>
      <c r="Q152" s="100"/>
      <c r="R152" s="100"/>
      <c r="X152" s="104"/>
      <c r="Y152" s="104"/>
      <c r="Z152" s="104"/>
      <c r="AA152" s="104"/>
    </row>
    <row r="153" spans="15:27">
      <c r="O153" s="100"/>
      <c r="P153" s="100"/>
      <c r="Q153" s="100"/>
      <c r="R153" s="100"/>
      <c r="X153" s="104"/>
      <c r="Y153" s="104"/>
      <c r="Z153" s="104"/>
      <c r="AA153" s="104"/>
    </row>
    <row r="154" spans="15:27">
      <c r="O154" s="100"/>
      <c r="P154" s="100"/>
      <c r="Q154" s="100"/>
      <c r="R154" s="100"/>
      <c r="X154" s="104"/>
      <c r="Y154" s="104"/>
      <c r="Z154" s="104"/>
      <c r="AA154" s="104"/>
    </row>
    <row r="155" spans="15:27">
      <c r="O155" s="100"/>
      <c r="P155" s="100"/>
      <c r="Q155" s="100"/>
      <c r="R155" s="100"/>
      <c r="X155" s="104"/>
      <c r="Y155" s="104"/>
      <c r="Z155" s="104"/>
      <c r="AA155" s="104"/>
    </row>
    <row r="156" spans="15:27">
      <c r="O156" s="100"/>
      <c r="P156" s="100"/>
      <c r="Q156" s="100"/>
      <c r="R156" s="100"/>
      <c r="X156" s="104"/>
      <c r="Y156" s="104"/>
      <c r="Z156" s="104"/>
      <c r="AA156" s="104"/>
    </row>
    <row r="157" spans="15:27">
      <c r="O157" s="100"/>
      <c r="P157" s="100"/>
      <c r="Q157" s="100"/>
      <c r="R157" s="100"/>
      <c r="X157" s="104"/>
      <c r="Y157" s="104"/>
      <c r="Z157" s="104"/>
      <c r="AA157" s="104"/>
    </row>
    <row r="158" spans="15:27">
      <c r="O158" s="100"/>
      <c r="P158" s="100"/>
      <c r="Q158" s="100"/>
      <c r="R158" s="100"/>
      <c r="X158" s="104"/>
      <c r="Y158" s="104"/>
      <c r="Z158" s="104"/>
      <c r="AA158" s="104"/>
    </row>
    <row r="159" spans="15:27">
      <c r="O159" s="100"/>
      <c r="P159" s="100"/>
      <c r="Q159" s="100"/>
      <c r="R159" s="100"/>
      <c r="X159" s="104"/>
      <c r="Y159" s="104"/>
      <c r="Z159" s="104"/>
      <c r="AA159" s="104"/>
    </row>
    <row r="160" spans="15:27">
      <c r="O160" s="100"/>
      <c r="P160" s="100"/>
      <c r="Q160" s="100"/>
      <c r="R160" s="100"/>
      <c r="X160" s="104"/>
      <c r="Y160" s="104"/>
      <c r="Z160" s="104"/>
      <c r="AA160" s="104"/>
    </row>
    <row r="161" spans="15:27">
      <c r="O161" s="100"/>
      <c r="P161" s="100"/>
      <c r="Q161" s="100"/>
      <c r="R161" s="100"/>
      <c r="X161" s="104"/>
      <c r="Y161" s="104"/>
      <c r="Z161" s="104"/>
      <c r="AA161" s="104"/>
    </row>
    <row r="162" spans="15:27">
      <c r="O162" s="100"/>
      <c r="P162" s="100"/>
      <c r="Q162" s="100"/>
      <c r="R162" s="100"/>
      <c r="X162" s="104"/>
      <c r="Y162" s="104"/>
      <c r="Z162" s="104"/>
      <c r="AA162" s="104"/>
    </row>
    <row r="163" spans="15:27">
      <c r="O163" s="100"/>
      <c r="P163" s="100"/>
      <c r="Q163" s="100"/>
      <c r="R163" s="100"/>
      <c r="X163" s="104"/>
      <c r="Y163" s="104"/>
      <c r="Z163" s="104"/>
      <c r="AA163" s="104"/>
    </row>
    <row r="164" spans="15:27">
      <c r="O164" s="100"/>
      <c r="P164" s="100"/>
      <c r="Q164" s="100"/>
      <c r="R164" s="100"/>
      <c r="X164" s="104"/>
      <c r="Y164" s="104"/>
      <c r="Z164" s="104"/>
      <c r="AA164" s="104"/>
    </row>
    <row r="165" spans="15:27">
      <c r="O165" s="100"/>
      <c r="P165" s="100"/>
      <c r="Q165" s="100"/>
      <c r="R165" s="100"/>
      <c r="X165" s="104"/>
      <c r="Y165" s="104"/>
      <c r="Z165" s="104"/>
      <c r="AA165" s="104"/>
    </row>
    <row r="166" spans="15:27">
      <c r="O166" s="100"/>
      <c r="P166" s="100"/>
      <c r="Q166" s="100"/>
      <c r="R166" s="100"/>
      <c r="X166" s="104"/>
      <c r="Y166" s="104"/>
      <c r="Z166" s="104"/>
      <c r="AA166" s="104"/>
    </row>
    <row r="167" spans="15:27">
      <c r="O167" s="100"/>
      <c r="P167" s="100"/>
      <c r="Q167" s="100"/>
      <c r="R167" s="100"/>
      <c r="X167" s="104"/>
      <c r="Y167" s="104"/>
      <c r="Z167" s="104"/>
      <c r="AA167" s="104"/>
    </row>
    <row r="168" spans="15:27">
      <c r="O168" s="100"/>
      <c r="P168" s="100"/>
      <c r="Q168" s="100"/>
      <c r="R168" s="100"/>
      <c r="X168" s="104"/>
      <c r="Y168" s="104"/>
      <c r="Z168" s="104"/>
      <c r="AA168" s="104"/>
    </row>
    <row r="169" spans="15:27">
      <c r="O169" s="100"/>
      <c r="P169" s="100"/>
      <c r="Q169" s="100"/>
      <c r="R169" s="100"/>
      <c r="X169" s="104"/>
      <c r="Y169" s="104"/>
      <c r="Z169" s="104"/>
      <c r="AA169" s="104"/>
    </row>
    <row r="170" spans="15:27">
      <c r="O170" s="100"/>
      <c r="P170" s="100"/>
      <c r="Q170" s="100"/>
      <c r="R170" s="100"/>
      <c r="X170" s="104"/>
      <c r="Y170" s="104"/>
      <c r="Z170" s="104"/>
      <c r="AA170" s="104"/>
    </row>
    <row r="171" spans="15:27">
      <c r="O171" s="100"/>
      <c r="P171" s="100"/>
      <c r="Q171" s="100"/>
      <c r="R171" s="100"/>
      <c r="X171" s="104"/>
      <c r="Y171" s="104"/>
      <c r="Z171" s="104"/>
      <c r="AA171" s="104"/>
    </row>
    <row r="172" spans="15:27">
      <c r="O172" s="100"/>
      <c r="P172" s="100"/>
      <c r="Q172" s="100"/>
      <c r="R172" s="100"/>
      <c r="X172" s="104"/>
      <c r="Y172" s="104"/>
      <c r="Z172" s="104"/>
      <c r="AA172" s="104"/>
    </row>
    <row r="173" spans="15:27">
      <c r="O173" s="100"/>
      <c r="P173" s="100"/>
      <c r="Q173" s="100"/>
      <c r="R173" s="100"/>
      <c r="X173" s="104"/>
      <c r="Y173" s="104"/>
      <c r="Z173" s="104"/>
      <c r="AA173" s="104"/>
    </row>
    <row r="174" spans="15:27">
      <c r="O174" s="100"/>
      <c r="P174" s="100"/>
      <c r="Q174" s="100"/>
      <c r="R174" s="100"/>
      <c r="X174" s="104"/>
      <c r="Y174" s="104"/>
      <c r="Z174" s="104"/>
      <c r="AA174" s="104"/>
    </row>
    <row r="175" spans="15:27">
      <c r="O175" s="100"/>
      <c r="P175" s="100"/>
      <c r="Q175" s="100"/>
      <c r="R175" s="100"/>
      <c r="X175" s="104"/>
      <c r="Y175" s="104"/>
      <c r="Z175" s="104"/>
      <c r="AA175" s="104"/>
    </row>
    <row r="176" spans="15:27">
      <c r="O176" s="100"/>
      <c r="P176" s="100"/>
      <c r="Q176" s="100"/>
      <c r="R176" s="100"/>
      <c r="X176" s="104"/>
      <c r="Y176" s="104"/>
      <c r="Z176" s="104"/>
      <c r="AA176" s="104"/>
    </row>
    <row r="177" spans="15:27">
      <c r="O177" s="100"/>
      <c r="P177" s="100"/>
      <c r="Q177" s="100"/>
      <c r="R177" s="100"/>
      <c r="X177" s="104"/>
      <c r="Y177" s="104"/>
      <c r="Z177" s="104"/>
      <c r="AA177" s="104"/>
    </row>
    <row r="178" spans="15:27">
      <c r="O178" s="100"/>
      <c r="P178" s="100"/>
      <c r="Q178" s="100"/>
      <c r="R178" s="100"/>
      <c r="X178" s="104"/>
      <c r="Y178" s="104"/>
      <c r="Z178" s="104"/>
      <c r="AA178" s="104"/>
    </row>
    <row r="179" spans="15:27">
      <c r="O179" s="100"/>
      <c r="P179" s="100"/>
      <c r="Q179" s="100"/>
      <c r="R179" s="100"/>
      <c r="X179" s="104"/>
      <c r="Y179" s="104"/>
      <c r="Z179" s="104"/>
      <c r="AA179" s="104"/>
    </row>
    <row r="180" spans="15:27">
      <c r="O180" s="100"/>
      <c r="P180" s="100"/>
      <c r="Q180" s="100"/>
      <c r="R180" s="100"/>
      <c r="X180" s="104"/>
      <c r="Y180" s="104"/>
      <c r="Z180" s="104"/>
      <c r="AA180" s="104"/>
    </row>
    <row r="181" spans="15:27">
      <c r="O181" s="100"/>
      <c r="P181" s="100"/>
      <c r="Q181" s="100"/>
      <c r="R181" s="100"/>
      <c r="X181" s="104"/>
      <c r="Y181" s="104"/>
      <c r="Z181" s="104"/>
      <c r="AA181" s="104"/>
    </row>
    <row r="182" spans="15:27">
      <c r="O182" s="100"/>
      <c r="P182" s="100"/>
      <c r="Q182" s="100"/>
      <c r="R182" s="100"/>
      <c r="X182" s="104"/>
      <c r="Y182" s="104"/>
      <c r="Z182" s="104"/>
      <c r="AA182" s="104"/>
    </row>
    <row r="183" spans="15:27">
      <c r="O183" s="100"/>
      <c r="P183" s="100"/>
      <c r="Q183" s="100"/>
      <c r="R183" s="100"/>
      <c r="X183" s="104"/>
      <c r="Y183" s="104"/>
      <c r="Z183" s="104"/>
      <c r="AA183" s="104"/>
    </row>
    <row r="184" spans="15:27">
      <c r="O184" s="100"/>
      <c r="P184" s="100"/>
      <c r="Q184" s="100"/>
      <c r="R184" s="100"/>
      <c r="X184" s="104"/>
      <c r="Y184" s="104"/>
      <c r="Z184" s="104"/>
      <c r="AA184" s="104"/>
    </row>
    <row r="185" spans="15:27">
      <c r="O185" s="100"/>
      <c r="P185" s="100"/>
      <c r="Q185" s="100"/>
      <c r="R185" s="100"/>
      <c r="X185" s="104"/>
      <c r="Y185" s="104"/>
      <c r="Z185" s="104"/>
      <c r="AA185" s="104"/>
    </row>
    <row r="186" spans="15:27">
      <c r="O186" s="100"/>
      <c r="P186" s="100"/>
      <c r="Q186" s="100"/>
      <c r="R186" s="100"/>
      <c r="X186" s="104"/>
      <c r="Y186" s="104"/>
      <c r="Z186" s="104"/>
      <c r="AA186" s="104"/>
    </row>
    <row r="187" spans="15:27">
      <c r="O187" s="100"/>
      <c r="P187" s="100"/>
      <c r="Q187" s="100"/>
      <c r="R187" s="100"/>
      <c r="X187" s="104"/>
      <c r="Y187" s="104"/>
      <c r="Z187" s="104"/>
      <c r="AA187" s="104"/>
    </row>
    <row r="188" spans="15:27">
      <c r="O188" s="100"/>
      <c r="P188" s="100"/>
      <c r="Q188" s="100"/>
      <c r="R188" s="100"/>
      <c r="X188" s="104"/>
      <c r="Y188" s="104"/>
      <c r="Z188" s="104"/>
      <c r="AA188" s="104"/>
    </row>
    <row r="189" spans="15:27">
      <c r="O189" s="100"/>
      <c r="P189" s="100"/>
      <c r="Q189" s="100"/>
      <c r="R189" s="100"/>
      <c r="X189" s="104"/>
      <c r="Y189" s="104"/>
      <c r="Z189" s="104"/>
      <c r="AA189" s="104"/>
    </row>
    <row r="190" spans="15:27">
      <c r="O190" s="100"/>
      <c r="P190" s="100"/>
      <c r="Q190" s="100"/>
      <c r="R190" s="100"/>
      <c r="X190" s="104"/>
      <c r="Y190" s="104"/>
      <c r="Z190" s="104"/>
      <c r="AA190" s="104"/>
    </row>
    <row r="191" spans="15:27">
      <c r="O191" s="100"/>
      <c r="P191" s="100"/>
      <c r="Q191" s="100"/>
      <c r="R191" s="100"/>
      <c r="X191" s="104"/>
      <c r="Y191" s="104"/>
      <c r="Z191" s="104"/>
      <c r="AA191" s="104"/>
    </row>
    <row r="192" spans="15:27">
      <c r="O192" s="100"/>
      <c r="P192" s="100"/>
      <c r="Q192" s="100"/>
      <c r="R192" s="100"/>
      <c r="X192" s="104"/>
      <c r="Y192" s="104"/>
      <c r="Z192" s="104"/>
      <c r="AA192" s="104"/>
    </row>
    <row r="193" spans="15:27">
      <c r="O193" s="100"/>
      <c r="P193" s="100"/>
      <c r="Q193" s="100"/>
      <c r="R193" s="100"/>
      <c r="X193" s="104"/>
      <c r="Y193" s="104"/>
      <c r="Z193" s="104"/>
      <c r="AA193" s="104"/>
    </row>
    <row r="194" spans="15:27">
      <c r="O194" s="100"/>
      <c r="P194" s="100"/>
      <c r="Q194" s="100"/>
      <c r="R194" s="100"/>
      <c r="X194" s="104"/>
      <c r="Y194" s="104"/>
      <c r="Z194" s="104"/>
      <c r="AA194" s="104"/>
    </row>
    <row r="195" spans="15:27">
      <c r="O195" s="100"/>
      <c r="P195" s="100"/>
      <c r="Q195" s="100"/>
      <c r="R195" s="100"/>
      <c r="X195" s="104"/>
      <c r="Y195" s="104"/>
      <c r="Z195" s="104"/>
      <c r="AA195" s="104"/>
    </row>
    <row r="196" spans="15:27">
      <c r="O196" s="100"/>
      <c r="P196" s="100"/>
      <c r="Q196" s="100"/>
      <c r="R196" s="100"/>
      <c r="X196" s="104"/>
      <c r="Y196" s="104"/>
      <c r="Z196" s="104"/>
      <c r="AA196" s="104"/>
    </row>
    <row r="197" spans="15:27">
      <c r="O197" s="100"/>
      <c r="P197" s="100"/>
      <c r="Q197" s="100"/>
      <c r="R197" s="100"/>
      <c r="X197" s="104"/>
      <c r="Y197" s="104"/>
      <c r="Z197" s="104"/>
      <c r="AA197" s="104"/>
    </row>
    <row r="198" spans="15:27">
      <c r="O198" s="100"/>
      <c r="P198" s="100"/>
      <c r="Q198" s="100"/>
      <c r="R198" s="100"/>
      <c r="X198" s="104"/>
      <c r="Y198" s="104"/>
      <c r="Z198" s="104"/>
      <c r="AA198" s="104"/>
    </row>
    <row r="199" spans="15:27">
      <c r="O199" s="100"/>
      <c r="P199" s="100"/>
      <c r="Q199" s="100"/>
      <c r="R199" s="100"/>
      <c r="X199" s="104"/>
      <c r="Y199" s="104"/>
      <c r="Z199" s="104"/>
      <c r="AA199" s="104"/>
    </row>
    <row r="200" spans="15:27">
      <c r="O200" s="100"/>
      <c r="P200" s="100"/>
      <c r="Q200" s="100"/>
      <c r="R200" s="100"/>
      <c r="X200" s="104"/>
      <c r="Y200" s="104"/>
      <c r="Z200" s="104"/>
      <c r="AA200" s="104"/>
    </row>
    <row r="201" spans="15:27">
      <c r="O201" s="100"/>
      <c r="P201" s="100"/>
      <c r="Q201" s="100"/>
      <c r="R201" s="100"/>
      <c r="X201" s="104"/>
      <c r="Y201" s="104"/>
      <c r="Z201" s="104"/>
      <c r="AA201" s="104"/>
    </row>
    <row r="202" spans="15:27">
      <c r="O202" s="100"/>
      <c r="P202" s="100"/>
      <c r="Q202" s="100"/>
      <c r="R202" s="100"/>
      <c r="X202" s="104"/>
      <c r="Y202" s="104"/>
      <c r="Z202" s="104"/>
      <c r="AA202" s="104"/>
    </row>
    <row r="203" spans="15:27">
      <c r="O203" s="100"/>
      <c r="P203" s="100"/>
      <c r="Q203" s="100"/>
      <c r="R203" s="100"/>
      <c r="X203" s="104"/>
      <c r="Y203" s="104"/>
      <c r="Z203" s="104"/>
      <c r="AA203" s="104"/>
    </row>
    <row r="204" spans="15:27">
      <c r="O204" s="100"/>
      <c r="P204" s="100"/>
      <c r="Q204" s="100"/>
      <c r="R204" s="100"/>
      <c r="X204" s="104"/>
      <c r="Y204" s="104"/>
      <c r="Z204" s="104"/>
      <c r="AA204" s="104"/>
    </row>
    <row r="205" spans="15:27">
      <c r="O205" s="100"/>
      <c r="P205" s="100"/>
      <c r="Q205" s="100"/>
      <c r="R205" s="100"/>
      <c r="X205" s="104"/>
      <c r="Y205" s="104"/>
      <c r="Z205" s="104"/>
      <c r="AA205" s="104"/>
    </row>
    <row r="206" spans="15:27">
      <c r="O206" s="100"/>
      <c r="P206" s="100"/>
      <c r="Q206" s="100"/>
      <c r="R206" s="100"/>
      <c r="X206" s="104"/>
      <c r="Y206" s="104"/>
      <c r="Z206" s="104"/>
      <c r="AA206" s="104"/>
    </row>
    <row r="207" spans="15:27">
      <c r="O207" s="100"/>
      <c r="P207" s="100"/>
      <c r="Q207" s="100"/>
      <c r="R207" s="100"/>
      <c r="X207" s="104"/>
      <c r="Y207" s="104"/>
      <c r="Z207" s="104"/>
      <c r="AA207" s="104"/>
    </row>
    <row r="208" spans="15:27">
      <c r="O208" s="100"/>
      <c r="P208" s="100"/>
      <c r="Q208" s="100"/>
      <c r="R208" s="100"/>
      <c r="X208" s="104"/>
      <c r="Y208" s="104"/>
      <c r="Z208" s="104"/>
      <c r="AA208" s="104"/>
    </row>
    <row r="209" spans="15:27">
      <c r="O209" s="100"/>
      <c r="P209" s="100"/>
      <c r="Q209" s="100"/>
      <c r="R209" s="100"/>
      <c r="X209" s="104"/>
      <c r="Y209" s="104"/>
      <c r="Z209" s="104"/>
      <c r="AA209" s="104"/>
    </row>
    <row r="210" spans="15:27">
      <c r="O210" s="100"/>
      <c r="P210" s="100"/>
      <c r="Q210" s="100"/>
      <c r="R210" s="100"/>
      <c r="X210" s="104"/>
      <c r="Y210" s="104"/>
      <c r="Z210" s="104"/>
      <c r="AA210" s="104"/>
    </row>
    <row r="211" spans="15:27">
      <c r="O211" s="100"/>
      <c r="P211" s="100"/>
      <c r="Q211" s="100"/>
      <c r="R211" s="100"/>
      <c r="X211" s="104"/>
      <c r="Y211" s="104"/>
      <c r="Z211" s="104"/>
      <c r="AA211" s="104"/>
    </row>
    <row r="212" spans="15:27">
      <c r="O212" s="100"/>
      <c r="P212" s="100"/>
      <c r="Q212" s="100"/>
      <c r="R212" s="100"/>
      <c r="X212" s="104"/>
      <c r="Y212" s="104"/>
      <c r="Z212" s="104"/>
      <c r="AA212" s="104"/>
    </row>
    <row r="213" spans="15:27">
      <c r="O213" s="100"/>
      <c r="P213" s="100"/>
      <c r="Q213" s="100"/>
      <c r="R213" s="100"/>
      <c r="X213" s="104"/>
      <c r="Y213" s="104"/>
      <c r="Z213" s="104"/>
      <c r="AA213" s="104"/>
    </row>
    <row r="214" spans="15:27">
      <c r="O214" s="100"/>
      <c r="P214" s="100"/>
      <c r="Q214" s="100"/>
      <c r="R214" s="100"/>
      <c r="X214" s="104"/>
      <c r="Y214" s="104"/>
      <c r="Z214" s="104"/>
      <c r="AA214" s="104"/>
    </row>
    <row r="215" spans="15:27">
      <c r="O215" s="100"/>
      <c r="P215" s="100"/>
      <c r="Q215" s="100"/>
      <c r="R215" s="100"/>
      <c r="X215" s="104"/>
      <c r="Y215" s="104"/>
      <c r="Z215" s="104"/>
      <c r="AA215" s="104"/>
    </row>
    <row r="216" spans="15:27">
      <c r="O216" s="100"/>
      <c r="P216" s="100"/>
      <c r="Q216" s="100"/>
      <c r="R216" s="100"/>
      <c r="X216" s="104"/>
      <c r="Y216" s="104"/>
      <c r="Z216" s="104"/>
      <c r="AA216" s="104"/>
    </row>
    <row r="217" spans="15:27">
      <c r="O217" s="100"/>
      <c r="P217" s="100"/>
      <c r="Q217" s="100"/>
      <c r="R217" s="100"/>
      <c r="X217" s="104"/>
      <c r="Y217" s="104"/>
      <c r="Z217" s="104"/>
      <c r="AA217" s="104"/>
    </row>
    <row r="218" spans="15:27">
      <c r="O218" s="100"/>
      <c r="P218" s="100"/>
      <c r="Q218" s="100"/>
      <c r="R218" s="100"/>
      <c r="X218" s="104"/>
      <c r="Y218" s="104"/>
      <c r="Z218" s="104"/>
      <c r="AA218" s="104"/>
    </row>
    <row r="219" spans="15:27">
      <c r="O219" s="100"/>
      <c r="P219" s="100"/>
      <c r="Q219" s="100"/>
      <c r="R219" s="100"/>
      <c r="X219" s="104"/>
      <c r="Y219" s="104"/>
      <c r="Z219" s="104"/>
      <c r="AA219" s="104"/>
    </row>
    <row r="220" spans="15:27">
      <c r="O220" s="100"/>
      <c r="P220" s="100"/>
      <c r="Q220" s="100"/>
      <c r="R220" s="100"/>
      <c r="X220" s="104"/>
      <c r="Y220" s="104"/>
      <c r="Z220" s="104"/>
      <c r="AA220" s="104"/>
    </row>
    <row r="221" spans="15:27">
      <c r="O221" s="100"/>
      <c r="P221" s="100"/>
      <c r="Q221" s="100"/>
      <c r="R221" s="100"/>
      <c r="X221" s="104"/>
      <c r="Y221" s="104"/>
      <c r="Z221" s="104"/>
      <c r="AA221" s="104"/>
    </row>
    <row r="222" spans="15:27">
      <c r="O222" s="100"/>
      <c r="P222" s="100"/>
      <c r="Q222" s="100"/>
      <c r="R222" s="100"/>
      <c r="X222" s="104"/>
      <c r="Y222" s="104"/>
      <c r="Z222" s="104"/>
      <c r="AA222" s="104"/>
    </row>
    <row r="223" spans="15:27">
      <c r="O223" s="100"/>
      <c r="P223" s="100"/>
      <c r="Q223" s="100"/>
      <c r="R223" s="100"/>
      <c r="X223" s="104"/>
      <c r="Y223" s="104"/>
      <c r="Z223" s="104"/>
      <c r="AA223" s="104"/>
    </row>
    <row r="224" spans="15:27">
      <c r="O224" s="100"/>
      <c r="P224" s="100"/>
      <c r="Q224" s="100"/>
      <c r="R224" s="100"/>
      <c r="X224" s="104"/>
      <c r="Y224" s="104"/>
      <c r="Z224" s="104"/>
      <c r="AA224" s="104"/>
    </row>
    <row r="225" spans="15:27">
      <c r="O225" s="100"/>
      <c r="P225" s="100"/>
      <c r="Q225" s="100"/>
      <c r="R225" s="100"/>
      <c r="X225" s="104"/>
      <c r="Y225" s="104"/>
      <c r="Z225" s="104"/>
      <c r="AA225" s="104"/>
    </row>
    <row r="226" spans="15:27">
      <c r="O226" s="100"/>
      <c r="P226" s="100"/>
      <c r="Q226" s="100"/>
      <c r="R226" s="100"/>
      <c r="X226" s="104"/>
      <c r="Y226" s="104"/>
      <c r="Z226" s="104"/>
      <c r="AA226" s="104"/>
    </row>
    <row r="227" spans="15:27">
      <c r="O227" s="100"/>
      <c r="P227" s="100"/>
      <c r="Q227" s="100"/>
      <c r="R227" s="100"/>
      <c r="X227" s="104"/>
      <c r="Y227" s="104"/>
      <c r="Z227" s="104"/>
      <c r="AA227" s="104"/>
    </row>
    <row r="228" spans="15:27">
      <c r="O228" s="100"/>
      <c r="P228" s="100"/>
      <c r="Q228" s="100"/>
      <c r="R228" s="100"/>
      <c r="X228" s="104"/>
      <c r="Y228" s="104"/>
      <c r="Z228" s="104"/>
      <c r="AA228" s="104"/>
    </row>
    <row r="229" spans="15:27">
      <c r="O229" s="100"/>
      <c r="P229" s="100"/>
      <c r="Q229" s="100"/>
      <c r="R229" s="100"/>
      <c r="X229" s="104"/>
      <c r="Y229" s="104"/>
      <c r="Z229" s="104"/>
      <c r="AA229" s="104"/>
    </row>
    <row r="230" spans="15:27">
      <c r="O230" s="100"/>
      <c r="P230" s="100"/>
      <c r="Q230" s="100"/>
      <c r="R230" s="100"/>
      <c r="X230" s="104"/>
      <c r="Y230" s="104"/>
      <c r="Z230" s="104"/>
      <c r="AA230" s="104"/>
    </row>
    <row r="231" spans="15:27">
      <c r="O231" s="100"/>
      <c r="P231" s="100"/>
      <c r="Q231" s="100"/>
      <c r="R231" s="100"/>
      <c r="X231" s="104"/>
      <c r="Y231" s="104"/>
      <c r="Z231" s="104"/>
      <c r="AA231" s="104"/>
    </row>
    <row r="232" spans="15:27">
      <c r="O232" s="100"/>
      <c r="P232" s="100"/>
      <c r="Q232" s="100"/>
      <c r="R232" s="100"/>
      <c r="X232" s="104"/>
      <c r="Y232" s="104"/>
      <c r="Z232" s="104"/>
      <c r="AA232" s="104"/>
    </row>
    <row r="233" spans="15:27">
      <c r="O233" s="100"/>
      <c r="P233" s="100"/>
      <c r="Q233" s="100"/>
      <c r="R233" s="100"/>
      <c r="X233" s="104"/>
      <c r="Y233" s="104"/>
      <c r="Z233" s="104"/>
      <c r="AA233" s="104"/>
    </row>
    <row r="234" spans="15:27">
      <c r="O234" s="100"/>
      <c r="P234" s="100"/>
      <c r="Q234" s="100"/>
      <c r="R234" s="100"/>
      <c r="X234" s="104"/>
      <c r="Y234" s="104"/>
      <c r="Z234" s="104"/>
      <c r="AA234" s="104"/>
    </row>
    <row r="235" spans="15:27">
      <c r="O235" s="100"/>
      <c r="P235" s="100"/>
      <c r="Q235" s="100"/>
      <c r="R235" s="100"/>
      <c r="X235" s="104"/>
      <c r="Y235" s="104"/>
      <c r="Z235" s="104"/>
      <c r="AA235" s="104"/>
    </row>
    <row r="236" spans="15:27">
      <c r="O236" s="100"/>
      <c r="P236" s="100"/>
      <c r="Q236" s="100"/>
      <c r="R236" s="100"/>
      <c r="X236" s="104"/>
      <c r="Y236" s="104"/>
      <c r="Z236" s="104"/>
      <c r="AA236" s="104"/>
    </row>
    <row r="237" spans="15:27">
      <c r="O237" s="100"/>
      <c r="P237" s="100"/>
      <c r="Q237" s="100"/>
      <c r="R237" s="100"/>
      <c r="X237" s="104"/>
      <c r="Y237" s="104"/>
      <c r="Z237" s="104"/>
      <c r="AA237" s="104"/>
    </row>
    <row r="238" spans="15:27">
      <c r="O238" s="100"/>
      <c r="P238" s="100"/>
      <c r="Q238" s="100"/>
      <c r="R238" s="100"/>
      <c r="X238" s="104"/>
      <c r="Y238" s="104"/>
      <c r="Z238" s="104"/>
      <c r="AA238" s="104"/>
    </row>
    <row r="239" spans="15:27">
      <c r="O239" s="100"/>
      <c r="P239" s="100"/>
      <c r="Q239" s="100"/>
      <c r="R239" s="100"/>
      <c r="X239" s="104"/>
      <c r="Y239" s="104"/>
      <c r="Z239" s="104"/>
      <c r="AA239" s="104"/>
    </row>
    <row r="240" spans="15:27">
      <c r="O240" s="100"/>
      <c r="P240" s="100"/>
      <c r="Q240" s="100"/>
      <c r="R240" s="100"/>
      <c r="X240" s="104"/>
      <c r="Y240" s="104"/>
      <c r="Z240" s="104"/>
      <c r="AA240" s="104"/>
    </row>
    <row r="241" spans="15:27">
      <c r="O241" s="100"/>
      <c r="P241" s="100"/>
      <c r="Q241" s="100"/>
      <c r="R241" s="100"/>
      <c r="X241" s="104"/>
      <c r="Y241" s="104"/>
      <c r="Z241" s="104"/>
      <c r="AA241" s="104"/>
    </row>
    <row r="242" spans="15:27">
      <c r="O242" s="100"/>
      <c r="P242" s="100"/>
      <c r="Q242" s="100"/>
      <c r="R242" s="100"/>
      <c r="X242" s="104"/>
      <c r="Y242" s="104"/>
      <c r="Z242" s="104"/>
      <c r="AA242" s="104"/>
    </row>
    <row r="243" spans="15:27">
      <c r="O243" s="100"/>
      <c r="P243" s="100"/>
      <c r="Q243" s="100"/>
      <c r="R243" s="100"/>
      <c r="X243" s="104"/>
      <c r="Y243" s="104"/>
      <c r="Z243" s="104"/>
      <c r="AA243" s="104"/>
    </row>
    <row r="244" spans="15:27">
      <c r="O244" s="100"/>
      <c r="P244" s="100"/>
      <c r="Q244" s="100"/>
      <c r="R244" s="100"/>
      <c r="X244" s="104"/>
      <c r="Y244" s="104"/>
      <c r="Z244" s="104"/>
      <c r="AA244" s="104"/>
    </row>
    <row r="245" spans="15:27">
      <c r="O245" s="100"/>
      <c r="P245" s="100"/>
      <c r="Q245" s="100"/>
      <c r="R245" s="100"/>
      <c r="X245" s="104"/>
      <c r="Y245" s="104"/>
      <c r="Z245" s="104"/>
      <c r="AA245" s="104"/>
    </row>
    <row r="246" spans="15:27">
      <c r="O246" s="100"/>
      <c r="P246" s="100"/>
      <c r="Q246" s="100"/>
      <c r="R246" s="100"/>
      <c r="X246" s="104"/>
      <c r="Y246" s="104"/>
      <c r="Z246" s="104"/>
      <c r="AA246" s="104"/>
    </row>
    <row r="247" spans="15:27">
      <c r="O247" s="100"/>
      <c r="P247" s="100"/>
      <c r="Q247" s="100"/>
      <c r="R247" s="100"/>
      <c r="X247" s="104"/>
      <c r="Y247" s="104"/>
      <c r="Z247" s="104"/>
      <c r="AA247" s="104"/>
    </row>
    <row r="248" spans="15:27">
      <c r="O248" s="100"/>
      <c r="P248" s="100"/>
      <c r="Q248" s="100"/>
      <c r="R248" s="100"/>
      <c r="X248" s="104"/>
      <c r="Y248" s="104"/>
      <c r="Z248" s="104"/>
      <c r="AA248" s="104"/>
    </row>
    <row r="249" spans="15:27">
      <c r="O249" s="100"/>
      <c r="P249" s="100"/>
      <c r="Q249" s="100"/>
      <c r="R249" s="100"/>
      <c r="X249" s="104"/>
      <c r="Y249" s="104"/>
      <c r="Z249" s="104"/>
      <c r="AA249" s="104"/>
    </row>
    <row r="250" spans="15:27">
      <c r="O250" s="100"/>
      <c r="P250" s="100"/>
      <c r="Q250" s="100"/>
      <c r="R250" s="100"/>
      <c r="X250" s="104"/>
      <c r="Y250" s="104"/>
      <c r="Z250" s="104"/>
      <c r="AA250" s="104"/>
    </row>
    <row r="251" spans="15:27">
      <c r="O251" s="100"/>
      <c r="P251" s="100"/>
      <c r="Q251" s="100"/>
      <c r="R251" s="100"/>
      <c r="X251" s="104"/>
      <c r="Y251" s="104"/>
      <c r="Z251" s="104"/>
      <c r="AA251" s="104"/>
    </row>
    <row r="252" spans="15:27">
      <c r="O252" s="100"/>
      <c r="P252" s="100"/>
      <c r="Q252" s="100"/>
      <c r="R252" s="100"/>
      <c r="X252" s="104"/>
      <c r="Y252" s="104"/>
      <c r="Z252" s="104"/>
      <c r="AA252" s="104"/>
    </row>
    <row r="253" spans="15:27">
      <c r="O253" s="100"/>
      <c r="P253" s="100"/>
      <c r="Q253" s="100"/>
      <c r="R253" s="100"/>
      <c r="X253" s="104"/>
      <c r="Y253" s="104"/>
      <c r="Z253" s="104"/>
      <c r="AA253" s="104"/>
    </row>
    <row r="254" spans="15:27">
      <c r="O254" s="100"/>
      <c r="P254" s="100"/>
      <c r="Q254" s="100"/>
      <c r="R254" s="100"/>
      <c r="X254" s="104"/>
      <c r="Y254" s="104"/>
      <c r="Z254" s="104"/>
      <c r="AA254" s="104"/>
    </row>
    <row r="255" spans="15:27">
      <c r="O255" s="100"/>
      <c r="P255" s="100"/>
      <c r="Q255" s="100"/>
      <c r="R255" s="100"/>
      <c r="X255" s="104"/>
      <c r="Y255" s="104"/>
      <c r="Z255" s="104"/>
      <c r="AA255" s="104"/>
    </row>
    <row r="256" spans="15:27">
      <c r="O256" s="100"/>
      <c r="P256" s="100"/>
      <c r="Q256" s="100"/>
      <c r="R256" s="100"/>
      <c r="X256" s="104"/>
      <c r="Y256" s="104"/>
      <c r="Z256" s="104"/>
      <c r="AA256" s="104"/>
    </row>
    <row r="257" spans="15:27">
      <c r="O257" s="100"/>
      <c r="P257" s="100"/>
      <c r="Q257" s="100"/>
      <c r="R257" s="100"/>
      <c r="X257" s="104"/>
      <c r="Y257" s="104"/>
      <c r="Z257" s="104"/>
      <c r="AA257" s="104"/>
    </row>
    <row r="258" spans="15:27">
      <c r="O258" s="100"/>
      <c r="P258" s="100"/>
      <c r="Q258" s="100"/>
      <c r="R258" s="100"/>
      <c r="X258" s="104"/>
      <c r="Y258" s="104"/>
      <c r="Z258" s="104"/>
      <c r="AA258" s="104"/>
    </row>
    <row r="259" spans="15:27">
      <c r="O259" s="100"/>
      <c r="P259" s="100"/>
      <c r="Q259" s="100"/>
      <c r="R259" s="100"/>
      <c r="X259" s="104"/>
      <c r="Y259" s="104"/>
      <c r="Z259" s="104"/>
      <c r="AA259" s="104"/>
    </row>
    <row r="260" spans="15:27">
      <c r="O260" s="100"/>
      <c r="P260" s="100"/>
      <c r="Q260" s="100"/>
      <c r="R260" s="100"/>
      <c r="X260" s="104"/>
      <c r="Y260" s="104"/>
      <c r="Z260" s="104"/>
      <c r="AA260" s="104"/>
    </row>
    <row r="261" spans="15:27">
      <c r="O261" s="100"/>
      <c r="P261" s="100"/>
      <c r="Q261" s="100"/>
      <c r="R261" s="100"/>
      <c r="X261" s="104"/>
      <c r="Y261" s="104"/>
      <c r="Z261" s="104"/>
      <c r="AA261" s="104"/>
    </row>
    <row r="262" spans="15:27">
      <c r="O262" s="100"/>
      <c r="P262" s="100"/>
      <c r="Q262" s="100"/>
      <c r="R262" s="100"/>
      <c r="X262" s="104"/>
      <c r="Y262" s="104"/>
      <c r="Z262" s="104"/>
      <c r="AA262" s="104"/>
    </row>
    <row r="263" spans="15:27">
      <c r="O263" s="100"/>
      <c r="P263" s="100"/>
      <c r="Q263" s="100"/>
      <c r="R263" s="100"/>
      <c r="X263" s="104"/>
      <c r="Y263" s="104"/>
      <c r="Z263" s="104"/>
      <c r="AA263" s="104"/>
    </row>
    <row r="264" spans="15:27">
      <c r="O264" s="100"/>
      <c r="P264" s="100"/>
      <c r="Q264" s="100"/>
      <c r="R264" s="100"/>
      <c r="X264" s="104"/>
      <c r="Y264" s="104"/>
      <c r="Z264" s="104"/>
      <c r="AA264" s="104"/>
    </row>
    <row r="265" spans="15:27">
      <c r="O265" s="100"/>
      <c r="P265" s="100"/>
      <c r="Q265" s="100"/>
      <c r="R265" s="100"/>
      <c r="X265" s="104"/>
      <c r="Y265" s="104"/>
      <c r="Z265" s="104"/>
      <c r="AA265" s="104"/>
    </row>
    <row r="266" spans="15:27">
      <c r="O266" s="100"/>
      <c r="P266" s="100"/>
      <c r="Q266" s="100"/>
      <c r="R266" s="100"/>
      <c r="X266" s="104"/>
      <c r="Y266" s="104"/>
      <c r="Z266" s="104"/>
      <c r="AA266" s="104"/>
    </row>
    <row r="267" spans="15:27">
      <c r="O267" s="100"/>
      <c r="P267" s="100"/>
      <c r="Q267" s="100"/>
      <c r="R267" s="100"/>
      <c r="X267" s="104"/>
      <c r="Y267" s="104"/>
      <c r="Z267" s="104"/>
      <c r="AA267" s="104"/>
    </row>
    <row r="268" spans="15:27">
      <c r="O268" s="100"/>
      <c r="P268" s="100"/>
      <c r="Q268" s="100"/>
      <c r="R268" s="100"/>
      <c r="X268" s="104"/>
      <c r="Y268" s="104"/>
      <c r="Z268" s="104"/>
      <c r="AA268" s="104"/>
    </row>
    <row r="269" spans="15:27">
      <c r="O269" s="100"/>
      <c r="P269" s="100"/>
      <c r="Q269" s="100"/>
      <c r="R269" s="100"/>
      <c r="X269" s="104"/>
      <c r="Y269" s="104"/>
      <c r="Z269" s="104"/>
      <c r="AA269" s="104"/>
    </row>
    <row r="270" spans="15:27">
      <c r="O270" s="100"/>
      <c r="P270" s="100"/>
      <c r="Q270" s="100"/>
      <c r="R270" s="100"/>
      <c r="X270" s="104"/>
      <c r="Y270" s="104"/>
      <c r="Z270" s="104"/>
      <c r="AA270" s="104"/>
    </row>
    <row r="271" spans="15:27">
      <c r="O271" s="100"/>
      <c r="P271" s="100"/>
      <c r="Q271" s="100"/>
      <c r="R271" s="100"/>
      <c r="X271" s="104"/>
      <c r="Y271" s="104"/>
      <c r="Z271" s="104"/>
      <c r="AA271" s="104"/>
    </row>
    <row r="272" spans="15:27">
      <c r="O272" s="100"/>
      <c r="P272" s="100"/>
      <c r="Q272" s="100"/>
      <c r="R272" s="100"/>
      <c r="X272" s="104"/>
      <c r="Y272" s="104"/>
      <c r="Z272" s="104"/>
      <c r="AA272" s="104"/>
    </row>
    <row r="273" spans="15:27">
      <c r="O273" s="100"/>
      <c r="P273" s="100"/>
      <c r="Q273" s="100"/>
      <c r="R273" s="100"/>
      <c r="X273" s="104"/>
      <c r="Y273" s="104"/>
      <c r="Z273" s="104"/>
      <c r="AA273" s="104"/>
    </row>
    <row r="274" spans="15:27">
      <c r="O274" s="100"/>
      <c r="P274" s="100"/>
      <c r="Q274" s="100"/>
      <c r="R274" s="100"/>
      <c r="X274" s="104"/>
      <c r="Y274" s="104"/>
      <c r="Z274" s="104"/>
      <c r="AA274" s="104"/>
    </row>
    <row r="275" spans="15:27">
      <c r="O275" s="100"/>
      <c r="P275" s="100"/>
      <c r="Q275" s="100"/>
      <c r="R275" s="100"/>
      <c r="X275" s="104"/>
      <c r="Y275" s="104"/>
      <c r="Z275" s="104"/>
      <c r="AA275" s="104"/>
    </row>
    <row r="276" spans="15:27">
      <c r="O276" s="100"/>
      <c r="P276" s="100"/>
      <c r="Q276" s="100"/>
      <c r="R276" s="100"/>
      <c r="X276" s="104"/>
      <c r="Y276" s="104"/>
      <c r="Z276" s="104"/>
      <c r="AA276" s="104"/>
    </row>
    <row r="277" spans="15:27">
      <c r="O277" s="100"/>
      <c r="P277" s="100"/>
      <c r="Q277" s="100"/>
      <c r="R277" s="100"/>
      <c r="X277" s="104"/>
      <c r="Y277" s="104"/>
      <c r="Z277" s="104"/>
      <c r="AA277" s="104"/>
    </row>
    <row r="278" spans="15:27">
      <c r="O278" s="100"/>
      <c r="P278" s="100"/>
      <c r="Q278" s="100"/>
      <c r="R278" s="100"/>
      <c r="X278" s="104"/>
      <c r="Y278" s="104"/>
      <c r="Z278" s="104"/>
      <c r="AA278" s="104"/>
    </row>
    <row r="279" spans="15:27">
      <c r="O279" s="100"/>
      <c r="P279" s="100"/>
      <c r="Q279" s="100"/>
      <c r="R279" s="100"/>
      <c r="X279" s="104"/>
      <c r="Y279" s="104"/>
      <c r="Z279" s="104"/>
      <c r="AA279" s="104"/>
    </row>
    <row r="280" spans="15:27">
      <c r="O280" s="100"/>
      <c r="P280" s="100"/>
      <c r="Q280" s="100"/>
      <c r="R280" s="100"/>
      <c r="X280" s="104"/>
      <c r="Y280" s="104"/>
      <c r="Z280" s="104"/>
      <c r="AA280" s="104"/>
    </row>
    <row r="281" spans="15:27">
      <c r="O281" s="100"/>
      <c r="P281" s="100"/>
      <c r="Q281" s="100"/>
      <c r="R281" s="100"/>
      <c r="X281" s="104"/>
      <c r="Y281" s="104"/>
      <c r="Z281" s="104"/>
      <c r="AA281" s="104"/>
    </row>
    <row r="282" spans="15:27">
      <c r="O282" s="100"/>
      <c r="P282" s="100"/>
      <c r="Q282" s="100"/>
      <c r="R282" s="100"/>
      <c r="X282" s="104"/>
      <c r="Y282" s="104"/>
      <c r="Z282" s="104"/>
      <c r="AA282" s="104"/>
    </row>
    <row r="283" spans="15:27">
      <c r="O283" s="100"/>
      <c r="P283" s="100"/>
      <c r="Q283" s="100"/>
      <c r="R283" s="100"/>
      <c r="X283" s="104"/>
      <c r="Y283" s="104"/>
      <c r="Z283" s="104"/>
      <c r="AA283" s="104"/>
    </row>
    <row r="284" spans="15:27">
      <c r="O284" s="100"/>
      <c r="P284" s="100"/>
      <c r="Q284" s="100"/>
      <c r="R284" s="100"/>
      <c r="X284" s="104"/>
      <c r="Y284" s="104"/>
      <c r="Z284" s="104"/>
      <c r="AA284" s="104"/>
    </row>
    <row r="285" spans="15:27">
      <c r="O285" s="100"/>
      <c r="P285" s="100"/>
      <c r="Q285" s="100"/>
      <c r="R285" s="100"/>
      <c r="X285" s="104"/>
      <c r="Y285" s="104"/>
      <c r="Z285" s="104"/>
      <c r="AA285" s="104"/>
    </row>
    <row r="286" spans="15:27">
      <c r="O286" s="100"/>
      <c r="P286" s="100"/>
      <c r="Q286" s="100"/>
      <c r="R286" s="100"/>
      <c r="X286" s="104"/>
      <c r="Y286" s="104"/>
      <c r="Z286" s="104"/>
      <c r="AA286" s="104"/>
    </row>
    <row r="287" spans="15:27">
      <c r="O287" s="100"/>
      <c r="P287" s="100"/>
      <c r="Q287" s="100"/>
      <c r="R287" s="100"/>
      <c r="X287" s="104"/>
      <c r="Y287" s="104"/>
      <c r="Z287" s="104"/>
      <c r="AA287" s="104"/>
    </row>
    <row r="288" spans="15:27">
      <c r="O288" s="100"/>
      <c r="P288" s="100"/>
      <c r="Q288" s="100"/>
      <c r="R288" s="100"/>
      <c r="X288" s="104"/>
      <c r="Y288" s="104"/>
      <c r="Z288" s="104"/>
      <c r="AA288" s="104"/>
    </row>
    <row r="289" spans="15:27">
      <c r="O289" s="100"/>
      <c r="P289" s="100"/>
      <c r="Q289" s="100"/>
      <c r="R289" s="100"/>
      <c r="X289" s="104"/>
      <c r="Y289" s="104"/>
      <c r="Z289" s="104"/>
      <c r="AA289" s="104"/>
    </row>
    <row r="290" spans="15:27">
      <c r="O290" s="100"/>
      <c r="P290" s="100"/>
      <c r="Q290" s="100"/>
      <c r="R290" s="100"/>
      <c r="X290" s="104"/>
      <c r="Y290" s="104"/>
      <c r="Z290" s="104"/>
      <c r="AA290" s="104"/>
    </row>
    <row r="291" spans="15:27">
      <c r="O291" s="100"/>
      <c r="P291" s="100"/>
      <c r="Q291" s="100"/>
      <c r="R291" s="100"/>
      <c r="X291" s="104"/>
      <c r="Y291" s="104"/>
      <c r="Z291" s="104"/>
      <c r="AA291" s="104"/>
    </row>
    <row r="292" spans="15:27">
      <c r="O292" s="100"/>
      <c r="P292" s="100"/>
      <c r="Q292" s="100"/>
      <c r="R292" s="100"/>
      <c r="X292" s="104"/>
      <c r="Y292" s="104"/>
      <c r="Z292" s="104"/>
      <c r="AA292" s="104"/>
    </row>
    <row r="293" spans="15:27">
      <c r="O293" s="100"/>
      <c r="P293" s="100"/>
      <c r="Q293" s="100"/>
      <c r="R293" s="100"/>
      <c r="X293" s="104"/>
      <c r="Y293" s="104"/>
      <c r="Z293" s="104"/>
      <c r="AA293" s="104"/>
    </row>
    <row r="294" spans="15:27">
      <c r="O294" s="100"/>
      <c r="P294" s="100"/>
      <c r="Q294" s="100"/>
      <c r="R294" s="100"/>
      <c r="X294" s="104"/>
      <c r="Y294" s="104"/>
      <c r="Z294" s="104"/>
      <c r="AA294" s="104"/>
    </row>
    <row r="295" spans="15:27">
      <c r="O295" s="100"/>
      <c r="P295" s="100"/>
      <c r="Q295" s="100"/>
      <c r="R295" s="100"/>
      <c r="X295" s="104"/>
      <c r="Y295" s="104"/>
      <c r="Z295" s="104"/>
      <c r="AA295" s="104"/>
    </row>
    <row r="296" spans="15:27">
      <c r="O296" s="100"/>
      <c r="P296" s="100"/>
      <c r="Q296" s="100"/>
      <c r="R296" s="100"/>
      <c r="X296" s="104"/>
      <c r="Y296" s="104"/>
      <c r="Z296" s="104"/>
      <c r="AA296" s="104"/>
    </row>
    <row r="297" spans="15:27">
      <c r="O297" s="100"/>
      <c r="P297" s="100"/>
      <c r="Q297" s="100"/>
      <c r="R297" s="100"/>
      <c r="X297" s="104"/>
      <c r="Y297" s="104"/>
      <c r="Z297" s="104"/>
      <c r="AA297" s="104"/>
    </row>
    <row r="298" spans="15:27">
      <c r="O298" s="100"/>
      <c r="P298" s="100"/>
      <c r="Q298" s="100"/>
      <c r="R298" s="100"/>
      <c r="X298" s="104"/>
      <c r="Y298" s="104"/>
      <c r="Z298" s="104"/>
      <c r="AA298" s="104"/>
    </row>
    <row r="299" spans="15:27">
      <c r="O299" s="100"/>
      <c r="P299" s="100"/>
      <c r="Q299" s="100"/>
      <c r="R299" s="100"/>
      <c r="X299" s="104"/>
      <c r="Y299" s="104"/>
      <c r="Z299" s="104"/>
      <c r="AA299" s="104"/>
    </row>
    <row r="300" spans="15:27">
      <c r="O300" s="100"/>
      <c r="P300" s="100"/>
      <c r="Q300" s="100"/>
      <c r="R300" s="100"/>
      <c r="X300" s="104"/>
      <c r="Y300" s="104"/>
      <c r="Z300" s="104"/>
      <c r="AA300" s="104"/>
    </row>
    <row r="301" spans="15:27">
      <c r="O301" s="100"/>
      <c r="P301" s="100"/>
      <c r="Q301" s="100"/>
      <c r="R301" s="100"/>
      <c r="X301" s="104"/>
      <c r="Y301" s="104"/>
      <c r="Z301" s="104"/>
      <c r="AA301" s="104"/>
    </row>
    <row r="302" spans="15:27">
      <c r="O302" s="100"/>
      <c r="P302" s="100"/>
      <c r="Q302" s="100"/>
      <c r="R302" s="100"/>
      <c r="X302" s="104"/>
      <c r="Y302" s="104"/>
      <c r="Z302" s="104"/>
      <c r="AA302" s="104"/>
    </row>
    <row r="303" spans="15:27">
      <c r="O303" s="100"/>
      <c r="P303" s="100"/>
      <c r="Q303" s="100"/>
      <c r="R303" s="100"/>
      <c r="X303" s="104"/>
      <c r="Y303" s="104"/>
      <c r="Z303" s="104"/>
      <c r="AA303" s="104"/>
    </row>
    <row r="304" spans="15:27">
      <c r="O304" s="100"/>
      <c r="P304" s="100"/>
      <c r="Q304" s="100"/>
      <c r="R304" s="100"/>
      <c r="X304" s="104"/>
      <c r="Y304" s="104"/>
      <c r="Z304" s="104"/>
      <c r="AA304" s="104"/>
    </row>
    <row r="305" spans="15:27">
      <c r="O305" s="100"/>
      <c r="P305" s="100"/>
      <c r="Q305" s="100"/>
      <c r="R305" s="100"/>
      <c r="X305" s="104"/>
      <c r="Y305" s="104"/>
      <c r="Z305" s="104"/>
      <c r="AA305" s="104"/>
    </row>
    <row r="306" spans="15:27">
      <c r="O306" s="100"/>
      <c r="P306" s="100"/>
      <c r="Q306" s="100"/>
      <c r="R306" s="100"/>
      <c r="X306" s="104"/>
      <c r="Y306" s="104"/>
      <c r="Z306" s="104"/>
      <c r="AA306" s="104"/>
    </row>
    <row r="307" spans="15:27">
      <c r="O307" s="100"/>
      <c r="P307" s="100"/>
      <c r="Q307" s="100"/>
      <c r="R307" s="100"/>
      <c r="X307" s="104"/>
      <c r="Y307" s="104"/>
      <c r="Z307" s="104"/>
      <c r="AA307" s="104"/>
    </row>
    <row r="308" spans="15:27">
      <c r="O308" s="100"/>
      <c r="P308" s="100"/>
      <c r="Q308" s="100"/>
      <c r="R308" s="100"/>
      <c r="X308" s="104"/>
      <c r="Y308" s="104"/>
      <c r="Z308" s="104"/>
      <c r="AA308" s="104"/>
    </row>
    <row r="309" spans="15:27">
      <c r="O309" s="100"/>
      <c r="P309" s="100"/>
      <c r="Q309" s="100"/>
      <c r="R309" s="100"/>
      <c r="X309" s="104"/>
      <c r="Y309" s="104"/>
      <c r="Z309" s="104"/>
      <c r="AA309" s="104"/>
    </row>
    <row r="310" spans="15:27">
      <c r="O310" s="100"/>
      <c r="P310" s="100"/>
      <c r="Q310" s="100"/>
      <c r="R310" s="100"/>
      <c r="X310" s="104"/>
      <c r="Y310" s="104"/>
      <c r="Z310" s="104"/>
      <c r="AA310" s="104"/>
    </row>
    <row r="311" spans="15:27">
      <c r="O311" s="100"/>
      <c r="P311" s="100"/>
      <c r="Q311" s="100"/>
      <c r="R311" s="100"/>
      <c r="X311" s="104"/>
      <c r="Y311" s="104"/>
      <c r="Z311" s="104"/>
      <c r="AA311" s="104"/>
    </row>
    <row r="312" spans="15:27">
      <c r="O312" s="100"/>
      <c r="P312" s="100"/>
      <c r="Q312" s="100"/>
      <c r="R312" s="100"/>
      <c r="X312" s="104"/>
      <c r="Y312" s="104"/>
      <c r="Z312" s="104"/>
      <c r="AA312" s="104"/>
    </row>
    <row r="313" spans="15:27">
      <c r="O313" s="100"/>
      <c r="P313" s="100"/>
      <c r="Q313" s="100"/>
      <c r="R313" s="100"/>
      <c r="X313" s="104"/>
      <c r="Y313" s="104"/>
      <c r="Z313" s="104"/>
      <c r="AA313" s="104"/>
    </row>
    <row r="314" spans="15:27">
      <c r="O314" s="100"/>
      <c r="P314" s="100"/>
      <c r="Q314" s="100"/>
      <c r="R314" s="100"/>
      <c r="X314" s="104"/>
      <c r="Y314" s="104"/>
      <c r="Z314" s="104"/>
      <c r="AA314" s="104"/>
    </row>
    <row r="315" spans="15:27">
      <c r="O315" s="100"/>
      <c r="P315" s="100"/>
      <c r="Q315" s="100"/>
      <c r="R315" s="100"/>
      <c r="X315" s="104"/>
      <c r="Y315" s="104"/>
      <c r="Z315" s="104"/>
      <c r="AA315" s="104"/>
    </row>
    <row r="316" spans="15:27">
      <c r="O316" s="100"/>
      <c r="P316" s="100"/>
      <c r="Q316" s="100"/>
      <c r="R316" s="100"/>
      <c r="X316" s="104"/>
      <c r="Y316" s="104"/>
      <c r="Z316" s="104"/>
      <c r="AA316" s="104"/>
    </row>
    <row r="317" spans="15:27">
      <c r="O317" s="100"/>
      <c r="P317" s="100"/>
      <c r="Q317" s="100"/>
      <c r="R317" s="100"/>
      <c r="X317" s="104"/>
      <c r="Y317" s="104"/>
      <c r="Z317" s="104"/>
      <c r="AA317" s="104"/>
    </row>
    <row r="318" spans="15:27">
      <c r="O318" s="100"/>
      <c r="P318" s="100"/>
      <c r="Q318" s="100"/>
      <c r="R318" s="100"/>
      <c r="X318" s="104"/>
      <c r="Y318" s="104"/>
      <c r="Z318" s="104"/>
      <c r="AA318" s="104"/>
    </row>
    <row r="319" spans="15:27">
      <c r="O319" s="100"/>
      <c r="P319" s="100"/>
      <c r="Q319" s="100"/>
      <c r="R319" s="100"/>
      <c r="X319" s="104"/>
      <c r="Y319" s="104"/>
      <c r="Z319" s="104"/>
      <c r="AA319" s="104"/>
    </row>
    <row r="320" spans="15:27">
      <c r="O320" s="100"/>
      <c r="P320" s="100"/>
      <c r="Q320" s="100"/>
      <c r="R320" s="100"/>
      <c r="X320" s="104"/>
      <c r="Y320" s="104"/>
      <c r="Z320" s="104"/>
      <c r="AA320" s="104"/>
    </row>
    <row r="321" spans="15:27">
      <c r="O321" s="100"/>
      <c r="P321" s="100"/>
      <c r="Q321" s="100"/>
      <c r="R321" s="100"/>
      <c r="X321" s="104"/>
      <c r="Y321" s="104"/>
      <c r="Z321" s="104"/>
      <c r="AA321" s="104"/>
    </row>
    <row r="322" spans="15:27">
      <c r="O322" s="100"/>
      <c r="P322" s="100"/>
      <c r="Q322" s="100"/>
      <c r="R322" s="100"/>
      <c r="X322" s="104"/>
      <c r="Y322" s="104"/>
      <c r="Z322" s="104"/>
      <c r="AA322" s="104"/>
    </row>
    <row r="323" spans="15:27">
      <c r="O323" s="100"/>
      <c r="P323" s="100"/>
      <c r="Q323" s="100"/>
      <c r="R323" s="100"/>
      <c r="X323" s="104"/>
      <c r="Y323" s="104"/>
      <c r="Z323" s="104"/>
      <c r="AA323" s="104"/>
    </row>
    <row r="324" spans="15:27">
      <c r="O324" s="100"/>
      <c r="P324" s="100"/>
      <c r="Q324" s="100"/>
      <c r="R324" s="100"/>
      <c r="X324" s="104"/>
      <c r="Y324" s="104"/>
      <c r="Z324" s="104"/>
      <c r="AA324" s="104"/>
    </row>
    <row r="325" spans="15:27">
      <c r="O325" s="100"/>
      <c r="P325" s="100"/>
      <c r="Q325" s="100"/>
      <c r="R325" s="100"/>
      <c r="X325" s="104"/>
      <c r="Y325" s="104"/>
      <c r="Z325" s="104"/>
      <c r="AA325" s="104"/>
    </row>
    <row r="326" spans="15:27">
      <c r="O326" s="100"/>
      <c r="P326" s="100"/>
      <c r="Q326" s="100"/>
      <c r="R326" s="100"/>
      <c r="X326" s="104"/>
      <c r="Y326" s="104"/>
      <c r="Z326" s="104"/>
      <c r="AA326" s="104"/>
    </row>
    <row r="327" spans="15:27">
      <c r="O327" s="100"/>
      <c r="P327" s="100"/>
      <c r="Q327" s="100"/>
      <c r="R327" s="100"/>
      <c r="X327" s="104"/>
      <c r="Y327" s="104"/>
      <c r="Z327" s="104"/>
      <c r="AA327" s="104"/>
    </row>
    <row r="328" spans="15:27">
      <c r="O328" s="100"/>
      <c r="P328" s="100"/>
      <c r="Q328" s="100"/>
      <c r="R328" s="100"/>
      <c r="X328" s="104"/>
      <c r="Y328" s="104"/>
      <c r="Z328" s="104"/>
      <c r="AA328" s="104"/>
    </row>
    <row r="329" spans="15:27">
      <c r="O329" s="100"/>
      <c r="P329" s="100"/>
      <c r="Q329" s="100"/>
      <c r="R329" s="100"/>
      <c r="X329" s="104"/>
      <c r="Y329" s="104"/>
      <c r="Z329" s="104"/>
      <c r="AA329" s="104"/>
    </row>
    <row r="330" spans="15:27">
      <c r="O330" s="100"/>
      <c r="P330" s="100"/>
      <c r="Q330" s="100"/>
      <c r="R330" s="100"/>
      <c r="X330" s="104"/>
      <c r="Y330" s="104"/>
      <c r="Z330" s="104"/>
      <c r="AA330" s="104"/>
    </row>
    <row r="331" spans="15:27">
      <c r="O331" s="100"/>
      <c r="P331" s="100"/>
      <c r="Q331" s="100"/>
      <c r="R331" s="100"/>
      <c r="X331" s="104"/>
      <c r="Y331" s="104"/>
      <c r="Z331" s="104"/>
      <c r="AA331" s="104"/>
    </row>
    <row r="332" spans="15:27">
      <c r="O332" s="100"/>
      <c r="P332" s="100"/>
      <c r="Q332" s="100"/>
      <c r="R332" s="100"/>
      <c r="X332" s="104"/>
      <c r="Y332" s="104"/>
      <c r="Z332" s="104"/>
      <c r="AA332" s="104"/>
    </row>
    <row r="333" spans="15:27">
      <c r="O333" s="100"/>
      <c r="P333" s="100"/>
      <c r="Q333" s="100"/>
      <c r="R333" s="100"/>
      <c r="X333" s="104"/>
      <c r="Y333" s="104"/>
      <c r="Z333" s="104"/>
      <c r="AA333" s="104"/>
    </row>
    <row r="334" spans="15:27">
      <c r="O334" s="100"/>
      <c r="P334" s="100"/>
      <c r="Q334" s="100"/>
      <c r="R334" s="100"/>
      <c r="X334" s="104"/>
      <c r="Y334" s="104"/>
      <c r="Z334" s="104"/>
      <c r="AA334" s="104"/>
    </row>
    <row r="335" spans="15:27">
      <c r="O335" s="100"/>
      <c r="P335" s="100"/>
      <c r="Q335" s="100"/>
      <c r="R335" s="100"/>
      <c r="X335" s="104"/>
      <c r="Y335" s="104"/>
      <c r="Z335" s="104"/>
      <c r="AA335" s="104"/>
    </row>
    <row r="336" spans="15:27">
      <c r="O336" s="100"/>
      <c r="P336" s="100"/>
      <c r="Q336" s="100"/>
      <c r="R336" s="100"/>
      <c r="X336" s="104"/>
      <c r="Y336" s="104"/>
      <c r="Z336" s="104"/>
      <c r="AA336" s="104"/>
    </row>
    <row r="337" spans="15:27">
      <c r="O337" s="100"/>
      <c r="P337" s="100"/>
      <c r="Q337" s="100"/>
      <c r="R337" s="100"/>
      <c r="X337" s="104"/>
      <c r="Y337" s="104"/>
      <c r="Z337" s="104"/>
      <c r="AA337" s="104"/>
    </row>
    <row r="338" spans="15:27">
      <c r="O338" s="100"/>
      <c r="P338" s="100"/>
      <c r="Q338" s="100"/>
      <c r="R338" s="100"/>
      <c r="X338" s="104"/>
      <c r="Y338" s="104"/>
      <c r="Z338" s="104"/>
      <c r="AA338" s="104"/>
    </row>
    <row r="339" spans="15:27">
      <c r="O339" s="100"/>
      <c r="P339" s="100"/>
      <c r="Q339" s="100"/>
      <c r="R339" s="100"/>
      <c r="X339" s="104"/>
      <c r="Y339" s="104"/>
      <c r="Z339" s="104"/>
      <c r="AA339" s="104"/>
    </row>
    <row r="340" spans="15:27">
      <c r="O340" s="100"/>
      <c r="P340" s="100"/>
      <c r="Q340" s="100"/>
      <c r="R340" s="100"/>
      <c r="X340" s="104"/>
      <c r="Y340" s="104"/>
      <c r="Z340" s="104"/>
      <c r="AA340" s="104"/>
    </row>
    <row r="341" spans="15:27">
      <c r="O341" s="100"/>
      <c r="P341" s="100"/>
      <c r="Q341" s="100"/>
      <c r="R341" s="100"/>
      <c r="X341" s="104"/>
      <c r="Y341" s="104"/>
      <c r="Z341" s="104"/>
      <c r="AA341" s="104"/>
    </row>
    <row r="342" spans="15:27">
      <c r="O342" s="100"/>
      <c r="P342" s="100"/>
      <c r="Q342" s="100"/>
      <c r="R342" s="100"/>
      <c r="X342" s="104"/>
      <c r="Y342" s="104"/>
      <c r="Z342" s="104"/>
      <c r="AA342" s="104"/>
    </row>
    <row r="343" spans="15:27">
      <c r="O343" s="100"/>
      <c r="P343" s="100"/>
      <c r="Q343" s="100"/>
      <c r="R343" s="100"/>
      <c r="X343" s="104"/>
      <c r="Y343" s="104"/>
      <c r="Z343" s="104"/>
      <c r="AA343" s="104"/>
    </row>
    <row r="344" spans="15:27">
      <c r="O344" s="100"/>
      <c r="P344" s="100"/>
      <c r="Q344" s="100"/>
      <c r="R344" s="100"/>
      <c r="X344" s="104"/>
      <c r="Y344" s="104"/>
      <c r="Z344" s="104"/>
      <c r="AA344" s="104"/>
    </row>
    <row r="345" spans="15:27">
      <c r="O345" s="100"/>
      <c r="P345" s="100"/>
      <c r="Q345" s="100"/>
      <c r="R345" s="100"/>
      <c r="X345" s="104"/>
      <c r="Y345" s="104"/>
      <c r="Z345" s="104"/>
      <c r="AA345" s="104"/>
    </row>
    <row r="346" spans="15:27">
      <c r="O346" s="100"/>
      <c r="P346" s="100"/>
      <c r="Q346" s="100"/>
      <c r="R346" s="100"/>
      <c r="X346" s="104"/>
      <c r="Y346" s="104"/>
      <c r="Z346" s="104"/>
      <c r="AA346" s="104"/>
    </row>
    <row r="347" spans="15:27">
      <c r="O347" s="100"/>
      <c r="P347" s="100"/>
      <c r="Q347" s="100"/>
      <c r="R347" s="100"/>
      <c r="X347" s="104"/>
      <c r="Y347" s="104"/>
      <c r="Z347" s="104"/>
      <c r="AA347" s="104"/>
    </row>
    <row r="348" spans="15:27">
      <c r="O348" s="100"/>
      <c r="P348" s="100"/>
      <c r="Q348" s="100"/>
      <c r="R348" s="100"/>
      <c r="X348" s="104"/>
      <c r="Y348" s="104"/>
      <c r="Z348" s="104"/>
      <c r="AA348" s="104"/>
    </row>
    <row r="349" spans="15:27">
      <c r="O349" s="100"/>
      <c r="P349" s="100"/>
      <c r="Q349" s="100"/>
      <c r="R349" s="100"/>
      <c r="X349" s="104"/>
      <c r="Y349" s="104"/>
      <c r="Z349" s="104"/>
      <c r="AA349" s="104"/>
    </row>
    <row r="350" spans="15:27">
      <c r="O350" s="100"/>
      <c r="P350" s="100"/>
      <c r="Q350" s="100"/>
      <c r="R350" s="100"/>
      <c r="X350" s="104"/>
      <c r="Y350" s="104"/>
      <c r="Z350" s="104"/>
      <c r="AA350" s="104"/>
    </row>
    <row r="351" spans="15:27">
      <c r="O351" s="100"/>
      <c r="P351" s="100"/>
      <c r="Q351" s="100"/>
      <c r="R351" s="100"/>
      <c r="X351" s="104"/>
      <c r="Y351" s="104"/>
      <c r="Z351" s="104"/>
      <c r="AA351" s="104"/>
    </row>
    <row r="352" spans="15:27">
      <c r="O352" s="100"/>
      <c r="P352" s="100"/>
      <c r="Q352" s="100"/>
      <c r="R352" s="100"/>
      <c r="X352" s="104"/>
      <c r="Y352" s="104"/>
      <c r="Z352" s="104"/>
      <c r="AA352" s="104"/>
    </row>
    <row r="353" spans="15:27">
      <c r="O353" s="100"/>
      <c r="P353" s="100"/>
      <c r="Q353" s="100"/>
      <c r="R353" s="100"/>
      <c r="X353" s="104"/>
      <c r="Y353" s="104"/>
      <c r="Z353" s="104"/>
      <c r="AA353" s="104"/>
    </row>
    <row r="354" spans="15:27">
      <c r="O354" s="100"/>
      <c r="P354" s="100"/>
      <c r="Q354" s="100"/>
      <c r="R354" s="100"/>
      <c r="X354" s="104"/>
      <c r="Y354" s="104"/>
      <c r="Z354" s="104"/>
      <c r="AA354" s="104"/>
    </row>
    <row r="355" spans="15:27">
      <c r="O355" s="100"/>
      <c r="P355" s="100"/>
      <c r="Q355" s="100"/>
      <c r="R355" s="100"/>
      <c r="X355" s="104"/>
      <c r="Y355" s="104"/>
      <c r="Z355" s="104"/>
      <c r="AA355" s="104"/>
    </row>
    <row r="356" spans="15:27">
      <c r="O356" s="100"/>
      <c r="P356" s="100"/>
      <c r="Q356" s="100"/>
      <c r="R356" s="100"/>
      <c r="X356" s="104"/>
      <c r="Y356" s="104"/>
      <c r="Z356" s="104"/>
      <c r="AA356" s="104"/>
    </row>
    <row r="357" spans="15:27">
      <c r="O357" s="100"/>
      <c r="P357" s="100"/>
      <c r="Q357" s="100"/>
      <c r="R357" s="100"/>
      <c r="X357" s="104"/>
      <c r="Y357" s="104"/>
      <c r="Z357" s="104"/>
      <c r="AA357" s="104"/>
    </row>
    <row r="358" spans="15:27">
      <c r="O358" s="100"/>
      <c r="P358" s="100"/>
      <c r="Q358" s="100"/>
      <c r="R358" s="100"/>
      <c r="X358" s="104"/>
      <c r="Y358" s="104"/>
      <c r="Z358" s="104"/>
      <c r="AA358" s="104"/>
    </row>
    <row r="359" spans="15:27">
      <c r="O359" s="100"/>
      <c r="P359" s="100"/>
      <c r="Q359" s="100"/>
      <c r="R359" s="100"/>
      <c r="X359" s="104"/>
      <c r="Y359" s="104"/>
      <c r="Z359" s="104"/>
      <c r="AA359" s="104"/>
    </row>
    <row r="360" spans="15:27">
      <c r="O360" s="100"/>
      <c r="P360" s="100"/>
      <c r="Q360" s="100"/>
      <c r="R360" s="100"/>
      <c r="X360" s="104"/>
      <c r="Y360" s="104"/>
      <c r="Z360" s="104"/>
      <c r="AA360" s="104"/>
    </row>
    <row r="361" spans="15:27">
      <c r="O361" s="100"/>
      <c r="P361" s="100"/>
      <c r="Q361" s="100"/>
      <c r="R361" s="100"/>
      <c r="X361" s="104"/>
      <c r="Y361" s="104"/>
      <c r="Z361" s="104"/>
      <c r="AA361" s="104"/>
    </row>
    <row r="362" spans="15:27">
      <c r="O362" s="100"/>
      <c r="P362" s="100"/>
      <c r="Q362" s="100"/>
      <c r="R362" s="100"/>
      <c r="X362" s="104"/>
      <c r="Y362" s="104"/>
      <c r="Z362" s="104"/>
      <c r="AA362" s="104"/>
    </row>
    <row r="363" spans="15:27">
      <c r="O363" s="100"/>
      <c r="P363" s="100"/>
      <c r="Q363" s="100"/>
      <c r="R363" s="100"/>
      <c r="X363" s="104"/>
      <c r="Y363" s="104"/>
      <c r="Z363" s="104"/>
      <c r="AA363" s="104"/>
    </row>
    <row r="364" spans="15:27">
      <c r="O364" s="100"/>
      <c r="P364" s="100"/>
      <c r="Q364" s="100"/>
      <c r="R364" s="100"/>
      <c r="X364" s="104"/>
      <c r="Y364" s="104"/>
      <c r="Z364" s="104"/>
      <c r="AA364" s="104"/>
    </row>
    <row r="365" spans="15:27">
      <c r="O365" s="100"/>
      <c r="P365" s="100"/>
      <c r="Q365" s="100"/>
      <c r="R365" s="100"/>
      <c r="X365" s="104"/>
      <c r="Y365" s="104"/>
      <c r="Z365" s="104"/>
      <c r="AA365" s="104"/>
    </row>
    <row r="366" spans="15:27">
      <c r="O366" s="100"/>
      <c r="P366" s="100"/>
      <c r="Q366" s="100"/>
      <c r="R366" s="100"/>
      <c r="X366" s="104"/>
      <c r="Y366" s="104"/>
      <c r="Z366" s="104"/>
      <c r="AA366" s="104"/>
    </row>
    <row r="367" spans="15:27">
      <c r="O367" s="100"/>
      <c r="P367" s="100"/>
      <c r="Q367" s="100"/>
      <c r="R367" s="100"/>
      <c r="X367" s="104"/>
      <c r="Y367" s="104"/>
      <c r="Z367" s="104"/>
      <c r="AA367" s="104"/>
    </row>
    <row r="368" spans="15:27">
      <c r="O368" s="100"/>
      <c r="P368" s="100"/>
      <c r="Q368" s="100"/>
      <c r="R368" s="100"/>
      <c r="X368" s="104"/>
      <c r="Y368" s="104"/>
      <c r="Z368" s="104"/>
      <c r="AA368" s="104"/>
    </row>
    <row r="369" spans="15:27">
      <c r="O369" s="100"/>
      <c r="P369" s="100"/>
      <c r="Q369" s="100"/>
      <c r="R369" s="100"/>
      <c r="X369" s="104"/>
      <c r="Y369" s="104"/>
      <c r="Z369" s="104"/>
      <c r="AA369" s="104"/>
    </row>
    <row r="370" spans="15:27">
      <c r="O370" s="100"/>
      <c r="P370" s="100"/>
      <c r="Q370" s="100"/>
      <c r="R370" s="100"/>
      <c r="X370" s="104"/>
      <c r="Y370" s="104"/>
      <c r="Z370" s="104"/>
      <c r="AA370" s="104"/>
    </row>
    <row r="371" spans="15:27">
      <c r="O371" s="100"/>
      <c r="P371" s="100"/>
      <c r="Q371" s="100"/>
      <c r="R371" s="100"/>
      <c r="X371" s="104"/>
      <c r="Y371" s="104"/>
      <c r="Z371" s="104"/>
      <c r="AA371" s="104"/>
    </row>
    <row r="372" spans="15:27">
      <c r="O372" s="100"/>
      <c r="P372" s="100"/>
      <c r="Q372" s="100"/>
      <c r="R372" s="100"/>
      <c r="X372" s="104"/>
      <c r="Y372" s="104"/>
      <c r="Z372" s="104"/>
      <c r="AA372" s="104"/>
    </row>
    <row r="373" spans="15:27">
      <c r="O373" s="100"/>
      <c r="P373" s="100"/>
      <c r="Q373" s="100"/>
      <c r="R373" s="100"/>
      <c r="X373" s="104"/>
      <c r="Y373" s="104"/>
      <c r="Z373" s="104"/>
      <c r="AA373" s="104"/>
    </row>
    <row r="374" spans="15:27">
      <c r="O374" s="100"/>
      <c r="P374" s="100"/>
      <c r="Q374" s="100"/>
      <c r="R374" s="100"/>
      <c r="X374" s="104"/>
      <c r="Y374" s="104"/>
      <c r="Z374" s="104"/>
      <c r="AA374" s="104"/>
    </row>
    <row r="375" spans="15:27">
      <c r="O375" s="100"/>
      <c r="P375" s="100"/>
      <c r="Q375" s="100"/>
      <c r="R375" s="100"/>
      <c r="X375" s="104"/>
      <c r="Y375" s="104"/>
      <c r="Z375" s="104"/>
      <c r="AA375" s="104"/>
    </row>
    <row r="376" spans="15:27">
      <c r="O376" s="100"/>
      <c r="P376" s="100"/>
      <c r="Q376" s="100"/>
      <c r="R376" s="100"/>
      <c r="X376" s="104"/>
      <c r="Y376" s="104"/>
      <c r="Z376" s="104"/>
      <c r="AA376" s="104"/>
    </row>
    <row r="377" spans="15:27">
      <c r="O377" s="100"/>
      <c r="P377" s="100"/>
      <c r="Q377" s="100"/>
      <c r="R377" s="100"/>
      <c r="X377" s="104"/>
      <c r="Y377" s="104"/>
      <c r="Z377" s="104"/>
      <c r="AA377" s="104"/>
    </row>
    <row r="378" spans="15:27">
      <c r="O378" s="100"/>
      <c r="P378" s="100"/>
      <c r="Q378" s="100"/>
      <c r="R378" s="100"/>
      <c r="X378" s="104"/>
      <c r="Y378" s="104"/>
      <c r="Z378" s="104"/>
      <c r="AA378" s="104"/>
    </row>
    <row r="379" spans="15:27">
      <c r="O379" s="100"/>
      <c r="P379" s="100"/>
      <c r="Q379" s="100"/>
      <c r="R379" s="100"/>
      <c r="X379" s="104"/>
      <c r="Y379" s="104"/>
      <c r="Z379" s="104"/>
      <c r="AA379" s="104"/>
    </row>
    <row r="380" spans="15:27">
      <c r="O380" s="100"/>
      <c r="P380" s="100"/>
      <c r="Q380" s="100"/>
      <c r="R380" s="100"/>
      <c r="X380" s="104"/>
      <c r="Y380" s="104"/>
      <c r="Z380" s="104"/>
      <c r="AA380" s="104"/>
    </row>
    <row r="381" spans="15:27">
      <c r="O381" s="100"/>
      <c r="P381" s="100"/>
      <c r="Q381" s="100"/>
      <c r="R381" s="100"/>
      <c r="X381" s="104"/>
      <c r="Y381" s="104"/>
      <c r="Z381" s="104"/>
      <c r="AA381" s="104"/>
    </row>
    <row r="382" spans="15:27">
      <c r="O382" s="100"/>
      <c r="P382" s="100"/>
      <c r="Q382" s="100"/>
      <c r="R382" s="100"/>
      <c r="X382" s="104"/>
      <c r="Y382" s="104"/>
      <c r="Z382" s="104"/>
      <c r="AA382" s="104"/>
    </row>
    <row r="383" spans="15:27">
      <c r="O383" s="100"/>
      <c r="P383" s="100"/>
      <c r="Q383" s="100"/>
      <c r="R383" s="100"/>
      <c r="X383" s="104"/>
      <c r="Y383" s="104"/>
      <c r="Z383" s="104"/>
      <c r="AA383" s="104"/>
    </row>
    <row r="384" spans="15:27">
      <c r="O384" s="100"/>
      <c r="P384" s="100"/>
      <c r="Q384" s="100"/>
      <c r="R384" s="100"/>
      <c r="X384" s="104"/>
      <c r="Y384" s="104"/>
      <c r="Z384" s="104"/>
      <c r="AA384" s="104"/>
    </row>
    <row r="385" spans="15:27">
      <c r="O385" s="100"/>
      <c r="P385" s="100"/>
      <c r="Q385" s="100"/>
      <c r="R385" s="100"/>
      <c r="X385" s="104"/>
      <c r="Y385" s="104"/>
      <c r="Z385" s="104"/>
      <c r="AA385" s="104"/>
    </row>
    <row r="386" spans="15:27">
      <c r="O386" s="100"/>
      <c r="P386" s="100"/>
      <c r="Q386" s="100"/>
      <c r="R386" s="100"/>
      <c r="X386" s="104"/>
      <c r="Y386" s="104"/>
      <c r="Z386" s="104"/>
      <c r="AA386" s="104"/>
    </row>
    <row r="387" spans="15:27">
      <c r="O387" s="100"/>
      <c r="P387" s="100"/>
      <c r="Q387" s="100"/>
      <c r="R387" s="100"/>
      <c r="X387" s="104"/>
      <c r="Y387" s="104"/>
      <c r="Z387" s="104"/>
      <c r="AA387" s="104"/>
    </row>
    <row r="388" spans="15:27">
      <c r="O388" s="100"/>
      <c r="P388" s="100"/>
      <c r="Q388" s="100"/>
      <c r="R388" s="100"/>
      <c r="X388" s="104"/>
      <c r="Y388" s="104"/>
      <c r="Z388" s="104"/>
      <c r="AA388" s="104"/>
    </row>
    <row r="389" spans="15:27">
      <c r="O389" s="100"/>
      <c r="P389" s="100"/>
      <c r="Q389" s="100"/>
      <c r="R389" s="100"/>
      <c r="X389" s="104"/>
      <c r="Y389" s="104"/>
      <c r="Z389" s="104"/>
      <c r="AA389" s="104"/>
    </row>
    <row r="390" spans="15:27">
      <c r="O390" s="100"/>
      <c r="P390" s="100"/>
      <c r="Q390" s="100"/>
      <c r="R390" s="100"/>
      <c r="X390" s="104"/>
      <c r="Y390" s="104"/>
      <c r="Z390" s="104"/>
      <c r="AA390" s="104"/>
    </row>
    <row r="391" spans="15:27">
      <c r="O391" s="100"/>
      <c r="P391" s="100"/>
      <c r="Q391" s="100"/>
      <c r="R391" s="100"/>
      <c r="X391" s="104"/>
      <c r="Y391" s="104"/>
      <c r="Z391" s="104"/>
      <c r="AA391" s="104"/>
    </row>
    <row r="392" spans="15:27">
      <c r="O392" s="100"/>
      <c r="P392" s="100"/>
      <c r="Q392" s="100"/>
      <c r="R392" s="100"/>
      <c r="X392" s="104"/>
      <c r="Y392" s="104"/>
      <c r="Z392" s="104"/>
      <c r="AA392" s="104"/>
    </row>
    <row r="393" spans="15:27">
      <c r="O393" s="100"/>
      <c r="P393" s="100"/>
      <c r="Q393" s="100"/>
      <c r="R393" s="100"/>
      <c r="X393" s="104"/>
      <c r="Y393" s="104"/>
      <c r="Z393" s="104"/>
      <c r="AA393" s="104"/>
    </row>
    <row r="394" spans="15:27">
      <c r="O394" s="100"/>
      <c r="P394" s="100"/>
      <c r="Q394" s="100"/>
      <c r="R394" s="100"/>
      <c r="X394" s="104"/>
      <c r="Y394" s="104"/>
      <c r="Z394" s="104"/>
      <c r="AA394" s="104"/>
    </row>
    <row r="395" spans="15:27">
      <c r="O395" s="100"/>
      <c r="P395" s="100"/>
      <c r="Q395" s="100"/>
      <c r="R395" s="100"/>
      <c r="X395" s="104"/>
      <c r="Y395" s="104"/>
      <c r="Z395" s="104"/>
      <c r="AA395" s="104"/>
    </row>
    <row r="396" spans="15:27">
      <c r="O396" s="100"/>
      <c r="P396" s="100"/>
      <c r="Q396" s="100"/>
      <c r="R396" s="100"/>
      <c r="X396" s="104"/>
      <c r="Y396" s="104"/>
      <c r="Z396" s="104"/>
      <c r="AA396" s="104"/>
    </row>
    <row r="397" spans="15:27">
      <c r="O397" s="100"/>
      <c r="P397" s="100"/>
      <c r="Q397" s="100"/>
      <c r="R397" s="100"/>
      <c r="X397" s="104"/>
      <c r="Y397" s="104"/>
      <c r="Z397" s="104"/>
      <c r="AA397" s="104"/>
    </row>
    <row r="398" spans="15:27">
      <c r="O398" s="100"/>
      <c r="P398" s="100"/>
      <c r="Q398" s="100"/>
      <c r="R398" s="100"/>
      <c r="X398" s="104"/>
      <c r="Y398" s="104"/>
      <c r="Z398" s="104"/>
      <c r="AA398" s="104"/>
    </row>
    <row r="399" spans="15:27">
      <c r="O399" s="100"/>
      <c r="P399" s="100"/>
      <c r="Q399" s="100"/>
      <c r="R399" s="100"/>
      <c r="X399" s="104"/>
      <c r="Y399" s="104"/>
      <c r="Z399" s="104"/>
      <c r="AA399" s="104"/>
    </row>
    <row r="400" spans="15:27">
      <c r="O400" s="100"/>
      <c r="P400" s="100"/>
      <c r="Q400" s="100"/>
      <c r="R400" s="100"/>
      <c r="X400" s="104"/>
      <c r="Y400" s="104"/>
      <c r="Z400" s="104"/>
      <c r="AA400" s="104"/>
    </row>
    <row r="401" spans="15:27">
      <c r="O401" s="100"/>
      <c r="P401" s="100"/>
      <c r="Q401" s="100"/>
      <c r="R401" s="100"/>
      <c r="X401" s="104"/>
      <c r="Y401" s="104"/>
      <c r="Z401" s="104"/>
      <c r="AA401" s="104"/>
    </row>
    <row r="402" spans="15:27">
      <c r="O402" s="100"/>
      <c r="P402" s="100"/>
      <c r="Q402" s="100"/>
      <c r="R402" s="100"/>
      <c r="X402" s="104"/>
      <c r="Y402" s="104"/>
      <c r="Z402" s="104"/>
      <c r="AA402" s="104"/>
    </row>
    <row r="403" spans="15:27">
      <c r="O403" s="100"/>
      <c r="P403" s="100"/>
      <c r="Q403" s="100"/>
      <c r="R403" s="100"/>
      <c r="X403" s="104"/>
      <c r="Y403" s="104"/>
      <c r="Z403" s="104"/>
      <c r="AA403" s="104"/>
    </row>
    <row r="404" spans="15:27">
      <c r="O404" s="100"/>
      <c r="P404" s="100"/>
      <c r="Q404" s="100"/>
      <c r="R404" s="100"/>
      <c r="X404" s="104"/>
      <c r="Y404" s="104"/>
      <c r="Z404" s="104"/>
      <c r="AA404" s="104"/>
    </row>
    <row r="405" spans="15:27">
      <c r="O405" s="100"/>
      <c r="P405" s="100"/>
      <c r="Q405" s="100"/>
      <c r="R405" s="100"/>
      <c r="X405" s="104"/>
      <c r="Y405" s="104"/>
      <c r="Z405" s="104"/>
      <c r="AA405" s="104"/>
    </row>
    <row r="406" spans="15:27">
      <c r="O406" s="100"/>
      <c r="P406" s="100"/>
      <c r="Q406" s="100"/>
      <c r="R406" s="100"/>
      <c r="X406" s="104"/>
      <c r="Y406" s="104"/>
      <c r="Z406" s="104"/>
      <c r="AA406" s="104"/>
    </row>
    <row r="407" spans="15:27">
      <c r="O407" s="100"/>
      <c r="P407" s="100"/>
      <c r="Q407" s="100"/>
      <c r="R407" s="100"/>
      <c r="X407" s="104"/>
      <c r="Y407" s="104"/>
      <c r="Z407" s="104"/>
      <c r="AA407" s="104"/>
    </row>
    <row r="408" spans="15:27">
      <c r="O408" s="100"/>
      <c r="P408" s="100"/>
      <c r="Q408" s="100"/>
      <c r="R408" s="100"/>
      <c r="X408" s="104"/>
      <c r="Y408" s="104"/>
      <c r="Z408" s="104"/>
      <c r="AA408" s="104"/>
    </row>
    <row r="409" spans="15:27">
      <c r="O409" s="100"/>
      <c r="P409" s="100"/>
      <c r="Q409" s="100"/>
      <c r="R409" s="100"/>
      <c r="X409" s="104"/>
      <c r="Y409" s="104"/>
      <c r="Z409" s="104"/>
      <c r="AA409" s="104"/>
    </row>
    <row r="410" spans="15:27">
      <c r="O410" s="100"/>
      <c r="P410" s="100"/>
      <c r="Q410" s="100"/>
      <c r="R410" s="100"/>
      <c r="X410" s="104"/>
      <c r="Y410" s="104"/>
      <c r="Z410" s="104"/>
      <c r="AA410" s="104"/>
    </row>
    <row r="411" spans="15:27">
      <c r="O411" s="100"/>
      <c r="P411" s="100"/>
      <c r="Q411" s="100"/>
      <c r="R411" s="100"/>
      <c r="X411" s="104"/>
      <c r="Y411" s="104"/>
      <c r="Z411" s="104"/>
      <c r="AA411" s="104"/>
    </row>
    <row r="412" spans="15:27">
      <c r="O412" s="100"/>
      <c r="P412" s="100"/>
      <c r="Q412" s="100"/>
      <c r="R412" s="100"/>
      <c r="X412" s="104"/>
      <c r="Y412" s="104"/>
      <c r="Z412" s="104"/>
      <c r="AA412" s="104"/>
    </row>
    <row r="413" spans="15:27">
      <c r="O413" s="100"/>
      <c r="P413" s="100"/>
      <c r="Q413" s="100"/>
      <c r="R413" s="100"/>
      <c r="X413" s="104"/>
      <c r="Y413" s="104"/>
      <c r="Z413" s="104"/>
      <c r="AA413" s="104"/>
    </row>
    <row r="414" spans="15:27">
      <c r="O414" s="100"/>
      <c r="P414" s="100"/>
      <c r="Q414" s="100"/>
      <c r="R414" s="100"/>
      <c r="X414" s="104"/>
      <c r="Y414" s="104"/>
      <c r="Z414" s="104"/>
      <c r="AA414" s="104"/>
    </row>
    <row r="415" spans="15:27">
      <c r="O415" s="100"/>
      <c r="P415" s="100"/>
      <c r="Q415" s="100"/>
      <c r="R415" s="100"/>
      <c r="X415" s="104"/>
      <c r="Y415" s="104"/>
      <c r="Z415" s="104"/>
      <c r="AA415" s="104"/>
    </row>
    <row r="416" spans="15:27">
      <c r="O416" s="100"/>
      <c r="P416" s="100"/>
      <c r="Q416" s="100"/>
      <c r="R416" s="100"/>
      <c r="X416" s="104"/>
      <c r="Y416" s="104"/>
      <c r="Z416" s="104"/>
      <c r="AA416" s="104"/>
    </row>
    <row r="417" spans="15:27">
      <c r="O417" s="100"/>
      <c r="P417" s="100"/>
      <c r="Q417" s="100"/>
      <c r="R417" s="100"/>
      <c r="X417" s="104"/>
      <c r="Y417" s="104"/>
      <c r="Z417" s="104"/>
      <c r="AA417" s="104"/>
    </row>
    <row r="418" spans="15:27">
      <c r="O418" s="100"/>
      <c r="P418" s="100"/>
      <c r="Q418" s="100"/>
      <c r="R418" s="100"/>
      <c r="X418" s="104"/>
      <c r="Y418" s="104"/>
      <c r="Z418" s="104"/>
      <c r="AA418" s="104"/>
    </row>
    <row r="419" spans="15:27">
      <c r="O419" s="100"/>
      <c r="P419" s="100"/>
      <c r="Q419" s="100"/>
      <c r="R419" s="100"/>
      <c r="X419" s="104"/>
      <c r="Y419" s="104"/>
      <c r="Z419" s="104"/>
      <c r="AA419" s="104"/>
    </row>
    <row r="420" spans="15:27">
      <c r="O420" s="100"/>
      <c r="P420" s="100"/>
      <c r="Q420" s="100"/>
      <c r="R420" s="100"/>
      <c r="X420" s="104"/>
      <c r="Y420" s="104"/>
      <c r="Z420" s="104"/>
      <c r="AA420" s="104"/>
    </row>
    <row r="421" spans="15:27">
      <c r="O421" s="100"/>
      <c r="P421" s="100"/>
      <c r="Q421" s="100"/>
      <c r="R421" s="100"/>
      <c r="X421" s="104"/>
      <c r="Y421" s="104"/>
      <c r="Z421" s="104"/>
      <c r="AA421" s="104"/>
    </row>
    <row r="422" spans="15:27">
      <c r="O422" s="100"/>
      <c r="P422" s="100"/>
      <c r="Q422" s="100"/>
      <c r="R422" s="100"/>
      <c r="X422" s="104"/>
      <c r="Y422" s="104"/>
      <c r="Z422" s="104"/>
      <c r="AA422" s="104"/>
    </row>
    <row r="423" spans="15:27">
      <c r="O423" s="100"/>
      <c r="P423" s="100"/>
      <c r="Q423" s="100"/>
      <c r="R423" s="100"/>
      <c r="X423" s="104"/>
      <c r="Y423" s="104"/>
      <c r="Z423" s="104"/>
      <c r="AA423" s="104"/>
    </row>
    <row r="424" spans="15:27">
      <c r="O424" s="100"/>
      <c r="P424" s="100"/>
      <c r="Q424" s="100"/>
      <c r="R424" s="100"/>
      <c r="X424" s="104"/>
      <c r="Y424" s="104"/>
      <c r="Z424" s="104"/>
      <c r="AA424" s="104"/>
    </row>
    <row r="425" spans="15:27">
      <c r="O425" s="100"/>
      <c r="P425" s="100"/>
      <c r="Q425" s="100"/>
      <c r="R425" s="100"/>
      <c r="X425" s="104"/>
      <c r="Y425" s="104"/>
      <c r="Z425" s="104"/>
      <c r="AA425" s="104"/>
    </row>
    <row r="426" spans="15:27">
      <c r="O426" s="100"/>
      <c r="P426" s="100"/>
      <c r="Q426" s="100"/>
      <c r="R426" s="100"/>
      <c r="X426" s="104"/>
      <c r="Y426" s="104"/>
      <c r="Z426" s="104"/>
      <c r="AA426" s="104"/>
    </row>
    <row r="427" spans="15:27">
      <c r="O427" s="100"/>
      <c r="P427" s="100"/>
      <c r="Q427" s="100"/>
      <c r="R427" s="100"/>
      <c r="X427" s="104"/>
      <c r="Y427" s="104"/>
      <c r="Z427" s="104"/>
      <c r="AA427" s="104"/>
    </row>
    <row r="428" spans="15:27">
      <c r="O428" s="100"/>
      <c r="P428" s="100"/>
      <c r="Q428" s="100"/>
      <c r="R428" s="100"/>
      <c r="X428" s="104"/>
      <c r="Y428" s="104"/>
      <c r="Z428" s="104"/>
      <c r="AA428" s="104"/>
    </row>
    <row r="429" spans="15:27">
      <c r="O429" s="100"/>
      <c r="P429" s="100"/>
      <c r="Q429" s="100"/>
      <c r="R429" s="100"/>
      <c r="X429" s="104"/>
      <c r="Y429" s="104"/>
      <c r="Z429" s="104"/>
      <c r="AA429" s="104"/>
    </row>
    <row r="430" spans="15:27">
      <c r="O430" s="100"/>
      <c r="P430" s="100"/>
      <c r="Q430" s="100"/>
      <c r="R430" s="100"/>
      <c r="X430" s="104"/>
      <c r="Y430" s="104"/>
      <c r="Z430" s="104"/>
      <c r="AA430" s="104"/>
    </row>
    <row r="431" spans="15:27">
      <c r="O431" s="100"/>
      <c r="P431" s="100"/>
      <c r="Q431" s="100"/>
      <c r="R431" s="100"/>
      <c r="X431" s="104"/>
      <c r="Y431" s="104"/>
      <c r="Z431" s="104"/>
      <c r="AA431" s="104"/>
    </row>
    <row r="432" spans="15:27">
      <c r="O432" s="100"/>
      <c r="P432" s="100"/>
      <c r="Q432" s="100"/>
      <c r="R432" s="100"/>
      <c r="X432" s="104"/>
      <c r="Y432" s="104"/>
      <c r="Z432" s="104"/>
      <c r="AA432" s="104"/>
    </row>
    <row r="433" spans="15:27">
      <c r="O433" s="100"/>
      <c r="P433" s="100"/>
      <c r="Q433" s="100"/>
      <c r="R433" s="100"/>
      <c r="X433" s="104"/>
      <c r="Y433" s="104"/>
      <c r="Z433" s="104"/>
      <c r="AA433" s="104"/>
    </row>
    <row r="434" spans="15:27">
      <c r="O434" s="100"/>
      <c r="P434" s="100"/>
      <c r="Q434" s="100"/>
      <c r="R434" s="100"/>
      <c r="X434" s="104"/>
      <c r="Y434" s="104"/>
      <c r="Z434" s="104"/>
      <c r="AA434" s="104"/>
    </row>
    <row r="435" spans="15:27">
      <c r="O435" s="100"/>
      <c r="P435" s="100"/>
      <c r="Q435" s="100"/>
      <c r="R435" s="100"/>
      <c r="X435" s="104"/>
      <c r="Y435" s="104"/>
      <c r="Z435" s="104"/>
      <c r="AA435" s="104"/>
    </row>
    <row r="436" spans="15:27">
      <c r="O436" s="100"/>
      <c r="P436" s="100"/>
      <c r="Q436" s="100"/>
      <c r="R436" s="100"/>
      <c r="X436" s="104"/>
      <c r="Y436" s="104"/>
      <c r="Z436" s="104"/>
      <c r="AA436" s="104"/>
    </row>
    <row r="437" spans="15:27">
      <c r="O437" s="100"/>
      <c r="P437" s="100"/>
      <c r="Q437" s="100"/>
      <c r="R437" s="100"/>
      <c r="X437" s="104"/>
      <c r="Y437" s="104"/>
      <c r="Z437" s="104"/>
      <c r="AA437" s="104"/>
    </row>
    <row r="438" spans="15:27">
      <c r="O438" s="100"/>
      <c r="P438" s="100"/>
      <c r="Q438" s="100"/>
      <c r="R438" s="100"/>
      <c r="X438" s="104"/>
      <c r="Y438" s="104"/>
      <c r="Z438" s="104"/>
      <c r="AA438" s="104"/>
    </row>
    <row r="439" spans="15:27">
      <c r="O439" s="100"/>
      <c r="P439" s="100"/>
      <c r="Q439" s="100"/>
      <c r="R439" s="100"/>
      <c r="X439" s="104"/>
      <c r="Y439" s="104"/>
      <c r="Z439" s="104"/>
      <c r="AA439" s="104"/>
    </row>
    <row r="440" spans="15:27">
      <c r="O440" s="100"/>
      <c r="P440" s="100"/>
      <c r="Q440" s="100"/>
      <c r="R440" s="100"/>
      <c r="X440" s="104"/>
      <c r="Y440" s="104"/>
      <c r="Z440" s="104"/>
      <c r="AA440" s="104"/>
    </row>
    <row r="441" spans="15:27">
      <c r="O441" s="100"/>
      <c r="P441" s="100"/>
      <c r="Q441" s="100"/>
      <c r="R441" s="100"/>
      <c r="X441" s="104"/>
      <c r="Y441" s="104"/>
      <c r="Z441" s="104"/>
      <c r="AA441" s="104"/>
    </row>
    <row r="442" spans="15:27">
      <c r="O442" s="100"/>
      <c r="P442" s="100"/>
      <c r="Q442" s="100"/>
      <c r="R442" s="100"/>
      <c r="X442" s="104"/>
      <c r="Y442" s="104"/>
      <c r="Z442" s="104"/>
      <c r="AA442" s="104"/>
    </row>
    <row r="443" spans="15:27">
      <c r="O443" s="100"/>
      <c r="P443" s="100"/>
      <c r="Q443" s="100"/>
      <c r="R443" s="100"/>
      <c r="X443" s="104"/>
      <c r="Y443" s="104"/>
      <c r="Z443" s="104"/>
      <c r="AA443" s="104"/>
    </row>
    <row r="444" spans="15:27">
      <c r="O444" s="100"/>
      <c r="P444" s="100"/>
      <c r="Q444" s="100"/>
      <c r="R444" s="100"/>
      <c r="X444" s="104"/>
      <c r="Y444" s="104"/>
      <c r="Z444" s="104"/>
      <c r="AA444" s="104"/>
    </row>
    <row r="445" spans="15:27">
      <c r="O445" s="100"/>
      <c r="P445" s="100"/>
      <c r="Q445" s="100"/>
      <c r="R445" s="100"/>
      <c r="X445" s="104"/>
      <c r="Y445" s="104"/>
      <c r="Z445" s="104"/>
      <c r="AA445" s="104"/>
    </row>
    <row r="446" spans="15:27">
      <c r="O446" s="100"/>
      <c r="P446" s="100"/>
      <c r="Q446" s="100"/>
      <c r="R446" s="100"/>
      <c r="X446" s="104"/>
      <c r="Y446" s="104"/>
      <c r="Z446" s="104"/>
      <c r="AA446" s="104"/>
    </row>
    <row r="447" spans="15:27">
      <c r="O447" s="100"/>
      <c r="P447" s="100"/>
      <c r="Q447" s="100"/>
      <c r="R447" s="100"/>
      <c r="X447" s="104"/>
      <c r="Y447" s="104"/>
      <c r="Z447" s="104"/>
      <c r="AA447" s="104"/>
    </row>
    <row r="448" spans="15:27">
      <c r="O448" s="100"/>
      <c r="P448" s="100"/>
      <c r="Q448" s="100"/>
      <c r="R448" s="100"/>
      <c r="X448" s="104"/>
      <c r="Y448" s="104"/>
      <c r="Z448" s="104"/>
      <c r="AA448" s="104"/>
    </row>
    <row r="449" spans="15:27">
      <c r="O449" s="100"/>
      <c r="P449" s="100"/>
      <c r="Q449" s="100"/>
      <c r="R449" s="100"/>
      <c r="X449" s="104"/>
      <c r="Y449" s="104"/>
      <c r="Z449" s="104"/>
      <c r="AA449" s="104"/>
    </row>
    <row r="450" spans="15:27">
      <c r="O450" s="100"/>
      <c r="P450" s="100"/>
      <c r="Q450" s="100"/>
      <c r="R450" s="100"/>
      <c r="X450" s="104"/>
      <c r="Y450" s="104"/>
      <c r="Z450" s="104"/>
      <c r="AA450" s="104"/>
    </row>
    <row r="451" spans="15:27">
      <c r="O451" s="100"/>
      <c r="P451" s="100"/>
      <c r="Q451" s="100"/>
      <c r="R451" s="100"/>
      <c r="X451" s="104"/>
      <c r="Y451" s="104"/>
      <c r="Z451" s="104"/>
      <c r="AA451" s="104"/>
    </row>
    <row r="452" spans="15:27">
      <c r="O452" s="100"/>
      <c r="P452" s="100"/>
      <c r="Q452" s="100"/>
      <c r="R452" s="100"/>
      <c r="X452" s="104"/>
      <c r="Y452" s="104"/>
      <c r="Z452" s="104"/>
      <c r="AA452" s="104"/>
    </row>
    <row r="453" spans="15:27">
      <c r="O453" s="100"/>
      <c r="P453" s="100"/>
      <c r="Q453" s="100"/>
      <c r="R453" s="100"/>
      <c r="X453" s="104"/>
      <c r="Y453" s="104"/>
      <c r="Z453" s="104"/>
      <c r="AA453" s="104"/>
    </row>
    <row r="454" spans="15:27">
      <c r="O454" s="100"/>
      <c r="P454" s="100"/>
      <c r="Q454" s="100"/>
      <c r="R454" s="100"/>
      <c r="X454" s="104"/>
      <c r="Y454" s="104"/>
      <c r="Z454" s="104"/>
      <c r="AA454" s="104"/>
    </row>
    <row r="455" spans="15:27">
      <c r="O455" s="100"/>
      <c r="P455" s="100"/>
      <c r="Q455" s="100"/>
      <c r="R455" s="100"/>
      <c r="X455" s="104"/>
      <c r="Y455" s="104"/>
      <c r="Z455" s="104"/>
      <c r="AA455" s="104"/>
    </row>
    <row r="456" spans="15:27">
      <c r="O456" s="100"/>
      <c r="P456" s="100"/>
      <c r="Q456" s="100"/>
      <c r="R456" s="100"/>
      <c r="X456" s="104"/>
      <c r="Y456" s="104"/>
      <c r="Z456" s="104"/>
      <c r="AA456" s="104"/>
    </row>
    <row r="457" spans="15:27">
      <c r="O457" s="100"/>
      <c r="P457" s="100"/>
      <c r="Q457" s="100"/>
      <c r="R457" s="100"/>
      <c r="X457" s="104"/>
      <c r="Y457" s="104"/>
      <c r="Z457" s="104"/>
      <c r="AA457" s="104"/>
    </row>
    <row r="458" spans="15:27">
      <c r="O458" s="100"/>
      <c r="P458" s="100"/>
      <c r="Q458" s="100"/>
      <c r="R458" s="100"/>
      <c r="X458" s="104"/>
      <c r="Y458" s="104"/>
      <c r="Z458" s="104"/>
      <c r="AA458" s="104"/>
    </row>
    <row r="459" spans="15:27">
      <c r="O459" s="100"/>
      <c r="P459" s="100"/>
      <c r="Q459" s="100"/>
      <c r="R459" s="100"/>
      <c r="X459" s="104"/>
      <c r="Y459" s="104"/>
      <c r="Z459" s="104"/>
      <c r="AA459" s="104"/>
    </row>
    <row r="460" spans="15:27">
      <c r="O460" s="100"/>
      <c r="P460" s="100"/>
      <c r="Q460" s="100"/>
      <c r="R460" s="100"/>
      <c r="X460" s="104"/>
      <c r="Y460" s="104"/>
      <c r="Z460" s="104"/>
      <c r="AA460" s="104"/>
    </row>
    <row r="461" spans="15:27">
      <c r="O461" s="100"/>
      <c r="P461" s="100"/>
      <c r="Q461" s="100"/>
      <c r="R461" s="100"/>
      <c r="X461" s="104"/>
      <c r="Y461" s="104"/>
      <c r="Z461" s="104"/>
      <c r="AA461" s="104"/>
    </row>
    <row r="462" spans="15:27">
      <c r="O462" s="100"/>
      <c r="P462" s="100"/>
      <c r="Q462" s="100"/>
      <c r="R462" s="100"/>
      <c r="X462" s="104"/>
      <c r="Y462" s="104"/>
      <c r="Z462" s="104"/>
      <c r="AA462" s="104"/>
    </row>
    <row r="463" spans="15:27">
      <c r="O463" s="100"/>
      <c r="P463" s="100"/>
      <c r="Q463" s="100"/>
      <c r="R463" s="100"/>
      <c r="X463" s="104"/>
      <c r="Y463" s="104"/>
      <c r="Z463" s="104"/>
      <c r="AA463" s="104"/>
    </row>
    <row r="464" spans="15:27">
      <c r="O464" s="100"/>
      <c r="P464" s="100"/>
      <c r="Q464" s="100"/>
      <c r="R464" s="100"/>
      <c r="X464" s="104"/>
      <c r="Y464" s="104"/>
      <c r="Z464" s="104"/>
      <c r="AA464" s="104"/>
    </row>
    <row r="465" spans="15:27">
      <c r="O465" s="100"/>
      <c r="P465" s="100"/>
      <c r="Q465" s="100"/>
      <c r="R465" s="100"/>
      <c r="X465" s="104"/>
      <c r="Y465" s="104"/>
      <c r="Z465" s="104"/>
      <c r="AA465" s="104"/>
    </row>
    <row r="466" spans="15:27">
      <c r="O466" s="100"/>
      <c r="P466" s="100"/>
      <c r="Q466" s="100"/>
      <c r="R466" s="100"/>
      <c r="X466" s="104"/>
      <c r="Y466" s="104"/>
      <c r="Z466" s="104"/>
      <c r="AA466" s="104"/>
    </row>
    <row r="467" spans="15:27">
      <c r="O467" s="100"/>
      <c r="P467" s="100"/>
      <c r="Q467" s="100"/>
      <c r="R467" s="100"/>
      <c r="X467" s="104"/>
      <c r="Y467" s="104"/>
      <c r="Z467" s="104"/>
      <c r="AA467" s="104"/>
    </row>
    <row r="468" spans="15:27">
      <c r="O468" s="100"/>
      <c r="P468" s="100"/>
      <c r="Q468" s="100"/>
      <c r="R468" s="100"/>
      <c r="X468" s="104"/>
      <c r="Y468" s="104"/>
      <c r="Z468" s="104"/>
      <c r="AA468" s="104"/>
    </row>
    <row r="469" spans="15:27">
      <c r="O469" s="100"/>
      <c r="P469" s="100"/>
      <c r="Q469" s="100"/>
      <c r="R469" s="100"/>
      <c r="X469" s="104"/>
      <c r="Y469" s="104"/>
      <c r="Z469" s="104"/>
      <c r="AA469" s="104"/>
    </row>
    <row r="470" spans="15:27">
      <c r="O470" s="100"/>
      <c r="P470" s="100"/>
      <c r="Q470" s="100"/>
      <c r="R470" s="100"/>
      <c r="X470" s="104"/>
      <c r="Y470" s="104"/>
      <c r="Z470" s="104"/>
      <c r="AA470" s="104"/>
    </row>
    <row r="471" spans="15:27">
      <c r="O471" s="100"/>
      <c r="P471" s="100"/>
      <c r="Q471" s="100"/>
      <c r="R471" s="100"/>
      <c r="X471" s="104"/>
      <c r="Y471" s="104"/>
      <c r="Z471" s="104"/>
      <c r="AA471" s="104"/>
    </row>
    <row r="472" spans="15:27">
      <c r="O472" s="100"/>
      <c r="P472" s="100"/>
      <c r="Q472" s="100"/>
      <c r="R472" s="100"/>
      <c r="X472" s="104"/>
      <c r="Y472" s="104"/>
      <c r="Z472" s="104"/>
      <c r="AA472" s="104"/>
    </row>
    <row r="473" spans="15:27">
      <c r="O473" s="100"/>
      <c r="P473" s="100"/>
      <c r="Q473" s="100"/>
      <c r="R473" s="100"/>
      <c r="X473" s="104"/>
      <c r="Y473" s="104"/>
      <c r="Z473" s="104"/>
      <c r="AA473" s="104"/>
    </row>
    <row r="474" spans="15:27">
      <c r="O474" s="100"/>
      <c r="P474" s="100"/>
      <c r="Q474" s="100"/>
      <c r="R474" s="100"/>
      <c r="X474" s="104"/>
      <c r="Y474" s="104"/>
      <c r="Z474" s="104"/>
      <c r="AA474" s="104"/>
    </row>
    <row r="475" spans="15:27">
      <c r="O475" s="100"/>
      <c r="P475" s="100"/>
      <c r="Q475" s="100"/>
      <c r="R475" s="100"/>
      <c r="X475" s="104"/>
      <c r="Y475" s="104"/>
      <c r="Z475" s="104"/>
      <c r="AA475" s="104"/>
    </row>
    <row r="476" spans="15:27">
      <c r="O476" s="100"/>
      <c r="P476" s="100"/>
      <c r="Q476" s="100"/>
      <c r="R476" s="100"/>
      <c r="X476" s="104"/>
      <c r="Y476" s="104"/>
      <c r="Z476" s="104"/>
      <c r="AA476" s="104"/>
    </row>
    <row r="477" spans="15:27">
      <c r="O477" s="100"/>
      <c r="P477" s="100"/>
      <c r="Q477" s="100"/>
      <c r="R477" s="100"/>
      <c r="X477" s="104"/>
      <c r="Y477" s="104"/>
      <c r="Z477" s="104"/>
      <c r="AA477" s="104"/>
    </row>
    <row r="478" spans="15:27">
      <c r="O478" s="100"/>
      <c r="P478" s="100"/>
      <c r="Q478" s="100"/>
      <c r="R478" s="100"/>
      <c r="X478" s="104"/>
      <c r="Y478" s="104"/>
      <c r="Z478" s="104"/>
      <c r="AA478" s="104"/>
    </row>
    <row r="479" spans="15:27">
      <c r="O479" s="100"/>
      <c r="P479" s="100"/>
      <c r="Q479" s="100"/>
      <c r="R479" s="100"/>
      <c r="X479" s="104"/>
      <c r="Y479" s="104"/>
      <c r="Z479" s="104"/>
      <c r="AA479" s="104"/>
    </row>
    <row r="480" spans="15:27">
      <c r="O480" s="100"/>
      <c r="P480" s="100"/>
      <c r="Q480" s="100"/>
      <c r="R480" s="100"/>
      <c r="X480" s="104"/>
      <c r="Y480" s="104"/>
      <c r="Z480" s="104"/>
      <c r="AA480" s="104"/>
    </row>
    <row r="481" spans="15:27">
      <c r="O481" s="100"/>
      <c r="P481" s="100"/>
      <c r="Q481" s="100"/>
      <c r="R481" s="100"/>
      <c r="X481" s="104"/>
      <c r="Y481" s="104"/>
      <c r="Z481" s="104"/>
      <c r="AA481" s="104"/>
    </row>
    <row r="482" spans="15:27">
      <c r="O482" s="100"/>
      <c r="P482" s="100"/>
      <c r="Q482" s="100"/>
      <c r="R482" s="100"/>
      <c r="X482" s="104"/>
      <c r="Y482" s="104"/>
      <c r="Z482" s="104"/>
      <c r="AA482" s="104"/>
    </row>
    <row r="483" spans="15:27">
      <c r="O483" s="100"/>
      <c r="P483" s="100"/>
      <c r="Q483" s="100"/>
      <c r="R483" s="100"/>
      <c r="X483" s="104"/>
      <c r="Y483" s="104"/>
      <c r="Z483" s="104"/>
      <c r="AA483" s="104"/>
    </row>
    <row r="484" spans="15:27">
      <c r="O484" s="100"/>
      <c r="P484" s="100"/>
      <c r="Q484" s="100"/>
      <c r="R484" s="100"/>
      <c r="X484" s="104"/>
      <c r="Y484" s="104"/>
      <c r="Z484" s="104"/>
      <c r="AA484" s="104"/>
    </row>
    <row r="485" spans="15:27">
      <c r="O485" s="100"/>
      <c r="P485" s="100"/>
      <c r="Q485" s="100"/>
      <c r="R485" s="100"/>
      <c r="X485" s="104"/>
      <c r="Y485" s="104"/>
      <c r="Z485" s="104"/>
      <c r="AA485" s="104"/>
    </row>
    <row r="486" spans="15:27">
      <c r="O486" s="100"/>
      <c r="P486" s="100"/>
      <c r="Q486" s="100"/>
      <c r="R486" s="100"/>
      <c r="X486" s="104"/>
      <c r="Y486" s="104"/>
      <c r="Z486" s="104"/>
      <c r="AA486" s="104"/>
    </row>
    <row r="487" spans="15:27">
      <c r="O487" s="100"/>
      <c r="P487" s="100"/>
      <c r="Q487" s="100"/>
      <c r="R487" s="100"/>
      <c r="X487" s="104"/>
      <c r="Y487" s="104"/>
      <c r="Z487" s="104"/>
      <c r="AA487" s="104"/>
    </row>
    <row r="488" spans="15:27">
      <c r="O488" s="100"/>
      <c r="P488" s="100"/>
      <c r="Q488" s="100"/>
      <c r="R488" s="100"/>
      <c r="X488" s="104"/>
      <c r="Y488" s="104"/>
      <c r="Z488" s="104"/>
      <c r="AA488" s="104"/>
    </row>
    <row r="489" spans="15:27">
      <c r="O489" s="100"/>
      <c r="P489" s="100"/>
      <c r="Q489" s="100"/>
      <c r="R489" s="100"/>
      <c r="X489" s="104"/>
      <c r="Y489" s="104"/>
      <c r="Z489" s="104"/>
      <c r="AA489" s="104"/>
    </row>
    <row r="490" spans="15:27">
      <c r="O490" s="100"/>
      <c r="P490" s="100"/>
      <c r="Q490" s="100"/>
      <c r="R490" s="100"/>
      <c r="X490" s="104"/>
      <c r="Y490" s="104"/>
      <c r="Z490" s="104"/>
      <c r="AA490" s="104"/>
    </row>
    <row r="491" spans="15:27">
      <c r="O491" s="100"/>
      <c r="P491" s="100"/>
      <c r="Q491" s="100"/>
      <c r="R491" s="100"/>
      <c r="X491" s="104"/>
      <c r="Y491" s="104"/>
      <c r="Z491" s="104"/>
      <c r="AA491" s="104"/>
    </row>
    <row r="492" spans="15:27">
      <c r="O492" s="100"/>
      <c r="P492" s="100"/>
      <c r="Q492" s="100"/>
      <c r="R492" s="100"/>
      <c r="X492" s="104"/>
      <c r="Y492" s="104"/>
      <c r="Z492" s="104"/>
      <c r="AA492" s="104"/>
    </row>
    <row r="493" spans="15:27">
      <c r="O493" s="100"/>
      <c r="P493" s="100"/>
      <c r="Q493" s="100"/>
      <c r="R493" s="100"/>
      <c r="X493" s="104"/>
      <c r="Y493" s="104"/>
      <c r="Z493" s="104"/>
      <c r="AA493" s="104"/>
    </row>
    <row r="494" spans="15:27">
      <c r="O494" s="100"/>
      <c r="P494" s="100"/>
      <c r="Q494" s="100"/>
      <c r="R494" s="100"/>
      <c r="X494" s="104"/>
      <c r="Y494" s="104"/>
      <c r="Z494" s="104"/>
      <c r="AA494" s="104"/>
    </row>
    <row r="495" spans="15:27">
      <c r="O495" s="100"/>
      <c r="P495" s="100"/>
      <c r="Q495" s="100"/>
      <c r="R495" s="100"/>
      <c r="X495" s="104"/>
      <c r="Y495" s="104"/>
      <c r="Z495" s="104"/>
      <c r="AA495" s="104"/>
    </row>
    <row r="496" spans="15:27">
      <c r="O496" s="100"/>
      <c r="P496" s="100"/>
      <c r="Q496" s="100"/>
      <c r="R496" s="100"/>
      <c r="X496" s="104"/>
      <c r="Y496" s="104"/>
      <c r="Z496" s="104"/>
      <c r="AA496" s="104"/>
    </row>
    <row r="497" spans="15:27">
      <c r="O497" s="100"/>
      <c r="P497" s="100"/>
      <c r="Q497" s="100"/>
      <c r="R497" s="100"/>
      <c r="X497" s="104"/>
      <c r="Y497" s="104"/>
      <c r="Z497" s="104"/>
      <c r="AA497" s="104"/>
    </row>
    <row r="498" spans="15:27">
      <c r="O498" s="100"/>
      <c r="P498" s="100"/>
      <c r="Q498" s="100"/>
      <c r="R498" s="100"/>
      <c r="X498" s="104"/>
      <c r="Y498" s="104"/>
      <c r="Z498" s="104"/>
      <c r="AA498" s="104"/>
    </row>
    <row r="499" spans="15:27">
      <c r="O499" s="100"/>
      <c r="P499" s="100"/>
      <c r="Q499" s="100"/>
      <c r="R499" s="100"/>
      <c r="X499" s="104"/>
      <c r="Y499" s="104"/>
      <c r="Z499" s="104"/>
      <c r="AA499" s="104"/>
    </row>
    <row r="500" spans="15:27">
      <c r="O500" s="100"/>
      <c r="P500" s="100"/>
      <c r="Q500" s="100"/>
      <c r="R500" s="100"/>
      <c r="X500" s="104"/>
      <c r="Y500" s="104"/>
      <c r="Z500" s="104"/>
      <c r="AA500" s="104"/>
    </row>
    <row r="501" spans="15:27">
      <c r="O501" s="100"/>
      <c r="P501" s="100"/>
      <c r="Q501" s="100"/>
      <c r="R501" s="100"/>
      <c r="X501" s="104"/>
      <c r="Y501" s="104"/>
      <c r="Z501" s="104"/>
      <c r="AA501" s="104"/>
    </row>
    <row r="502" spans="15:27">
      <c r="O502" s="100"/>
      <c r="P502" s="100"/>
      <c r="Q502" s="100"/>
      <c r="R502" s="100"/>
      <c r="X502" s="104"/>
      <c r="Y502" s="104"/>
      <c r="Z502" s="104"/>
      <c r="AA502" s="104"/>
    </row>
    <row r="503" spans="15:27">
      <c r="O503" s="100"/>
      <c r="P503" s="100"/>
      <c r="Q503" s="100"/>
      <c r="R503" s="100"/>
      <c r="X503" s="104"/>
      <c r="Y503" s="104"/>
      <c r="Z503" s="104"/>
      <c r="AA503" s="104"/>
    </row>
    <row r="504" spans="15:27">
      <c r="O504" s="100"/>
      <c r="P504" s="100"/>
      <c r="Q504" s="100"/>
      <c r="R504" s="100"/>
      <c r="X504" s="104"/>
      <c r="Y504" s="104"/>
      <c r="Z504" s="104"/>
      <c r="AA504" s="104"/>
    </row>
    <row r="505" spans="15:27">
      <c r="O505" s="100"/>
      <c r="P505" s="100"/>
      <c r="Q505" s="100"/>
      <c r="R505" s="100"/>
      <c r="X505" s="104"/>
      <c r="Y505" s="104"/>
      <c r="Z505" s="104"/>
      <c r="AA505" s="104"/>
    </row>
    <row r="506" spans="15:27">
      <c r="O506" s="100"/>
      <c r="P506" s="100"/>
      <c r="Q506" s="100"/>
      <c r="R506" s="100"/>
      <c r="X506" s="104"/>
      <c r="Y506" s="104"/>
      <c r="Z506" s="104"/>
      <c r="AA506" s="104"/>
    </row>
    <row r="507" spans="15:27">
      <c r="O507" s="100"/>
      <c r="P507" s="100"/>
      <c r="Q507" s="100"/>
      <c r="R507" s="100"/>
      <c r="X507" s="104"/>
      <c r="Y507" s="104"/>
      <c r="Z507" s="104"/>
      <c r="AA507" s="104"/>
    </row>
    <row r="508" spans="15:27">
      <c r="O508" s="100"/>
      <c r="P508" s="100"/>
      <c r="Q508" s="100"/>
      <c r="R508" s="100"/>
      <c r="X508" s="104"/>
      <c r="Y508" s="104"/>
      <c r="Z508" s="104"/>
      <c r="AA508" s="104"/>
    </row>
    <row r="509" spans="15:27">
      <c r="O509" s="100"/>
      <c r="P509" s="100"/>
      <c r="Q509" s="100"/>
      <c r="R509" s="100"/>
      <c r="X509" s="104"/>
      <c r="Y509" s="104"/>
      <c r="Z509" s="104"/>
      <c r="AA509" s="104"/>
    </row>
    <row r="510" spans="15:27">
      <c r="O510" s="100"/>
      <c r="P510" s="100"/>
      <c r="Q510" s="100"/>
      <c r="R510" s="100"/>
      <c r="X510" s="104"/>
      <c r="Y510" s="104"/>
      <c r="Z510" s="104"/>
      <c r="AA510" s="104"/>
    </row>
    <row r="511" spans="15:27">
      <c r="O511" s="100"/>
      <c r="P511" s="100"/>
      <c r="Q511" s="100"/>
      <c r="R511" s="100"/>
      <c r="X511" s="104"/>
      <c r="Y511" s="104"/>
      <c r="Z511" s="104"/>
      <c r="AA511" s="104"/>
    </row>
    <row r="512" spans="15:27">
      <c r="O512" s="100"/>
      <c r="P512" s="100"/>
      <c r="Q512" s="100"/>
      <c r="R512" s="100"/>
      <c r="X512" s="104"/>
      <c r="Y512" s="104"/>
      <c r="Z512" s="104"/>
      <c r="AA512" s="104"/>
    </row>
    <row r="513" spans="15:27">
      <c r="O513" s="100"/>
      <c r="P513" s="100"/>
      <c r="Q513" s="100"/>
      <c r="R513" s="100"/>
      <c r="X513" s="104"/>
      <c r="Y513" s="104"/>
      <c r="Z513" s="104"/>
      <c r="AA513" s="104"/>
    </row>
    <row r="514" spans="15:27">
      <c r="O514" s="100"/>
      <c r="P514" s="100"/>
      <c r="Q514" s="100"/>
      <c r="R514" s="100"/>
      <c r="X514" s="104"/>
      <c r="Y514" s="104"/>
      <c r="Z514" s="104"/>
      <c r="AA514" s="104"/>
    </row>
    <row r="515" spans="15:27">
      <c r="O515" s="100"/>
      <c r="P515" s="100"/>
      <c r="Q515" s="100"/>
      <c r="R515" s="100"/>
      <c r="X515" s="104"/>
      <c r="Y515" s="104"/>
      <c r="Z515" s="104"/>
      <c r="AA515" s="104"/>
    </row>
    <row r="516" spans="15:27">
      <c r="O516" s="100"/>
      <c r="P516" s="100"/>
      <c r="Q516" s="100"/>
      <c r="R516" s="100"/>
      <c r="X516" s="104"/>
      <c r="Y516" s="104"/>
      <c r="Z516" s="104"/>
      <c r="AA516" s="104"/>
    </row>
    <row r="517" spans="15:27">
      <c r="O517" s="100"/>
      <c r="P517" s="100"/>
      <c r="Q517" s="100"/>
      <c r="R517" s="100"/>
      <c r="X517" s="104"/>
      <c r="Y517" s="104"/>
      <c r="Z517" s="104"/>
      <c r="AA517" s="104"/>
    </row>
    <row r="518" spans="15:27">
      <c r="O518" s="100"/>
      <c r="P518" s="100"/>
      <c r="Q518" s="100"/>
      <c r="R518" s="100"/>
      <c r="X518" s="104"/>
      <c r="Y518" s="104"/>
      <c r="Z518" s="104"/>
      <c r="AA518" s="104"/>
    </row>
    <row r="519" spans="15:27">
      <c r="O519" s="100"/>
      <c r="P519" s="100"/>
      <c r="Q519" s="100"/>
      <c r="R519" s="100"/>
      <c r="X519" s="104"/>
      <c r="Y519" s="104"/>
      <c r="Z519" s="104"/>
      <c r="AA519" s="104"/>
    </row>
    <row r="520" spans="15:27">
      <c r="O520" s="100"/>
      <c r="P520" s="100"/>
      <c r="Q520" s="100"/>
      <c r="R520" s="100"/>
      <c r="X520" s="104"/>
      <c r="Y520" s="104"/>
      <c r="Z520" s="104"/>
      <c r="AA520" s="104"/>
    </row>
    <row r="521" spans="15:27">
      <c r="O521" s="100"/>
      <c r="P521" s="100"/>
      <c r="Q521" s="100"/>
      <c r="R521" s="100"/>
      <c r="X521" s="104"/>
      <c r="Y521" s="104"/>
      <c r="Z521" s="104"/>
      <c r="AA521" s="104"/>
    </row>
    <row r="522" spans="15:27">
      <c r="O522" s="100"/>
      <c r="P522" s="100"/>
      <c r="Q522" s="100"/>
      <c r="R522" s="100"/>
      <c r="X522" s="104"/>
      <c r="Y522" s="104"/>
      <c r="Z522" s="104"/>
      <c r="AA522" s="104"/>
    </row>
    <row r="523" spans="15:27">
      <c r="O523" s="100"/>
      <c r="P523" s="100"/>
      <c r="Q523" s="100"/>
      <c r="R523" s="100"/>
      <c r="X523" s="104"/>
      <c r="Y523" s="104"/>
      <c r="Z523" s="104"/>
      <c r="AA523" s="104"/>
    </row>
    <row r="524" spans="15:27">
      <c r="O524" s="100"/>
      <c r="P524" s="100"/>
      <c r="Q524" s="100"/>
      <c r="R524" s="100"/>
      <c r="X524" s="104"/>
      <c r="Y524" s="104"/>
      <c r="Z524" s="104"/>
      <c r="AA524" s="104"/>
    </row>
    <row r="525" spans="15:27">
      <c r="O525" s="100"/>
      <c r="P525" s="100"/>
      <c r="Q525" s="100"/>
      <c r="R525" s="100"/>
      <c r="X525" s="104"/>
      <c r="Y525" s="104"/>
      <c r="Z525" s="104"/>
      <c r="AA525" s="104"/>
    </row>
    <row r="526" spans="15:27">
      <c r="O526" s="100"/>
      <c r="P526" s="100"/>
      <c r="Q526" s="100"/>
      <c r="R526" s="100"/>
      <c r="X526" s="104"/>
      <c r="Y526" s="104"/>
      <c r="Z526" s="104"/>
      <c r="AA526" s="104"/>
    </row>
    <row r="527" spans="15:27">
      <c r="O527" s="100"/>
      <c r="P527" s="100"/>
      <c r="Q527" s="100"/>
      <c r="R527" s="100"/>
      <c r="X527" s="104"/>
      <c r="Y527" s="104"/>
      <c r="Z527" s="104"/>
      <c r="AA527" s="104"/>
    </row>
    <row r="528" spans="15:27">
      <c r="O528" s="100"/>
      <c r="P528" s="100"/>
      <c r="Q528" s="100"/>
      <c r="R528" s="100"/>
      <c r="X528" s="104"/>
      <c r="Y528" s="104"/>
      <c r="Z528" s="104"/>
      <c r="AA528" s="104"/>
    </row>
    <row r="529" spans="15:27">
      <c r="O529" s="100"/>
      <c r="P529" s="100"/>
      <c r="Q529" s="100"/>
      <c r="R529" s="100"/>
      <c r="X529" s="104"/>
      <c r="Y529" s="104"/>
      <c r="Z529" s="104"/>
      <c r="AA529" s="104"/>
    </row>
    <row r="530" spans="15:27">
      <c r="O530" s="100"/>
      <c r="P530" s="100"/>
      <c r="Q530" s="100"/>
      <c r="R530" s="100"/>
      <c r="X530" s="104"/>
      <c r="Y530" s="104"/>
      <c r="Z530" s="104"/>
      <c r="AA530" s="104"/>
    </row>
    <row r="531" spans="15:27">
      <c r="O531" s="100"/>
      <c r="P531" s="100"/>
      <c r="Q531" s="100"/>
      <c r="R531" s="100"/>
      <c r="X531" s="104"/>
      <c r="Y531" s="104"/>
      <c r="Z531" s="104"/>
      <c r="AA531" s="104"/>
    </row>
    <row r="532" spans="15:27">
      <c r="O532" s="100"/>
      <c r="P532" s="100"/>
      <c r="Q532" s="100"/>
      <c r="R532" s="100"/>
      <c r="X532" s="104"/>
      <c r="Y532" s="104"/>
      <c r="Z532" s="104"/>
      <c r="AA532" s="104"/>
    </row>
    <row r="533" spans="15:27">
      <c r="O533" s="100"/>
      <c r="P533" s="100"/>
      <c r="Q533" s="100"/>
      <c r="R533" s="100"/>
      <c r="X533" s="104"/>
      <c r="Y533" s="104"/>
      <c r="Z533" s="104"/>
      <c r="AA533" s="104"/>
    </row>
    <row r="534" spans="15:27">
      <c r="O534" s="100"/>
      <c r="P534" s="100"/>
      <c r="Q534" s="100"/>
      <c r="R534" s="100"/>
      <c r="X534" s="104"/>
      <c r="Y534" s="104"/>
      <c r="Z534" s="104"/>
      <c r="AA534" s="104"/>
    </row>
    <row r="535" spans="15:27">
      <c r="O535" s="100"/>
      <c r="P535" s="100"/>
      <c r="Q535" s="100"/>
      <c r="R535" s="100"/>
      <c r="X535" s="104"/>
      <c r="Y535" s="104"/>
      <c r="Z535" s="104"/>
      <c r="AA535" s="104"/>
    </row>
    <row r="536" spans="15:27">
      <c r="O536" s="100"/>
      <c r="P536" s="100"/>
      <c r="Q536" s="100"/>
      <c r="R536" s="100"/>
      <c r="X536" s="104"/>
      <c r="Y536" s="104"/>
      <c r="Z536" s="104"/>
      <c r="AA536" s="104"/>
    </row>
    <row r="537" spans="15:27">
      <c r="O537" s="100"/>
      <c r="P537" s="100"/>
      <c r="Q537" s="100"/>
      <c r="R537" s="100"/>
      <c r="X537" s="104"/>
      <c r="Y537" s="104"/>
      <c r="Z537" s="104"/>
      <c r="AA537" s="104"/>
    </row>
    <row r="538" spans="15:27">
      <c r="O538" s="100"/>
      <c r="P538" s="100"/>
      <c r="Q538" s="100"/>
      <c r="R538" s="100"/>
      <c r="X538" s="104"/>
      <c r="Y538" s="104"/>
      <c r="Z538" s="104"/>
      <c r="AA538" s="104"/>
    </row>
    <row r="539" spans="15:27">
      <c r="O539" s="100"/>
      <c r="P539" s="100"/>
      <c r="Q539" s="100"/>
      <c r="R539" s="100"/>
      <c r="X539" s="104"/>
      <c r="Y539" s="104"/>
      <c r="Z539" s="104"/>
      <c r="AA539" s="104"/>
    </row>
    <row r="540" spans="15:27">
      <c r="O540" s="100"/>
      <c r="P540" s="100"/>
      <c r="Q540" s="100"/>
      <c r="R540" s="100"/>
      <c r="X540" s="104"/>
      <c r="Y540" s="104"/>
      <c r="Z540" s="104"/>
      <c r="AA540" s="104"/>
    </row>
    <row r="541" spans="15:27">
      <c r="O541" s="100"/>
      <c r="P541" s="100"/>
      <c r="Q541" s="100"/>
      <c r="R541" s="100"/>
      <c r="X541" s="104"/>
      <c r="Y541" s="104"/>
      <c r="Z541" s="104"/>
      <c r="AA541" s="104"/>
    </row>
    <row r="542" spans="15:27">
      <c r="O542" s="100"/>
      <c r="P542" s="100"/>
      <c r="Q542" s="100"/>
      <c r="R542" s="100"/>
      <c r="X542" s="104"/>
      <c r="Y542" s="104"/>
      <c r="Z542" s="104"/>
      <c r="AA542" s="104"/>
    </row>
    <row r="543" spans="15:27">
      <c r="O543" s="100"/>
      <c r="P543" s="100"/>
      <c r="Q543" s="100"/>
      <c r="R543" s="100"/>
      <c r="X543" s="104"/>
      <c r="Y543" s="104"/>
      <c r="Z543" s="104"/>
      <c r="AA543" s="104"/>
    </row>
    <row r="544" spans="15:27">
      <c r="O544" s="100"/>
      <c r="P544" s="100"/>
      <c r="Q544" s="100"/>
      <c r="R544" s="100"/>
      <c r="X544" s="104"/>
      <c r="Y544" s="104"/>
      <c r="Z544" s="104"/>
      <c r="AA544" s="104"/>
    </row>
    <row r="545" spans="15:27">
      <c r="O545" s="100"/>
      <c r="P545" s="100"/>
      <c r="Q545" s="100"/>
      <c r="R545" s="100"/>
      <c r="X545" s="104"/>
      <c r="Y545" s="104"/>
      <c r="Z545" s="104"/>
      <c r="AA545" s="104"/>
    </row>
    <row r="546" spans="15:27">
      <c r="O546" s="100"/>
      <c r="P546" s="100"/>
      <c r="Q546" s="100"/>
      <c r="R546" s="100"/>
      <c r="X546" s="104"/>
      <c r="Y546" s="104"/>
      <c r="Z546" s="104"/>
      <c r="AA546" s="104"/>
    </row>
    <row r="547" spans="15:27">
      <c r="O547" s="100"/>
      <c r="P547" s="100"/>
      <c r="Q547" s="100"/>
      <c r="R547" s="100"/>
      <c r="X547" s="104"/>
      <c r="Y547" s="104"/>
      <c r="Z547" s="104"/>
      <c r="AA547" s="104"/>
    </row>
    <row r="548" spans="15:27">
      <c r="O548" s="100"/>
      <c r="P548" s="100"/>
      <c r="Q548" s="100"/>
      <c r="R548" s="100"/>
      <c r="X548" s="104"/>
      <c r="Y548" s="104"/>
      <c r="Z548" s="104"/>
      <c r="AA548" s="104"/>
    </row>
    <row r="549" spans="15:27">
      <c r="O549" s="100"/>
      <c r="P549" s="100"/>
      <c r="Q549" s="100"/>
      <c r="R549" s="100"/>
      <c r="X549" s="104"/>
      <c r="Y549" s="104"/>
      <c r="Z549" s="104"/>
      <c r="AA549" s="104"/>
    </row>
    <row r="550" spans="15:27">
      <c r="O550" s="100"/>
      <c r="P550" s="100"/>
      <c r="Q550" s="100"/>
      <c r="R550" s="100"/>
      <c r="X550" s="104"/>
      <c r="Y550" s="104"/>
      <c r="Z550" s="104"/>
      <c r="AA550" s="104"/>
    </row>
    <row r="551" spans="15:27">
      <c r="O551" s="100"/>
      <c r="P551" s="100"/>
      <c r="Q551" s="100"/>
      <c r="R551" s="100"/>
      <c r="X551" s="104"/>
      <c r="Y551" s="104"/>
      <c r="Z551" s="104"/>
      <c r="AA551" s="104"/>
    </row>
    <row r="552" spans="15:27">
      <c r="O552" s="100"/>
      <c r="P552" s="100"/>
      <c r="Q552" s="100"/>
      <c r="R552" s="100"/>
      <c r="X552" s="104"/>
      <c r="Y552" s="104"/>
      <c r="Z552" s="104"/>
      <c r="AA552" s="104"/>
    </row>
    <row r="553" spans="15:27">
      <c r="O553" s="100"/>
      <c r="P553" s="100"/>
      <c r="Q553" s="100"/>
      <c r="R553" s="100"/>
      <c r="X553" s="104"/>
      <c r="Y553" s="104"/>
      <c r="Z553" s="104"/>
      <c r="AA553" s="104"/>
    </row>
    <row r="554" spans="15:27">
      <c r="O554" s="100"/>
      <c r="P554" s="100"/>
      <c r="Q554" s="100"/>
      <c r="R554" s="100"/>
      <c r="X554" s="104"/>
      <c r="Y554" s="104"/>
      <c r="Z554" s="104"/>
      <c r="AA554" s="104"/>
    </row>
    <row r="555" spans="15:27">
      <c r="O555" s="100"/>
      <c r="P555" s="100"/>
      <c r="Q555" s="100"/>
      <c r="R555" s="100"/>
      <c r="X555" s="104"/>
      <c r="Y555" s="104"/>
      <c r="Z555" s="104"/>
      <c r="AA555" s="104"/>
    </row>
    <row r="556" spans="15:27">
      <c r="O556" s="100"/>
      <c r="P556" s="100"/>
      <c r="Q556" s="100"/>
      <c r="R556" s="100"/>
      <c r="X556" s="104"/>
      <c r="Y556" s="104"/>
      <c r="Z556" s="104"/>
      <c r="AA556" s="104"/>
    </row>
    <row r="557" spans="15:27">
      <c r="O557" s="100"/>
      <c r="P557" s="100"/>
      <c r="Q557" s="100"/>
      <c r="R557" s="100"/>
      <c r="X557" s="104"/>
      <c r="Y557" s="104"/>
      <c r="Z557" s="104"/>
      <c r="AA557" s="104"/>
    </row>
    <row r="558" spans="15:27">
      <c r="O558" s="100"/>
      <c r="P558" s="100"/>
      <c r="Q558" s="100"/>
      <c r="R558" s="100"/>
      <c r="X558" s="104"/>
      <c r="Y558" s="104"/>
      <c r="Z558" s="104"/>
      <c r="AA558" s="104"/>
    </row>
    <row r="559" spans="15:27">
      <c r="O559" s="100"/>
      <c r="P559" s="100"/>
      <c r="Q559" s="100"/>
      <c r="R559" s="100"/>
      <c r="X559" s="104"/>
      <c r="Y559" s="104"/>
      <c r="Z559" s="104"/>
      <c r="AA559" s="104"/>
    </row>
    <row r="560" spans="15:27">
      <c r="O560" s="100"/>
      <c r="P560" s="100"/>
      <c r="Q560" s="100"/>
      <c r="R560" s="100"/>
      <c r="X560" s="104"/>
      <c r="Y560" s="104"/>
      <c r="Z560" s="104"/>
      <c r="AA560" s="104"/>
    </row>
    <row r="561" spans="15:27">
      <c r="O561" s="100"/>
      <c r="P561" s="100"/>
      <c r="Q561" s="100"/>
      <c r="R561" s="100"/>
      <c r="X561" s="104"/>
      <c r="Y561" s="104"/>
      <c r="Z561" s="104"/>
      <c r="AA561" s="104"/>
    </row>
    <row r="562" spans="15:27">
      <c r="O562" s="100"/>
      <c r="P562" s="100"/>
      <c r="Q562" s="100"/>
      <c r="R562" s="100"/>
      <c r="X562" s="104"/>
      <c r="Y562" s="104"/>
      <c r="Z562" s="104"/>
      <c r="AA562" s="104"/>
    </row>
    <row r="563" spans="15:27">
      <c r="O563" s="100"/>
      <c r="P563" s="100"/>
      <c r="Q563" s="100"/>
      <c r="R563" s="100"/>
      <c r="X563" s="104"/>
      <c r="Y563" s="104"/>
      <c r="Z563" s="104"/>
      <c r="AA563" s="104"/>
    </row>
    <row r="564" spans="15:27">
      <c r="O564" s="100"/>
      <c r="P564" s="100"/>
      <c r="Q564" s="100"/>
      <c r="R564" s="100"/>
      <c r="X564" s="104"/>
      <c r="Y564" s="104"/>
      <c r="Z564" s="104"/>
      <c r="AA564" s="104"/>
    </row>
    <row r="565" spans="15:27">
      <c r="O565" s="100"/>
      <c r="P565" s="100"/>
      <c r="Q565" s="100"/>
      <c r="R565" s="100"/>
      <c r="X565" s="104"/>
      <c r="Y565" s="104"/>
      <c r="Z565" s="104"/>
      <c r="AA565" s="104"/>
    </row>
    <row r="566" spans="15:27">
      <c r="O566" s="100"/>
      <c r="P566" s="100"/>
      <c r="Q566" s="100"/>
      <c r="R566" s="100"/>
      <c r="X566" s="104"/>
      <c r="Y566" s="104"/>
      <c r="Z566" s="104"/>
      <c r="AA566" s="104"/>
    </row>
    <row r="567" spans="15:27">
      <c r="O567" s="100"/>
      <c r="P567" s="100"/>
      <c r="Q567" s="100"/>
      <c r="R567" s="100"/>
      <c r="X567" s="104"/>
      <c r="Y567" s="104"/>
      <c r="Z567" s="104"/>
      <c r="AA567" s="104"/>
    </row>
    <row r="568" spans="15:27">
      <c r="O568" s="100"/>
      <c r="P568" s="100"/>
      <c r="Q568" s="100"/>
      <c r="R568" s="100"/>
      <c r="X568" s="104"/>
      <c r="Y568" s="104"/>
      <c r="Z568" s="104"/>
      <c r="AA568" s="104"/>
    </row>
    <row r="569" spans="15:27">
      <c r="O569" s="100"/>
      <c r="P569" s="100"/>
      <c r="Q569" s="100"/>
      <c r="R569" s="100"/>
      <c r="X569" s="104"/>
      <c r="Y569" s="104"/>
      <c r="Z569" s="104"/>
      <c r="AA569" s="104"/>
    </row>
    <row r="570" spans="15:27">
      <c r="O570" s="100"/>
      <c r="P570" s="100"/>
      <c r="Q570" s="100"/>
      <c r="R570" s="100"/>
      <c r="X570" s="104"/>
      <c r="Y570" s="104"/>
      <c r="Z570" s="104"/>
      <c r="AA570" s="104"/>
    </row>
    <row r="571" spans="15:27">
      <c r="O571" s="100"/>
      <c r="P571" s="100"/>
      <c r="Q571" s="100"/>
      <c r="R571" s="100"/>
      <c r="X571" s="104"/>
      <c r="Y571" s="104"/>
      <c r="Z571" s="104"/>
      <c r="AA571" s="104"/>
    </row>
    <row r="572" spans="15:27">
      <c r="O572" s="100"/>
      <c r="P572" s="100"/>
      <c r="Q572" s="100"/>
      <c r="R572" s="100"/>
      <c r="X572" s="104"/>
      <c r="Y572" s="104"/>
      <c r="Z572" s="104"/>
      <c r="AA572" s="104"/>
    </row>
    <row r="573" spans="15:27">
      <c r="O573" s="100"/>
      <c r="P573" s="100"/>
      <c r="Q573" s="100"/>
      <c r="R573" s="100"/>
      <c r="X573" s="104"/>
      <c r="Y573" s="104"/>
      <c r="Z573" s="104"/>
      <c r="AA573" s="104"/>
    </row>
    <row r="574" spans="15:27">
      <c r="O574" s="100"/>
      <c r="P574" s="100"/>
      <c r="Q574" s="100"/>
      <c r="R574" s="100"/>
      <c r="X574" s="104"/>
      <c r="Y574" s="104"/>
      <c r="Z574" s="104"/>
      <c r="AA574" s="104"/>
    </row>
    <row r="575" spans="15:27">
      <c r="O575" s="100"/>
      <c r="P575" s="100"/>
      <c r="Q575" s="100"/>
      <c r="R575" s="100"/>
      <c r="X575" s="104"/>
      <c r="Y575" s="104"/>
      <c r="Z575" s="104"/>
      <c r="AA575" s="104"/>
    </row>
    <row r="576" spans="15:27">
      <c r="O576" s="100"/>
      <c r="P576" s="100"/>
      <c r="Q576" s="100"/>
      <c r="R576" s="100"/>
      <c r="X576" s="104"/>
      <c r="Y576" s="104"/>
      <c r="Z576" s="104"/>
      <c r="AA576" s="104"/>
    </row>
    <row r="577" spans="15:27">
      <c r="O577" s="100"/>
      <c r="P577" s="100"/>
      <c r="Q577" s="100"/>
      <c r="R577" s="100"/>
      <c r="X577" s="104"/>
      <c r="Y577" s="104"/>
      <c r="Z577" s="104"/>
      <c r="AA577" s="104"/>
    </row>
    <row r="578" spans="15:27">
      <c r="O578" s="100"/>
      <c r="P578" s="100"/>
      <c r="Q578" s="100"/>
      <c r="R578" s="100"/>
      <c r="X578" s="104"/>
      <c r="Y578" s="104"/>
      <c r="Z578" s="104"/>
      <c r="AA578" s="104"/>
    </row>
    <row r="579" spans="15:27">
      <c r="O579" s="100"/>
      <c r="P579" s="100"/>
      <c r="Q579" s="100"/>
      <c r="R579" s="100"/>
      <c r="X579" s="104"/>
      <c r="Y579" s="104"/>
      <c r="Z579" s="104"/>
      <c r="AA579" s="104"/>
    </row>
    <row r="580" spans="15:27">
      <c r="O580" s="100"/>
      <c r="P580" s="100"/>
      <c r="Q580" s="100"/>
      <c r="R580" s="100"/>
      <c r="X580" s="104"/>
      <c r="Y580" s="104"/>
      <c r="Z580" s="104"/>
      <c r="AA580" s="104"/>
    </row>
    <row r="581" spans="15:27">
      <c r="O581" s="100"/>
      <c r="P581" s="100"/>
      <c r="Q581" s="100"/>
      <c r="R581" s="100"/>
      <c r="X581" s="104"/>
      <c r="Y581" s="104"/>
      <c r="Z581" s="104"/>
      <c r="AA581" s="104"/>
    </row>
    <row r="582" spans="15:27">
      <c r="O582" s="100"/>
      <c r="P582" s="100"/>
      <c r="Q582" s="100"/>
      <c r="R582" s="100"/>
      <c r="X582" s="104"/>
      <c r="Y582" s="104"/>
      <c r="Z582" s="104"/>
      <c r="AA582" s="104"/>
    </row>
    <row r="583" spans="15:27">
      <c r="O583" s="100"/>
      <c r="P583" s="100"/>
      <c r="Q583" s="100"/>
      <c r="R583" s="100"/>
      <c r="X583" s="104"/>
      <c r="Y583" s="104"/>
      <c r="Z583" s="104"/>
      <c r="AA583" s="104"/>
    </row>
    <row r="584" spans="15:27">
      <c r="O584" s="100"/>
      <c r="P584" s="100"/>
      <c r="Q584" s="100"/>
      <c r="R584" s="100"/>
      <c r="X584" s="104"/>
      <c r="Y584" s="104"/>
      <c r="Z584" s="104"/>
      <c r="AA584" s="104"/>
    </row>
    <row r="585" spans="15:27">
      <c r="O585" s="100"/>
      <c r="P585" s="100"/>
      <c r="Q585" s="100"/>
      <c r="R585" s="100"/>
      <c r="X585" s="104"/>
      <c r="Y585" s="104"/>
      <c r="Z585" s="104"/>
      <c r="AA585" s="104"/>
    </row>
    <row r="586" spans="15:27">
      <c r="O586" s="100"/>
      <c r="P586" s="100"/>
      <c r="Q586" s="100"/>
      <c r="R586" s="100"/>
      <c r="X586" s="104"/>
      <c r="Y586" s="104"/>
      <c r="Z586" s="104"/>
      <c r="AA586" s="104"/>
    </row>
    <row r="587" spans="15:27">
      <c r="O587" s="100"/>
      <c r="P587" s="100"/>
      <c r="Q587" s="100"/>
      <c r="R587" s="100"/>
      <c r="X587" s="104"/>
      <c r="Y587" s="104"/>
      <c r="Z587" s="104"/>
      <c r="AA587" s="104"/>
    </row>
    <row r="588" spans="15:27">
      <c r="O588" s="100"/>
      <c r="P588" s="100"/>
      <c r="Q588" s="100"/>
      <c r="R588" s="100"/>
      <c r="X588" s="104"/>
      <c r="Y588" s="104"/>
      <c r="Z588" s="104"/>
      <c r="AA588" s="104"/>
    </row>
    <row r="589" spans="15:27">
      <c r="O589" s="100"/>
      <c r="P589" s="100"/>
      <c r="Q589" s="100"/>
      <c r="R589" s="100"/>
      <c r="X589" s="104"/>
      <c r="Y589" s="104"/>
      <c r="Z589" s="104"/>
      <c r="AA589" s="104"/>
    </row>
    <row r="590" spans="15:27">
      <c r="O590" s="100"/>
      <c r="P590" s="100"/>
      <c r="Q590" s="100"/>
      <c r="R590" s="100"/>
      <c r="X590" s="104"/>
      <c r="Y590" s="104"/>
      <c r="Z590" s="104"/>
      <c r="AA590" s="104"/>
    </row>
    <row r="591" spans="15:27">
      <c r="O591" s="100"/>
      <c r="P591" s="100"/>
      <c r="Q591" s="100"/>
      <c r="R591" s="100"/>
      <c r="X591" s="104"/>
      <c r="Y591" s="104"/>
      <c r="Z591" s="104"/>
      <c r="AA591" s="104"/>
    </row>
    <row r="592" spans="15:27">
      <c r="O592" s="100"/>
      <c r="P592" s="100"/>
      <c r="Q592" s="100"/>
      <c r="R592" s="100"/>
      <c r="X592" s="104"/>
      <c r="Y592" s="104"/>
      <c r="Z592" s="104"/>
      <c r="AA592" s="104"/>
    </row>
    <row r="593" spans="15:27">
      <c r="O593" s="100"/>
      <c r="P593" s="100"/>
      <c r="Q593" s="100"/>
      <c r="R593" s="100"/>
      <c r="X593" s="104"/>
      <c r="Y593" s="104"/>
      <c r="Z593" s="104"/>
      <c r="AA593" s="104"/>
    </row>
    <row r="594" spans="15:27">
      <c r="O594" s="100"/>
      <c r="P594" s="100"/>
      <c r="Q594" s="100"/>
      <c r="R594" s="100"/>
      <c r="X594" s="104"/>
      <c r="Y594" s="104"/>
      <c r="Z594" s="104"/>
      <c r="AA594" s="104"/>
    </row>
    <row r="595" spans="15:27">
      <c r="O595" s="100"/>
      <c r="P595" s="100"/>
      <c r="Q595" s="100"/>
      <c r="R595" s="100"/>
      <c r="X595" s="104"/>
      <c r="Y595" s="104"/>
      <c r="Z595" s="104"/>
      <c r="AA595" s="104"/>
    </row>
    <row r="596" spans="15:27">
      <c r="O596" s="100"/>
      <c r="P596" s="100"/>
      <c r="Q596" s="100"/>
      <c r="R596" s="100"/>
      <c r="X596" s="104"/>
      <c r="Y596" s="104"/>
      <c r="Z596" s="104"/>
      <c r="AA596" s="104"/>
    </row>
    <row r="597" spans="15:27">
      <c r="O597" s="100"/>
      <c r="P597" s="100"/>
      <c r="Q597" s="100"/>
      <c r="R597" s="100"/>
      <c r="X597" s="104"/>
      <c r="Y597" s="104"/>
      <c r="Z597" s="104"/>
      <c r="AA597" s="104"/>
    </row>
    <row r="598" spans="15:27">
      <c r="O598" s="100"/>
      <c r="P598" s="100"/>
      <c r="Q598" s="100"/>
      <c r="R598" s="100"/>
      <c r="X598" s="104"/>
      <c r="Y598" s="104"/>
      <c r="Z598" s="104"/>
      <c r="AA598" s="104"/>
    </row>
    <row r="599" spans="15:27">
      <c r="O599" s="100"/>
      <c r="P599" s="100"/>
      <c r="Q599" s="100"/>
      <c r="R599" s="100"/>
      <c r="X599" s="104"/>
      <c r="Y599" s="104"/>
      <c r="Z599" s="104"/>
      <c r="AA599" s="104"/>
    </row>
    <row r="600" spans="15:27">
      <c r="O600" s="100"/>
      <c r="P600" s="100"/>
      <c r="Q600" s="100"/>
      <c r="R600" s="100"/>
      <c r="X600" s="104"/>
      <c r="Y600" s="104"/>
      <c r="Z600" s="104"/>
      <c r="AA600" s="104"/>
    </row>
    <row r="601" spans="15:27">
      <c r="O601" s="100"/>
      <c r="P601" s="100"/>
      <c r="Q601" s="100"/>
      <c r="R601" s="100"/>
      <c r="X601" s="104"/>
      <c r="Y601" s="104"/>
      <c r="Z601" s="104"/>
      <c r="AA601" s="104"/>
    </row>
    <row r="602" spans="15:27">
      <c r="O602" s="100"/>
      <c r="P602" s="100"/>
      <c r="Q602" s="100"/>
      <c r="R602" s="100"/>
      <c r="X602" s="104"/>
      <c r="Y602" s="104"/>
      <c r="Z602" s="104"/>
      <c r="AA602" s="104"/>
    </row>
    <row r="603" spans="15:27">
      <c r="O603" s="100"/>
      <c r="P603" s="100"/>
      <c r="Q603" s="100"/>
      <c r="R603" s="100"/>
      <c r="X603" s="104"/>
      <c r="Y603" s="104"/>
      <c r="Z603" s="104"/>
      <c r="AA603" s="104"/>
    </row>
    <row r="604" spans="15:27">
      <c r="O604" s="100"/>
      <c r="P604" s="100"/>
      <c r="Q604" s="100"/>
      <c r="R604" s="100"/>
      <c r="X604" s="104"/>
      <c r="Y604" s="104"/>
      <c r="Z604" s="104"/>
      <c r="AA604" s="104"/>
    </row>
    <row r="605" spans="15:27">
      <c r="O605" s="100"/>
      <c r="P605" s="100"/>
      <c r="Q605" s="100"/>
      <c r="R605" s="100"/>
      <c r="X605" s="104"/>
      <c r="Y605" s="104"/>
      <c r="Z605" s="104"/>
      <c r="AA605" s="104"/>
    </row>
    <row r="606" spans="15:27">
      <c r="O606" s="100"/>
      <c r="P606" s="100"/>
      <c r="Q606" s="100"/>
      <c r="R606" s="100"/>
      <c r="X606" s="104"/>
      <c r="Y606" s="104"/>
      <c r="Z606" s="104"/>
      <c r="AA606" s="104"/>
    </row>
    <row r="607" spans="15:27">
      <c r="O607" s="100"/>
      <c r="P607" s="100"/>
      <c r="Q607" s="100"/>
      <c r="R607" s="100"/>
      <c r="X607" s="104"/>
      <c r="Y607" s="104"/>
      <c r="Z607" s="104"/>
      <c r="AA607" s="104"/>
    </row>
    <row r="608" spans="15:27">
      <c r="O608" s="100"/>
      <c r="P608" s="100"/>
      <c r="Q608" s="100"/>
      <c r="R608" s="100"/>
      <c r="X608" s="104"/>
      <c r="Y608" s="104"/>
      <c r="Z608" s="104"/>
      <c r="AA608" s="104"/>
    </row>
    <row r="609" spans="15:27">
      <c r="O609" s="100"/>
      <c r="P609" s="100"/>
      <c r="Q609" s="100"/>
      <c r="R609" s="100"/>
      <c r="X609" s="104"/>
      <c r="Y609" s="104"/>
      <c r="Z609" s="104"/>
      <c r="AA609" s="104"/>
    </row>
    <row r="610" spans="15:27">
      <c r="O610" s="100"/>
      <c r="P610" s="100"/>
      <c r="Q610" s="100"/>
      <c r="R610" s="100"/>
      <c r="X610" s="104"/>
      <c r="Y610" s="104"/>
      <c r="Z610" s="104"/>
      <c r="AA610" s="104"/>
    </row>
    <row r="611" spans="15:27">
      <c r="O611" s="100"/>
      <c r="P611" s="100"/>
      <c r="Q611" s="100"/>
      <c r="R611" s="100"/>
      <c r="X611" s="104"/>
      <c r="Y611" s="104"/>
      <c r="Z611" s="104"/>
      <c r="AA611" s="104"/>
    </row>
    <row r="612" spans="15:27">
      <c r="O612" s="100"/>
      <c r="P612" s="100"/>
      <c r="Q612" s="100"/>
      <c r="R612" s="100"/>
      <c r="X612" s="104"/>
      <c r="Y612" s="104"/>
      <c r="Z612" s="104"/>
      <c r="AA612" s="104"/>
    </row>
    <row r="613" spans="15:27">
      <c r="O613" s="100"/>
      <c r="P613" s="100"/>
      <c r="Q613" s="100"/>
      <c r="R613" s="100"/>
      <c r="X613" s="104"/>
      <c r="Y613" s="104"/>
      <c r="Z613" s="104"/>
      <c r="AA613" s="104"/>
    </row>
    <row r="614" spans="15:27">
      <c r="O614" s="100"/>
      <c r="P614" s="100"/>
      <c r="Q614" s="100"/>
      <c r="R614" s="100"/>
      <c r="X614" s="104"/>
      <c r="Y614" s="104"/>
      <c r="Z614" s="104"/>
      <c r="AA614" s="104"/>
    </row>
    <row r="615" spans="15:27">
      <c r="O615" s="100"/>
      <c r="P615" s="100"/>
      <c r="Q615" s="100"/>
      <c r="R615" s="100"/>
      <c r="X615" s="104"/>
      <c r="Y615" s="104"/>
      <c r="Z615" s="104"/>
      <c r="AA615" s="104"/>
    </row>
    <row r="616" spans="15:27">
      <c r="O616" s="100"/>
      <c r="P616" s="100"/>
      <c r="Q616" s="100"/>
      <c r="R616" s="100"/>
      <c r="X616" s="104"/>
      <c r="Y616" s="104"/>
      <c r="Z616" s="104"/>
      <c r="AA616" s="104"/>
    </row>
    <row r="617" spans="15:27">
      <c r="O617" s="100"/>
      <c r="P617" s="100"/>
      <c r="Q617" s="100"/>
      <c r="R617" s="100"/>
      <c r="X617" s="104"/>
      <c r="Y617" s="104"/>
      <c r="Z617" s="104"/>
      <c r="AA617" s="104"/>
    </row>
    <row r="618" spans="15:27">
      <c r="O618" s="100"/>
      <c r="P618" s="100"/>
      <c r="Q618" s="100"/>
      <c r="R618" s="100"/>
      <c r="X618" s="104"/>
      <c r="Y618" s="104"/>
      <c r="Z618" s="104"/>
      <c r="AA618" s="104"/>
    </row>
    <row r="619" spans="15:27">
      <c r="O619" s="100"/>
      <c r="P619" s="100"/>
      <c r="Q619" s="100"/>
      <c r="R619" s="100"/>
      <c r="X619" s="104"/>
      <c r="Y619" s="104"/>
      <c r="Z619" s="104"/>
      <c r="AA619" s="104"/>
    </row>
    <row r="620" spans="15:27">
      <c r="O620" s="100"/>
      <c r="P620" s="100"/>
      <c r="Q620" s="100"/>
      <c r="R620" s="100"/>
      <c r="X620" s="104"/>
      <c r="Y620" s="104"/>
      <c r="Z620" s="104"/>
      <c r="AA620" s="104"/>
    </row>
    <row r="621" spans="15:27">
      <c r="O621" s="100"/>
      <c r="P621" s="100"/>
      <c r="Q621" s="100"/>
      <c r="R621" s="100"/>
      <c r="X621" s="104"/>
      <c r="Y621" s="104"/>
      <c r="Z621" s="104"/>
      <c r="AA621" s="104"/>
    </row>
    <row r="622" spans="15:27">
      <c r="O622" s="100"/>
      <c r="P622" s="100"/>
      <c r="Q622" s="100"/>
      <c r="R622" s="100"/>
      <c r="X622" s="104"/>
      <c r="Y622" s="104"/>
      <c r="Z622" s="104"/>
      <c r="AA622" s="104"/>
    </row>
    <row r="623" spans="15:27">
      <c r="O623" s="100"/>
      <c r="P623" s="100"/>
      <c r="Q623" s="100"/>
      <c r="R623" s="100"/>
      <c r="X623" s="104"/>
      <c r="Y623" s="104"/>
      <c r="Z623" s="104"/>
      <c r="AA623" s="104"/>
    </row>
    <row r="624" spans="15:27">
      <c r="O624" s="100"/>
      <c r="P624" s="100"/>
      <c r="Q624" s="100"/>
      <c r="R624" s="100"/>
      <c r="X624" s="104"/>
      <c r="Y624" s="104"/>
      <c r="Z624" s="104"/>
      <c r="AA624" s="104"/>
    </row>
    <row r="625" spans="15:27">
      <c r="O625" s="100"/>
      <c r="P625" s="100"/>
      <c r="Q625" s="100"/>
      <c r="R625" s="100"/>
      <c r="X625" s="104"/>
      <c r="Y625" s="104"/>
      <c r="Z625" s="104"/>
      <c r="AA625" s="104"/>
    </row>
    <row r="626" spans="15:27">
      <c r="O626" s="100"/>
      <c r="P626" s="100"/>
      <c r="Q626" s="100"/>
      <c r="R626" s="100"/>
      <c r="X626" s="104"/>
      <c r="Y626" s="104"/>
      <c r="Z626" s="104"/>
      <c r="AA626" s="104"/>
    </row>
    <row r="627" spans="15:27">
      <c r="O627" s="100"/>
      <c r="P627" s="100"/>
      <c r="Q627" s="100"/>
      <c r="R627" s="100"/>
      <c r="X627" s="104"/>
      <c r="Y627" s="104"/>
      <c r="Z627" s="104"/>
      <c r="AA627" s="104"/>
    </row>
    <row r="628" spans="15:27">
      <c r="O628" s="100"/>
      <c r="P628" s="100"/>
      <c r="Q628" s="100"/>
      <c r="R628" s="100"/>
      <c r="X628" s="104"/>
      <c r="Y628" s="104"/>
      <c r="Z628" s="104"/>
      <c r="AA628" s="104"/>
    </row>
    <row r="629" spans="15:27">
      <c r="O629" s="100"/>
      <c r="P629" s="100"/>
      <c r="Q629" s="100"/>
      <c r="R629" s="100"/>
      <c r="X629" s="104"/>
      <c r="Y629" s="104"/>
      <c r="Z629" s="104"/>
      <c r="AA629" s="104"/>
    </row>
    <row r="630" spans="15:27">
      <c r="O630" s="100"/>
      <c r="P630" s="100"/>
      <c r="Q630" s="100"/>
      <c r="R630" s="100"/>
      <c r="X630" s="104"/>
      <c r="Y630" s="104"/>
      <c r="Z630" s="104"/>
      <c r="AA630" s="104"/>
    </row>
    <row r="631" spans="15:27">
      <c r="O631" s="100"/>
      <c r="P631" s="100"/>
      <c r="Q631" s="100"/>
      <c r="R631" s="100"/>
      <c r="X631" s="104"/>
      <c r="Y631" s="104"/>
      <c r="Z631" s="104"/>
      <c r="AA631" s="104"/>
    </row>
    <row r="632" spans="15:27">
      <c r="O632" s="100"/>
      <c r="P632" s="100"/>
      <c r="Q632" s="100"/>
      <c r="R632" s="100"/>
      <c r="X632" s="104"/>
      <c r="Y632" s="104"/>
      <c r="Z632" s="104"/>
      <c r="AA632" s="104"/>
    </row>
    <row r="633" spans="15:27">
      <c r="O633" s="100"/>
      <c r="P633" s="100"/>
      <c r="Q633" s="100"/>
      <c r="R633" s="100"/>
      <c r="X633" s="104"/>
      <c r="Y633" s="104"/>
      <c r="Z633" s="104"/>
      <c r="AA633" s="104"/>
    </row>
    <row r="634" spans="15:27">
      <c r="O634" s="100"/>
      <c r="P634" s="100"/>
      <c r="Q634" s="100"/>
      <c r="R634" s="100"/>
      <c r="X634" s="104"/>
      <c r="Y634" s="104"/>
      <c r="Z634" s="104"/>
      <c r="AA634" s="104"/>
    </row>
    <row r="635" spans="15:27">
      <c r="O635" s="100"/>
      <c r="P635" s="100"/>
      <c r="Q635" s="100"/>
      <c r="R635" s="100"/>
      <c r="X635" s="104"/>
      <c r="Y635" s="104"/>
      <c r="Z635" s="104"/>
      <c r="AA635" s="104"/>
    </row>
    <row r="636" spans="15:27">
      <c r="O636" s="100"/>
      <c r="P636" s="100"/>
      <c r="Q636" s="100"/>
      <c r="R636" s="100"/>
      <c r="X636" s="104"/>
      <c r="Y636" s="104"/>
      <c r="Z636" s="104"/>
      <c r="AA636" s="104"/>
    </row>
    <row r="637" spans="15:27">
      <c r="O637" s="100"/>
      <c r="P637" s="100"/>
      <c r="Q637" s="100"/>
      <c r="R637" s="100"/>
      <c r="X637" s="104"/>
      <c r="Y637" s="104"/>
      <c r="Z637" s="104"/>
      <c r="AA637" s="104"/>
    </row>
    <row r="638" spans="15:27">
      <c r="O638" s="100"/>
      <c r="P638" s="100"/>
      <c r="Q638" s="100"/>
      <c r="R638" s="100"/>
      <c r="X638" s="104"/>
      <c r="Y638" s="104"/>
      <c r="Z638" s="104"/>
      <c r="AA638" s="104"/>
    </row>
    <row r="639" spans="15:27">
      <c r="O639" s="100"/>
      <c r="P639" s="100"/>
      <c r="Q639" s="100"/>
      <c r="R639" s="100"/>
      <c r="X639" s="104"/>
      <c r="Y639" s="104"/>
      <c r="Z639" s="104"/>
      <c r="AA639" s="104"/>
    </row>
    <row r="640" spans="15:27">
      <c r="O640" s="100"/>
      <c r="P640" s="100"/>
      <c r="Q640" s="100"/>
      <c r="R640" s="100"/>
      <c r="X640" s="104"/>
      <c r="Y640" s="104"/>
      <c r="Z640" s="104"/>
      <c r="AA640" s="104"/>
    </row>
    <row r="641" spans="15:27">
      <c r="O641" s="100"/>
      <c r="P641" s="100"/>
      <c r="Q641" s="100"/>
      <c r="R641" s="100"/>
      <c r="X641" s="104"/>
      <c r="Y641" s="104"/>
      <c r="Z641" s="104"/>
      <c r="AA641" s="104"/>
    </row>
    <row r="642" spans="15:27">
      <c r="O642" s="100"/>
      <c r="P642" s="100"/>
      <c r="Q642" s="100"/>
      <c r="R642" s="100"/>
      <c r="X642" s="104"/>
      <c r="Y642" s="104"/>
      <c r="Z642" s="104"/>
      <c r="AA642" s="104"/>
    </row>
    <row r="643" spans="15:27">
      <c r="O643" s="100"/>
      <c r="P643" s="100"/>
      <c r="Q643" s="100"/>
      <c r="R643" s="100"/>
      <c r="X643" s="104"/>
      <c r="Y643" s="104"/>
      <c r="Z643" s="104"/>
      <c r="AA643" s="104"/>
    </row>
    <row r="644" spans="15:27">
      <c r="O644" s="100"/>
      <c r="P644" s="100"/>
      <c r="Q644" s="100"/>
      <c r="R644" s="100"/>
      <c r="X644" s="104"/>
      <c r="Y644" s="104"/>
      <c r="Z644" s="104"/>
      <c r="AA644" s="104"/>
    </row>
    <row r="645" spans="15:27">
      <c r="O645" s="100"/>
      <c r="P645" s="100"/>
      <c r="Q645" s="100"/>
      <c r="R645" s="100"/>
      <c r="X645" s="104"/>
      <c r="Y645" s="104"/>
      <c r="Z645" s="104"/>
      <c r="AA645" s="104"/>
    </row>
    <row r="646" spans="15:27">
      <c r="O646" s="100"/>
      <c r="P646" s="100"/>
      <c r="Q646" s="100"/>
      <c r="R646" s="100"/>
      <c r="X646" s="104"/>
      <c r="Y646" s="104"/>
      <c r="Z646" s="104"/>
      <c r="AA646" s="104"/>
    </row>
    <row r="647" spans="15:27">
      <c r="O647" s="100"/>
      <c r="P647" s="100"/>
      <c r="Q647" s="100"/>
      <c r="R647" s="100"/>
      <c r="X647" s="104"/>
      <c r="Y647" s="104"/>
      <c r="Z647" s="104"/>
      <c r="AA647" s="104"/>
    </row>
    <row r="648" spans="15:27">
      <c r="O648" s="100"/>
      <c r="P648" s="100"/>
      <c r="Q648" s="100"/>
      <c r="R648" s="100"/>
      <c r="X648" s="104"/>
      <c r="Y648" s="104"/>
      <c r="Z648" s="104"/>
      <c r="AA648" s="104"/>
    </row>
    <row r="649" spans="15:27">
      <c r="O649" s="100"/>
      <c r="P649" s="100"/>
      <c r="Q649" s="100"/>
      <c r="R649" s="100"/>
      <c r="X649" s="104"/>
      <c r="Y649" s="104"/>
      <c r="Z649" s="104"/>
      <c r="AA649" s="104"/>
    </row>
    <row r="650" spans="15:27">
      <c r="O650" s="100"/>
      <c r="P650" s="100"/>
      <c r="Q650" s="100"/>
      <c r="R650" s="100"/>
      <c r="X650" s="104"/>
      <c r="Y650" s="104"/>
      <c r="Z650" s="104"/>
      <c r="AA650" s="104"/>
    </row>
    <row r="651" spans="15:27">
      <c r="O651" s="100"/>
      <c r="P651" s="100"/>
      <c r="Q651" s="100"/>
      <c r="R651" s="100"/>
      <c r="X651" s="104"/>
      <c r="Y651" s="104"/>
      <c r="Z651" s="104"/>
      <c r="AA651" s="104"/>
    </row>
    <row r="652" spans="15:27">
      <c r="O652" s="100"/>
      <c r="P652" s="100"/>
      <c r="Q652" s="100"/>
      <c r="R652" s="100"/>
      <c r="X652" s="104"/>
      <c r="Y652" s="104"/>
      <c r="Z652" s="104"/>
      <c r="AA652" s="104"/>
    </row>
    <row r="653" spans="15:27">
      <c r="O653" s="100"/>
      <c r="P653" s="100"/>
      <c r="Q653" s="100"/>
      <c r="R653" s="100"/>
      <c r="X653" s="104"/>
      <c r="Y653" s="104"/>
      <c r="Z653" s="104"/>
      <c r="AA653" s="104"/>
    </row>
    <row r="654" spans="15:27">
      <c r="O654" s="100"/>
      <c r="P654" s="100"/>
      <c r="Q654" s="100"/>
      <c r="R654" s="100"/>
      <c r="X654" s="104"/>
      <c r="Y654" s="104"/>
      <c r="Z654" s="104"/>
      <c r="AA654" s="104"/>
    </row>
    <row r="655" spans="15:27">
      <c r="O655" s="100"/>
      <c r="P655" s="100"/>
      <c r="Q655" s="100"/>
      <c r="R655" s="100"/>
      <c r="X655" s="104"/>
      <c r="Y655" s="104"/>
      <c r="Z655" s="104"/>
      <c r="AA655" s="104"/>
    </row>
    <row r="656" spans="15:27">
      <c r="O656" s="100"/>
      <c r="P656" s="100"/>
      <c r="Q656" s="100"/>
      <c r="R656" s="100"/>
      <c r="X656" s="104"/>
      <c r="Y656" s="104"/>
      <c r="Z656" s="104"/>
      <c r="AA656" s="104"/>
    </row>
    <row r="657" spans="15:27">
      <c r="O657" s="100"/>
      <c r="P657" s="100"/>
      <c r="Q657" s="100"/>
      <c r="R657" s="100"/>
      <c r="X657" s="104"/>
      <c r="Y657" s="104"/>
      <c r="Z657" s="104"/>
      <c r="AA657" s="104"/>
    </row>
    <row r="658" spans="15:27">
      <c r="O658" s="100"/>
      <c r="P658" s="100"/>
      <c r="Q658" s="100"/>
      <c r="R658" s="100"/>
      <c r="X658" s="104"/>
      <c r="Y658" s="104"/>
      <c r="Z658" s="104"/>
      <c r="AA658" s="104"/>
    </row>
    <row r="659" spans="15:27">
      <c r="O659" s="100"/>
      <c r="P659" s="100"/>
      <c r="Q659" s="100"/>
      <c r="R659" s="100"/>
      <c r="X659" s="104"/>
      <c r="Y659" s="104"/>
      <c r="Z659" s="104"/>
      <c r="AA659" s="104"/>
    </row>
    <row r="660" spans="15:27">
      <c r="O660" s="100"/>
      <c r="P660" s="100"/>
      <c r="Q660" s="100"/>
      <c r="R660" s="100"/>
      <c r="X660" s="104"/>
      <c r="Y660" s="104"/>
      <c r="Z660" s="104"/>
      <c r="AA660" s="104"/>
    </row>
    <row r="661" spans="15:27">
      <c r="O661" s="100"/>
      <c r="P661" s="100"/>
      <c r="Q661" s="100"/>
      <c r="R661" s="100"/>
      <c r="X661" s="104"/>
      <c r="Y661" s="104"/>
      <c r="Z661" s="104"/>
      <c r="AA661" s="104"/>
    </row>
    <row r="662" spans="15:27">
      <c r="O662" s="100"/>
      <c r="P662" s="100"/>
      <c r="Q662" s="100"/>
      <c r="R662" s="100"/>
      <c r="X662" s="104"/>
      <c r="Y662" s="104"/>
      <c r="Z662" s="104"/>
      <c r="AA662" s="104"/>
    </row>
    <row r="663" spans="15:27">
      <c r="O663" s="100"/>
      <c r="P663" s="100"/>
      <c r="Q663" s="100"/>
      <c r="R663" s="100"/>
      <c r="X663" s="104"/>
      <c r="Y663" s="104"/>
      <c r="Z663" s="104"/>
      <c r="AA663" s="104"/>
    </row>
    <row r="664" spans="15:27">
      <c r="O664" s="100"/>
      <c r="P664" s="100"/>
      <c r="Q664" s="100"/>
      <c r="R664" s="100"/>
      <c r="X664" s="104"/>
      <c r="Y664" s="104"/>
      <c r="Z664" s="104"/>
      <c r="AA664" s="104"/>
    </row>
    <row r="665" spans="15:27">
      <c r="O665" s="100"/>
      <c r="P665" s="100"/>
      <c r="Q665" s="100"/>
      <c r="R665" s="100"/>
      <c r="X665" s="104"/>
      <c r="Y665" s="104"/>
      <c r="Z665" s="104"/>
      <c r="AA665" s="104"/>
    </row>
    <row r="666" spans="15:27">
      <c r="O666" s="100"/>
      <c r="P666" s="100"/>
      <c r="Q666" s="100"/>
      <c r="R666" s="100"/>
      <c r="X666" s="104"/>
      <c r="Y666" s="104"/>
      <c r="Z666" s="104"/>
      <c r="AA666" s="104"/>
    </row>
    <row r="667" spans="15:27">
      <c r="O667" s="100"/>
      <c r="P667" s="100"/>
      <c r="Q667" s="100"/>
      <c r="R667" s="100"/>
      <c r="X667" s="104"/>
      <c r="Y667" s="104"/>
      <c r="Z667" s="104"/>
      <c r="AA667" s="104"/>
    </row>
    <row r="668" spans="15:27">
      <c r="O668" s="100"/>
      <c r="P668" s="100"/>
      <c r="Q668" s="100"/>
      <c r="R668" s="100"/>
      <c r="X668" s="104"/>
      <c r="Y668" s="104"/>
      <c r="Z668" s="104"/>
      <c r="AA668" s="104"/>
    </row>
    <row r="669" spans="15:27">
      <c r="O669" s="100"/>
      <c r="P669" s="100"/>
      <c r="Q669" s="100"/>
      <c r="R669" s="100"/>
      <c r="X669" s="104"/>
      <c r="Y669" s="104"/>
      <c r="Z669" s="104"/>
      <c r="AA669" s="104"/>
    </row>
    <row r="670" spans="15:27">
      <c r="O670" s="100"/>
      <c r="P670" s="100"/>
      <c r="Q670" s="100"/>
      <c r="R670" s="100"/>
      <c r="X670" s="104"/>
      <c r="Y670" s="104"/>
      <c r="Z670" s="104"/>
      <c r="AA670" s="104"/>
    </row>
    <row r="671" spans="15:27">
      <c r="O671" s="100"/>
      <c r="P671" s="100"/>
      <c r="Q671" s="100"/>
      <c r="R671" s="100"/>
      <c r="X671" s="104"/>
      <c r="Y671" s="104"/>
      <c r="Z671" s="104"/>
      <c r="AA671" s="104"/>
    </row>
    <row r="672" spans="15:27">
      <c r="O672" s="100"/>
      <c r="P672" s="100"/>
      <c r="Q672" s="100"/>
      <c r="R672" s="100"/>
      <c r="X672" s="104"/>
      <c r="Y672" s="104"/>
      <c r="Z672" s="104"/>
      <c r="AA672" s="104"/>
    </row>
    <row r="673" spans="15:27">
      <c r="O673" s="100"/>
      <c r="P673" s="100"/>
      <c r="Q673" s="100"/>
      <c r="R673" s="100"/>
      <c r="X673" s="104"/>
      <c r="Y673" s="104"/>
      <c r="Z673" s="104"/>
      <c r="AA673" s="104"/>
    </row>
    <row r="674" spans="15:27">
      <c r="O674" s="100"/>
      <c r="P674" s="100"/>
      <c r="Q674" s="100"/>
      <c r="R674" s="100"/>
      <c r="X674" s="104"/>
      <c r="Y674" s="104"/>
      <c r="Z674" s="104"/>
      <c r="AA674" s="104"/>
    </row>
    <row r="675" spans="15:27">
      <c r="O675" s="100"/>
      <c r="P675" s="100"/>
      <c r="Q675" s="100"/>
      <c r="R675" s="100"/>
      <c r="X675" s="104"/>
      <c r="Y675" s="104"/>
      <c r="Z675" s="104"/>
      <c r="AA675" s="104"/>
    </row>
    <row r="676" spans="15:27">
      <c r="O676" s="100"/>
      <c r="P676" s="100"/>
      <c r="Q676" s="100"/>
      <c r="R676" s="100"/>
      <c r="X676" s="104"/>
      <c r="Y676" s="104"/>
      <c r="Z676" s="104"/>
      <c r="AA676" s="104"/>
    </row>
    <row r="677" spans="15:27">
      <c r="O677" s="100"/>
      <c r="P677" s="100"/>
      <c r="Q677" s="100"/>
      <c r="R677" s="100"/>
      <c r="X677" s="104"/>
      <c r="Y677" s="104"/>
      <c r="Z677" s="104"/>
      <c r="AA677" s="104"/>
    </row>
    <row r="678" spans="15:27">
      <c r="O678" s="100"/>
      <c r="P678" s="100"/>
      <c r="Q678" s="100"/>
      <c r="R678" s="100"/>
      <c r="X678" s="104"/>
      <c r="Y678" s="104"/>
      <c r="Z678" s="104"/>
      <c r="AA678" s="104"/>
    </row>
    <row r="679" spans="15:27">
      <c r="O679" s="100"/>
      <c r="P679" s="100"/>
      <c r="Q679" s="100"/>
      <c r="R679" s="100"/>
      <c r="X679" s="104"/>
      <c r="Y679" s="104"/>
      <c r="Z679" s="104"/>
      <c r="AA679" s="104"/>
    </row>
    <row r="680" spans="15:27">
      <c r="O680" s="100"/>
      <c r="P680" s="100"/>
      <c r="Q680" s="100"/>
      <c r="R680" s="100"/>
      <c r="X680" s="104"/>
      <c r="Y680" s="104"/>
      <c r="Z680" s="104"/>
      <c r="AA680" s="104"/>
    </row>
    <row r="681" spans="15:27">
      <c r="O681" s="100"/>
      <c r="P681" s="100"/>
      <c r="Q681" s="100"/>
      <c r="R681" s="100"/>
      <c r="X681" s="104"/>
      <c r="Y681" s="104"/>
      <c r="Z681" s="104"/>
      <c r="AA681" s="104"/>
    </row>
    <row r="682" spans="15:27">
      <c r="O682" s="100"/>
      <c r="P682" s="100"/>
      <c r="Q682" s="100"/>
      <c r="R682" s="100"/>
      <c r="X682" s="104"/>
      <c r="Y682" s="104"/>
      <c r="Z682" s="104"/>
      <c r="AA682" s="104"/>
    </row>
    <row r="683" spans="15:27">
      <c r="O683" s="100"/>
      <c r="P683" s="100"/>
      <c r="Q683" s="100"/>
      <c r="R683" s="100"/>
      <c r="X683" s="104"/>
      <c r="Y683" s="104"/>
      <c r="Z683" s="104"/>
      <c r="AA683" s="104"/>
    </row>
    <row r="684" spans="15:27">
      <c r="O684" s="100"/>
      <c r="P684" s="100"/>
      <c r="Q684" s="100"/>
      <c r="R684" s="100"/>
      <c r="X684" s="104"/>
      <c r="Y684" s="104"/>
      <c r="Z684" s="104"/>
      <c r="AA684" s="104"/>
    </row>
    <row r="685" spans="15:27">
      <c r="O685" s="100"/>
      <c r="P685" s="100"/>
      <c r="Q685" s="100"/>
      <c r="R685" s="100"/>
      <c r="X685" s="104"/>
      <c r="Y685" s="104"/>
      <c r="Z685" s="104"/>
      <c r="AA685" s="104"/>
    </row>
    <row r="686" spans="15:27">
      <c r="O686" s="100"/>
      <c r="P686" s="100"/>
      <c r="Q686" s="100"/>
      <c r="R686" s="100"/>
      <c r="X686" s="104"/>
      <c r="Y686" s="104"/>
      <c r="Z686" s="104"/>
      <c r="AA686" s="104"/>
    </row>
    <row r="687" spans="15:27">
      <c r="O687" s="100"/>
      <c r="P687" s="100"/>
      <c r="Q687" s="100"/>
      <c r="R687" s="100"/>
      <c r="X687" s="104"/>
      <c r="Y687" s="104"/>
      <c r="Z687" s="104"/>
      <c r="AA687" s="104"/>
    </row>
    <row r="688" spans="15:27">
      <c r="O688" s="100"/>
      <c r="P688" s="100"/>
      <c r="Q688" s="100"/>
      <c r="R688" s="100"/>
      <c r="X688" s="104"/>
      <c r="Y688" s="104"/>
      <c r="Z688" s="104"/>
      <c r="AA688" s="104"/>
    </row>
    <row r="689" spans="15:27">
      <c r="O689" s="100"/>
      <c r="P689" s="100"/>
      <c r="Q689" s="100"/>
      <c r="R689" s="100"/>
      <c r="X689" s="104"/>
      <c r="Y689" s="104"/>
      <c r="Z689" s="104"/>
      <c r="AA689" s="104"/>
    </row>
    <row r="690" spans="15:27">
      <c r="O690" s="100"/>
      <c r="P690" s="100"/>
      <c r="Q690" s="100"/>
      <c r="R690" s="100"/>
      <c r="X690" s="104"/>
      <c r="Y690" s="104"/>
      <c r="Z690" s="104"/>
      <c r="AA690" s="104"/>
    </row>
    <row r="691" spans="15:27">
      <c r="O691" s="100"/>
      <c r="P691" s="100"/>
      <c r="Q691" s="100"/>
      <c r="R691" s="100"/>
      <c r="X691" s="104"/>
      <c r="Y691" s="104"/>
      <c r="Z691" s="104"/>
      <c r="AA691" s="104"/>
    </row>
    <row r="692" spans="15:27">
      <c r="O692" s="100"/>
      <c r="P692" s="100"/>
      <c r="Q692" s="100"/>
      <c r="R692" s="100"/>
      <c r="X692" s="104"/>
      <c r="Y692" s="104"/>
      <c r="Z692" s="104"/>
      <c r="AA692" s="104"/>
    </row>
    <row r="693" spans="15:27">
      <c r="O693" s="100"/>
      <c r="P693" s="100"/>
      <c r="Q693" s="100"/>
      <c r="R693" s="100"/>
      <c r="X693" s="104"/>
      <c r="Y693" s="104"/>
      <c r="Z693" s="104"/>
      <c r="AA693" s="104"/>
    </row>
    <row r="694" spans="15:27">
      <c r="O694" s="100"/>
      <c r="P694" s="100"/>
      <c r="Q694" s="100"/>
      <c r="R694" s="100"/>
      <c r="X694" s="104"/>
      <c r="Y694" s="104"/>
      <c r="Z694" s="104"/>
      <c r="AA694" s="104"/>
    </row>
    <row r="695" spans="15:27">
      <c r="O695" s="100"/>
      <c r="P695" s="100"/>
      <c r="Q695" s="100"/>
      <c r="R695" s="100"/>
      <c r="X695" s="104"/>
      <c r="Y695" s="104"/>
      <c r="Z695" s="104"/>
      <c r="AA695" s="104"/>
    </row>
    <row r="696" spans="15:27">
      <c r="O696" s="100"/>
      <c r="P696" s="100"/>
      <c r="Q696" s="100"/>
      <c r="R696" s="100"/>
      <c r="X696" s="104"/>
      <c r="Y696" s="104"/>
      <c r="Z696" s="104"/>
      <c r="AA696" s="104"/>
    </row>
    <row r="697" spans="15:27">
      <c r="O697" s="100"/>
      <c r="P697" s="100"/>
      <c r="Q697" s="100"/>
      <c r="R697" s="100"/>
      <c r="X697" s="104"/>
      <c r="Y697" s="104"/>
      <c r="Z697" s="104"/>
      <c r="AA697" s="104"/>
    </row>
    <row r="698" spans="15:27">
      <c r="O698" s="100"/>
      <c r="P698" s="100"/>
      <c r="Q698" s="100"/>
      <c r="R698" s="100"/>
      <c r="X698" s="104"/>
      <c r="Y698" s="104"/>
      <c r="Z698" s="104"/>
      <c r="AA698" s="104"/>
    </row>
    <row r="699" spans="15:27">
      <c r="O699" s="100"/>
      <c r="P699" s="100"/>
      <c r="Q699" s="100"/>
      <c r="R699" s="100"/>
      <c r="X699" s="104"/>
      <c r="Y699" s="104"/>
      <c r="Z699" s="104"/>
      <c r="AA699" s="104"/>
    </row>
    <row r="700" spans="15:27">
      <c r="O700" s="100"/>
      <c r="P700" s="100"/>
      <c r="Q700" s="100"/>
      <c r="R700" s="100"/>
      <c r="X700" s="104"/>
      <c r="Y700" s="104"/>
      <c r="Z700" s="104"/>
      <c r="AA700" s="104"/>
    </row>
    <row r="701" spans="15:27">
      <c r="O701" s="100"/>
      <c r="P701" s="100"/>
      <c r="Q701" s="100"/>
      <c r="R701" s="100"/>
      <c r="X701" s="104"/>
      <c r="Y701" s="104"/>
      <c r="Z701" s="104"/>
      <c r="AA701" s="104"/>
    </row>
  </sheetData>
  <pageMargins left="0.7" right="0.7" top="0.75" bottom="0.75" header="0.3" footer="0.3"/>
  <pageSetup paperSize="9" orientation="portrait" r:id="rId3"/>
  <drawing r:id="rId4"/>
  <legacyDrawing r:id="rId5"/>
  <mc:AlternateContent xmlns:mc="http://schemas.openxmlformats.org/markup-compatibility/2006">
    <mc:Choice Requires="x14">
      <controls>
        <mc:AlternateContent xmlns:mc="http://schemas.openxmlformats.org/markup-compatibility/2006">
          <mc:Choice Requires="x14">
            <control shapeId="15364" r:id="rId6" name="Button 4">
              <controlPr defaultSize="0" print="0" autoFill="0" autoPict="0" macro="[0]!frissít" altText="Frissít">
                <anchor moveWithCells="1" sizeWithCells="1">
                  <from>
                    <xdr:col>20</xdr:col>
                    <xdr:colOff>57150</xdr:colOff>
                    <xdr:row>0</xdr:row>
                    <xdr:rowOff>12700</xdr:rowOff>
                  </from>
                  <to>
                    <xdr:col>20</xdr:col>
                    <xdr:colOff>952500</xdr:colOff>
                    <xdr:row>1</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error="Helytelen fafaj elnevezés!_x000a_Lásd a Használati útmutatót:_x000a_B, CS, KTT, KST, GY, KŐRIS, JUHAR, SZIL, A, EKL, NYI, ÉGER, HÁRS, HNY, FUZ, EF, FF, LF, VF" xr:uid="{00000000-0002-0000-0200-000000000000}">
          <x14:formula1>
            <xm:f>a!$A$2:$A$20</xm:f>
          </x14:formula1>
          <xm:sqref>P2:P519 Y2:Y701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Munka4"/>
  <dimension ref="A1:AI701"/>
  <sheetViews>
    <sheetView topLeftCell="AH1" workbookViewId="0">
      <pane xSplit="13" ySplit="15" topLeftCell="AU16" activePane="bottomRight" state="frozen"/>
      <selection activeCell="AH1" sqref="AH1"/>
      <selection pane="topRight" activeCell="AU1" sqref="AU1"/>
      <selection pane="bottomLeft" activeCell="AH16" sqref="AH16"/>
      <selection pane="bottomRight" activeCell="AL30" sqref="AL30"/>
    </sheetView>
  </sheetViews>
  <sheetFormatPr defaultRowHeight="14.5"/>
  <cols>
    <col min="1" max="1" width="4" customWidth="1"/>
    <col min="2" max="2" width="5.1796875" customWidth="1"/>
    <col min="3" max="7" width="5" customWidth="1"/>
    <col min="8" max="8" width="6.26953125" customWidth="1"/>
    <col min="9" max="9" width="5" customWidth="1"/>
    <col min="10" max="10" width="6.81640625" customWidth="1"/>
    <col min="11" max="11" width="5" customWidth="1"/>
    <col min="12" max="19" width="6.26953125" customWidth="1"/>
    <col min="20" max="20" width="6.1796875" customWidth="1"/>
    <col min="21" max="23" width="5" customWidth="1"/>
    <col min="24" max="28" width="13.26953125" bestFit="1" customWidth="1"/>
    <col min="29" max="32" width="6.26953125" customWidth="1"/>
    <col min="33" max="33" width="5.1796875" customWidth="1"/>
    <col min="34" max="34" width="5.81640625" bestFit="1" customWidth="1"/>
    <col min="35" max="35" width="7.1796875" customWidth="1"/>
  </cols>
  <sheetData>
    <row r="1" spans="1:35" ht="15" thickBot="1">
      <c r="B1" s="12">
        <f>Eredmény!D8</f>
        <v>0</v>
      </c>
      <c r="C1" s="12" t="str">
        <f>CONCATENATE(B1,"2")</f>
        <v>02</v>
      </c>
      <c r="D1" s="12">
        <f>Eredmény!F8</f>
        <v>0</v>
      </c>
      <c r="E1" s="12" t="str">
        <f>CONCATENATE(D1,"2")</f>
        <v>02</v>
      </c>
      <c r="F1" s="12">
        <f>Eredmény!H8</f>
        <v>0</v>
      </c>
      <c r="G1" s="12" t="str">
        <f>CONCATENATE(F1,"2")</f>
        <v>02</v>
      </c>
      <c r="H1" s="12">
        <f>Eredmény!J8</f>
        <v>0</v>
      </c>
      <c r="I1" s="12" t="str">
        <f>CONCATENATE(H1,"2")</f>
        <v>02</v>
      </c>
      <c r="J1" s="12">
        <f>Eredmény!L8</f>
        <v>0</v>
      </c>
      <c r="K1" s="12" t="str">
        <f>CONCATENATE(J1,"2")</f>
        <v>02</v>
      </c>
      <c r="L1" s="12">
        <f>Eredmény!N8</f>
        <v>0</v>
      </c>
      <c r="M1" s="12" t="str">
        <f>CONCATENATE(L1,"2")</f>
        <v>02</v>
      </c>
      <c r="N1" s="12">
        <f>Eredmény!P8</f>
        <v>0</v>
      </c>
      <c r="O1" s="12" t="str">
        <f>CONCATENATE(N1,"2")</f>
        <v>02</v>
      </c>
      <c r="P1" s="12">
        <f>Eredmény!R8</f>
        <v>0</v>
      </c>
      <c r="Q1" s="12" t="str">
        <f>CONCATENATE(P1,"2")</f>
        <v>02</v>
      </c>
      <c r="R1" s="12">
        <f>Eredmény!T8</f>
        <v>0</v>
      </c>
      <c r="S1" s="12" t="str">
        <f>CONCATENATE(R1,"2")</f>
        <v>02</v>
      </c>
      <c r="T1" s="11">
        <f>B1</f>
        <v>0</v>
      </c>
      <c r="U1" s="11">
        <f>D1</f>
        <v>0</v>
      </c>
      <c r="V1" s="11">
        <f>F1</f>
        <v>0</v>
      </c>
      <c r="W1" s="11">
        <f>H1</f>
        <v>0</v>
      </c>
      <c r="X1" s="11">
        <f>J1</f>
        <v>0</v>
      </c>
      <c r="Y1" s="11">
        <f t="shared" ref="Y1" si="0">L1</f>
        <v>0</v>
      </c>
      <c r="Z1" s="11">
        <f>N1</f>
        <v>0</v>
      </c>
      <c r="AA1" s="11">
        <f>P1</f>
        <v>0</v>
      </c>
      <c r="AB1" s="11">
        <f>R1</f>
        <v>0</v>
      </c>
      <c r="AC1" s="11"/>
      <c r="AD1" s="11">
        <f>T1</f>
        <v>0</v>
      </c>
      <c r="AE1" s="11"/>
      <c r="AF1" s="11" t="str">
        <f>CONCATENATE(AI1,"2")</f>
        <v>CS2</v>
      </c>
      <c r="AH1" t="s">
        <v>19</v>
      </c>
      <c r="AI1" s="78" t="s">
        <v>14</v>
      </c>
    </row>
    <row r="2" spans="1:35">
      <c r="A2">
        <v>7</v>
      </c>
      <c r="B2">
        <f>sz!D2</f>
        <v>0</v>
      </c>
      <c r="C2">
        <f>sz!C2</f>
        <v>0</v>
      </c>
      <c r="D2">
        <f>sz!S2</f>
        <v>0</v>
      </c>
      <c r="E2">
        <f>sz!R2</f>
        <v>0</v>
      </c>
      <c r="F2">
        <f>sz!AG2</f>
        <v>0</v>
      </c>
      <c r="G2">
        <f>sz!AF2</f>
        <v>0</v>
      </c>
      <c r="H2">
        <f>sz!AU2</f>
        <v>0</v>
      </c>
      <c r="I2">
        <f>sz!AT2</f>
        <v>0</v>
      </c>
      <c r="J2">
        <f>sz!BI2</f>
        <v>0</v>
      </c>
      <c r="K2">
        <f>sz!BH2</f>
        <v>0</v>
      </c>
      <c r="L2">
        <f>sz!BX2</f>
        <v>0</v>
      </c>
      <c r="M2">
        <f>sz!BW2</f>
        <v>0</v>
      </c>
      <c r="N2">
        <f>sz!CM2</f>
        <v>0</v>
      </c>
      <c r="O2">
        <f>sz!CL2</f>
        <v>0</v>
      </c>
      <c r="P2">
        <f>sz!DB2</f>
        <v>0</v>
      </c>
      <c r="Q2">
        <f>sz!DA2</f>
        <v>0</v>
      </c>
      <c r="R2">
        <f>sz!DQ2</f>
        <v>0</v>
      </c>
      <c r="S2">
        <f>sz!DP2</f>
        <v>0</v>
      </c>
      <c r="T2" t="e">
        <f>(sz!$J$14+sz!$J$11*LN($A2))</f>
        <v>#DIV/0!</v>
      </c>
      <c r="U2" t="e">
        <f>(sz!$Y$14+sz!$Y$11*LN($A2))</f>
        <v>#DIV/0!</v>
      </c>
      <c r="V2" t="e">
        <f>(sz!$AM$14+sz!$AM$11*LN($A2))</f>
        <v>#DIV/0!</v>
      </c>
      <c r="W2" t="e">
        <f>(sz!$BA$14+sz!$BA$11*LN($A2))</f>
        <v>#DIV/0!</v>
      </c>
      <c r="X2" t="e">
        <f>(sz!$BO$14+sz!$BO$11*LN($A2))</f>
        <v>#DIV/0!</v>
      </c>
      <c r="Y2" t="e">
        <f>(sz!$CD$14+sz!$CD$11*LN($A2))</f>
        <v>#DIV/0!</v>
      </c>
      <c r="Z2" t="e">
        <f>(sz!$CS$14+sz!$CS$11*LN($A2))</f>
        <v>#DIV/0!</v>
      </c>
      <c r="AA2" t="e">
        <f>(sz!$DH$14+sz!$DH$11*LN($A2))</f>
        <v>#DIV/0!</v>
      </c>
      <c r="AB2" t="e">
        <f>(sz!$DW$14+sz!$DW$11*LN($A2))</f>
        <v>#DIV/0!</v>
      </c>
      <c r="AD2" s="11">
        <f>U1</f>
        <v>0</v>
      </c>
      <c r="AE2" t="e">
        <f>HLOOKUP($AI$1,$B:$AB,ROW(B2),FALSE)</f>
        <v>#N/A</v>
      </c>
      <c r="AF2" t="e">
        <f>HLOOKUP($AF$1,$B:$AB,ROW(C2),FALSE)</f>
        <v>#N/A</v>
      </c>
      <c r="AG2" t="e">
        <f>HLOOKUP($AI$1,$T:$AB,2,FALSE)</f>
        <v>#N/A</v>
      </c>
    </row>
    <row r="3" spans="1:35">
      <c r="A3">
        <v>8</v>
      </c>
      <c r="B3">
        <f>sz!D3</f>
        <v>0</v>
      </c>
      <c r="C3">
        <f>sz!C3</f>
        <v>0</v>
      </c>
      <c r="D3">
        <f>sz!S3</f>
        <v>0</v>
      </c>
      <c r="E3">
        <f>sz!R3</f>
        <v>0</v>
      </c>
      <c r="F3">
        <f>sz!AG3</f>
        <v>0</v>
      </c>
      <c r="G3">
        <f>sz!AF3</f>
        <v>0</v>
      </c>
      <c r="H3">
        <f>sz!AU3</f>
        <v>0</v>
      </c>
      <c r="I3">
        <f>sz!AT3</f>
        <v>0</v>
      </c>
      <c r="J3">
        <f>sz!BI3</f>
        <v>0</v>
      </c>
      <c r="K3">
        <f>sz!BH3</f>
        <v>0</v>
      </c>
      <c r="L3">
        <f>sz!BX3</f>
        <v>0</v>
      </c>
      <c r="M3">
        <f>sz!BW3</f>
        <v>0</v>
      </c>
      <c r="N3">
        <f>sz!CM3</f>
        <v>0</v>
      </c>
      <c r="O3">
        <f>sz!CL3</f>
        <v>0</v>
      </c>
      <c r="P3">
        <f>sz!DB3</f>
        <v>0</v>
      </c>
      <c r="Q3">
        <f>sz!DA3</f>
        <v>0</v>
      </c>
      <c r="R3">
        <f>sz!DQ3</f>
        <v>0</v>
      </c>
      <c r="S3">
        <f>sz!DP3</f>
        <v>0</v>
      </c>
      <c r="T3" t="e">
        <f>(sz!$J$14+sz!$J$11*LN($A3))</f>
        <v>#DIV/0!</v>
      </c>
      <c r="U3" t="e">
        <f>(sz!$Y$14+sz!$Y$11*LN($A3))</f>
        <v>#DIV/0!</v>
      </c>
      <c r="V3" t="e">
        <f>(sz!$AM$14+sz!$AM$11*LN($A3))</f>
        <v>#DIV/0!</v>
      </c>
      <c r="W3" t="e">
        <f>(sz!$BA$14+sz!$BA$11*LN($A3))</f>
        <v>#DIV/0!</v>
      </c>
      <c r="X3" t="e">
        <f>(sz!$BO$14+sz!$BO$11*LN($A3))</f>
        <v>#DIV/0!</v>
      </c>
      <c r="Y3" t="e">
        <f>(sz!$CD$14+sz!$CD$11*LN($A3))</f>
        <v>#DIV/0!</v>
      </c>
      <c r="Z3" t="e">
        <f>(sz!$CS$14+sz!$CS$11*LN($A3))</f>
        <v>#DIV/0!</v>
      </c>
      <c r="AA3" t="e">
        <f>(sz!$DH$14+sz!$DH$11*LN($A3))</f>
        <v>#DIV/0!</v>
      </c>
      <c r="AB3" t="e">
        <f>(sz!$DW$14+sz!$DW$11*LN($A3))</f>
        <v>#DIV/0!</v>
      </c>
      <c r="AD3" s="11">
        <f>V1</f>
        <v>0</v>
      </c>
      <c r="AE3" t="e">
        <f t="shared" ref="AE3:AE66" si="1">HLOOKUP($AI$1,$B:$AB,ROW(B3),FALSE)</f>
        <v>#N/A</v>
      </c>
      <c r="AF3" t="e">
        <f t="shared" ref="AF3:AF66" si="2">HLOOKUP($AF$1,$B:$AB,ROW(C3),FALSE)</f>
        <v>#N/A</v>
      </c>
      <c r="AG3" t="e">
        <f>HLOOKUP($AI$1,$T:$AB,3,FALSE)</f>
        <v>#N/A</v>
      </c>
    </row>
    <row r="4" spans="1:35">
      <c r="A4">
        <v>12</v>
      </c>
      <c r="B4">
        <f>sz!D4</f>
        <v>0</v>
      </c>
      <c r="C4">
        <f>sz!C4</f>
        <v>0</v>
      </c>
      <c r="D4">
        <f>sz!S4</f>
        <v>0</v>
      </c>
      <c r="E4">
        <f>sz!R4</f>
        <v>0</v>
      </c>
      <c r="F4">
        <f>sz!AG4</f>
        <v>0</v>
      </c>
      <c r="G4">
        <f>sz!AF4</f>
        <v>0</v>
      </c>
      <c r="H4">
        <f>sz!AU4</f>
        <v>0</v>
      </c>
      <c r="I4">
        <f>sz!AT4</f>
        <v>0</v>
      </c>
      <c r="J4">
        <f>sz!BI4</f>
        <v>0</v>
      </c>
      <c r="K4">
        <f>sz!BH4</f>
        <v>0</v>
      </c>
      <c r="L4">
        <f>sz!BX4</f>
        <v>0</v>
      </c>
      <c r="M4">
        <f>sz!BW4</f>
        <v>0</v>
      </c>
      <c r="N4">
        <f>sz!CM4</f>
        <v>0</v>
      </c>
      <c r="O4">
        <f>sz!CL4</f>
        <v>0</v>
      </c>
      <c r="P4">
        <f>sz!DB4</f>
        <v>0</v>
      </c>
      <c r="Q4">
        <f>sz!DA4</f>
        <v>0</v>
      </c>
      <c r="R4">
        <f>sz!DQ4</f>
        <v>0</v>
      </c>
      <c r="S4">
        <f>sz!DP4</f>
        <v>0</v>
      </c>
      <c r="T4" t="e">
        <f>(sz!$J$14+sz!$J$11*LN($A4))</f>
        <v>#DIV/0!</v>
      </c>
      <c r="U4" t="e">
        <f>(sz!$Y$14+sz!$Y$11*LN($A4))</f>
        <v>#DIV/0!</v>
      </c>
      <c r="V4" t="e">
        <f>(sz!$AM$14+sz!$AM$11*LN($A4))</f>
        <v>#DIV/0!</v>
      </c>
      <c r="W4" t="e">
        <f>(sz!$BA$14+sz!$BA$11*LN($A4))</f>
        <v>#DIV/0!</v>
      </c>
      <c r="X4" t="e">
        <f>(sz!$BO$14+sz!$BO$11*LN($A4))</f>
        <v>#DIV/0!</v>
      </c>
      <c r="Y4" t="e">
        <f>(sz!$CD$14+sz!$CD$11*LN($A4))</f>
        <v>#DIV/0!</v>
      </c>
      <c r="Z4" t="e">
        <f>(sz!$CS$14+sz!$CS$11*LN($A4))</f>
        <v>#DIV/0!</v>
      </c>
      <c r="AA4" t="e">
        <f>(sz!$DH$14+sz!$DH$11*LN($A4))</f>
        <v>#DIV/0!</v>
      </c>
      <c r="AB4" t="e">
        <f>(sz!$DW$14+sz!$DW$11*LN($A4))</f>
        <v>#DIV/0!</v>
      </c>
      <c r="AD4" s="11">
        <f>W1</f>
        <v>0</v>
      </c>
      <c r="AE4" t="e">
        <f t="shared" si="1"/>
        <v>#N/A</v>
      </c>
      <c r="AF4" t="e">
        <f t="shared" si="2"/>
        <v>#N/A</v>
      </c>
      <c r="AG4" t="e">
        <f>HLOOKUP($AI$1,$T:$AB,4,FALSE)</f>
        <v>#N/A</v>
      </c>
    </row>
    <row r="5" spans="1:35">
      <c r="A5">
        <v>16</v>
      </c>
      <c r="B5">
        <f>sz!D5</f>
        <v>0</v>
      </c>
      <c r="C5">
        <f>sz!C5</f>
        <v>0</v>
      </c>
      <c r="D5">
        <f>sz!S5</f>
        <v>0</v>
      </c>
      <c r="E5">
        <f>sz!R5</f>
        <v>0</v>
      </c>
      <c r="F5">
        <f>sz!AG5</f>
        <v>0</v>
      </c>
      <c r="G5">
        <f>sz!AF5</f>
        <v>0</v>
      </c>
      <c r="H5">
        <f>sz!AU5</f>
        <v>0</v>
      </c>
      <c r="I5">
        <f>sz!AT5</f>
        <v>0</v>
      </c>
      <c r="J5">
        <f>sz!BI5</f>
        <v>0</v>
      </c>
      <c r="K5">
        <f>sz!BH5</f>
        <v>0</v>
      </c>
      <c r="L5">
        <f>sz!BX5</f>
        <v>0</v>
      </c>
      <c r="M5">
        <f>sz!BW5</f>
        <v>0</v>
      </c>
      <c r="N5">
        <f>sz!CM5</f>
        <v>0</v>
      </c>
      <c r="O5">
        <f>sz!CL5</f>
        <v>0</v>
      </c>
      <c r="P5">
        <f>sz!DB5</f>
        <v>0</v>
      </c>
      <c r="Q5">
        <f>sz!DA5</f>
        <v>0</v>
      </c>
      <c r="R5">
        <f>sz!DQ5</f>
        <v>0</v>
      </c>
      <c r="S5">
        <f>sz!DP5</f>
        <v>0</v>
      </c>
      <c r="T5" t="e">
        <f>(sz!$J$14+sz!$J$11*LN($A5))</f>
        <v>#DIV/0!</v>
      </c>
      <c r="U5" t="e">
        <f>(sz!$Y$14+sz!$Y$11*LN($A5))</f>
        <v>#DIV/0!</v>
      </c>
      <c r="V5" t="e">
        <f>(sz!$AM$14+sz!$AM$11*LN($A5))</f>
        <v>#DIV/0!</v>
      </c>
      <c r="W5" t="e">
        <f>(sz!$BA$14+sz!$BA$11*LN($A5))</f>
        <v>#DIV/0!</v>
      </c>
      <c r="X5" t="e">
        <f>(sz!$BO$14+sz!$BO$11*LN($A5))</f>
        <v>#DIV/0!</v>
      </c>
      <c r="Y5" t="e">
        <f>(sz!$CD$14+sz!$CD$11*LN($A5))</f>
        <v>#DIV/0!</v>
      </c>
      <c r="Z5" t="e">
        <f>(sz!$CS$14+sz!$CS$11*LN($A5))</f>
        <v>#DIV/0!</v>
      </c>
      <c r="AA5" t="e">
        <f>(sz!$DH$14+sz!$DH$11*LN($A5))</f>
        <v>#DIV/0!</v>
      </c>
      <c r="AB5" t="e">
        <f>(sz!$DW$14+sz!$DW$11*LN($A5))</f>
        <v>#DIV/0!</v>
      </c>
      <c r="AD5" s="11">
        <f>X1</f>
        <v>0</v>
      </c>
      <c r="AE5" t="e">
        <f t="shared" si="1"/>
        <v>#N/A</v>
      </c>
      <c r="AF5" t="e">
        <f t="shared" si="2"/>
        <v>#N/A</v>
      </c>
      <c r="AG5" t="e">
        <f>HLOOKUP($AI$1,$T:$AB,5,FALSE)</f>
        <v>#N/A</v>
      </c>
    </row>
    <row r="6" spans="1:35">
      <c r="A6">
        <v>20</v>
      </c>
      <c r="B6">
        <f>sz!D6</f>
        <v>0</v>
      </c>
      <c r="C6">
        <f>sz!C6</f>
        <v>0</v>
      </c>
      <c r="D6">
        <f>sz!S6</f>
        <v>0</v>
      </c>
      <c r="E6">
        <f>sz!R6</f>
        <v>0</v>
      </c>
      <c r="F6">
        <f>sz!AG6</f>
        <v>0</v>
      </c>
      <c r="G6">
        <f>sz!AF6</f>
        <v>0</v>
      </c>
      <c r="H6">
        <f>sz!AU6</f>
        <v>0</v>
      </c>
      <c r="I6">
        <f>sz!AT6</f>
        <v>0</v>
      </c>
      <c r="J6">
        <f>sz!BI6</f>
        <v>0</v>
      </c>
      <c r="K6">
        <f>sz!BH6</f>
        <v>0</v>
      </c>
      <c r="L6">
        <f>sz!BX6</f>
        <v>0</v>
      </c>
      <c r="M6">
        <f>sz!BW6</f>
        <v>0</v>
      </c>
      <c r="N6">
        <f>sz!CM6</f>
        <v>0</v>
      </c>
      <c r="O6">
        <f>sz!CL6</f>
        <v>0</v>
      </c>
      <c r="P6">
        <f>sz!DB6</f>
        <v>0</v>
      </c>
      <c r="Q6">
        <f>sz!DA6</f>
        <v>0</v>
      </c>
      <c r="R6">
        <f>sz!DQ6</f>
        <v>0</v>
      </c>
      <c r="S6">
        <f>sz!DP6</f>
        <v>0</v>
      </c>
      <c r="T6" t="e">
        <f>(sz!$J$14+sz!$J$11*LN($A6))</f>
        <v>#DIV/0!</v>
      </c>
      <c r="U6" t="e">
        <f>(sz!$Y$14+sz!$Y$11*LN($A6))</f>
        <v>#DIV/0!</v>
      </c>
      <c r="V6" t="e">
        <f>(sz!$AM$14+sz!$AM$11*LN($A6))</f>
        <v>#DIV/0!</v>
      </c>
      <c r="W6" t="e">
        <f>(sz!$BA$14+sz!$BA$11*LN($A6))</f>
        <v>#DIV/0!</v>
      </c>
      <c r="X6" t="e">
        <f>(sz!$BO$14+sz!$BO$11*LN($A6))</f>
        <v>#DIV/0!</v>
      </c>
      <c r="Y6" t="e">
        <f>(sz!$CD$14+sz!$CD$11*LN($A6))</f>
        <v>#DIV/0!</v>
      </c>
      <c r="Z6" t="e">
        <f>(sz!$CS$14+sz!$CS$11*LN($A6))</f>
        <v>#DIV/0!</v>
      </c>
      <c r="AA6" t="e">
        <f>(sz!$DH$14+sz!$DH$11*LN($A6))</f>
        <v>#DIV/0!</v>
      </c>
      <c r="AB6" t="e">
        <f>(sz!$DW$14+sz!$DW$11*LN($A6))</f>
        <v>#DIV/0!</v>
      </c>
      <c r="AD6" s="11">
        <f>Y1</f>
        <v>0</v>
      </c>
      <c r="AE6" t="e">
        <f t="shared" si="1"/>
        <v>#N/A</v>
      </c>
      <c r="AF6" t="e">
        <f t="shared" si="2"/>
        <v>#N/A</v>
      </c>
      <c r="AG6" t="e">
        <f>HLOOKUP($AI$1,$T:$AB,6,FALSE)</f>
        <v>#N/A</v>
      </c>
    </row>
    <row r="7" spans="1:35">
      <c r="A7">
        <v>24</v>
      </c>
      <c r="B7">
        <f>sz!D7</f>
        <v>0</v>
      </c>
      <c r="C7">
        <f>sz!C7</f>
        <v>0</v>
      </c>
      <c r="D7">
        <f>sz!S7</f>
        <v>0</v>
      </c>
      <c r="E7">
        <f>sz!R7</f>
        <v>0</v>
      </c>
      <c r="F7">
        <f>sz!AG7</f>
        <v>0</v>
      </c>
      <c r="G7">
        <f>sz!AF7</f>
        <v>0</v>
      </c>
      <c r="H7">
        <f>sz!AU7</f>
        <v>0</v>
      </c>
      <c r="I7">
        <f>sz!AT7</f>
        <v>0</v>
      </c>
      <c r="J7">
        <f>sz!BI7</f>
        <v>0</v>
      </c>
      <c r="K7">
        <f>sz!BH7</f>
        <v>0</v>
      </c>
      <c r="L7">
        <f>sz!BX7</f>
        <v>0</v>
      </c>
      <c r="M7">
        <f>sz!BW7</f>
        <v>0</v>
      </c>
      <c r="N7">
        <f>sz!CM7</f>
        <v>0</v>
      </c>
      <c r="O7">
        <f>sz!CL7</f>
        <v>0</v>
      </c>
      <c r="P7">
        <f>sz!DB7</f>
        <v>0</v>
      </c>
      <c r="Q7">
        <f>sz!DA7</f>
        <v>0</v>
      </c>
      <c r="R7">
        <f>sz!DQ7</f>
        <v>0</v>
      </c>
      <c r="S7">
        <f>sz!DP7</f>
        <v>0</v>
      </c>
      <c r="T7" t="e">
        <f>(sz!$J$14+sz!$J$11*LN($A7))</f>
        <v>#DIV/0!</v>
      </c>
      <c r="U7" t="e">
        <f>(sz!$Y$14+sz!$Y$11*LN($A7))</f>
        <v>#DIV/0!</v>
      </c>
      <c r="V7" t="e">
        <f>(sz!$AM$14+sz!$AM$11*LN($A7))</f>
        <v>#DIV/0!</v>
      </c>
      <c r="W7" t="e">
        <f>(sz!$BA$14+sz!$BA$11*LN($A7))</f>
        <v>#DIV/0!</v>
      </c>
      <c r="X7" t="e">
        <f>(sz!$BO$14+sz!$BO$11*LN($A7))</f>
        <v>#DIV/0!</v>
      </c>
      <c r="Y7" t="e">
        <f>(sz!$CD$14+sz!$CD$11*LN($A7))</f>
        <v>#DIV/0!</v>
      </c>
      <c r="Z7" t="e">
        <f>(sz!$CS$14+sz!$CS$11*LN($A7))</f>
        <v>#DIV/0!</v>
      </c>
      <c r="AA7" t="e">
        <f>(sz!$DH$14+sz!$DH$11*LN($A7))</f>
        <v>#DIV/0!</v>
      </c>
      <c r="AB7" t="e">
        <f>(sz!$DW$14+sz!$DW$11*LN($A7))</f>
        <v>#DIV/0!</v>
      </c>
      <c r="AD7" s="11">
        <f>Z1</f>
        <v>0</v>
      </c>
      <c r="AE7" t="e">
        <f t="shared" si="1"/>
        <v>#N/A</v>
      </c>
      <c r="AF7" t="e">
        <f t="shared" si="2"/>
        <v>#N/A</v>
      </c>
      <c r="AG7" t="e">
        <f>HLOOKUP($AI$1,$T:$AB,7,FALSE)</f>
        <v>#N/A</v>
      </c>
    </row>
    <row r="8" spans="1:35">
      <c r="A8">
        <v>28</v>
      </c>
      <c r="B8">
        <f>sz!D8</f>
        <v>0</v>
      </c>
      <c r="C8">
        <f>sz!C8</f>
        <v>0</v>
      </c>
      <c r="D8">
        <f>sz!S8</f>
        <v>0</v>
      </c>
      <c r="E8">
        <f>sz!R8</f>
        <v>0</v>
      </c>
      <c r="F8">
        <f>sz!AG8</f>
        <v>0</v>
      </c>
      <c r="G8">
        <f>sz!AF8</f>
        <v>0</v>
      </c>
      <c r="H8">
        <f>sz!AU8</f>
        <v>0</v>
      </c>
      <c r="I8">
        <f>sz!AT8</f>
        <v>0</v>
      </c>
      <c r="J8">
        <f>sz!BI8</f>
        <v>0</v>
      </c>
      <c r="K8">
        <f>sz!BH8</f>
        <v>0</v>
      </c>
      <c r="L8">
        <f>sz!BX8</f>
        <v>0</v>
      </c>
      <c r="M8">
        <f>sz!BW8</f>
        <v>0</v>
      </c>
      <c r="N8">
        <f>sz!CM8</f>
        <v>0</v>
      </c>
      <c r="O8">
        <f>sz!CL8</f>
        <v>0</v>
      </c>
      <c r="P8">
        <f>sz!DB8</f>
        <v>0</v>
      </c>
      <c r="Q8">
        <f>sz!DA8</f>
        <v>0</v>
      </c>
      <c r="R8">
        <f>sz!DQ8</f>
        <v>0</v>
      </c>
      <c r="S8">
        <f>sz!DP8</f>
        <v>0</v>
      </c>
      <c r="T8" t="e">
        <f>(sz!$J$14+sz!$J$11*LN($A8))</f>
        <v>#DIV/0!</v>
      </c>
      <c r="U8" t="e">
        <f>(sz!$Y$14+sz!$Y$11*LN($A8))</f>
        <v>#DIV/0!</v>
      </c>
      <c r="V8" t="e">
        <f>(sz!$AM$14+sz!$AM$11*LN($A8))</f>
        <v>#DIV/0!</v>
      </c>
      <c r="W8" t="e">
        <f>(sz!$BA$14+sz!$BA$11*LN($A8))</f>
        <v>#DIV/0!</v>
      </c>
      <c r="X8" t="e">
        <f>(sz!$BO$14+sz!$BO$11*LN($A8))</f>
        <v>#DIV/0!</v>
      </c>
      <c r="Y8" t="e">
        <f>(sz!$CD$14+sz!$CD$11*LN($A8))</f>
        <v>#DIV/0!</v>
      </c>
      <c r="Z8" t="e">
        <f>(sz!$CS$14+sz!$CS$11*LN($A8))</f>
        <v>#DIV/0!</v>
      </c>
      <c r="AA8" t="e">
        <f>(sz!$DH$14+sz!$DH$11*LN($A8))</f>
        <v>#DIV/0!</v>
      </c>
      <c r="AB8" t="e">
        <f>(sz!$DW$14+sz!$DW$11*LN($A8))</f>
        <v>#DIV/0!</v>
      </c>
      <c r="AD8" s="11">
        <f>AA1</f>
        <v>0</v>
      </c>
      <c r="AE8" t="e">
        <f t="shared" si="1"/>
        <v>#N/A</v>
      </c>
      <c r="AF8" t="e">
        <f t="shared" si="2"/>
        <v>#N/A</v>
      </c>
      <c r="AG8" t="e">
        <f>HLOOKUP($AI$1,$T:$AB,8,FALSE)</f>
        <v>#N/A</v>
      </c>
    </row>
    <row r="9" spans="1:35">
      <c r="A9">
        <v>32</v>
      </c>
      <c r="B9">
        <f>sz!D9</f>
        <v>0</v>
      </c>
      <c r="C9">
        <f>sz!C9</f>
        <v>0</v>
      </c>
      <c r="D9">
        <f>sz!S9</f>
        <v>0</v>
      </c>
      <c r="E9">
        <f>sz!R9</f>
        <v>0</v>
      </c>
      <c r="F9">
        <f>sz!AG9</f>
        <v>0</v>
      </c>
      <c r="G9">
        <f>sz!AF9</f>
        <v>0</v>
      </c>
      <c r="H9">
        <f>sz!AU9</f>
        <v>0</v>
      </c>
      <c r="I9">
        <f>sz!AT9</f>
        <v>0</v>
      </c>
      <c r="J9">
        <f>sz!BI9</f>
        <v>0</v>
      </c>
      <c r="K9">
        <f>sz!BH9</f>
        <v>0</v>
      </c>
      <c r="L9">
        <f>sz!BX9</f>
        <v>0</v>
      </c>
      <c r="M9">
        <f>sz!BW9</f>
        <v>0</v>
      </c>
      <c r="N9">
        <f>sz!CM9</f>
        <v>0</v>
      </c>
      <c r="O9">
        <f>sz!CL9</f>
        <v>0</v>
      </c>
      <c r="P9">
        <f>sz!DB9</f>
        <v>0</v>
      </c>
      <c r="Q9">
        <f>sz!DA9</f>
        <v>0</v>
      </c>
      <c r="R9">
        <f>sz!DQ9</f>
        <v>0</v>
      </c>
      <c r="S9">
        <f>sz!DP9</f>
        <v>0</v>
      </c>
      <c r="T9" t="e">
        <f>(sz!$J$14+sz!$J$11*LN($A9))</f>
        <v>#DIV/0!</v>
      </c>
      <c r="U9" t="e">
        <f>(sz!$Y$14+sz!$Y$11*LN($A9))</f>
        <v>#DIV/0!</v>
      </c>
      <c r="V9" t="e">
        <f>(sz!$AM$14+sz!$AM$11*LN($A9))</f>
        <v>#DIV/0!</v>
      </c>
      <c r="W9" t="e">
        <f>(sz!$BA$14+sz!$BA$11*LN($A9))</f>
        <v>#DIV/0!</v>
      </c>
      <c r="X9" t="e">
        <f>(sz!$BO$14+sz!$BO$11*LN($A9))</f>
        <v>#DIV/0!</v>
      </c>
      <c r="Y9" t="e">
        <f>(sz!$CD$14+sz!$CD$11*LN($A9))</f>
        <v>#DIV/0!</v>
      </c>
      <c r="Z9" t="e">
        <f>(sz!$CS$14+sz!$CS$11*LN($A9))</f>
        <v>#DIV/0!</v>
      </c>
      <c r="AA9" t="e">
        <f>(sz!$DH$14+sz!$DH$11*LN($A9))</f>
        <v>#DIV/0!</v>
      </c>
      <c r="AB9" t="e">
        <f>(sz!$DW$14+sz!$DW$11*LN($A9))</f>
        <v>#DIV/0!</v>
      </c>
      <c r="AD9" s="11">
        <f>AB1</f>
        <v>0</v>
      </c>
      <c r="AE9" t="e">
        <f t="shared" si="1"/>
        <v>#N/A</v>
      </c>
      <c r="AF9" t="e">
        <f t="shared" si="2"/>
        <v>#N/A</v>
      </c>
      <c r="AG9" t="e">
        <f>HLOOKUP($AI$1,$T:$AB,9,FALSE)</f>
        <v>#N/A</v>
      </c>
    </row>
    <row r="10" spans="1:35">
      <c r="A10">
        <v>36</v>
      </c>
      <c r="B10">
        <f>sz!D10</f>
        <v>0</v>
      </c>
      <c r="C10">
        <f>sz!C10</f>
        <v>0</v>
      </c>
      <c r="D10">
        <f>sz!S10</f>
        <v>0</v>
      </c>
      <c r="E10">
        <f>sz!R10</f>
        <v>0</v>
      </c>
      <c r="F10">
        <f>sz!AG10</f>
        <v>0</v>
      </c>
      <c r="G10">
        <f>sz!AF10</f>
        <v>0</v>
      </c>
      <c r="H10">
        <f>sz!AU10</f>
        <v>0</v>
      </c>
      <c r="I10">
        <f>sz!AT10</f>
        <v>0</v>
      </c>
      <c r="J10">
        <f>sz!BI10</f>
        <v>0</v>
      </c>
      <c r="K10">
        <f>sz!BH10</f>
        <v>0</v>
      </c>
      <c r="L10">
        <f>sz!BX10</f>
        <v>0</v>
      </c>
      <c r="M10">
        <f>sz!BW10</f>
        <v>0</v>
      </c>
      <c r="N10">
        <f>sz!CM10</f>
        <v>0</v>
      </c>
      <c r="O10">
        <f>sz!CL10</f>
        <v>0</v>
      </c>
      <c r="P10">
        <f>sz!DB10</f>
        <v>0</v>
      </c>
      <c r="Q10">
        <f>sz!DA10</f>
        <v>0</v>
      </c>
      <c r="R10">
        <f>sz!DQ10</f>
        <v>0</v>
      </c>
      <c r="S10">
        <f>sz!DP10</f>
        <v>0</v>
      </c>
      <c r="T10" t="e">
        <f>(sz!$J$14+sz!$J$11*LN($A10))</f>
        <v>#DIV/0!</v>
      </c>
      <c r="U10" t="e">
        <f>(sz!$Y$14+sz!$Y$11*LN($A10))</f>
        <v>#DIV/0!</v>
      </c>
      <c r="V10" t="e">
        <f>(sz!$AM$14+sz!$AM$11*LN($A10))</f>
        <v>#DIV/0!</v>
      </c>
      <c r="W10" t="e">
        <f>(sz!$BA$14+sz!$BA$11*LN($A10))</f>
        <v>#DIV/0!</v>
      </c>
      <c r="X10" t="e">
        <f>(sz!$BO$14+sz!$BO$11*LN($A10))</f>
        <v>#DIV/0!</v>
      </c>
      <c r="Y10" t="e">
        <f>(sz!$CD$14+sz!$CD$11*LN($A10))</f>
        <v>#DIV/0!</v>
      </c>
      <c r="Z10" t="e">
        <f>(sz!$CS$14+sz!$CS$11*LN($A10))</f>
        <v>#DIV/0!</v>
      </c>
      <c r="AA10" t="e">
        <f>(sz!$DH$14+sz!$DH$11*LN($A10))</f>
        <v>#DIV/0!</v>
      </c>
      <c r="AB10" t="e">
        <f>(sz!$DW$14+sz!$DW$11*LN($A10))</f>
        <v>#DIV/0!</v>
      </c>
      <c r="AE10" t="e">
        <f t="shared" si="1"/>
        <v>#N/A</v>
      </c>
      <c r="AF10" t="e">
        <f t="shared" si="2"/>
        <v>#N/A</v>
      </c>
      <c r="AG10" t="e">
        <f>HLOOKUP($AI$1,$T:$AB,10,FALSE)</f>
        <v>#N/A</v>
      </c>
    </row>
    <row r="11" spans="1:35">
      <c r="A11">
        <v>40</v>
      </c>
      <c r="B11">
        <f>sz!D11</f>
        <v>0</v>
      </c>
      <c r="C11">
        <f>sz!C11</f>
        <v>0</v>
      </c>
      <c r="D11">
        <f>sz!S11</f>
        <v>0</v>
      </c>
      <c r="E11">
        <f>sz!R11</f>
        <v>0</v>
      </c>
      <c r="F11">
        <f>sz!AG11</f>
        <v>0</v>
      </c>
      <c r="G11">
        <f>sz!AF11</f>
        <v>0</v>
      </c>
      <c r="H11">
        <f>sz!AU11</f>
        <v>0</v>
      </c>
      <c r="I11">
        <f>sz!AT11</f>
        <v>0</v>
      </c>
      <c r="J11">
        <f>sz!BI11</f>
        <v>0</v>
      </c>
      <c r="K11">
        <f>sz!BH11</f>
        <v>0</v>
      </c>
      <c r="L11">
        <f>sz!BX11</f>
        <v>0</v>
      </c>
      <c r="M11">
        <f>sz!BW11</f>
        <v>0</v>
      </c>
      <c r="N11">
        <f>sz!CM11</f>
        <v>0</v>
      </c>
      <c r="O11">
        <f>sz!CL11</f>
        <v>0</v>
      </c>
      <c r="P11">
        <f>sz!DB11</f>
        <v>0</v>
      </c>
      <c r="Q11">
        <f>sz!DA11</f>
        <v>0</v>
      </c>
      <c r="R11">
        <f>sz!DQ11</f>
        <v>0</v>
      </c>
      <c r="S11">
        <f>sz!DP11</f>
        <v>0</v>
      </c>
      <c r="T11" t="e">
        <f>(sz!$J$14+sz!$J$11*LN($A11))</f>
        <v>#DIV/0!</v>
      </c>
      <c r="U11" t="e">
        <f>(sz!$Y$14+sz!$Y$11*LN($A11))</f>
        <v>#DIV/0!</v>
      </c>
      <c r="V11" t="e">
        <f>(sz!$AM$14+sz!$AM$11*LN($A11))</f>
        <v>#DIV/0!</v>
      </c>
      <c r="W11" t="e">
        <f>(sz!$BA$14+sz!$BA$11*LN($A11))</f>
        <v>#DIV/0!</v>
      </c>
      <c r="X11" t="e">
        <f>(sz!$BO$14+sz!$BO$11*LN($A11))</f>
        <v>#DIV/0!</v>
      </c>
      <c r="Y11" t="e">
        <f>(sz!$CD$14+sz!$CD$11*LN($A11))</f>
        <v>#DIV/0!</v>
      </c>
      <c r="Z11" t="e">
        <f>(sz!$CS$14+sz!$CS$11*LN($A11))</f>
        <v>#DIV/0!</v>
      </c>
      <c r="AA11" t="e">
        <f>(sz!$DH$14+sz!$DH$11*LN($A11))</f>
        <v>#DIV/0!</v>
      </c>
      <c r="AB11" t="e">
        <f>(sz!$DW$14+sz!$DW$11*LN($A11))</f>
        <v>#DIV/0!</v>
      </c>
      <c r="AE11" t="e">
        <f t="shared" si="1"/>
        <v>#N/A</v>
      </c>
      <c r="AF11" t="e">
        <f t="shared" si="2"/>
        <v>#N/A</v>
      </c>
      <c r="AG11" t="e">
        <f>HLOOKUP($AI$1,$T:$AB,11,FALSE)</f>
        <v>#N/A</v>
      </c>
    </row>
    <row r="12" spans="1:35">
      <c r="A12">
        <v>44</v>
      </c>
      <c r="B12">
        <f>sz!D12</f>
        <v>0</v>
      </c>
      <c r="C12">
        <f>sz!C12</f>
        <v>0</v>
      </c>
      <c r="D12">
        <f>sz!S12</f>
        <v>0</v>
      </c>
      <c r="E12">
        <f>sz!R12</f>
        <v>0</v>
      </c>
      <c r="F12">
        <f>sz!AG12</f>
        <v>0</v>
      </c>
      <c r="G12">
        <f>sz!AF12</f>
        <v>0</v>
      </c>
      <c r="H12">
        <f>sz!AU12</f>
        <v>0</v>
      </c>
      <c r="I12">
        <f>sz!AT12</f>
        <v>0</v>
      </c>
      <c r="J12">
        <f>sz!BI12</f>
        <v>0</v>
      </c>
      <c r="K12">
        <f>sz!BH12</f>
        <v>0</v>
      </c>
      <c r="L12">
        <f>sz!BX12</f>
        <v>0</v>
      </c>
      <c r="M12">
        <f>sz!BW12</f>
        <v>0</v>
      </c>
      <c r="N12">
        <f>sz!CM12</f>
        <v>0</v>
      </c>
      <c r="O12">
        <f>sz!CL12</f>
        <v>0</v>
      </c>
      <c r="P12">
        <f>sz!DB12</f>
        <v>0</v>
      </c>
      <c r="Q12">
        <f>sz!DA12</f>
        <v>0</v>
      </c>
      <c r="R12">
        <f>sz!DQ12</f>
        <v>0</v>
      </c>
      <c r="S12">
        <f>sz!DP12</f>
        <v>0</v>
      </c>
      <c r="T12" t="e">
        <f>(sz!$J$14+sz!$J$11*LN($A12))</f>
        <v>#DIV/0!</v>
      </c>
      <c r="U12" t="e">
        <f>(sz!$Y$14+sz!$Y$11*LN($A12))</f>
        <v>#DIV/0!</v>
      </c>
      <c r="V12" t="e">
        <f>(sz!$AM$14+sz!$AM$11*LN($A12))</f>
        <v>#DIV/0!</v>
      </c>
      <c r="W12" t="e">
        <f>(sz!$BA$14+sz!$BA$11*LN($A12))</f>
        <v>#DIV/0!</v>
      </c>
      <c r="X12" t="e">
        <f>(sz!$BO$14+sz!$BO$11*LN($A12))</f>
        <v>#DIV/0!</v>
      </c>
      <c r="Y12" t="e">
        <f>(sz!$CD$14+sz!$CD$11*LN($A12))</f>
        <v>#DIV/0!</v>
      </c>
      <c r="Z12" t="e">
        <f>(sz!$CS$14+sz!$CS$11*LN($A12))</f>
        <v>#DIV/0!</v>
      </c>
      <c r="AA12" t="e">
        <f>(sz!$DH$14+sz!$DH$11*LN($A12))</f>
        <v>#DIV/0!</v>
      </c>
      <c r="AB12" t="e">
        <f>(sz!$DW$14+sz!$DW$11*LN($A12))</f>
        <v>#DIV/0!</v>
      </c>
      <c r="AE12" t="e">
        <f t="shared" si="1"/>
        <v>#N/A</v>
      </c>
      <c r="AF12" t="e">
        <f t="shared" si="2"/>
        <v>#N/A</v>
      </c>
      <c r="AG12" t="e">
        <f>HLOOKUP($AI$1,$T:$AB,12,FALSE)</f>
        <v>#N/A</v>
      </c>
    </row>
    <row r="13" spans="1:35">
      <c r="A13">
        <v>48</v>
      </c>
      <c r="B13">
        <f>sz!D13</f>
        <v>0</v>
      </c>
      <c r="C13">
        <f>sz!C13</f>
        <v>0</v>
      </c>
      <c r="D13">
        <f>sz!S13</f>
        <v>0</v>
      </c>
      <c r="E13">
        <f>sz!R13</f>
        <v>0</v>
      </c>
      <c r="F13">
        <f>sz!AG13</f>
        <v>0</v>
      </c>
      <c r="G13">
        <f>sz!AF13</f>
        <v>0</v>
      </c>
      <c r="H13">
        <f>sz!AU13</f>
        <v>0</v>
      </c>
      <c r="I13">
        <f>sz!AT13</f>
        <v>0</v>
      </c>
      <c r="J13">
        <f>sz!BI13</f>
        <v>0</v>
      </c>
      <c r="K13">
        <f>sz!BH13</f>
        <v>0</v>
      </c>
      <c r="L13">
        <f>sz!BX13</f>
        <v>0</v>
      </c>
      <c r="M13">
        <f>sz!BW13</f>
        <v>0</v>
      </c>
      <c r="N13">
        <f>sz!CM13</f>
        <v>0</v>
      </c>
      <c r="O13">
        <f>sz!CL13</f>
        <v>0</v>
      </c>
      <c r="P13">
        <f>sz!DB13</f>
        <v>0</v>
      </c>
      <c r="Q13">
        <f>sz!DA13</f>
        <v>0</v>
      </c>
      <c r="R13">
        <f>sz!DQ13</f>
        <v>0</v>
      </c>
      <c r="S13">
        <f>sz!DP13</f>
        <v>0</v>
      </c>
      <c r="T13" t="e">
        <f>(sz!$J$14+sz!$J$11*LN($A13))</f>
        <v>#DIV/0!</v>
      </c>
      <c r="U13" t="e">
        <f>(sz!$Y$14+sz!$Y$11*LN($A13))</f>
        <v>#DIV/0!</v>
      </c>
      <c r="V13" t="e">
        <f>(sz!$AM$14+sz!$AM$11*LN($A13))</f>
        <v>#DIV/0!</v>
      </c>
      <c r="W13" t="e">
        <f>(sz!$BA$14+sz!$BA$11*LN($A13))</f>
        <v>#DIV/0!</v>
      </c>
      <c r="X13" t="e">
        <f>(sz!$BO$14+sz!$BO$11*LN($A13))</f>
        <v>#DIV/0!</v>
      </c>
      <c r="Y13" t="e">
        <f>(sz!$CD$14+sz!$CD$11*LN($A13))</f>
        <v>#DIV/0!</v>
      </c>
      <c r="Z13" t="e">
        <f>(sz!$CS$14+sz!$CS$11*LN($A13))</f>
        <v>#DIV/0!</v>
      </c>
      <c r="AA13" t="e">
        <f>(sz!$DH$14+sz!$DH$11*LN($A13))</f>
        <v>#DIV/0!</v>
      </c>
      <c r="AB13" t="e">
        <f>(sz!$DW$14+sz!$DW$11*LN($A13))</f>
        <v>#DIV/0!</v>
      </c>
      <c r="AE13" t="e">
        <f t="shared" si="1"/>
        <v>#N/A</v>
      </c>
      <c r="AF13" t="e">
        <f t="shared" si="2"/>
        <v>#N/A</v>
      </c>
      <c r="AG13" t="e">
        <f>HLOOKUP($AI$1,$T:$AB,13,FALSE)</f>
        <v>#N/A</v>
      </c>
    </row>
    <row r="14" spans="1:35">
      <c r="A14">
        <v>52</v>
      </c>
      <c r="B14">
        <f>sz!D14</f>
        <v>0</v>
      </c>
      <c r="C14">
        <f>sz!C14</f>
        <v>0</v>
      </c>
      <c r="D14">
        <f>sz!S14</f>
        <v>0</v>
      </c>
      <c r="E14">
        <f>sz!R14</f>
        <v>0</v>
      </c>
      <c r="F14">
        <f>sz!AG14</f>
        <v>0</v>
      </c>
      <c r="G14">
        <f>sz!AF14</f>
        <v>0</v>
      </c>
      <c r="H14">
        <f>sz!AU14</f>
        <v>0</v>
      </c>
      <c r="I14">
        <f>sz!AT14</f>
        <v>0</v>
      </c>
      <c r="J14">
        <f>sz!BI14</f>
        <v>0</v>
      </c>
      <c r="K14">
        <f>sz!BH14</f>
        <v>0</v>
      </c>
      <c r="L14">
        <f>sz!BX14</f>
        <v>0</v>
      </c>
      <c r="M14">
        <f>sz!BW14</f>
        <v>0</v>
      </c>
      <c r="N14">
        <f>sz!CM14</f>
        <v>0</v>
      </c>
      <c r="O14">
        <f>sz!CL14</f>
        <v>0</v>
      </c>
      <c r="P14">
        <f>sz!DB14</f>
        <v>0</v>
      </c>
      <c r="Q14">
        <f>sz!DA14</f>
        <v>0</v>
      </c>
      <c r="R14">
        <f>sz!DQ14</f>
        <v>0</v>
      </c>
      <c r="S14">
        <f>sz!DP14</f>
        <v>0</v>
      </c>
      <c r="T14" t="e">
        <f>(sz!$J$14+sz!$J$11*LN($A14))</f>
        <v>#DIV/0!</v>
      </c>
      <c r="U14" t="e">
        <f>(sz!$Y$14+sz!$Y$11*LN($A14))</f>
        <v>#DIV/0!</v>
      </c>
      <c r="V14" t="e">
        <f>(sz!$AM$14+sz!$AM$11*LN($A14))</f>
        <v>#DIV/0!</v>
      </c>
      <c r="W14" t="e">
        <f>(sz!$BA$14+sz!$BA$11*LN($A14))</f>
        <v>#DIV/0!</v>
      </c>
      <c r="X14" t="e">
        <f>(sz!$BO$14+sz!$BO$11*LN($A14))</f>
        <v>#DIV/0!</v>
      </c>
      <c r="Y14" t="e">
        <f>(sz!$CD$14+sz!$CD$11*LN($A14))</f>
        <v>#DIV/0!</v>
      </c>
      <c r="Z14" t="e">
        <f>(sz!$CS$14+sz!$CS$11*LN($A14))</f>
        <v>#DIV/0!</v>
      </c>
      <c r="AA14" t="e">
        <f>(sz!$DH$14+sz!$DH$11*LN($A14))</f>
        <v>#DIV/0!</v>
      </c>
      <c r="AB14" t="e">
        <f>(sz!$DW$14+sz!$DW$11*LN($A14))</f>
        <v>#DIV/0!</v>
      </c>
      <c r="AE14" t="e">
        <f t="shared" si="1"/>
        <v>#N/A</v>
      </c>
      <c r="AF14" t="e">
        <f t="shared" si="2"/>
        <v>#N/A</v>
      </c>
      <c r="AG14" t="e">
        <f>HLOOKUP($AI$1,$T:$AB,14,FALSE)</f>
        <v>#N/A</v>
      </c>
    </row>
    <row r="15" spans="1:35">
      <c r="A15">
        <v>56</v>
      </c>
      <c r="B15">
        <f>sz!D15</f>
        <v>0</v>
      </c>
      <c r="C15">
        <f>sz!C15</f>
        <v>0</v>
      </c>
      <c r="D15">
        <f>sz!S15</f>
        <v>0</v>
      </c>
      <c r="E15">
        <f>sz!R15</f>
        <v>0</v>
      </c>
      <c r="F15">
        <f>sz!AG15</f>
        <v>0</v>
      </c>
      <c r="G15">
        <f>sz!AF15</f>
        <v>0</v>
      </c>
      <c r="H15">
        <f>sz!AU15</f>
        <v>0</v>
      </c>
      <c r="I15">
        <f>sz!AT15</f>
        <v>0</v>
      </c>
      <c r="J15">
        <f>sz!BI15</f>
        <v>0</v>
      </c>
      <c r="K15">
        <f>sz!BH15</f>
        <v>0</v>
      </c>
      <c r="L15">
        <f>sz!BX15</f>
        <v>0</v>
      </c>
      <c r="M15">
        <f>sz!BW15</f>
        <v>0</v>
      </c>
      <c r="N15">
        <f>sz!CM15</f>
        <v>0</v>
      </c>
      <c r="O15">
        <f>sz!CL15</f>
        <v>0</v>
      </c>
      <c r="P15">
        <f>sz!DB15</f>
        <v>0</v>
      </c>
      <c r="Q15">
        <f>sz!DA15</f>
        <v>0</v>
      </c>
      <c r="R15">
        <f>sz!DQ15</f>
        <v>0</v>
      </c>
      <c r="S15">
        <f>sz!DP15</f>
        <v>0</v>
      </c>
      <c r="T15" t="e">
        <f>(sz!$J$14+sz!$J$11*LN($A15))</f>
        <v>#DIV/0!</v>
      </c>
      <c r="U15" t="e">
        <f>(sz!$Y$14+sz!$Y$11*LN($A15))</f>
        <v>#DIV/0!</v>
      </c>
      <c r="V15" t="e">
        <f>(sz!$AM$14+sz!$AM$11*LN($A15))</f>
        <v>#DIV/0!</v>
      </c>
      <c r="W15" t="e">
        <f>(sz!$BA$14+sz!$BA$11*LN($A15))</f>
        <v>#DIV/0!</v>
      </c>
      <c r="X15" t="e">
        <f>(sz!$BO$14+sz!$BO$11*LN($A15))</f>
        <v>#DIV/0!</v>
      </c>
      <c r="Y15" t="e">
        <f>(sz!$CD$14+sz!$CD$11*LN($A15))</f>
        <v>#DIV/0!</v>
      </c>
      <c r="Z15" t="e">
        <f>(sz!$CS$14+sz!$CS$11*LN($A15))</f>
        <v>#DIV/0!</v>
      </c>
      <c r="AA15" t="e">
        <f>(sz!$DH$14+sz!$DH$11*LN($A15))</f>
        <v>#DIV/0!</v>
      </c>
      <c r="AB15" t="e">
        <f>(sz!$DW$14+sz!$DW$11*LN($A15))</f>
        <v>#DIV/0!</v>
      </c>
      <c r="AE15" t="e">
        <f t="shared" si="1"/>
        <v>#N/A</v>
      </c>
      <c r="AF15" t="e">
        <f t="shared" si="2"/>
        <v>#N/A</v>
      </c>
      <c r="AG15" t="e">
        <f>HLOOKUP($AI$1,$T:$AB,15,FALSE)</f>
        <v>#N/A</v>
      </c>
    </row>
    <row r="16" spans="1:35">
      <c r="A16">
        <v>60</v>
      </c>
      <c r="B16">
        <f>sz!D16</f>
        <v>0</v>
      </c>
      <c r="C16">
        <f>sz!C16</f>
        <v>0</v>
      </c>
      <c r="D16">
        <f>sz!S16</f>
        <v>0</v>
      </c>
      <c r="E16">
        <f>sz!R16</f>
        <v>0</v>
      </c>
      <c r="F16">
        <f>sz!AG16</f>
        <v>0</v>
      </c>
      <c r="G16">
        <f>sz!AF16</f>
        <v>0</v>
      </c>
      <c r="H16">
        <f>sz!AU16</f>
        <v>0</v>
      </c>
      <c r="I16">
        <f>sz!AT16</f>
        <v>0</v>
      </c>
      <c r="J16">
        <f>sz!BI16</f>
        <v>0</v>
      </c>
      <c r="K16">
        <f>sz!BH16</f>
        <v>0</v>
      </c>
      <c r="L16">
        <f>sz!BX16</f>
        <v>0</v>
      </c>
      <c r="M16">
        <f>sz!BW16</f>
        <v>0</v>
      </c>
      <c r="N16">
        <f>sz!CM16</f>
        <v>0</v>
      </c>
      <c r="O16">
        <f>sz!CL16</f>
        <v>0</v>
      </c>
      <c r="P16">
        <f>sz!DB16</f>
        <v>0</v>
      </c>
      <c r="Q16">
        <f>sz!DA16</f>
        <v>0</v>
      </c>
      <c r="R16">
        <f>sz!DQ16</f>
        <v>0</v>
      </c>
      <c r="S16">
        <f>sz!DP16</f>
        <v>0</v>
      </c>
      <c r="T16" t="e">
        <f>(sz!$J$14+sz!$J$11*LN($A16))</f>
        <v>#DIV/0!</v>
      </c>
      <c r="U16" t="e">
        <f>(sz!$Y$14+sz!$Y$11*LN($A16))</f>
        <v>#DIV/0!</v>
      </c>
      <c r="V16" t="e">
        <f>(sz!$AM$14+sz!$AM$11*LN($A16))</f>
        <v>#DIV/0!</v>
      </c>
      <c r="W16" t="e">
        <f>(sz!$BA$14+sz!$BA$11*LN($A16))</f>
        <v>#DIV/0!</v>
      </c>
      <c r="X16" t="e">
        <f>(sz!$BO$14+sz!$BO$11*LN($A16))</f>
        <v>#DIV/0!</v>
      </c>
      <c r="Y16" t="e">
        <f>(sz!$CD$14+sz!$CD$11*LN($A16))</f>
        <v>#DIV/0!</v>
      </c>
      <c r="Z16" t="e">
        <f>(sz!$CS$14+sz!$CS$11*LN($A16))</f>
        <v>#DIV/0!</v>
      </c>
      <c r="AA16" t="e">
        <f>(sz!$DH$14+sz!$DH$11*LN($A16))</f>
        <v>#DIV/0!</v>
      </c>
      <c r="AB16" t="e">
        <f>(sz!$DW$14+sz!$DW$11*LN($A16))</f>
        <v>#DIV/0!</v>
      </c>
      <c r="AE16" t="e">
        <f t="shared" si="1"/>
        <v>#N/A</v>
      </c>
      <c r="AF16" t="e">
        <f t="shared" si="2"/>
        <v>#N/A</v>
      </c>
      <c r="AG16" t="e">
        <f>HLOOKUP($AI$1,$T:$AB,16,FALSE)</f>
        <v>#N/A</v>
      </c>
    </row>
    <row r="17" spans="1:33">
      <c r="A17">
        <v>64</v>
      </c>
      <c r="B17">
        <f>sz!D17</f>
        <v>0</v>
      </c>
      <c r="C17">
        <f>sz!C17</f>
        <v>0</v>
      </c>
      <c r="D17">
        <f>sz!S17</f>
        <v>0</v>
      </c>
      <c r="E17">
        <f>sz!R17</f>
        <v>0</v>
      </c>
      <c r="F17">
        <f>sz!AG17</f>
        <v>0</v>
      </c>
      <c r="G17">
        <f>sz!AF17</f>
        <v>0</v>
      </c>
      <c r="H17">
        <f>sz!AU17</f>
        <v>0</v>
      </c>
      <c r="I17">
        <f>sz!AT17</f>
        <v>0</v>
      </c>
      <c r="J17">
        <f>sz!BI17</f>
        <v>0</v>
      </c>
      <c r="K17">
        <f>sz!BH17</f>
        <v>0</v>
      </c>
      <c r="L17">
        <f>sz!BX17</f>
        <v>0</v>
      </c>
      <c r="M17">
        <f>sz!BW17</f>
        <v>0</v>
      </c>
      <c r="N17">
        <f>sz!CM17</f>
        <v>0</v>
      </c>
      <c r="O17">
        <f>sz!CL17</f>
        <v>0</v>
      </c>
      <c r="P17">
        <f>sz!DB17</f>
        <v>0</v>
      </c>
      <c r="Q17">
        <f>sz!DA17</f>
        <v>0</v>
      </c>
      <c r="R17">
        <f>sz!DQ17</f>
        <v>0</v>
      </c>
      <c r="S17">
        <f>sz!DP17</f>
        <v>0</v>
      </c>
      <c r="T17" t="e">
        <f>(sz!$J$14+sz!$J$11*LN($A17))</f>
        <v>#DIV/0!</v>
      </c>
      <c r="U17" t="e">
        <f>(sz!$Y$14+sz!$Y$11*LN($A17))</f>
        <v>#DIV/0!</v>
      </c>
      <c r="V17" t="e">
        <f>(sz!$AM$14+sz!$AM$11*LN($A17))</f>
        <v>#DIV/0!</v>
      </c>
      <c r="W17" t="e">
        <f>(sz!$BA$14+sz!$BA$11*LN($A17))</f>
        <v>#DIV/0!</v>
      </c>
      <c r="X17" t="e">
        <f>(sz!$BO$14+sz!$BO$11*LN($A17))</f>
        <v>#DIV/0!</v>
      </c>
      <c r="Y17" t="e">
        <f>(sz!$CD$14+sz!$CD$11*LN($A17))</f>
        <v>#DIV/0!</v>
      </c>
      <c r="Z17" t="e">
        <f>(sz!$CS$14+sz!$CS$11*LN($A17))</f>
        <v>#DIV/0!</v>
      </c>
      <c r="AA17" t="e">
        <f>(sz!$DH$14+sz!$DH$11*LN($A17))</f>
        <v>#DIV/0!</v>
      </c>
      <c r="AB17" t="e">
        <f>(sz!$DW$14+sz!$DW$11*LN($A17))</f>
        <v>#DIV/0!</v>
      </c>
      <c r="AE17" t="e">
        <f t="shared" si="1"/>
        <v>#N/A</v>
      </c>
      <c r="AF17" t="e">
        <f t="shared" si="2"/>
        <v>#N/A</v>
      </c>
      <c r="AG17" t="e">
        <f>HLOOKUP($AI$1,$T:$AB,17,FALSE)</f>
        <v>#N/A</v>
      </c>
    </row>
    <row r="18" spans="1:33">
      <c r="A18">
        <v>68</v>
      </c>
      <c r="B18">
        <f>sz!D18</f>
        <v>0</v>
      </c>
      <c r="C18">
        <f>sz!C18</f>
        <v>0</v>
      </c>
      <c r="D18">
        <f>sz!S18</f>
        <v>0</v>
      </c>
      <c r="E18">
        <f>sz!R18</f>
        <v>0</v>
      </c>
      <c r="F18">
        <f>sz!AG18</f>
        <v>0</v>
      </c>
      <c r="G18">
        <f>sz!AF18</f>
        <v>0</v>
      </c>
      <c r="H18">
        <f>sz!AU18</f>
        <v>0</v>
      </c>
      <c r="I18">
        <f>sz!AT18</f>
        <v>0</v>
      </c>
      <c r="J18">
        <f>sz!BI18</f>
        <v>0</v>
      </c>
      <c r="K18">
        <f>sz!BH18</f>
        <v>0</v>
      </c>
      <c r="L18">
        <f>sz!BX18</f>
        <v>0</v>
      </c>
      <c r="M18">
        <f>sz!BW18</f>
        <v>0</v>
      </c>
      <c r="N18">
        <f>sz!CM18</f>
        <v>0</v>
      </c>
      <c r="O18">
        <f>sz!CL18</f>
        <v>0</v>
      </c>
      <c r="P18">
        <f>sz!DB18</f>
        <v>0</v>
      </c>
      <c r="Q18">
        <f>sz!DA18</f>
        <v>0</v>
      </c>
      <c r="R18">
        <f>sz!DQ18</f>
        <v>0</v>
      </c>
      <c r="S18">
        <f>sz!DP18</f>
        <v>0</v>
      </c>
      <c r="T18" t="e">
        <f>(sz!$J$14+sz!$J$11*LN($A18))</f>
        <v>#DIV/0!</v>
      </c>
      <c r="U18" t="e">
        <f>(sz!$Y$14+sz!$Y$11*LN($A18))</f>
        <v>#DIV/0!</v>
      </c>
      <c r="V18" t="e">
        <f>(sz!$AM$14+sz!$AM$11*LN($A18))</f>
        <v>#DIV/0!</v>
      </c>
      <c r="W18" t="e">
        <f>(sz!$BA$14+sz!$BA$11*LN($A18))</f>
        <v>#DIV/0!</v>
      </c>
      <c r="X18" t="e">
        <f>(sz!$BO$14+sz!$BO$11*LN($A18))</f>
        <v>#DIV/0!</v>
      </c>
      <c r="Y18" t="e">
        <f>(sz!$CD$14+sz!$CD$11*LN($A18))</f>
        <v>#DIV/0!</v>
      </c>
      <c r="Z18" t="e">
        <f>(sz!$CS$14+sz!$CS$11*LN($A18))</f>
        <v>#DIV/0!</v>
      </c>
      <c r="AA18" t="e">
        <f>(sz!$DH$14+sz!$DH$11*LN($A18))</f>
        <v>#DIV/0!</v>
      </c>
      <c r="AB18" t="e">
        <f>(sz!$DW$14+sz!$DW$11*LN($A18))</f>
        <v>#DIV/0!</v>
      </c>
      <c r="AE18" t="e">
        <f t="shared" si="1"/>
        <v>#N/A</v>
      </c>
      <c r="AF18" t="e">
        <f t="shared" si="2"/>
        <v>#N/A</v>
      </c>
      <c r="AG18" t="e">
        <f>HLOOKUP($AI$1,$T:$AB,18,FALSE)</f>
        <v>#N/A</v>
      </c>
    </row>
    <row r="19" spans="1:33">
      <c r="A19">
        <v>72</v>
      </c>
      <c r="B19">
        <f>sz!D19</f>
        <v>0</v>
      </c>
      <c r="C19">
        <f>sz!C19</f>
        <v>0</v>
      </c>
      <c r="D19">
        <f>sz!S19</f>
        <v>0</v>
      </c>
      <c r="E19">
        <f>sz!R19</f>
        <v>0</v>
      </c>
      <c r="F19">
        <f>sz!AG19</f>
        <v>0</v>
      </c>
      <c r="G19">
        <f>sz!AF19</f>
        <v>0</v>
      </c>
      <c r="H19">
        <f>sz!AU19</f>
        <v>0</v>
      </c>
      <c r="I19">
        <f>sz!AT19</f>
        <v>0</v>
      </c>
      <c r="J19">
        <f>sz!BI19</f>
        <v>0</v>
      </c>
      <c r="K19">
        <f>sz!BH19</f>
        <v>0</v>
      </c>
      <c r="L19">
        <f>sz!BX19</f>
        <v>0</v>
      </c>
      <c r="M19">
        <f>sz!BW19</f>
        <v>0</v>
      </c>
      <c r="N19">
        <f>sz!CM19</f>
        <v>0</v>
      </c>
      <c r="O19">
        <f>sz!CL19</f>
        <v>0</v>
      </c>
      <c r="P19">
        <f>sz!DB19</f>
        <v>0</v>
      </c>
      <c r="Q19">
        <f>sz!DA19</f>
        <v>0</v>
      </c>
      <c r="R19">
        <f>sz!DQ19</f>
        <v>0</v>
      </c>
      <c r="S19">
        <f>sz!DP19</f>
        <v>0</v>
      </c>
      <c r="T19" t="e">
        <f>(sz!$J$14+sz!$J$11*LN($A19))</f>
        <v>#DIV/0!</v>
      </c>
      <c r="U19" t="e">
        <f>(sz!$Y$14+sz!$Y$11*LN($A19))</f>
        <v>#DIV/0!</v>
      </c>
      <c r="V19" t="e">
        <f>(sz!$AM$14+sz!$AM$11*LN($A19))</f>
        <v>#DIV/0!</v>
      </c>
      <c r="W19" t="e">
        <f>(sz!$BA$14+sz!$BA$11*LN($A19))</f>
        <v>#DIV/0!</v>
      </c>
      <c r="X19" t="e">
        <f>(sz!$BO$14+sz!$BO$11*LN($A19))</f>
        <v>#DIV/0!</v>
      </c>
      <c r="Y19" t="e">
        <f>(sz!$CD$14+sz!$CD$11*LN($A19))</f>
        <v>#DIV/0!</v>
      </c>
      <c r="Z19" t="e">
        <f>(sz!$CS$14+sz!$CS$11*LN($A19))</f>
        <v>#DIV/0!</v>
      </c>
      <c r="AA19" t="e">
        <f>(sz!$DH$14+sz!$DH$11*LN($A19))</f>
        <v>#DIV/0!</v>
      </c>
      <c r="AB19" t="e">
        <f>(sz!$DW$14+sz!$DW$11*LN($A19))</f>
        <v>#DIV/0!</v>
      </c>
      <c r="AE19" t="e">
        <f t="shared" si="1"/>
        <v>#N/A</v>
      </c>
      <c r="AF19" t="e">
        <f t="shared" si="2"/>
        <v>#N/A</v>
      </c>
      <c r="AG19" t="e">
        <f>HLOOKUP($AI$1,$T:$AB,19,FALSE)</f>
        <v>#N/A</v>
      </c>
    </row>
    <row r="20" spans="1:33">
      <c r="A20">
        <v>76</v>
      </c>
      <c r="B20">
        <f>sz!D20</f>
        <v>0</v>
      </c>
      <c r="C20">
        <f>sz!C20</f>
        <v>0</v>
      </c>
      <c r="D20">
        <f>sz!S20</f>
        <v>0</v>
      </c>
      <c r="E20">
        <f>sz!R20</f>
        <v>0</v>
      </c>
      <c r="F20">
        <f>sz!AG20</f>
        <v>0</v>
      </c>
      <c r="G20">
        <f>sz!AF20</f>
        <v>0</v>
      </c>
      <c r="H20">
        <f>sz!AU20</f>
        <v>0</v>
      </c>
      <c r="I20">
        <f>sz!AT20</f>
        <v>0</v>
      </c>
      <c r="J20">
        <f>sz!BI20</f>
        <v>0</v>
      </c>
      <c r="K20">
        <f>sz!BH20</f>
        <v>0</v>
      </c>
      <c r="L20">
        <f>sz!BX20</f>
        <v>0</v>
      </c>
      <c r="M20">
        <f>sz!BW20</f>
        <v>0</v>
      </c>
      <c r="N20">
        <f>sz!CM20</f>
        <v>0</v>
      </c>
      <c r="O20">
        <f>sz!CL20</f>
        <v>0</v>
      </c>
      <c r="P20">
        <f>sz!DB20</f>
        <v>0</v>
      </c>
      <c r="Q20">
        <f>sz!DA20</f>
        <v>0</v>
      </c>
      <c r="R20">
        <f>sz!DQ20</f>
        <v>0</v>
      </c>
      <c r="S20">
        <f>sz!DP20</f>
        <v>0</v>
      </c>
      <c r="T20" t="e">
        <f>(sz!$J$14+sz!$J$11*LN($A20))</f>
        <v>#DIV/0!</v>
      </c>
      <c r="U20" t="e">
        <f>(sz!$Y$14+sz!$Y$11*LN($A20))</f>
        <v>#DIV/0!</v>
      </c>
      <c r="V20" t="e">
        <f>(sz!$AM$14+sz!$AM$11*LN($A20))</f>
        <v>#DIV/0!</v>
      </c>
      <c r="W20" t="e">
        <f>(sz!$BA$14+sz!$BA$11*LN($A20))</f>
        <v>#DIV/0!</v>
      </c>
      <c r="X20" t="e">
        <f>(sz!$BO$14+sz!$BO$11*LN($A20))</f>
        <v>#DIV/0!</v>
      </c>
      <c r="Y20" t="e">
        <f>(sz!$CD$14+sz!$CD$11*LN($A20))</f>
        <v>#DIV/0!</v>
      </c>
      <c r="Z20" t="e">
        <f>(sz!$CS$14+sz!$CS$11*LN($A20))</f>
        <v>#DIV/0!</v>
      </c>
      <c r="AA20" t="e">
        <f>(sz!$DH$14+sz!$DH$11*LN($A20))</f>
        <v>#DIV/0!</v>
      </c>
      <c r="AB20" t="e">
        <f>(sz!$DW$14+sz!$DW$11*LN($A20))</f>
        <v>#DIV/0!</v>
      </c>
      <c r="AE20" t="e">
        <f t="shared" si="1"/>
        <v>#N/A</v>
      </c>
      <c r="AF20" t="e">
        <f t="shared" si="2"/>
        <v>#N/A</v>
      </c>
      <c r="AG20" t="e">
        <f>HLOOKUP($AI$1,$T:$AB,20,FALSE)</f>
        <v>#N/A</v>
      </c>
    </row>
    <row r="21" spans="1:33">
      <c r="A21">
        <v>80</v>
      </c>
      <c r="B21">
        <f>sz!D21</f>
        <v>0</v>
      </c>
      <c r="C21">
        <f>sz!C21</f>
        <v>0</v>
      </c>
      <c r="D21">
        <f>sz!S21</f>
        <v>0</v>
      </c>
      <c r="E21">
        <f>sz!R21</f>
        <v>0</v>
      </c>
      <c r="F21">
        <f>sz!AG21</f>
        <v>0</v>
      </c>
      <c r="G21">
        <f>sz!AF21</f>
        <v>0</v>
      </c>
      <c r="H21">
        <f>sz!AU21</f>
        <v>0</v>
      </c>
      <c r="I21">
        <f>sz!AT21</f>
        <v>0</v>
      </c>
      <c r="J21">
        <f>sz!BI21</f>
        <v>0</v>
      </c>
      <c r="K21">
        <f>sz!BH21</f>
        <v>0</v>
      </c>
      <c r="L21">
        <f>sz!BX21</f>
        <v>0</v>
      </c>
      <c r="M21">
        <f>sz!BW21</f>
        <v>0</v>
      </c>
      <c r="N21">
        <f>sz!CM21</f>
        <v>0</v>
      </c>
      <c r="O21">
        <f>sz!CL21</f>
        <v>0</v>
      </c>
      <c r="P21">
        <f>sz!DB21</f>
        <v>0</v>
      </c>
      <c r="Q21">
        <f>sz!DA21</f>
        <v>0</v>
      </c>
      <c r="R21">
        <f>sz!DQ21</f>
        <v>0</v>
      </c>
      <c r="S21">
        <f>sz!DP21</f>
        <v>0</v>
      </c>
      <c r="T21" t="e">
        <f>(sz!$J$14+sz!$J$11*LN($A21))</f>
        <v>#DIV/0!</v>
      </c>
      <c r="U21" t="e">
        <f>(sz!$Y$14+sz!$Y$11*LN($A21))</f>
        <v>#DIV/0!</v>
      </c>
      <c r="V21" t="e">
        <f>(sz!$AM$14+sz!$AM$11*LN($A21))</f>
        <v>#DIV/0!</v>
      </c>
      <c r="W21" t="e">
        <f>(sz!$BA$14+sz!$BA$11*LN($A21))</f>
        <v>#DIV/0!</v>
      </c>
      <c r="X21" t="e">
        <f>(sz!$BO$14+sz!$BO$11*LN($A21))</f>
        <v>#DIV/0!</v>
      </c>
      <c r="Y21" t="e">
        <f>(sz!$CD$14+sz!$CD$11*LN($A21))</f>
        <v>#DIV/0!</v>
      </c>
      <c r="Z21" t="e">
        <f>(sz!$CS$14+sz!$CS$11*LN($A21))</f>
        <v>#DIV/0!</v>
      </c>
      <c r="AA21" t="e">
        <f>(sz!$DH$14+sz!$DH$11*LN($A21))</f>
        <v>#DIV/0!</v>
      </c>
      <c r="AB21" t="e">
        <f>(sz!$DW$14+sz!$DW$11*LN($A21))</f>
        <v>#DIV/0!</v>
      </c>
      <c r="AE21" t="e">
        <f t="shared" si="1"/>
        <v>#N/A</v>
      </c>
      <c r="AF21" t="e">
        <f t="shared" si="2"/>
        <v>#N/A</v>
      </c>
      <c r="AG21" t="e">
        <f>HLOOKUP($AI$1,$T:$AB,21,FALSE)</f>
        <v>#N/A</v>
      </c>
    </row>
    <row r="22" spans="1:33">
      <c r="A22">
        <v>84</v>
      </c>
      <c r="B22">
        <f>sz!D22</f>
        <v>0</v>
      </c>
      <c r="C22">
        <f>sz!C22</f>
        <v>0</v>
      </c>
      <c r="D22">
        <f>sz!S22</f>
        <v>0</v>
      </c>
      <c r="E22">
        <f>sz!R22</f>
        <v>0</v>
      </c>
      <c r="F22">
        <f>sz!AG22</f>
        <v>0</v>
      </c>
      <c r="G22">
        <f>sz!AF22</f>
        <v>0</v>
      </c>
      <c r="H22">
        <f>sz!AU22</f>
        <v>0</v>
      </c>
      <c r="I22">
        <f>sz!AT22</f>
        <v>0</v>
      </c>
      <c r="J22">
        <f>sz!BI22</f>
        <v>0</v>
      </c>
      <c r="K22">
        <f>sz!BH22</f>
        <v>0</v>
      </c>
      <c r="L22">
        <f>sz!BX22</f>
        <v>0</v>
      </c>
      <c r="M22">
        <f>sz!BW22</f>
        <v>0</v>
      </c>
      <c r="N22">
        <f>sz!CM22</f>
        <v>0</v>
      </c>
      <c r="O22">
        <f>sz!CL22</f>
        <v>0</v>
      </c>
      <c r="P22">
        <f>sz!DB22</f>
        <v>0</v>
      </c>
      <c r="Q22">
        <f>sz!DA22</f>
        <v>0</v>
      </c>
      <c r="R22">
        <f>sz!DQ22</f>
        <v>0</v>
      </c>
      <c r="S22">
        <f>sz!DP22</f>
        <v>0</v>
      </c>
      <c r="T22" t="e">
        <f>(sz!$J$14+sz!$J$11*LN($A22))</f>
        <v>#DIV/0!</v>
      </c>
      <c r="U22" t="e">
        <f>(sz!$Y$14+sz!$Y$11*LN($A22))</f>
        <v>#DIV/0!</v>
      </c>
      <c r="V22" t="e">
        <f>(sz!$AM$14+sz!$AM$11*LN($A22))</f>
        <v>#DIV/0!</v>
      </c>
      <c r="W22" t="e">
        <f>(sz!$BA$14+sz!$BA$11*LN($A22))</f>
        <v>#DIV/0!</v>
      </c>
      <c r="X22" t="e">
        <f>(sz!$BO$14+sz!$BO$11*LN($A22))</f>
        <v>#DIV/0!</v>
      </c>
      <c r="Y22" t="e">
        <f>(sz!$CD$14+sz!$CD$11*LN($A22))</f>
        <v>#DIV/0!</v>
      </c>
      <c r="Z22" t="e">
        <f>(sz!$CS$14+sz!$CS$11*LN($A22))</f>
        <v>#DIV/0!</v>
      </c>
      <c r="AA22" t="e">
        <f>(sz!$DH$14+sz!$DH$11*LN($A22))</f>
        <v>#DIV/0!</v>
      </c>
      <c r="AB22" t="e">
        <f>(sz!$DW$14+sz!$DW$11*LN($A22))</f>
        <v>#DIV/0!</v>
      </c>
      <c r="AE22" t="e">
        <f t="shared" si="1"/>
        <v>#N/A</v>
      </c>
      <c r="AF22" t="e">
        <f t="shared" si="2"/>
        <v>#N/A</v>
      </c>
      <c r="AG22" t="e">
        <f>HLOOKUP($AI$1,$T:$AB,22,FALSE)</f>
        <v>#N/A</v>
      </c>
    </row>
    <row r="23" spans="1:33">
      <c r="A23">
        <v>88</v>
      </c>
      <c r="B23">
        <f>sz!D23</f>
        <v>0</v>
      </c>
      <c r="C23">
        <f>sz!C23</f>
        <v>0</v>
      </c>
      <c r="D23">
        <f>sz!S23</f>
        <v>0</v>
      </c>
      <c r="E23">
        <f>sz!R23</f>
        <v>0</v>
      </c>
      <c r="F23">
        <f>sz!AG23</f>
        <v>0</v>
      </c>
      <c r="G23">
        <f>sz!AF23</f>
        <v>0</v>
      </c>
      <c r="H23">
        <f>sz!AU23</f>
        <v>0</v>
      </c>
      <c r="I23">
        <f>sz!AT23</f>
        <v>0</v>
      </c>
      <c r="J23">
        <f>sz!BI23</f>
        <v>0</v>
      </c>
      <c r="K23">
        <f>sz!BH23</f>
        <v>0</v>
      </c>
      <c r="L23">
        <f>sz!BX23</f>
        <v>0</v>
      </c>
      <c r="M23">
        <f>sz!BW23</f>
        <v>0</v>
      </c>
      <c r="N23">
        <f>sz!CM23</f>
        <v>0</v>
      </c>
      <c r="O23">
        <f>sz!CL23</f>
        <v>0</v>
      </c>
      <c r="P23">
        <f>sz!DB23</f>
        <v>0</v>
      </c>
      <c r="Q23">
        <f>sz!DA23</f>
        <v>0</v>
      </c>
      <c r="R23">
        <f>sz!DQ23</f>
        <v>0</v>
      </c>
      <c r="S23">
        <f>sz!DP23</f>
        <v>0</v>
      </c>
      <c r="T23" t="e">
        <f>(sz!$J$14+sz!$J$11*LN($A23))</f>
        <v>#DIV/0!</v>
      </c>
      <c r="U23" t="e">
        <f>(sz!$Y$14+sz!$Y$11*LN($A23))</f>
        <v>#DIV/0!</v>
      </c>
      <c r="V23" t="e">
        <f>(sz!$AM$14+sz!$AM$11*LN($A23))</f>
        <v>#DIV/0!</v>
      </c>
      <c r="W23" t="e">
        <f>(sz!$BA$14+sz!$BA$11*LN($A23))</f>
        <v>#DIV/0!</v>
      </c>
      <c r="X23" t="e">
        <f>(sz!$BO$14+sz!$BO$11*LN($A23))</f>
        <v>#DIV/0!</v>
      </c>
      <c r="Y23" t="e">
        <f>(sz!$CD$14+sz!$CD$11*LN($A23))</f>
        <v>#DIV/0!</v>
      </c>
      <c r="Z23" t="e">
        <f>(sz!$CS$14+sz!$CS$11*LN($A23))</f>
        <v>#DIV/0!</v>
      </c>
      <c r="AA23" t="e">
        <f>(sz!$DH$14+sz!$DH$11*LN($A23))</f>
        <v>#DIV/0!</v>
      </c>
      <c r="AB23" t="e">
        <f>(sz!$DW$14+sz!$DW$11*LN($A23))</f>
        <v>#DIV/0!</v>
      </c>
      <c r="AE23" t="e">
        <f t="shared" si="1"/>
        <v>#N/A</v>
      </c>
      <c r="AF23" t="e">
        <f t="shared" si="2"/>
        <v>#N/A</v>
      </c>
      <c r="AG23" t="e">
        <f>HLOOKUP($AI$1,$T:$AB,23,FALSE)</f>
        <v>#N/A</v>
      </c>
    </row>
    <row r="24" spans="1:33">
      <c r="A24">
        <v>92</v>
      </c>
      <c r="B24">
        <f>sz!D24</f>
        <v>0</v>
      </c>
      <c r="C24">
        <f>sz!C24</f>
        <v>0</v>
      </c>
      <c r="D24">
        <f>sz!S24</f>
        <v>0</v>
      </c>
      <c r="E24">
        <f>sz!R24</f>
        <v>0</v>
      </c>
      <c r="F24">
        <f>sz!AG24</f>
        <v>0</v>
      </c>
      <c r="G24">
        <f>sz!AF24</f>
        <v>0</v>
      </c>
      <c r="H24">
        <f>sz!AU24</f>
        <v>0</v>
      </c>
      <c r="I24">
        <f>sz!AT24</f>
        <v>0</v>
      </c>
      <c r="J24">
        <f>sz!BI24</f>
        <v>0</v>
      </c>
      <c r="K24">
        <f>sz!BH24</f>
        <v>0</v>
      </c>
      <c r="L24">
        <f>sz!BX24</f>
        <v>0</v>
      </c>
      <c r="M24">
        <f>sz!BW24</f>
        <v>0</v>
      </c>
      <c r="N24">
        <f>sz!CM24</f>
        <v>0</v>
      </c>
      <c r="O24">
        <f>sz!CL24</f>
        <v>0</v>
      </c>
      <c r="P24">
        <f>sz!DB24</f>
        <v>0</v>
      </c>
      <c r="Q24">
        <f>sz!DA24</f>
        <v>0</v>
      </c>
      <c r="R24">
        <f>sz!DQ24</f>
        <v>0</v>
      </c>
      <c r="S24">
        <f>sz!DP24</f>
        <v>0</v>
      </c>
      <c r="T24" t="e">
        <f>(sz!$J$14+sz!$J$11*LN($A24))</f>
        <v>#DIV/0!</v>
      </c>
      <c r="U24" t="e">
        <f>(sz!$Y$14+sz!$Y$11*LN($A24))</f>
        <v>#DIV/0!</v>
      </c>
      <c r="V24" t="e">
        <f>(sz!$AM$14+sz!$AM$11*LN($A24))</f>
        <v>#DIV/0!</v>
      </c>
      <c r="W24" t="e">
        <f>(sz!$BA$14+sz!$BA$11*LN($A24))</f>
        <v>#DIV/0!</v>
      </c>
      <c r="X24" t="e">
        <f>(sz!$BO$14+sz!$BO$11*LN($A24))</f>
        <v>#DIV/0!</v>
      </c>
      <c r="Y24" t="e">
        <f>(sz!$CD$14+sz!$CD$11*LN($A24))</f>
        <v>#DIV/0!</v>
      </c>
      <c r="Z24" t="e">
        <f>(sz!$CS$14+sz!$CS$11*LN($A24))</f>
        <v>#DIV/0!</v>
      </c>
      <c r="AA24" t="e">
        <f>(sz!$DH$14+sz!$DH$11*LN($A24))</f>
        <v>#DIV/0!</v>
      </c>
      <c r="AB24" t="e">
        <f>(sz!$DW$14+sz!$DW$11*LN($A24))</f>
        <v>#DIV/0!</v>
      </c>
      <c r="AE24" t="e">
        <f t="shared" si="1"/>
        <v>#N/A</v>
      </c>
      <c r="AF24" t="e">
        <f t="shared" si="2"/>
        <v>#N/A</v>
      </c>
      <c r="AG24" t="e">
        <f>HLOOKUP($AI$1,$T:$AB,24,FALSE)</f>
        <v>#N/A</v>
      </c>
    </row>
    <row r="25" spans="1:33">
      <c r="A25">
        <v>96</v>
      </c>
      <c r="B25">
        <f>sz!D25</f>
        <v>0</v>
      </c>
      <c r="C25">
        <f>sz!C25</f>
        <v>0</v>
      </c>
      <c r="D25">
        <f>sz!S25</f>
        <v>0</v>
      </c>
      <c r="E25">
        <f>sz!R25</f>
        <v>0</v>
      </c>
      <c r="F25">
        <f>sz!AG25</f>
        <v>0</v>
      </c>
      <c r="G25">
        <f>sz!AF25</f>
        <v>0</v>
      </c>
      <c r="H25">
        <f>sz!AU25</f>
        <v>0</v>
      </c>
      <c r="I25">
        <f>sz!AT25</f>
        <v>0</v>
      </c>
      <c r="J25">
        <f>sz!BI25</f>
        <v>0</v>
      </c>
      <c r="K25">
        <f>sz!BH25</f>
        <v>0</v>
      </c>
      <c r="L25">
        <f>sz!BX25</f>
        <v>0</v>
      </c>
      <c r="M25">
        <f>sz!BW25</f>
        <v>0</v>
      </c>
      <c r="N25">
        <f>sz!CM25</f>
        <v>0</v>
      </c>
      <c r="O25">
        <f>sz!CL25</f>
        <v>0</v>
      </c>
      <c r="P25">
        <f>sz!DB25</f>
        <v>0</v>
      </c>
      <c r="Q25">
        <f>sz!DA25</f>
        <v>0</v>
      </c>
      <c r="R25">
        <f>sz!DQ25</f>
        <v>0</v>
      </c>
      <c r="S25">
        <f>sz!DP25</f>
        <v>0</v>
      </c>
      <c r="T25" t="e">
        <f>(sz!$J$14+sz!$J$11*LN($A25))</f>
        <v>#DIV/0!</v>
      </c>
      <c r="U25" t="e">
        <f>(sz!$Y$14+sz!$Y$11*LN($A25))</f>
        <v>#DIV/0!</v>
      </c>
      <c r="V25" t="e">
        <f>(sz!$AM$14+sz!$AM$11*LN($A25))</f>
        <v>#DIV/0!</v>
      </c>
      <c r="W25" t="e">
        <f>(sz!$BA$14+sz!$BA$11*LN($A25))</f>
        <v>#DIV/0!</v>
      </c>
      <c r="X25" t="e">
        <f>(sz!$BO$14+sz!$BO$11*LN($A25))</f>
        <v>#DIV/0!</v>
      </c>
      <c r="Y25" t="e">
        <f>(sz!$CD$14+sz!$CD$11*LN($A25))</f>
        <v>#DIV/0!</v>
      </c>
      <c r="Z25" t="e">
        <f>(sz!$CS$14+sz!$CS$11*LN($A25))</f>
        <v>#DIV/0!</v>
      </c>
      <c r="AA25" t="e">
        <f>(sz!$DH$14+sz!$DH$11*LN($A25))</f>
        <v>#DIV/0!</v>
      </c>
      <c r="AB25" t="e">
        <f>(sz!$DW$14+sz!$DW$11*LN($A25))</f>
        <v>#DIV/0!</v>
      </c>
      <c r="AE25" t="e">
        <f t="shared" si="1"/>
        <v>#N/A</v>
      </c>
      <c r="AF25" t="e">
        <f t="shared" si="2"/>
        <v>#N/A</v>
      </c>
      <c r="AG25" t="e">
        <f>HLOOKUP($AI$1,$T:$AB,25,FALSE)</f>
        <v>#N/A</v>
      </c>
    </row>
    <row r="26" spans="1:33">
      <c r="A26">
        <v>100</v>
      </c>
      <c r="B26">
        <f>sz!D26</f>
        <v>0</v>
      </c>
      <c r="C26">
        <f>sz!C26</f>
        <v>0</v>
      </c>
      <c r="D26">
        <f>sz!S26</f>
        <v>0</v>
      </c>
      <c r="E26">
        <f>sz!R26</f>
        <v>0</v>
      </c>
      <c r="F26">
        <f>sz!AG26</f>
        <v>0</v>
      </c>
      <c r="G26">
        <f>sz!AF26</f>
        <v>0</v>
      </c>
      <c r="H26">
        <f>sz!AU26</f>
        <v>0</v>
      </c>
      <c r="I26">
        <f>sz!AT26</f>
        <v>0</v>
      </c>
      <c r="J26">
        <f>sz!BI26</f>
        <v>0</v>
      </c>
      <c r="K26">
        <f>sz!BH26</f>
        <v>0</v>
      </c>
      <c r="L26">
        <f>sz!BX26</f>
        <v>0</v>
      </c>
      <c r="M26">
        <f>sz!BW26</f>
        <v>0</v>
      </c>
      <c r="N26">
        <f>sz!CM26</f>
        <v>0</v>
      </c>
      <c r="O26">
        <f>sz!CL26</f>
        <v>0</v>
      </c>
      <c r="P26">
        <f>sz!DB26</f>
        <v>0</v>
      </c>
      <c r="Q26">
        <f>sz!DA26</f>
        <v>0</v>
      </c>
      <c r="R26">
        <f>sz!DQ26</f>
        <v>0</v>
      </c>
      <c r="S26">
        <f>sz!DP26</f>
        <v>0</v>
      </c>
      <c r="T26" t="e">
        <f>(sz!$J$14+sz!$J$11*LN($A26))</f>
        <v>#DIV/0!</v>
      </c>
      <c r="U26" t="e">
        <f>(sz!$Y$14+sz!$Y$11*LN($A26))</f>
        <v>#DIV/0!</v>
      </c>
      <c r="V26" t="e">
        <f>(sz!$AM$14+sz!$AM$11*LN($A26))</f>
        <v>#DIV/0!</v>
      </c>
      <c r="W26" t="e">
        <f>(sz!$BA$14+sz!$BA$11*LN($A26))</f>
        <v>#DIV/0!</v>
      </c>
      <c r="X26" t="e">
        <f>(sz!$BO$14+sz!$BO$11*LN($A26))</f>
        <v>#DIV/0!</v>
      </c>
      <c r="Y26" t="e">
        <f>(sz!$CD$14+sz!$CD$11*LN($A26))</f>
        <v>#DIV/0!</v>
      </c>
      <c r="Z26" t="e">
        <f>(sz!$CS$14+sz!$CS$11*LN($A26))</f>
        <v>#DIV/0!</v>
      </c>
      <c r="AA26" t="e">
        <f>(sz!$DH$14+sz!$DH$11*LN($A26))</f>
        <v>#DIV/0!</v>
      </c>
      <c r="AB26" t="e">
        <f>(sz!$DW$14+sz!$DW$11*LN($A26))</f>
        <v>#DIV/0!</v>
      </c>
      <c r="AE26" t="e">
        <f t="shared" si="1"/>
        <v>#N/A</v>
      </c>
      <c r="AF26" t="e">
        <f t="shared" si="2"/>
        <v>#N/A</v>
      </c>
      <c r="AG26" t="e">
        <f>HLOOKUP($AI$1,$T:$AB,26,FALSE)</f>
        <v>#N/A</v>
      </c>
    </row>
    <row r="27" spans="1:33">
      <c r="A27">
        <v>104</v>
      </c>
      <c r="B27">
        <f>sz!D27</f>
        <v>0</v>
      </c>
      <c r="C27">
        <f>sz!C27</f>
        <v>0</v>
      </c>
      <c r="D27">
        <f>sz!S27</f>
        <v>0</v>
      </c>
      <c r="E27">
        <f>sz!R27</f>
        <v>0</v>
      </c>
      <c r="F27">
        <f>sz!AG27</f>
        <v>0</v>
      </c>
      <c r="G27">
        <f>sz!AF27</f>
        <v>0</v>
      </c>
      <c r="H27">
        <f>sz!AU27</f>
        <v>0</v>
      </c>
      <c r="I27">
        <f>sz!AT27</f>
        <v>0</v>
      </c>
      <c r="J27">
        <f>sz!BI27</f>
        <v>0</v>
      </c>
      <c r="K27">
        <f>sz!BH27</f>
        <v>0</v>
      </c>
      <c r="L27">
        <f>sz!BX27</f>
        <v>0</v>
      </c>
      <c r="M27">
        <f>sz!BW27</f>
        <v>0</v>
      </c>
      <c r="N27">
        <f>sz!CM27</f>
        <v>0</v>
      </c>
      <c r="O27">
        <f>sz!CL27</f>
        <v>0</v>
      </c>
      <c r="P27">
        <f>sz!DB27</f>
        <v>0</v>
      </c>
      <c r="Q27">
        <f>sz!DA27</f>
        <v>0</v>
      </c>
      <c r="R27">
        <f>sz!DQ27</f>
        <v>0</v>
      </c>
      <c r="S27">
        <f>sz!DP27</f>
        <v>0</v>
      </c>
      <c r="T27" t="e">
        <f>(sz!$J$14+sz!$J$11*LN($A27))</f>
        <v>#DIV/0!</v>
      </c>
      <c r="U27" t="e">
        <f>(sz!$Y$14+sz!$Y$11*LN($A27))</f>
        <v>#DIV/0!</v>
      </c>
      <c r="V27" t="e">
        <f>(sz!$AM$14+sz!$AM$11*LN($A27))</f>
        <v>#DIV/0!</v>
      </c>
      <c r="W27" t="e">
        <f>(sz!$BA$14+sz!$BA$11*LN($A27))</f>
        <v>#DIV/0!</v>
      </c>
      <c r="X27" t="e">
        <f>(sz!$BO$14+sz!$BO$11*LN($A27))</f>
        <v>#DIV/0!</v>
      </c>
      <c r="Y27" t="e">
        <f>(sz!$CD$14+sz!$CD$11*LN($A27))</f>
        <v>#DIV/0!</v>
      </c>
      <c r="Z27" t="e">
        <f>(sz!$CS$14+sz!$CS$11*LN($A27))</f>
        <v>#DIV/0!</v>
      </c>
      <c r="AA27" t="e">
        <f>(sz!$DH$14+sz!$DH$11*LN($A27))</f>
        <v>#DIV/0!</v>
      </c>
      <c r="AB27" t="e">
        <f>(sz!$DW$14+sz!$DW$11*LN($A27))</f>
        <v>#DIV/0!</v>
      </c>
      <c r="AE27" t="e">
        <f t="shared" si="1"/>
        <v>#N/A</v>
      </c>
      <c r="AF27" t="e">
        <f t="shared" si="2"/>
        <v>#N/A</v>
      </c>
      <c r="AG27" t="e">
        <f>HLOOKUP($AI$1,$T:$AB,27,FALSE)</f>
        <v>#N/A</v>
      </c>
    </row>
    <row r="28" spans="1:33">
      <c r="A28">
        <v>108</v>
      </c>
      <c r="B28">
        <f>sz!D28</f>
        <v>0</v>
      </c>
      <c r="C28">
        <f>sz!C28</f>
        <v>0</v>
      </c>
      <c r="D28">
        <f>sz!S28</f>
        <v>0</v>
      </c>
      <c r="E28">
        <f>sz!R28</f>
        <v>0</v>
      </c>
      <c r="F28">
        <f>sz!AG28</f>
        <v>0</v>
      </c>
      <c r="G28">
        <f>sz!AF28</f>
        <v>0</v>
      </c>
      <c r="H28">
        <f>sz!AU28</f>
        <v>0</v>
      </c>
      <c r="I28">
        <f>sz!AT28</f>
        <v>0</v>
      </c>
      <c r="J28">
        <f>sz!BI28</f>
        <v>0</v>
      </c>
      <c r="K28">
        <f>sz!BH28</f>
        <v>0</v>
      </c>
      <c r="L28">
        <f>sz!BX28</f>
        <v>0</v>
      </c>
      <c r="M28">
        <f>sz!BW28</f>
        <v>0</v>
      </c>
      <c r="N28">
        <f>sz!CM28</f>
        <v>0</v>
      </c>
      <c r="O28">
        <f>sz!CL28</f>
        <v>0</v>
      </c>
      <c r="P28">
        <f>sz!DB28</f>
        <v>0</v>
      </c>
      <c r="Q28">
        <f>sz!DA28</f>
        <v>0</v>
      </c>
      <c r="R28">
        <f>sz!DQ28</f>
        <v>0</v>
      </c>
      <c r="S28">
        <f>sz!DP28</f>
        <v>0</v>
      </c>
      <c r="T28" t="e">
        <f>(sz!$J$14+sz!$J$11*LN($A28))</f>
        <v>#DIV/0!</v>
      </c>
      <c r="U28" t="e">
        <f>(sz!$Y$14+sz!$Y$11*LN($A28))</f>
        <v>#DIV/0!</v>
      </c>
      <c r="V28" t="e">
        <f>(sz!$AM$14+sz!$AM$11*LN($A28))</f>
        <v>#DIV/0!</v>
      </c>
      <c r="W28" t="e">
        <f>(sz!$BA$14+sz!$BA$11*LN($A28))</f>
        <v>#DIV/0!</v>
      </c>
      <c r="X28" t="e">
        <f>(sz!$BO$14+sz!$BO$11*LN($A28))</f>
        <v>#DIV/0!</v>
      </c>
      <c r="Y28" t="e">
        <f>(sz!$CD$14+sz!$CD$11*LN($A28))</f>
        <v>#DIV/0!</v>
      </c>
      <c r="Z28" t="e">
        <f>(sz!$CS$14+sz!$CS$11*LN($A28))</f>
        <v>#DIV/0!</v>
      </c>
      <c r="AA28" t="e">
        <f>(sz!$DH$14+sz!$DH$11*LN($A28))</f>
        <v>#DIV/0!</v>
      </c>
      <c r="AB28" t="e">
        <f>(sz!$DW$14+sz!$DW$11*LN($A28))</f>
        <v>#DIV/0!</v>
      </c>
      <c r="AE28" t="e">
        <f t="shared" si="1"/>
        <v>#N/A</v>
      </c>
      <c r="AF28" t="e">
        <f t="shared" si="2"/>
        <v>#N/A</v>
      </c>
      <c r="AG28" t="e">
        <f>HLOOKUP($AI$1,$T:$AB,28,FALSE)</f>
        <v>#N/A</v>
      </c>
    </row>
    <row r="29" spans="1:33">
      <c r="A29">
        <v>112</v>
      </c>
      <c r="B29">
        <f>sz!D29</f>
        <v>0</v>
      </c>
      <c r="C29">
        <f>sz!C29</f>
        <v>0</v>
      </c>
      <c r="D29">
        <f>sz!S29</f>
        <v>0</v>
      </c>
      <c r="E29">
        <f>sz!R29</f>
        <v>0</v>
      </c>
      <c r="F29">
        <f>sz!AG29</f>
        <v>0</v>
      </c>
      <c r="G29">
        <f>sz!AF29</f>
        <v>0</v>
      </c>
      <c r="H29">
        <f>sz!AU29</f>
        <v>0</v>
      </c>
      <c r="I29">
        <f>sz!AT29</f>
        <v>0</v>
      </c>
      <c r="J29">
        <f>sz!BI29</f>
        <v>0</v>
      </c>
      <c r="K29">
        <f>sz!BH29</f>
        <v>0</v>
      </c>
      <c r="L29">
        <f>sz!BX29</f>
        <v>0</v>
      </c>
      <c r="M29">
        <f>sz!BW29</f>
        <v>0</v>
      </c>
      <c r="N29">
        <f>sz!CM29</f>
        <v>0</v>
      </c>
      <c r="O29">
        <f>sz!CL29</f>
        <v>0</v>
      </c>
      <c r="P29">
        <f>sz!DB29</f>
        <v>0</v>
      </c>
      <c r="Q29">
        <f>sz!DA29</f>
        <v>0</v>
      </c>
      <c r="R29">
        <f>sz!DQ29</f>
        <v>0</v>
      </c>
      <c r="S29">
        <f>sz!DP29</f>
        <v>0</v>
      </c>
      <c r="T29" t="e">
        <f>(sz!$J$14+sz!$J$11*LN($A29))</f>
        <v>#DIV/0!</v>
      </c>
      <c r="U29" t="e">
        <f>(sz!$Y$14+sz!$Y$11*LN($A29))</f>
        <v>#DIV/0!</v>
      </c>
      <c r="V29" t="e">
        <f>(sz!$AM$14+sz!$AM$11*LN($A29))</f>
        <v>#DIV/0!</v>
      </c>
      <c r="W29" t="e">
        <f>(sz!$BA$14+sz!$BA$11*LN($A29))</f>
        <v>#DIV/0!</v>
      </c>
      <c r="X29" t="e">
        <f>(sz!$BO$14+sz!$BO$11*LN($A29))</f>
        <v>#DIV/0!</v>
      </c>
      <c r="Y29" t="e">
        <f>(sz!$CD$14+sz!$CD$11*LN($A29))</f>
        <v>#DIV/0!</v>
      </c>
      <c r="Z29" t="e">
        <f>(sz!$CS$14+sz!$CS$11*LN($A29))</f>
        <v>#DIV/0!</v>
      </c>
      <c r="AA29" t="e">
        <f>(sz!$DH$14+sz!$DH$11*LN($A29))</f>
        <v>#DIV/0!</v>
      </c>
      <c r="AB29" t="e">
        <f>(sz!$DW$14+sz!$DW$11*LN($A29))</f>
        <v>#DIV/0!</v>
      </c>
      <c r="AE29" t="e">
        <f t="shared" si="1"/>
        <v>#N/A</v>
      </c>
      <c r="AF29" t="e">
        <f t="shared" si="2"/>
        <v>#N/A</v>
      </c>
      <c r="AG29" t="e">
        <f>HLOOKUP($AI$1,$T:$AB,29,FALSE)</f>
        <v>#N/A</v>
      </c>
    </row>
    <row r="30" spans="1:33">
      <c r="A30">
        <v>116</v>
      </c>
      <c r="B30">
        <f>sz!D30</f>
        <v>0</v>
      </c>
      <c r="C30">
        <f>sz!C30</f>
        <v>0</v>
      </c>
      <c r="D30">
        <f>sz!S30</f>
        <v>0</v>
      </c>
      <c r="E30">
        <f>sz!R30</f>
        <v>0</v>
      </c>
      <c r="F30">
        <f>sz!AG30</f>
        <v>0</v>
      </c>
      <c r="G30">
        <f>sz!AF30</f>
        <v>0</v>
      </c>
      <c r="H30">
        <f>sz!AU30</f>
        <v>0</v>
      </c>
      <c r="I30">
        <f>sz!AT30</f>
        <v>0</v>
      </c>
      <c r="J30">
        <f>sz!BI30</f>
        <v>0</v>
      </c>
      <c r="K30">
        <f>sz!BH30</f>
        <v>0</v>
      </c>
      <c r="L30">
        <f>sz!BX30</f>
        <v>0</v>
      </c>
      <c r="M30">
        <f>sz!BW30</f>
        <v>0</v>
      </c>
      <c r="N30">
        <f>sz!CM30</f>
        <v>0</v>
      </c>
      <c r="O30">
        <f>sz!CL30</f>
        <v>0</v>
      </c>
      <c r="P30">
        <f>sz!DB30</f>
        <v>0</v>
      </c>
      <c r="Q30">
        <f>sz!DA30</f>
        <v>0</v>
      </c>
      <c r="R30">
        <f>sz!DQ30</f>
        <v>0</v>
      </c>
      <c r="S30">
        <f>sz!DP30</f>
        <v>0</v>
      </c>
      <c r="T30" t="e">
        <f>(sz!$J$14+sz!$J$11*LN($A30))</f>
        <v>#DIV/0!</v>
      </c>
      <c r="U30" t="e">
        <f>(sz!$Y$14+sz!$Y$11*LN($A30))</f>
        <v>#DIV/0!</v>
      </c>
      <c r="V30" t="e">
        <f>(sz!$AM$14+sz!$AM$11*LN($A30))</f>
        <v>#DIV/0!</v>
      </c>
      <c r="W30" t="e">
        <f>(sz!$BA$14+sz!$BA$11*LN($A30))</f>
        <v>#DIV/0!</v>
      </c>
      <c r="X30" t="e">
        <f>(sz!$BO$14+sz!$BO$11*LN($A30))</f>
        <v>#DIV/0!</v>
      </c>
      <c r="Y30" t="e">
        <f>(sz!$CD$14+sz!$CD$11*LN($A30))</f>
        <v>#DIV/0!</v>
      </c>
      <c r="Z30" t="e">
        <f>(sz!$CS$14+sz!$CS$11*LN($A30))</f>
        <v>#DIV/0!</v>
      </c>
      <c r="AA30" t="e">
        <f>(sz!$DH$14+sz!$DH$11*LN($A30))</f>
        <v>#DIV/0!</v>
      </c>
      <c r="AB30" t="e">
        <f>(sz!$DW$14+sz!$DW$11*LN($A30))</f>
        <v>#DIV/0!</v>
      </c>
      <c r="AE30" t="e">
        <f t="shared" si="1"/>
        <v>#N/A</v>
      </c>
      <c r="AF30" t="e">
        <f t="shared" si="2"/>
        <v>#N/A</v>
      </c>
      <c r="AG30" t="e">
        <f>HLOOKUP($AI$1,$T:$AB,30,FALSE)</f>
        <v>#N/A</v>
      </c>
    </row>
    <row r="31" spans="1:33">
      <c r="A31">
        <v>120</v>
      </c>
      <c r="B31">
        <f>sz!D31</f>
        <v>0</v>
      </c>
      <c r="C31">
        <f>sz!C31</f>
        <v>0</v>
      </c>
      <c r="D31">
        <f>sz!S31</f>
        <v>0</v>
      </c>
      <c r="E31">
        <f>sz!R31</f>
        <v>0</v>
      </c>
      <c r="F31">
        <f>sz!AG31</f>
        <v>0</v>
      </c>
      <c r="G31">
        <f>sz!AF31</f>
        <v>0</v>
      </c>
      <c r="H31">
        <f>sz!AU31</f>
        <v>0</v>
      </c>
      <c r="I31">
        <f>sz!AT31</f>
        <v>0</v>
      </c>
      <c r="J31">
        <f>sz!BI31</f>
        <v>0</v>
      </c>
      <c r="K31">
        <f>sz!BH31</f>
        <v>0</v>
      </c>
      <c r="L31">
        <f>sz!BX31</f>
        <v>0</v>
      </c>
      <c r="M31">
        <f>sz!BW31</f>
        <v>0</v>
      </c>
      <c r="N31">
        <f>sz!CM31</f>
        <v>0</v>
      </c>
      <c r="O31">
        <f>sz!CL31</f>
        <v>0</v>
      </c>
      <c r="P31">
        <f>sz!DB31</f>
        <v>0</v>
      </c>
      <c r="Q31">
        <f>sz!DA31</f>
        <v>0</v>
      </c>
      <c r="R31">
        <f>sz!DQ31</f>
        <v>0</v>
      </c>
      <c r="S31">
        <f>sz!DP31</f>
        <v>0</v>
      </c>
      <c r="T31" t="e">
        <f>(sz!$J$14+sz!$J$11*LN($A31))</f>
        <v>#DIV/0!</v>
      </c>
      <c r="U31" t="e">
        <f>(sz!$Y$14+sz!$Y$11*LN($A31))</f>
        <v>#DIV/0!</v>
      </c>
      <c r="V31" t="e">
        <f>(sz!$AM$14+sz!$AM$11*LN($A31))</f>
        <v>#DIV/0!</v>
      </c>
      <c r="W31" t="e">
        <f>(sz!$BA$14+sz!$BA$11*LN($A31))</f>
        <v>#DIV/0!</v>
      </c>
      <c r="X31" t="e">
        <f>(sz!$BO$14+sz!$BO$11*LN($A31))</f>
        <v>#DIV/0!</v>
      </c>
      <c r="Y31" t="e">
        <f>(sz!$CD$14+sz!$CD$11*LN($A31))</f>
        <v>#DIV/0!</v>
      </c>
      <c r="Z31" t="e">
        <f>(sz!$CS$14+sz!$CS$11*LN($A31))</f>
        <v>#DIV/0!</v>
      </c>
      <c r="AA31" t="e">
        <f>(sz!$DH$14+sz!$DH$11*LN($A31))</f>
        <v>#DIV/0!</v>
      </c>
      <c r="AB31" t="e">
        <f>(sz!$DW$14+sz!$DW$11*LN($A31))</f>
        <v>#DIV/0!</v>
      </c>
      <c r="AE31" t="e">
        <f t="shared" si="1"/>
        <v>#N/A</v>
      </c>
      <c r="AF31" t="e">
        <f t="shared" si="2"/>
        <v>#N/A</v>
      </c>
      <c r="AG31" t="e">
        <f>HLOOKUP($AI$1,$T:$AB,31,FALSE)</f>
        <v>#N/A</v>
      </c>
    </row>
    <row r="32" spans="1:33">
      <c r="B32">
        <f>sz!D32</f>
        <v>0</v>
      </c>
      <c r="C32">
        <f>sz!C32</f>
        <v>0</v>
      </c>
      <c r="D32">
        <f>sz!S32</f>
        <v>0</v>
      </c>
      <c r="E32">
        <f>sz!R32</f>
        <v>0</v>
      </c>
      <c r="F32">
        <f>sz!AG32</f>
        <v>0</v>
      </c>
      <c r="G32">
        <f>sz!AF32</f>
        <v>0</v>
      </c>
      <c r="H32">
        <f>sz!AU32</f>
        <v>0</v>
      </c>
      <c r="I32">
        <f>sz!AT32</f>
        <v>0</v>
      </c>
      <c r="J32">
        <f>sz!BI32</f>
        <v>0</v>
      </c>
      <c r="K32">
        <f>sz!BH32</f>
        <v>0</v>
      </c>
      <c r="L32">
        <f>sz!BX32</f>
        <v>0</v>
      </c>
      <c r="M32">
        <f>sz!BW32</f>
        <v>0</v>
      </c>
      <c r="N32">
        <f>sz!CM32</f>
        <v>0</v>
      </c>
      <c r="O32">
        <f>sz!CL32</f>
        <v>0</v>
      </c>
      <c r="P32">
        <f>sz!DB32</f>
        <v>0</v>
      </c>
      <c r="Q32">
        <f>sz!DA32</f>
        <v>0</v>
      </c>
      <c r="R32">
        <f>sz!DQ32</f>
        <v>0</v>
      </c>
      <c r="S32">
        <f>sz!DP32</f>
        <v>0</v>
      </c>
      <c r="AE32" t="e">
        <f t="shared" si="1"/>
        <v>#N/A</v>
      </c>
      <c r="AF32" t="e">
        <f t="shared" si="2"/>
        <v>#N/A</v>
      </c>
    </row>
    <row r="33" spans="2:32">
      <c r="B33">
        <f>sz!D33</f>
        <v>0</v>
      </c>
      <c r="C33">
        <f>sz!C33</f>
        <v>0</v>
      </c>
      <c r="D33">
        <f>sz!S33</f>
        <v>0</v>
      </c>
      <c r="E33">
        <f>sz!R33</f>
        <v>0</v>
      </c>
      <c r="F33">
        <f>sz!AG33</f>
        <v>0</v>
      </c>
      <c r="G33">
        <f>sz!AF33</f>
        <v>0</v>
      </c>
      <c r="H33">
        <f>sz!AU33</f>
        <v>0</v>
      </c>
      <c r="I33">
        <f>sz!AT33</f>
        <v>0</v>
      </c>
      <c r="J33">
        <f>sz!BI33</f>
        <v>0</v>
      </c>
      <c r="K33">
        <f>sz!BH33</f>
        <v>0</v>
      </c>
      <c r="L33">
        <f>sz!BX33</f>
        <v>0</v>
      </c>
      <c r="M33">
        <f>sz!BW33</f>
        <v>0</v>
      </c>
      <c r="N33">
        <f>sz!CM33</f>
        <v>0</v>
      </c>
      <c r="O33">
        <f>sz!CL33</f>
        <v>0</v>
      </c>
      <c r="P33">
        <f>sz!DB33</f>
        <v>0</v>
      </c>
      <c r="Q33">
        <f>sz!DA33</f>
        <v>0</v>
      </c>
      <c r="R33">
        <f>sz!DQ33</f>
        <v>0</v>
      </c>
      <c r="S33">
        <f>sz!DP33</f>
        <v>0</v>
      </c>
      <c r="AE33" t="e">
        <f t="shared" si="1"/>
        <v>#N/A</v>
      </c>
      <c r="AF33" t="e">
        <f t="shared" si="2"/>
        <v>#N/A</v>
      </c>
    </row>
    <row r="34" spans="2:32">
      <c r="B34">
        <f>sz!D34</f>
        <v>0</v>
      </c>
      <c r="C34">
        <f>sz!C34</f>
        <v>0</v>
      </c>
      <c r="D34">
        <f>sz!S34</f>
        <v>0</v>
      </c>
      <c r="E34">
        <f>sz!R34</f>
        <v>0</v>
      </c>
      <c r="F34">
        <f>sz!AG34</f>
        <v>0</v>
      </c>
      <c r="G34">
        <f>sz!AF34</f>
        <v>0</v>
      </c>
      <c r="H34">
        <f>sz!AU34</f>
        <v>0</v>
      </c>
      <c r="I34">
        <f>sz!AT34</f>
        <v>0</v>
      </c>
      <c r="J34">
        <f>sz!BI34</f>
        <v>0</v>
      </c>
      <c r="K34">
        <f>sz!BH34</f>
        <v>0</v>
      </c>
      <c r="L34">
        <f>sz!BX34</f>
        <v>0</v>
      </c>
      <c r="M34">
        <f>sz!BW34</f>
        <v>0</v>
      </c>
      <c r="N34">
        <f>sz!CM34</f>
        <v>0</v>
      </c>
      <c r="O34">
        <f>sz!CL34</f>
        <v>0</v>
      </c>
      <c r="P34">
        <f>sz!DB34</f>
        <v>0</v>
      </c>
      <c r="Q34">
        <f>sz!DA34</f>
        <v>0</v>
      </c>
      <c r="R34">
        <f>sz!DQ34</f>
        <v>0</v>
      </c>
      <c r="S34">
        <f>sz!DP34</f>
        <v>0</v>
      </c>
      <c r="AE34" t="e">
        <f t="shared" si="1"/>
        <v>#N/A</v>
      </c>
      <c r="AF34" t="e">
        <f t="shared" si="2"/>
        <v>#N/A</v>
      </c>
    </row>
    <row r="35" spans="2:32">
      <c r="B35">
        <f>sz!D35</f>
        <v>0</v>
      </c>
      <c r="C35">
        <f>sz!C35</f>
        <v>0</v>
      </c>
      <c r="D35">
        <f>sz!S35</f>
        <v>0</v>
      </c>
      <c r="E35">
        <f>sz!R35</f>
        <v>0</v>
      </c>
      <c r="F35">
        <f>sz!AG35</f>
        <v>0</v>
      </c>
      <c r="G35">
        <f>sz!AF35</f>
        <v>0</v>
      </c>
      <c r="H35">
        <f>sz!AU35</f>
        <v>0</v>
      </c>
      <c r="I35">
        <f>sz!AT35</f>
        <v>0</v>
      </c>
      <c r="J35">
        <f>sz!BI35</f>
        <v>0</v>
      </c>
      <c r="K35">
        <f>sz!BH35</f>
        <v>0</v>
      </c>
      <c r="L35">
        <f>sz!BX35</f>
        <v>0</v>
      </c>
      <c r="M35">
        <f>sz!BW35</f>
        <v>0</v>
      </c>
      <c r="N35">
        <f>sz!CM35</f>
        <v>0</v>
      </c>
      <c r="O35">
        <f>sz!CL35</f>
        <v>0</v>
      </c>
      <c r="P35">
        <f>sz!DB35</f>
        <v>0</v>
      </c>
      <c r="Q35">
        <f>sz!DA35</f>
        <v>0</v>
      </c>
      <c r="R35">
        <f>sz!DQ35</f>
        <v>0</v>
      </c>
      <c r="S35">
        <f>sz!DP35</f>
        <v>0</v>
      </c>
      <c r="AE35" t="e">
        <f t="shared" si="1"/>
        <v>#N/A</v>
      </c>
      <c r="AF35" t="e">
        <f t="shared" si="2"/>
        <v>#N/A</v>
      </c>
    </row>
    <row r="36" spans="2:32">
      <c r="B36">
        <f>sz!D36</f>
        <v>0</v>
      </c>
      <c r="C36">
        <f>sz!C36</f>
        <v>0</v>
      </c>
      <c r="D36">
        <f>sz!S36</f>
        <v>0</v>
      </c>
      <c r="E36">
        <f>sz!R36</f>
        <v>0</v>
      </c>
      <c r="F36">
        <f>sz!AG36</f>
        <v>0</v>
      </c>
      <c r="G36">
        <f>sz!AF36</f>
        <v>0</v>
      </c>
      <c r="H36">
        <f>sz!AU36</f>
        <v>0</v>
      </c>
      <c r="I36">
        <f>sz!AT36</f>
        <v>0</v>
      </c>
      <c r="J36">
        <f>sz!BI36</f>
        <v>0</v>
      </c>
      <c r="K36">
        <f>sz!BH36</f>
        <v>0</v>
      </c>
      <c r="L36">
        <f>sz!BX36</f>
        <v>0</v>
      </c>
      <c r="M36">
        <f>sz!BW36</f>
        <v>0</v>
      </c>
      <c r="N36">
        <f>sz!CM36</f>
        <v>0</v>
      </c>
      <c r="O36">
        <f>sz!CL36</f>
        <v>0</v>
      </c>
      <c r="P36">
        <f>sz!DB36</f>
        <v>0</v>
      </c>
      <c r="Q36">
        <f>sz!DA36</f>
        <v>0</v>
      </c>
      <c r="R36">
        <f>sz!DQ36</f>
        <v>0</v>
      </c>
      <c r="S36">
        <f>sz!DP36</f>
        <v>0</v>
      </c>
      <c r="AE36" t="e">
        <f t="shared" si="1"/>
        <v>#N/A</v>
      </c>
      <c r="AF36" t="e">
        <f t="shared" si="2"/>
        <v>#N/A</v>
      </c>
    </row>
    <row r="37" spans="2:32">
      <c r="B37">
        <f>sz!D37</f>
        <v>0</v>
      </c>
      <c r="C37">
        <f>sz!C37</f>
        <v>0</v>
      </c>
      <c r="D37">
        <f>sz!S37</f>
        <v>0</v>
      </c>
      <c r="E37">
        <f>sz!R37</f>
        <v>0</v>
      </c>
      <c r="F37">
        <f>sz!AG37</f>
        <v>0</v>
      </c>
      <c r="G37">
        <f>sz!AF37</f>
        <v>0</v>
      </c>
      <c r="H37">
        <f>sz!AU37</f>
        <v>0</v>
      </c>
      <c r="I37">
        <f>sz!AT37</f>
        <v>0</v>
      </c>
      <c r="J37">
        <f>sz!BI37</f>
        <v>0</v>
      </c>
      <c r="K37">
        <f>sz!BH37</f>
        <v>0</v>
      </c>
      <c r="L37">
        <f>sz!BX37</f>
        <v>0</v>
      </c>
      <c r="M37">
        <f>sz!BW37</f>
        <v>0</v>
      </c>
      <c r="N37">
        <f>sz!CM37</f>
        <v>0</v>
      </c>
      <c r="O37">
        <f>sz!CL37</f>
        <v>0</v>
      </c>
      <c r="P37">
        <f>sz!DB37</f>
        <v>0</v>
      </c>
      <c r="Q37">
        <f>sz!DA37</f>
        <v>0</v>
      </c>
      <c r="R37">
        <f>sz!DQ37</f>
        <v>0</v>
      </c>
      <c r="S37">
        <f>sz!DP37</f>
        <v>0</v>
      </c>
      <c r="AE37" t="e">
        <f t="shared" si="1"/>
        <v>#N/A</v>
      </c>
      <c r="AF37" t="e">
        <f t="shared" si="2"/>
        <v>#N/A</v>
      </c>
    </row>
    <row r="38" spans="2:32">
      <c r="B38">
        <f>sz!D38</f>
        <v>0</v>
      </c>
      <c r="C38">
        <f>sz!C38</f>
        <v>0</v>
      </c>
      <c r="D38">
        <f>sz!S38</f>
        <v>0</v>
      </c>
      <c r="E38">
        <f>sz!R38</f>
        <v>0</v>
      </c>
      <c r="F38">
        <f>sz!AG38</f>
        <v>0</v>
      </c>
      <c r="G38">
        <f>sz!AF38</f>
        <v>0</v>
      </c>
      <c r="H38">
        <f>sz!AU38</f>
        <v>0</v>
      </c>
      <c r="I38">
        <f>sz!AT38</f>
        <v>0</v>
      </c>
      <c r="J38">
        <f>sz!BI38</f>
        <v>0</v>
      </c>
      <c r="K38">
        <f>sz!BH38</f>
        <v>0</v>
      </c>
      <c r="L38">
        <f>sz!BX38</f>
        <v>0</v>
      </c>
      <c r="M38">
        <f>sz!BW38</f>
        <v>0</v>
      </c>
      <c r="N38">
        <f>sz!CM38</f>
        <v>0</v>
      </c>
      <c r="O38">
        <f>sz!CL38</f>
        <v>0</v>
      </c>
      <c r="P38">
        <f>sz!DB38</f>
        <v>0</v>
      </c>
      <c r="Q38">
        <f>sz!DA38</f>
        <v>0</v>
      </c>
      <c r="R38">
        <f>sz!DQ38</f>
        <v>0</v>
      </c>
      <c r="S38">
        <f>sz!DP38</f>
        <v>0</v>
      </c>
      <c r="AE38" t="e">
        <f t="shared" si="1"/>
        <v>#N/A</v>
      </c>
      <c r="AF38" t="e">
        <f t="shared" si="2"/>
        <v>#N/A</v>
      </c>
    </row>
    <row r="39" spans="2:32">
      <c r="B39">
        <f>sz!D39</f>
        <v>0</v>
      </c>
      <c r="C39">
        <f>sz!C39</f>
        <v>0</v>
      </c>
      <c r="D39">
        <f>sz!S39</f>
        <v>0</v>
      </c>
      <c r="E39">
        <f>sz!R39</f>
        <v>0</v>
      </c>
      <c r="F39">
        <f>sz!AG39</f>
        <v>0</v>
      </c>
      <c r="G39">
        <f>sz!AF39</f>
        <v>0</v>
      </c>
      <c r="H39">
        <f>sz!AU39</f>
        <v>0</v>
      </c>
      <c r="I39">
        <f>sz!AT39</f>
        <v>0</v>
      </c>
      <c r="J39">
        <f>sz!BI39</f>
        <v>0</v>
      </c>
      <c r="K39">
        <f>sz!BH39</f>
        <v>0</v>
      </c>
      <c r="L39">
        <f>sz!BX39</f>
        <v>0</v>
      </c>
      <c r="M39">
        <f>sz!BW39</f>
        <v>0</v>
      </c>
      <c r="N39">
        <f>sz!CM39</f>
        <v>0</v>
      </c>
      <c r="O39">
        <f>sz!CL39</f>
        <v>0</v>
      </c>
      <c r="P39">
        <f>sz!DB39</f>
        <v>0</v>
      </c>
      <c r="Q39">
        <f>sz!DA39</f>
        <v>0</v>
      </c>
      <c r="R39">
        <f>sz!DQ39</f>
        <v>0</v>
      </c>
      <c r="S39">
        <f>sz!DP39</f>
        <v>0</v>
      </c>
      <c r="AE39" t="e">
        <f t="shared" si="1"/>
        <v>#N/A</v>
      </c>
      <c r="AF39" t="e">
        <f t="shared" si="2"/>
        <v>#N/A</v>
      </c>
    </row>
    <row r="40" spans="2:32">
      <c r="B40">
        <f>sz!D40</f>
        <v>0</v>
      </c>
      <c r="C40">
        <f>sz!C40</f>
        <v>0</v>
      </c>
      <c r="D40">
        <f>sz!S40</f>
        <v>0</v>
      </c>
      <c r="E40">
        <f>sz!R40</f>
        <v>0</v>
      </c>
      <c r="F40">
        <f>sz!AG40</f>
        <v>0</v>
      </c>
      <c r="G40">
        <f>sz!AF40</f>
        <v>0</v>
      </c>
      <c r="H40">
        <f>sz!AU40</f>
        <v>0</v>
      </c>
      <c r="I40">
        <f>sz!AT40</f>
        <v>0</v>
      </c>
      <c r="J40">
        <f>sz!BI40</f>
        <v>0</v>
      </c>
      <c r="K40">
        <f>sz!BH40</f>
        <v>0</v>
      </c>
      <c r="L40">
        <f>sz!BX40</f>
        <v>0</v>
      </c>
      <c r="M40">
        <f>sz!BW40</f>
        <v>0</v>
      </c>
      <c r="N40">
        <f>sz!CM40</f>
        <v>0</v>
      </c>
      <c r="O40">
        <f>sz!CL40</f>
        <v>0</v>
      </c>
      <c r="P40">
        <f>sz!DB40</f>
        <v>0</v>
      </c>
      <c r="Q40">
        <f>sz!DA40</f>
        <v>0</v>
      </c>
      <c r="R40">
        <f>sz!DQ40</f>
        <v>0</v>
      </c>
      <c r="S40">
        <f>sz!DP40</f>
        <v>0</v>
      </c>
      <c r="AE40" t="e">
        <f t="shared" si="1"/>
        <v>#N/A</v>
      </c>
      <c r="AF40" t="e">
        <f t="shared" si="2"/>
        <v>#N/A</v>
      </c>
    </row>
    <row r="41" spans="2:32">
      <c r="B41">
        <f>sz!D41</f>
        <v>0</v>
      </c>
      <c r="C41">
        <f>sz!C41</f>
        <v>0</v>
      </c>
      <c r="D41">
        <f>sz!S41</f>
        <v>0</v>
      </c>
      <c r="E41">
        <f>sz!R41</f>
        <v>0</v>
      </c>
      <c r="F41">
        <f>sz!AG41</f>
        <v>0</v>
      </c>
      <c r="G41">
        <f>sz!AF41</f>
        <v>0</v>
      </c>
      <c r="H41">
        <f>sz!AU41</f>
        <v>0</v>
      </c>
      <c r="I41">
        <f>sz!AT41</f>
        <v>0</v>
      </c>
      <c r="J41">
        <f>sz!BI41</f>
        <v>0</v>
      </c>
      <c r="K41">
        <f>sz!BH41</f>
        <v>0</v>
      </c>
      <c r="L41">
        <f>sz!BX41</f>
        <v>0</v>
      </c>
      <c r="M41">
        <f>sz!BW41</f>
        <v>0</v>
      </c>
      <c r="N41">
        <f>sz!CM41</f>
        <v>0</v>
      </c>
      <c r="O41">
        <f>sz!CL41</f>
        <v>0</v>
      </c>
      <c r="P41">
        <f>sz!DB41</f>
        <v>0</v>
      </c>
      <c r="Q41">
        <f>sz!DA41</f>
        <v>0</v>
      </c>
      <c r="R41">
        <f>sz!DQ41</f>
        <v>0</v>
      </c>
      <c r="S41">
        <f>sz!DP41</f>
        <v>0</v>
      </c>
      <c r="AE41" t="e">
        <f t="shared" si="1"/>
        <v>#N/A</v>
      </c>
      <c r="AF41" t="e">
        <f t="shared" si="2"/>
        <v>#N/A</v>
      </c>
    </row>
    <row r="42" spans="2:32">
      <c r="B42">
        <f>sz!D42</f>
        <v>0</v>
      </c>
      <c r="C42">
        <f>sz!C42</f>
        <v>0</v>
      </c>
      <c r="D42">
        <f>sz!S42</f>
        <v>0</v>
      </c>
      <c r="E42">
        <f>sz!R42</f>
        <v>0</v>
      </c>
      <c r="F42">
        <f>sz!AG42</f>
        <v>0</v>
      </c>
      <c r="G42">
        <f>sz!AF42</f>
        <v>0</v>
      </c>
      <c r="H42">
        <f>sz!AU42</f>
        <v>0</v>
      </c>
      <c r="I42">
        <f>sz!AT42</f>
        <v>0</v>
      </c>
      <c r="J42">
        <f>sz!BI42</f>
        <v>0</v>
      </c>
      <c r="K42">
        <f>sz!BH42</f>
        <v>0</v>
      </c>
      <c r="L42">
        <f>sz!BX42</f>
        <v>0</v>
      </c>
      <c r="M42">
        <f>sz!BW42</f>
        <v>0</v>
      </c>
      <c r="N42">
        <f>sz!CM42</f>
        <v>0</v>
      </c>
      <c r="O42">
        <f>sz!CL42</f>
        <v>0</v>
      </c>
      <c r="P42">
        <f>sz!DB42</f>
        <v>0</v>
      </c>
      <c r="Q42">
        <f>sz!DA42</f>
        <v>0</v>
      </c>
      <c r="R42">
        <f>sz!DQ42</f>
        <v>0</v>
      </c>
      <c r="S42">
        <f>sz!DP42</f>
        <v>0</v>
      </c>
      <c r="AE42" t="e">
        <f t="shared" si="1"/>
        <v>#N/A</v>
      </c>
      <c r="AF42" t="e">
        <f t="shared" si="2"/>
        <v>#N/A</v>
      </c>
    </row>
    <row r="43" spans="2:32">
      <c r="B43">
        <f>sz!D43</f>
        <v>0</v>
      </c>
      <c r="C43">
        <f>sz!C43</f>
        <v>0</v>
      </c>
      <c r="D43">
        <f>sz!S43</f>
        <v>0</v>
      </c>
      <c r="E43">
        <f>sz!R43</f>
        <v>0</v>
      </c>
      <c r="F43">
        <f>sz!AG43</f>
        <v>0</v>
      </c>
      <c r="G43">
        <f>sz!AF43</f>
        <v>0</v>
      </c>
      <c r="H43">
        <f>sz!AU43</f>
        <v>0</v>
      </c>
      <c r="I43">
        <f>sz!AT43</f>
        <v>0</v>
      </c>
      <c r="J43">
        <f>sz!BI43</f>
        <v>0</v>
      </c>
      <c r="K43">
        <f>sz!BH43</f>
        <v>0</v>
      </c>
      <c r="L43">
        <f>sz!BX43</f>
        <v>0</v>
      </c>
      <c r="M43">
        <f>sz!BW43</f>
        <v>0</v>
      </c>
      <c r="N43">
        <f>sz!CM43</f>
        <v>0</v>
      </c>
      <c r="O43">
        <f>sz!CL43</f>
        <v>0</v>
      </c>
      <c r="P43">
        <f>sz!DB43</f>
        <v>0</v>
      </c>
      <c r="Q43">
        <f>sz!DA43</f>
        <v>0</v>
      </c>
      <c r="R43">
        <f>sz!DQ43</f>
        <v>0</v>
      </c>
      <c r="S43">
        <f>sz!DP43</f>
        <v>0</v>
      </c>
      <c r="AE43" t="e">
        <f t="shared" si="1"/>
        <v>#N/A</v>
      </c>
      <c r="AF43" t="e">
        <f t="shared" si="2"/>
        <v>#N/A</v>
      </c>
    </row>
    <row r="44" spans="2:32">
      <c r="B44">
        <f>sz!D44</f>
        <v>0</v>
      </c>
      <c r="C44">
        <f>sz!C44</f>
        <v>0</v>
      </c>
      <c r="D44">
        <f>sz!S44</f>
        <v>0</v>
      </c>
      <c r="E44">
        <f>sz!R44</f>
        <v>0</v>
      </c>
      <c r="F44">
        <f>sz!AG44</f>
        <v>0</v>
      </c>
      <c r="G44">
        <f>sz!AF44</f>
        <v>0</v>
      </c>
      <c r="H44">
        <f>sz!AU44</f>
        <v>0</v>
      </c>
      <c r="I44">
        <f>sz!AT44</f>
        <v>0</v>
      </c>
      <c r="J44">
        <f>sz!BI44</f>
        <v>0</v>
      </c>
      <c r="K44">
        <f>sz!BH44</f>
        <v>0</v>
      </c>
      <c r="L44">
        <f>sz!BX44</f>
        <v>0</v>
      </c>
      <c r="M44">
        <f>sz!BW44</f>
        <v>0</v>
      </c>
      <c r="N44">
        <f>sz!CM44</f>
        <v>0</v>
      </c>
      <c r="O44">
        <f>sz!CL44</f>
        <v>0</v>
      </c>
      <c r="P44">
        <f>sz!DB44</f>
        <v>0</v>
      </c>
      <c r="Q44">
        <f>sz!DA44</f>
        <v>0</v>
      </c>
      <c r="R44">
        <f>sz!DQ44</f>
        <v>0</v>
      </c>
      <c r="S44">
        <f>sz!DP44</f>
        <v>0</v>
      </c>
      <c r="AE44" t="e">
        <f t="shared" si="1"/>
        <v>#N/A</v>
      </c>
      <c r="AF44" t="e">
        <f t="shared" si="2"/>
        <v>#N/A</v>
      </c>
    </row>
    <row r="45" spans="2:32">
      <c r="B45">
        <f>sz!D45</f>
        <v>0</v>
      </c>
      <c r="C45">
        <f>sz!C45</f>
        <v>0</v>
      </c>
      <c r="D45">
        <f>sz!S45</f>
        <v>0</v>
      </c>
      <c r="E45">
        <f>sz!R45</f>
        <v>0</v>
      </c>
      <c r="F45">
        <f>sz!AG45</f>
        <v>0</v>
      </c>
      <c r="G45">
        <f>sz!AF45</f>
        <v>0</v>
      </c>
      <c r="H45">
        <f>sz!AU45</f>
        <v>0</v>
      </c>
      <c r="I45">
        <f>sz!AT45</f>
        <v>0</v>
      </c>
      <c r="J45">
        <f>sz!BI45</f>
        <v>0</v>
      </c>
      <c r="K45">
        <f>sz!BH45</f>
        <v>0</v>
      </c>
      <c r="L45">
        <f>sz!BX45</f>
        <v>0</v>
      </c>
      <c r="M45">
        <f>sz!BW45</f>
        <v>0</v>
      </c>
      <c r="N45">
        <f>sz!CM45</f>
        <v>0</v>
      </c>
      <c r="O45">
        <f>sz!CL45</f>
        <v>0</v>
      </c>
      <c r="P45">
        <f>sz!DB45</f>
        <v>0</v>
      </c>
      <c r="Q45">
        <f>sz!DA45</f>
        <v>0</v>
      </c>
      <c r="R45">
        <f>sz!DQ45</f>
        <v>0</v>
      </c>
      <c r="S45">
        <f>sz!DP45</f>
        <v>0</v>
      </c>
      <c r="AE45" t="e">
        <f t="shared" si="1"/>
        <v>#N/A</v>
      </c>
      <c r="AF45" t="e">
        <f t="shared" si="2"/>
        <v>#N/A</v>
      </c>
    </row>
    <row r="46" spans="2:32">
      <c r="B46">
        <f>sz!D46</f>
        <v>0</v>
      </c>
      <c r="C46">
        <f>sz!C46</f>
        <v>0</v>
      </c>
      <c r="D46">
        <f>sz!S46</f>
        <v>0</v>
      </c>
      <c r="E46">
        <f>sz!R46</f>
        <v>0</v>
      </c>
      <c r="F46">
        <f>sz!AG46</f>
        <v>0</v>
      </c>
      <c r="G46">
        <f>sz!AF46</f>
        <v>0</v>
      </c>
      <c r="H46">
        <f>sz!AU46</f>
        <v>0</v>
      </c>
      <c r="I46">
        <f>sz!AT46</f>
        <v>0</v>
      </c>
      <c r="J46">
        <f>sz!BI46</f>
        <v>0</v>
      </c>
      <c r="K46">
        <f>sz!BH46</f>
        <v>0</v>
      </c>
      <c r="L46">
        <f>sz!BX46</f>
        <v>0</v>
      </c>
      <c r="M46">
        <f>sz!BW46</f>
        <v>0</v>
      </c>
      <c r="N46">
        <f>sz!CM46</f>
        <v>0</v>
      </c>
      <c r="O46">
        <f>sz!CL46</f>
        <v>0</v>
      </c>
      <c r="P46">
        <f>sz!DB46</f>
        <v>0</v>
      </c>
      <c r="Q46">
        <f>sz!DA46</f>
        <v>0</v>
      </c>
      <c r="R46">
        <f>sz!DQ46</f>
        <v>0</v>
      </c>
      <c r="S46">
        <f>sz!DP46</f>
        <v>0</v>
      </c>
      <c r="AE46" t="e">
        <f t="shared" si="1"/>
        <v>#N/A</v>
      </c>
      <c r="AF46" t="e">
        <f t="shared" si="2"/>
        <v>#N/A</v>
      </c>
    </row>
    <row r="47" spans="2:32">
      <c r="B47">
        <f>sz!D47</f>
        <v>0</v>
      </c>
      <c r="C47">
        <f>sz!C47</f>
        <v>0</v>
      </c>
      <c r="D47">
        <f>sz!S47</f>
        <v>0</v>
      </c>
      <c r="E47">
        <f>sz!R47</f>
        <v>0</v>
      </c>
      <c r="F47">
        <f>sz!AG47</f>
        <v>0</v>
      </c>
      <c r="G47">
        <f>sz!AF47</f>
        <v>0</v>
      </c>
      <c r="H47">
        <f>sz!AU47</f>
        <v>0</v>
      </c>
      <c r="I47">
        <f>sz!AT47</f>
        <v>0</v>
      </c>
      <c r="J47">
        <f>sz!BI47</f>
        <v>0</v>
      </c>
      <c r="K47">
        <f>sz!BH47</f>
        <v>0</v>
      </c>
      <c r="L47">
        <f>sz!BX47</f>
        <v>0</v>
      </c>
      <c r="M47">
        <f>sz!BW47</f>
        <v>0</v>
      </c>
      <c r="N47">
        <f>sz!CM47</f>
        <v>0</v>
      </c>
      <c r="O47">
        <f>sz!CL47</f>
        <v>0</v>
      </c>
      <c r="P47">
        <f>sz!DB47</f>
        <v>0</v>
      </c>
      <c r="Q47">
        <f>sz!DA47</f>
        <v>0</v>
      </c>
      <c r="R47">
        <f>sz!DQ47</f>
        <v>0</v>
      </c>
      <c r="S47">
        <f>sz!DP47</f>
        <v>0</v>
      </c>
      <c r="AE47" t="e">
        <f t="shared" si="1"/>
        <v>#N/A</v>
      </c>
      <c r="AF47" t="e">
        <f t="shared" si="2"/>
        <v>#N/A</v>
      </c>
    </row>
    <row r="48" spans="2:32">
      <c r="B48">
        <f>sz!D48</f>
        <v>0</v>
      </c>
      <c r="C48">
        <f>sz!C48</f>
        <v>0</v>
      </c>
      <c r="D48">
        <f>sz!S48</f>
        <v>0</v>
      </c>
      <c r="E48">
        <f>sz!R48</f>
        <v>0</v>
      </c>
      <c r="F48">
        <f>sz!AG48</f>
        <v>0</v>
      </c>
      <c r="G48">
        <f>sz!AF48</f>
        <v>0</v>
      </c>
      <c r="H48">
        <f>sz!AU48</f>
        <v>0</v>
      </c>
      <c r="I48">
        <f>sz!AT48</f>
        <v>0</v>
      </c>
      <c r="J48">
        <f>sz!BI48</f>
        <v>0</v>
      </c>
      <c r="K48">
        <f>sz!BH48</f>
        <v>0</v>
      </c>
      <c r="L48">
        <f>sz!BX48</f>
        <v>0</v>
      </c>
      <c r="M48">
        <f>sz!BW48</f>
        <v>0</v>
      </c>
      <c r="N48">
        <f>sz!CM48</f>
        <v>0</v>
      </c>
      <c r="O48">
        <f>sz!CL48</f>
        <v>0</v>
      </c>
      <c r="P48">
        <f>sz!DB48</f>
        <v>0</v>
      </c>
      <c r="Q48">
        <f>sz!DA48</f>
        <v>0</v>
      </c>
      <c r="R48">
        <f>sz!DQ48</f>
        <v>0</v>
      </c>
      <c r="S48">
        <f>sz!DP48</f>
        <v>0</v>
      </c>
      <c r="AE48" t="e">
        <f t="shared" si="1"/>
        <v>#N/A</v>
      </c>
      <c r="AF48" t="e">
        <f t="shared" si="2"/>
        <v>#N/A</v>
      </c>
    </row>
    <row r="49" spans="2:32">
      <c r="B49">
        <f>sz!D49</f>
        <v>0</v>
      </c>
      <c r="C49">
        <f>sz!C49</f>
        <v>0</v>
      </c>
      <c r="D49">
        <f>sz!S49</f>
        <v>0</v>
      </c>
      <c r="E49">
        <f>sz!R49</f>
        <v>0</v>
      </c>
      <c r="F49">
        <f>sz!AG49</f>
        <v>0</v>
      </c>
      <c r="G49">
        <f>sz!AF49</f>
        <v>0</v>
      </c>
      <c r="H49">
        <f>sz!AU49</f>
        <v>0</v>
      </c>
      <c r="I49">
        <f>sz!AT49</f>
        <v>0</v>
      </c>
      <c r="J49">
        <f>sz!BI49</f>
        <v>0</v>
      </c>
      <c r="K49">
        <f>sz!BH49</f>
        <v>0</v>
      </c>
      <c r="L49">
        <f>sz!BX49</f>
        <v>0</v>
      </c>
      <c r="M49">
        <f>sz!BW49</f>
        <v>0</v>
      </c>
      <c r="N49">
        <f>sz!CM49</f>
        <v>0</v>
      </c>
      <c r="O49">
        <f>sz!CL49</f>
        <v>0</v>
      </c>
      <c r="P49">
        <f>sz!DB49</f>
        <v>0</v>
      </c>
      <c r="Q49">
        <f>sz!DA49</f>
        <v>0</v>
      </c>
      <c r="R49">
        <f>sz!DQ49</f>
        <v>0</v>
      </c>
      <c r="S49">
        <f>sz!DP49</f>
        <v>0</v>
      </c>
      <c r="AE49" t="e">
        <f t="shared" si="1"/>
        <v>#N/A</v>
      </c>
      <c r="AF49" t="e">
        <f t="shared" si="2"/>
        <v>#N/A</v>
      </c>
    </row>
    <row r="50" spans="2:32">
      <c r="B50">
        <f>sz!D50</f>
        <v>0</v>
      </c>
      <c r="C50">
        <f>sz!C50</f>
        <v>0</v>
      </c>
      <c r="D50">
        <f>sz!S50</f>
        <v>0</v>
      </c>
      <c r="E50">
        <f>sz!R50</f>
        <v>0</v>
      </c>
      <c r="F50">
        <f>sz!AG50</f>
        <v>0</v>
      </c>
      <c r="G50">
        <f>sz!AF50</f>
        <v>0</v>
      </c>
      <c r="H50">
        <f>sz!AU50</f>
        <v>0</v>
      </c>
      <c r="I50">
        <f>sz!AT50</f>
        <v>0</v>
      </c>
      <c r="J50">
        <f>sz!BI50</f>
        <v>0</v>
      </c>
      <c r="K50">
        <f>sz!BH50</f>
        <v>0</v>
      </c>
      <c r="L50">
        <f>sz!BX50</f>
        <v>0</v>
      </c>
      <c r="M50">
        <f>sz!BW50</f>
        <v>0</v>
      </c>
      <c r="N50">
        <f>sz!CM50</f>
        <v>0</v>
      </c>
      <c r="O50">
        <f>sz!CL50</f>
        <v>0</v>
      </c>
      <c r="P50">
        <f>sz!DB50</f>
        <v>0</v>
      </c>
      <c r="Q50">
        <f>sz!DA50</f>
        <v>0</v>
      </c>
      <c r="R50">
        <f>sz!DQ50</f>
        <v>0</v>
      </c>
      <c r="S50">
        <f>sz!DP50</f>
        <v>0</v>
      </c>
      <c r="AE50" t="e">
        <f t="shared" si="1"/>
        <v>#N/A</v>
      </c>
      <c r="AF50" t="e">
        <f t="shared" si="2"/>
        <v>#N/A</v>
      </c>
    </row>
    <row r="51" spans="2:32">
      <c r="B51">
        <f>sz!D51</f>
        <v>0</v>
      </c>
      <c r="C51">
        <f>sz!C51</f>
        <v>0</v>
      </c>
      <c r="D51">
        <f>sz!S51</f>
        <v>0</v>
      </c>
      <c r="E51">
        <f>sz!R51</f>
        <v>0</v>
      </c>
      <c r="F51">
        <f>sz!AG51</f>
        <v>0</v>
      </c>
      <c r="G51">
        <f>sz!AF51</f>
        <v>0</v>
      </c>
      <c r="H51">
        <f>sz!AU51</f>
        <v>0</v>
      </c>
      <c r="I51">
        <f>sz!AT51</f>
        <v>0</v>
      </c>
      <c r="J51">
        <f>sz!BI51</f>
        <v>0</v>
      </c>
      <c r="K51">
        <f>sz!BH51</f>
        <v>0</v>
      </c>
      <c r="L51">
        <f>sz!BX51</f>
        <v>0</v>
      </c>
      <c r="M51">
        <f>sz!BW51</f>
        <v>0</v>
      </c>
      <c r="N51">
        <f>sz!CM51</f>
        <v>0</v>
      </c>
      <c r="O51">
        <f>sz!CL51</f>
        <v>0</v>
      </c>
      <c r="P51">
        <f>sz!DB51</f>
        <v>0</v>
      </c>
      <c r="Q51">
        <f>sz!DA51</f>
        <v>0</v>
      </c>
      <c r="R51">
        <f>sz!DQ51</f>
        <v>0</v>
      </c>
      <c r="S51">
        <f>sz!DP51</f>
        <v>0</v>
      </c>
      <c r="AE51" t="e">
        <f t="shared" si="1"/>
        <v>#N/A</v>
      </c>
      <c r="AF51" t="e">
        <f t="shared" si="2"/>
        <v>#N/A</v>
      </c>
    </row>
    <row r="52" spans="2:32">
      <c r="B52">
        <f>sz!D52</f>
        <v>0</v>
      </c>
      <c r="C52">
        <f>sz!C52</f>
        <v>0</v>
      </c>
      <c r="D52">
        <f>sz!S52</f>
        <v>0</v>
      </c>
      <c r="E52">
        <f>sz!R52</f>
        <v>0</v>
      </c>
      <c r="F52">
        <f>sz!AG52</f>
        <v>0</v>
      </c>
      <c r="G52">
        <f>sz!AF52</f>
        <v>0</v>
      </c>
      <c r="H52">
        <f>sz!AU52</f>
        <v>0</v>
      </c>
      <c r="I52">
        <f>sz!AT52</f>
        <v>0</v>
      </c>
      <c r="J52">
        <f>sz!BI52</f>
        <v>0</v>
      </c>
      <c r="K52">
        <f>sz!BH52</f>
        <v>0</v>
      </c>
      <c r="L52">
        <f>sz!BX52</f>
        <v>0</v>
      </c>
      <c r="M52">
        <f>sz!BW52</f>
        <v>0</v>
      </c>
      <c r="N52">
        <f>sz!CM52</f>
        <v>0</v>
      </c>
      <c r="O52">
        <f>sz!CL52</f>
        <v>0</v>
      </c>
      <c r="P52">
        <f>sz!DB52</f>
        <v>0</v>
      </c>
      <c r="Q52">
        <f>sz!DA52</f>
        <v>0</v>
      </c>
      <c r="R52">
        <f>sz!DQ52</f>
        <v>0</v>
      </c>
      <c r="S52">
        <f>sz!DP52</f>
        <v>0</v>
      </c>
      <c r="AE52" t="e">
        <f t="shared" si="1"/>
        <v>#N/A</v>
      </c>
      <c r="AF52" t="e">
        <f t="shared" si="2"/>
        <v>#N/A</v>
      </c>
    </row>
    <row r="53" spans="2:32">
      <c r="B53">
        <f>sz!D53</f>
        <v>0</v>
      </c>
      <c r="C53">
        <f>sz!C53</f>
        <v>0</v>
      </c>
      <c r="D53">
        <f>sz!S53</f>
        <v>0</v>
      </c>
      <c r="E53">
        <f>sz!R53</f>
        <v>0</v>
      </c>
      <c r="F53">
        <f>sz!AG53</f>
        <v>0</v>
      </c>
      <c r="G53">
        <f>sz!AF53</f>
        <v>0</v>
      </c>
      <c r="H53">
        <f>sz!AU53</f>
        <v>0</v>
      </c>
      <c r="I53">
        <f>sz!AT53</f>
        <v>0</v>
      </c>
      <c r="J53">
        <f>sz!BI53</f>
        <v>0</v>
      </c>
      <c r="K53">
        <f>sz!BH53</f>
        <v>0</v>
      </c>
      <c r="L53">
        <f>sz!BX53</f>
        <v>0</v>
      </c>
      <c r="M53">
        <f>sz!BW53</f>
        <v>0</v>
      </c>
      <c r="N53">
        <f>sz!CM53</f>
        <v>0</v>
      </c>
      <c r="O53">
        <f>sz!CL53</f>
        <v>0</v>
      </c>
      <c r="P53">
        <f>sz!DB53</f>
        <v>0</v>
      </c>
      <c r="Q53">
        <f>sz!DA53</f>
        <v>0</v>
      </c>
      <c r="R53">
        <f>sz!DQ53</f>
        <v>0</v>
      </c>
      <c r="S53">
        <f>sz!DP53</f>
        <v>0</v>
      </c>
      <c r="AE53" t="e">
        <f t="shared" si="1"/>
        <v>#N/A</v>
      </c>
      <c r="AF53" t="e">
        <f t="shared" si="2"/>
        <v>#N/A</v>
      </c>
    </row>
    <row r="54" spans="2:32">
      <c r="B54">
        <f>sz!D54</f>
        <v>0</v>
      </c>
      <c r="C54">
        <f>sz!C54</f>
        <v>0</v>
      </c>
      <c r="D54">
        <f>sz!S54</f>
        <v>0</v>
      </c>
      <c r="E54">
        <f>sz!R54</f>
        <v>0</v>
      </c>
      <c r="F54">
        <f>sz!AG54</f>
        <v>0</v>
      </c>
      <c r="G54">
        <f>sz!AF54</f>
        <v>0</v>
      </c>
      <c r="H54">
        <f>sz!AU54</f>
        <v>0</v>
      </c>
      <c r="I54">
        <f>sz!AT54</f>
        <v>0</v>
      </c>
      <c r="J54">
        <f>sz!BI54</f>
        <v>0</v>
      </c>
      <c r="K54">
        <f>sz!BH54</f>
        <v>0</v>
      </c>
      <c r="L54">
        <f>sz!BX54</f>
        <v>0</v>
      </c>
      <c r="M54">
        <f>sz!BW54</f>
        <v>0</v>
      </c>
      <c r="N54">
        <f>sz!CM54</f>
        <v>0</v>
      </c>
      <c r="O54">
        <f>sz!CL54</f>
        <v>0</v>
      </c>
      <c r="P54">
        <f>sz!DB54</f>
        <v>0</v>
      </c>
      <c r="Q54">
        <f>sz!DA54</f>
        <v>0</v>
      </c>
      <c r="R54">
        <f>sz!DQ54</f>
        <v>0</v>
      </c>
      <c r="S54">
        <f>sz!DP54</f>
        <v>0</v>
      </c>
      <c r="AE54" t="e">
        <f t="shared" si="1"/>
        <v>#N/A</v>
      </c>
      <c r="AF54" t="e">
        <f t="shared" si="2"/>
        <v>#N/A</v>
      </c>
    </row>
    <row r="55" spans="2:32">
      <c r="B55">
        <f>sz!D55</f>
        <v>0</v>
      </c>
      <c r="C55">
        <f>sz!C55</f>
        <v>0</v>
      </c>
      <c r="D55">
        <f>sz!S55</f>
        <v>0</v>
      </c>
      <c r="E55">
        <f>sz!R55</f>
        <v>0</v>
      </c>
      <c r="F55">
        <f>sz!AG55</f>
        <v>0</v>
      </c>
      <c r="G55">
        <f>sz!AF55</f>
        <v>0</v>
      </c>
      <c r="H55">
        <f>sz!AU55</f>
        <v>0</v>
      </c>
      <c r="I55">
        <f>sz!AT55</f>
        <v>0</v>
      </c>
      <c r="J55">
        <f>sz!BI55</f>
        <v>0</v>
      </c>
      <c r="K55">
        <f>sz!BH55</f>
        <v>0</v>
      </c>
      <c r="L55">
        <f>sz!BX55</f>
        <v>0</v>
      </c>
      <c r="M55">
        <f>sz!BW55</f>
        <v>0</v>
      </c>
      <c r="N55">
        <f>sz!CM55</f>
        <v>0</v>
      </c>
      <c r="O55">
        <f>sz!CL55</f>
        <v>0</v>
      </c>
      <c r="P55">
        <f>sz!DB55</f>
        <v>0</v>
      </c>
      <c r="Q55">
        <f>sz!DA55</f>
        <v>0</v>
      </c>
      <c r="R55">
        <f>sz!DQ55</f>
        <v>0</v>
      </c>
      <c r="S55">
        <f>sz!DP55</f>
        <v>0</v>
      </c>
      <c r="AE55" t="e">
        <f t="shared" si="1"/>
        <v>#N/A</v>
      </c>
      <c r="AF55" t="e">
        <f t="shared" si="2"/>
        <v>#N/A</v>
      </c>
    </row>
    <row r="56" spans="2:32">
      <c r="B56">
        <f>sz!D56</f>
        <v>0</v>
      </c>
      <c r="C56">
        <f>sz!C56</f>
        <v>0</v>
      </c>
      <c r="D56">
        <f>sz!S56</f>
        <v>0</v>
      </c>
      <c r="E56">
        <f>sz!R56</f>
        <v>0</v>
      </c>
      <c r="F56">
        <f>sz!AG56</f>
        <v>0</v>
      </c>
      <c r="G56">
        <f>sz!AF56</f>
        <v>0</v>
      </c>
      <c r="H56">
        <f>sz!AU56</f>
        <v>0</v>
      </c>
      <c r="I56">
        <f>sz!AT56</f>
        <v>0</v>
      </c>
      <c r="J56">
        <f>sz!BI56</f>
        <v>0</v>
      </c>
      <c r="K56">
        <f>sz!BH56</f>
        <v>0</v>
      </c>
      <c r="L56">
        <f>sz!BX56</f>
        <v>0</v>
      </c>
      <c r="M56">
        <f>sz!BW56</f>
        <v>0</v>
      </c>
      <c r="N56">
        <f>sz!CM56</f>
        <v>0</v>
      </c>
      <c r="O56">
        <f>sz!CL56</f>
        <v>0</v>
      </c>
      <c r="P56">
        <f>sz!DB56</f>
        <v>0</v>
      </c>
      <c r="Q56">
        <f>sz!DA56</f>
        <v>0</v>
      </c>
      <c r="R56">
        <f>sz!DQ56</f>
        <v>0</v>
      </c>
      <c r="S56">
        <f>sz!DP56</f>
        <v>0</v>
      </c>
      <c r="AE56" t="e">
        <f t="shared" si="1"/>
        <v>#N/A</v>
      </c>
      <c r="AF56" t="e">
        <f t="shared" si="2"/>
        <v>#N/A</v>
      </c>
    </row>
    <row r="57" spans="2:32">
      <c r="B57">
        <f>sz!D57</f>
        <v>0</v>
      </c>
      <c r="C57">
        <f>sz!C57</f>
        <v>0</v>
      </c>
      <c r="D57">
        <f>sz!S57</f>
        <v>0</v>
      </c>
      <c r="E57">
        <f>sz!R57</f>
        <v>0</v>
      </c>
      <c r="F57">
        <f>sz!AG57</f>
        <v>0</v>
      </c>
      <c r="G57">
        <f>sz!AF57</f>
        <v>0</v>
      </c>
      <c r="H57">
        <f>sz!AU57</f>
        <v>0</v>
      </c>
      <c r="I57">
        <f>sz!AT57</f>
        <v>0</v>
      </c>
      <c r="J57">
        <f>sz!BI57</f>
        <v>0</v>
      </c>
      <c r="K57">
        <f>sz!BH57</f>
        <v>0</v>
      </c>
      <c r="L57">
        <f>sz!BX57</f>
        <v>0</v>
      </c>
      <c r="M57">
        <f>sz!BW57</f>
        <v>0</v>
      </c>
      <c r="N57">
        <f>sz!CM57</f>
        <v>0</v>
      </c>
      <c r="O57">
        <f>sz!CL57</f>
        <v>0</v>
      </c>
      <c r="P57">
        <f>sz!DB57</f>
        <v>0</v>
      </c>
      <c r="Q57">
        <f>sz!DA57</f>
        <v>0</v>
      </c>
      <c r="R57">
        <f>sz!DQ57</f>
        <v>0</v>
      </c>
      <c r="S57">
        <f>sz!DP57</f>
        <v>0</v>
      </c>
      <c r="AE57" t="e">
        <f t="shared" si="1"/>
        <v>#N/A</v>
      </c>
      <c r="AF57" t="e">
        <f t="shared" si="2"/>
        <v>#N/A</v>
      </c>
    </row>
    <row r="58" spans="2:32">
      <c r="B58">
        <f>sz!D58</f>
        <v>0</v>
      </c>
      <c r="C58">
        <f>sz!C58</f>
        <v>0</v>
      </c>
      <c r="D58">
        <f>sz!S58</f>
        <v>0</v>
      </c>
      <c r="E58">
        <f>sz!R58</f>
        <v>0</v>
      </c>
      <c r="F58">
        <f>sz!AG58</f>
        <v>0</v>
      </c>
      <c r="G58">
        <f>sz!AF58</f>
        <v>0</v>
      </c>
      <c r="H58">
        <f>sz!AU58</f>
        <v>0</v>
      </c>
      <c r="I58">
        <f>sz!AT58</f>
        <v>0</v>
      </c>
      <c r="J58">
        <f>sz!BI58</f>
        <v>0</v>
      </c>
      <c r="K58">
        <f>sz!BH58</f>
        <v>0</v>
      </c>
      <c r="L58">
        <f>sz!BX58</f>
        <v>0</v>
      </c>
      <c r="M58">
        <f>sz!BW58</f>
        <v>0</v>
      </c>
      <c r="N58">
        <f>sz!CM58</f>
        <v>0</v>
      </c>
      <c r="O58">
        <f>sz!CL58</f>
        <v>0</v>
      </c>
      <c r="P58">
        <f>sz!DB58</f>
        <v>0</v>
      </c>
      <c r="Q58">
        <f>sz!DA58</f>
        <v>0</v>
      </c>
      <c r="R58">
        <f>sz!DQ58</f>
        <v>0</v>
      </c>
      <c r="S58">
        <f>sz!DP58</f>
        <v>0</v>
      </c>
      <c r="AE58" t="e">
        <f t="shared" si="1"/>
        <v>#N/A</v>
      </c>
      <c r="AF58" t="e">
        <f t="shared" si="2"/>
        <v>#N/A</v>
      </c>
    </row>
    <row r="59" spans="2:32">
      <c r="B59">
        <f>sz!D59</f>
        <v>0</v>
      </c>
      <c r="C59">
        <f>sz!C59</f>
        <v>0</v>
      </c>
      <c r="D59">
        <f>sz!S59</f>
        <v>0</v>
      </c>
      <c r="E59">
        <f>sz!R59</f>
        <v>0</v>
      </c>
      <c r="F59">
        <f>sz!AG59</f>
        <v>0</v>
      </c>
      <c r="G59">
        <f>sz!AF59</f>
        <v>0</v>
      </c>
      <c r="H59">
        <f>sz!AU59</f>
        <v>0</v>
      </c>
      <c r="I59">
        <f>sz!AT59</f>
        <v>0</v>
      </c>
      <c r="J59">
        <f>sz!BI59</f>
        <v>0</v>
      </c>
      <c r="K59">
        <f>sz!BH59</f>
        <v>0</v>
      </c>
      <c r="L59">
        <f>sz!BX59</f>
        <v>0</v>
      </c>
      <c r="M59">
        <f>sz!BW59</f>
        <v>0</v>
      </c>
      <c r="N59">
        <f>sz!CM59</f>
        <v>0</v>
      </c>
      <c r="O59">
        <f>sz!CL59</f>
        <v>0</v>
      </c>
      <c r="P59">
        <f>sz!DB59</f>
        <v>0</v>
      </c>
      <c r="Q59">
        <f>sz!DA59</f>
        <v>0</v>
      </c>
      <c r="R59">
        <f>sz!DQ59</f>
        <v>0</v>
      </c>
      <c r="S59">
        <f>sz!DP59</f>
        <v>0</v>
      </c>
      <c r="AE59" t="e">
        <f t="shared" si="1"/>
        <v>#N/A</v>
      </c>
      <c r="AF59" t="e">
        <f t="shared" si="2"/>
        <v>#N/A</v>
      </c>
    </row>
    <row r="60" spans="2:32">
      <c r="B60">
        <f>sz!D60</f>
        <v>0</v>
      </c>
      <c r="C60">
        <f>sz!C60</f>
        <v>0</v>
      </c>
      <c r="D60">
        <f>sz!S60</f>
        <v>0</v>
      </c>
      <c r="E60">
        <f>sz!R60</f>
        <v>0</v>
      </c>
      <c r="F60">
        <f>sz!AG60</f>
        <v>0</v>
      </c>
      <c r="G60">
        <f>sz!AF60</f>
        <v>0</v>
      </c>
      <c r="H60">
        <f>sz!AU60</f>
        <v>0</v>
      </c>
      <c r="I60">
        <f>sz!AT60</f>
        <v>0</v>
      </c>
      <c r="J60">
        <f>sz!BI60</f>
        <v>0</v>
      </c>
      <c r="K60">
        <f>sz!BH60</f>
        <v>0</v>
      </c>
      <c r="L60">
        <f>sz!BX60</f>
        <v>0</v>
      </c>
      <c r="M60">
        <f>sz!BW60</f>
        <v>0</v>
      </c>
      <c r="N60">
        <f>sz!CM60</f>
        <v>0</v>
      </c>
      <c r="O60">
        <f>sz!CL60</f>
        <v>0</v>
      </c>
      <c r="P60">
        <f>sz!DB60</f>
        <v>0</v>
      </c>
      <c r="Q60">
        <f>sz!DA60</f>
        <v>0</v>
      </c>
      <c r="R60">
        <f>sz!DQ60</f>
        <v>0</v>
      </c>
      <c r="S60">
        <f>sz!DP60</f>
        <v>0</v>
      </c>
      <c r="AE60" t="e">
        <f t="shared" si="1"/>
        <v>#N/A</v>
      </c>
      <c r="AF60" t="e">
        <f t="shared" si="2"/>
        <v>#N/A</v>
      </c>
    </row>
    <row r="61" spans="2:32">
      <c r="B61">
        <f>sz!D61</f>
        <v>0</v>
      </c>
      <c r="C61">
        <f>sz!C61</f>
        <v>0</v>
      </c>
      <c r="D61">
        <f>sz!S61</f>
        <v>0</v>
      </c>
      <c r="E61">
        <f>sz!R61</f>
        <v>0</v>
      </c>
      <c r="F61">
        <f>sz!AG61</f>
        <v>0</v>
      </c>
      <c r="G61">
        <f>sz!AF61</f>
        <v>0</v>
      </c>
      <c r="H61">
        <f>sz!AU61</f>
        <v>0</v>
      </c>
      <c r="I61">
        <f>sz!AT61</f>
        <v>0</v>
      </c>
      <c r="J61">
        <f>sz!BI61</f>
        <v>0</v>
      </c>
      <c r="K61">
        <f>sz!BH61</f>
        <v>0</v>
      </c>
      <c r="L61">
        <f>sz!BX61</f>
        <v>0</v>
      </c>
      <c r="M61">
        <f>sz!BW61</f>
        <v>0</v>
      </c>
      <c r="N61">
        <f>sz!CM61</f>
        <v>0</v>
      </c>
      <c r="O61">
        <f>sz!CL61</f>
        <v>0</v>
      </c>
      <c r="P61">
        <f>sz!DB61</f>
        <v>0</v>
      </c>
      <c r="Q61">
        <f>sz!DA61</f>
        <v>0</v>
      </c>
      <c r="R61">
        <f>sz!DQ61</f>
        <v>0</v>
      </c>
      <c r="S61">
        <f>sz!DP61</f>
        <v>0</v>
      </c>
      <c r="AE61" t="e">
        <f t="shared" si="1"/>
        <v>#N/A</v>
      </c>
      <c r="AF61" t="e">
        <f t="shared" si="2"/>
        <v>#N/A</v>
      </c>
    </row>
    <row r="62" spans="2:32">
      <c r="B62">
        <f>sz!D62</f>
        <v>0</v>
      </c>
      <c r="C62">
        <f>sz!C62</f>
        <v>0</v>
      </c>
      <c r="D62">
        <f>sz!S62</f>
        <v>0</v>
      </c>
      <c r="E62">
        <f>sz!R62</f>
        <v>0</v>
      </c>
      <c r="F62">
        <f>sz!AG62</f>
        <v>0</v>
      </c>
      <c r="G62">
        <f>sz!AF62</f>
        <v>0</v>
      </c>
      <c r="H62">
        <f>sz!AU62</f>
        <v>0</v>
      </c>
      <c r="I62">
        <f>sz!AT62</f>
        <v>0</v>
      </c>
      <c r="J62">
        <f>sz!BI62</f>
        <v>0</v>
      </c>
      <c r="K62">
        <f>sz!BH62</f>
        <v>0</v>
      </c>
      <c r="L62">
        <f>sz!BX62</f>
        <v>0</v>
      </c>
      <c r="M62">
        <f>sz!BW62</f>
        <v>0</v>
      </c>
      <c r="N62">
        <f>sz!CM62</f>
        <v>0</v>
      </c>
      <c r="O62">
        <f>sz!CL62</f>
        <v>0</v>
      </c>
      <c r="P62">
        <f>sz!DB62</f>
        <v>0</v>
      </c>
      <c r="Q62">
        <f>sz!DA62</f>
        <v>0</v>
      </c>
      <c r="R62">
        <f>sz!DQ62</f>
        <v>0</v>
      </c>
      <c r="S62">
        <f>sz!DP62</f>
        <v>0</v>
      </c>
      <c r="AE62" t="e">
        <f t="shared" si="1"/>
        <v>#N/A</v>
      </c>
      <c r="AF62" t="e">
        <f t="shared" si="2"/>
        <v>#N/A</v>
      </c>
    </row>
    <row r="63" spans="2:32">
      <c r="B63">
        <f>sz!D63</f>
        <v>0</v>
      </c>
      <c r="C63">
        <f>sz!C63</f>
        <v>0</v>
      </c>
      <c r="D63">
        <f>sz!S63</f>
        <v>0</v>
      </c>
      <c r="E63">
        <f>sz!R63</f>
        <v>0</v>
      </c>
      <c r="F63">
        <f>sz!AG63</f>
        <v>0</v>
      </c>
      <c r="G63">
        <f>sz!AF63</f>
        <v>0</v>
      </c>
      <c r="H63">
        <f>sz!AU63</f>
        <v>0</v>
      </c>
      <c r="I63">
        <f>sz!AT63</f>
        <v>0</v>
      </c>
      <c r="J63">
        <f>sz!BI63</f>
        <v>0</v>
      </c>
      <c r="K63">
        <f>sz!BH63</f>
        <v>0</v>
      </c>
      <c r="L63">
        <f>sz!BX63</f>
        <v>0</v>
      </c>
      <c r="M63">
        <f>sz!BW63</f>
        <v>0</v>
      </c>
      <c r="N63">
        <f>sz!CM63</f>
        <v>0</v>
      </c>
      <c r="O63">
        <f>sz!CL63</f>
        <v>0</v>
      </c>
      <c r="P63">
        <f>sz!DB63</f>
        <v>0</v>
      </c>
      <c r="Q63">
        <f>sz!DA63</f>
        <v>0</v>
      </c>
      <c r="R63">
        <f>sz!DQ63</f>
        <v>0</v>
      </c>
      <c r="S63">
        <f>sz!DP63</f>
        <v>0</v>
      </c>
      <c r="AE63" t="e">
        <f t="shared" si="1"/>
        <v>#N/A</v>
      </c>
      <c r="AF63" t="e">
        <f t="shared" si="2"/>
        <v>#N/A</v>
      </c>
    </row>
    <row r="64" spans="2:32">
      <c r="B64">
        <f>sz!D64</f>
        <v>0</v>
      </c>
      <c r="C64">
        <f>sz!C64</f>
        <v>0</v>
      </c>
      <c r="D64">
        <f>sz!S64</f>
        <v>0</v>
      </c>
      <c r="E64">
        <f>sz!R64</f>
        <v>0</v>
      </c>
      <c r="F64">
        <f>sz!AG64</f>
        <v>0</v>
      </c>
      <c r="G64">
        <f>sz!AF64</f>
        <v>0</v>
      </c>
      <c r="H64">
        <f>sz!AU64</f>
        <v>0</v>
      </c>
      <c r="I64">
        <f>sz!AT64</f>
        <v>0</v>
      </c>
      <c r="J64">
        <f>sz!BI64</f>
        <v>0</v>
      </c>
      <c r="K64">
        <f>sz!BH64</f>
        <v>0</v>
      </c>
      <c r="L64">
        <f>sz!BX64</f>
        <v>0</v>
      </c>
      <c r="M64">
        <f>sz!BW64</f>
        <v>0</v>
      </c>
      <c r="N64">
        <f>sz!CM64</f>
        <v>0</v>
      </c>
      <c r="O64">
        <f>sz!CL64</f>
        <v>0</v>
      </c>
      <c r="P64">
        <f>sz!DB64</f>
        <v>0</v>
      </c>
      <c r="Q64">
        <f>sz!DA64</f>
        <v>0</v>
      </c>
      <c r="R64">
        <f>sz!DQ64</f>
        <v>0</v>
      </c>
      <c r="S64">
        <f>sz!DP64</f>
        <v>0</v>
      </c>
      <c r="AE64" t="e">
        <f t="shared" si="1"/>
        <v>#N/A</v>
      </c>
      <c r="AF64" t="e">
        <f t="shared" si="2"/>
        <v>#N/A</v>
      </c>
    </row>
    <row r="65" spans="2:32">
      <c r="B65">
        <f>sz!D65</f>
        <v>0</v>
      </c>
      <c r="C65">
        <f>sz!C65</f>
        <v>0</v>
      </c>
      <c r="D65">
        <f>sz!S65</f>
        <v>0</v>
      </c>
      <c r="E65">
        <f>sz!R65</f>
        <v>0</v>
      </c>
      <c r="F65">
        <f>sz!AG65</f>
        <v>0</v>
      </c>
      <c r="G65">
        <f>sz!AF65</f>
        <v>0</v>
      </c>
      <c r="H65">
        <f>sz!AU65</f>
        <v>0</v>
      </c>
      <c r="I65">
        <f>sz!AT65</f>
        <v>0</v>
      </c>
      <c r="J65">
        <f>sz!BI65</f>
        <v>0</v>
      </c>
      <c r="K65">
        <f>sz!BH65</f>
        <v>0</v>
      </c>
      <c r="L65">
        <f>sz!BX65</f>
        <v>0</v>
      </c>
      <c r="M65">
        <f>sz!BW65</f>
        <v>0</v>
      </c>
      <c r="N65">
        <f>sz!CM65</f>
        <v>0</v>
      </c>
      <c r="O65">
        <f>sz!CL65</f>
        <v>0</v>
      </c>
      <c r="P65">
        <f>sz!DB65</f>
        <v>0</v>
      </c>
      <c r="Q65">
        <f>sz!DA65</f>
        <v>0</v>
      </c>
      <c r="R65">
        <f>sz!DQ65</f>
        <v>0</v>
      </c>
      <c r="S65">
        <f>sz!DP65</f>
        <v>0</v>
      </c>
      <c r="AE65" t="e">
        <f t="shared" si="1"/>
        <v>#N/A</v>
      </c>
      <c r="AF65" t="e">
        <f t="shared" si="2"/>
        <v>#N/A</v>
      </c>
    </row>
    <row r="66" spans="2:32">
      <c r="B66">
        <f>sz!D66</f>
        <v>0</v>
      </c>
      <c r="C66">
        <f>sz!C66</f>
        <v>0</v>
      </c>
      <c r="D66">
        <f>sz!S66</f>
        <v>0</v>
      </c>
      <c r="E66">
        <f>sz!R66</f>
        <v>0</v>
      </c>
      <c r="F66">
        <f>sz!AG66</f>
        <v>0</v>
      </c>
      <c r="G66">
        <f>sz!AF66</f>
        <v>0</v>
      </c>
      <c r="H66">
        <f>sz!AU66</f>
        <v>0</v>
      </c>
      <c r="I66">
        <f>sz!AT66</f>
        <v>0</v>
      </c>
      <c r="J66">
        <f>sz!BI66</f>
        <v>0</v>
      </c>
      <c r="K66">
        <f>sz!BH66</f>
        <v>0</v>
      </c>
      <c r="L66">
        <f>sz!BX66</f>
        <v>0</v>
      </c>
      <c r="M66">
        <f>sz!BW66</f>
        <v>0</v>
      </c>
      <c r="N66">
        <f>sz!CM66</f>
        <v>0</v>
      </c>
      <c r="O66">
        <f>sz!CL66</f>
        <v>0</v>
      </c>
      <c r="P66">
        <f>sz!DB66</f>
        <v>0</v>
      </c>
      <c r="Q66">
        <f>sz!DA66</f>
        <v>0</v>
      </c>
      <c r="R66">
        <f>sz!DQ66</f>
        <v>0</v>
      </c>
      <c r="S66">
        <f>sz!DP66</f>
        <v>0</v>
      </c>
      <c r="AE66" t="e">
        <f t="shared" si="1"/>
        <v>#N/A</v>
      </c>
      <c r="AF66" t="e">
        <f t="shared" si="2"/>
        <v>#N/A</v>
      </c>
    </row>
    <row r="67" spans="2:32">
      <c r="B67">
        <f>sz!D67</f>
        <v>0</v>
      </c>
      <c r="C67">
        <f>sz!C67</f>
        <v>0</v>
      </c>
      <c r="D67">
        <f>sz!S67</f>
        <v>0</v>
      </c>
      <c r="E67">
        <f>sz!R67</f>
        <v>0</v>
      </c>
      <c r="F67">
        <f>sz!AG67</f>
        <v>0</v>
      </c>
      <c r="G67">
        <f>sz!AF67</f>
        <v>0</v>
      </c>
      <c r="H67">
        <f>sz!AU67</f>
        <v>0</v>
      </c>
      <c r="I67">
        <f>sz!AT67</f>
        <v>0</v>
      </c>
      <c r="J67">
        <f>sz!BI67</f>
        <v>0</v>
      </c>
      <c r="K67">
        <f>sz!BH67</f>
        <v>0</v>
      </c>
      <c r="L67">
        <f>sz!BX67</f>
        <v>0</v>
      </c>
      <c r="M67">
        <f>sz!BW67</f>
        <v>0</v>
      </c>
      <c r="N67">
        <f>sz!CM67</f>
        <v>0</v>
      </c>
      <c r="O67">
        <f>sz!CL67</f>
        <v>0</v>
      </c>
      <c r="P67">
        <f>sz!DB67</f>
        <v>0</v>
      </c>
      <c r="Q67">
        <f>sz!DA67</f>
        <v>0</v>
      </c>
      <c r="R67">
        <f>sz!DQ67</f>
        <v>0</v>
      </c>
      <c r="S67">
        <f>sz!DP67</f>
        <v>0</v>
      </c>
      <c r="AE67" t="e">
        <f t="shared" ref="AE67:AE130" si="3">HLOOKUP($AI$1,$B:$AB,ROW(B67),FALSE)</f>
        <v>#N/A</v>
      </c>
      <c r="AF67" t="e">
        <f t="shared" ref="AF67:AF130" si="4">HLOOKUP($AF$1,$B:$AB,ROW(C67),FALSE)</f>
        <v>#N/A</v>
      </c>
    </row>
    <row r="68" spans="2:32">
      <c r="B68">
        <f>sz!D68</f>
        <v>0</v>
      </c>
      <c r="C68">
        <f>sz!C68</f>
        <v>0</v>
      </c>
      <c r="D68">
        <f>sz!S68</f>
        <v>0</v>
      </c>
      <c r="E68">
        <f>sz!R68</f>
        <v>0</v>
      </c>
      <c r="F68">
        <f>sz!AG68</f>
        <v>0</v>
      </c>
      <c r="G68">
        <f>sz!AF68</f>
        <v>0</v>
      </c>
      <c r="H68">
        <f>sz!AU68</f>
        <v>0</v>
      </c>
      <c r="I68">
        <f>sz!AT68</f>
        <v>0</v>
      </c>
      <c r="J68">
        <f>sz!BI68</f>
        <v>0</v>
      </c>
      <c r="K68">
        <f>sz!BH68</f>
        <v>0</v>
      </c>
      <c r="L68">
        <f>sz!BX68</f>
        <v>0</v>
      </c>
      <c r="M68">
        <f>sz!BW68</f>
        <v>0</v>
      </c>
      <c r="N68">
        <f>sz!CM68</f>
        <v>0</v>
      </c>
      <c r="O68">
        <f>sz!CL68</f>
        <v>0</v>
      </c>
      <c r="P68">
        <f>sz!DB68</f>
        <v>0</v>
      </c>
      <c r="Q68">
        <f>sz!DA68</f>
        <v>0</v>
      </c>
      <c r="R68">
        <f>sz!DQ68</f>
        <v>0</v>
      </c>
      <c r="S68">
        <f>sz!DP68</f>
        <v>0</v>
      </c>
      <c r="AE68" t="e">
        <f t="shared" si="3"/>
        <v>#N/A</v>
      </c>
      <c r="AF68" t="e">
        <f t="shared" si="4"/>
        <v>#N/A</v>
      </c>
    </row>
    <row r="69" spans="2:32">
      <c r="B69">
        <f>sz!D69</f>
        <v>0</v>
      </c>
      <c r="C69">
        <f>sz!C69</f>
        <v>0</v>
      </c>
      <c r="D69">
        <f>sz!S69</f>
        <v>0</v>
      </c>
      <c r="E69">
        <f>sz!R69</f>
        <v>0</v>
      </c>
      <c r="F69">
        <f>sz!AG69</f>
        <v>0</v>
      </c>
      <c r="G69">
        <f>sz!AF69</f>
        <v>0</v>
      </c>
      <c r="H69">
        <f>sz!AU69</f>
        <v>0</v>
      </c>
      <c r="I69">
        <f>sz!AT69</f>
        <v>0</v>
      </c>
      <c r="J69">
        <f>sz!BI69</f>
        <v>0</v>
      </c>
      <c r="K69">
        <f>sz!BH69</f>
        <v>0</v>
      </c>
      <c r="L69">
        <f>sz!BX69</f>
        <v>0</v>
      </c>
      <c r="M69">
        <f>sz!BW69</f>
        <v>0</v>
      </c>
      <c r="N69">
        <f>sz!CM69</f>
        <v>0</v>
      </c>
      <c r="O69">
        <f>sz!CL69</f>
        <v>0</v>
      </c>
      <c r="P69">
        <f>sz!DB69</f>
        <v>0</v>
      </c>
      <c r="Q69">
        <f>sz!DA69</f>
        <v>0</v>
      </c>
      <c r="R69">
        <f>sz!DQ69</f>
        <v>0</v>
      </c>
      <c r="S69">
        <f>sz!DP69</f>
        <v>0</v>
      </c>
      <c r="AE69" t="e">
        <f t="shared" si="3"/>
        <v>#N/A</v>
      </c>
      <c r="AF69" t="e">
        <f t="shared" si="4"/>
        <v>#N/A</v>
      </c>
    </row>
    <row r="70" spans="2:32">
      <c r="B70">
        <f>sz!D70</f>
        <v>0</v>
      </c>
      <c r="C70">
        <f>sz!C70</f>
        <v>0</v>
      </c>
      <c r="D70">
        <f>sz!S70</f>
        <v>0</v>
      </c>
      <c r="E70">
        <f>sz!R70</f>
        <v>0</v>
      </c>
      <c r="F70">
        <f>sz!AG70</f>
        <v>0</v>
      </c>
      <c r="G70">
        <f>sz!AF70</f>
        <v>0</v>
      </c>
      <c r="H70">
        <f>sz!AU70</f>
        <v>0</v>
      </c>
      <c r="I70">
        <f>sz!AT70</f>
        <v>0</v>
      </c>
      <c r="J70">
        <f>sz!BI70</f>
        <v>0</v>
      </c>
      <c r="K70">
        <f>sz!BH70</f>
        <v>0</v>
      </c>
      <c r="L70">
        <f>sz!BX70</f>
        <v>0</v>
      </c>
      <c r="M70">
        <f>sz!BW70</f>
        <v>0</v>
      </c>
      <c r="N70">
        <f>sz!CM70</f>
        <v>0</v>
      </c>
      <c r="O70">
        <f>sz!CL70</f>
        <v>0</v>
      </c>
      <c r="P70">
        <f>sz!DB70</f>
        <v>0</v>
      </c>
      <c r="Q70">
        <f>sz!DA70</f>
        <v>0</v>
      </c>
      <c r="R70">
        <f>sz!DQ70</f>
        <v>0</v>
      </c>
      <c r="S70">
        <f>sz!DP70</f>
        <v>0</v>
      </c>
      <c r="AE70" t="e">
        <f t="shared" si="3"/>
        <v>#N/A</v>
      </c>
      <c r="AF70" t="e">
        <f t="shared" si="4"/>
        <v>#N/A</v>
      </c>
    </row>
    <row r="71" spans="2:32">
      <c r="B71">
        <f>sz!D71</f>
        <v>0</v>
      </c>
      <c r="C71">
        <f>sz!C71</f>
        <v>0</v>
      </c>
      <c r="D71">
        <f>sz!S71</f>
        <v>0</v>
      </c>
      <c r="E71">
        <f>sz!R71</f>
        <v>0</v>
      </c>
      <c r="F71">
        <f>sz!AG71</f>
        <v>0</v>
      </c>
      <c r="G71">
        <f>sz!AF71</f>
        <v>0</v>
      </c>
      <c r="H71">
        <f>sz!AU71</f>
        <v>0</v>
      </c>
      <c r="I71">
        <f>sz!AT71</f>
        <v>0</v>
      </c>
      <c r="J71">
        <f>sz!BI71</f>
        <v>0</v>
      </c>
      <c r="K71">
        <f>sz!BH71</f>
        <v>0</v>
      </c>
      <c r="L71">
        <f>sz!BX71</f>
        <v>0</v>
      </c>
      <c r="M71">
        <f>sz!BW71</f>
        <v>0</v>
      </c>
      <c r="N71">
        <f>sz!CM71</f>
        <v>0</v>
      </c>
      <c r="O71">
        <f>sz!CL71</f>
        <v>0</v>
      </c>
      <c r="P71">
        <f>sz!DB71</f>
        <v>0</v>
      </c>
      <c r="Q71">
        <f>sz!DA71</f>
        <v>0</v>
      </c>
      <c r="R71">
        <f>sz!DQ71</f>
        <v>0</v>
      </c>
      <c r="S71">
        <f>sz!DP71</f>
        <v>0</v>
      </c>
      <c r="AE71" t="e">
        <f t="shared" si="3"/>
        <v>#N/A</v>
      </c>
      <c r="AF71" t="e">
        <f t="shared" si="4"/>
        <v>#N/A</v>
      </c>
    </row>
    <row r="72" spans="2:32">
      <c r="B72">
        <f>sz!D72</f>
        <v>0</v>
      </c>
      <c r="C72">
        <f>sz!C72</f>
        <v>0</v>
      </c>
      <c r="D72">
        <f>sz!S72</f>
        <v>0</v>
      </c>
      <c r="E72">
        <f>sz!R72</f>
        <v>0</v>
      </c>
      <c r="F72">
        <f>sz!AG72</f>
        <v>0</v>
      </c>
      <c r="G72">
        <f>sz!AF72</f>
        <v>0</v>
      </c>
      <c r="H72">
        <f>sz!AU72</f>
        <v>0</v>
      </c>
      <c r="I72">
        <f>sz!AT72</f>
        <v>0</v>
      </c>
      <c r="J72">
        <f>sz!BI72</f>
        <v>0</v>
      </c>
      <c r="K72">
        <f>sz!BH72</f>
        <v>0</v>
      </c>
      <c r="L72">
        <f>sz!BX72</f>
        <v>0</v>
      </c>
      <c r="M72">
        <f>sz!BW72</f>
        <v>0</v>
      </c>
      <c r="N72">
        <f>sz!CM72</f>
        <v>0</v>
      </c>
      <c r="O72">
        <f>sz!CL72</f>
        <v>0</v>
      </c>
      <c r="P72">
        <f>sz!DB72</f>
        <v>0</v>
      </c>
      <c r="Q72">
        <f>sz!DA72</f>
        <v>0</v>
      </c>
      <c r="R72">
        <f>sz!DQ72</f>
        <v>0</v>
      </c>
      <c r="S72">
        <f>sz!DP72</f>
        <v>0</v>
      </c>
      <c r="AE72" t="e">
        <f t="shared" si="3"/>
        <v>#N/A</v>
      </c>
      <c r="AF72" t="e">
        <f t="shared" si="4"/>
        <v>#N/A</v>
      </c>
    </row>
    <row r="73" spans="2:32">
      <c r="B73">
        <f>sz!D73</f>
        <v>0</v>
      </c>
      <c r="C73">
        <f>sz!C73</f>
        <v>0</v>
      </c>
      <c r="D73">
        <f>sz!S73</f>
        <v>0</v>
      </c>
      <c r="E73">
        <f>sz!R73</f>
        <v>0</v>
      </c>
      <c r="F73">
        <f>sz!AG73</f>
        <v>0</v>
      </c>
      <c r="G73">
        <f>sz!AF73</f>
        <v>0</v>
      </c>
      <c r="H73">
        <f>sz!AU73</f>
        <v>0</v>
      </c>
      <c r="I73">
        <f>sz!AT73</f>
        <v>0</v>
      </c>
      <c r="J73">
        <f>sz!BI73</f>
        <v>0</v>
      </c>
      <c r="K73">
        <f>sz!BH73</f>
        <v>0</v>
      </c>
      <c r="L73">
        <f>sz!BX73</f>
        <v>0</v>
      </c>
      <c r="M73">
        <f>sz!BW73</f>
        <v>0</v>
      </c>
      <c r="N73">
        <f>sz!CM73</f>
        <v>0</v>
      </c>
      <c r="O73">
        <f>sz!CL73</f>
        <v>0</v>
      </c>
      <c r="P73">
        <f>sz!DB73</f>
        <v>0</v>
      </c>
      <c r="Q73">
        <f>sz!DA73</f>
        <v>0</v>
      </c>
      <c r="R73">
        <f>sz!DQ73</f>
        <v>0</v>
      </c>
      <c r="S73">
        <f>sz!DP73</f>
        <v>0</v>
      </c>
      <c r="AE73" t="e">
        <f t="shared" si="3"/>
        <v>#N/A</v>
      </c>
      <c r="AF73" t="e">
        <f t="shared" si="4"/>
        <v>#N/A</v>
      </c>
    </row>
    <row r="74" spans="2:32">
      <c r="B74">
        <f>sz!D74</f>
        <v>0</v>
      </c>
      <c r="C74">
        <f>sz!C74</f>
        <v>0</v>
      </c>
      <c r="D74">
        <f>sz!S74</f>
        <v>0</v>
      </c>
      <c r="E74">
        <f>sz!R74</f>
        <v>0</v>
      </c>
      <c r="F74">
        <f>sz!AG74</f>
        <v>0</v>
      </c>
      <c r="G74">
        <f>sz!AF74</f>
        <v>0</v>
      </c>
      <c r="H74">
        <f>sz!AU74</f>
        <v>0</v>
      </c>
      <c r="I74">
        <f>sz!AT74</f>
        <v>0</v>
      </c>
      <c r="J74">
        <f>sz!BI74</f>
        <v>0</v>
      </c>
      <c r="K74">
        <f>sz!BH74</f>
        <v>0</v>
      </c>
      <c r="L74">
        <f>sz!BX74</f>
        <v>0</v>
      </c>
      <c r="M74">
        <f>sz!BW74</f>
        <v>0</v>
      </c>
      <c r="N74">
        <f>sz!CM74</f>
        <v>0</v>
      </c>
      <c r="O74">
        <f>sz!CL74</f>
        <v>0</v>
      </c>
      <c r="P74">
        <f>sz!DB74</f>
        <v>0</v>
      </c>
      <c r="Q74">
        <f>sz!DA74</f>
        <v>0</v>
      </c>
      <c r="R74">
        <f>sz!DQ74</f>
        <v>0</v>
      </c>
      <c r="S74">
        <f>sz!DP74</f>
        <v>0</v>
      </c>
      <c r="AE74" t="e">
        <f t="shared" si="3"/>
        <v>#N/A</v>
      </c>
      <c r="AF74" t="e">
        <f t="shared" si="4"/>
        <v>#N/A</v>
      </c>
    </row>
    <row r="75" spans="2:32">
      <c r="B75">
        <f>sz!D75</f>
        <v>0</v>
      </c>
      <c r="C75">
        <f>sz!C75</f>
        <v>0</v>
      </c>
      <c r="D75">
        <f>sz!S75</f>
        <v>0</v>
      </c>
      <c r="E75">
        <f>sz!R75</f>
        <v>0</v>
      </c>
      <c r="F75">
        <f>sz!AG75</f>
        <v>0</v>
      </c>
      <c r="G75">
        <f>sz!AF75</f>
        <v>0</v>
      </c>
      <c r="H75">
        <f>sz!AU75</f>
        <v>0</v>
      </c>
      <c r="I75">
        <f>sz!AT75</f>
        <v>0</v>
      </c>
      <c r="J75">
        <f>sz!BI75</f>
        <v>0</v>
      </c>
      <c r="K75">
        <f>sz!BH75</f>
        <v>0</v>
      </c>
      <c r="L75">
        <f>sz!BX75</f>
        <v>0</v>
      </c>
      <c r="M75">
        <f>sz!BW75</f>
        <v>0</v>
      </c>
      <c r="N75">
        <f>sz!CM75</f>
        <v>0</v>
      </c>
      <c r="O75">
        <f>sz!CL75</f>
        <v>0</v>
      </c>
      <c r="P75">
        <f>sz!DB75</f>
        <v>0</v>
      </c>
      <c r="Q75">
        <f>sz!DA75</f>
        <v>0</v>
      </c>
      <c r="R75">
        <f>sz!DQ75</f>
        <v>0</v>
      </c>
      <c r="S75">
        <f>sz!DP75</f>
        <v>0</v>
      </c>
      <c r="AE75" t="e">
        <f t="shared" si="3"/>
        <v>#N/A</v>
      </c>
      <c r="AF75" t="e">
        <f t="shared" si="4"/>
        <v>#N/A</v>
      </c>
    </row>
    <row r="76" spans="2:32">
      <c r="B76">
        <f>sz!D76</f>
        <v>0</v>
      </c>
      <c r="C76">
        <f>sz!C76</f>
        <v>0</v>
      </c>
      <c r="D76">
        <f>sz!S76</f>
        <v>0</v>
      </c>
      <c r="E76">
        <f>sz!R76</f>
        <v>0</v>
      </c>
      <c r="F76">
        <f>sz!AG76</f>
        <v>0</v>
      </c>
      <c r="G76">
        <f>sz!AF76</f>
        <v>0</v>
      </c>
      <c r="H76">
        <f>sz!AU76</f>
        <v>0</v>
      </c>
      <c r="I76">
        <f>sz!AT76</f>
        <v>0</v>
      </c>
      <c r="J76">
        <f>sz!BI76</f>
        <v>0</v>
      </c>
      <c r="K76">
        <f>sz!BH76</f>
        <v>0</v>
      </c>
      <c r="L76">
        <f>sz!BX76</f>
        <v>0</v>
      </c>
      <c r="M76">
        <f>sz!BW76</f>
        <v>0</v>
      </c>
      <c r="N76">
        <f>sz!CM76</f>
        <v>0</v>
      </c>
      <c r="O76">
        <f>sz!CL76</f>
        <v>0</v>
      </c>
      <c r="P76">
        <f>sz!DB76</f>
        <v>0</v>
      </c>
      <c r="Q76">
        <f>sz!DA76</f>
        <v>0</v>
      </c>
      <c r="R76">
        <f>sz!DQ76</f>
        <v>0</v>
      </c>
      <c r="S76">
        <f>sz!DP76</f>
        <v>0</v>
      </c>
      <c r="AE76" t="e">
        <f t="shared" si="3"/>
        <v>#N/A</v>
      </c>
      <c r="AF76" t="e">
        <f t="shared" si="4"/>
        <v>#N/A</v>
      </c>
    </row>
    <row r="77" spans="2:32">
      <c r="B77">
        <f>sz!D77</f>
        <v>0</v>
      </c>
      <c r="C77">
        <f>sz!C77</f>
        <v>0</v>
      </c>
      <c r="D77">
        <f>sz!S77</f>
        <v>0</v>
      </c>
      <c r="E77">
        <f>sz!R77</f>
        <v>0</v>
      </c>
      <c r="F77">
        <f>sz!AG77</f>
        <v>0</v>
      </c>
      <c r="G77">
        <f>sz!AF77</f>
        <v>0</v>
      </c>
      <c r="H77">
        <f>sz!AU77</f>
        <v>0</v>
      </c>
      <c r="I77">
        <f>sz!AT77</f>
        <v>0</v>
      </c>
      <c r="J77">
        <f>sz!BI77</f>
        <v>0</v>
      </c>
      <c r="K77">
        <f>sz!BH77</f>
        <v>0</v>
      </c>
      <c r="L77">
        <f>sz!BX77</f>
        <v>0</v>
      </c>
      <c r="M77">
        <f>sz!BW77</f>
        <v>0</v>
      </c>
      <c r="N77">
        <f>sz!CM77</f>
        <v>0</v>
      </c>
      <c r="O77">
        <f>sz!CL77</f>
        <v>0</v>
      </c>
      <c r="P77">
        <f>sz!DB77</f>
        <v>0</v>
      </c>
      <c r="Q77">
        <f>sz!DA77</f>
        <v>0</v>
      </c>
      <c r="R77">
        <f>sz!DQ77</f>
        <v>0</v>
      </c>
      <c r="S77">
        <f>sz!DP77</f>
        <v>0</v>
      </c>
      <c r="AE77" t="e">
        <f t="shared" si="3"/>
        <v>#N/A</v>
      </c>
      <c r="AF77" t="e">
        <f t="shared" si="4"/>
        <v>#N/A</v>
      </c>
    </row>
    <row r="78" spans="2:32">
      <c r="B78">
        <f>sz!D78</f>
        <v>0</v>
      </c>
      <c r="C78">
        <f>sz!C78</f>
        <v>0</v>
      </c>
      <c r="D78">
        <f>sz!S78</f>
        <v>0</v>
      </c>
      <c r="E78">
        <f>sz!R78</f>
        <v>0</v>
      </c>
      <c r="F78">
        <f>sz!AG78</f>
        <v>0</v>
      </c>
      <c r="G78">
        <f>sz!AF78</f>
        <v>0</v>
      </c>
      <c r="H78">
        <f>sz!AU78</f>
        <v>0</v>
      </c>
      <c r="I78">
        <f>sz!AT78</f>
        <v>0</v>
      </c>
      <c r="J78">
        <f>sz!BI78</f>
        <v>0</v>
      </c>
      <c r="K78">
        <f>sz!BH78</f>
        <v>0</v>
      </c>
      <c r="L78">
        <f>sz!BX78</f>
        <v>0</v>
      </c>
      <c r="M78">
        <f>sz!BW78</f>
        <v>0</v>
      </c>
      <c r="N78">
        <f>sz!CM78</f>
        <v>0</v>
      </c>
      <c r="O78">
        <f>sz!CL78</f>
        <v>0</v>
      </c>
      <c r="P78">
        <f>sz!DB78</f>
        <v>0</v>
      </c>
      <c r="Q78">
        <f>sz!DA78</f>
        <v>0</v>
      </c>
      <c r="R78">
        <f>sz!DQ78</f>
        <v>0</v>
      </c>
      <c r="S78">
        <f>sz!DP78</f>
        <v>0</v>
      </c>
      <c r="AE78" t="e">
        <f t="shared" si="3"/>
        <v>#N/A</v>
      </c>
      <c r="AF78" t="e">
        <f t="shared" si="4"/>
        <v>#N/A</v>
      </c>
    </row>
    <row r="79" spans="2:32">
      <c r="B79">
        <f>sz!D79</f>
        <v>0</v>
      </c>
      <c r="C79">
        <f>sz!C79</f>
        <v>0</v>
      </c>
      <c r="D79">
        <f>sz!S79</f>
        <v>0</v>
      </c>
      <c r="E79">
        <f>sz!R79</f>
        <v>0</v>
      </c>
      <c r="F79">
        <f>sz!AG79</f>
        <v>0</v>
      </c>
      <c r="G79">
        <f>sz!AF79</f>
        <v>0</v>
      </c>
      <c r="H79">
        <f>sz!AU79</f>
        <v>0</v>
      </c>
      <c r="I79">
        <f>sz!AT79</f>
        <v>0</v>
      </c>
      <c r="J79">
        <f>sz!BI79</f>
        <v>0</v>
      </c>
      <c r="K79">
        <f>sz!BH79</f>
        <v>0</v>
      </c>
      <c r="L79">
        <f>sz!BX79</f>
        <v>0</v>
      </c>
      <c r="M79">
        <f>sz!BW79</f>
        <v>0</v>
      </c>
      <c r="N79">
        <f>sz!CM79</f>
        <v>0</v>
      </c>
      <c r="O79">
        <f>sz!CL79</f>
        <v>0</v>
      </c>
      <c r="P79">
        <f>sz!DB79</f>
        <v>0</v>
      </c>
      <c r="Q79">
        <f>sz!DA79</f>
        <v>0</v>
      </c>
      <c r="R79">
        <f>sz!DQ79</f>
        <v>0</v>
      </c>
      <c r="S79">
        <f>sz!DP79</f>
        <v>0</v>
      </c>
      <c r="AE79" t="e">
        <f t="shared" si="3"/>
        <v>#N/A</v>
      </c>
      <c r="AF79" t="e">
        <f t="shared" si="4"/>
        <v>#N/A</v>
      </c>
    </row>
    <row r="80" spans="2:32">
      <c r="B80">
        <f>sz!D80</f>
        <v>0</v>
      </c>
      <c r="C80">
        <f>sz!C80</f>
        <v>0</v>
      </c>
      <c r="D80">
        <f>sz!S80</f>
        <v>0</v>
      </c>
      <c r="E80">
        <f>sz!R80</f>
        <v>0</v>
      </c>
      <c r="F80">
        <f>sz!AG80</f>
        <v>0</v>
      </c>
      <c r="G80">
        <f>sz!AF80</f>
        <v>0</v>
      </c>
      <c r="H80">
        <f>sz!AU80</f>
        <v>0</v>
      </c>
      <c r="I80">
        <f>sz!AT80</f>
        <v>0</v>
      </c>
      <c r="J80">
        <f>sz!BI80</f>
        <v>0</v>
      </c>
      <c r="K80">
        <f>sz!BH80</f>
        <v>0</v>
      </c>
      <c r="L80">
        <f>sz!BX80</f>
        <v>0</v>
      </c>
      <c r="M80">
        <f>sz!BW80</f>
        <v>0</v>
      </c>
      <c r="N80">
        <f>sz!CM80</f>
        <v>0</v>
      </c>
      <c r="O80">
        <f>sz!CL80</f>
        <v>0</v>
      </c>
      <c r="P80">
        <f>sz!DB80</f>
        <v>0</v>
      </c>
      <c r="Q80">
        <f>sz!DA80</f>
        <v>0</v>
      </c>
      <c r="R80">
        <f>sz!DQ80</f>
        <v>0</v>
      </c>
      <c r="S80">
        <f>sz!DP80</f>
        <v>0</v>
      </c>
      <c r="AE80" t="e">
        <f t="shared" si="3"/>
        <v>#N/A</v>
      </c>
      <c r="AF80" t="e">
        <f t="shared" si="4"/>
        <v>#N/A</v>
      </c>
    </row>
    <row r="81" spans="2:32">
      <c r="B81">
        <f>sz!D81</f>
        <v>0</v>
      </c>
      <c r="C81">
        <f>sz!C81</f>
        <v>0</v>
      </c>
      <c r="D81">
        <f>sz!S81</f>
        <v>0</v>
      </c>
      <c r="E81">
        <f>sz!R81</f>
        <v>0</v>
      </c>
      <c r="F81">
        <f>sz!AG81</f>
        <v>0</v>
      </c>
      <c r="G81">
        <f>sz!AF81</f>
        <v>0</v>
      </c>
      <c r="H81">
        <f>sz!AU81</f>
        <v>0</v>
      </c>
      <c r="I81">
        <f>sz!AT81</f>
        <v>0</v>
      </c>
      <c r="J81">
        <f>sz!BI81</f>
        <v>0</v>
      </c>
      <c r="K81">
        <f>sz!BH81</f>
        <v>0</v>
      </c>
      <c r="L81">
        <f>sz!BX81</f>
        <v>0</v>
      </c>
      <c r="M81">
        <f>sz!BW81</f>
        <v>0</v>
      </c>
      <c r="N81">
        <f>sz!CM81</f>
        <v>0</v>
      </c>
      <c r="O81">
        <f>sz!CL81</f>
        <v>0</v>
      </c>
      <c r="P81">
        <f>sz!DB81</f>
        <v>0</v>
      </c>
      <c r="Q81">
        <f>sz!DA81</f>
        <v>0</v>
      </c>
      <c r="R81">
        <f>sz!DQ81</f>
        <v>0</v>
      </c>
      <c r="S81">
        <f>sz!DP81</f>
        <v>0</v>
      </c>
      <c r="AE81" t="e">
        <f t="shared" si="3"/>
        <v>#N/A</v>
      </c>
      <c r="AF81" t="e">
        <f t="shared" si="4"/>
        <v>#N/A</v>
      </c>
    </row>
    <row r="82" spans="2:32">
      <c r="B82">
        <f>sz!D82</f>
        <v>0</v>
      </c>
      <c r="C82">
        <f>sz!C82</f>
        <v>0</v>
      </c>
      <c r="D82">
        <f>sz!S82</f>
        <v>0</v>
      </c>
      <c r="E82">
        <f>sz!R82</f>
        <v>0</v>
      </c>
      <c r="F82">
        <f>sz!AG82</f>
        <v>0</v>
      </c>
      <c r="G82">
        <f>sz!AF82</f>
        <v>0</v>
      </c>
      <c r="H82">
        <f>sz!AU82</f>
        <v>0</v>
      </c>
      <c r="I82">
        <f>sz!AT82</f>
        <v>0</v>
      </c>
      <c r="J82">
        <f>sz!BI82</f>
        <v>0</v>
      </c>
      <c r="K82">
        <f>sz!BH82</f>
        <v>0</v>
      </c>
      <c r="L82">
        <f>sz!BX82</f>
        <v>0</v>
      </c>
      <c r="M82">
        <f>sz!BW82</f>
        <v>0</v>
      </c>
      <c r="N82">
        <f>sz!CM82</f>
        <v>0</v>
      </c>
      <c r="O82">
        <f>sz!CL82</f>
        <v>0</v>
      </c>
      <c r="P82">
        <f>sz!DB82</f>
        <v>0</v>
      </c>
      <c r="Q82">
        <f>sz!DA82</f>
        <v>0</v>
      </c>
      <c r="R82">
        <f>sz!DQ82</f>
        <v>0</v>
      </c>
      <c r="S82">
        <f>sz!DP82</f>
        <v>0</v>
      </c>
      <c r="AE82" t="e">
        <f t="shared" si="3"/>
        <v>#N/A</v>
      </c>
      <c r="AF82" t="e">
        <f t="shared" si="4"/>
        <v>#N/A</v>
      </c>
    </row>
    <row r="83" spans="2:32">
      <c r="B83">
        <f>sz!D83</f>
        <v>0</v>
      </c>
      <c r="C83">
        <f>sz!C83</f>
        <v>0</v>
      </c>
      <c r="D83">
        <f>sz!S83</f>
        <v>0</v>
      </c>
      <c r="E83">
        <f>sz!R83</f>
        <v>0</v>
      </c>
      <c r="F83">
        <f>sz!AG83</f>
        <v>0</v>
      </c>
      <c r="G83">
        <f>sz!AF83</f>
        <v>0</v>
      </c>
      <c r="H83">
        <f>sz!AU83</f>
        <v>0</v>
      </c>
      <c r="I83">
        <f>sz!AT83</f>
        <v>0</v>
      </c>
      <c r="J83">
        <f>sz!BI83</f>
        <v>0</v>
      </c>
      <c r="K83">
        <f>sz!BH83</f>
        <v>0</v>
      </c>
      <c r="L83">
        <f>sz!BX83</f>
        <v>0</v>
      </c>
      <c r="M83">
        <f>sz!BW83</f>
        <v>0</v>
      </c>
      <c r="N83">
        <f>sz!CM83</f>
        <v>0</v>
      </c>
      <c r="O83">
        <f>sz!CL83</f>
        <v>0</v>
      </c>
      <c r="P83">
        <f>sz!DB83</f>
        <v>0</v>
      </c>
      <c r="Q83">
        <f>sz!DA83</f>
        <v>0</v>
      </c>
      <c r="R83">
        <f>sz!DQ83</f>
        <v>0</v>
      </c>
      <c r="S83">
        <f>sz!DP83</f>
        <v>0</v>
      </c>
      <c r="AE83" t="e">
        <f t="shared" si="3"/>
        <v>#N/A</v>
      </c>
      <c r="AF83" t="e">
        <f t="shared" si="4"/>
        <v>#N/A</v>
      </c>
    </row>
    <row r="84" spans="2:32">
      <c r="B84">
        <f>sz!D84</f>
        <v>0</v>
      </c>
      <c r="C84">
        <f>sz!C84</f>
        <v>0</v>
      </c>
      <c r="D84">
        <f>sz!S84</f>
        <v>0</v>
      </c>
      <c r="E84">
        <f>sz!R84</f>
        <v>0</v>
      </c>
      <c r="F84">
        <f>sz!AG84</f>
        <v>0</v>
      </c>
      <c r="G84">
        <f>sz!AF84</f>
        <v>0</v>
      </c>
      <c r="H84">
        <f>sz!AU84</f>
        <v>0</v>
      </c>
      <c r="I84">
        <f>sz!AT84</f>
        <v>0</v>
      </c>
      <c r="J84">
        <f>sz!BI84</f>
        <v>0</v>
      </c>
      <c r="K84">
        <f>sz!BH84</f>
        <v>0</v>
      </c>
      <c r="L84">
        <f>sz!BX84</f>
        <v>0</v>
      </c>
      <c r="M84">
        <f>sz!BW84</f>
        <v>0</v>
      </c>
      <c r="N84">
        <f>sz!CM84</f>
        <v>0</v>
      </c>
      <c r="O84">
        <f>sz!CL84</f>
        <v>0</v>
      </c>
      <c r="P84">
        <f>sz!DB84</f>
        <v>0</v>
      </c>
      <c r="Q84">
        <f>sz!DA84</f>
        <v>0</v>
      </c>
      <c r="R84">
        <f>sz!DQ84</f>
        <v>0</v>
      </c>
      <c r="S84">
        <f>sz!DP84</f>
        <v>0</v>
      </c>
      <c r="AE84" t="e">
        <f t="shared" si="3"/>
        <v>#N/A</v>
      </c>
      <c r="AF84" t="e">
        <f t="shared" si="4"/>
        <v>#N/A</v>
      </c>
    </row>
    <row r="85" spans="2:32">
      <c r="B85">
        <f>sz!D85</f>
        <v>0</v>
      </c>
      <c r="C85">
        <f>sz!C85</f>
        <v>0</v>
      </c>
      <c r="D85">
        <f>sz!S85</f>
        <v>0</v>
      </c>
      <c r="E85">
        <f>sz!R85</f>
        <v>0</v>
      </c>
      <c r="F85">
        <f>sz!AG85</f>
        <v>0</v>
      </c>
      <c r="G85">
        <f>sz!AF85</f>
        <v>0</v>
      </c>
      <c r="H85">
        <f>sz!AU85</f>
        <v>0</v>
      </c>
      <c r="I85">
        <f>sz!AT85</f>
        <v>0</v>
      </c>
      <c r="J85">
        <f>sz!BI85</f>
        <v>0</v>
      </c>
      <c r="K85">
        <f>sz!BH85</f>
        <v>0</v>
      </c>
      <c r="L85">
        <f>sz!BX85</f>
        <v>0</v>
      </c>
      <c r="M85">
        <f>sz!BW85</f>
        <v>0</v>
      </c>
      <c r="N85">
        <f>sz!CM85</f>
        <v>0</v>
      </c>
      <c r="O85">
        <f>sz!CL85</f>
        <v>0</v>
      </c>
      <c r="P85">
        <f>sz!DB85</f>
        <v>0</v>
      </c>
      <c r="Q85">
        <f>sz!DA85</f>
        <v>0</v>
      </c>
      <c r="R85">
        <f>sz!DQ85</f>
        <v>0</v>
      </c>
      <c r="S85">
        <f>sz!DP85</f>
        <v>0</v>
      </c>
      <c r="AE85" t="e">
        <f t="shared" si="3"/>
        <v>#N/A</v>
      </c>
      <c r="AF85" t="e">
        <f t="shared" si="4"/>
        <v>#N/A</v>
      </c>
    </row>
    <row r="86" spans="2:32">
      <c r="B86">
        <f>sz!D86</f>
        <v>0</v>
      </c>
      <c r="C86">
        <f>sz!C86</f>
        <v>0</v>
      </c>
      <c r="D86">
        <f>sz!S86</f>
        <v>0</v>
      </c>
      <c r="E86">
        <f>sz!R86</f>
        <v>0</v>
      </c>
      <c r="F86">
        <f>sz!AG86</f>
        <v>0</v>
      </c>
      <c r="G86">
        <f>sz!AF86</f>
        <v>0</v>
      </c>
      <c r="H86">
        <f>sz!AU86</f>
        <v>0</v>
      </c>
      <c r="I86">
        <f>sz!AT86</f>
        <v>0</v>
      </c>
      <c r="J86">
        <f>sz!BI86</f>
        <v>0</v>
      </c>
      <c r="K86">
        <f>sz!BH86</f>
        <v>0</v>
      </c>
      <c r="L86">
        <f>sz!BX86</f>
        <v>0</v>
      </c>
      <c r="M86">
        <f>sz!BW86</f>
        <v>0</v>
      </c>
      <c r="N86">
        <f>sz!CM86</f>
        <v>0</v>
      </c>
      <c r="O86">
        <f>sz!CL86</f>
        <v>0</v>
      </c>
      <c r="P86">
        <f>sz!DB86</f>
        <v>0</v>
      </c>
      <c r="Q86">
        <f>sz!DA86</f>
        <v>0</v>
      </c>
      <c r="R86">
        <f>sz!DQ86</f>
        <v>0</v>
      </c>
      <c r="S86">
        <f>sz!DP86</f>
        <v>0</v>
      </c>
      <c r="AE86" t="e">
        <f t="shared" si="3"/>
        <v>#N/A</v>
      </c>
      <c r="AF86" t="e">
        <f t="shared" si="4"/>
        <v>#N/A</v>
      </c>
    </row>
    <row r="87" spans="2:32">
      <c r="B87">
        <f>sz!D87</f>
        <v>0</v>
      </c>
      <c r="C87">
        <f>sz!C87</f>
        <v>0</v>
      </c>
      <c r="D87">
        <f>sz!S87</f>
        <v>0</v>
      </c>
      <c r="E87">
        <f>sz!R87</f>
        <v>0</v>
      </c>
      <c r="F87">
        <f>sz!AG87</f>
        <v>0</v>
      </c>
      <c r="G87">
        <f>sz!AF87</f>
        <v>0</v>
      </c>
      <c r="H87">
        <f>sz!AU87</f>
        <v>0</v>
      </c>
      <c r="I87">
        <f>sz!AT87</f>
        <v>0</v>
      </c>
      <c r="J87">
        <f>sz!BI87</f>
        <v>0</v>
      </c>
      <c r="K87">
        <f>sz!BH87</f>
        <v>0</v>
      </c>
      <c r="L87">
        <f>sz!BX87</f>
        <v>0</v>
      </c>
      <c r="M87">
        <f>sz!BW87</f>
        <v>0</v>
      </c>
      <c r="N87">
        <f>sz!CM87</f>
        <v>0</v>
      </c>
      <c r="O87">
        <f>sz!CL87</f>
        <v>0</v>
      </c>
      <c r="P87">
        <f>sz!DB87</f>
        <v>0</v>
      </c>
      <c r="Q87">
        <f>sz!DA87</f>
        <v>0</v>
      </c>
      <c r="R87">
        <f>sz!DQ87</f>
        <v>0</v>
      </c>
      <c r="S87">
        <f>sz!DP87</f>
        <v>0</v>
      </c>
      <c r="AE87" t="e">
        <f t="shared" si="3"/>
        <v>#N/A</v>
      </c>
      <c r="AF87" t="e">
        <f t="shared" si="4"/>
        <v>#N/A</v>
      </c>
    </row>
    <row r="88" spans="2:32">
      <c r="B88">
        <f>sz!D88</f>
        <v>0</v>
      </c>
      <c r="C88">
        <f>sz!C88</f>
        <v>0</v>
      </c>
      <c r="D88">
        <f>sz!S88</f>
        <v>0</v>
      </c>
      <c r="E88">
        <f>sz!R88</f>
        <v>0</v>
      </c>
      <c r="F88">
        <f>sz!AG88</f>
        <v>0</v>
      </c>
      <c r="G88">
        <f>sz!AF88</f>
        <v>0</v>
      </c>
      <c r="H88">
        <f>sz!AU88</f>
        <v>0</v>
      </c>
      <c r="I88">
        <f>sz!AT88</f>
        <v>0</v>
      </c>
      <c r="J88">
        <f>sz!BI88</f>
        <v>0</v>
      </c>
      <c r="K88">
        <f>sz!BH88</f>
        <v>0</v>
      </c>
      <c r="L88">
        <f>sz!BX88</f>
        <v>0</v>
      </c>
      <c r="M88">
        <f>sz!BW88</f>
        <v>0</v>
      </c>
      <c r="N88">
        <f>sz!CM88</f>
        <v>0</v>
      </c>
      <c r="O88">
        <f>sz!CL88</f>
        <v>0</v>
      </c>
      <c r="P88">
        <f>sz!DB88</f>
        <v>0</v>
      </c>
      <c r="Q88">
        <f>sz!DA88</f>
        <v>0</v>
      </c>
      <c r="R88">
        <f>sz!DQ88</f>
        <v>0</v>
      </c>
      <c r="S88">
        <f>sz!DP88</f>
        <v>0</v>
      </c>
      <c r="AE88" t="e">
        <f t="shared" si="3"/>
        <v>#N/A</v>
      </c>
      <c r="AF88" t="e">
        <f t="shared" si="4"/>
        <v>#N/A</v>
      </c>
    </row>
    <row r="89" spans="2:32">
      <c r="B89">
        <f>sz!D89</f>
        <v>0</v>
      </c>
      <c r="C89">
        <f>sz!C89</f>
        <v>0</v>
      </c>
      <c r="D89">
        <f>sz!S89</f>
        <v>0</v>
      </c>
      <c r="E89">
        <f>sz!R89</f>
        <v>0</v>
      </c>
      <c r="F89">
        <f>sz!AG89</f>
        <v>0</v>
      </c>
      <c r="G89">
        <f>sz!AF89</f>
        <v>0</v>
      </c>
      <c r="H89">
        <f>sz!AU89</f>
        <v>0</v>
      </c>
      <c r="I89">
        <f>sz!AT89</f>
        <v>0</v>
      </c>
      <c r="J89">
        <f>sz!BI89</f>
        <v>0</v>
      </c>
      <c r="K89">
        <f>sz!BH89</f>
        <v>0</v>
      </c>
      <c r="L89">
        <f>sz!BX89</f>
        <v>0</v>
      </c>
      <c r="M89">
        <f>sz!BW89</f>
        <v>0</v>
      </c>
      <c r="N89">
        <f>sz!CM89</f>
        <v>0</v>
      </c>
      <c r="O89">
        <f>sz!CL89</f>
        <v>0</v>
      </c>
      <c r="P89">
        <f>sz!DB89</f>
        <v>0</v>
      </c>
      <c r="Q89">
        <f>sz!DA89</f>
        <v>0</v>
      </c>
      <c r="R89">
        <f>sz!DQ89</f>
        <v>0</v>
      </c>
      <c r="S89">
        <f>sz!DP89</f>
        <v>0</v>
      </c>
      <c r="AE89" t="e">
        <f t="shared" si="3"/>
        <v>#N/A</v>
      </c>
      <c r="AF89" t="e">
        <f t="shared" si="4"/>
        <v>#N/A</v>
      </c>
    </row>
    <row r="90" spans="2:32">
      <c r="B90">
        <f>sz!D90</f>
        <v>0</v>
      </c>
      <c r="C90">
        <f>sz!C90</f>
        <v>0</v>
      </c>
      <c r="D90">
        <f>sz!S90</f>
        <v>0</v>
      </c>
      <c r="E90">
        <f>sz!R90</f>
        <v>0</v>
      </c>
      <c r="F90">
        <f>sz!AG90</f>
        <v>0</v>
      </c>
      <c r="G90">
        <f>sz!AF90</f>
        <v>0</v>
      </c>
      <c r="H90">
        <f>sz!AU90</f>
        <v>0</v>
      </c>
      <c r="I90">
        <f>sz!AT90</f>
        <v>0</v>
      </c>
      <c r="J90">
        <f>sz!BI90</f>
        <v>0</v>
      </c>
      <c r="K90">
        <f>sz!BH90</f>
        <v>0</v>
      </c>
      <c r="L90">
        <f>sz!BX90</f>
        <v>0</v>
      </c>
      <c r="M90">
        <f>sz!BW90</f>
        <v>0</v>
      </c>
      <c r="N90">
        <f>sz!CM90</f>
        <v>0</v>
      </c>
      <c r="O90">
        <f>sz!CL90</f>
        <v>0</v>
      </c>
      <c r="P90">
        <f>sz!DB90</f>
        <v>0</v>
      </c>
      <c r="Q90">
        <f>sz!DA90</f>
        <v>0</v>
      </c>
      <c r="R90">
        <f>sz!DQ90</f>
        <v>0</v>
      </c>
      <c r="S90">
        <f>sz!DP90</f>
        <v>0</v>
      </c>
      <c r="AE90" t="e">
        <f t="shared" si="3"/>
        <v>#N/A</v>
      </c>
      <c r="AF90" t="e">
        <f t="shared" si="4"/>
        <v>#N/A</v>
      </c>
    </row>
    <row r="91" spans="2:32">
      <c r="B91">
        <f>sz!D91</f>
        <v>0</v>
      </c>
      <c r="C91">
        <f>sz!C91</f>
        <v>0</v>
      </c>
      <c r="D91">
        <f>sz!S91</f>
        <v>0</v>
      </c>
      <c r="E91">
        <f>sz!R91</f>
        <v>0</v>
      </c>
      <c r="F91">
        <f>sz!AG91</f>
        <v>0</v>
      </c>
      <c r="G91">
        <f>sz!AF91</f>
        <v>0</v>
      </c>
      <c r="H91">
        <f>sz!AU91</f>
        <v>0</v>
      </c>
      <c r="I91">
        <f>sz!AT91</f>
        <v>0</v>
      </c>
      <c r="J91">
        <f>sz!BI91</f>
        <v>0</v>
      </c>
      <c r="K91">
        <f>sz!BH91</f>
        <v>0</v>
      </c>
      <c r="L91">
        <f>sz!BX91</f>
        <v>0</v>
      </c>
      <c r="M91">
        <f>sz!BW91</f>
        <v>0</v>
      </c>
      <c r="N91">
        <f>sz!CM91</f>
        <v>0</v>
      </c>
      <c r="O91">
        <f>sz!CL91</f>
        <v>0</v>
      </c>
      <c r="P91">
        <f>sz!DB91</f>
        <v>0</v>
      </c>
      <c r="Q91">
        <f>sz!DA91</f>
        <v>0</v>
      </c>
      <c r="R91">
        <f>sz!DQ91</f>
        <v>0</v>
      </c>
      <c r="S91">
        <f>sz!DP91</f>
        <v>0</v>
      </c>
      <c r="AE91" t="e">
        <f t="shared" si="3"/>
        <v>#N/A</v>
      </c>
      <c r="AF91" t="e">
        <f t="shared" si="4"/>
        <v>#N/A</v>
      </c>
    </row>
    <row r="92" spans="2:32">
      <c r="B92">
        <f>sz!D92</f>
        <v>0</v>
      </c>
      <c r="C92">
        <f>sz!C92</f>
        <v>0</v>
      </c>
      <c r="D92">
        <f>sz!S92</f>
        <v>0</v>
      </c>
      <c r="E92">
        <f>sz!R92</f>
        <v>0</v>
      </c>
      <c r="F92">
        <f>sz!AG92</f>
        <v>0</v>
      </c>
      <c r="G92">
        <f>sz!AF92</f>
        <v>0</v>
      </c>
      <c r="H92">
        <f>sz!AU92</f>
        <v>0</v>
      </c>
      <c r="I92">
        <f>sz!AT92</f>
        <v>0</v>
      </c>
      <c r="J92">
        <f>sz!BI92</f>
        <v>0</v>
      </c>
      <c r="K92">
        <f>sz!BH92</f>
        <v>0</v>
      </c>
      <c r="L92">
        <f>sz!BX92</f>
        <v>0</v>
      </c>
      <c r="M92">
        <f>sz!BW92</f>
        <v>0</v>
      </c>
      <c r="N92">
        <f>sz!CM92</f>
        <v>0</v>
      </c>
      <c r="O92">
        <f>sz!CL92</f>
        <v>0</v>
      </c>
      <c r="P92">
        <f>sz!DB92</f>
        <v>0</v>
      </c>
      <c r="Q92">
        <f>sz!DA92</f>
        <v>0</v>
      </c>
      <c r="R92">
        <f>sz!DQ92</f>
        <v>0</v>
      </c>
      <c r="S92">
        <f>sz!DP92</f>
        <v>0</v>
      </c>
      <c r="AE92" t="e">
        <f t="shared" si="3"/>
        <v>#N/A</v>
      </c>
      <c r="AF92" t="e">
        <f t="shared" si="4"/>
        <v>#N/A</v>
      </c>
    </row>
    <row r="93" spans="2:32">
      <c r="B93">
        <f>sz!D93</f>
        <v>0</v>
      </c>
      <c r="C93">
        <f>sz!C93</f>
        <v>0</v>
      </c>
      <c r="D93">
        <f>sz!S93</f>
        <v>0</v>
      </c>
      <c r="E93">
        <f>sz!R93</f>
        <v>0</v>
      </c>
      <c r="F93">
        <f>sz!AG93</f>
        <v>0</v>
      </c>
      <c r="G93">
        <f>sz!AF93</f>
        <v>0</v>
      </c>
      <c r="H93">
        <f>sz!AU93</f>
        <v>0</v>
      </c>
      <c r="I93">
        <f>sz!AT93</f>
        <v>0</v>
      </c>
      <c r="J93">
        <f>sz!BI93</f>
        <v>0</v>
      </c>
      <c r="K93">
        <f>sz!BH93</f>
        <v>0</v>
      </c>
      <c r="L93">
        <f>sz!BX93</f>
        <v>0</v>
      </c>
      <c r="M93">
        <f>sz!BW93</f>
        <v>0</v>
      </c>
      <c r="N93">
        <f>sz!CM93</f>
        <v>0</v>
      </c>
      <c r="O93">
        <f>sz!CL93</f>
        <v>0</v>
      </c>
      <c r="P93">
        <f>sz!DB93</f>
        <v>0</v>
      </c>
      <c r="Q93">
        <f>sz!DA93</f>
        <v>0</v>
      </c>
      <c r="R93">
        <f>sz!DQ93</f>
        <v>0</v>
      </c>
      <c r="S93">
        <f>sz!DP93</f>
        <v>0</v>
      </c>
      <c r="AE93" t="e">
        <f t="shared" si="3"/>
        <v>#N/A</v>
      </c>
      <c r="AF93" t="e">
        <f t="shared" si="4"/>
        <v>#N/A</v>
      </c>
    </row>
    <row r="94" spans="2:32">
      <c r="B94">
        <f>sz!D94</f>
        <v>0</v>
      </c>
      <c r="C94">
        <f>sz!C94</f>
        <v>0</v>
      </c>
      <c r="D94">
        <f>sz!S94</f>
        <v>0</v>
      </c>
      <c r="E94">
        <f>sz!R94</f>
        <v>0</v>
      </c>
      <c r="F94">
        <f>sz!AG94</f>
        <v>0</v>
      </c>
      <c r="G94">
        <f>sz!AF94</f>
        <v>0</v>
      </c>
      <c r="H94">
        <f>sz!AU94</f>
        <v>0</v>
      </c>
      <c r="I94">
        <f>sz!AT94</f>
        <v>0</v>
      </c>
      <c r="J94">
        <f>sz!BI94</f>
        <v>0</v>
      </c>
      <c r="K94">
        <f>sz!BH94</f>
        <v>0</v>
      </c>
      <c r="L94">
        <f>sz!BX94</f>
        <v>0</v>
      </c>
      <c r="M94">
        <f>sz!BW94</f>
        <v>0</v>
      </c>
      <c r="N94">
        <f>sz!CM94</f>
        <v>0</v>
      </c>
      <c r="O94">
        <f>sz!CL94</f>
        <v>0</v>
      </c>
      <c r="P94">
        <f>sz!DB94</f>
        <v>0</v>
      </c>
      <c r="Q94">
        <f>sz!DA94</f>
        <v>0</v>
      </c>
      <c r="R94">
        <f>sz!DQ94</f>
        <v>0</v>
      </c>
      <c r="S94">
        <f>sz!DP94</f>
        <v>0</v>
      </c>
      <c r="AE94" t="e">
        <f t="shared" si="3"/>
        <v>#N/A</v>
      </c>
      <c r="AF94" t="e">
        <f t="shared" si="4"/>
        <v>#N/A</v>
      </c>
    </row>
    <row r="95" spans="2:32">
      <c r="B95">
        <f>sz!D95</f>
        <v>0</v>
      </c>
      <c r="C95">
        <f>sz!C95</f>
        <v>0</v>
      </c>
      <c r="D95">
        <f>sz!S95</f>
        <v>0</v>
      </c>
      <c r="E95">
        <f>sz!R95</f>
        <v>0</v>
      </c>
      <c r="F95">
        <f>sz!AG95</f>
        <v>0</v>
      </c>
      <c r="G95">
        <f>sz!AF95</f>
        <v>0</v>
      </c>
      <c r="H95">
        <f>sz!AU95</f>
        <v>0</v>
      </c>
      <c r="I95">
        <f>sz!AT95</f>
        <v>0</v>
      </c>
      <c r="J95">
        <f>sz!BI95</f>
        <v>0</v>
      </c>
      <c r="K95">
        <f>sz!BH95</f>
        <v>0</v>
      </c>
      <c r="L95">
        <f>sz!BX95</f>
        <v>0</v>
      </c>
      <c r="M95">
        <f>sz!BW95</f>
        <v>0</v>
      </c>
      <c r="N95">
        <f>sz!CM95</f>
        <v>0</v>
      </c>
      <c r="O95">
        <f>sz!CL95</f>
        <v>0</v>
      </c>
      <c r="P95">
        <f>sz!DB95</f>
        <v>0</v>
      </c>
      <c r="Q95">
        <f>sz!DA95</f>
        <v>0</v>
      </c>
      <c r="R95">
        <f>sz!DQ95</f>
        <v>0</v>
      </c>
      <c r="S95">
        <f>sz!DP95</f>
        <v>0</v>
      </c>
      <c r="AE95" t="e">
        <f t="shared" si="3"/>
        <v>#N/A</v>
      </c>
      <c r="AF95" t="e">
        <f t="shared" si="4"/>
        <v>#N/A</v>
      </c>
    </row>
    <row r="96" spans="2:32">
      <c r="B96">
        <f>sz!D96</f>
        <v>0</v>
      </c>
      <c r="C96">
        <f>sz!C96</f>
        <v>0</v>
      </c>
      <c r="D96">
        <f>sz!S96</f>
        <v>0</v>
      </c>
      <c r="E96">
        <f>sz!R96</f>
        <v>0</v>
      </c>
      <c r="F96">
        <f>sz!AG96</f>
        <v>0</v>
      </c>
      <c r="G96">
        <f>sz!AF96</f>
        <v>0</v>
      </c>
      <c r="H96">
        <f>sz!AU96</f>
        <v>0</v>
      </c>
      <c r="I96">
        <f>sz!AT96</f>
        <v>0</v>
      </c>
      <c r="J96">
        <f>sz!BI96</f>
        <v>0</v>
      </c>
      <c r="K96">
        <f>sz!BH96</f>
        <v>0</v>
      </c>
      <c r="L96">
        <f>sz!BX96</f>
        <v>0</v>
      </c>
      <c r="M96">
        <f>sz!BW96</f>
        <v>0</v>
      </c>
      <c r="N96">
        <f>sz!CM96</f>
        <v>0</v>
      </c>
      <c r="O96">
        <f>sz!CL96</f>
        <v>0</v>
      </c>
      <c r="P96">
        <f>sz!DB96</f>
        <v>0</v>
      </c>
      <c r="Q96">
        <f>sz!DA96</f>
        <v>0</v>
      </c>
      <c r="R96">
        <f>sz!DQ96</f>
        <v>0</v>
      </c>
      <c r="S96">
        <f>sz!DP96</f>
        <v>0</v>
      </c>
      <c r="AE96" t="e">
        <f t="shared" si="3"/>
        <v>#N/A</v>
      </c>
      <c r="AF96" t="e">
        <f t="shared" si="4"/>
        <v>#N/A</v>
      </c>
    </row>
    <row r="97" spans="2:32">
      <c r="B97">
        <f>sz!D97</f>
        <v>0</v>
      </c>
      <c r="C97">
        <f>sz!C97</f>
        <v>0</v>
      </c>
      <c r="D97">
        <f>sz!S97</f>
        <v>0</v>
      </c>
      <c r="E97">
        <f>sz!R97</f>
        <v>0</v>
      </c>
      <c r="F97">
        <f>sz!AG97</f>
        <v>0</v>
      </c>
      <c r="G97">
        <f>sz!AF97</f>
        <v>0</v>
      </c>
      <c r="H97">
        <f>sz!AU97</f>
        <v>0</v>
      </c>
      <c r="I97">
        <f>sz!AT97</f>
        <v>0</v>
      </c>
      <c r="J97">
        <f>sz!BI97</f>
        <v>0</v>
      </c>
      <c r="K97">
        <f>sz!BH97</f>
        <v>0</v>
      </c>
      <c r="L97">
        <f>sz!BX97</f>
        <v>0</v>
      </c>
      <c r="M97">
        <f>sz!BW97</f>
        <v>0</v>
      </c>
      <c r="N97">
        <f>sz!CM97</f>
        <v>0</v>
      </c>
      <c r="O97">
        <f>sz!CL97</f>
        <v>0</v>
      </c>
      <c r="P97">
        <f>sz!DB97</f>
        <v>0</v>
      </c>
      <c r="Q97">
        <f>sz!DA97</f>
        <v>0</v>
      </c>
      <c r="R97">
        <f>sz!DQ97</f>
        <v>0</v>
      </c>
      <c r="S97">
        <f>sz!DP97</f>
        <v>0</v>
      </c>
      <c r="AE97" t="e">
        <f t="shared" si="3"/>
        <v>#N/A</v>
      </c>
      <c r="AF97" t="e">
        <f t="shared" si="4"/>
        <v>#N/A</v>
      </c>
    </row>
    <row r="98" spans="2:32">
      <c r="B98">
        <f>sz!D98</f>
        <v>0</v>
      </c>
      <c r="C98">
        <f>sz!C98</f>
        <v>0</v>
      </c>
      <c r="D98">
        <f>sz!S98</f>
        <v>0</v>
      </c>
      <c r="E98">
        <f>sz!R98</f>
        <v>0</v>
      </c>
      <c r="F98">
        <f>sz!AG98</f>
        <v>0</v>
      </c>
      <c r="G98">
        <f>sz!AF98</f>
        <v>0</v>
      </c>
      <c r="H98">
        <f>sz!AU98</f>
        <v>0</v>
      </c>
      <c r="I98">
        <f>sz!AT98</f>
        <v>0</v>
      </c>
      <c r="J98">
        <f>sz!BI98</f>
        <v>0</v>
      </c>
      <c r="K98">
        <f>sz!BH98</f>
        <v>0</v>
      </c>
      <c r="L98">
        <f>sz!BX98</f>
        <v>0</v>
      </c>
      <c r="M98">
        <f>sz!BW98</f>
        <v>0</v>
      </c>
      <c r="N98">
        <f>sz!CM98</f>
        <v>0</v>
      </c>
      <c r="O98">
        <f>sz!CL98</f>
        <v>0</v>
      </c>
      <c r="P98">
        <f>sz!DB98</f>
        <v>0</v>
      </c>
      <c r="Q98">
        <f>sz!DA98</f>
        <v>0</v>
      </c>
      <c r="R98">
        <f>sz!DQ98</f>
        <v>0</v>
      </c>
      <c r="S98">
        <f>sz!DP98</f>
        <v>0</v>
      </c>
      <c r="AE98" t="e">
        <f t="shared" si="3"/>
        <v>#N/A</v>
      </c>
      <c r="AF98" t="e">
        <f t="shared" si="4"/>
        <v>#N/A</v>
      </c>
    </row>
    <row r="99" spans="2:32">
      <c r="B99">
        <f>sz!D99</f>
        <v>0</v>
      </c>
      <c r="C99">
        <f>sz!C99</f>
        <v>0</v>
      </c>
      <c r="D99">
        <f>sz!S99</f>
        <v>0</v>
      </c>
      <c r="E99">
        <f>sz!R99</f>
        <v>0</v>
      </c>
      <c r="F99">
        <f>sz!AG99</f>
        <v>0</v>
      </c>
      <c r="G99">
        <f>sz!AF99</f>
        <v>0</v>
      </c>
      <c r="H99">
        <f>sz!AU99</f>
        <v>0</v>
      </c>
      <c r="I99">
        <f>sz!AT99</f>
        <v>0</v>
      </c>
      <c r="J99">
        <f>sz!BI99</f>
        <v>0</v>
      </c>
      <c r="K99">
        <f>sz!BH99</f>
        <v>0</v>
      </c>
      <c r="L99">
        <f>sz!BX99</f>
        <v>0</v>
      </c>
      <c r="M99">
        <f>sz!BW99</f>
        <v>0</v>
      </c>
      <c r="N99">
        <f>sz!CM99</f>
        <v>0</v>
      </c>
      <c r="O99">
        <f>sz!CL99</f>
        <v>0</v>
      </c>
      <c r="P99">
        <f>sz!DB99</f>
        <v>0</v>
      </c>
      <c r="Q99">
        <f>sz!DA99</f>
        <v>0</v>
      </c>
      <c r="R99">
        <f>sz!DQ99</f>
        <v>0</v>
      </c>
      <c r="S99">
        <f>sz!DP99</f>
        <v>0</v>
      </c>
      <c r="AE99" t="e">
        <f t="shared" si="3"/>
        <v>#N/A</v>
      </c>
      <c r="AF99" t="e">
        <f t="shared" si="4"/>
        <v>#N/A</v>
      </c>
    </row>
    <row r="100" spans="2:32">
      <c r="B100">
        <f>sz!D100</f>
        <v>0</v>
      </c>
      <c r="C100">
        <f>sz!C100</f>
        <v>0</v>
      </c>
      <c r="D100">
        <f>sz!S100</f>
        <v>0</v>
      </c>
      <c r="E100">
        <f>sz!R100</f>
        <v>0</v>
      </c>
      <c r="F100">
        <f>sz!AG100</f>
        <v>0</v>
      </c>
      <c r="G100">
        <f>sz!AF100</f>
        <v>0</v>
      </c>
      <c r="H100">
        <f>sz!AU100</f>
        <v>0</v>
      </c>
      <c r="I100">
        <f>sz!AT100</f>
        <v>0</v>
      </c>
      <c r="J100">
        <f>sz!BI100</f>
        <v>0</v>
      </c>
      <c r="K100">
        <f>sz!BH100</f>
        <v>0</v>
      </c>
      <c r="L100">
        <f>sz!BX100</f>
        <v>0</v>
      </c>
      <c r="M100">
        <f>sz!BW100</f>
        <v>0</v>
      </c>
      <c r="N100">
        <f>sz!CM100</f>
        <v>0</v>
      </c>
      <c r="O100">
        <f>sz!CL100</f>
        <v>0</v>
      </c>
      <c r="P100">
        <f>sz!DB100</f>
        <v>0</v>
      </c>
      <c r="Q100">
        <f>sz!DA100</f>
        <v>0</v>
      </c>
      <c r="R100">
        <f>sz!DQ100</f>
        <v>0</v>
      </c>
      <c r="S100">
        <f>sz!DP100</f>
        <v>0</v>
      </c>
      <c r="AE100" t="e">
        <f t="shared" si="3"/>
        <v>#N/A</v>
      </c>
      <c r="AF100" t="e">
        <f t="shared" si="4"/>
        <v>#N/A</v>
      </c>
    </row>
    <row r="101" spans="2:32">
      <c r="B101">
        <f>sz!D101</f>
        <v>0</v>
      </c>
      <c r="C101">
        <f>sz!C101</f>
        <v>0</v>
      </c>
      <c r="D101">
        <f>sz!S101</f>
        <v>0</v>
      </c>
      <c r="E101">
        <f>sz!R101</f>
        <v>0</v>
      </c>
      <c r="F101">
        <f>sz!AG101</f>
        <v>0</v>
      </c>
      <c r="G101">
        <f>sz!AF101</f>
        <v>0</v>
      </c>
      <c r="H101">
        <f>sz!AU101</f>
        <v>0</v>
      </c>
      <c r="I101">
        <f>sz!AT101</f>
        <v>0</v>
      </c>
      <c r="J101">
        <f>sz!BI101</f>
        <v>0</v>
      </c>
      <c r="K101">
        <f>sz!BH101</f>
        <v>0</v>
      </c>
      <c r="L101">
        <f>sz!BX101</f>
        <v>0</v>
      </c>
      <c r="M101">
        <f>sz!BW101</f>
        <v>0</v>
      </c>
      <c r="N101">
        <f>sz!CM101</f>
        <v>0</v>
      </c>
      <c r="O101">
        <f>sz!CL101</f>
        <v>0</v>
      </c>
      <c r="P101">
        <f>sz!DB101</f>
        <v>0</v>
      </c>
      <c r="Q101">
        <f>sz!DA101</f>
        <v>0</v>
      </c>
      <c r="R101">
        <f>sz!DQ101</f>
        <v>0</v>
      </c>
      <c r="S101">
        <f>sz!DP101</f>
        <v>0</v>
      </c>
      <c r="AE101" t="e">
        <f t="shared" si="3"/>
        <v>#N/A</v>
      </c>
      <c r="AF101" t="e">
        <f t="shared" si="4"/>
        <v>#N/A</v>
      </c>
    </row>
    <row r="102" spans="2:32">
      <c r="B102">
        <f>sz!D102</f>
        <v>0</v>
      </c>
      <c r="C102">
        <f>sz!C102</f>
        <v>0</v>
      </c>
      <c r="D102">
        <f>sz!S102</f>
        <v>0</v>
      </c>
      <c r="E102">
        <f>sz!R102</f>
        <v>0</v>
      </c>
      <c r="F102">
        <f>sz!AG102</f>
        <v>0</v>
      </c>
      <c r="G102">
        <f>sz!AF102</f>
        <v>0</v>
      </c>
      <c r="H102">
        <f>sz!AU102</f>
        <v>0</v>
      </c>
      <c r="I102">
        <f>sz!AT102</f>
        <v>0</v>
      </c>
      <c r="J102">
        <f>sz!BI102</f>
        <v>0</v>
      </c>
      <c r="K102">
        <f>sz!BH102</f>
        <v>0</v>
      </c>
      <c r="L102">
        <f>sz!BX102</f>
        <v>0</v>
      </c>
      <c r="M102">
        <f>sz!BW102</f>
        <v>0</v>
      </c>
      <c r="N102">
        <f>sz!CM102</f>
        <v>0</v>
      </c>
      <c r="O102">
        <f>sz!CL102</f>
        <v>0</v>
      </c>
      <c r="P102">
        <f>sz!DB102</f>
        <v>0</v>
      </c>
      <c r="Q102">
        <f>sz!DA102</f>
        <v>0</v>
      </c>
      <c r="R102">
        <f>sz!DQ102</f>
        <v>0</v>
      </c>
      <c r="S102">
        <f>sz!DP102</f>
        <v>0</v>
      </c>
      <c r="AE102" t="e">
        <f t="shared" si="3"/>
        <v>#N/A</v>
      </c>
      <c r="AF102" t="e">
        <f t="shared" si="4"/>
        <v>#N/A</v>
      </c>
    </row>
    <row r="103" spans="2:32">
      <c r="B103">
        <f>sz!D103</f>
        <v>0</v>
      </c>
      <c r="C103">
        <f>sz!C103</f>
        <v>0</v>
      </c>
      <c r="D103">
        <f>sz!S103</f>
        <v>0</v>
      </c>
      <c r="E103">
        <f>sz!R103</f>
        <v>0</v>
      </c>
      <c r="F103">
        <f>sz!AG103</f>
        <v>0</v>
      </c>
      <c r="G103">
        <f>sz!AF103</f>
        <v>0</v>
      </c>
      <c r="H103">
        <f>sz!AU103</f>
        <v>0</v>
      </c>
      <c r="I103">
        <f>sz!AT103</f>
        <v>0</v>
      </c>
      <c r="J103">
        <f>sz!BI103</f>
        <v>0</v>
      </c>
      <c r="K103">
        <f>sz!BH103</f>
        <v>0</v>
      </c>
      <c r="L103">
        <f>sz!BX103</f>
        <v>0</v>
      </c>
      <c r="M103">
        <f>sz!BW103</f>
        <v>0</v>
      </c>
      <c r="N103">
        <f>sz!CM103</f>
        <v>0</v>
      </c>
      <c r="O103">
        <f>sz!CL103</f>
        <v>0</v>
      </c>
      <c r="P103">
        <f>sz!DB103</f>
        <v>0</v>
      </c>
      <c r="Q103">
        <f>sz!DA103</f>
        <v>0</v>
      </c>
      <c r="R103">
        <f>sz!DQ103</f>
        <v>0</v>
      </c>
      <c r="S103">
        <f>sz!DP103</f>
        <v>0</v>
      </c>
      <c r="AE103" t="e">
        <f t="shared" si="3"/>
        <v>#N/A</v>
      </c>
      <c r="AF103" t="e">
        <f t="shared" si="4"/>
        <v>#N/A</v>
      </c>
    </row>
    <row r="104" spans="2:32">
      <c r="B104">
        <f>sz!D104</f>
        <v>0</v>
      </c>
      <c r="C104">
        <f>sz!C104</f>
        <v>0</v>
      </c>
      <c r="D104">
        <f>sz!S104</f>
        <v>0</v>
      </c>
      <c r="E104">
        <f>sz!R104</f>
        <v>0</v>
      </c>
      <c r="F104">
        <f>sz!AG104</f>
        <v>0</v>
      </c>
      <c r="G104">
        <f>sz!AF104</f>
        <v>0</v>
      </c>
      <c r="H104">
        <f>sz!AU104</f>
        <v>0</v>
      </c>
      <c r="I104">
        <f>sz!AT104</f>
        <v>0</v>
      </c>
      <c r="J104">
        <f>sz!BI104</f>
        <v>0</v>
      </c>
      <c r="K104">
        <f>sz!BH104</f>
        <v>0</v>
      </c>
      <c r="L104">
        <f>sz!BX104</f>
        <v>0</v>
      </c>
      <c r="M104">
        <f>sz!BW104</f>
        <v>0</v>
      </c>
      <c r="N104">
        <f>sz!CM104</f>
        <v>0</v>
      </c>
      <c r="O104">
        <f>sz!CL104</f>
        <v>0</v>
      </c>
      <c r="P104">
        <f>sz!DB104</f>
        <v>0</v>
      </c>
      <c r="Q104">
        <f>sz!DA104</f>
        <v>0</v>
      </c>
      <c r="R104">
        <f>sz!DQ104</f>
        <v>0</v>
      </c>
      <c r="S104">
        <f>sz!DP104</f>
        <v>0</v>
      </c>
      <c r="AE104" t="e">
        <f t="shared" si="3"/>
        <v>#N/A</v>
      </c>
      <c r="AF104" t="e">
        <f t="shared" si="4"/>
        <v>#N/A</v>
      </c>
    </row>
    <row r="105" spans="2:32">
      <c r="B105">
        <f>sz!D105</f>
        <v>0</v>
      </c>
      <c r="C105">
        <f>sz!C105</f>
        <v>0</v>
      </c>
      <c r="D105">
        <f>sz!S105</f>
        <v>0</v>
      </c>
      <c r="E105">
        <f>sz!R105</f>
        <v>0</v>
      </c>
      <c r="F105">
        <f>sz!AG105</f>
        <v>0</v>
      </c>
      <c r="G105">
        <f>sz!AF105</f>
        <v>0</v>
      </c>
      <c r="H105">
        <f>sz!AU105</f>
        <v>0</v>
      </c>
      <c r="I105">
        <f>sz!AT105</f>
        <v>0</v>
      </c>
      <c r="J105">
        <f>sz!BI105</f>
        <v>0</v>
      </c>
      <c r="K105">
        <f>sz!BH105</f>
        <v>0</v>
      </c>
      <c r="L105">
        <f>sz!BX105</f>
        <v>0</v>
      </c>
      <c r="M105">
        <f>sz!BW105</f>
        <v>0</v>
      </c>
      <c r="N105">
        <f>sz!CM105</f>
        <v>0</v>
      </c>
      <c r="O105">
        <f>sz!CL105</f>
        <v>0</v>
      </c>
      <c r="P105">
        <f>sz!DB105</f>
        <v>0</v>
      </c>
      <c r="Q105">
        <f>sz!DA105</f>
        <v>0</v>
      </c>
      <c r="R105">
        <f>sz!DQ105</f>
        <v>0</v>
      </c>
      <c r="S105">
        <f>sz!DP105</f>
        <v>0</v>
      </c>
      <c r="AE105" t="e">
        <f t="shared" si="3"/>
        <v>#N/A</v>
      </c>
      <c r="AF105" t="e">
        <f t="shared" si="4"/>
        <v>#N/A</v>
      </c>
    </row>
    <row r="106" spans="2:32">
      <c r="B106">
        <f>sz!D106</f>
        <v>0</v>
      </c>
      <c r="C106">
        <f>sz!C106</f>
        <v>0</v>
      </c>
      <c r="D106">
        <f>sz!S106</f>
        <v>0</v>
      </c>
      <c r="E106">
        <f>sz!R106</f>
        <v>0</v>
      </c>
      <c r="F106">
        <f>sz!AG106</f>
        <v>0</v>
      </c>
      <c r="G106">
        <f>sz!AF106</f>
        <v>0</v>
      </c>
      <c r="H106">
        <f>sz!AU106</f>
        <v>0</v>
      </c>
      <c r="I106">
        <f>sz!AT106</f>
        <v>0</v>
      </c>
      <c r="J106">
        <f>sz!BI106</f>
        <v>0</v>
      </c>
      <c r="K106">
        <f>sz!BH106</f>
        <v>0</v>
      </c>
      <c r="L106">
        <f>sz!BX106</f>
        <v>0</v>
      </c>
      <c r="M106">
        <f>sz!BW106</f>
        <v>0</v>
      </c>
      <c r="N106">
        <f>sz!CM106</f>
        <v>0</v>
      </c>
      <c r="O106">
        <f>sz!CL106</f>
        <v>0</v>
      </c>
      <c r="P106">
        <f>sz!DB106</f>
        <v>0</v>
      </c>
      <c r="Q106">
        <f>sz!DA106</f>
        <v>0</v>
      </c>
      <c r="R106">
        <f>sz!DQ106</f>
        <v>0</v>
      </c>
      <c r="S106">
        <f>sz!DP106</f>
        <v>0</v>
      </c>
      <c r="AE106" t="e">
        <f t="shared" si="3"/>
        <v>#N/A</v>
      </c>
      <c r="AF106" t="e">
        <f t="shared" si="4"/>
        <v>#N/A</v>
      </c>
    </row>
    <row r="107" spans="2:32">
      <c r="B107">
        <f>sz!D107</f>
        <v>0</v>
      </c>
      <c r="C107">
        <f>sz!C107</f>
        <v>0</v>
      </c>
      <c r="D107">
        <f>sz!S107</f>
        <v>0</v>
      </c>
      <c r="E107">
        <f>sz!R107</f>
        <v>0</v>
      </c>
      <c r="F107">
        <f>sz!AG107</f>
        <v>0</v>
      </c>
      <c r="G107">
        <f>sz!AF107</f>
        <v>0</v>
      </c>
      <c r="H107">
        <f>sz!AU107</f>
        <v>0</v>
      </c>
      <c r="I107">
        <f>sz!AT107</f>
        <v>0</v>
      </c>
      <c r="J107">
        <f>sz!BI107</f>
        <v>0</v>
      </c>
      <c r="K107">
        <f>sz!BH107</f>
        <v>0</v>
      </c>
      <c r="L107">
        <f>sz!BX107</f>
        <v>0</v>
      </c>
      <c r="M107">
        <f>sz!BW107</f>
        <v>0</v>
      </c>
      <c r="N107">
        <f>sz!CM107</f>
        <v>0</v>
      </c>
      <c r="O107">
        <f>sz!CL107</f>
        <v>0</v>
      </c>
      <c r="P107">
        <f>sz!DB107</f>
        <v>0</v>
      </c>
      <c r="Q107">
        <f>sz!DA107</f>
        <v>0</v>
      </c>
      <c r="R107">
        <f>sz!DQ107</f>
        <v>0</v>
      </c>
      <c r="S107">
        <f>sz!DP107</f>
        <v>0</v>
      </c>
      <c r="AE107" t="e">
        <f t="shared" si="3"/>
        <v>#N/A</v>
      </c>
      <c r="AF107" t="e">
        <f t="shared" si="4"/>
        <v>#N/A</v>
      </c>
    </row>
    <row r="108" spans="2:32">
      <c r="B108">
        <f>sz!D108</f>
        <v>0</v>
      </c>
      <c r="C108">
        <f>sz!C108</f>
        <v>0</v>
      </c>
      <c r="D108">
        <f>sz!S108</f>
        <v>0</v>
      </c>
      <c r="E108">
        <f>sz!R108</f>
        <v>0</v>
      </c>
      <c r="F108">
        <f>sz!AG108</f>
        <v>0</v>
      </c>
      <c r="G108">
        <f>sz!AF108</f>
        <v>0</v>
      </c>
      <c r="H108">
        <f>sz!AU108</f>
        <v>0</v>
      </c>
      <c r="I108">
        <f>sz!AT108</f>
        <v>0</v>
      </c>
      <c r="J108">
        <f>sz!BI108</f>
        <v>0</v>
      </c>
      <c r="K108">
        <f>sz!BH108</f>
        <v>0</v>
      </c>
      <c r="L108">
        <f>sz!BX108</f>
        <v>0</v>
      </c>
      <c r="M108">
        <f>sz!BW108</f>
        <v>0</v>
      </c>
      <c r="N108">
        <f>sz!CM108</f>
        <v>0</v>
      </c>
      <c r="O108">
        <f>sz!CL108</f>
        <v>0</v>
      </c>
      <c r="P108">
        <f>sz!DB108</f>
        <v>0</v>
      </c>
      <c r="Q108">
        <f>sz!DA108</f>
        <v>0</v>
      </c>
      <c r="R108">
        <f>sz!DQ108</f>
        <v>0</v>
      </c>
      <c r="S108">
        <f>sz!DP108</f>
        <v>0</v>
      </c>
      <c r="AE108" t="e">
        <f t="shared" si="3"/>
        <v>#N/A</v>
      </c>
      <c r="AF108" t="e">
        <f t="shared" si="4"/>
        <v>#N/A</v>
      </c>
    </row>
    <row r="109" spans="2:32">
      <c r="B109">
        <f>sz!D109</f>
        <v>0</v>
      </c>
      <c r="C109">
        <f>sz!C109</f>
        <v>0</v>
      </c>
      <c r="D109">
        <f>sz!S109</f>
        <v>0</v>
      </c>
      <c r="E109">
        <f>sz!R109</f>
        <v>0</v>
      </c>
      <c r="F109">
        <f>sz!AG109</f>
        <v>0</v>
      </c>
      <c r="G109">
        <f>sz!AF109</f>
        <v>0</v>
      </c>
      <c r="H109">
        <f>sz!AU109</f>
        <v>0</v>
      </c>
      <c r="I109">
        <f>sz!AT109</f>
        <v>0</v>
      </c>
      <c r="J109">
        <f>sz!BI109</f>
        <v>0</v>
      </c>
      <c r="K109">
        <f>sz!BH109</f>
        <v>0</v>
      </c>
      <c r="L109">
        <f>sz!BX109</f>
        <v>0</v>
      </c>
      <c r="M109">
        <f>sz!BW109</f>
        <v>0</v>
      </c>
      <c r="N109">
        <f>sz!CM109</f>
        <v>0</v>
      </c>
      <c r="O109">
        <f>sz!CL109</f>
        <v>0</v>
      </c>
      <c r="P109">
        <f>sz!DB109</f>
        <v>0</v>
      </c>
      <c r="Q109">
        <f>sz!DA109</f>
        <v>0</v>
      </c>
      <c r="R109">
        <f>sz!DQ109</f>
        <v>0</v>
      </c>
      <c r="S109">
        <f>sz!DP109</f>
        <v>0</v>
      </c>
      <c r="AE109" t="e">
        <f t="shared" si="3"/>
        <v>#N/A</v>
      </c>
      <c r="AF109" t="e">
        <f t="shared" si="4"/>
        <v>#N/A</v>
      </c>
    </row>
    <row r="110" spans="2:32">
      <c r="B110">
        <f>sz!D110</f>
        <v>0</v>
      </c>
      <c r="C110">
        <f>sz!C110</f>
        <v>0</v>
      </c>
      <c r="D110">
        <f>sz!S110</f>
        <v>0</v>
      </c>
      <c r="E110">
        <f>sz!R110</f>
        <v>0</v>
      </c>
      <c r="F110">
        <f>sz!AG110</f>
        <v>0</v>
      </c>
      <c r="G110">
        <f>sz!AF110</f>
        <v>0</v>
      </c>
      <c r="H110">
        <f>sz!AU110</f>
        <v>0</v>
      </c>
      <c r="I110">
        <f>sz!AT110</f>
        <v>0</v>
      </c>
      <c r="J110">
        <f>sz!BI110</f>
        <v>0</v>
      </c>
      <c r="K110">
        <f>sz!BH110</f>
        <v>0</v>
      </c>
      <c r="L110">
        <f>sz!BX110</f>
        <v>0</v>
      </c>
      <c r="M110">
        <f>sz!BW110</f>
        <v>0</v>
      </c>
      <c r="N110">
        <f>sz!CM110</f>
        <v>0</v>
      </c>
      <c r="O110">
        <f>sz!CL110</f>
        <v>0</v>
      </c>
      <c r="P110">
        <f>sz!DB110</f>
        <v>0</v>
      </c>
      <c r="Q110">
        <f>sz!DA110</f>
        <v>0</v>
      </c>
      <c r="R110">
        <f>sz!DQ110</f>
        <v>0</v>
      </c>
      <c r="S110">
        <f>sz!DP110</f>
        <v>0</v>
      </c>
      <c r="AE110" t="e">
        <f t="shared" si="3"/>
        <v>#N/A</v>
      </c>
      <c r="AF110" t="e">
        <f t="shared" si="4"/>
        <v>#N/A</v>
      </c>
    </row>
    <row r="111" spans="2:32">
      <c r="B111">
        <f>sz!D111</f>
        <v>0</v>
      </c>
      <c r="C111">
        <f>sz!C111</f>
        <v>0</v>
      </c>
      <c r="D111">
        <f>sz!S111</f>
        <v>0</v>
      </c>
      <c r="E111">
        <f>sz!R111</f>
        <v>0</v>
      </c>
      <c r="F111">
        <f>sz!AG111</f>
        <v>0</v>
      </c>
      <c r="G111">
        <f>sz!AF111</f>
        <v>0</v>
      </c>
      <c r="H111">
        <f>sz!AU111</f>
        <v>0</v>
      </c>
      <c r="I111">
        <f>sz!AT111</f>
        <v>0</v>
      </c>
      <c r="J111">
        <f>sz!BI111</f>
        <v>0</v>
      </c>
      <c r="K111">
        <f>sz!BH111</f>
        <v>0</v>
      </c>
      <c r="L111">
        <f>sz!BX111</f>
        <v>0</v>
      </c>
      <c r="M111">
        <f>sz!BW111</f>
        <v>0</v>
      </c>
      <c r="N111">
        <f>sz!CM111</f>
        <v>0</v>
      </c>
      <c r="O111">
        <f>sz!CL111</f>
        <v>0</v>
      </c>
      <c r="P111">
        <f>sz!DB111</f>
        <v>0</v>
      </c>
      <c r="Q111">
        <f>sz!DA111</f>
        <v>0</v>
      </c>
      <c r="R111">
        <f>sz!DQ111</f>
        <v>0</v>
      </c>
      <c r="S111">
        <f>sz!DP111</f>
        <v>0</v>
      </c>
      <c r="AE111" t="e">
        <f t="shared" si="3"/>
        <v>#N/A</v>
      </c>
      <c r="AF111" t="e">
        <f t="shared" si="4"/>
        <v>#N/A</v>
      </c>
    </row>
    <row r="112" spans="2:32">
      <c r="B112">
        <f>sz!D112</f>
        <v>0</v>
      </c>
      <c r="C112">
        <f>sz!C112</f>
        <v>0</v>
      </c>
      <c r="D112">
        <f>sz!S112</f>
        <v>0</v>
      </c>
      <c r="E112">
        <f>sz!R112</f>
        <v>0</v>
      </c>
      <c r="F112">
        <f>sz!AG112</f>
        <v>0</v>
      </c>
      <c r="G112">
        <f>sz!AF112</f>
        <v>0</v>
      </c>
      <c r="H112">
        <f>sz!AU112</f>
        <v>0</v>
      </c>
      <c r="I112">
        <f>sz!AT112</f>
        <v>0</v>
      </c>
      <c r="J112">
        <f>sz!BI112</f>
        <v>0</v>
      </c>
      <c r="K112">
        <f>sz!BH112</f>
        <v>0</v>
      </c>
      <c r="L112">
        <f>sz!BX112</f>
        <v>0</v>
      </c>
      <c r="M112">
        <f>sz!BW112</f>
        <v>0</v>
      </c>
      <c r="N112">
        <f>sz!CM112</f>
        <v>0</v>
      </c>
      <c r="O112">
        <f>sz!CL112</f>
        <v>0</v>
      </c>
      <c r="P112">
        <f>sz!DB112</f>
        <v>0</v>
      </c>
      <c r="Q112">
        <f>sz!DA112</f>
        <v>0</v>
      </c>
      <c r="R112">
        <f>sz!DQ112</f>
        <v>0</v>
      </c>
      <c r="S112">
        <f>sz!DP112</f>
        <v>0</v>
      </c>
      <c r="AE112" t="e">
        <f t="shared" si="3"/>
        <v>#N/A</v>
      </c>
      <c r="AF112" t="e">
        <f t="shared" si="4"/>
        <v>#N/A</v>
      </c>
    </row>
    <row r="113" spans="2:32">
      <c r="B113">
        <f>sz!D113</f>
        <v>0</v>
      </c>
      <c r="C113">
        <f>sz!C113</f>
        <v>0</v>
      </c>
      <c r="D113">
        <f>sz!S113</f>
        <v>0</v>
      </c>
      <c r="E113">
        <f>sz!R113</f>
        <v>0</v>
      </c>
      <c r="F113">
        <f>sz!AG113</f>
        <v>0</v>
      </c>
      <c r="G113">
        <f>sz!AF113</f>
        <v>0</v>
      </c>
      <c r="H113">
        <f>sz!AU113</f>
        <v>0</v>
      </c>
      <c r="I113">
        <f>sz!AT113</f>
        <v>0</v>
      </c>
      <c r="J113">
        <f>sz!BI113</f>
        <v>0</v>
      </c>
      <c r="K113">
        <f>sz!BH113</f>
        <v>0</v>
      </c>
      <c r="L113">
        <f>sz!BX113</f>
        <v>0</v>
      </c>
      <c r="M113">
        <f>sz!BW113</f>
        <v>0</v>
      </c>
      <c r="N113">
        <f>sz!CM113</f>
        <v>0</v>
      </c>
      <c r="O113">
        <f>sz!CL113</f>
        <v>0</v>
      </c>
      <c r="P113">
        <f>sz!DB113</f>
        <v>0</v>
      </c>
      <c r="Q113">
        <f>sz!DA113</f>
        <v>0</v>
      </c>
      <c r="R113">
        <f>sz!DQ113</f>
        <v>0</v>
      </c>
      <c r="S113">
        <f>sz!DP113</f>
        <v>0</v>
      </c>
      <c r="AE113" t="e">
        <f t="shared" si="3"/>
        <v>#N/A</v>
      </c>
      <c r="AF113" t="e">
        <f t="shared" si="4"/>
        <v>#N/A</v>
      </c>
    </row>
    <row r="114" spans="2:32">
      <c r="B114">
        <f>sz!D114</f>
        <v>0</v>
      </c>
      <c r="C114">
        <f>sz!C114</f>
        <v>0</v>
      </c>
      <c r="D114">
        <f>sz!S114</f>
        <v>0</v>
      </c>
      <c r="E114">
        <f>sz!R114</f>
        <v>0</v>
      </c>
      <c r="F114">
        <f>sz!AG114</f>
        <v>0</v>
      </c>
      <c r="G114">
        <f>sz!AF114</f>
        <v>0</v>
      </c>
      <c r="H114">
        <f>sz!AU114</f>
        <v>0</v>
      </c>
      <c r="I114">
        <f>sz!AT114</f>
        <v>0</v>
      </c>
      <c r="J114">
        <f>sz!BI114</f>
        <v>0</v>
      </c>
      <c r="K114">
        <f>sz!BH114</f>
        <v>0</v>
      </c>
      <c r="L114">
        <f>sz!BX114</f>
        <v>0</v>
      </c>
      <c r="M114">
        <f>sz!BW114</f>
        <v>0</v>
      </c>
      <c r="N114">
        <f>sz!CM114</f>
        <v>0</v>
      </c>
      <c r="O114">
        <f>sz!CL114</f>
        <v>0</v>
      </c>
      <c r="P114">
        <f>sz!DB114</f>
        <v>0</v>
      </c>
      <c r="Q114">
        <f>sz!DA114</f>
        <v>0</v>
      </c>
      <c r="R114">
        <f>sz!DQ114</f>
        <v>0</v>
      </c>
      <c r="S114">
        <f>sz!DP114</f>
        <v>0</v>
      </c>
      <c r="AE114" t="e">
        <f t="shared" si="3"/>
        <v>#N/A</v>
      </c>
      <c r="AF114" t="e">
        <f t="shared" si="4"/>
        <v>#N/A</v>
      </c>
    </row>
    <row r="115" spans="2:32">
      <c r="B115">
        <f>sz!D115</f>
        <v>0</v>
      </c>
      <c r="C115">
        <f>sz!C115</f>
        <v>0</v>
      </c>
      <c r="D115">
        <f>sz!S115</f>
        <v>0</v>
      </c>
      <c r="E115">
        <f>sz!R115</f>
        <v>0</v>
      </c>
      <c r="F115">
        <f>sz!AG115</f>
        <v>0</v>
      </c>
      <c r="G115">
        <f>sz!AF115</f>
        <v>0</v>
      </c>
      <c r="H115">
        <f>sz!AU115</f>
        <v>0</v>
      </c>
      <c r="I115">
        <f>sz!AT115</f>
        <v>0</v>
      </c>
      <c r="J115">
        <f>sz!BI115</f>
        <v>0</v>
      </c>
      <c r="K115">
        <f>sz!BH115</f>
        <v>0</v>
      </c>
      <c r="L115">
        <f>sz!BX115</f>
        <v>0</v>
      </c>
      <c r="M115">
        <f>sz!BW115</f>
        <v>0</v>
      </c>
      <c r="N115">
        <f>sz!CM115</f>
        <v>0</v>
      </c>
      <c r="O115">
        <f>sz!CL115</f>
        <v>0</v>
      </c>
      <c r="P115">
        <f>sz!DB115</f>
        <v>0</v>
      </c>
      <c r="Q115">
        <f>sz!DA115</f>
        <v>0</v>
      </c>
      <c r="R115">
        <f>sz!DQ115</f>
        <v>0</v>
      </c>
      <c r="S115">
        <f>sz!DP115</f>
        <v>0</v>
      </c>
      <c r="AE115" t="e">
        <f t="shared" si="3"/>
        <v>#N/A</v>
      </c>
      <c r="AF115" t="e">
        <f t="shared" si="4"/>
        <v>#N/A</v>
      </c>
    </row>
    <row r="116" spans="2:32">
      <c r="B116">
        <f>sz!D116</f>
        <v>0</v>
      </c>
      <c r="C116">
        <f>sz!C116</f>
        <v>0</v>
      </c>
      <c r="D116">
        <f>sz!S116</f>
        <v>0</v>
      </c>
      <c r="E116">
        <f>sz!R116</f>
        <v>0</v>
      </c>
      <c r="F116">
        <f>sz!AG116</f>
        <v>0</v>
      </c>
      <c r="G116">
        <f>sz!AF116</f>
        <v>0</v>
      </c>
      <c r="H116">
        <f>sz!AU116</f>
        <v>0</v>
      </c>
      <c r="I116">
        <f>sz!AT116</f>
        <v>0</v>
      </c>
      <c r="J116">
        <f>sz!BI116</f>
        <v>0</v>
      </c>
      <c r="K116">
        <f>sz!BH116</f>
        <v>0</v>
      </c>
      <c r="L116">
        <f>sz!BX116</f>
        <v>0</v>
      </c>
      <c r="M116">
        <f>sz!BW116</f>
        <v>0</v>
      </c>
      <c r="N116">
        <f>sz!CM116</f>
        <v>0</v>
      </c>
      <c r="O116">
        <f>sz!CL116</f>
        <v>0</v>
      </c>
      <c r="P116">
        <f>sz!DB116</f>
        <v>0</v>
      </c>
      <c r="Q116">
        <f>sz!DA116</f>
        <v>0</v>
      </c>
      <c r="R116">
        <f>sz!DQ116</f>
        <v>0</v>
      </c>
      <c r="S116">
        <f>sz!DP116</f>
        <v>0</v>
      </c>
      <c r="AE116" t="e">
        <f t="shared" si="3"/>
        <v>#N/A</v>
      </c>
      <c r="AF116" t="e">
        <f t="shared" si="4"/>
        <v>#N/A</v>
      </c>
    </row>
    <row r="117" spans="2:32">
      <c r="B117">
        <f>sz!D117</f>
        <v>0</v>
      </c>
      <c r="C117">
        <f>sz!C117</f>
        <v>0</v>
      </c>
      <c r="D117">
        <f>sz!S117</f>
        <v>0</v>
      </c>
      <c r="E117">
        <f>sz!R117</f>
        <v>0</v>
      </c>
      <c r="F117">
        <f>sz!AG117</f>
        <v>0</v>
      </c>
      <c r="G117">
        <f>sz!AF117</f>
        <v>0</v>
      </c>
      <c r="H117">
        <f>sz!AU117</f>
        <v>0</v>
      </c>
      <c r="I117">
        <f>sz!AT117</f>
        <v>0</v>
      </c>
      <c r="J117">
        <f>sz!BI117</f>
        <v>0</v>
      </c>
      <c r="K117">
        <f>sz!BH117</f>
        <v>0</v>
      </c>
      <c r="L117">
        <f>sz!BX117</f>
        <v>0</v>
      </c>
      <c r="M117">
        <f>sz!BW117</f>
        <v>0</v>
      </c>
      <c r="N117">
        <f>sz!CM117</f>
        <v>0</v>
      </c>
      <c r="O117">
        <f>sz!CL117</f>
        <v>0</v>
      </c>
      <c r="P117">
        <f>sz!DB117</f>
        <v>0</v>
      </c>
      <c r="Q117">
        <f>sz!DA117</f>
        <v>0</v>
      </c>
      <c r="R117">
        <f>sz!DQ117</f>
        <v>0</v>
      </c>
      <c r="S117">
        <f>sz!DP117</f>
        <v>0</v>
      </c>
      <c r="AE117" t="e">
        <f t="shared" si="3"/>
        <v>#N/A</v>
      </c>
      <c r="AF117" t="e">
        <f t="shared" si="4"/>
        <v>#N/A</v>
      </c>
    </row>
    <row r="118" spans="2:32">
      <c r="B118">
        <f>sz!D118</f>
        <v>0</v>
      </c>
      <c r="C118">
        <f>sz!C118</f>
        <v>0</v>
      </c>
      <c r="D118">
        <f>sz!S118</f>
        <v>0</v>
      </c>
      <c r="E118">
        <f>sz!R118</f>
        <v>0</v>
      </c>
      <c r="F118">
        <f>sz!AG118</f>
        <v>0</v>
      </c>
      <c r="G118">
        <f>sz!AF118</f>
        <v>0</v>
      </c>
      <c r="H118">
        <f>sz!AU118</f>
        <v>0</v>
      </c>
      <c r="I118">
        <f>sz!AT118</f>
        <v>0</v>
      </c>
      <c r="J118">
        <f>sz!BI118</f>
        <v>0</v>
      </c>
      <c r="K118">
        <f>sz!BH118</f>
        <v>0</v>
      </c>
      <c r="L118">
        <f>sz!BX118</f>
        <v>0</v>
      </c>
      <c r="M118">
        <f>sz!BW118</f>
        <v>0</v>
      </c>
      <c r="N118">
        <f>sz!CM118</f>
        <v>0</v>
      </c>
      <c r="O118">
        <f>sz!CL118</f>
        <v>0</v>
      </c>
      <c r="P118">
        <f>sz!DB118</f>
        <v>0</v>
      </c>
      <c r="Q118">
        <f>sz!DA118</f>
        <v>0</v>
      </c>
      <c r="R118">
        <f>sz!DQ118</f>
        <v>0</v>
      </c>
      <c r="S118">
        <f>sz!DP118</f>
        <v>0</v>
      </c>
      <c r="AE118" t="e">
        <f t="shared" si="3"/>
        <v>#N/A</v>
      </c>
      <c r="AF118" t="e">
        <f t="shared" si="4"/>
        <v>#N/A</v>
      </c>
    </row>
    <row r="119" spans="2:32">
      <c r="B119">
        <f>sz!D119</f>
        <v>0</v>
      </c>
      <c r="C119">
        <f>sz!C119</f>
        <v>0</v>
      </c>
      <c r="D119">
        <f>sz!S119</f>
        <v>0</v>
      </c>
      <c r="E119">
        <f>sz!R119</f>
        <v>0</v>
      </c>
      <c r="F119">
        <f>sz!AG119</f>
        <v>0</v>
      </c>
      <c r="G119">
        <f>sz!AF119</f>
        <v>0</v>
      </c>
      <c r="H119">
        <f>sz!AU119</f>
        <v>0</v>
      </c>
      <c r="I119">
        <f>sz!AT119</f>
        <v>0</v>
      </c>
      <c r="J119">
        <f>sz!BI119</f>
        <v>0</v>
      </c>
      <c r="K119">
        <f>sz!BH119</f>
        <v>0</v>
      </c>
      <c r="L119">
        <f>sz!BX119</f>
        <v>0</v>
      </c>
      <c r="M119">
        <f>sz!BW119</f>
        <v>0</v>
      </c>
      <c r="N119">
        <f>sz!CM119</f>
        <v>0</v>
      </c>
      <c r="O119">
        <f>sz!CL119</f>
        <v>0</v>
      </c>
      <c r="P119">
        <f>sz!DB119</f>
        <v>0</v>
      </c>
      <c r="Q119">
        <f>sz!DA119</f>
        <v>0</v>
      </c>
      <c r="R119">
        <f>sz!DQ119</f>
        <v>0</v>
      </c>
      <c r="S119">
        <f>sz!DP119</f>
        <v>0</v>
      </c>
      <c r="AE119" t="e">
        <f t="shared" si="3"/>
        <v>#N/A</v>
      </c>
      <c r="AF119" t="e">
        <f t="shared" si="4"/>
        <v>#N/A</v>
      </c>
    </row>
    <row r="120" spans="2:32">
      <c r="B120">
        <f>sz!D120</f>
        <v>0</v>
      </c>
      <c r="C120">
        <f>sz!C120</f>
        <v>0</v>
      </c>
      <c r="D120">
        <f>sz!S120</f>
        <v>0</v>
      </c>
      <c r="E120">
        <f>sz!R120</f>
        <v>0</v>
      </c>
      <c r="F120">
        <f>sz!AG120</f>
        <v>0</v>
      </c>
      <c r="G120">
        <f>sz!AF120</f>
        <v>0</v>
      </c>
      <c r="H120">
        <f>sz!AU120</f>
        <v>0</v>
      </c>
      <c r="I120">
        <f>sz!AT120</f>
        <v>0</v>
      </c>
      <c r="J120">
        <f>sz!BI120</f>
        <v>0</v>
      </c>
      <c r="K120">
        <f>sz!BH120</f>
        <v>0</v>
      </c>
      <c r="L120">
        <f>sz!BX120</f>
        <v>0</v>
      </c>
      <c r="M120">
        <f>sz!BW120</f>
        <v>0</v>
      </c>
      <c r="N120">
        <f>sz!CM120</f>
        <v>0</v>
      </c>
      <c r="O120">
        <f>sz!CL120</f>
        <v>0</v>
      </c>
      <c r="P120">
        <f>sz!DB120</f>
        <v>0</v>
      </c>
      <c r="Q120">
        <f>sz!DA120</f>
        <v>0</v>
      </c>
      <c r="R120">
        <f>sz!DQ120</f>
        <v>0</v>
      </c>
      <c r="S120">
        <f>sz!DP120</f>
        <v>0</v>
      </c>
      <c r="AE120" t="e">
        <f t="shared" si="3"/>
        <v>#N/A</v>
      </c>
      <c r="AF120" t="e">
        <f t="shared" si="4"/>
        <v>#N/A</v>
      </c>
    </row>
    <row r="121" spans="2:32">
      <c r="B121">
        <f>sz!D121</f>
        <v>0</v>
      </c>
      <c r="C121">
        <f>sz!C121</f>
        <v>0</v>
      </c>
      <c r="D121">
        <f>sz!S121</f>
        <v>0</v>
      </c>
      <c r="E121">
        <f>sz!R121</f>
        <v>0</v>
      </c>
      <c r="F121">
        <f>sz!AG121</f>
        <v>0</v>
      </c>
      <c r="G121">
        <f>sz!AF121</f>
        <v>0</v>
      </c>
      <c r="H121">
        <f>sz!AU121</f>
        <v>0</v>
      </c>
      <c r="I121">
        <f>sz!AT121</f>
        <v>0</v>
      </c>
      <c r="J121">
        <f>sz!BI121</f>
        <v>0</v>
      </c>
      <c r="K121">
        <f>sz!BH121</f>
        <v>0</v>
      </c>
      <c r="L121">
        <f>sz!BX121</f>
        <v>0</v>
      </c>
      <c r="M121">
        <f>sz!BW121</f>
        <v>0</v>
      </c>
      <c r="N121">
        <f>sz!CM121</f>
        <v>0</v>
      </c>
      <c r="O121">
        <f>sz!CL121</f>
        <v>0</v>
      </c>
      <c r="P121">
        <f>sz!DB121</f>
        <v>0</v>
      </c>
      <c r="Q121">
        <f>sz!DA121</f>
        <v>0</v>
      </c>
      <c r="R121">
        <f>sz!DQ121</f>
        <v>0</v>
      </c>
      <c r="S121">
        <f>sz!DP121</f>
        <v>0</v>
      </c>
      <c r="AE121" t="e">
        <f t="shared" si="3"/>
        <v>#N/A</v>
      </c>
      <c r="AF121" t="e">
        <f t="shared" si="4"/>
        <v>#N/A</v>
      </c>
    </row>
    <row r="122" spans="2:32">
      <c r="B122">
        <f>sz!D122</f>
        <v>0</v>
      </c>
      <c r="C122">
        <f>sz!C122</f>
        <v>0</v>
      </c>
      <c r="D122">
        <f>sz!S122</f>
        <v>0</v>
      </c>
      <c r="E122">
        <f>sz!R122</f>
        <v>0</v>
      </c>
      <c r="F122">
        <f>sz!AG122</f>
        <v>0</v>
      </c>
      <c r="G122">
        <f>sz!AF122</f>
        <v>0</v>
      </c>
      <c r="H122">
        <f>sz!AU122</f>
        <v>0</v>
      </c>
      <c r="I122">
        <f>sz!AT122</f>
        <v>0</v>
      </c>
      <c r="J122">
        <f>sz!BI122</f>
        <v>0</v>
      </c>
      <c r="K122">
        <f>sz!BH122</f>
        <v>0</v>
      </c>
      <c r="L122">
        <f>sz!BX122</f>
        <v>0</v>
      </c>
      <c r="M122">
        <f>sz!BW122</f>
        <v>0</v>
      </c>
      <c r="N122">
        <f>sz!CM122</f>
        <v>0</v>
      </c>
      <c r="O122">
        <f>sz!CL122</f>
        <v>0</v>
      </c>
      <c r="P122">
        <f>sz!DB122</f>
        <v>0</v>
      </c>
      <c r="Q122">
        <f>sz!DA122</f>
        <v>0</v>
      </c>
      <c r="R122">
        <f>sz!DQ122</f>
        <v>0</v>
      </c>
      <c r="S122">
        <f>sz!DP122</f>
        <v>0</v>
      </c>
      <c r="AE122" t="e">
        <f t="shared" si="3"/>
        <v>#N/A</v>
      </c>
      <c r="AF122" t="e">
        <f t="shared" si="4"/>
        <v>#N/A</v>
      </c>
    </row>
    <row r="123" spans="2:32">
      <c r="B123">
        <f>sz!D123</f>
        <v>0</v>
      </c>
      <c r="C123">
        <f>sz!C123</f>
        <v>0</v>
      </c>
      <c r="D123">
        <f>sz!S123</f>
        <v>0</v>
      </c>
      <c r="E123">
        <f>sz!R123</f>
        <v>0</v>
      </c>
      <c r="F123">
        <f>sz!AG123</f>
        <v>0</v>
      </c>
      <c r="G123">
        <f>sz!AF123</f>
        <v>0</v>
      </c>
      <c r="H123">
        <f>sz!AU123</f>
        <v>0</v>
      </c>
      <c r="I123">
        <f>sz!AT123</f>
        <v>0</v>
      </c>
      <c r="J123">
        <f>sz!BI123</f>
        <v>0</v>
      </c>
      <c r="K123">
        <f>sz!BH123</f>
        <v>0</v>
      </c>
      <c r="L123">
        <f>sz!BX123</f>
        <v>0</v>
      </c>
      <c r="M123">
        <f>sz!BW123</f>
        <v>0</v>
      </c>
      <c r="N123">
        <f>sz!CM123</f>
        <v>0</v>
      </c>
      <c r="O123">
        <f>sz!CL123</f>
        <v>0</v>
      </c>
      <c r="P123">
        <f>sz!DB123</f>
        <v>0</v>
      </c>
      <c r="Q123">
        <f>sz!DA123</f>
        <v>0</v>
      </c>
      <c r="R123">
        <f>sz!DQ123</f>
        <v>0</v>
      </c>
      <c r="S123">
        <f>sz!DP123</f>
        <v>0</v>
      </c>
      <c r="AE123" t="e">
        <f t="shared" si="3"/>
        <v>#N/A</v>
      </c>
      <c r="AF123" t="e">
        <f t="shared" si="4"/>
        <v>#N/A</v>
      </c>
    </row>
    <row r="124" spans="2:32">
      <c r="B124">
        <f>sz!D124</f>
        <v>0</v>
      </c>
      <c r="C124">
        <f>sz!C124</f>
        <v>0</v>
      </c>
      <c r="D124">
        <f>sz!S124</f>
        <v>0</v>
      </c>
      <c r="E124">
        <f>sz!R124</f>
        <v>0</v>
      </c>
      <c r="F124">
        <f>sz!AG124</f>
        <v>0</v>
      </c>
      <c r="G124">
        <f>sz!AF124</f>
        <v>0</v>
      </c>
      <c r="H124">
        <f>sz!AU124</f>
        <v>0</v>
      </c>
      <c r="I124">
        <f>sz!AT124</f>
        <v>0</v>
      </c>
      <c r="J124">
        <f>sz!BI124</f>
        <v>0</v>
      </c>
      <c r="K124">
        <f>sz!BH124</f>
        <v>0</v>
      </c>
      <c r="L124">
        <f>sz!BX124</f>
        <v>0</v>
      </c>
      <c r="M124">
        <f>sz!BW124</f>
        <v>0</v>
      </c>
      <c r="N124">
        <f>sz!CM124</f>
        <v>0</v>
      </c>
      <c r="O124">
        <f>sz!CL124</f>
        <v>0</v>
      </c>
      <c r="P124">
        <f>sz!DB124</f>
        <v>0</v>
      </c>
      <c r="Q124">
        <f>sz!DA124</f>
        <v>0</v>
      </c>
      <c r="R124">
        <f>sz!DQ124</f>
        <v>0</v>
      </c>
      <c r="S124">
        <f>sz!DP124</f>
        <v>0</v>
      </c>
      <c r="AE124" t="e">
        <f t="shared" si="3"/>
        <v>#N/A</v>
      </c>
      <c r="AF124" t="e">
        <f t="shared" si="4"/>
        <v>#N/A</v>
      </c>
    </row>
    <row r="125" spans="2:32">
      <c r="B125">
        <f>sz!D125</f>
        <v>0</v>
      </c>
      <c r="C125">
        <f>sz!C125</f>
        <v>0</v>
      </c>
      <c r="D125">
        <f>sz!S125</f>
        <v>0</v>
      </c>
      <c r="E125">
        <f>sz!R125</f>
        <v>0</v>
      </c>
      <c r="F125">
        <f>sz!AG125</f>
        <v>0</v>
      </c>
      <c r="G125">
        <f>sz!AF125</f>
        <v>0</v>
      </c>
      <c r="H125">
        <f>sz!AU125</f>
        <v>0</v>
      </c>
      <c r="I125">
        <f>sz!AT125</f>
        <v>0</v>
      </c>
      <c r="J125">
        <f>sz!BI125</f>
        <v>0</v>
      </c>
      <c r="K125">
        <f>sz!BH125</f>
        <v>0</v>
      </c>
      <c r="L125">
        <f>sz!BX125</f>
        <v>0</v>
      </c>
      <c r="M125">
        <f>sz!BW125</f>
        <v>0</v>
      </c>
      <c r="N125">
        <f>sz!CM125</f>
        <v>0</v>
      </c>
      <c r="O125">
        <f>sz!CL125</f>
        <v>0</v>
      </c>
      <c r="P125">
        <f>sz!DB125</f>
        <v>0</v>
      </c>
      <c r="Q125">
        <f>sz!DA125</f>
        <v>0</v>
      </c>
      <c r="R125">
        <f>sz!DQ125</f>
        <v>0</v>
      </c>
      <c r="S125">
        <f>sz!DP125</f>
        <v>0</v>
      </c>
      <c r="AE125" t="e">
        <f t="shared" si="3"/>
        <v>#N/A</v>
      </c>
      <c r="AF125" t="e">
        <f t="shared" si="4"/>
        <v>#N/A</v>
      </c>
    </row>
    <row r="126" spans="2:32">
      <c r="B126">
        <f>sz!D126</f>
        <v>0</v>
      </c>
      <c r="C126">
        <f>sz!C126</f>
        <v>0</v>
      </c>
      <c r="D126">
        <f>sz!S126</f>
        <v>0</v>
      </c>
      <c r="E126">
        <f>sz!R126</f>
        <v>0</v>
      </c>
      <c r="F126">
        <f>sz!AG126</f>
        <v>0</v>
      </c>
      <c r="G126">
        <f>sz!AF126</f>
        <v>0</v>
      </c>
      <c r="H126">
        <f>sz!AU126</f>
        <v>0</v>
      </c>
      <c r="I126">
        <f>sz!AT126</f>
        <v>0</v>
      </c>
      <c r="J126">
        <f>sz!BI126</f>
        <v>0</v>
      </c>
      <c r="K126">
        <f>sz!BH126</f>
        <v>0</v>
      </c>
      <c r="L126">
        <f>sz!BX126</f>
        <v>0</v>
      </c>
      <c r="M126">
        <f>sz!BW126</f>
        <v>0</v>
      </c>
      <c r="N126">
        <f>sz!CM126</f>
        <v>0</v>
      </c>
      <c r="O126">
        <f>sz!CL126</f>
        <v>0</v>
      </c>
      <c r="P126">
        <f>sz!DB126</f>
        <v>0</v>
      </c>
      <c r="Q126">
        <f>sz!DA126</f>
        <v>0</v>
      </c>
      <c r="R126">
        <f>sz!DQ126</f>
        <v>0</v>
      </c>
      <c r="S126">
        <f>sz!DP126</f>
        <v>0</v>
      </c>
      <c r="AE126" t="e">
        <f t="shared" si="3"/>
        <v>#N/A</v>
      </c>
      <c r="AF126" t="e">
        <f t="shared" si="4"/>
        <v>#N/A</v>
      </c>
    </row>
    <row r="127" spans="2:32">
      <c r="B127">
        <f>sz!D127</f>
        <v>0</v>
      </c>
      <c r="C127">
        <f>sz!C127</f>
        <v>0</v>
      </c>
      <c r="D127">
        <f>sz!S127</f>
        <v>0</v>
      </c>
      <c r="E127">
        <f>sz!R127</f>
        <v>0</v>
      </c>
      <c r="F127">
        <f>sz!AG127</f>
        <v>0</v>
      </c>
      <c r="G127">
        <f>sz!AF127</f>
        <v>0</v>
      </c>
      <c r="H127">
        <f>sz!AU127</f>
        <v>0</v>
      </c>
      <c r="I127">
        <f>sz!AT127</f>
        <v>0</v>
      </c>
      <c r="J127">
        <f>sz!BI127</f>
        <v>0</v>
      </c>
      <c r="K127">
        <f>sz!BH127</f>
        <v>0</v>
      </c>
      <c r="L127">
        <f>sz!BX127</f>
        <v>0</v>
      </c>
      <c r="M127">
        <f>sz!BW127</f>
        <v>0</v>
      </c>
      <c r="N127">
        <f>sz!CM127</f>
        <v>0</v>
      </c>
      <c r="O127">
        <f>sz!CL127</f>
        <v>0</v>
      </c>
      <c r="P127">
        <f>sz!DB127</f>
        <v>0</v>
      </c>
      <c r="Q127">
        <f>sz!DA127</f>
        <v>0</v>
      </c>
      <c r="R127">
        <f>sz!DQ127</f>
        <v>0</v>
      </c>
      <c r="S127">
        <f>sz!DP127</f>
        <v>0</v>
      </c>
      <c r="AE127" t="e">
        <f t="shared" si="3"/>
        <v>#N/A</v>
      </c>
      <c r="AF127" t="e">
        <f t="shared" si="4"/>
        <v>#N/A</v>
      </c>
    </row>
    <row r="128" spans="2:32">
      <c r="B128">
        <f>sz!D128</f>
        <v>0</v>
      </c>
      <c r="C128">
        <f>sz!C128</f>
        <v>0</v>
      </c>
      <c r="D128">
        <f>sz!S128</f>
        <v>0</v>
      </c>
      <c r="E128">
        <f>sz!R128</f>
        <v>0</v>
      </c>
      <c r="F128">
        <f>sz!AG128</f>
        <v>0</v>
      </c>
      <c r="G128">
        <f>sz!AF128</f>
        <v>0</v>
      </c>
      <c r="H128">
        <f>sz!AU128</f>
        <v>0</v>
      </c>
      <c r="I128">
        <f>sz!AT128</f>
        <v>0</v>
      </c>
      <c r="J128">
        <f>sz!BI128</f>
        <v>0</v>
      </c>
      <c r="K128">
        <f>sz!BH128</f>
        <v>0</v>
      </c>
      <c r="L128">
        <f>sz!BX128</f>
        <v>0</v>
      </c>
      <c r="M128">
        <f>sz!BW128</f>
        <v>0</v>
      </c>
      <c r="N128">
        <f>sz!CM128</f>
        <v>0</v>
      </c>
      <c r="O128">
        <f>sz!CL128</f>
        <v>0</v>
      </c>
      <c r="P128">
        <f>sz!DB128</f>
        <v>0</v>
      </c>
      <c r="Q128">
        <f>sz!DA128</f>
        <v>0</v>
      </c>
      <c r="R128">
        <f>sz!DQ128</f>
        <v>0</v>
      </c>
      <c r="S128">
        <f>sz!DP128</f>
        <v>0</v>
      </c>
      <c r="AE128" t="e">
        <f t="shared" si="3"/>
        <v>#N/A</v>
      </c>
      <c r="AF128" t="e">
        <f t="shared" si="4"/>
        <v>#N/A</v>
      </c>
    </row>
    <row r="129" spans="2:32">
      <c r="B129">
        <f>sz!D129</f>
        <v>0</v>
      </c>
      <c r="C129">
        <f>sz!C129</f>
        <v>0</v>
      </c>
      <c r="D129">
        <f>sz!S129</f>
        <v>0</v>
      </c>
      <c r="E129">
        <f>sz!R129</f>
        <v>0</v>
      </c>
      <c r="F129">
        <f>sz!AG129</f>
        <v>0</v>
      </c>
      <c r="G129">
        <f>sz!AF129</f>
        <v>0</v>
      </c>
      <c r="H129">
        <f>sz!AU129</f>
        <v>0</v>
      </c>
      <c r="I129">
        <f>sz!AT129</f>
        <v>0</v>
      </c>
      <c r="J129">
        <f>sz!BI129</f>
        <v>0</v>
      </c>
      <c r="K129">
        <f>sz!BH129</f>
        <v>0</v>
      </c>
      <c r="L129">
        <f>sz!BX129</f>
        <v>0</v>
      </c>
      <c r="M129">
        <f>sz!BW129</f>
        <v>0</v>
      </c>
      <c r="N129">
        <f>sz!CM129</f>
        <v>0</v>
      </c>
      <c r="O129">
        <f>sz!CL129</f>
        <v>0</v>
      </c>
      <c r="P129">
        <f>sz!DB129</f>
        <v>0</v>
      </c>
      <c r="Q129">
        <f>sz!DA129</f>
        <v>0</v>
      </c>
      <c r="R129">
        <f>sz!DQ129</f>
        <v>0</v>
      </c>
      <c r="S129">
        <f>sz!DP129</f>
        <v>0</v>
      </c>
      <c r="AE129" t="e">
        <f t="shared" si="3"/>
        <v>#N/A</v>
      </c>
      <c r="AF129" t="e">
        <f t="shared" si="4"/>
        <v>#N/A</v>
      </c>
    </row>
    <row r="130" spans="2:32">
      <c r="B130">
        <f>sz!D130</f>
        <v>0</v>
      </c>
      <c r="C130">
        <f>sz!C130</f>
        <v>0</v>
      </c>
      <c r="D130">
        <f>sz!S130</f>
        <v>0</v>
      </c>
      <c r="E130">
        <f>sz!R130</f>
        <v>0</v>
      </c>
      <c r="F130">
        <f>sz!AG130</f>
        <v>0</v>
      </c>
      <c r="G130">
        <f>sz!AF130</f>
        <v>0</v>
      </c>
      <c r="H130">
        <f>sz!AU130</f>
        <v>0</v>
      </c>
      <c r="I130">
        <f>sz!AT130</f>
        <v>0</v>
      </c>
      <c r="J130">
        <f>sz!BI130</f>
        <v>0</v>
      </c>
      <c r="K130">
        <f>sz!BH130</f>
        <v>0</v>
      </c>
      <c r="L130">
        <f>sz!BX130</f>
        <v>0</v>
      </c>
      <c r="M130">
        <f>sz!BW130</f>
        <v>0</v>
      </c>
      <c r="N130">
        <f>sz!CM130</f>
        <v>0</v>
      </c>
      <c r="O130">
        <f>sz!CL130</f>
        <v>0</v>
      </c>
      <c r="P130">
        <f>sz!DB130</f>
        <v>0</v>
      </c>
      <c r="Q130">
        <f>sz!DA130</f>
        <v>0</v>
      </c>
      <c r="R130">
        <f>sz!DQ130</f>
        <v>0</v>
      </c>
      <c r="S130">
        <f>sz!DP130</f>
        <v>0</v>
      </c>
      <c r="AE130" t="e">
        <f t="shared" si="3"/>
        <v>#N/A</v>
      </c>
      <c r="AF130" t="e">
        <f t="shared" si="4"/>
        <v>#N/A</v>
      </c>
    </row>
    <row r="131" spans="2:32">
      <c r="B131">
        <f>sz!D131</f>
        <v>0</v>
      </c>
      <c r="C131">
        <f>sz!C131</f>
        <v>0</v>
      </c>
      <c r="D131">
        <f>sz!S131</f>
        <v>0</v>
      </c>
      <c r="E131">
        <f>sz!R131</f>
        <v>0</v>
      </c>
      <c r="F131">
        <f>sz!AG131</f>
        <v>0</v>
      </c>
      <c r="G131">
        <f>sz!AF131</f>
        <v>0</v>
      </c>
      <c r="H131">
        <f>sz!AU131</f>
        <v>0</v>
      </c>
      <c r="I131">
        <f>sz!AT131</f>
        <v>0</v>
      </c>
      <c r="J131">
        <f>sz!BI131</f>
        <v>0</v>
      </c>
      <c r="K131">
        <f>sz!BH131</f>
        <v>0</v>
      </c>
      <c r="L131">
        <f>sz!BX131</f>
        <v>0</v>
      </c>
      <c r="M131">
        <f>sz!BW131</f>
        <v>0</v>
      </c>
      <c r="N131">
        <f>sz!CM131</f>
        <v>0</v>
      </c>
      <c r="O131">
        <f>sz!CL131</f>
        <v>0</v>
      </c>
      <c r="P131">
        <f>sz!DB131</f>
        <v>0</v>
      </c>
      <c r="Q131">
        <f>sz!DA131</f>
        <v>0</v>
      </c>
      <c r="R131">
        <f>sz!DQ131</f>
        <v>0</v>
      </c>
      <c r="S131">
        <f>sz!DP131</f>
        <v>0</v>
      </c>
      <c r="AE131" t="e">
        <f t="shared" ref="AE131:AE194" si="5">HLOOKUP($AI$1,$B:$AB,ROW(B131),FALSE)</f>
        <v>#N/A</v>
      </c>
      <c r="AF131" t="e">
        <f t="shared" ref="AF131:AF194" si="6">HLOOKUP($AF$1,$B:$AB,ROW(C131),FALSE)</f>
        <v>#N/A</v>
      </c>
    </row>
    <row r="132" spans="2:32">
      <c r="B132">
        <f>sz!D132</f>
        <v>0</v>
      </c>
      <c r="C132">
        <f>sz!C132</f>
        <v>0</v>
      </c>
      <c r="D132">
        <f>sz!S132</f>
        <v>0</v>
      </c>
      <c r="E132">
        <f>sz!R132</f>
        <v>0</v>
      </c>
      <c r="F132">
        <f>sz!AG132</f>
        <v>0</v>
      </c>
      <c r="G132">
        <f>sz!AF132</f>
        <v>0</v>
      </c>
      <c r="H132">
        <f>sz!AU132</f>
        <v>0</v>
      </c>
      <c r="I132">
        <f>sz!AT132</f>
        <v>0</v>
      </c>
      <c r="J132">
        <f>sz!BI132</f>
        <v>0</v>
      </c>
      <c r="K132">
        <f>sz!BH132</f>
        <v>0</v>
      </c>
      <c r="L132">
        <f>sz!BX132</f>
        <v>0</v>
      </c>
      <c r="M132">
        <f>sz!BW132</f>
        <v>0</v>
      </c>
      <c r="N132">
        <f>sz!CM132</f>
        <v>0</v>
      </c>
      <c r="O132">
        <f>sz!CL132</f>
        <v>0</v>
      </c>
      <c r="P132">
        <f>sz!DB132</f>
        <v>0</v>
      </c>
      <c r="Q132">
        <f>sz!DA132</f>
        <v>0</v>
      </c>
      <c r="R132">
        <f>sz!DQ132</f>
        <v>0</v>
      </c>
      <c r="S132">
        <f>sz!DP132</f>
        <v>0</v>
      </c>
      <c r="AE132" t="e">
        <f t="shared" si="5"/>
        <v>#N/A</v>
      </c>
      <c r="AF132" t="e">
        <f t="shared" si="6"/>
        <v>#N/A</v>
      </c>
    </row>
    <row r="133" spans="2:32">
      <c r="B133">
        <f>sz!D133</f>
        <v>0</v>
      </c>
      <c r="C133">
        <f>sz!C133</f>
        <v>0</v>
      </c>
      <c r="D133">
        <f>sz!S133</f>
        <v>0</v>
      </c>
      <c r="E133">
        <f>sz!R133</f>
        <v>0</v>
      </c>
      <c r="F133">
        <f>sz!AG133</f>
        <v>0</v>
      </c>
      <c r="G133">
        <f>sz!AF133</f>
        <v>0</v>
      </c>
      <c r="H133">
        <f>sz!AU133</f>
        <v>0</v>
      </c>
      <c r="I133">
        <f>sz!AT133</f>
        <v>0</v>
      </c>
      <c r="J133">
        <f>sz!BI133</f>
        <v>0</v>
      </c>
      <c r="K133">
        <f>sz!BH133</f>
        <v>0</v>
      </c>
      <c r="L133">
        <f>sz!BX133</f>
        <v>0</v>
      </c>
      <c r="M133">
        <f>sz!BW133</f>
        <v>0</v>
      </c>
      <c r="N133">
        <f>sz!CM133</f>
        <v>0</v>
      </c>
      <c r="O133">
        <f>sz!CL133</f>
        <v>0</v>
      </c>
      <c r="P133">
        <f>sz!DB133</f>
        <v>0</v>
      </c>
      <c r="Q133">
        <f>sz!DA133</f>
        <v>0</v>
      </c>
      <c r="R133">
        <f>sz!DQ133</f>
        <v>0</v>
      </c>
      <c r="S133">
        <f>sz!DP133</f>
        <v>0</v>
      </c>
      <c r="AE133" t="e">
        <f t="shared" si="5"/>
        <v>#N/A</v>
      </c>
      <c r="AF133" t="e">
        <f t="shared" si="6"/>
        <v>#N/A</v>
      </c>
    </row>
    <row r="134" spans="2:32">
      <c r="B134">
        <f>sz!D134</f>
        <v>0</v>
      </c>
      <c r="C134">
        <f>sz!C134</f>
        <v>0</v>
      </c>
      <c r="D134">
        <f>sz!S134</f>
        <v>0</v>
      </c>
      <c r="E134">
        <f>sz!R134</f>
        <v>0</v>
      </c>
      <c r="F134">
        <f>sz!AG134</f>
        <v>0</v>
      </c>
      <c r="G134">
        <f>sz!AF134</f>
        <v>0</v>
      </c>
      <c r="H134">
        <f>sz!AU134</f>
        <v>0</v>
      </c>
      <c r="I134">
        <f>sz!AT134</f>
        <v>0</v>
      </c>
      <c r="J134">
        <f>sz!BI134</f>
        <v>0</v>
      </c>
      <c r="K134">
        <f>sz!BH134</f>
        <v>0</v>
      </c>
      <c r="L134">
        <f>sz!BX134</f>
        <v>0</v>
      </c>
      <c r="M134">
        <f>sz!BW134</f>
        <v>0</v>
      </c>
      <c r="N134">
        <f>sz!CM134</f>
        <v>0</v>
      </c>
      <c r="O134">
        <f>sz!CL134</f>
        <v>0</v>
      </c>
      <c r="P134">
        <f>sz!DB134</f>
        <v>0</v>
      </c>
      <c r="Q134">
        <f>sz!DA134</f>
        <v>0</v>
      </c>
      <c r="R134">
        <f>sz!DQ134</f>
        <v>0</v>
      </c>
      <c r="S134">
        <f>sz!DP134</f>
        <v>0</v>
      </c>
      <c r="AE134" t="e">
        <f t="shared" si="5"/>
        <v>#N/A</v>
      </c>
      <c r="AF134" t="e">
        <f t="shared" si="6"/>
        <v>#N/A</v>
      </c>
    </row>
    <row r="135" spans="2:32">
      <c r="B135">
        <f>sz!D135</f>
        <v>0</v>
      </c>
      <c r="C135">
        <f>sz!C135</f>
        <v>0</v>
      </c>
      <c r="D135">
        <f>sz!S135</f>
        <v>0</v>
      </c>
      <c r="E135">
        <f>sz!R135</f>
        <v>0</v>
      </c>
      <c r="F135">
        <f>sz!AG135</f>
        <v>0</v>
      </c>
      <c r="G135">
        <f>sz!AF135</f>
        <v>0</v>
      </c>
      <c r="H135">
        <f>sz!AU135</f>
        <v>0</v>
      </c>
      <c r="I135">
        <f>sz!AT135</f>
        <v>0</v>
      </c>
      <c r="J135">
        <f>sz!BI135</f>
        <v>0</v>
      </c>
      <c r="K135">
        <f>sz!BH135</f>
        <v>0</v>
      </c>
      <c r="L135">
        <f>sz!BX135</f>
        <v>0</v>
      </c>
      <c r="M135">
        <f>sz!BW135</f>
        <v>0</v>
      </c>
      <c r="N135">
        <f>sz!CM135</f>
        <v>0</v>
      </c>
      <c r="O135">
        <f>sz!CL135</f>
        <v>0</v>
      </c>
      <c r="P135">
        <f>sz!DB135</f>
        <v>0</v>
      </c>
      <c r="Q135">
        <f>sz!DA135</f>
        <v>0</v>
      </c>
      <c r="R135">
        <f>sz!DQ135</f>
        <v>0</v>
      </c>
      <c r="S135">
        <f>sz!DP135</f>
        <v>0</v>
      </c>
      <c r="AE135" t="e">
        <f t="shared" si="5"/>
        <v>#N/A</v>
      </c>
      <c r="AF135" t="e">
        <f t="shared" si="6"/>
        <v>#N/A</v>
      </c>
    </row>
    <row r="136" spans="2:32">
      <c r="B136">
        <f>sz!D136</f>
        <v>0</v>
      </c>
      <c r="C136">
        <f>sz!C136</f>
        <v>0</v>
      </c>
      <c r="D136">
        <f>sz!S136</f>
        <v>0</v>
      </c>
      <c r="E136">
        <f>sz!R136</f>
        <v>0</v>
      </c>
      <c r="F136">
        <f>sz!AG136</f>
        <v>0</v>
      </c>
      <c r="G136">
        <f>sz!AF136</f>
        <v>0</v>
      </c>
      <c r="H136">
        <f>sz!AU136</f>
        <v>0</v>
      </c>
      <c r="I136">
        <f>sz!AT136</f>
        <v>0</v>
      </c>
      <c r="J136">
        <f>sz!BI136</f>
        <v>0</v>
      </c>
      <c r="K136">
        <f>sz!BH136</f>
        <v>0</v>
      </c>
      <c r="L136">
        <f>sz!BX136</f>
        <v>0</v>
      </c>
      <c r="M136">
        <f>sz!BW136</f>
        <v>0</v>
      </c>
      <c r="N136">
        <f>sz!CM136</f>
        <v>0</v>
      </c>
      <c r="O136">
        <f>sz!CL136</f>
        <v>0</v>
      </c>
      <c r="P136">
        <f>sz!DB136</f>
        <v>0</v>
      </c>
      <c r="Q136">
        <f>sz!DA136</f>
        <v>0</v>
      </c>
      <c r="R136">
        <f>sz!DQ136</f>
        <v>0</v>
      </c>
      <c r="S136">
        <f>sz!DP136</f>
        <v>0</v>
      </c>
      <c r="AE136" t="e">
        <f t="shared" si="5"/>
        <v>#N/A</v>
      </c>
      <c r="AF136" t="e">
        <f t="shared" si="6"/>
        <v>#N/A</v>
      </c>
    </row>
    <row r="137" spans="2:32">
      <c r="B137">
        <f>sz!D137</f>
        <v>0</v>
      </c>
      <c r="C137">
        <f>sz!C137</f>
        <v>0</v>
      </c>
      <c r="D137">
        <f>sz!S137</f>
        <v>0</v>
      </c>
      <c r="E137">
        <f>sz!R137</f>
        <v>0</v>
      </c>
      <c r="F137">
        <f>sz!AG137</f>
        <v>0</v>
      </c>
      <c r="G137">
        <f>sz!AF137</f>
        <v>0</v>
      </c>
      <c r="H137">
        <f>sz!AU137</f>
        <v>0</v>
      </c>
      <c r="I137">
        <f>sz!AT137</f>
        <v>0</v>
      </c>
      <c r="J137">
        <f>sz!BI137</f>
        <v>0</v>
      </c>
      <c r="K137">
        <f>sz!BH137</f>
        <v>0</v>
      </c>
      <c r="L137">
        <f>sz!BX137</f>
        <v>0</v>
      </c>
      <c r="M137">
        <f>sz!BW137</f>
        <v>0</v>
      </c>
      <c r="N137">
        <f>sz!CM137</f>
        <v>0</v>
      </c>
      <c r="O137">
        <f>sz!CL137</f>
        <v>0</v>
      </c>
      <c r="P137">
        <f>sz!DB137</f>
        <v>0</v>
      </c>
      <c r="Q137">
        <f>sz!DA137</f>
        <v>0</v>
      </c>
      <c r="R137">
        <f>sz!DQ137</f>
        <v>0</v>
      </c>
      <c r="S137">
        <f>sz!DP137</f>
        <v>0</v>
      </c>
      <c r="AE137" t="e">
        <f t="shared" si="5"/>
        <v>#N/A</v>
      </c>
      <c r="AF137" t="e">
        <f t="shared" si="6"/>
        <v>#N/A</v>
      </c>
    </row>
    <row r="138" spans="2:32">
      <c r="B138">
        <f>sz!D138</f>
        <v>0</v>
      </c>
      <c r="C138">
        <f>sz!C138</f>
        <v>0</v>
      </c>
      <c r="D138">
        <f>sz!S138</f>
        <v>0</v>
      </c>
      <c r="E138">
        <f>sz!R138</f>
        <v>0</v>
      </c>
      <c r="F138">
        <f>sz!AG138</f>
        <v>0</v>
      </c>
      <c r="G138">
        <f>sz!AF138</f>
        <v>0</v>
      </c>
      <c r="H138">
        <f>sz!AU138</f>
        <v>0</v>
      </c>
      <c r="I138">
        <f>sz!AT138</f>
        <v>0</v>
      </c>
      <c r="J138">
        <f>sz!BI138</f>
        <v>0</v>
      </c>
      <c r="K138">
        <f>sz!BH138</f>
        <v>0</v>
      </c>
      <c r="L138">
        <f>sz!BX138</f>
        <v>0</v>
      </c>
      <c r="M138">
        <f>sz!BW138</f>
        <v>0</v>
      </c>
      <c r="N138">
        <f>sz!CM138</f>
        <v>0</v>
      </c>
      <c r="O138">
        <f>sz!CL138</f>
        <v>0</v>
      </c>
      <c r="P138">
        <f>sz!DB138</f>
        <v>0</v>
      </c>
      <c r="Q138">
        <f>sz!DA138</f>
        <v>0</v>
      </c>
      <c r="R138">
        <f>sz!DQ138</f>
        <v>0</v>
      </c>
      <c r="S138">
        <f>sz!DP138</f>
        <v>0</v>
      </c>
      <c r="AE138" t="e">
        <f t="shared" si="5"/>
        <v>#N/A</v>
      </c>
      <c r="AF138" t="e">
        <f t="shared" si="6"/>
        <v>#N/A</v>
      </c>
    </row>
    <row r="139" spans="2:32">
      <c r="B139">
        <f>sz!D139</f>
        <v>0</v>
      </c>
      <c r="C139">
        <f>sz!C139</f>
        <v>0</v>
      </c>
      <c r="D139">
        <f>sz!S139</f>
        <v>0</v>
      </c>
      <c r="E139">
        <f>sz!R139</f>
        <v>0</v>
      </c>
      <c r="F139">
        <f>sz!AG139</f>
        <v>0</v>
      </c>
      <c r="G139">
        <f>sz!AF139</f>
        <v>0</v>
      </c>
      <c r="H139">
        <f>sz!AU139</f>
        <v>0</v>
      </c>
      <c r="I139">
        <f>sz!AT139</f>
        <v>0</v>
      </c>
      <c r="J139">
        <f>sz!BI139</f>
        <v>0</v>
      </c>
      <c r="K139">
        <f>sz!BH139</f>
        <v>0</v>
      </c>
      <c r="L139">
        <f>sz!BX139</f>
        <v>0</v>
      </c>
      <c r="M139">
        <f>sz!BW139</f>
        <v>0</v>
      </c>
      <c r="N139">
        <f>sz!CM139</f>
        <v>0</v>
      </c>
      <c r="O139">
        <f>sz!CL139</f>
        <v>0</v>
      </c>
      <c r="P139">
        <f>sz!DB139</f>
        <v>0</v>
      </c>
      <c r="Q139">
        <f>sz!DA139</f>
        <v>0</v>
      </c>
      <c r="R139">
        <f>sz!DQ139</f>
        <v>0</v>
      </c>
      <c r="S139">
        <f>sz!DP139</f>
        <v>0</v>
      </c>
      <c r="AE139" t="e">
        <f t="shared" si="5"/>
        <v>#N/A</v>
      </c>
      <c r="AF139" t="e">
        <f t="shared" si="6"/>
        <v>#N/A</v>
      </c>
    </row>
    <row r="140" spans="2:32">
      <c r="B140">
        <f>sz!D140</f>
        <v>0</v>
      </c>
      <c r="C140">
        <f>sz!C140</f>
        <v>0</v>
      </c>
      <c r="D140">
        <f>sz!S140</f>
        <v>0</v>
      </c>
      <c r="E140">
        <f>sz!R140</f>
        <v>0</v>
      </c>
      <c r="F140">
        <f>sz!AG140</f>
        <v>0</v>
      </c>
      <c r="G140">
        <f>sz!AF140</f>
        <v>0</v>
      </c>
      <c r="H140">
        <f>sz!AU140</f>
        <v>0</v>
      </c>
      <c r="I140">
        <f>sz!AT140</f>
        <v>0</v>
      </c>
      <c r="J140">
        <f>sz!BI140</f>
        <v>0</v>
      </c>
      <c r="K140">
        <f>sz!BH140</f>
        <v>0</v>
      </c>
      <c r="L140">
        <f>sz!BX140</f>
        <v>0</v>
      </c>
      <c r="M140">
        <f>sz!BW140</f>
        <v>0</v>
      </c>
      <c r="N140">
        <f>sz!CM140</f>
        <v>0</v>
      </c>
      <c r="O140">
        <f>sz!CL140</f>
        <v>0</v>
      </c>
      <c r="P140">
        <f>sz!DB140</f>
        <v>0</v>
      </c>
      <c r="Q140">
        <f>sz!DA140</f>
        <v>0</v>
      </c>
      <c r="R140">
        <f>sz!DQ140</f>
        <v>0</v>
      </c>
      <c r="S140">
        <f>sz!DP140</f>
        <v>0</v>
      </c>
      <c r="AE140" t="e">
        <f t="shared" si="5"/>
        <v>#N/A</v>
      </c>
      <c r="AF140" t="e">
        <f t="shared" si="6"/>
        <v>#N/A</v>
      </c>
    </row>
    <row r="141" spans="2:32">
      <c r="B141">
        <f>sz!D141</f>
        <v>0</v>
      </c>
      <c r="C141">
        <f>sz!C141</f>
        <v>0</v>
      </c>
      <c r="D141">
        <f>sz!S141</f>
        <v>0</v>
      </c>
      <c r="E141">
        <f>sz!R141</f>
        <v>0</v>
      </c>
      <c r="F141">
        <f>sz!AG141</f>
        <v>0</v>
      </c>
      <c r="G141">
        <f>sz!AF141</f>
        <v>0</v>
      </c>
      <c r="H141">
        <f>sz!AU141</f>
        <v>0</v>
      </c>
      <c r="I141">
        <f>sz!AT141</f>
        <v>0</v>
      </c>
      <c r="J141">
        <f>sz!BI141</f>
        <v>0</v>
      </c>
      <c r="K141">
        <f>sz!BH141</f>
        <v>0</v>
      </c>
      <c r="L141">
        <f>sz!BX141</f>
        <v>0</v>
      </c>
      <c r="M141">
        <f>sz!BW141</f>
        <v>0</v>
      </c>
      <c r="N141">
        <f>sz!CM141</f>
        <v>0</v>
      </c>
      <c r="O141">
        <f>sz!CL141</f>
        <v>0</v>
      </c>
      <c r="P141">
        <f>sz!DB141</f>
        <v>0</v>
      </c>
      <c r="Q141">
        <f>sz!DA141</f>
        <v>0</v>
      </c>
      <c r="R141">
        <f>sz!DQ141</f>
        <v>0</v>
      </c>
      <c r="S141">
        <f>sz!DP141</f>
        <v>0</v>
      </c>
      <c r="AE141" t="e">
        <f t="shared" si="5"/>
        <v>#N/A</v>
      </c>
      <c r="AF141" t="e">
        <f t="shared" si="6"/>
        <v>#N/A</v>
      </c>
    </row>
    <row r="142" spans="2:32">
      <c r="B142">
        <f>sz!D142</f>
        <v>0</v>
      </c>
      <c r="C142">
        <f>sz!C142</f>
        <v>0</v>
      </c>
      <c r="D142">
        <f>sz!S142</f>
        <v>0</v>
      </c>
      <c r="E142">
        <f>sz!R142</f>
        <v>0</v>
      </c>
      <c r="F142">
        <f>sz!AG142</f>
        <v>0</v>
      </c>
      <c r="G142">
        <f>sz!AF142</f>
        <v>0</v>
      </c>
      <c r="H142">
        <f>sz!AU142</f>
        <v>0</v>
      </c>
      <c r="I142">
        <f>sz!AT142</f>
        <v>0</v>
      </c>
      <c r="J142">
        <f>sz!BI142</f>
        <v>0</v>
      </c>
      <c r="K142">
        <f>sz!BH142</f>
        <v>0</v>
      </c>
      <c r="L142">
        <f>sz!BX142</f>
        <v>0</v>
      </c>
      <c r="M142">
        <f>sz!BW142</f>
        <v>0</v>
      </c>
      <c r="N142">
        <f>sz!CM142</f>
        <v>0</v>
      </c>
      <c r="O142">
        <f>sz!CL142</f>
        <v>0</v>
      </c>
      <c r="P142">
        <f>sz!DB142</f>
        <v>0</v>
      </c>
      <c r="Q142">
        <f>sz!DA142</f>
        <v>0</v>
      </c>
      <c r="R142">
        <f>sz!DQ142</f>
        <v>0</v>
      </c>
      <c r="S142">
        <f>sz!DP142</f>
        <v>0</v>
      </c>
      <c r="AE142" t="e">
        <f t="shared" si="5"/>
        <v>#N/A</v>
      </c>
      <c r="AF142" t="e">
        <f t="shared" si="6"/>
        <v>#N/A</v>
      </c>
    </row>
    <row r="143" spans="2:32">
      <c r="B143">
        <f>sz!D143</f>
        <v>0</v>
      </c>
      <c r="C143">
        <f>sz!C143</f>
        <v>0</v>
      </c>
      <c r="D143">
        <f>sz!S143</f>
        <v>0</v>
      </c>
      <c r="E143">
        <f>sz!R143</f>
        <v>0</v>
      </c>
      <c r="F143">
        <f>sz!AG143</f>
        <v>0</v>
      </c>
      <c r="G143">
        <f>sz!AF143</f>
        <v>0</v>
      </c>
      <c r="H143">
        <f>sz!AU143</f>
        <v>0</v>
      </c>
      <c r="I143">
        <f>sz!AT143</f>
        <v>0</v>
      </c>
      <c r="J143">
        <f>sz!BI143</f>
        <v>0</v>
      </c>
      <c r="K143">
        <f>sz!BH143</f>
        <v>0</v>
      </c>
      <c r="L143">
        <f>sz!BX143</f>
        <v>0</v>
      </c>
      <c r="M143">
        <f>sz!BW143</f>
        <v>0</v>
      </c>
      <c r="N143">
        <f>sz!CM143</f>
        <v>0</v>
      </c>
      <c r="O143">
        <f>sz!CL143</f>
        <v>0</v>
      </c>
      <c r="P143">
        <f>sz!DB143</f>
        <v>0</v>
      </c>
      <c r="Q143">
        <f>sz!DA143</f>
        <v>0</v>
      </c>
      <c r="R143">
        <f>sz!DQ143</f>
        <v>0</v>
      </c>
      <c r="S143">
        <f>sz!DP143</f>
        <v>0</v>
      </c>
      <c r="AE143" t="e">
        <f t="shared" si="5"/>
        <v>#N/A</v>
      </c>
      <c r="AF143" t="e">
        <f t="shared" si="6"/>
        <v>#N/A</v>
      </c>
    </row>
    <row r="144" spans="2:32">
      <c r="B144">
        <f>sz!D144</f>
        <v>0</v>
      </c>
      <c r="C144">
        <f>sz!C144</f>
        <v>0</v>
      </c>
      <c r="D144">
        <f>sz!S144</f>
        <v>0</v>
      </c>
      <c r="E144">
        <f>sz!R144</f>
        <v>0</v>
      </c>
      <c r="F144">
        <f>sz!AG144</f>
        <v>0</v>
      </c>
      <c r="G144">
        <f>sz!AF144</f>
        <v>0</v>
      </c>
      <c r="H144">
        <f>sz!AU144</f>
        <v>0</v>
      </c>
      <c r="I144">
        <f>sz!AT144</f>
        <v>0</v>
      </c>
      <c r="J144">
        <f>sz!BI144</f>
        <v>0</v>
      </c>
      <c r="K144">
        <f>sz!BH144</f>
        <v>0</v>
      </c>
      <c r="L144">
        <f>sz!BX144</f>
        <v>0</v>
      </c>
      <c r="M144">
        <f>sz!BW144</f>
        <v>0</v>
      </c>
      <c r="N144">
        <f>sz!CM144</f>
        <v>0</v>
      </c>
      <c r="O144">
        <f>sz!CL144</f>
        <v>0</v>
      </c>
      <c r="P144">
        <f>sz!DB144</f>
        <v>0</v>
      </c>
      <c r="Q144">
        <f>sz!DA144</f>
        <v>0</v>
      </c>
      <c r="R144">
        <f>sz!DQ144</f>
        <v>0</v>
      </c>
      <c r="S144">
        <f>sz!DP144</f>
        <v>0</v>
      </c>
      <c r="AE144" t="e">
        <f t="shared" si="5"/>
        <v>#N/A</v>
      </c>
      <c r="AF144" t="e">
        <f t="shared" si="6"/>
        <v>#N/A</v>
      </c>
    </row>
    <row r="145" spans="2:32">
      <c r="B145">
        <f>sz!D145</f>
        <v>0</v>
      </c>
      <c r="C145">
        <f>sz!C145</f>
        <v>0</v>
      </c>
      <c r="D145">
        <f>sz!S145</f>
        <v>0</v>
      </c>
      <c r="E145">
        <f>sz!R145</f>
        <v>0</v>
      </c>
      <c r="F145">
        <f>sz!AG145</f>
        <v>0</v>
      </c>
      <c r="G145">
        <f>sz!AF145</f>
        <v>0</v>
      </c>
      <c r="H145">
        <f>sz!AU145</f>
        <v>0</v>
      </c>
      <c r="I145">
        <f>sz!AT145</f>
        <v>0</v>
      </c>
      <c r="J145">
        <f>sz!BI145</f>
        <v>0</v>
      </c>
      <c r="K145">
        <f>sz!BH145</f>
        <v>0</v>
      </c>
      <c r="L145">
        <f>sz!BX145</f>
        <v>0</v>
      </c>
      <c r="M145">
        <f>sz!BW145</f>
        <v>0</v>
      </c>
      <c r="N145">
        <f>sz!CM145</f>
        <v>0</v>
      </c>
      <c r="O145">
        <f>sz!CL145</f>
        <v>0</v>
      </c>
      <c r="P145">
        <f>sz!DB145</f>
        <v>0</v>
      </c>
      <c r="Q145">
        <f>sz!DA145</f>
        <v>0</v>
      </c>
      <c r="R145">
        <f>sz!DQ145</f>
        <v>0</v>
      </c>
      <c r="S145">
        <f>sz!DP145</f>
        <v>0</v>
      </c>
      <c r="AE145" t="e">
        <f t="shared" si="5"/>
        <v>#N/A</v>
      </c>
      <c r="AF145" t="e">
        <f t="shared" si="6"/>
        <v>#N/A</v>
      </c>
    </row>
    <row r="146" spans="2:32">
      <c r="B146">
        <f>sz!D146</f>
        <v>0</v>
      </c>
      <c r="C146">
        <f>sz!C146</f>
        <v>0</v>
      </c>
      <c r="D146">
        <f>sz!S146</f>
        <v>0</v>
      </c>
      <c r="E146">
        <f>sz!R146</f>
        <v>0</v>
      </c>
      <c r="F146">
        <f>sz!AG146</f>
        <v>0</v>
      </c>
      <c r="G146">
        <f>sz!AF146</f>
        <v>0</v>
      </c>
      <c r="H146">
        <f>sz!AU146</f>
        <v>0</v>
      </c>
      <c r="I146">
        <f>sz!AT146</f>
        <v>0</v>
      </c>
      <c r="J146">
        <f>sz!BI146</f>
        <v>0</v>
      </c>
      <c r="K146">
        <f>sz!BH146</f>
        <v>0</v>
      </c>
      <c r="L146">
        <f>sz!BX146</f>
        <v>0</v>
      </c>
      <c r="M146">
        <f>sz!BW146</f>
        <v>0</v>
      </c>
      <c r="N146">
        <f>sz!CM146</f>
        <v>0</v>
      </c>
      <c r="O146">
        <f>sz!CL146</f>
        <v>0</v>
      </c>
      <c r="P146">
        <f>sz!DB146</f>
        <v>0</v>
      </c>
      <c r="Q146">
        <f>sz!DA146</f>
        <v>0</v>
      </c>
      <c r="R146">
        <f>sz!DQ146</f>
        <v>0</v>
      </c>
      <c r="S146">
        <f>sz!DP146</f>
        <v>0</v>
      </c>
      <c r="AE146" t="e">
        <f t="shared" si="5"/>
        <v>#N/A</v>
      </c>
      <c r="AF146" t="e">
        <f t="shared" si="6"/>
        <v>#N/A</v>
      </c>
    </row>
    <row r="147" spans="2:32">
      <c r="B147">
        <f>sz!D147</f>
        <v>0</v>
      </c>
      <c r="C147">
        <f>sz!C147</f>
        <v>0</v>
      </c>
      <c r="D147">
        <f>sz!S147</f>
        <v>0</v>
      </c>
      <c r="E147">
        <f>sz!R147</f>
        <v>0</v>
      </c>
      <c r="F147">
        <f>sz!AG147</f>
        <v>0</v>
      </c>
      <c r="G147">
        <f>sz!AF147</f>
        <v>0</v>
      </c>
      <c r="H147">
        <f>sz!AU147</f>
        <v>0</v>
      </c>
      <c r="I147">
        <f>sz!AT147</f>
        <v>0</v>
      </c>
      <c r="J147">
        <f>sz!BI147</f>
        <v>0</v>
      </c>
      <c r="K147">
        <f>sz!BH147</f>
        <v>0</v>
      </c>
      <c r="L147">
        <f>sz!BX147</f>
        <v>0</v>
      </c>
      <c r="M147">
        <f>sz!BW147</f>
        <v>0</v>
      </c>
      <c r="N147">
        <f>sz!CM147</f>
        <v>0</v>
      </c>
      <c r="O147">
        <f>sz!CL147</f>
        <v>0</v>
      </c>
      <c r="P147">
        <f>sz!DB147</f>
        <v>0</v>
      </c>
      <c r="Q147">
        <f>sz!DA147</f>
        <v>0</v>
      </c>
      <c r="R147">
        <f>sz!DQ147</f>
        <v>0</v>
      </c>
      <c r="S147">
        <f>sz!DP147</f>
        <v>0</v>
      </c>
      <c r="AE147" t="e">
        <f t="shared" si="5"/>
        <v>#N/A</v>
      </c>
      <c r="AF147" t="e">
        <f t="shared" si="6"/>
        <v>#N/A</v>
      </c>
    </row>
    <row r="148" spans="2:32">
      <c r="B148">
        <f>sz!D148</f>
        <v>0</v>
      </c>
      <c r="C148">
        <f>sz!C148</f>
        <v>0</v>
      </c>
      <c r="D148">
        <f>sz!S148</f>
        <v>0</v>
      </c>
      <c r="E148">
        <f>sz!R148</f>
        <v>0</v>
      </c>
      <c r="F148">
        <f>sz!AG148</f>
        <v>0</v>
      </c>
      <c r="G148">
        <f>sz!AF148</f>
        <v>0</v>
      </c>
      <c r="H148">
        <f>sz!AU148</f>
        <v>0</v>
      </c>
      <c r="I148">
        <f>sz!AT148</f>
        <v>0</v>
      </c>
      <c r="J148">
        <f>sz!BI148</f>
        <v>0</v>
      </c>
      <c r="K148">
        <f>sz!BH148</f>
        <v>0</v>
      </c>
      <c r="L148">
        <f>sz!BX148</f>
        <v>0</v>
      </c>
      <c r="M148">
        <f>sz!BW148</f>
        <v>0</v>
      </c>
      <c r="N148">
        <f>sz!CM148</f>
        <v>0</v>
      </c>
      <c r="O148">
        <f>sz!CL148</f>
        <v>0</v>
      </c>
      <c r="P148">
        <f>sz!DB148</f>
        <v>0</v>
      </c>
      <c r="Q148">
        <f>sz!DA148</f>
        <v>0</v>
      </c>
      <c r="R148">
        <f>sz!DQ148</f>
        <v>0</v>
      </c>
      <c r="S148">
        <f>sz!DP148</f>
        <v>0</v>
      </c>
      <c r="AE148" t="e">
        <f t="shared" si="5"/>
        <v>#N/A</v>
      </c>
      <c r="AF148" t="e">
        <f t="shared" si="6"/>
        <v>#N/A</v>
      </c>
    </row>
    <row r="149" spans="2:32">
      <c r="B149">
        <f>sz!D149</f>
        <v>0</v>
      </c>
      <c r="C149">
        <f>sz!C149</f>
        <v>0</v>
      </c>
      <c r="D149">
        <f>sz!S149</f>
        <v>0</v>
      </c>
      <c r="E149">
        <f>sz!R149</f>
        <v>0</v>
      </c>
      <c r="F149">
        <f>sz!AG149</f>
        <v>0</v>
      </c>
      <c r="G149">
        <f>sz!AF149</f>
        <v>0</v>
      </c>
      <c r="H149">
        <f>sz!AU149</f>
        <v>0</v>
      </c>
      <c r="I149">
        <f>sz!AT149</f>
        <v>0</v>
      </c>
      <c r="J149">
        <f>sz!BI149</f>
        <v>0</v>
      </c>
      <c r="K149">
        <f>sz!BH149</f>
        <v>0</v>
      </c>
      <c r="L149">
        <f>sz!BX149</f>
        <v>0</v>
      </c>
      <c r="M149">
        <f>sz!BW149</f>
        <v>0</v>
      </c>
      <c r="N149">
        <f>sz!CM149</f>
        <v>0</v>
      </c>
      <c r="O149">
        <f>sz!CL149</f>
        <v>0</v>
      </c>
      <c r="P149">
        <f>sz!DB149</f>
        <v>0</v>
      </c>
      <c r="Q149">
        <f>sz!DA149</f>
        <v>0</v>
      </c>
      <c r="R149">
        <f>sz!DQ149</f>
        <v>0</v>
      </c>
      <c r="S149">
        <f>sz!DP149</f>
        <v>0</v>
      </c>
      <c r="AE149" t="e">
        <f t="shared" si="5"/>
        <v>#N/A</v>
      </c>
      <c r="AF149" t="e">
        <f t="shared" si="6"/>
        <v>#N/A</v>
      </c>
    </row>
    <row r="150" spans="2:32">
      <c r="B150">
        <f>sz!D150</f>
        <v>0</v>
      </c>
      <c r="C150">
        <f>sz!C150</f>
        <v>0</v>
      </c>
      <c r="D150">
        <f>sz!S150</f>
        <v>0</v>
      </c>
      <c r="E150">
        <f>sz!R150</f>
        <v>0</v>
      </c>
      <c r="F150">
        <f>sz!AG150</f>
        <v>0</v>
      </c>
      <c r="G150">
        <f>sz!AF150</f>
        <v>0</v>
      </c>
      <c r="H150">
        <f>sz!AU150</f>
        <v>0</v>
      </c>
      <c r="I150">
        <f>sz!AT150</f>
        <v>0</v>
      </c>
      <c r="J150">
        <f>sz!BI150</f>
        <v>0</v>
      </c>
      <c r="K150">
        <f>sz!BH150</f>
        <v>0</v>
      </c>
      <c r="L150">
        <f>sz!BX150</f>
        <v>0</v>
      </c>
      <c r="M150">
        <f>sz!BW150</f>
        <v>0</v>
      </c>
      <c r="N150">
        <f>sz!CM150</f>
        <v>0</v>
      </c>
      <c r="O150">
        <f>sz!CL150</f>
        <v>0</v>
      </c>
      <c r="P150">
        <f>sz!DB150</f>
        <v>0</v>
      </c>
      <c r="Q150">
        <f>sz!DA150</f>
        <v>0</v>
      </c>
      <c r="R150">
        <f>sz!DQ150</f>
        <v>0</v>
      </c>
      <c r="S150">
        <f>sz!DP150</f>
        <v>0</v>
      </c>
      <c r="AE150" t="e">
        <f t="shared" si="5"/>
        <v>#N/A</v>
      </c>
      <c r="AF150" t="e">
        <f t="shared" si="6"/>
        <v>#N/A</v>
      </c>
    </row>
    <row r="151" spans="2:32">
      <c r="B151">
        <f>sz!D151</f>
        <v>0</v>
      </c>
      <c r="C151">
        <f>sz!C151</f>
        <v>0</v>
      </c>
      <c r="D151">
        <f>sz!S151</f>
        <v>0</v>
      </c>
      <c r="E151">
        <f>sz!R151</f>
        <v>0</v>
      </c>
      <c r="F151">
        <f>sz!AG151</f>
        <v>0</v>
      </c>
      <c r="G151">
        <f>sz!AF151</f>
        <v>0</v>
      </c>
      <c r="H151">
        <f>sz!AU151</f>
        <v>0</v>
      </c>
      <c r="I151">
        <f>sz!AT151</f>
        <v>0</v>
      </c>
      <c r="J151">
        <f>sz!BI151</f>
        <v>0</v>
      </c>
      <c r="K151">
        <f>sz!BH151</f>
        <v>0</v>
      </c>
      <c r="L151">
        <f>sz!BX151</f>
        <v>0</v>
      </c>
      <c r="M151">
        <f>sz!BW151</f>
        <v>0</v>
      </c>
      <c r="N151">
        <f>sz!CM151</f>
        <v>0</v>
      </c>
      <c r="O151">
        <f>sz!CL151</f>
        <v>0</v>
      </c>
      <c r="P151">
        <f>sz!DB151</f>
        <v>0</v>
      </c>
      <c r="Q151">
        <f>sz!DA151</f>
        <v>0</v>
      </c>
      <c r="R151">
        <f>sz!DQ151</f>
        <v>0</v>
      </c>
      <c r="S151">
        <f>sz!DP151</f>
        <v>0</v>
      </c>
      <c r="AE151" t="e">
        <f t="shared" si="5"/>
        <v>#N/A</v>
      </c>
      <c r="AF151" t="e">
        <f t="shared" si="6"/>
        <v>#N/A</v>
      </c>
    </row>
    <row r="152" spans="2:32">
      <c r="B152">
        <f>sz!D152</f>
        <v>0</v>
      </c>
      <c r="C152">
        <f>sz!C152</f>
        <v>0</v>
      </c>
      <c r="D152">
        <f>sz!S152</f>
        <v>0</v>
      </c>
      <c r="E152">
        <f>sz!R152</f>
        <v>0</v>
      </c>
      <c r="F152">
        <f>sz!AG152</f>
        <v>0</v>
      </c>
      <c r="G152">
        <f>sz!AF152</f>
        <v>0</v>
      </c>
      <c r="H152">
        <f>sz!AU152</f>
        <v>0</v>
      </c>
      <c r="I152">
        <f>sz!AT152</f>
        <v>0</v>
      </c>
      <c r="J152">
        <f>sz!BI152</f>
        <v>0</v>
      </c>
      <c r="K152">
        <f>sz!BH152</f>
        <v>0</v>
      </c>
      <c r="L152">
        <f>sz!BX152</f>
        <v>0</v>
      </c>
      <c r="M152">
        <f>sz!BW152</f>
        <v>0</v>
      </c>
      <c r="N152">
        <f>sz!CM152</f>
        <v>0</v>
      </c>
      <c r="O152">
        <f>sz!CL152</f>
        <v>0</v>
      </c>
      <c r="P152">
        <f>sz!DB152</f>
        <v>0</v>
      </c>
      <c r="Q152">
        <f>sz!DA152</f>
        <v>0</v>
      </c>
      <c r="R152">
        <f>sz!DQ152</f>
        <v>0</v>
      </c>
      <c r="S152">
        <f>sz!DP152</f>
        <v>0</v>
      </c>
      <c r="AE152" t="e">
        <f t="shared" si="5"/>
        <v>#N/A</v>
      </c>
      <c r="AF152" t="e">
        <f t="shared" si="6"/>
        <v>#N/A</v>
      </c>
    </row>
    <row r="153" spans="2:32">
      <c r="B153">
        <f>sz!D153</f>
        <v>0</v>
      </c>
      <c r="C153">
        <f>sz!C153</f>
        <v>0</v>
      </c>
      <c r="D153">
        <f>sz!S153</f>
        <v>0</v>
      </c>
      <c r="E153">
        <f>sz!R153</f>
        <v>0</v>
      </c>
      <c r="F153">
        <f>sz!AG153</f>
        <v>0</v>
      </c>
      <c r="G153">
        <f>sz!AF153</f>
        <v>0</v>
      </c>
      <c r="H153">
        <f>sz!AU153</f>
        <v>0</v>
      </c>
      <c r="I153">
        <f>sz!AT153</f>
        <v>0</v>
      </c>
      <c r="J153">
        <f>sz!BI153</f>
        <v>0</v>
      </c>
      <c r="K153">
        <f>sz!BH153</f>
        <v>0</v>
      </c>
      <c r="L153">
        <f>sz!BX153</f>
        <v>0</v>
      </c>
      <c r="M153">
        <f>sz!BW153</f>
        <v>0</v>
      </c>
      <c r="N153">
        <f>sz!CM153</f>
        <v>0</v>
      </c>
      <c r="O153">
        <f>sz!CL153</f>
        <v>0</v>
      </c>
      <c r="P153">
        <f>sz!DB153</f>
        <v>0</v>
      </c>
      <c r="Q153">
        <f>sz!DA153</f>
        <v>0</v>
      </c>
      <c r="R153">
        <f>sz!DQ153</f>
        <v>0</v>
      </c>
      <c r="S153">
        <f>sz!DP153</f>
        <v>0</v>
      </c>
      <c r="AE153" t="e">
        <f t="shared" si="5"/>
        <v>#N/A</v>
      </c>
      <c r="AF153" t="e">
        <f t="shared" si="6"/>
        <v>#N/A</v>
      </c>
    </row>
    <row r="154" spans="2:32">
      <c r="B154">
        <f>sz!D154</f>
        <v>0</v>
      </c>
      <c r="C154">
        <f>sz!C154</f>
        <v>0</v>
      </c>
      <c r="D154">
        <f>sz!S154</f>
        <v>0</v>
      </c>
      <c r="E154">
        <f>sz!R154</f>
        <v>0</v>
      </c>
      <c r="F154">
        <f>sz!AG154</f>
        <v>0</v>
      </c>
      <c r="G154">
        <f>sz!AF154</f>
        <v>0</v>
      </c>
      <c r="H154">
        <f>sz!AU154</f>
        <v>0</v>
      </c>
      <c r="I154">
        <f>sz!AT154</f>
        <v>0</v>
      </c>
      <c r="J154">
        <f>sz!BI154</f>
        <v>0</v>
      </c>
      <c r="K154">
        <f>sz!BH154</f>
        <v>0</v>
      </c>
      <c r="L154">
        <f>sz!BX154</f>
        <v>0</v>
      </c>
      <c r="M154">
        <f>sz!BW154</f>
        <v>0</v>
      </c>
      <c r="N154">
        <f>sz!CM154</f>
        <v>0</v>
      </c>
      <c r="O154">
        <f>sz!CL154</f>
        <v>0</v>
      </c>
      <c r="P154">
        <f>sz!DB154</f>
        <v>0</v>
      </c>
      <c r="Q154">
        <f>sz!DA154</f>
        <v>0</v>
      </c>
      <c r="R154">
        <f>sz!DQ154</f>
        <v>0</v>
      </c>
      <c r="S154">
        <f>sz!DP154</f>
        <v>0</v>
      </c>
      <c r="AE154" t="e">
        <f t="shared" si="5"/>
        <v>#N/A</v>
      </c>
      <c r="AF154" t="e">
        <f t="shared" si="6"/>
        <v>#N/A</v>
      </c>
    </row>
    <row r="155" spans="2:32">
      <c r="B155">
        <f>sz!D155</f>
        <v>0</v>
      </c>
      <c r="C155">
        <f>sz!C155</f>
        <v>0</v>
      </c>
      <c r="D155">
        <f>sz!S155</f>
        <v>0</v>
      </c>
      <c r="E155">
        <f>sz!R155</f>
        <v>0</v>
      </c>
      <c r="F155">
        <f>sz!AG155</f>
        <v>0</v>
      </c>
      <c r="G155">
        <f>sz!AF155</f>
        <v>0</v>
      </c>
      <c r="H155">
        <f>sz!AU155</f>
        <v>0</v>
      </c>
      <c r="I155">
        <f>sz!AT155</f>
        <v>0</v>
      </c>
      <c r="J155">
        <f>sz!BI155</f>
        <v>0</v>
      </c>
      <c r="K155">
        <f>sz!BH155</f>
        <v>0</v>
      </c>
      <c r="L155">
        <f>sz!BX155</f>
        <v>0</v>
      </c>
      <c r="M155">
        <f>sz!BW155</f>
        <v>0</v>
      </c>
      <c r="N155">
        <f>sz!CM155</f>
        <v>0</v>
      </c>
      <c r="O155">
        <f>sz!CL155</f>
        <v>0</v>
      </c>
      <c r="P155">
        <f>sz!DB155</f>
        <v>0</v>
      </c>
      <c r="Q155">
        <f>sz!DA155</f>
        <v>0</v>
      </c>
      <c r="R155">
        <f>sz!DQ155</f>
        <v>0</v>
      </c>
      <c r="S155">
        <f>sz!DP155</f>
        <v>0</v>
      </c>
      <c r="AE155" t="e">
        <f t="shared" si="5"/>
        <v>#N/A</v>
      </c>
      <c r="AF155" t="e">
        <f t="shared" si="6"/>
        <v>#N/A</v>
      </c>
    </row>
    <row r="156" spans="2:32">
      <c r="B156">
        <f>sz!D156</f>
        <v>0</v>
      </c>
      <c r="C156">
        <f>sz!C156</f>
        <v>0</v>
      </c>
      <c r="D156">
        <f>sz!S156</f>
        <v>0</v>
      </c>
      <c r="E156">
        <f>sz!R156</f>
        <v>0</v>
      </c>
      <c r="F156">
        <f>sz!AG156</f>
        <v>0</v>
      </c>
      <c r="G156">
        <f>sz!AF156</f>
        <v>0</v>
      </c>
      <c r="H156">
        <f>sz!AU156</f>
        <v>0</v>
      </c>
      <c r="I156">
        <f>sz!AT156</f>
        <v>0</v>
      </c>
      <c r="J156">
        <f>sz!BI156</f>
        <v>0</v>
      </c>
      <c r="K156">
        <f>sz!BH156</f>
        <v>0</v>
      </c>
      <c r="L156">
        <f>sz!BX156</f>
        <v>0</v>
      </c>
      <c r="M156">
        <f>sz!BW156</f>
        <v>0</v>
      </c>
      <c r="N156">
        <f>sz!CM156</f>
        <v>0</v>
      </c>
      <c r="O156">
        <f>sz!CL156</f>
        <v>0</v>
      </c>
      <c r="P156">
        <f>sz!DB156</f>
        <v>0</v>
      </c>
      <c r="Q156">
        <f>sz!DA156</f>
        <v>0</v>
      </c>
      <c r="R156">
        <f>sz!DQ156</f>
        <v>0</v>
      </c>
      <c r="S156">
        <f>sz!DP156</f>
        <v>0</v>
      </c>
      <c r="AE156" t="e">
        <f t="shared" si="5"/>
        <v>#N/A</v>
      </c>
      <c r="AF156" t="e">
        <f t="shared" si="6"/>
        <v>#N/A</v>
      </c>
    </row>
    <row r="157" spans="2:32">
      <c r="B157">
        <f>sz!D157</f>
        <v>0</v>
      </c>
      <c r="C157">
        <f>sz!C157</f>
        <v>0</v>
      </c>
      <c r="D157">
        <f>sz!S157</f>
        <v>0</v>
      </c>
      <c r="E157">
        <f>sz!R157</f>
        <v>0</v>
      </c>
      <c r="F157">
        <f>sz!AG157</f>
        <v>0</v>
      </c>
      <c r="G157">
        <f>sz!AF157</f>
        <v>0</v>
      </c>
      <c r="H157">
        <f>sz!AU157</f>
        <v>0</v>
      </c>
      <c r="I157">
        <f>sz!AT157</f>
        <v>0</v>
      </c>
      <c r="J157">
        <f>sz!BI157</f>
        <v>0</v>
      </c>
      <c r="K157">
        <f>sz!BH157</f>
        <v>0</v>
      </c>
      <c r="L157">
        <f>sz!BX157</f>
        <v>0</v>
      </c>
      <c r="M157">
        <f>sz!BW157</f>
        <v>0</v>
      </c>
      <c r="N157">
        <f>sz!CM157</f>
        <v>0</v>
      </c>
      <c r="O157">
        <f>sz!CL157</f>
        <v>0</v>
      </c>
      <c r="P157">
        <f>sz!DB157</f>
        <v>0</v>
      </c>
      <c r="Q157">
        <f>sz!DA157</f>
        <v>0</v>
      </c>
      <c r="R157">
        <f>sz!DQ157</f>
        <v>0</v>
      </c>
      <c r="S157">
        <f>sz!DP157</f>
        <v>0</v>
      </c>
      <c r="AE157" t="e">
        <f t="shared" si="5"/>
        <v>#N/A</v>
      </c>
      <c r="AF157" t="e">
        <f t="shared" si="6"/>
        <v>#N/A</v>
      </c>
    </row>
    <row r="158" spans="2:32">
      <c r="B158">
        <f>sz!D158</f>
        <v>0</v>
      </c>
      <c r="C158">
        <f>sz!C158</f>
        <v>0</v>
      </c>
      <c r="D158">
        <f>sz!S158</f>
        <v>0</v>
      </c>
      <c r="E158">
        <f>sz!R158</f>
        <v>0</v>
      </c>
      <c r="F158">
        <f>sz!AG158</f>
        <v>0</v>
      </c>
      <c r="G158">
        <f>sz!AF158</f>
        <v>0</v>
      </c>
      <c r="H158">
        <f>sz!AU158</f>
        <v>0</v>
      </c>
      <c r="I158">
        <f>sz!AT158</f>
        <v>0</v>
      </c>
      <c r="J158">
        <f>sz!BI158</f>
        <v>0</v>
      </c>
      <c r="K158">
        <f>sz!BH158</f>
        <v>0</v>
      </c>
      <c r="L158">
        <f>sz!BX158</f>
        <v>0</v>
      </c>
      <c r="M158">
        <f>sz!BW158</f>
        <v>0</v>
      </c>
      <c r="N158">
        <f>sz!CM158</f>
        <v>0</v>
      </c>
      <c r="O158">
        <f>sz!CL158</f>
        <v>0</v>
      </c>
      <c r="P158">
        <f>sz!DB158</f>
        <v>0</v>
      </c>
      <c r="Q158">
        <f>sz!DA158</f>
        <v>0</v>
      </c>
      <c r="R158">
        <f>sz!DQ158</f>
        <v>0</v>
      </c>
      <c r="S158">
        <f>sz!DP158</f>
        <v>0</v>
      </c>
      <c r="AE158" t="e">
        <f t="shared" si="5"/>
        <v>#N/A</v>
      </c>
      <c r="AF158" t="e">
        <f t="shared" si="6"/>
        <v>#N/A</v>
      </c>
    </row>
    <row r="159" spans="2:32">
      <c r="B159">
        <f>sz!D159</f>
        <v>0</v>
      </c>
      <c r="C159">
        <f>sz!C159</f>
        <v>0</v>
      </c>
      <c r="D159">
        <f>sz!S159</f>
        <v>0</v>
      </c>
      <c r="E159">
        <f>sz!R159</f>
        <v>0</v>
      </c>
      <c r="F159">
        <f>sz!AG159</f>
        <v>0</v>
      </c>
      <c r="G159">
        <f>sz!AF159</f>
        <v>0</v>
      </c>
      <c r="H159">
        <f>sz!AU159</f>
        <v>0</v>
      </c>
      <c r="I159">
        <f>sz!AT159</f>
        <v>0</v>
      </c>
      <c r="J159">
        <f>sz!BI159</f>
        <v>0</v>
      </c>
      <c r="K159">
        <f>sz!BH159</f>
        <v>0</v>
      </c>
      <c r="L159">
        <f>sz!BX159</f>
        <v>0</v>
      </c>
      <c r="M159">
        <f>sz!BW159</f>
        <v>0</v>
      </c>
      <c r="N159">
        <f>sz!CM159</f>
        <v>0</v>
      </c>
      <c r="O159">
        <f>sz!CL159</f>
        <v>0</v>
      </c>
      <c r="P159">
        <f>sz!DB159</f>
        <v>0</v>
      </c>
      <c r="Q159">
        <f>sz!DA159</f>
        <v>0</v>
      </c>
      <c r="R159">
        <f>sz!DQ159</f>
        <v>0</v>
      </c>
      <c r="S159">
        <f>sz!DP159</f>
        <v>0</v>
      </c>
      <c r="AE159" t="e">
        <f t="shared" si="5"/>
        <v>#N/A</v>
      </c>
      <c r="AF159" t="e">
        <f t="shared" si="6"/>
        <v>#N/A</v>
      </c>
    </row>
    <row r="160" spans="2:32">
      <c r="B160">
        <f>sz!D160</f>
        <v>0</v>
      </c>
      <c r="C160">
        <f>sz!C160</f>
        <v>0</v>
      </c>
      <c r="D160">
        <f>sz!S160</f>
        <v>0</v>
      </c>
      <c r="E160">
        <f>sz!R160</f>
        <v>0</v>
      </c>
      <c r="F160">
        <f>sz!AG160</f>
        <v>0</v>
      </c>
      <c r="G160">
        <f>sz!AF160</f>
        <v>0</v>
      </c>
      <c r="H160">
        <f>sz!AU160</f>
        <v>0</v>
      </c>
      <c r="I160">
        <f>sz!AT160</f>
        <v>0</v>
      </c>
      <c r="J160">
        <f>sz!BI160</f>
        <v>0</v>
      </c>
      <c r="K160">
        <f>sz!BH160</f>
        <v>0</v>
      </c>
      <c r="L160">
        <f>sz!BX160</f>
        <v>0</v>
      </c>
      <c r="M160">
        <f>sz!BW160</f>
        <v>0</v>
      </c>
      <c r="N160">
        <f>sz!CM160</f>
        <v>0</v>
      </c>
      <c r="O160">
        <f>sz!CL160</f>
        <v>0</v>
      </c>
      <c r="P160">
        <f>sz!DB160</f>
        <v>0</v>
      </c>
      <c r="Q160">
        <f>sz!DA160</f>
        <v>0</v>
      </c>
      <c r="R160">
        <f>sz!DQ160</f>
        <v>0</v>
      </c>
      <c r="S160">
        <f>sz!DP160</f>
        <v>0</v>
      </c>
      <c r="AE160" t="e">
        <f t="shared" si="5"/>
        <v>#N/A</v>
      </c>
      <c r="AF160" t="e">
        <f t="shared" si="6"/>
        <v>#N/A</v>
      </c>
    </row>
    <row r="161" spans="2:32">
      <c r="B161">
        <f>sz!D161</f>
        <v>0</v>
      </c>
      <c r="C161">
        <f>sz!C161</f>
        <v>0</v>
      </c>
      <c r="D161">
        <f>sz!S161</f>
        <v>0</v>
      </c>
      <c r="E161">
        <f>sz!R161</f>
        <v>0</v>
      </c>
      <c r="F161">
        <f>sz!AG161</f>
        <v>0</v>
      </c>
      <c r="G161">
        <f>sz!AF161</f>
        <v>0</v>
      </c>
      <c r="H161">
        <f>sz!AU161</f>
        <v>0</v>
      </c>
      <c r="I161">
        <f>sz!AT161</f>
        <v>0</v>
      </c>
      <c r="J161">
        <f>sz!BI161</f>
        <v>0</v>
      </c>
      <c r="K161">
        <f>sz!BH161</f>
        <v>0</v>
      </c>
      <c r="L161">
        <f>sz!BX161</f>
        <v>0</v>
      </c>
      <c r="M161">
        <f>sz!BW161</f>
        <v>0</v>
      </c>
      <c r="N161">
        <f>sz!CM161</f>
        <v>0</v>
      </c>
      <c r="O161">
        <f>sz!CL161</f>
        <v>0</v>
      </c>
      <c r="P161">
        <f>sz!DB161</f>
        <v>0</v>
      </c>
      <c r="Q161">
        <f>sz!DA161</f>
        <v>0</v>
      </c>
      <c r="R161">
        <f>sz!DQ161</f>
        <v>0</v>
      </c>
      <c r="S161">
        <f>sz!DP161</f>
        <v>0</v>
      </c>
      <c r="AE161" t="e">
        <f t="shared" si="5"/>
        <v>#N/A</v>
      </c>
      <c r="AF161" t="e">
        <f t="shared" si="6"/>
        <v>#N/A</v>
      </c>
    </row>
    <row r="162" spans="2:32">
      <c r="B162">
        <f>sz!D162</f>
        <v>0</v>
      </c>
      <c r="C162">
        <f>sz!C162</f>
        <v>0</v>
      </c>
      <c r="D162">
        <f>sz!S162</f>
        <v>0</v>
      </c>
      <c r="E162">
        <f>sz!R162</f>
        <v>0</v>
      </c>
      <c r="F162">
        <f>sz!AG162</f>
        <v>0</v>
      </c>
      <c r="G162">
        <f>sz!AF162</f>
        <v>0</v>
      </c>
      <c r="H162">
        <f>sz!AU162</f>
        <v>0</v>
      </c>
      <c r="I162">
        <f>sz!AT162</f>
        <v>0</v>
      </c>
      <c r="J162">
        <f>sz!BI162</f>
        <v>0</v>
      </c>
      <c r="K162">
        <f>sz!BH162</f>
        <v>0</v>
      </c>
      <c r="L162">
        <f>sz!BX162</f>
        <v>0</v>
      </c>
      <c r="M162">
        <f>sz!BW162</f>
        <v>0</v>
      </c>
      <c r="N162">
        <f>sz!CM162</f>
        <v>0</v>
      </c>
      <c r="O162">
        <f>sz!CL162</f>
        <v>0</v>
      </c>
      <c r="P162">
        <f>sz!DB162</f>
        <v>0</v>
      </c>
      <c r="Q162">
        <f>sz!DA162</f>
        <v>0</v>
      </c>
      <c r="R162">
        <f>sz!DQ162</f>
        <v>0</v>
      </c>
      <c r="S162">
        <f>sz!DP162</f>
        <v>0</v>
      </c>
      <c r="AE162" t="e">
        <f t="shared" si="5"/>
        <v>#N/A</v>
      </c>
      <c r="AF162" t="e">
        <f t="shared" si="6"/>
        <v>#N/A</v>
      </c>
    </row>
    <row r="163" spans="2:32">
      <c r="B163">
        <f>sz!D163</f>
        <v>0</v>
      </c>
      <c r="C163">
        <f>sz!C163</f>
        <v>0</v>
      </c>
      <c r="D163">
        <f>sz!S163</f>
        <v>0</v>
      </c>
      <c r="E163">
        <f>sz!R163</f>
        <v>0</v>
      </c>
      <c r="F163">
        <f>sz!AG163</f>
        <v>0</v>
      </c>
      <c r="G163">
        <f>sz!AF163</f>
        <v>0</v>
      </c>
      <c r="H163">
        <f>sz!AU163</f>
        <v>0</v>
      </c>
      <c r="I163">
        <f>sz!AT163</f>
        <v>0</v>
      </c>
      <c r="J163">
        <f>sz!BI163</f>
        <v>0</v>
      </c>
      <c r="K163">
        <f>sz!BH163</f>
        <v>0</v>
      </c>
      <c r="L163">
        <f>sz!BX163</f>
        <v>0</v>
      </c>
      <c r="M163">
        <f>sz!BW163</f>
        <v>0</v>
      </c>
      <c r="N163">
        <f>sz!CM163</f>
        <v>0</v>
      </c>
      <c r="O163">
        <f>sz!CL163</f>
        <v>0</v>
      </c>
      <c r="P163">
        <f>sz!DB163</f>
        <v>0</v>
      </c>
      <c r="Q163">
        <f>sz!DA163</f>
        <v>0</v>
      </c>
      <c r="R163">
        <f>sz!DQ163</f>
        <v>0</v>
      </c>
      <c r="S163">
        <f>sz!DP163</f>
        <v>0</v>
      </c>
      <c r="AE163" t="e">
        <f t="shared" si="5"/>
        <v>#N/A</v>
      </c>
      <c r="AF163" t="e">
        <f t="shared" si="6"/>
        <v>#N/A</v>
      </c>
    </row>
    <row r="164" spans="2:32">
      <c r="B164">
        <f>sz!D164</f>
        <v>0</v>
      </c>
      <c r="C164">
        <f>sz!C164</f>
        <v>0</v>
      </c>
      <c r="D164">
        <f>sz!S164</f>
        <v>0</v>
      </c>
      <c r="E164">
        <f>sz!R164</f>
        <v>0</v>
      </c>
      <c r="F164">
        <f>sz!AG164</f>
        <v>0</v>
      </c>
      <c r="G164">
        <f>sz!AF164</f>
        <v>0</v>
      </c>
      <c r="H164">
        <f>sz!AU164</f>
        <v>0</v>
      </c>
      <c r="I164">
        <f>sz!AT164</f>
        <v>0</v>
      </c>
      <c r="J164">
        <f>sz!BI164</f>
        <v>0</v>
      </c>
      <c r="K164">
        <f>sz!BH164</f>
        <v>0</v>
      </c>
      <c r="L164">
        <f>sz!BX164</f>
        <v>0</v>
      </c>
      <c r="M164">
        <f>sz!BW164</f>
        <v>0</v>
      </c>
      <c r="N164">
        <f>sz!CM164</f>
        <v>0</v>
      </c>
      <c r="O164">
        <f>sz!CL164</f>
        <v>0</v>
      </c>
      <c r="P164">
        <f>sz!DB164</f>
        <v>0</v>
      </c>
      <c r="Q164">
        <f>sz!DA164</f>
        <v>0</v>
      </c>
      <c r="R164">
        <f>sz!DQ164</f>
        <v>0</v>
      </c>
      <c r="S164">
        <f>sz!DP164</f>
        <v>0</v>
      </c>
      <c r="AE164" t="e">
        <f t="shared" si="5"/>
        <v>#N/A</v>
      </c>
      <c r="AF164" t="e">
        <f t="shared" si="6"/>
        <v>#N/A</v>
      </c>
    </row>
    <row r="165" spans="2:32">
      <c r="B165">
        <f>sz!D165</f>
        <v>0</v>
      </c>
      <c r="C165">
        <f>sz!C165</f>
        <v>0</v>
      </c>
      <c r="D165">
        <f>sz!S165</f>
        <v>0</v>
      </c>
      <c r="E165">
        <f>sz!R165</f>
        <v>0</v>
      </c>
      <c r="F165">
        <f>sz!AG165</f>
        <v>0</v>
      </c>
      <c r="G165">
        <f>sz!AF165</f>
        <v>0</v>
      </c>
      <c r="H165">
        <f>sz!AU165</f>
        <v>0</v>
      </c>
      <c r="I165">
        <f>sz!AT165</f>
        <v>0</v>
      </c>
      <c r="J165">
        <f>sz!BI165</f>
        <v>0</v>
      </c>
      <c r="K165">
        <f>sz!BH165</f>
        <v>0</v>
      </c>
      <c r="L165">
        <f>sz!BX165</f>
        <v>0</v>
      </c>
      <c r="M165">
        <f>sz!BW165</f>
        <v>0</v>
      </c>
      <c r="N165">
        <f>sz!CM165</f>
        <v>0</v>
      </c>
      <c r="O165">
        <f>sz!CL165</f>
        <v>0</v>
      </c>
      <c r="P165">
        <f>sz!DB165</f>
        <v>0</v>
      </c>
      <c r="Q165">
        <f>sz!DA165</f>
        <v>0</v>
      </c>
      <c r="R165">
        <f>sz!DQ165</f>
        <v>0</v>
      </c>
      <c r="S165">
        <f>sz!DP165</f>
        <v>0</v>
      </c>
      <c r="AE165" t="e">
        <f t="shared" si="5"/>
        <v>#N/A</v>
      </c>
      <c r="AF165" t="e">
        <f t="shared" si="6"/>
        <v>#N/A</v>
      </c>
    </row>
    <row r="166" spans="2:32">
      <c r="B166">
        <f>sz!D166</f>
        <v>0</v>
      </c>
      <c r="C166">
        <f>sz!C166</f>
        <v>0</v>
      </c>
      <c r="D166">
        <f>sz!S166</f>
        <v>0</v>
      </c>
      <c r="E166">
        <f>sz!R166</f>
        <v>0</v>
      </c>
      <c r="F166">
        <f>sz!AG166</f>
        <v>0</v>
      </c>
      <c r="G166">
        <f>sz!AF166</f>
        <v>0</v>
      </c>
      <c r="H166">
        <f>sz!AU166</f>
        <v>0</v>
      </c>
      <c r="I166">
        <f>sz!AT166</f>
        <v>0</v>
      </c>
      <c r="J166">
        <f>sz!BI166</f>
        <v>0</v>
      </c>
      <c r="K166">
        <f>sz!BH166</f>
        <v>0</v>
      </c>
      <c r="L166">
        <f>sz!BX166</f>
        <v>0</v>
      </c>
      <c r="M166">
        <f>sz!BW166</f>
        <v>0</v>
      </c>
      <c r="N166">
        <f>sz!CM166</f>
        <v>0</v>
      </c>
      <c r="O166">
        <f>sz!CL166</f>
        <v>0</v>
      </c>
      <c r="P166">
        <f>sz!DB166</f>
        <v>0</v>
      </c>
      <c r="Q166">
        <f>sz!DA166</f>
        <v>0</v>
      </c>
      <c r="R166">
        <f>sz!DQ166</f>
        <v>0</v>
      </c>
      <c r="S166">
        <f>sz!DP166</f>
        <v>0</v>
      </c>
      <c r="AE166" t="e">
        <f t="shared" si="5"/>
        <v>#N/A</v>
      </c>
      <c r="AF166" t="e">
        <f t="shared" si="6"/>
        <v>#N/A</v>
      </c>
    </row>
    <row r="167" spans="2:32">
      <c r="B167">
        <f>sz!D167</f>
        <v>0</v>
      </c>
      <c r="C167">
        <f>sz!C167</f>
        <v>0</v>
      </c>
      <c r="D167">
        <f>sz!S167</f>
        <v>0</v>
      </c>
      <c r="E167">
        <f>sz!R167</f>
        <v>0</v>
      </c>
      <c r="F167">
        <f>sz!AG167</f>
        <v>0</v>
      </c>
      <c r="G167">
        <f>sz!AF167</f>
        <v>0</v>
      </c>
      <c r="H167">
        <f>sz!AU167</f>
        <v>0</v>
      </c>
      <c r="I167">
        <f>sz!AT167</f>
        <v>0</v>
      </c>
      <c r="J167">
        <f>sz!BI167</f>
        <v>0</v>
      </c>
      <c r="K167">
        <f>sz!BH167</f>
        <v>0</v>
      </c>
      <c r="L167">
        <f>sz!BX167</f>
        <v>0</v>
      </c>
      <c r="M167">
        <f>sz!BW167</f>
        <v>0</v>
      </c>
      <c r="N167">
        <f>sz!CM167</f>
        <v>0</v>
      </c>
      <c r="O167">
        <f>sz!CL167</f>
        <v>0</v>
      </c>
      <c r="P167">
        <f>sz!DB167</f>
        <v>0</v>
      </c>
      <c r="Q167">
        <f>sz!DA167</f>
        <v>0</v>
      </c>
      <c r="R167">
        <f>sz!DQ167</f>
        <v>0</v>
      </c>
      <c r="S167">
        <f>sz!DP167</f>
        <v>0</v>
      </c>
      <c r="AE167" t="e">
        <f t="shared" si="5"/>
        <v>#N/A</v>
      </c>
      <c r="AF167" t="e">
        <f t="shared" si="6"/>
        <v>#N/A</v>
      </c>
    </row>
    <row r="168" spans="2:32">
      <c r="B168">
        <f>sz!D168</f>
        <v>0</v>
      </c>
      <c r="C168">
        <f>sz!C168</f>
        <v>0</v>
      </c>
      <c r="D168">
        <f>sz!S168</f>
        <v>0</v>
      </c>
      <c r="E168">
        <f>sz!R168</f>
        <v>0</v>
      </c>
      <c r="F168">
        <f>sz!AG168</f>
        <v>0</v>
      </c>
      <c r="G168">
        <f>sz!AF168</f>
        <v>0</v>
      </c>
      <c r="H168">
        <f>sz!AU168</f>
        <v>0</v>
      </c>
      <c r="I168">
        <f>sz!AT168</f>
        <v>0</v>
      </c>
      <c r="J168">
        <f>sz!BI168</f>
        <v>0</v>
      </c>
      <c r="K168">
        <f>sz!BH168</f>
        <v>0</v>
      </c>
      <c r="L168">
        <f>sz!BX168</f>
        <v>0</v>
      </c>
      <c r="M168">
        <f>sz!BW168</f>
        <v>0</v>
      </c>
      <c r="N168">
        <f>sz!CM168</f>
        <v>0</v>
      </c>
      <c r="O168">
        <f>sz!CL168</f>
        <v>0</v>
      </c>
      <c r="P168">
        <f>sz!DB168</f>
        <v>0</v>
      </c>
      <c r="Q168">
        <f>sz!DA168</f>
        <v>0</v>
      </c>
      <c r="R168">
        <f>sz!DQ168</f>
        <v>0</v>
      </c>
      <c r="S168">
        <f>sz!DP168</f>
        <v>0</v>
      </c>
      <c r="AE168" t="e">
        <f t="shared" si="5"/>
        <v>#N/A</v>
      </c>
      <c r="AF168" t="e">
        <f t="shared" si="6"/>
        <v>#N/A</v>
      </c>
    </row>
    <row r="169" spans="2:32">
      <c r="B169">
        <f>sz!D169</f>
        <v>0</v>
      </c>
      <c r="C169">
        <f>sz!C169</f>
        <v>0</v>
      </c>
      <c r="D169">
        <f>sz!S169</f>
        <v>0</v>
      </c>
      <c r="E169">
        <f>sz!R169</f>
        <v>0</v>
      </c>
      <c r="F169">
        <f>sz!AG169</f>
        <v>0</v>
      </c>
      <c r="G169">
        <f>sz!AF169</f>
        <v>0</v>
      </c>
      <c r="H169">
        <f>sz!AU169</f>
        <v>0</v>
      </c>
      <c r="I169">
        <f>sz!AT169</f>
        <v>0</v>
      </c>
      <c r="J169">
        <f>sz!BI169</f>
        <v>0</v>
      </c>
      <c r="K169">
        <f>sz!BH169</f>
        <v>0</v>
      </c>
      <c r="L169">
        <f>sz!BX169</f>
        <v>0</v>
      </c>
      <c r="M169">
        <f>sz!BW169</f>
        <v>0</v>
      </c>
      <c r="N169">
        <f>sz!CM169</f>
        <v>0</v>
      </c>
      <c r="O169">
        <f>sz!CL169</f>
        <v>0</v>
      </c>
      <c r="P169">
        <f>sz!DB169</f>
        <v>0</v>
      </c>
      <c r="Q169">
        <f>sz!DA169</f>
        <v>0</v>
      </c>
      <c r="R169">
        <f>sz!DQ169</f>
        <v>0</v>
      </c>
      <c r="S169">
        <f>sz!DP169</f>
        <v>0</v>
      </c>
      <c r="AE169" t="e">
        <f t="shared" si="5"/>
        <v>#N/A</v>
      </c>
      <c r="AF169" t="e">
        <f t="shared" si="6"/>
        <v>#N/A</v>
      </c>
    </row>
    <row r="170" spans="2:32">
      <c r="B170">
        <f>sz!D170</f>
        <v>0</v>
      </c>
      <c r="C170">
        <f>sz!C170</f>
        <v>0</v>
      </c>
      <c r="D170">
        <f>sz!S170</f>
        <v>0</v>
      </c>
      <c r="E170">
        <f>sz!R170</f>
        <v>0</v>
      </c>
      <c r="F170">
        <f>sz!AG170</f>
        <v>0</v>
      </c>
      <c r="G170">
        <f>sz!AF170</f>
        <v>0</v>
      </c>
      <c r="H170">
        <f>sz!AU170</f>
        <v>0</v>
      </c>
      <c r="I170">
        <f>sz!AT170</f>
        <v>0</v>
      </c>
      <c r="J170">
        <f>sz!BI170</f>
        <v>0</v>
      </c>
      <c r="K170">
        <f>sz!BH170</f>
        <v>0</v>
      </c>
      <c r="L170">
        <f>sz!BX170</f>
        <v>0</v>
      </c>
      <c r="M170">
        <f>sz!BW170</f>
        <v>0</v>
      </c>
      <c r="N170">
        <f>sz!CM170</f>
        <v>0</v>
      </c>
      <c r="O170">
        <f>sz!CL170</f>
        <v>0</v>
      </c>
      <c r="P170">
        <f>sz!DB170</f>
        <v>0</v>
      </c>
      <c r="Q170">
        <f>sz!DA170</f>
        <v>0</v>
      </c>
      <c r="R170">
        <f>sz!DQ170</f>
        <v>0</v>
      </c>
      <c r="S170">
        <f>sz!DP170</f>
        <v>0</v>
      </c>
      <c r="AE170" t="e">
        <f t="shared" si="5"/>
        <v>#N/A</v>
      </c>
      <c r="AF170" t="e">
        <f t="shared" si="6"/>
        <v>#N/A</v>
      </c>
    </row>
    <row r="171" spans="2:32">
      <c r="B171">
        <f>sz!D171</f>
        <v>0</v>
      </c>
      <c r="C171">
        <f>sz!C171</f>
        <v>0</v>
      </c>
      <c r="D171">
        <f>sz!S171</f>
        <v>0</v>
      </c>
      <c r="E171">
        <f>sz!R171</f>
        <v>0</v>
      </c>
      <c r="F171">
        <f>sz!AG171</f>
        <v>0</v>
      </c>
      <c r="G171">
        <f>sz!AF171</f>
        <v>0</v>
      </c>
      <c r="H171">
        <f>sz!AU171</f>
        <v>0</v>
      </c>
      <c r="I171">
        <f>sz!AT171</f>
        <v>0</v>
      </c>
      <c r="J171">
        <f>sz!BI171</f>
        <v>0</v>
      </c>
      <c r="K171">
        <f>sz!BH171</f>
        <v>0</v>
      </c>
      <c r="L171">
        <f>sz!BX171</f>
        <v>0</v>
      </c>
      <c r="M171">
        <f>sz!BW171</f>
        <v>0</v>
      </c>
      <c r="N171">
        <f>sz!CM171</f>
        <v>0</v>
      </c>
      <c r="O171">
        <f>sz!CL171</f>
        <v>0</v>
      </c>
      <c r="P171">
        <f>sz!DB171</f>
        <v>0</v>
      </c>
      <c r="Q171">
        <f>sz!DA171</f>
        <v>0</v>
      </c>
      <c r="R171">
        <f>sz!DQ171</f>
        <v>0</v>
      </c>
      <c r="S171">
        <f>sz!DP171</f>
        <v>0</v>
      </c>
      <c r="AE171" t="e">
        <f t="shared" si="5"/>
        <v>#N/A</v>
      </c>
      <c r="AF171" t="e">
        <f t="shared" si="6"/>
        <v>#N/A</v>
      </c>
    </row>
    <row r="172" spans="2:32">
      <c r="B172">
        <f>sz!D172</f>
        <v>0</v>
      </c>
      <c r="C172">
        <f>sz!C172</f>
        <v>0</v>
      </c>
      <c r="D172">
        <f>sz!S172</f>
        <v>0</v>
      </c>
      <c r="E172">
        <f>sz!R172</f>
        <v>0</v>
      </c>
      <c r="F172">
        <f>sz!AG172</f>
        <v>0</v>
      </c>
      <c r="G172">
        <f>sz!AF172</f>
        <v>0</v>
      </c>
      <c r="H172">
        <f>sz!AU172</f>
        <v>0</v>
      </c>
      <c r="I172">
        <f>sz!AT172</f>
        <v>0</v>
      </c>
      <c r="J172">
        <f>sz!BI172</f>
        <v>0</v>
      </c>
      <c r="K172">
        <f>sz!BH172</f>
        <v>0</v>
      </c>
      <c r="L172">
        <f>sz!BX172</f>
        <v>0</v>
      </c>
      <c r="M172">
        <f>sz!BW172</f>
        <v>0</v>
      </c>
      <c r="N172">
        <f>sz!CM172</f>
        <v>0</v>
      </c>
      <c r="O172">
        <f>sz!CL172</f>
        <v>0</v>
      </c>
      <c r="P172">
        <f>sz!DB172</f>
        <v>0</v>
      </c>
      <c r="Q172">
        <f>sz!DA172</f>
        <v>0</v>
      </c>
      <c r="R172">
        <f>sz!DQ172</f>
        <v>0</v>
      </c>
      <c r="S172">
        <f>sz!DP172</f>
        <v>0</v>
      </c>
      <c r="AE172" t="e">
        <f t="shared" si="5"/>
        <v>#N/A</v>
      </c>
      <c r="AF172" t="e">
        <f t="shared" si="6"/>
        <v>#N/A</v>
      </c>
    </row>
    <row r="173" spans="2:32">
      <c r="B173">
        <f>sz!D173</f>
        <v>0</v>
      </c>
      <c r="C173">
        <f>sz!C173</f>
        <v>0</v>
      </c>
      <c r="D173">
        <f>sz!S173</f>
        <v>0</v>
      </c>
      <c r="E173">
        <f>sz!R173</f>
        <v>0</v>
      </c>
      <c r="F173">
        <f>sz!AG173</f>
        <v>0</v>
      </c>
      <c r="G173">
        <f>sz!AF173</f>
        <v>0</v>
      </c>
      <c r="H173">
        <f>sz!AU173</f>
        <v>0</v>
      </c>
      <c r="I173">
        <f>sz!AT173</f>
        <v>0</v>
      </c>
      <c r="J173">
        <f>sz!BI173</f>
        <v>0</v>
      </c>
      <c r="K173">
        <f>sz!BH173</f>
        <v>0</v>
      </c>
      <c r="L173">
        <f>sz!BX173</f>
        <v>0</v>
      </c>
      <c r="M173">
        <f>sz!BW173</f>
        <v>0</v>
      </c>
      <c r="N173">
        <f>sz!CM173</f>
        <v>0</v>
      </c>
      <c r="O173">
        <f>sz!CL173</f>
        <v>0</v>
      </c>
      <c r="P173">
        <f>sz!DB173</f>
        <v>0</v>
      </c>
      <c r="Q173">
        <f>sz!DA173</f>
        <v>0</v>
      </c>
      <c r="R173">
        <f>sz!DQ173</f>
        <v>0</v>
      </c>
      <c r="S173">
        <f>sz!DP173</f>
        <v>0</v>
      </c>
      <c r="AE173" t="e">
        <f t="shared" si="5"/>
        <v>#N/A</v>
      </c>
      <c r="AF173" t="e">
        <f t="shared" si="6"/>
        <v>#N/A</v>
      </c>
    </row>
    <row r="174" spans="2:32">
      <c r="B174">
        <f>sz!D174</f>
        <v>0</v>
      </c>
      <c r="C174">
        <f>sz!C174</f>
        <v>0</v>
      </c>
      <c r="D174">
        <f>sz!S174</f>
        <v>0</v>
      </c>
      <c r="E174">
        <f>sz!R174</f>
        <v>0</v>
      </c>
      <c r="F174">
        <f>sz!AG174</f>
        <v>0</v>
      </c>
      <c r="G174">
        <f>sz!AF174</f>
        <v>0</v>
      </c>
      <c r="H174">
        <f>sz!AU174</f>
        <v>0</v>
      </c>
      <c r="I174">
        <f>sz!AT174</f>
        <v>0</v>
      </c>
      <c r="J174">
        <f>sz!BI174</f>
        <v>0</v>
      </c>
      <c r="K174">
        <f>sz!BH174</f>
        <v>0</v>
      </c>
      <c r="L174">
        <f>sz!BX174</f>
        <v>0</v>
      </c>
      <c r="M174">
        <f>sz!BW174</f>
        <v>0</v>
      </c>
      <c r="N174">
        <f>sz!CM174</f>
        <v>0</v>
      </c>
      <c r="O174">
        <f>sz!CL174</f>
        <v>0</v>
      </c>
      <c r="P174">
        <f>sz!DB174</f>
        <v>0</v>
      </c>
      <c r="Q174">
        <f>sz!DA174</f>
        <v>0</v>
      </c>
      <c r="R174">
        <f>sz!DQ174</f>
        <v>0</v>
      </c>
      <c r="S174">
        <f>sz!DP174</f>
        <v>0</v>
      </c>
      <c r="AE174" t="e">
        <f t="shared" si="5"/>
        <v>#N/A</v>
      </c>
      <c r="AF174" t="e">
        <f t="shared" si="6"/>
        <v>#N/A</v>
      </c>
    </row>
    <row r="175" spans="2:32">
      <c r="B175">
        <f>sz!D175</f>
        <v>0</v>
      </c>
      <c r="C175">
        <f>sz!C175</f>
        <v>0</v>
      </c>
      <c r="D175">
        <f>sz!S175</f>
        <v>0</v>
      </c>
      <c r="E175">
        <f>sz!R175</f>
        <v>0</v>
      </c>
      <c r="F175">
        <f>sz!AG175</f>
        <v>0</v>
      </c>
      <c r="G175">
        <f>sz!AF175</f>
        <v>0</v>
      </c>
      <c r="H175">
        <f>sz!AU175</f>
        <v>0</v>
      </c>
      <c r="I175">
        <f>sz!AT175</f>
        <v>0</v>
      </c>
      <c r="J175">
        <f>sz!BI175</f>
        <v>0</v>
      </c>
      <c r="K175">
        <f>sz!BH175</f>
        <v>0</v>
      </c>
      <c r="L175">
        <f>sz!BX175</f>
        <v>0</v>
      </c>
      <c r="M175">
        <f>sz!BW175</f>
        <v>0</v>
      </c>
      <c r="N175">
        <f>sz!CM175</f>
        <v>0</v>
      </c>
      <c r="O175">
        <f>sz!CL175</f>
        <v>0</v>
      </c>
      <c r="P175">
        <f>sz!DB175</f>
        <v>0</v>
      </c>
      <c r="Q175">
        <f>sz!DA175</f>
        <v>0</v>
      </c>
      <c r="R175">
        <f>sz!DQ175</f>
        <v>0</v>
      </c>
      <c r="S175">
        <f>sz!DP175</f>
        <v>0</v>
      </c>
      <c r="AE175" t="e">
        <f t="shared" si="5"/>
        <v>#N/A</v>
      </c>
      <c r="AF175" t="e">
        <f t="shared" si="6"/>
        <v>#N/A</v>
      </c>
    </row>
    <row r="176" spans="2:32">
      <c r="B176">
        <f>sz!D176</f>
        <v>0</v>
      </c>
      <c r="C176">
        <f>sz!C176</f>
        <v>0</v>
      </c>
      <c r="D176">
        <f>sz!S176</f>
        <v>0</v>
      </c>
      <c r="E176">
        <f>sz!R176</f>
        <v>0</v>
      </c>
      <c r="F176">
        <f>sz!AG176</f>
        <v>0</v>
      </c>
      <c r="G176">
        <f>sz!AF176</f>
        <v>0</v>
      </c>
      <c r="H176">
        <f>sz!AU176</f>
        <v>0</v>
      </c>
      <c r="I176">
        <f>sz!AT176</f>
        <v>0</v>
      </c>
      <c r="J176">
        <f>sz!BI176</f>
        <v>0</v>
      </c>
      <c r="K176">
        <f>sz!BH176</f>
        <v>0</v>
      </c>
      <c r="L176">
        <f>sz!BX176</f>
        <v>0</v>
      </c>
      <c r="M176">
        <f>sz!BW176</f>
        <v>0</v>
      </c>
      <c r="N176">
        <f>sz!CM176</f>
        <v>0</v>
      </c>
      <c r="O176">
        <f>sz!CL176</f>
        <v>0</v>
      </c>
      <c r="P176">
        <f>sz!DB176</f>
        <v>0</v>
      </c>
      <c r="Q176">
        <f>sz!DA176</f>
        <v>0</v>
      </c>
      <c r="R176">
        <f>sz!DQ176</f>
        <v>0</v>
      </c>
      <c r="S176">
        <f>sz!DP176</f>
        <v>0</v>
      </c>
      <c r="AE176" t="e">
        <f t="shared" si="5"/>
        <v>#N/A</v>
      </c>
      <c r="AF176" t="e">
        <f t="shared" si="6"/>
        <v>#N/A</v>
      </c>
    </row>
    <row r="177" spans="2:32">
      <c r="B177">
        <f>sz!D177</f>
        <v>0</v>
      </c>
      <c r="C177">
        <f>sz!C177</f>
        <v>0</v>
      </c>
      <c r="D177">
        <f>sz!S177</f>
        <v>0</v>
      </c>
      <c r="E177">
        <f>sz!R177</f>
        <v>0</v>
      </c>
      <c r="F177">
        <f>sz!AG177</f>
        <v>0</v>
      </c>
      <c r="G177">
        <f>sz!AF177</f>
        <v>0</v>
      </c>
      <c r="H177">
        <f>sz!AU177</f>
        <v>0</v>
      </c>
      <c r="I177">
        <f>sz!AT177</f>
        <v>0</v>
      </c>
      <c r="J177">
        <f>sz!BI177</f>
        <v>0</v>
      </c>
      <c r="K177">
        <f>sz!BH177</f>
        <v>0</v>
      </c>
      <c r="L177">
        <f>sz!BX177</f>
        <v>0</v>
      </c>
      <c r="M177">
        <f>sz!BW177</f>
        <v>0</v>
      </c>
      <c r="N177">
        <f>sz!CM177</f>
        <v>0</v>
      </c>
      <c r="O177">
        <f>sz!CL177</f>
        <v>0</v>
      </c>
      <c r="P177">
        <f>sz!DB177</f>
        <v>0</v>
      </c>
      <c r="Q177">
        <f>sz!DA177</f>
        <v>0</v>
      </c>
      <c r="R177">
        <f>sz!DQ177</f>
        <v>0</v>
      </c>
      <c r="S177">
        <f>sz!DP177</f>
        <v>0</v>
      </c>
      <c r="AE177" t="e">
        <f t="shared" si="5"/>
        <v>#N/A</v>
      </c>
      <c r="AF177" t="e">
        <f t="shared" si="6"/>
        <v>#N/A</v>
      </c>
    </row>
    <row r="178" spans="2:32">
      <c r="B178">
        <f>sz!D178</f>
        <v>0</v>
      </c>
      <c r="C178">
        <f>sz!C178</f>
        <v>0</v>
      </c>
      <c r="D178">
        <f>sz!S178</f>
        <v>0</v>
      </c>
      <c r="E178">
        <f>sz!R178</f>
        <v>0</v>
      </c>
      <c r="F178">
        <f>sz!AG178</f>
        <v>0</v>
      </c>
      <c r="G178">
        <f>sz!AF178</f>
        <v>0</v>
      </c>
      <c r="H178">
        <f>sz!AU178</f>
        <v>0</v>
      </c>
      <c r="I178">
        <f>sz!AT178</f>
        <v>0</v>
      </c>
      <c r="J178">
        <f>sz!BI178</f>
        <v>0</v>
      </c>
      <c r="K178">
        <f>sz!BH178</f>
        <v>0</v>
      </c>
      <c r="L178">
        <f>sz!BX178</f>
        <v>0</v>
      </c>
      <c r="M178">
        <f>sz!BW178</f>
        <v>0</v>
      </c>
      <c r="N178">
        <f>sz!CM178</f>
        <v>0</v>
      </c>
      <c r="O178">
        <f>sz!CL178</f>
        <v>0</v>
      </c>
      <c r="P178">
        <f>sz!DB178</f>
        <v>0</v>
      </c>
      <c r="Q178">
        <f>sz!DA178</f>
        <v>0</v>
      </c>
      <c r="R178">
        <f>sz!DQ178</f>
        <v>0</v>
      </c>
      <c r="S178">
        <f>sz!DP178</f>
        <v>0</v>
      </c>
      <c r="AE178" t="e">
        <f t="shared" si="5"/>
        <v>#N/A</v>
      </c>
      <c r="AF178" t="e">
        <f t="shared" si="6"/>
        <v>#N/A</v>
      </c>
    </row>
    <row r="179" spans="2:32">
      <c r="B179">
        <f>sz!D179</f>
        <v>0</v>
      </c>
      <c r="C179">
        <f>sz!C179</f>
        <v>0</v>
      </c>
      <c r="D179">
        <f>sz!S179</f>
        <v>0</v>
      </c>
      <c r="E179">
        <f>sz!R179</f>
        <v>0</v>
      </c>
      <c r="F179">
        <f>sz!AG179</f>
        <v>0</v>
      </c>
      <c r="G179">
        <f>sz!AF179</f>
        <v>0</v>
      </c>
      <c r="H179">
        <f>sz!AU179</f>
        <v>0</v>
      </c>
      <c r="I179">
        <f>sz!AT179</f>
        <v>0</v>
      </c>
      <c r="J179">
        <f>sz!BI179</f>
        <v>0</v>
      </c>
      <c r="K179">
        <f>sz!BH179</f>
        <v>0</v>
      </c>
      <c r="L179">
        <f>sz!BX179</f>
        <v>0</v>
      </c>
      <c r="M179">
        <f>sz!BW179</f>
        <v>0</v>
      </c>
      <c r="N179">
        <f>sz!CM179</f>
        <v>0</v>
      </c>
      <c r="O179">
        <f>sz!CL179</f>
        <v>0</v>
      </c>
      <c r="P179">
        <f>sz!DB179</f>
        <v>0</v>
      </c>
      <c r="Q179">
        <f>sz!DA179</f>
        <v>0</v>
      </c>
      <c r="R179">
        <f>sz!DQ179</f>
        <v>0</v>
      </c>
      <c r="S179">
        <f>sz!DP179</f>
        <v>0</v>
      </c>
      <c r="AE179" t="e">
        <f t="shared" si="5"/>
        <v>#N/A</v>
      </c>
      <c r="AF179" t="e">
        <f t="shared" si="6"/>
        <v>#N/A</v>
      </c>
    </row>
    <row r="180" spans="2:32">
      <c r="B180">
        <f>sz!D180</f>
        <v>0</v>
      </c>
      <c r="C180">
        <f>sz!C180</f>
        <v>0</v>
      </c>
      <c r="D180">
        <f>sz!S180</f>
        <v>0</v>
      </c>
      <c r="E180">
        <f>sz!R180</f>
        <v>0</v>
      </c>
      <c r="F180">
        <f>sz!AG180</f>
        <v>0</v>
      </c>
      <c r="G180">
        <f>sz!AF180</f>
        <v>0</v>
      </c>
      <c r="H180">
        <f>sz!AU180</f>
        <v>0</v>
      </c>
      <c r="I180">
        <f>sz!AT180</f>
        <v>0</v>
      </c>
      <c r="J180">
        <f>sz!BI180</f>
        <v>0</v>
      </c>
      <c r="K180">
        <f>sz!BH180</f>
        <v>0</v>
      </c>
      <c r="L180">
        <f>sz!BX180</f>
        <v>0</v>
      </c>
      <c r="M180">
        <f>sz!BW180</f>
        <v>0</v>
      </c>
      <c r="N180">
        <f>sz!CM180</f>
        <v>0</v>
      </c>
      <c r="O180">
        <f>sz!CL180</f>
        <v>0</v>
      </c>
      <c r="P180">
        <f>sz!DB180</f>
        <v>0</v>
      </c>
      <c r="Q180">
        <f>sz!DA180</f>
        <v>0</v>
      </c>
      <c r="R180">
        <f>sz!DQ180</f>
        <v>0</v>
      </c>
      <c r="S180">
        <f>sz!DP180</f>
        <v>0</v>
      </c>
      <c r="AE180" t="e">
        <f t="shared" si="5"/>
        <v>#N/A</v>
      </c>
      <c r="AF180" t="e">
        <f t="shared" si="6"/>
        <v>#N/A</v>
      </c>
    </row>
    <row r="181" spans="2:32">
      <c r="B181">
        <f>sz!D181</f>
        <v>0</v>
      </c>
      <c r="C181">
        <f>sz!C181</f>
        <v>0</v>
      </c>
      <c r="D181">
        <f>sz!S181</f>
        <v>0</v>
      </c>
      <c r="E181">
        <f>sz!R181</f>
        <v>0</v>
      </c>
      <c r="F181">
        <f>sz!AG181</f>
        <v>0</v>
      </c>
      <c r="G181">
        <f>sz!AF181</f>
        <v>0</v>
      </c>
      <c r="H181">
        <f>sz!AU181</f>
        <v>0</v>
      </c>
      <c r="I181">
        <f>sz!AT181</f>
        <v>0</v>
      </c>
      <c r="J181">
        <f>sz!BI181</f>
        <v>0</v>
      </c>
      <c r="K181">
        <f>sz!BH181</f>
        <v>0</v>
      </c>
      <c r="L181">
        <f>sz!BX181</f>
        <v>0</v>
      </c>
      <c r="M181">
        <f>sz!BW181</f>
        <v>0</v>
      </c>
      <c r="N181">
        <f>sz!CM181</f>
        <v>0</v>
      </c>
      <c r="O181">
        <f>sz!CL181</f>
        <v>0</v>
      </c>
      <c r="P181">
        <f>sz!DB181</f>
        <v>0</v>
      </c>
      <c r="Q181">
        <f>sz!DA181</f>
        <v>0</v>
      </c>
      <c r="R181">
        <f>sz!DQ181</f>
        <v>0</v>
      </c>
      <c r="S181">
        <f>sz!DP181</f>
        <v>0</v>
      </c>
      <c r="AE181" t="e">
        <f t="shared" si="5"/>
        <v>#N/A</v>
      </c>
      <c r="AF181" t="e">
        <f t="shared" si="6"/>
        <v>#N/A</v>
      </c>
    </row>
    <row r="182" spans="2:32">
      <c r="B182">
        <f>sz!D182</f>
        <v>0</v>
      </c>
      <c r="C182">
        <f>sz!C182</f>
        <v>0</v>
      </c>
      <c r="D182">
        <f>sz!S182</f>
        <v>0</v>
      </c>
      <c r="E182">
        <f>sz!R182</f>
        <v>0</v>
      </c>
      <c r="F182">
        <f>sz!AG182</f>
        <v>0</v>
      </c>
      <c r="G182">
        <f>sz!AF182</f>
        <v>0</v>
      </c>
      <c r="H182">
        <f>sz!AU182</f>
        <v>0</v>
      </c>
      <c r="I182">
        <f>sz!AT182</f>
        <v>0</v>
      </c>
      <c r="J182">
        <f>sz!BI182</f>
        <v>0</v>
      </c>
      <c r="K182">
        <f>sz!BH182</f>
        <v>0</v>
      </c>
      <c r="L182">
        <f>sz!BX182</f>
        <v>0</v>
      </c>
      <c r="M182">
        <f>sz!BW182</f>
        <v>0</v>
      </c>
      <c r="N182">
        <f>sz!CM182</f>
        <v>0</v>
      </c>
      <c r="O182">
        <f>sz!CL182</f>
        <v>0</v>
      </c>
      <c r="P182">
        <f>sz!DB182</f>
        <v>0</v>
      </c>
      <c r="Q182">
        <f>sz!DA182</f>
        <v>0</v>
      </c>
      <c r="R182">
        <f>sz!DQ182</f>
        <v>0</v>
      </c>
      <c r="S182">
        <f>sz!DP182</f>
        <v>0</v>
      </c>
      <c r="AE182" t="e">
        <f t="shared" si="5"/>
        <v>#N/A</v>
      </c>
      <c r="AF182" t="e">
        <f t="shared" si="6"/>
        <v>#N/A</v>
      </c>
    </row>
    <row r="183" spans="2:32">
      <c r="B183">
        <f>sz!D183</f>
        <v>0</v>
      </c>
      <c r="C183">
        <f>sz!C183</f>
        <v>0</v>
      </c>
      <c r="D183">
        <f>sz!S183</f>
        <v>0</v>
      </c>
      <c r="E183">
        <f>sz!R183</f>
        <v>0</v>
      </c>
      <c r="F183">
        <f>sz!AG183</f>
        <v>0</v>
      </c>
      <c r="G183">
        <f>sz!AF183</f>
        <v>0</v>
      </c>
      <c r="H183">
        <f>sz!AU183</f>
        <v>0</v>
      </c>
      <c r="I183">
        <f>sz!AT183</f>
        <v>0</v>
      </c>
      <c r="J183">
        <f>sz!BI183</f>
        <v>0</v>
      </c>
      <c r="K183">
        <f>sz!BH183</f>
        <v>0</v>
      </c>
      <c r="L183">
        <f>sz!BX183</f>
        <v>0</v>
      </c>
      <c r="M183">
        <f>sz!BW183</f>
        <v>0</v>
      </c>
      <c r="N183">
        <f>sz!CM183</f>
        <v>0</v>
      </c>
      <c r="O183">
        <f>sz!CL183</f>
        <v>0</v>
      </c>
      <c r="P183">
        <f>sz!DB183</f>
        <v>0</v>
      </c>
      <c r="Q183">
        <f>sz!DA183</f>
        <v>0</v>
      </c>
      <c r="R183">
        <f>sz!DQ183</f>
        <v>0</v>
      </c>
      <c r="S183">
        <f>sz!DP183</f>
        <v>0</v>
      </c>
      <c r="AE183" t="e">
        <f t="shared" si="5"/>
        <v>#N/A</v>
      </c>
      <c r="AF183" t="e">
        <f t="shared" si="6"/>
        <v>#N/A</v>
      </c>
    </row>
    <row r="184" spans="2:32">
      <c r="B184">
        <f>sz!D184</f>
        <v>0</v>
      </c>
      <c r="C184">
        <f>sz!C184</f>
        <v>0</v>
      </c>
      <c r="D184">
        <f>sz!S184</f>
        <v>0</v>
      </c>
      <c r="E184">
        <f>sz!R184</f>
        <v>0</v>
      </c>
      <c r="F184">
        <f>sz!AG184</f>
        <v>0</v>
      </c>
      <c r="G184">
        <f>sz!AF184</f>
        <v>0</v>
      </c>
      <c r="H184">
        <f>sz!AU184</f>
        <v>0</v>
      </c>
      <c r="I184">
        <f>sz!AT184</f>
        <v>0</v>
      </c>
      <c r="J184">
        <f>sz!BI184</f>
        <v>0</v>
      </c>
      <c r="K184">
        <f>sz!BH184</f>
        <v>0</v>
      </c>
      <c r="L184">
        <f>sz!BX184</f>
        <v>0</v>
      </c>
      <c r="M184">
        <f>sz!BW184</f>
        <v>0</v>
      </c>
      <c r="N184">
        <f>sz!CM184</f>
        <v>0</v>
      </c>
      <c r="O184">
        <f>sz!CL184</f>
        <v>0</v>
      </c>
      <c r="P184">
        <f>sz!DB184</f>
        <v>0</v>
      </c>
      <c r="Q184">
        <f>sz!DA184</f>
        <v>0</v>
      </c>
      <c r="R184">
        <f>sz!DQ184</f>
        <v>0</v>
      </c>
      <c r="S184">
        <f>sz!DP184</f>
        <v>0</v>
      </c>
      <c r="AE184" t="e">
        <f t="shared" si="5"/>
        <v>#N/A</v>
      </c>
      <c r="AF184" t="e">
        <f t="shared" si="6"/>
        <v>#N/A</v>
      </c>
    </row>
    <row r="185" spans="2:32">
      <c r="B185">
        <f>sz!D185</f>
        <v>0</v>
      </c>
      <c r="C185">
        <f>sz!C185</f>
        <v>0</v>
      </c>
      <c r="D185">
        <f>sz!S185</f>
        <v>0</v>
      </c>
      <c r="E185">
        <f>sz!R185</f>
        <v>0</v>
      </c>
      <c r="F185">
        <f>sz!AG185</f>
        <v>0</v>
      </c>
      <c r="G185">
        <f>sz!AF185</f>
        <v>0</v>
      </c>
      <c r="H185">
        <f>sz!AU185</f>
        <v>0</v>
      </c>
      <c r="I185">
        <f>sz!AT185</f>
        <v>0</v>
      </c>
      <c r="J185">
        <f>sz!BI185</f>
        <v>0</v>
      </c>
      <c r="K185">
        <f>sz!BH185</f>
        <v>0</v>
      </c>
      <c r="L185">
        <f>sz!BX185</f>
        <v>0</v>
      </c>
      <c r="M185">
        <f>sz!BW185</f>
        <v>0</v>
      </c>
      <c r="N185">
        <f>sz!CM185</f>
        <v>0</v>
      </c>
      <c r="O185">
        <f>sz!CL185</f>
        <v>0</v>
      </c>
      <c r="P185">
        <f>sz!DB185</f>
        <v>0</v>
      </c>
      <c r="Q185">
        <f>sz!DA185</f>
        <v>0</v>
      </c>
      <c r="R185">
        <f>sz!DQ185</f>
        <v>0</v>
      </c>
      <c r="S185">
        <f>sz!DP185</f>
        <v>0</v>
      </c>
      <c r="AE185" t="e">
        <f t="shared" si="5"/>
        <v>#N/A</v>
      </c>
      <c r="AF185" t="e">
        <f t="shared" si="6"/>
        <v>#N/A</v>
      </c>
    </row>
    <row r="186" spans="2:32">
      <c r="B186">
        <f>sz!D186</f>
        <v>0</v>
      </c>
      <c r="C186">
        <f>sz!C186</f>
        <v>0</v>
      </c>
      <c r="D186">
        <f>sz!S186</f>
        <v>0</v>
      </c>
      <c r="E186">
        <f>sz!R186</f>
        <v>0</v>
      </c>
      <c r="F186">
        <f>sz!AG186</f>
        <v>0</v>
      </c>
      <c r="G186">
        <f>sz!AF186</f>
        <v>0</v>
      </c>
      <c r="H186">
        <f>sz!AU186</f>
        <v>0</v>
      </c>
      <c r="I186">
        <f>sz!AT186</f>
        <v>0</v>
      </c>
      <c r="J186">
        <f>sz!BI186</f>
        <v>0</v>
      </c>
      <c r="K186">
        <f>sz!BH186</f>
        <v>0</v>
      </c>
      <c r="L186">
        <f>sz!BX186</f>
        <v>0</v>
      </c>
      <c r="M186">
        <f>sz!BW186</f>
        <v>0</v>
      </c>
      <c r="N186">
        <f>sz!CM186</f>
        <v>0</v>
      </c>
      <c r="O186">
        <f>sz!CL186</f>
        <v>0</v>
      </c>
      <c r="P186">
        <f>sz!DB186</f>
        <v>0</v>
      </c>
      <c r="Q186">
        <f>sz!DA186</f>
        <v>0</v>
      </c>
      <c r="R186">
        <f>sz!DQ186</f>
        <v>0</v>
      </c>
      <c r="S186">
        <f>sz!DP186</f>
        <v>0</v>
      </c>
      <c r="AE186" t="e">
        <f t="shared" si="5"/>
        <v>#N/A</v>
      </c>
      <c r="AF186" t="e">
        <f t="shared" si="6"/>
        <v>#N/A</v>
      </c>
    </row>
    <row r="187" spans="2:32">
      <c r="B187">
        <f>sz!D187</f>
        <v>0</v>
      </c>
      <c r="C187">
        <f>sz!C187</f>
        <v>0</v>
      </c>
      <c r="D187">
        <f>sz!S187</f>
        <v>0</v>
      </c>
      <c r="E187">
        <f>sz!R187</f>
        <v>0</v>
      </c>
      <c r="F187">
        <f>sz!AG187</f>
        <v>0</v>
      </c>
      <c r="G187">
        <f>sz!AF187</f>
        <v>0</v>
      </c>
      <c r="H187">
        <f>sz!AU187</f>
        <v>0</v>
      </c>
      <c r="I187">
        <f>sz!AT187</f>
        <v>0</v>
      </c>
      <c r="J187">
        <f>sz!BI187</f>
        <v>0</v>
      </c>
      <c r="K187">
        <f>sz!BH187</f>
        <v>0</v>
      </c>
      <c r="L187">
        <f>sz!BX187</f>
        <v>0</v>
      </c>
      <c r="M187">
        <f>sz!BW187</f>
        <v>0</v>
      </c>
      <c r="N187">
        <f>sz!CM187</f>
        <v>0</v>
      </c>
      <c r="O187">
        <f>sz!CL187</f>
        <v>0</v>
      </c>
      <c r="P187">
        <f>sz!DB187</f>
        <v>0</v>
      </c>
      <c r="Q187">
        <f>sz!DA187</f>
        <v>0</v>
      </c>
      <c r="R187">
        <f>sz!DQ187</f>
        <v>0</v>
      </c>
      <c r="S187">
        <f>sz!DP187</f>
        <v>0</v>
      </c>
      <c r="AE187" t="e">
        <f t="shared" si="5"/>
        <v>#N/A</v>
      </c>
      <c r="AF187" t="e">
        <f t="shared" si="6"/>
        <v>#N/A</v>
      </c>
    </row>
    <row r="188" spans="2:32">
      <c r="B188">
        <f>sz!D188</f>
        <v>0</v>
      </c>
      <c r="C188">
        <f>sz!C188</f>
        <v>0</v>
      </c>
      <c r="D188">
        <f>sz!S188</f>
        <v>0</v>
      </c>
      <c r="E188">
        <f>sz!R188</f>
        <v>0</v>
      </c>
      <c r="F188">
        <f>sz!AG188</f>
        <v>0</v>
      </c>
      <c r="G188">
        <f>sz!AF188</f>
        <v>0</v>
      </c>
      <c r="H188">
        <f>sz!AU188</f>
        <v>0</v>
      </c>
      <c r="I188">
        <f>sz!AT188</f>
        <v>0</v>
      </c>
      <c r="J188">
        <f>sz!BI188</f>
        <v>0</v>
      </c>
      <c r="K188">
        <f>sz!BH188</f>
        <v>0</v>
      </c>
      <c r="L188">
        <f>sz!BX188</f>
        <v>0</v>
      </c>
      <c r="M188">
        <f>sz!BW188</f>
        <v>0</v>
      </c>
      <c r="N188">
        <f>sz!CM188</f>
        <v>0</v>
      </c>
      <c r="O188">
        <f>sz!CL188</f>
        <v>0</v>
      </c>
      <c r="P188">
        <f>sz!DB188</f>
        <v>0</v>
      </c>
      <c r="Q188">
        <f>sz!DA188</f>
        <v>0</v>
      </c>
      <c r="R188">
        <f>sz!DQ188</f>
        <v>0</v>
      </c>
      <c r="S188">
        <f>sz!DP188</f>
        <v>0</v>
      </c>
      <c r="AE188" t="e">
        <f t="shared" si="5"/>
        <v>#N/A</v>
      </c>
      <c r="AF188" t="e">
        <f t="shared" si="6"/>
        <v>#N/A</v>
      </c>
    </row>
    <row r="189" spans="2:32">
      <c r="B189">
        <f>sz!D189</f>
        <v>0</v>
      </c>
      <c r="C189">
        <f>sz!C189</f>
        <v>0</v>
      </c>
      <c r="D189">
        <f>sz!S189</f>
        <v>0</v>
      </c>
      <c r="E189">
        <f>sz!R189</f>
        <v>0</v>
      </c>
      <c r="F189">
        <f>sz!AG189</f>
        <v>0</v>
      </c>
      <c r="G189">
        <f>sz!AF189</f>
        <v>0</v>
      </c>
      <c r="H189">
        <f>sz!AU189</f>
        <v>0</v>
      </c>
      <c r="I189">
        <f>sz!AT189</f>
        <v>0</v>
      </c>
      <c r="J189">
        <f>sz!BI189</f>
        <v>0</v>
      </c>
      <c r="K189">
        <f>sz!BH189</f>
        <v>0</v>
      </c>
      <c r="L189">
        <f>sz!BX189</f>
        <v>0</v>
      </c>
      <c r="M189">
        <f>sz!BW189</f>
        <v>0</v>
      </c>
      <c r="N189">
        <f>sz!CM189</f>
        <v>0</v>
      </c>
      <c r="O189">
        <f>sz!CL189</f>
        <v>0</v>
      </c>
      <c r="P189">
        <f>sz!DB189</f>
        <v>0</v>
      </c>
      <c r="Q189">
        <f>sz!DA189</f>
        <v>0</v>
      </c>
      <c r="R189">
        <f>sz!DQ189</f>
        <v>0</v>
      </c>
      <c r="S189">
        <f>sz!DP189</f>
        <v>0</v>
      </c>
      <c r="AE189" t="e">
        <f t="shared" si="5"/>
        <v>#N/A</v>
      </c>
      <c r="AF189" t="e">
        <f t="shared" si="6"/>
        <v>#N/A</v>
      </c>
    </row>
    <row r="190" spans="2:32">
      <c r="B190">
        <f>sz!D190</f>
        <v>0</v>
      </c>
      <c r="C190">
        <f>sz!C190</f>
        <v>0</v>
      </c>
      <c r="D190">
        <f>sz!S190</f>
        <v>0</v>
      </c>
      <c r="E190">
        <f>sz!R190</f>
        <v>0</v>
      </c>
      <c r="F190">
        <f>sz!AG190</f>
        <v>0</v>
      </c>
      <c r="G190">
        <f>sz!AF190</f>
        <v>0</v>
      </c>
      <c r="H190">
        <f>sz!AU190</f>
        <v>0</v>
      </c>
      <c r="I190">
        <f>sz!AT190</f>
        <v>0</v>
      </c>
      <c r="J190">
        <f>sz!BI190</f>
        <v>0</v>
      </c>
      <c r="K190">
        <f>sz!BH190</f>
        <v>0</v>
      </c>
      <c r="L190">
        <f>sz!BX190</f>
        <v>0</v>
      </c>
      <c r="M190">
        <f>sz!BW190</f>
        <v>0</v>
      </c>
      <c r="N190">
        <f>sz!CM190</f>
        <v>0</v>
      </c>
      <c r="O190">
        <f>sz!CL190</f>
        <v>0</v>
      </c>
      <c r="P190">
        <f>sz!DB190</f>
        <v>0</v>
      </c>
      <c r="Q190">
        <f>sz!DA190</f>
        <v>0</v>
      </c>
      <c r="R190">
        <f>sz!DQ190</f>
        <v>0</v>
      </c>
      <c r="S190">
        <f>sz!DP190</f>
        <v>0</v>
      </c>
      <c r="AE190" t="e">
        <f t="shared" si="5"/>
        <v>#N/A</v>
      </c>
      <c r="AF190" t="e">
        <f t="shared" si="6"/>
        <v>#N/A</v>
      </c>
    </row>
    <row r="191" spans="2:32">
      <c r="B191">
        <f>sz!D191</f>
        <v>0</v>
      </c>
      <c r="C191">
        <f>sz!C191</f>
        <v>0</v>
      </c>
      <c r="D191">
        <f>sz!S191</f>
        <v>0</v>
      </c>
      <c r="E191">
        <f>sz!R191</f>
        <v>0</v>
      </c>
      <c r="F191">
        <f>sz!AG191</f>
        <v>0</v>
      </c>
      <c r="G191">
        <f>sz!AF191</f>
        <v>0</v>
      </c>
      <c r="H191">
        <f>sz!AU191</f>
        <v>0</v>
      </c>
      <c r="I191">
        <f>sz!AT191</f>
        <v>0</v>
      </c>
      <c r="J191">
        <f>sz!BI191</f>
        <v>0</v>
      </c>
      <c r="K191">
        <f>sz!BH191</f>
        <v>0</v>
      </c>
      <c r="L191">
        <f>sz!BX191</f>
        <v>0</v>
      </c>
      <c r="M191">
        <f>sz!BW191</f>
        <v>0</v>
      </c>
      <c r="N191">
        <f>sz!CM191</f>
        <v>0</v>
      </c>
      <c r="O191">
        <f>sz!CL191</f>
        <v>0</v>
      </c>
      <c r="P191">
        <f>sz!DB191</f>
        <v>0</v>
      </c>
      <c r="Q191">
        <f>sz!DA191</f>
        <v>0</v>
      </c>
      <c r="R191">
        <f>sz!DQ191</f>
        <v>0</v>
      </c>
      <c r="S191">
        <f>sz!DP191</f>
        <v>0</v>
      </c>
      <c r="AE191" t="e">
        <f t="shared" si="5"/>
        <v>#N/A</v>
      </c>
      <c r="AF191" t="e">
        <f t="shared" si="6"/>
        <v>#N/A</v>
      </c>
    </row>
    <row r="192" spans="2:32">
      <c r="B192">
        <f>sz!D192</f>
        <v>0</v>
      </c>
      <c r="C192">
        <f>sz!C192</f>
        <v>0</v>
      </c>
      <c r="D192">
        <f>sz!S192</f>
        <v>0</v>
      </c>
      <c r="E192">
        <f>sz!R192</f>
        <v>0</v>
      </c>
      <c r="F192">
        <f>sz!AG192</f>
        <v>0</v>
      </c>
      <c r="G192">
        <f>sz!AF192</f>
        <v>0</v>
      </c>
      <c r="H192">
        <f>sz!AU192</f>
        <v>0</v>
      </c>
      <c r="I192">
        <f>sz!AT192</f>
        <v>0</v>
      </c>
      <c r="J192">
        <f>sz!BI192</f>
        <v>0</v>
      </c>
      <c r="K192">
        <f>sz!BH192</f>
        <v>0</v>
      </c>
      <c r="L192">
        <f>sz!BX192</f>
        <v>0</v>
      </c>
      <c r="M192">
        <f>sz!BW192</f>
        <v>0</v>
      </c>
      <c r="N192">
        <f>sz!CM192</f>
        <v>0</v>
      </c>
      <c r="O192">
        <f>sz!CL192</f>
        <v>0</v>
      </c>
      <c r="P192">
        <f>sz!DB192</f>
        <v>0</v>
      </c>
      <c r="Q192">
        <f>sz!DA192</f>
        <v>0</v>
      </c>
      <c r="R192">
        <f>sz!DQ192</f>
        <v>0</v>
      </c>
      <c r="S192">
        <f>sz!DP192</f>
        <v>0</v>
      </c>
      <c r="AE192" t="e">
        <f t="shared" si="5"/>
        <v>#N/A</v>
      </c>
      <c r="AF192" t="e">
        <f t="shared" si="6"/>
        <v>#N/A</v>
      </c>
    </row>
    <row r="193" spans="2:32">
      <c r="B193">
        <f>sz!D193</f>
        <v>0</v>
      </c>
      <c r="C193">
        <f>sz!C193</f>
        <v>0</v>
      </c>
      <c r="D193">
        <f>sz!S193</f>
        <v>0</v>
      </c>
      <c r="E193">
        <f>sz!R193</f>
        <v>0</v>
      </c>
      <c r="F193">
        <f>sz!AG193</f>
        <v>0</v>
      </c>
      <c r="G193">
        <f>sz!AF193</f>
        <v>0</v>
      </c>
      <c r="H193">
        <f>sz!AU193</f>
        <v>0</v>
      </c>
      <c r="I193">
        <f>sz!AT193</f>
        <v>0</v>
      </c>
      <c r="J193">
        <f>sz!BI193</f>
        <v>0</v>
      </c>
      <c r="K193">
        <f>sz!BH193</f>
        <v>0</v>
      </c>
      <c r="L193">
        <f>sz!BX193</f>
        <v>0</v>
      </c>
      <c r="M193">
        <f>sz!BW193</f>
        <v>0</v>
      </c>
      <c r="N193">
        <f>sz!CM193</f>
        <v>0</v>
      </c>
      <c r="O193">
        <f>sz!CL193</f>
        <v>0</v>
      </c>
      <c r="P193">
        <f>sz!DB193</f>
        <v>0</v>
      </c>
      <c r="Q193">
        <f>sz!DA193</f>
        <v>0</v>
      </c>
      <c r="R193">
        <f>sz!DQ193</f>
        <v>0</v>
      </c>
      <c r="S193">
        <f>sz!DP193</f>
        <v>0</v>
      </c>
      <c r="AE193" t="e">
        <f t="shared" si="5"/>
        <v>#N/A</v>
      </c>
      <c r="AF193" t="e">
        <f t="shared" si="6"/>
        <v>#N/A</v>
      </c>
    </row>
    <row r="194" spans="2:32">
      <c r="B194">
        <f>sz!D194</f>
        <v>0</v>
      </c>
      <c r="C194">
        <f>sz!C194</f>
        <v>0</v>
      </c>
      <c r="D194">
        <f>sz!S194</f>
        <v>0</v>
      </c>
      <c r="E194">
        <f>sz!R194</f>
        <v>0</v>
      </c>
      <c r="F194">
        <f>sz!AG194</f>
        <v>0</v>
      </c>
      <c r="G194">
        <f>sz!AF194</f>
        <v>0</v>
      </c>
      <c r="H194">
        <f>sz!AU194</f>
        <v>0</v>
      </c>
      <c r="I194">
        <f>sz!AT194</f>
        <v>0</v>
      </c>
      <c r="J194">
        <f>sz!BI194</f>
        <v>0</v>
      </c>
      <c r="K194">
        <f>sz!BH194</f>
        <v>0</v>
      </c>
      <c r="L194">
        <f>sz!BX194</f>
        <v>0</v>
      </c>
      <c r="M194">
        <f>sz!BW194</f>
        <v>0</v>
      </c>
      <c r="N194">
        <f>sz!CM194</f>
        <v>0</v>
      </c>
      <c r="O194">
        <f>sz!CL194</f>
        <v>0</v>
      </c>
      <c r="P194">
        <f>sz!DB194</f>
        <v>0</v>
      </c>
      <c r="Q194">
        <f>sz!DA194</f>
        <v>0</v>
      </c>
      <c r="R194">
        <f>sz!DQ194</f>
        <v>0</v>
      </c>
      <c r="S194">
        <f>sz!DP194</f>
        <v>0</v>
      </c>
      <c r="AE194" t="e">
        <f t="shared" si="5"/>
        <v>#N/A</v>
      </c>
      <c r="AF194" t="e">
        <f t="shared" si="6"/>
        <v>#N/A</v>
      </c>
    </row>
    <row r="195" spans="2:32">
      <c r="B195">
        <f>sz!D195</f>
        <v>0</v>
      </c>
      <c r="C195">
        <f>sz!C195</f>
        <v>0</v>
      </c>
      <c r="D195">
        <f>sz!S195</f>
        <v>0</v>
      </c>
      <c r="E195">
        <f>sz!R195</f>
        <v>0</v>
      </c>
      <c r="F195">
        <f>sz!AG195</f>
        <v>0</v>
      </c>
      <c r="G195">
        <f>sz!AF195</f>
        <v>0</v>
      </c>
      <c r="H195">
        <f>sz!AU195</f>
        <v>0</v>
      </c>
      <c r="I195">
        <f>sz!AT195</f>
        <v>0</v>
      </c>
      <c r="J195">
        <f>sz!BI195</f>
        <v>0</v>
      </c>
      <c r="K195">
        <f>sz!BH195</f>
        <v>0</v>
      </c>
      <c r="L195">
        <f>sz!BX195</f>
        <v>0</v>
      </c>
      <c r="M195">
        <f>sz!BW195</f>
        <v>0</v>
      </c>
      <c r="N195">
        <f>sz!CM195</f>
        <v>0</v>
      </c>
      <c r="O195">
        <f>sz!CL195</f>
        <v>0</v>
      </c>
      <c r="P195">
        <f>sz!DB195</f>
        <v>0</v>
      </c>
      <c r="Q195">
        <f>sz!DA195</f>
        <v>0</v>
      </c>
      <c r="R195">
        <f>sz!DQ195</f>
        <v>0</v>
      </c>
      <c r="S195">
        <f>sz!DP195</f>
        <v>0</v>
      </c>
      <c r="AE195" t="e">
        <f t="shared" ref="AE195:AE258" si="7">HLOOKUP($AI$1,$B:$AB,ROW(B195),FALSE)</f>
        <v>#N/A</v>
      </c>
      <c r="AF195" t="e">
        <f t="shared" ref="AF195:AF258" si="8">HLOOKUP($AF$1,$B:$AB,ROW(C195),FALSE)</f>
        <v>#N/A</v>
      </c>
    </row>
    <row r="196" spans="2:32">
      <c r="B196">
        <f>sz!D196</f>
        <v>0</v>
      </c>
      <c r="C196">
        <f>sz!C196</f>
        <v>0</v>
      </c>
      <c r="D196">
        <f>sz!S196</f>
        <v>0</v>
      </c>
      <c r="E196">
        <f>sz!R196</f>
        <v>0</v>
      </c>
      <c r="F196">
        <f>sz!AG196</f>
        <v>0</v>
      </c>
      <c r="G196">
        <f>sz!AF196</f>
        <v>0</v>
      </c>
      <c r="H196">
        <f>sz!AU196</f>
        <v>0</v>
      </c>
      <c r="I196">
        <f>sz!AT196</f>
        <v>0</v>
      </c>
      <c r="J196">
        <f>sz!BI196</f>
        <v>0</v>
      </c>
      <c r="K196">
        <f>sz!BH196</f>
        <v>0</v>
      </c>
      <c r="L196">
        <f>sz!BX196</f>
        <v>0</v>
      </c>
      <c r="M196">
        <f>sz!BW196</f>
        <v>0</v>
      </c>
      <c r="N196">
        <f>sz!CM196</f>
        <v>0</v>
      </c>
      <c r="O196">
        <f>sz!CL196</f>
        <v>0</v>
      </c>
      <c r="P196">
        <f>sz!DB196</f>
        <v>0</v>
      </c>
      <c r="Q196">
        <f>sz!DA196</f>
        <v>0</v>
      </c>
      <c r="R196">
        <f>sz!DQ196</f>
        <v>0</v>
      </c>
      <c r="S196">
        <f>sz!DP196</f>
        <v>0</v>
      </c>
      <c r="AE196" t="e">
        <f t="shared" si="7"/>
        <v>#N/A</v>
      </c>
      <c r="AF196" t="e">
        <f t="shared" si="8"/>
        <v>#N/A</v>
      </c>
    </row>
    <row r="197" spans="2:32">
      <c r="B197">
        <f>sz!D197</f>
        <v>0</v>
      </c>
      <c r="C197">
        <f>sz!C197</f>
        <v>0</v>
      </c>
      <c r="D197">
        <f>sz!S197</f>
        <v>0</v>
      </c>
      <c r="E197">
        <f>sz!R197</f>
        <v>0</v>
      </c>
      <c r="F197">
        <f>sz!AG197</f>
        <v>0</v>
      </c>
      <c r="G197">
        <f>sz!AF197</f>
        <v>0</v>
      </c>
      <c r="H197">
        <f>sz!AU197</f>
        <v>0</v>
      </c>
      <c r="I197">
        <f>sz!AT197</f>
        <v>0</v>
      </c>
      <c r="J197">
        <f>sz!BI197</f>
        <v>0</v>
      </c>
      <c r="K197">
        <f>sz!BH197</f>
        <v>0</v>
      </c>
      <c r="L197">
        <f>sz!BX197</f>
        <v>0</v>
      </c>
      <c r="M197">
        <f>sz!BW197</f>
        <v>0</v>
      </c>
      <c r="N197">
        <f>sz!CM197</f>
        <v>0</v>
      </c>
      <c r="O197">
        <f>sz!CL197</f>
        <v>0</v>
      </c>
      <c r="P197">
        <f>sz!DB197</f>
        <v>0</v>
      </c>
      <c r="Q197">
        <f>sz!DA197</f>
        <v>0</v>
      </c>
      <c r="R197">
        <f>sz!DQ197</f>
        <v>0</v>
      </c>
      <c r="S197">
        <f>sz!DP197</f>
        <v>0</v>
      </c>
      <c r="AE197" t="e">
        <f t="shared" si="7"/>
        <v>#N/A</v>
      </c>
      <c r="AF197" t="e">
        <f t="shared" si="8"/>
        <v>#N/A</v>
      </c>
    </row>
    <row r="198" spans="2:32">
      <c r="B198">
        <f>sz!D198</f>
        <v>0</v>
      </c>
      <c r="C198">
        <f>sz!C198</f>
        <v>0</v>
      </c>
      <c r="D198">
        <f>sz!S198</f>
        <v>0</v>
      </c>
      <c r="E198">
        <f>sz!R198</f>
        <v>0</v>
      </c>
      <c r="F198">
        <f>sz!AG198</f>
        <v>0</v>
      </c>
      <c r="G198">
        <f>sz!AF198</f>
        <v>0</v>
      </c>
      <c r="H198">
        <f>sz!AU198</f>
        <v>0</v>
      </c>
      <c r="I198">
        <f>sz!AT198</f>
        <v>0</v>
      </c>
      <c r="J198">
        <f>sz!BI198</f>
        <v>0</v>
      </c>
      <c r="K198">
        <f>sz!BH198</f>
        <v>0</v>
      </c>
      <c r="L198">
        <f>sz!BX198</f>
        <v>0</v>
      </c>
      <c r="M198">
        <f>sz!BW198</f>
        <v>0</v>
      </c>
      <c r="N198">
        <f>sz!CM198</f>
        <v>0</v>
      </c>
      <c r="O198">
        <f>sz!CL198</f>
        <v>0</v>
      </c>
      <c r="P198">
        <f>sz!DB198</f>
        <v>0</v>
      </c>
      <c r="Q198">
        <f>sz!DA198</f>
        <v>0</v>
      </c>
      <c r="R198">
        <f>sz!DQ198</f>
        <v>0</v>
      </c>
      <c r="S198">
        <f>sz!DP198</f>
        <v>0</v>
      </c>
      <c r="AE198" t="e">
        <f t="shared" si="7"/>
        <v>#N/A</v>
      </c>
      <c r="AF198" t="e">
        <f t="shared" si="8"/>
        <v>#N/A</v>
      </c>
    </row>
    <row r="199" spans="2:32">
      <c r="B199">
        <f>sz!D199</f>
        <v>0</v>
      </c>
      <c r="C199">
        <f>sz!C199</f>
        <v>0</v>
      </c>
      <c r="D199">
        <f>sz!S199</f>
        <v>0</v>
      </c>
      <c r="E199">
        <f>sz!R199</f>
        <v>0</v>
      </c>
      <c r="F199">
        <f>sz!AG199</f>
        <v>0</v>
      </c>
      <c r="G199">
        <f>sz!AF199</f>
        <v>0</v>
      </c>
      <c r="H199">
        <f>sz!AU199</f>
        <v>0</v>
      </c>
      <c r="I199">
        <f>sz!AT199</f>
        <v>0</v>
      </c>
      <c r="J199">
        <f>sz!BI199</f>
        <v>0</v>
      </c>
      <c r="K199">
        <f>sz!BH199</f>
        <v>0</v>
      </c>
      <c r="L199">
        <f>sz!BX199</f>
        <v>0</v>
      </c>
      <c r="M199">
        <f>sz!BW199</f>
        <v>0</v>
      </c>
      <c r="N199">
        <f>sz!CM199</f>
        <v>0</v>
      </c>
      <c r="O199">
        <f>sz!CL199</f>
        <v>0</v>
      </c>
      <c r="P199">
        <f>sz!DB199</f>
        <v>0</v>
      </c>
      <c r="Q199">
        <f>sz!DA199</f>
        <v>0</v>
      </c>
      <c r="R199">
        <f>sz!DQ199</f>
        <v>0</v>
      </c>
      <c r="S199">
        <f>sz!DP199</f>
        <v>0</v>
      </c>
      <c r="AE199" t="e">
        <f t="shared" si="7"/>
        <v>#N/A</v>
      </c>
      <c r="AF199" t="e">
        <f t="shared" si="8"/>
        <v>#N/A</v>
      </c>
    </row>
    <row r="200" spans="2:32">
      <c r="B200">
        <f>sz!D200</f>
        <v>0</v>
      </c>
      <c r="C200">
        <f>sz!C200</f>
        <v>0</v>
      </c>
      <c r="D200">
        <f>sz!S200</f>
        <v>0</v>
      </c>
      <c r="E200">
        <f>sz!R200</f>
        <v>0</v>
      </c>
      <c r="F200">
        <f>sz!AG200</f>
        <v>0</v>
      </c>
      <c r="G200">
        <f>sz!AF200</f>
        <v>0</v>
      </c>
      <c r="H200">
        <f>sz!AU200</f>
        <v>0</v>
      </c>
      <c r="I200">
        <f>sz!AT200</f>
        <v>0</v>
      </c>
      <c r="J200">
        <f>sz!BI200</f>
        <v>0</v>
      </c>
      <c r="K200">
        <f>sz!BH200</f>
        <v>0</v>
      </c>
      <c r="L200">
        <f>sz!BX200</f>
        <v>0</v>
      </c>
      <c r="M200">
        <f>sz!BW200</f>
        <v>0</v>
      </c>
      <c r="N200">
        <f>sz!CM200</f>
        <v>0</v>
      </c>
      <c r="O200">
        <f>sz!CL200</f>
        <v>0</v>
      </c>
      <c r="P200">
        <f>sz!DB200</f>
        <v>0</v>
      </c>
      <c r="Q200">
        <f>sz!DA200</f>
        <v>0</v>
      </c>
      <c r="R200">
        <f>sz!DQ200</f>
        <v>0</v>
      </c>
      <c r="S200">
        <f>sz!DP200</f>
        <v>0</v>
      </c>
      <c r="AE200" t="e">
        <f t="shared" si="7"/>
        <v>#N/A</v>
      </c>
      <c r="AF200" t="e">
        <f t="shared" si="8"/>
        <v>#N/A</v>
      </c>
    </row>
    <row r="201" spans="2:32">
      <c r="B201">
        <f>sz!D201</f>
        <v>0</v>
      </c>
      <c r="C201">
        <f>sz!C201</f>
        <v>0</v>
      </c>
      <c r="D201">
        <f>sz!S201</f>
        <v>0</v>
      </c>
      <c r="E201">
        <f>sz!R201</f>
        <v>0</v>
      </c>
      <c r="F201">
        <f>sz!AG201</f>
        <v>0</v>
      </c>
      <c r="G201">
        <f>sz!AF201</f>
        <v>0</v>
      </c>
      <c r="H201">
        <f>sz!AU201</f>
        <v>0</v>
      </c>
      <c r="I201">
        <f>sz!AT201</f>
        <v>0</v>
      </c>
      <c r="J201">
        <f>sz!BI201</f>
        <v>0</v>
      </c>
      <c r="K201">
        <f>sz!BH201</f>
        <v>0</v>
      </c>
      <c r="L201">
        <f>sz!BX201</f>
        <v>0</v>
      </c>
      <c r="M201">
        <f>sz!BW201</f>
        <v>0</v>
      </c>
      <c r="N201">
        <f>sz!CM201</f>
        <v>0</v>
      </c>
      <c r="O201">
        <f>sz!CL201</f>
        <v>0</v>
      </c>
      <c r="P201">
        <f>sz!DB201</f>
        <v>0</v>
      </c>
      <c r="Q201">
        <f>sz!DA201</f>
        <v>0</v>
      </c>
      <c r="R201">
        <f>sz!DQ201</f>
        <v>0</v>
      </c>
      <c r="S201">
        <f>sz!DP201</f>
        <v>0</v>
      </c>
      <c r="AE201" t="e">
        <f t="shared" si="7"/>
        <v>#N/A</v>
      </c>
      <c r="AF201" t="e">
        <f t="shared" si="8"/>
        <v>#N/A</v>
      </c>
    </row>
    <row r="202" spans="2:32">
      <c r="B202">
        <f>sz!D202</f>
        <v>0</v>
      </c>
      <c r="C202">
        <f>sz!C202</f>
        <v>0</v>
      </c>
      <c r="D202">
        <f>sz!S202</f>
        <v>0</v>
      </c>
      <c r="E202">
        <f>sz!R202</f>
        <v>0</v>
      </c>
      <c r="F202">
        <f>sz!AG202</f>
        <v>0</v>
      </c>
      <c r="G202">
        <f>sz!AF202</f>
        <v>0</v>
      </c>
      <c r="H202">
        <f>sz!AU202</f>
        <v>0</v>
      </c>
      <c r="I202">
        <f>sz!AT202</f>
        <v>0</v>
      </c>
      <c r="J202">
        <f>sz!BI202</f>
        <v>0</v>
      </c>
      <c r="K202">
        <f>sz!BH202</f>
        <v>0</v>
      </c>
      <c r="L202">
        <f>sz!BX202</f>
        <v>0</v>
      </c>
      <c r="M202">
        <f>sz!BW202</f>
        <v>0</v>
      </c>
      <c r="N202">
        <f>sz!CM202</f>
        <v>0</v>
      </c>
      <c r="O202">
        <f>sz!CL202</f>
        <v>0</v>
      </c>
      <c r="P202">
        <f>sz!DB202</f>
        <v>0</v>
      </c>
      <c r="Q202">
        <f>sz!DA202</f>
        <v>0</v>
      </c>
      <c r="R202">
        <f>sz!DQ202</f>
        <v>0</v>
      </c>
      <c r="S202">
        <f>sz!DP202</f>
        <v>0</v>
      </c>
      <c r="AE202" t="e">
        <f t="shared" si="7"/>
        <v>#N/A</v>
      </c>
      <c r="AF202" t="e">
        <f t="shared" si="8"/>
        <v>#N/A</v>
      </c>
    </row>
    <row r="203" spans="2:32">
      <c r="B203">
        <f>sz!D203</f>
        <v>0</v>
      </c>
      <c r="C203">
        <f>sz!C203</f>
        <v>0</v>
      </c>
      <c r="D203">
        <f>sz!S203</f>
        <v>0</v>
      </c>
      <c r="E203">
        <f>sz!R203</f>
        <v>0</v>
      </c>
      <c r="F203">
        <f>sz!AG203</f>
        <v>0</v>
      </c>
      <c r="G203">
        <f>sz!AF203</f>
        <v>0</v>
      </c>
      <c r="H203">
        <f>sz!AU203</f>
        <v>0</v>
      </c>
      <c r="I203">
        <f>sz!AT203</f>
        <v>0</v>
      </c>
      <c r="J203">
        <f>sz!BI203</f>
        <v>0</v>
      </c>
      <c r="K203">
        <f>sz!BH203</f>
        <v>0</v>
      </c>
      <c r="L203">
        <f>sz!BX203</f>
        <v>0</v>
      </c>
      <c r="M203">
        <f>sz!BW203</f>
        <v>0</v>
      </c>
      <c r="N203">
        <f>sz!CM203</f>
        <v>0</v>
      </c>
      <c r="O203">
        <f>sz!CL203</f>
        <v>0</v>
      </c>
      <c r="P203">
        <f>sz!DB203</f>
        <v>0</v>
      </c>
      <c r="Q203">
        <f>sz!DA203</f>
        <v>0</v>
      </c>
      <c r="R203">
        <f>sz!DQ203</f>
        <v>0</v>
      </c>
      <c r="S203">
        <f>sz!DP203</f>
        <v>0</v>
      </c>
      <c r="AE203" t="e">
        <f t="shared" si="7"/>
        <v>#N/A</v>
      </c>
      <c r="AF203" t="e">
        <f t="shared" si="8"/>
        <v>#N/A</v>
      </c>
    </row>
    <row r="204" spans="2:32">
      <c r="B204">
        <f>sz!D204</f>
        <v>0</v>
      </c>
      <c r="C204">
        <f>sz!C204</f>
        <v>0</v>
      </c>
      <c r="D204">
        <f>sz!S204</f>
        <v>0</v>
      </c>
      <c r="E204">
        <f>sz!R204</f>
        <v>0</v>
      </c>
      <c r="F204">
        <f>sz!AG204</f>
        <v>0</v>
      </c>
      <c r="G204">
        <f>sz!AF204</f>
        <v>0</v>
      </c>
      <c r="H204">
        <f>sz!AU204</f>
        <v>0</v>
      </c>
      <c r="I204">
        <f>sz!AT204</f>
        <v>0</v>
      </c>
      <c r="J204">
        <f>sz!BI204</f>
        <v>0</v>
      </c>
      <c r="K204">
        <f>sz!BH204</f>
        <v>0</v>
      </c>
      <c r="L204">
        <f>sz!BX204</f>
        <v>0</v>
      </c>
      <c r="M204">
        <f>sz!BW204</f>
        <v>0</v>
      </c>
      <c r="N204">
        <f>sz!CM204</f>
        <v>0</v>
      </c>
      <c r="O204">
        <f>sz!CL204</f>
        <v>0</v>
      </c>
      <c r="P204">
        <f>sz!DB204</f>
        <v>0</v>
      </c>
      <c r="Q204">
        <f>sz!DA204</f>
        <v>0</v>
      </c>
      <c r="R204">
        <f>sz!DQ204</f>
        <v>0</v>
      </c>
      <c r="S204">
        <f>sz!DP204</f>
        <v>0</v>
      </c>
      <c r="AE204" t="e">
        <f t="shared" si="7"/>
        <v>#N/A</v>
      </c>
      <c r="AF204" t="e">
        <f t="shared" si="8"/>
        <v>#N/A</v>
      </c>
    </row>
    <row r="205" spans="2:32">
      <c r="B205">
        <f>sz!D205</f>
        <v>0</v>
      </c>
      <c r="C205">
        <f>sz!C205</f>
        <v>0</v>
      </c>
      <c r="D205">
        <f>sz!S205</f>
        <v>0</v>
      </c>
      <c r="E205">
        <f>sz!R205</f>
        <v>0</v>
      </c>
      <c r="F205">
        <f>sz!AG205</f>
        <v>0</v>
      </c>
      <c r="G205">
        <f>sz!AF205</f>
        <v>0</v>
      </c>
      <c r="H205">
        <f>sz!AU205</f>
        <v>0</v>
      </c>
      <c r="I205">
        <f>sz!AT205</f>
        <v>0</v>
      </c>
      <c r="J205">
        <f>sz!BI205</f>
        <v>0</v>
      </c>
      <c r="K205">
        <f>sz!BH205</f>
        <v>0</v>
      </c>
      <c r="L205">
        <f>sz!BX205</f>
        <v>0</v>
      </c>
      <c r="M205">
        <f>sz!BW205</f>
        <v>0</v>
      </c>
      <c r="N205">
        <f>sz!CM205</f>
        <v>0</v>
      </c>
      <c r="O205">
        <f>sz!CL205</f>
        <v>0</v>
      </c>
      <c r="P205">
        <f>sz!DB205</f>
        <v>0</v>
      </c>
      <c r="Q205">
        <f>sz!DA205</f>
        <v>0</v>
      </c>
      <c r="R205">
        <f>sz!DQ205</f>
        <v>0</v>
      </c>
      <c r="S205">
        <f>sz!DP205</f>
        <v>0</v>
      </c>
      <c r="AE205" t="e">
        <f t="shared" si="7"/>
        <v>#N/A</v>
      </c>
      <c r="AF205" t="e">
        <f t="shared" si="8"/>
        <v>#N/A</v>
      </c>
    </row>
    <row r="206" spans="2:32">
      <c r="B206">
        <f>sz!D206</f>
        <v>0</v>
      </c>
      <c r="C206">
        <f>sz!C206</f>
        <v>0</v>
      </c>
      <c r="D206">
        <f>sz!S206</f>
        <v>0</v>
      </c>
      <c r="E206">
        <f>sz!R206</f>
        <v>0</v>
      </c>
      <c r="F206">
        <f>sz!AG206</f>
        <v>0</v>
      </c>
      <c r="G206">
        <f>sz!AF206</f>
        <v>0</v>
      </c>
      <c r="H206">
        <f>sz!AU206</f>
        <v>0</v>
      </c>
      <c r="I206">
        <f>sz!AT206</f>
        <v>0</v>
      </c>
      <c r="J206">
        <f>sz!BI206</f>
        <v>0</v>
      </c>
      <c r="K206">
        <f>sz!BH206</f>
        <v>0</v>
      </c>
      <c r="L206">
        <f>sz!BX206</f>
        <v>0</v>
      </c>
      <c r="M206">
        <f>sz!BW206</f>
        <v>0</v>
      </c>
      <c r="N206">
        <f>sz!CM206</f>
        <v>0</v>
      </c>
      <c r="O206">
        <f>sz!CL206</f>
        <v>0</v>
      </c>
      <c r="P206">
        <f>sz!DB206</f>
        <v>0</v>
      </c>
      <c r="Q206">
        <f>sz!DA206</f>
        <v>0</v>
      </c>
      <c r="R206">
        <f>sz!DQ206</f>
        <v>0</v>
      </c>
      <c r="S206">
        <f>sz!DP206</f>
        <v>0</v>
      </c>
      <c r="AE206" t="e">
        <f t="shared" si="7"/>
        <v>#N/A</v>
      </c>
      <c r="AF206" t="e">
        <f t="shared" si="8"/>
        <v>#N/A</v>
      </c>
    </row>
    <row r="207" spans="2:32">
      <c r="B207">
        <f>sz!D207</f>
        <v>0</v>
      </c>
      <c r="C207">
        <f>sz!C207</f>
        <v>0</v>
      </c>
      <c r="D207">
        <f>sz!S207</f>
        <v>0</v>
      </c>
      <c r="E207">
        <f>sz!R207</f>
        <v>0</v>
      </c>
      <c r="F207">
        <f>sz!AG207</f>
        <v>0</v>
      </c>
      <c r="G207">
        <f>sz!AF207</f>
        <v>0</v>
      </c>
      <c r="H207">
        <f>sz!AU207</f>
        <v>0</v>
      </c>
      <c r="I207">
        <f>sz!AT207</f>
        <v>0</v>
      </c>
      <c r="J207">
        <f>sz!BI207</f>
        <v>0</v>
      </c>
      <c r="K207">
        <f>sz!BH207</f>
        <v>0</v>
      </c>
      <c r="L207">
        <f>sz!BX207</f>
        <v>0</v>
      </c>
      <c r="M207">
        <f>sz!BW207</f>
        <v>0</v>
      </c>
      <c r="N207">
        <f>sz!CM207</f>
        <v>0</v>
      </c>
      <c r="O207">
        <f>sz!CL207</f>
        <v>0</v>
      </c>
      <c r="P207">
        <f>sz!DB207</f>
        <v>0</v>
      </c>
      <c r="Q207">
        <f>sz!DA207</f>
        <v>0</v>
      </c>
      <c r="R207">
        <f>sz!DQ207</f>
        <v>0</v>
      </c>
      <c r="S207">
        <f>sz!DP207</f>
        <v>0</v>
      </c>
      <c r="AE207" t="e">
        <f t="shared" si="7"/>
        <v>#N/A</v>
      </c>
      <c r="AF207" t="e">
        <f t="shared" si="8"/>
        <v>#N/A</v>
      </c>
    </row>
    <row r="208" spans="2:32">
      <c r="B208">
        <f>sz!D208</f>
        <v>0</v>
      </c>
      <c r="C208">
        <f>sz!C208</f>
        <v>0</v>
      </c>
      <c r="D208">
        <f>sz!S208</f>
        <v>0</v>
      </c>
      <c r="E208">
        <f>sz!R208</f>
        <v>0</v>
      </c>
      <c r="F208">
        <f>sz!AG208</f>
        <v>0</v>
      </c>
      <c r="G208">
        <f>sz!AF208</f>
        <v>0</v>
      </c>
      <c r="H208">
        <f>sz!AU208</f>
        <v>0</v>
      </c>
      <c r="I208">
        <f>sz!AT208</f>
        <v>0</v>
      </c>
      <c r="J208">
        <f>sz!BI208</f>
        <v>0</v>
      </c>
      <c r="K208">
        <f>sz!BH208</f>
        <v>0</v>
      </c>
      <c r="L208">
        <f>sz!BX208</f>
        <v>0</v>
      </c>
      <c r="M208">
        <f>sz!BW208</f>
        <v>0</v>
      </c>
      <c r="N208">
        <f>sz!CM208</f>
        <v>0</v>
      </c>
      <c r="O208">
        <f>sz!CL208</f>
        <v>0</v>
      </c>
      <c r="P208">
        <f>sz!DB208</f>
        <v>0</v>
      </c>
      <c r="Q208">
        <f>sz!DA208</f>
        <v>0</v>
      </c>
      <c r="R208">
        <f>sz!DQ208</f>
        <v>0</v>
      </c>
      <c r="S208">
        <f>sz!DP208</f>
        <v>0</v>
      </c>
      <c r="AE208" t="e">
        <f t="shared" si="7"/>
        <v>#N/A</v>
      </c>
      <c r="AF208" t="e">
        <f t="shared" si="8"/>
        <v>#N/A</v>
      </c>
    </row>
    <row r="209" spans="2:32">
      <c r="B209">
        <f>sz!D209</f>
        <v>0</v>
      </c>
      <c r="C209">
        <f>sz!C209</f>
        <v>0</v>
      </c>
      <c r="D209">
        <f>sz!S209</f>
        <v>0</v>
      </c>
      <c r="E209">
        <f>sz!R209</f>
        <v>0</v>
      </c>
      <c r="F209">
        <f>sz!AG209</f>
        <v>0</v>
      </c>
      <c r="G209">
        <f>sz!AF209</f>
        <v>0</v>
      </c>
      <c r="H209">
        <f>sz!AU209</f>
        <v>0</v>
      </c>
      <c r="I209">
        <f>sz!AT209</f>
        <v>0</v>
      </c>
      <c r="J209">
        <f>sz!BI209</f>
        <v>0</v>
      </c>
      <c r="K209">
        <f>sz!BH209</f>
        <v>0</v>
      </c>
      <c r="L209">
        <f>sz!BX209</f>
        <v>0</v>
      </c>
      <c r="M209">
        <f>sz!BW209</f>
        <v>0</v>
      </c>
      <c r="N209">
        <f>sz!CM209</f>
        <v>0</v>
      </c>
      <c r="O209">
        <f>sz!CL209</f>
        <v>0</v>
      </c>
      <c r="P209">
        <f>sz!DB209</f>
        <v>0</v>
      </c>
      <c r="Q209">
        <f>sz!DA209</f>
        <v>0</v>
      </c>
      <c r="R209">
        <f>sz!DQ209</f>
        <v>0</v>
      </c>
      <c r="S209">
        <f>sz!DP209</f>
        <v>0</v>
      </c>
      <c r="AE209" t="e">
        <f t="shared" si="7"/>
        <v>#N/A</v>
      </c>
      <c r="AF209" t="e">
        <f t="shared" si="8"/>
        <v>#N/A</v>
      </c>
    </row>
    <row r="210" spans="2:32">
      <c r="B210">
        <f>sz!D210</f>
        <v>0</v>
      </c>
      <c r="C210">
        <f>sz!C210</f>
        <v>0</v>
      </c>
      <c r="D210">
        <f>sz!S210</f>
        <v>0</v>
      </c>
      <c r="E210">
        <f>sz!R210</f>
        <v>0</v>
      </c>
      <c r="F210">
        <f>sz!AG210</f>
        <v>0</v>
      </c>
      <c r="G210">
        <f>sz!AF210</f>
        <v>0</v>
      </c>
      <c r="H210">
        <f>sz!AU210</f>
        <v>0</v>
      </c>
      <c r="I210">
        <f>sz!AT210</f>
        <v>0</v>
      </c>
      <c r="J210">
        <f>sz!BI210</f>
        <v>0</v>
      </c>
      <c r="K210">
        <f>sz!BH210</f>
        <v>0</v>
      </c>
      <c r="L210">
        <f>sz!BX210</f>
        <v>0</v>
      </c>
      <c r="M210">
        <f>sz!BW210</f>
        <v>0</v>
      </c>
      <c r="N210">
        <f>sz!CM210</f>
        <v>0</v>
      </c>
      <c r="O210">
        <f>sz!CL210</f>
        <v>0</v>
      </c>
      <c r="P210">
        <f>sz!DB210</f>
        <v>0</v>
      </c>
      <c r="Q210">
        <f>sz!DA210</f>
        <v>0</v>
      </c>
      <c r="R210">
        <f>sz!DQ210</f>
        <v>0</v>
      </c>
      <c r="S210">
        <f>sz!DP210</f>
        <v>0</v>
      </c>
      <c r="AE210" t="e">
        <f t="shared" si="7"/>
        <v>#N/A</v>
      </c>
      <c r="AF210" t="e">
        <f t="shared" si="8"/>
        <v>#N/A</v>
      </c>
    </row>
    <row r="211" spans="2:32">
      <c r="B211">
        <f>sz!D211</f>
        <v>0</v>
      </c>
      <c r="C211">
        <f>sz!C211</f>
        <v>0</v>
      </c>
      <c r="D211">
        <f>sz!S211</f>
        <v>0</v>
      </c>
      <c r="E211">
        <f>sz!R211</f>
        <v>0</v>
      </c>
      <c r="F211">
        <f>sz!AG211</f>
        <v>0</v>
      </c>
      <c r="G211">
        <f>sz!AF211</f>
        <v>0</v>
      </c>
      <c r="H211">
        <f>sz!AU211</f>
        <v>0</v>
      </c>
      <c r="I211">
        <f>sz!AT211</f>
        <v>0</v>
      </c>
      <c r="J211">
        <f>sz!BI211</f>
        <v>0</v>
      </c>
      <c r="K211">
        <f>sz!BH211</f>
        <v>0</v>
      </c>
      <c r="L211">
        <f>sz!BX211</f>
        <v>0</v>
      </c>
      <c r="M211">
        <f>sz!BW211</f>
        <v>0</v>
      </c>
      <c r="N211">
        <f>sz!CM211</f>
        <v>0</v>
      </c>
      <c r="O211">
        <f>sz!CL211</f>
        <v>0</v>
      </c>
      <c r="P211">
        <f>sz!DB211</f>
        <v>0</v>
      </c>
      <c r="Q211">
        <f>sz!DA211</f>
        <v>0</v>
      </c>
      <c r="R211">
        <f>sz!DQ211</f>
        <v>0</v>
      </c>
      <c r="S211">
        <f>sz!DP211</f>
        <v>0</v>
      </c>
      <c r="AE211" t="e">
        <f t="shared" si="7"/>
        <v>#N/A</v>
      </c>
      <c r="AF211" t="e">
        <f t="shared" si="8"/>
        <v>#N/A</v>
      </c>
    </row>
    <row r="212" spans="2:32">
      <c r="B212">
        <f>sz!D212</f>
        <v>0</v>
      </c>
      <c r="C212">
        <f>sz!C212</f>
        <v>0</v>
      </c>
      <c r="D212">
        <f>sz!S212</f>
        <v>0</v>
      </c>
      <c r="E212">
        <f>sz!R212</f>
        <v>0</v>
      </c>
      <c r="F212">
        <f>sz!AG212</f>
        <v>0</v>
      </c>
      <c r="G212">
        <f>sz!AF212</f>
        <v>0</v>
      </c>
      <c r="H212">
        <f>sz!AU212</f>
        <v>0</v>
      </c>
      <c r="I212">
        <f>sz!AT212</f>
        <v>0</v>
      </c>
      <c r="J212">
        <f>sz!BI212</f>
        <v>0</v>
      </c>
      <c r="K212">
        <f>sz!BH212</f>
        <v>0</v>
      </c>
      <c r="L212">
        <f>sz!BX212</f>
        <v>0</v>
      </c>
      <c r="M212">
        <f>sz!BW212</f>
        <v>0</v>
      </c>
      <c r="N212">
        <f>sz!CM212</f>
        <v>0</v>
      </c>
      <c r="O212">
        <f>sz!CL212</f>
        <v>0</v>
      </c>
      <c r="P212">
        <f>sz!DB212</f>
        <v>0</v>
      </c>
      <c r="Q212">
        <f>sz!DA212</f>
        <v>0</v>
      </c>
      <c r="R212">
        <f>sz!DQ212</f>
        <v>0</v>
      </c>
      <c r="S212">
        <f>sz!DP212</f>
        <v>0</v>
      </c>
      <c r="AE212" t="e">
        <f t="shared" si="7"/>
        <v>#N/A</v>
      </c>
      <c r="AF212" t="e">
        <f t="shared" si="8"/>
        <v>#N/A</v>
      </c>
    </row>
    <row r="213" spans="2:32">
      <c r="B213">
        <f>sz!D213</f>
        <v>0</v>
      </c>
      <c r="C213">
        <f>sz!C213</f>
        <v>0</v>
      </c>
      <c r="D213">
        <f>sz!S213</f>
        <v>0</v>
      </c>
      <c r="E213">
        <f>sz!R213</f>
        <v>0</v>
      </c>
      <c r="F213">
        <f>sz!AG213</f>
        <v>0</v>
      </c>
      <c r="G213">
        <f>sz!AF213</f>
        <v>0</v>
      </c>
      <c r="H213">
        <f>sz!AU213</f>
        <v>0</v>
      </c>
      <c r="I213">
        <f>sz!AT213</f>
        <v>0</v>
      </c>
      <c r="J213">
        <f>sz!BI213</f>
        <v>0</v>
      </c>
      <c r="K213">
        <f>sz!BH213</f>
        <v>0</v>
      </c>
      <c r="L213">
        <f>sz!BX213</f>
        <v>0</v>
      </c>
      <c r="M213">
        <f>sz!BW213</f>
        <v>0</v>
      </c>
      <c r="N213">
        <f>sz!CM213</f>
        <v>0</v>
      </c>
      <c r="O213">
        <f>sz!CL213</f>
        <v>0</v>
      </c>
      <c r="P213">
        <f>sz!DB213</f>
        <v>0</v>
      </c>
      <c r="Q213">
        <f>sz!DA213</f>
        <v>0</v>
      </c>
      <c r="R213">
        <f>sz!DQ213</f>
        <v>0</v>
      </c>
      <c r="S213">
        <f>sz!DP213</f>
        <v>0</v>
      </c>
      <c r="AE213" t="e">
        <f t="shared" si="7"/>
        <v>#N/A</v>
      </c>
      <c r="AF213" t="e">
        <f t="shared" si="8"/>
        <v>#N/A</v>
      </c>
    </row>
    <row r="214" spans="2:32">
      <c r="B214">
        <f>sz!D214</f>
        <v>0</v>
      </c>
      <c r="C214">
        <f>sz!C214</f>
        <v>0</v>
      </c>
      <c r="D214">
        <f>sz!S214</f>
        <v>0</v>
      </c>
      <c r="E214">
        <f>sz!R214</f>
        <v>0</v>
      </c>
      <c r="F214">
        <f>sz!AG214</f>
        <v>0</v>
      </c>
      <c r="G214">
        <f>sz!AF214</f>
        <v>0</v>
      </c>
      <c r="H214">
        <f>sz!AU214</f>
        <v>0</v>
      </c>
      <c r="I214">
        <f>sz!AT214</f>
        <v>0</v>
      </c>
      <c r="J214">
        <f>sz!BI214</f>
        <v>0</v>
      </c>
      <c r="K214">
        <f>sz!BH214</f>
        <v>0</v>
      </c>
      <c r="L214">
        <f>sz!BX214</f>
        <v>0</v>
      </c>
      <c r="M214">
        <f>sz!BW214</f>
        <v>0</v>
      </c>
      <c r="N214">
        <f>sz!CM214</f>
        <v>0</v>
      </c>
      <c r="O214">
        <f>sz!CL214</f>
        <v>0</v>
      </c>
      <c r="P214">
        <f>sz!DB214</f>
        <v>0</v>
      </c>
      <c r="Q214">
        <f>sz!DA214</f>
        <v>0</v>
      </c>
      <c r="R214">
        <f>sz!DQ214</f>
        <v>0</v>
      </c>
      <c r="S214">
        <f>sz!DP214</f>
        <v>0</v>
      </c>
      <c r="AE214" t="e">
        <f t="shared" si="7"/>
        <v>#N/A</v>
      </c>
      <c r="AF214" t="e">
        <f t="shared" si="8"/>
        <v>#N/A</v>
      </c>
    </row>
    <row r="215" spans="2:32">
      <c r="B215">
        <f>sz!D215</f>
        <v>0</v>
      </c>
      <c r="C215">
        <f>sz!C215</f>
        <v>0</v>
      </c>
      <c r="D215">
        <f>sz!S215</f>
        <v>0</v>
      </c>
      <c r="E215">
        <f>sz!R215</f>
        <v>0</v>
      </c>
      <c r="F215">
        <f>sz!AG215</f>
        <v>0</v>
      </c>
      <c r="G215">
        <f>sz!AF215</f>
        <v>0</v>
      </c>
      <c r="H215">
        <f>sz!AU215</f>
        <v>0</v>
      </c>
      <c r="I215">
        <f>sz!AT215</f>
        <v>0</v>
      </c>
      <c r="J215">
        <f>sz!BI215</f>
        <v>0</v>
      </c>
      <c r="K215">
        <f>sz!BH215</f>
        <v>0</v>
      </c>
      <c r="L215">
        <f>sz!BX215</f>
        <v>0</v>
      </c>
      <c r="M215">
        <f>sz!BW215</f>
        <v>0</v>
      </c>
      <c r="N215">
        <f>sz!CM215</f>
        <v>0</v>
      </c>
      <c r="O215">
        <f>sz!CL215</f>
        <v>0</v>
      </c>
      <c r="P215">
        <f>sz!DB215</f>
        <v>0</v>
      </c>
      <c r="Q215">
        <f>sz!DA215</f>
        <v>0</v>
      </c>
      <c r="R215">
        <f>sz!DQ215</f>
        <v>0</v>
      </c>
      <c r="S215">
        <f>sz!DP215</f>
        <v>0</v>
      </c>
      <c r="AE215" t="e">
        <f t="shared" si="7"/>
        <v>#N/A</v>
      </c>
      <c r="AF215" t="e">
        <f t="shared" si="8"/>
        <v>#N/A</v>
      </c>
    </row>
    <row r="216" spans="2:32">
      <c r="B216">
        <f>sz!D216</f>
        <v>0</v>
      </c>
      <c r="C216">
        <f>sz!C216</f>
        <v>0</v>
      </c>
      <c r="D216">
        <f>sz!S216</f>
        <v>0</v>
      </c>
      <c r="E216">
        <f>sz!R216</f>
        <v>0</v>
      </c>
      <c r="F216">
        <f>sz!AG216</f>
        <v>0</v>
      </c>
      <c r="G216">
        <f>sz!AF216</f>
        <v>0</v>
      </c>
      <c r="H216">
        <f>sz!AU216</f>
        <v>0</v>
      </c>
      <c r="I216">
        <f>sz!AT216</f>
        <v>0</v>
      </c>
      <c r="J216">
        <f>sz!BI216</f>
        <v>0</v>
      </c>
      <c r="K216">
        <f>sz!BH216</f>
        <v>0</v>
      </c>
      <c r="L216">
        <f>sz!BX216</f>
        <v>0</v>
      </c>
      <c r="M216">
        <f>sz!BW216</f>
        <v>0</v>
      </c>
      <c r="N216">
        <f>sz!CM216</f>
        <v>0</v>
      </c>
      <c r="O216">
        <f>sz!CL216</f>
        <v>0</v>
      </c>
      <c r="P216">
        <f>sz!DB216</f>
        <v>0</v>
      </c>
      <c r="Q216">
        <f>sz!DA216</f>
        <v>0</v>
      </c>
      <c r="R216">
        <f>sz!DQ216</f>
        <v>0</v>
      </c>
      <c r="S216">
        <f>sz!DP216</f>
        <v>0</v>
      </c>
      <c r="AE216" t="e">
        <f t="shared" si="7"/>
        <v>#N/A</v>
      </c>
      <c r="AF216" t="e">
        <f t="shared" si="8"/>
        <v>#N/A</v>
      </c>
    </row>
    <row r="217" spans="2:32">
      <c r="B217">
        <f>sz!D217</f>
        <v>0</v>
      </c>
      <c r="C217">
        <f>sz!C217</f>
        <v>0</v>
      </c>
      <c r="D217">
        <f>sz!S217</f>
        <v>0</v>
      </c>
      <c r="E217">
        <f>sz!R217</f>
        <v>0</v>
      </c>
      <c r="F217">
        <f>sz!AG217</f>
        <v>0</v>
      </c>
      <c r="G217">
        <f>sz!AF217</f>
        <v>0</v>
      </c>
      <c r="H217">
        <f>sz!AU217</f>
        <v>0</v>
      </c>
      <c r="I217">
        <f>sz!AT217</f>
        <v>0</v>
      </c>
      <c r="J217">
        <f>sz!BI217</f>
        <v>0</v>
      </c>
      <c r="K217">
        <f>sz!BH217</f>
        <v>0</v>
      </c>
      <c r="L217">
        <f>sz!BX217</f>
        <v>0</v>
      </c>
      <c r="M217">
        <f>sz!BW217</f>
        <v>0</v>
      </c>
      <c r="N217">
        <f>sz!CM217</f>
        <v>0</v>
      </c>
      <c r="O217">
        <f>sz!CL217</f>
        <v>0</v>
      </c>
      <c r="P217">
        <f>sz!DB217</f>
        <v>0</v>
      </c>
      <c r="Q217">
        <f>sz!DA217</f>
        <v>0</v>
      </c>
      <c r="R217">
        <f>sz!DQ217</f>
        <v>0</v>
      </c>
      <c r="S217">
        <f>sz!DP217</f>
        <v>0</v>
      </c>
      <c r="AE217" t="e">
        <f t="shared" si="7"/>
        <v>#N/A</v>
      </c>
      <c r="AF217" t="e">
        <f t="shared" si="8"/>
        <v>#N/A</v>
      </c>
    </row>
    <row r="218" spans="2:32">
      <c r="B218">
        <f>sz!D218</f>
        <v>0</v>
      </c>
      <c r="C218">
        <f>sz!C218</f>
        <v>0</v>
      </c>
      <c r="D218">
        <f>sz!S218</f>
        <v>0</v>
      </c>
      <c r="E218">
        <f>sz!R218</f>
        <v>0</v>
      </c>
      <c r="F218">
        <f>sz!AG218</f>
        <v>0</v>
      </c>
      <c r="G218">
        <f>sz!AF218</f>
        <v>0</v>
      </c>
      <c r="H218">
        <f>sz!AU218</f>
        <v>0</v>
      </c>
      <c r="I218">
        <f>sz!AT218</f>
        <v>0</v>
      </c>
      <c r="J218">
        <f>sz!BI218</f>
        <v>0</v>
      </c>
      <c r="K218">
        <f>sz!BH218</f>
        <v>0</v>
      </c>
      <c r="L218">
        <f>sz!BX218</f>
        <v>0</v>
      </c>
      <c r="M218">
        <f>sz!BW218</f>
        <v>0</v>
      </c>
      <c r="N218">
        <f>sz!CM218</f>
        <v>0</v>
      </c>
      <c r="O218">
        <f>sz!CL218</f>
        <v>0</v>
      </c>
      <c r="P218">
        <f>sz!DB218</f>
        <v>0</v>
      </c>
      <c r="Q218">
        <f>sz!DA218</f>
        <v>0</v>
      </c>
      <c r="R218">
        <f>sz!DQ218</f>
        <v>0</v>
      </c>
      <c r="S218">
        <f>sz!DP218</f>
        <v>0</v>
      </c>
      <c r="AE218" t="e">
        <f t="shared" si="7"/>
        <v>#N/A</v>
      </c>
      <c r="AF218" t="e">
        <f t="shared" si="8"/>
        <v>#N/A</v>
      </c>
    </row>
    <row r="219" spans="2:32">
      <c r="B219">
        <f>sz!D219</f>
        <v>0</v>
      </c>
      <c r="C219">
        <f>sz!C219</f>
        <v>0</v>
      </c>
      <c r="D219">
        <f>sz!S219</f>
        <v>0</v>
      </c>
      <c r="E219">
        <f>sz!R219</f>
        <v>0</v>
      </c>
      <c r="F219">
        <f>sz!AG219</f>
        <v>0</v>
      </c>
      <c r="G219">
        <f>sz!AF219</f>
        <v>0</v>
      </c>
      <c r="H219">
        <f>sz!AU219</f>
        <v>0</v>
      </c>
      <c r="I219">
        <f>sz!AT219</f>
        <v>0</v>
      </c>
      <c r="J219">
        <f>sz!BI219</f>
        <v>0</v>
      </c>
      <c r="K219">
        <f>sz!BH219</f>
        <v>0</v>
      </c>
      <c r="L219">
        <f>sz!BX219</f>
        <v>0</v>
      </c>
      <c r="M219">
        <f>sz!BW219</f>
        <v>0</v>
      </c>
      <c r="N219">
        <f>sz!CM219</f>
        <v>0</v>
      </c>
      <c r="O219">
        <f>sz!CL219</f>
        <v>0</v>
      </c>
      <c r="P219">
        <f>sz!DB219</f>
        <v>0</v>
      </c>
      <c r="Q219">
        <f>sz!DA219</f>
        <v>0</v>
      </c>
      <c r="R219">
        <f>sz!DQ219</f>
        <v>0</v>
      </c>
      <c r="S219">
        <f>sz!DP219</f>
        <v>0</v>
      </c>
      <c r="AE219" t="e">
        <f t="shared" si="7"/>
        <v>#N/A</v>
      </c>
      <c r="AF219" t="e">
        <f t="shared" si="8"/>
        <v>#N/A</v>
      </c>
    </row>
    <row r="220" spans="2:32">
      <c r="B220">
        <f>sz!D220</f>
        <v>0</v>
      </c>
      <c r="C220">
        <f>sz!C220</f>
        <v>0</v>
      </c>
      <c r="D220">
        <f>sz!S220</f>
        <v>0</v>
      </c>
      <c r="E220">
        <f>sz!R220</f>
        <v>0</v>
      </c>
      <c r="F220">
        <f>sz!AG220</f>
        <v>0</v>
      </c>
      <c r="G220">
        <f>sz!AF220</f>
        <v>0</v>
      </c>
      <c r="H220">
        <f>sz!AU220</f>
        <v>0</v>
      </c>
      <c r="I220">
        <f>sz!AT220</f>
        <v>0</v>
      </c>
      <c r="J220">
        <f>sz!BI220</f>
        <v>0</v>
      </c>
      <c r="K220">
        <f>sz!BH220</f>
        <v>0</v>
      </c>
      <c r="L220">
        <f>sz!BX220</f>
        <v>0</v>
      </c>
      <c r="M220">
        <f>sz!BW220</f>
        <v>0</v>
      </c>
      <c r="N220">
        <f>sz!CM220</f>
        <v>0</v>
      </c>
      <c r="O220">
        <f>sz!CL220</f>
        <v>0</v>
      </c>
      <c r="P220">
        <f>sz!DB220</f>
        <v>0</v>
      </c>
      <c r="Q220">
        <f>sz!DA220</f>
        <v>0</v>
      </c>
      <c r="R220">
        <f>sz!DQ220</f>
        <v>0</v>
      </c>
      <c r="S220">
        <f>sz!DP220</f>
        <v>0</v>
      </c>
      <c r="AE220" t="e">
        <f t="shared" si="7"/>
        <v>#N/A</v>
      </c>
      <c r="AF220" t="e">
        <f t="shared" si="8"/>
        <v>#N/A</v>
      </c>
    </row>
    <row r="221" spans="2:32">
      <c r="B221">
        <f>sz!D221</f>
        <v>0</v>
      </c>
      <c r="C221">
        <f>sz!C221</f>
        <v>0</v>
      </c>
      <c r="D221">
        <f>sz!S221</f>
        <v>0</v>
      </c>
      <c r="E221">
        <f>sz!R221</f>
        <v>0</v>
      </c>
      <c r="F221">
        <f>sz!AG221</f>
        <v>0</v>
      </c>
      <c r="G221">
        <f>sz!AF221</f>
        <v>0</v>
      </c>
      <c r="H221">
        <f>sz!AU221</f>
        <v>0</v>
      </c>
      <c r="I221">
        <f>sz!AT221</f>
        <v>0</v>
      </c>
      <c r="J221">
        <f>sz!BI221</f>
        <v>0</v>
      </c>
      <c r="K221">
        <f>sz!BH221</f>
        <v>0</v>
      </c>
      <c r="L221">
        <f>sz!BX221</f>
        <v>0</v>
      </c>
      <c r="M221">
        <f>sz!BW221</f>
        <v>0</v>
      </c>
      <c r="N221">
        <f>sz!CM221</f>
        <v>0</v>
      </c>
      <c r="O221">
        <f>sz!CL221</f>
        <v>0</v>
      </c>
      <c r="P221">
        <f>sz!DB221</f>
        <v>0</v>
      </c>
      <c r="Q221">
        <f>sz!DA221</f>
        <v>0</v>
      </c>
      <c r="R221">
        <f>sz!DQ221</f>
        <v>0</v>
      </c>
      <c r="S221">
        <f>sz!DP221</f>
        <v>0</v>
      </c>
      <c r="AE221" t="e">
        <f t="shared" si="7"/>
        <v>#N/A</v>
      </c>
      <c r="AF221" t="e">
        <f t="shared" si="8"/>
        <v>#N/A</v>
      </c>
    </row>
    <row r="222" spans="2:32">
      <c r="B222">
        <f>sz!D222</f>
        <v>0</v>
      </c>
      <c r="C222">
        <f>sz!C222</f>
        <v>0</v>
      </c>
      <c r="D222">
        <f>sz!S222</f>
        <v>0</v>
      </c>
      <c r="E222">
        <f>sz!R222</f>
        <v>0</v>
      </c>
      <c r="F222">
        <f>sz!AG222</f>
        <v>0</v>
      </c>
      <c r="G222">
        <f>sz!AF222</f>
        <v>0</v>
      </c>
      <c r="H222">
        <f>sz!AU222</f>
        <v>0</v>
      </c>
      <c r="I222">
        <f>sz!AT222</f>
        <v>0</v>
      </c>
      <c r="J222">
        <f>sz!BI222</f>
        <v>0</v>
      </c>
      <c r="K222">
        <f>sz!BH222</f>
        <v>0</v>
      </c>
      <c r="L222">
        <f>sz!BX222</f>
        <v>0</v>
      </c>
      <c r="M222">
        <f>sz!BW222</f>
        <v>0</v>
      </c>
      <c r="N222">
        <f>sz!CM222</f>
        <v>0</v>
      </c>
      <c r="O222">
        <f>sz!CL222</f>
        <v>0</v>
      </c>
      <c r="P222">
        <f>sz!DB222</f>
        <v>0</v>
      </c>
      <c r="Q222">
        <f>sz!DA222</f>
        <v>0</v>
      </c>
      <c r="R222">
        <f>sz!DQ222</f>
        <v>0</v>
      </c>
      <c r="S222">
        <f>sz!DP222</f>
        <v>0</v>
      </c>
      <c r="AE222" t="e">
        <f t="shared" si="7"/>
        <v>#N/A</v>
      </c>
      <c r="AF222" t="e">
        <f t="shared" si="8"/>
        <v>#N/A</v>
      </c>
    </row>
    <row r="223" spans="2:32">
      <c r="B223">
        <f>sz!D223</f>
        <v>0</v>
      </c>
      <c r="C223">
        <f>sz!C223</f>
        <v>0</v>
      </c>
      <c r="D223">
        <f>sz!S223</f>
        <v>0</v>
      </c>
      <c r="E223">
        <f>sz!R223</f>
        <v>0</v>
      </c>
      <c r="F223">
        <f>sz!AG223</f>
        <v>0</v>
      </c>
      <c r="G223">
        <f>sz!AF223</f>
        <v>0</v>
      </c>
      <c r="H223">
        <f>sz!AU223</f>
        <v>0</v>
      </c>
      <c r="I223">
        <f>sz!AT223</f>
        <v>0</v>
      </c>
      <c r="J223">
        <f>sz!BI223</f>
        <v>0</v>
      </c>
      <c r="K223">
        <f>sz!BH223</f>
        <v>0</v>
      </c>
      <c r="L223">
        <f>sz!BX223</f>
        <v>0</v>
      </c>
      <c r="M223">
        <f>sz!BW223</f>
        <v>0</v>
      </c>
      <c r="N223">
        <f>sz!CM223</f>
        <v>0</v>
      </c>
      <c r="O223">
        <f>sz!CL223</f>
        <v>0</v>
      </c>
      <c r="P223">
        <f>sz!DB223</f>
        <v>0</v>
      </c>
      <c r="Q223">
        <f>sz!DA223</f>
        <v>0</v>
      </c>
      <c r="R223">
        <f>sz!DQ223</f>
        <v>0</v>
      </c>
      <c r="S223">
        <f>sz!DP223</f>
        <v>0</v>
      </c>
      <c r="AE223" t="e">
        <f t="shared" si="7"/>
        <v>#N/A</v>
      </c>
      <c r="AF223" t="e">
        <f t="shared" si="8"/>
        <v>#N/A</v>
      </c>
    </row>
    <row r="224" spans="2:32">
      <c r="B224">
        <f>sz!D224</f>
        <v>0</v>
      </c>
      <c r="C224">
        <f>sz!C224</f>
        <v>0</v>
      </c>
      <c r="D224">
        <f>sz!S224</f>
        <v>0</v>
      </c>
      <c r="E224">
        <f>sz!R224</f>
        <v>0</v>
      </c>
      <c r="F224">
        <f>sz!AG224</f>
        <v>0</v>
      </c>
      <c r="G224">
        <f>sz!AF224</f>
        <v>0</v>
      </c>
      <c r="H224">
        <f>sz!AU224</f>
        <v>0</v>
      </c>
      <c r="I224">
        <f>sz!AT224</f>
        <v>0</v>
      </c>
      <c r="J224">
        <f>sz!BI224</f>
        <v>0</v>
      </c>
      <c r="K224">
        <f>sz!BH224</f>
        <v>0</v>
      </c>
      <c r="L224">
        <f>sz!BX224</f>
        <v>0</v>
      </c>
      <c r="M224">
        <f>sz!BW224</f>
        <v>0</v>
      </c>
      <c r="N224">
        <f>sz!CM224</f>
        <v>0</v>
      </c>
      <c r="O224">
        <f>sz!CL224</f>
        <v>0</v>
      </c>
      <c r="P224">
        <f>sz!DB224</f>
        <v>0</v>
      </c>
      <c r="Q224">
        <f>sz!DA224</f>
        <v>0</v>
      </c>
      <c r="R224">
        <f>sz!DQ224</f>
        <v>0</v>
      </c>
      <c r="S224">
        <f>sz!DP224</f>
        <v>0</v>
      </c>
      <c r="AE224" t="e">
        <f t="shared" si="7"/>
        <v>#N/A</v>
      </c>
      <c r="AF224" t="e">
        <f t="shared" si="8"/>
        <v>#N/A</v>
      </c>
    </row>
    <row r="225" spans="2:32">
      <c r="B225">
        <f>sz!D225</f>
        <v>0</v>
      </c>
      <c r="C225">
        <f>sz!C225</f>
        <v>0</v>
      </c>
      <c r="D225">
        <f>sz!S225</f>
        <v>0</v>
      </c>
      <c r="E225">
        <f>sz!R225</f>
        <v>0</v>
      </c>
      <c r="F225">
        <f>sz!AG225</f>
        <v>0</v>
      </c>
      <c r="G225">
        <f>sz!AF225</f>
        <v>0</v>
      </c>
      <c r="H225">
        <f>sz!AU225</f>
        <v>0</v>
      </c>
      <c r="I225">
        <f>sz!AT225</f>
        <v>0</v>
      </c>
      <c r="J225">
        <f>sz!BI225</f>
        <v>0</v>
      </c>
      <c r="K225">
        <f>sz!BH225</f>
        <v>0</v>
      </c>
      <c r="L225">
        <f>sz!BX225</f>
        <v>0</v>
      </c>
      <c r="M225">
        <f>sz!BW225</f>
        <v>0</v>
      </c>
      <c r="N225">
        <f>sz!CM225</f>
        <v>0</v>
      </c>
      <c r="O225">
        <f>sz!CL225</f>
        <v>0</v>
      </c>
      <c r="P225">
        <f>sz!DB225</f>
        <v>0</v>
      </c>
      <c r="Q225">
        <f>sz!DA225</f>
        <v>0</v>
      </c>
      <c r="R225">
        <f>sz!DQ225</f>
        <v>0</v>
      </c>
      <c r="S225">
        <f>sz!DP225</f>
        <v>0</v>
      </c>
      <c r="AE225" t="e">
        <f t="shared" si="7"/>
        <v>#N/A</v>
      </c>
      <c r="AF225" t="e">
        <f t="shared" si="8"/>
        <v>#N/A</v>
      </c>
    </row>
    <row r="226" spans="2:32">
      <c r="B226">
        <f>sz!D226</f>
        <v>0</v>
      </c>
      <c r="C226">
        <f>sz!C226</f>
        <v>0</v>
      </c>
      <c r="D226">
        <f>sz!S226</f>
        <v>0</v>
      </c>
      <c r="E226">
        <f>sz!R226</f>
        <v>0</v>
      </c>
      <c r="F226">
        <f>sz!AG226</f>
        <v>0</v>
      </c>
      <c r="G226">
        <f>sz!AF226</f>
        <v>0</v>
      </c>
      <c r="H226">
        <f>sz!AU226</f>
        <v>0</v>
      </c>
      <c r="I226">
        <f>sz!AT226</f>
        <v>0</v>
      </c>
      <c r="J226">
        <f>sz!BI226</f>
        <v>0</v>
      </c>
      <c r="K226">
        <f>sz!BH226</f>
        <v>0</v>
      </c>
      <c r="L226">
        <f>sz!BX226</f>
        <v>0</v>
      </c>
      <c r="M226">
        <f>sz!BW226</f>
        <v>0</v>
      </c>
      <c r="N226">
        <f>sz!CM226</f>
        <v>0</v>
      </c>
      <c r="O226">
        <f>sz!CL226</f>
        <v>0</v>
      </c>
      <c r="P226">
        <f>sz!DB226</f>
        <v>0</v>
      </c>
      <c r="Q226">
        <f>sz!DA226</f>
        <v>0</v>
      </c>
      <c r="R226">
        <f>sz!DQ226</f>
        <v>0</v>
      </c>
      <c r="S226">
        <f>sz!DP226</f>
        <v>0</v>
      </c>
      <c r="AE226" t="e">
        <f t="shared" si="7"/>
        <v>#N/A</v>
      </c>
      <c r="AF226" t="e">
        <f t="shared" si="8"/>
        <v>#N/A</v>
      </c>
    </row>
    <row r="227" spans="2:32">
      <c r="B227">
        <f>sz!D227</f>
        <v>0</v>
      </c>
      <c r="C227">
        <f>sz!C227</f>
        <v>0</v>
      </c>
      <c r="D227">
        <f>sz!S227</f>
        <v>0</v>
      </c>
      <c r="E227">
        <f>sz!R227</f>
        <v>0</v>
      </c>
      <c r="F227">
        <f>sz!AG227</f>
        <v>0</v>
      </c>
      <c r="G227">
        <f>sz!AF227</f>
        <v>0</v>
      </c>
      <c r="H227">
        <f>sz!AU227</f>
        <v>0</v>
      </c>
      <c r="I227">
        <f>sz!AT227</f>
        <v>0</v>
      </c>
      <c r="J227">
        <f>sz!BI227</f>
        <v>0</v>
      </c>
      <c r="K227">
        <f>sz!BH227</f>
        <v>0</v>
      </c>
      <c r="L227">
        <f>sz!BX227</f>
        <v>0</v>
      </c>
      <c r="M227">
        <f>sz!BW227</f>
        <v>0</v>
      </c>
      <c r="N227">
        <f>sz!CM227</f>
        <v>0</v>
      </c>
      <c r="O227">
        <f>sz!CL227</f>
        <v>0</v>
      </c>
      <c r="P227">
        <f>sz!DB227</f>
        <v>0</v>
      </c>
      <c r="Q227">
        <f>sz!DA227</f>
        <v>0</v>
      </c>
      <c r="R227">
        <f>sz!DQ227</f>
        <v>0</v>
      </c>
      <c r="S227">
        <f>sz!DP227</f>
        <v>0</v>
      </c>
      <c r="AE227" t="e">
        <f t="shared" si="7"/>
        <v>#N/A</v>
      </c>
      <c r="AF227" t="e">
        <f t="shared" si="8"/>
        <v>#N/A</v>
      </c>
    </row>
    <row r="228" spans="2:32">
      <c r="B228">
        <f>sz!D228</f>
        <v>0</v>
      </c>
      <c r="C228">
        <f>sz!C228</f>
        <v>0</v>
      </c>
      <c r="D228">
        <f>sz!S228</f>
        <v>0</v>
      </c>
      <c r="E228">
        <f>sz!R228</f>
        <v>0</v>
      </c>
      <c r="F228">
        <f>sz!AG228</f>
        <v>0</v>
      </c>
      <c r="G228">
        <f>sz!AF228</f>
        <v>0</v>
      </c>
      <c r="H228">
        <f>sz!AU228</f>
        <v>0</v>
      </c>
      <c r="I228">
        <f>sz!AT228</f>
        <v>0</v>
      </c>
      <c r="J228">
        <f>sz!BI228</f>
        <v>0</v>
      </c>
      <c r="K228">
        <f>sz!BH228</f>
        <v>0</v>
      </c>
      <c r="L228">
        <f>sz!BX228</f>
        <v>0</v>
      </c>
      <c r="M228">
        <f>sz!BW228</f>
        <v>0</v>
      </c>
      <c r="N228">
        <f>sz!CM228</f>
        <v>0</v>
      </c>
      <c r="O228">
        <f>sz!CL228</f>
        <v>0</v>
      </c>
      <c r="P228">
        <f>sz!DB228</f>
        <v>0</v>
      </c>
      <c r="Q228">
        <f>sz!DA228</f>
        <v>0</v>
      </c>
      <c r="R228">
        <f>sz!DQ228</f>
        <v>0</v>
      </c>
      <c r="S228">
        <f>sz!DP228</f>
        <v>0</v>
      </c>
      <c r="AE228" t="e">
        <f t="shared" si="7"/>
        <v>#N/A</v>
      </c>
      <c r="AF228" t="e">
        <f t="shared" si="8"/>
        <v>#N/A</v>
      </c>
    </row>
    <row r="229" spans="2:32">
      <c r="B229">
        <f>sz!D229</f>
        <v>0</v>
      </c>
      <c r="C229">
        <f>sz!C229</f>
        <v>0</v>
      </c>
      <c r="D229">
        <f>sz!S229</f>
        <v>0</v>
      </c>
      <c r="E229">
        <f>sz!R229</f>
        <v>0</v>
      </c>
      <c r="F229">
        <f>sz!AG229</f>
        <v>0</v>
      </c>
      <c r="G229">
        <f>sz!AF229</f>
        <v>0</v>
      </c>
      <c r="H229">
        <f>sz!AU229</f>
        <v>0</v>
      </c>
      <c r="I229">
        <f>sz!AT229</f>
        <v>0</v>
      </c>
      <c r="J229">
        <f>sz!BI229</f>
        <v>0</v>
      </c>
      <c r="K229">
        <f>sz!BH229</f>
        <v>0</v>
      </c>
      <c r="L229">
        <f>sz!BX229</f>
        <v>0</v>
      </c>
      <c r="M229">
        <f>sz!BW229</f>
        <v>0</v>
      </c>
      <c r="N229">
        <f>sz!CM229</f>
        <v>0</v>
      </c>
      <c r="O229">
        <f>sz!CL229</f>
        <v>0</v>
      </c>
      <c r="P229">
        <f>sz!DB229</f>
        <v>0</v>
      </c>
      <c r="Q229">
        <f>sz!DA229</f>
        <v>0</v>
      </c>
      <c r="R229">
        <f>sz!DQ229</f>
        <v>0</v>
      </c>
      <c r="S229">
        <f>sz!DP229</f>
        <v>0</v>
      </c>
      <c r="AE229" t="e">
        <f t="shared" si="7"/>
        <v>#N/A</v>
      </c>
      <c r="AF229" t="e">
        <f t="shared" si="8"/>
        <v>#N/A</v>
      </c>
    </row>
    <row r="230" spans="2:32">
      <c r="B230">
        <f>sz!D230</f>
        <v>0</v>
      </c>
      <c r="C230">
        <f>sz!C230</f>
        <v>0</v>
      </c>
      <c r="D230">
        <f>sz!S230</f>
        <v>0</v>
      </c>
      <c r="E230">
        <f>sz!R230</f>
        <v>0</v>
      </c>
      <c r="F230">
        <f>sz!AG230</f>
        <v>0</v>
      </c>
      <c r="G230">
        <f>sz!AF230</f>
        <v>0</v>
      </c>
      <c r="H230">
        <f>sz!AU230</f>
        <v>0</v>
      </c>
      <c r="I230">
        <f>sz!AT230</f>
        <v>0</v>
      </c>
      <c r="J230">
        <f>sz!BI230</f>
        <v>0</v>
      </c>
      <c r="K230">
        <f>sz!BH230</f>
        <v>0</v>
      </c>
      <c r="L230">
        <f>sz!BX230</f>
        <v>0</v>
      </c>
      <c r="M230">
        <f>sz!BW230</f>
        <v>0</v>
      </c>
      <c r="N230">
        <f>sz!CM230</f>
        <v>0</v>
      </c>
      <c r="O230">
        <f>sz!CL230</f>
        <v>0</v>
      </c>
      <c r="P230">
        <f>sz!DB230</f>
        <v>0</v>
      </c>
      <c r="Q230">
        <f>sz!DA230</f>
        <v>0</v>
      </c>
      <c r="R230">
        <f>sz!DQ230</f>
        <v>0</v>
      </c>
      <c r="S230">
        <f>sz!DP230</f>
        <v>0</v>
      </c>
      <c r="AE230" t="e">
        <f t="shared" si="7"/>
        <v>#N/A</v>
      </c>
      <c r="AF230" t="e">
        <f t="shared" si="8"/>
        <v>#N/A</v>
      </c>
    </row>
    <row r="231" spans="2:32">
      <c r="B231">
        <f>sz!D231</f>
        <v>0</v>
      </c>
      <c r="C231">
        <f>sz!C231</f>
        <v>0</v>
      </c>
      <c r="D231">
        <f>sz!S231</f>
        <v>0</v>
      </c>
      <c r="E231">
        <f>sz!R231</f>
        <v>0</v>
      </c>
      <c r="F231">
        <f>sz!AG231</f>
        <v>0</v>
      </c>
      <c r="G231">
        <f>sz!AF231</f>
        <v>0</v>
      </c>
      <c r="H231">
        <f>sz!AU231</f>
        <v>0</v>
      </c>
      <c r="I231">
        <f>sz!AT231</f>
        <v>0</v>
      </c>
      <c r="J231">
        <f>sz!BI231</f>
        <v>0</v>
      </c>
      <c r="K231">
        <f>sz!BH231</f>
        <v>0</v>
      </c>
      <c r="L231">
        <f>sz!BX231</f>
        <v>0</v>
      </c>
      <c r="M231">
        <f>sz!BW231</f>
        <v>0</v>
      </c>
      <c r="N231">
        <f>sz!CM231</f>
        <v>0</v>
      </c>
      <c r="O231">
        <f>sz!CL231</f>
        <v>0</v>
      </c>
      <c r="P231">
        <f>sz!DB231</f>
        <v>0</v>
      </c>
      <c r="Q231">
        <f>sz!DA231</f>
        <v>0</v>
      </c>
      <c r="R231">
        <f>sz!DQ231</f>
        <v>0</v>
      </c>
      <c r="S231">
        <f>sz!DP231</f>
        <v>0</v>
      </c>
      <c r="AE231" t="e">
        <f t="shared" si="7"/>
        <v>#N/A</v>
      </c>
      <c r="AF231" t="e">
        <f t="shared" si="8"/>
        <v>#N/A</v>
      </c>
    </row>
    <row r="232" spans="2:32">
      <c r="B232">
        <f>sz!D232</f>
        <v>0</v>
      </c>
      <c r="C232">
        <f>sz!C232</f>
        <v>0</v>
      </c>
      <c r="D232">
        <f>sz!S232</f>
        <v>0</v>
      </c>
      <c r="E232">
        <f>sz!R232</f>
        <v>0</v>
      </c>
      <c r="F232">
        <f>sz!AG232</f>
        <v>0</v>
      </c>
      <c r="G232">
        <f>sz!AF232</f>
        <v>0</v>
      </c>
      <c r="H232">
        <f>sz!AU232</f>
        <v>0</v>
      </c>
      <c r="I232">
        <f>sz!AT232</f>
        <v>0</v>
      </c>
      <c r="J232">
        <f>sz!BI232</f>
        <v>0</v>
      </c>
      <c r="K232">
        <f>sz!BH232</f>
        <v>0</v>
      </c>
      <c r="L232">
        <f>sz!BX232</f>
        <v>0</v>
      </c>
      <c r="M232">
        <f>sz!BW232</f>
        <v>0</v>
      </c>
      <c r="N232">
        <f>sz!CM232</f>
        <v>0</v>
      </c>
      <c r="O232">
        <f>sz!CL232</f>
        <v>0</v>
      </c>
      <c r="P232">
        <f>sz!DB232</f>
        <v>0</v>
      </c>
      <c r="Q232">
        <f>sz!DA232</f>
        <v>0</v>
      </c>
      <c r="R232">
        <f>sz!DQ232</f>
        <v>0</v>
      </c>
      <c r="S232">
        <f>sz!DP232</f>
        <v>0</v>
      </c>
      <c r="AE232" t="e">
        <f t="shared" si="7"/>
        <v>#N/A</v>
      </c>
      <c r="AF232" t="e">
        <f t="shared" si="8"/>
        <v>#N/A</v>
      </c>
    </row>
    <row r="233" spans="2:32">
      <c r="B233">
        <f>sz!D233</f>
        <v>0</v>
      </c>
      <c r="C233">
        <f>sz!C233</f>
        <v>0</v>
      </c>
      <c r="D233">
        <f>sz!S233</f>
        <v>0</v>
      </c>
      <c r="E233">
        <f>sz!R233</f>
        <v>0</v>
      </c>
      <c r="F233">
        <f>sz!AG233</f>
        <v>0</v>
      </c>
      <c r="G233">
        <f>sz!AF233</f>
        <v>0</v>
      </c>
      <c r="H233">
        <f>sz!AU233</f>
        <v>0</v>
      </c>
      <c r="I233">
        <f>sz!AT233</f>
        <v>0</v>
      </c>
      <c r="J233">
        <f>sz!BI233</f>
        <v>0</v>
      </c>
      <c r="K233">
        <f>sz!BH233</f>
        <v>0</v>
      </c>
      <c r="L233">
        <f>sz!BX233</f>
        <v>0</v>
      </c>
      <c r="M233">
        <f>sz!BW233</f>
        <v>0</v>
      </c>
      <c r="N233">
        <f>sz!CM233</f>
        <v>0</v>
      </c>
      <c r="O233">
        <f>sz!CL233</f>
        <v>0</v>
      </c>
      <c r="P233">
        <f>sz!DB233</f>
        <v>0</v>
      </c>
      <c r="Q233">
        <f>sz!DA233</f>
        <v>0</v>
      </c>
      <c r="R233">
        <f>sz!DQ233</f>
        <v>0</v>
      </c>
      <c r="S233">
        <f>sz!DP233</f>
        <v>0</v>
      </c>
      <c r="AE233" t="e">
        <f t="shared" si="7"/>
        <v>#N/A</v>
      </c>
      <c r="AF233" t="e">
        <f t="shared" si="8"/>
        <v>#N/A</v>
      </c>
    </row>
    <row r="234" spans="2:32">
      <c r="B234">
        <f>sz!D234</f>
        <v>0</v>
      </c>
      <c r="C234">
        <f>sz!C234</f>
        <v>0</v>
      </c>
      <c r="D234">
        <f>sz!S234</f>
        <v>0</v>
      </c>
      <c r="E234">
        <f>sz!R234</f>
        <v>0</v>
      </c>
      <c r="F234">
        <f>sz!AG234</f>
        <v>0</v>
      </c>
      <c r="G234">
        <f>sz!AF234</f>
        <v>0</v>
      </c>
      <c r="H234">
        <f>sz!AU234</f>
        <v>0</v>
      </c>
      <c r="I234">
        <f>sz!AT234</f>
        <v>0</v>
      </c>
      <c r="J234">
        <f>sz!BI234</f>
        <v>0</v>
      </c>
      <c r="K234">
        <f>sz!BH234</f>
        <v>0</v>
      </c>
      <c r="L234">
        <f>sz!BX234</f>
        <v>0</v>
      </c>
      <c r="M234">
        <f>sz!BW234</f>
        <v>0</v>
      </c>
      <c r="N234">
        <f>sz!CM234</f>
        <v>0</v>
      </c>
      <c r="O234">
        <f>sz!CL234</f>
        <v>0</v>
      </c>
      <c r="P234">
        <f>sz!DB234</f>
        <v>0</v>
      </c>
      <c r="Q234">
        <f>sz!DA234</f>
        <v>0</v>
      </c>
      <c r="R234">
        <f>sz!DQ234</f>
        <v>0</v>
      </c>
      <c r="S234">
        <f>sz!DP234</f>
        <v>0</v>
      </c>
      <c r="AE234" t="e">
        <f t="shared" si="7"/>
        <v>#N/A</v>
      </c>
      <c r="AF234" t="e">
        <f t="shared" si="8"/>
        <v>#N/A</v>
      </c>
    </row>
    <row r="235" spans="2:32">
      <c r="B235">
        <f>sz!D235</f>
        <v>0</v>
      </c>
      <c r="C235">
        <f>sz!C235</f>
        <v>0</v>
      </c>
      <c r="D235">
        <f>sz!S235</f>
        <v>0</v>
      </c>
      <c r="E235">
        <f>sz!R235</f>
        <v>0</v>
      </c>
      <c r="F235">
        <f>sz!AG235</f>
        <v>0</v>
      </c>
      <c r="G235">
        <f>sz!AF235</f>
        <v>0</v>
      </c>
      <c r="H235">
        <f>sz!AU235</f>
        <v>0</v>
      </c>
      <c r="I235">
        <f>sz!AT235</f>
        <v>0</v>
      </c>
      <c r="J235">
        <f>sz!BI235</f>
        <v>0</v>
      </c>
      <c r="K235">
        <f>sz!BH235</f>
        <v>0</v>
      </c>
      <c r="L235">
        <f>sz!BX235</f>
        <v>0</v>
      </c>
      <c r="M235">
        <f>sz!BW235</f>
        <v>0</v>
      </c>
      <c r="N235">
        <f>sz!CM235</f>
        <v>0</v>
      </c>
      <c r="O235">
        <f>sz!CL235</f>
        <v>0</v>
      </c>
      <c r="P235">
        <f>sz!DB235</f>
        <v>0</v>
      </c>
      <c r="Q235">
        <f>sz!DA235</f>
        <v>0</v>
      </c>
      <c r="R235">
        <f>sz!DQ235</f>
        <v>0</v>
      </c>
      <c r="S235">
        <f>sz!DP235</f>
        <v>0</v>
      </c>
      <c r="AE235" t="e">
        <f t="shared" si="7"/>
        <v>#N/A</v>
      </c>
      <c r="AF235" t="e">
        <f t="shared" si="8"/>
        <v>#N/A</v>
      </c>
    </row>
    <row r="236" spans="2:32">
      <c r="B236">
        <f>sz!D236</f>
        <v>0</v>
      </c>
      <c r="C236">
        <f>sz!C236</f>
        <v>0</v>
      </c>
      <c r="D236">
        <f>sz!S236</f>
        <v>0</v>
      </c>
      <c r="E236">
        <f>sz!R236</f>
        <v>0</v>
      </c>
      <c r="F236">
        <f>sz!AG236</f>
        <v>0</v>
      </c>
      <c r="G236">
        <f>sz!AF236</f>
        <v>0</v>
      </c>
      <c r="H236">
        <f>sz!AU236</f>
        <v>0</v>
      </c>
      <c r="I236">
        <f>sz!AT236</f>
        <v>0</v>
      </c>
      <c r="J236">
        <f>sz!BI236</f>
        <v>0</v>
      </c>
      <c r="K236">
        <f>sz!BH236</f>
        <v>0</v>
      </c>
      <c r="L236">
        <f>sz!BX236</f>
        <v>0</v>
      </c>
      <c r="M236">
        <f>sz!BW236</f>
        <v>0</v>
      </c>
      <c r="N236">
        <f>sz!CM236</f>
        <v>0</v>
      </c>
      <c r="O236">
        <f>sz!CL236</f>
        <v>0</v>
      </c>
      <c r="P236">
        <f>sz!DB236</f>
        <v>0</v>
      </c>
      <c r="Q236">
        <f>sz!DA236</f>
        <v>0</v>
      </c>
      <c r="R236">
        <f>sz!DQ236</f>
        <v>0</v>
      </c>
      <c r="S236">
        <f>sz!DP236</f>
        <v>0</v>
      </c>
      <c r="AE236" t="e">
        <f t="shared" si="7"/>
        <v>#N/A</v>
      </c>
      <c r="AF236" t="e">
        <f t="shared" si="8"/>
        <v>#N/A</v>
      </c>
    </row>
    <row r="237" spans="2:32">
      <c r="B237">
        <f>sz!D237</f>
        <v>0</v>
      </c>
      <c r="C237">
        <f>sz!C237</f>
        <v>0</v>
      </c>
      <c r="D237">
        <f>sz!S237</f>
        <v>0</v>
      </c>
      <c r="E237">
        <f>sz!R237</f>
        <v>0</v>
      </c>
      <c r="F237">
        <f>sz!AG237</f>
        <v>0</v>
      </c>
      <c r="G237">
        <f>sz!AF237</f>
        <v>0</v>
      </c>
      <c r="H237">
        <f>sz!AU237</f>
        <v>0</v>
      </c>
      <c r="I237">
        <f>sz!AT237</f>
        <v>0</v>
      </c>
      <c r="J237">
        <f>sz!BI237</f>
        <v>0</v>
      </c>
      <c r="K237">
        <f>sz!BH237</f>
        <v>0</v>
      </c>
      <c r="L237">
        <f>sz!BX237</f>
        <v>0</v>
      </c>
      <c r="M237">
        <f>sz!BW237</f>
        <v>0</v>
      </c>
      <c r="N237">
        <f>sz!CM237</f>
        <v>0</v>
      </c>
      <c r="O237">
        <f>sz!CL237</f>
        <v>0</v>
      </c>
      <c r="P237">
        <f>sz!DB237</f>
        <v>0</v>
      </c>
      <c r="Q237">
        <f>sz!DA237</f>
        <v>0</v>
      </c>
      <c r="R237">
        <f>sz!DQ237</f>
        <v>0</v>
      </c>
      <c r="S237">
        <f>sz!DP237</f>
        <v>0</v>
      </c>
      <c r="AE237" t="e">
        <f t="shared" si="7"/>
        <v>#N/A</v>
      </c>
      <c r="AF237" t="e">
        <f t="shared" si="8"/>
        <v>#N/A</v>
      </c>
    </row>
    <row r="238" spans="2:32">
      <c r="B238">
        <f>sz!D238</f>
        <v>0</v>
      </c>
      <c r="C238">
        <f>sz!C238</f>
        <v>0</v>
      </c>
      <c r="D238">
        <f>sz!S238</f>
        <v>0</v>
      </c>
      <c r="E238">
        <f>sz!R238</f>
        <v>0</v>
      </c>
      <c r="F238">
        <f>sz!AG238</f>
        <v>0</v>
      </c>
      <c r="G238">
        <f>sz!AF238</f>
        <v>0</v>
      </c>
      <c r="H238">
        <f>sz!AU238</f>
        <v>0</v>
      </c>
      <c r="I238">
        <f>sz!AT238</f>
        <v>0</v>
      </c>
      <c r="J238">
        <f>sz!BI238</f>
        <v>0</v>
      </c>
      <c r="K238">
        <f>sz!BH238</f>
        <v>0</v>
      </c>
      <c r="L238">
        <f>sz!BX238</f>
        <v>0</v>
      </c>
      <c r="M238">
        <f>sz!BW238</f>
        <v>0</v>
      </c>
      <c r="N238">
        <f>sz!CM238</f>
        <v>0</v>
      </c>
      <c r="O238">
        <f>sz!CL238</f>
        <v>0</v>
      </c>
      <c r="P238">
        <f>sz!DB238</f>
        <v>0</v>
      </c>
      <c r="Q238">
        <f>sz!DA238</f>
        <v>0</v>
      </c>
      <c r="R238">
        <f>sz!DQ238</f>
        <v>0</v>
      </c>
      <c r="S238">
        <f>sz!DP238</f>
        <v>0</v>
      </c>
      <c r="AE238" t="e">
        <f t="shared" si="7"/>
        <v>#N/A</v>
      </c>
      <c r="AF238" t="e">
        <f t="shared" si="8"/>
        <v>#N/A</v>
      </c>
    </row>
    <row r="239" spans="2:32">
      <c r="B239">
        <f>sz!D239</f>
        <v>0</v>
      </c>
      <c r="C239">
        <f>sz!C239</f>
        <v>0</v>
      </c>
      <c r="D239">
        <f>sz!S239</f>
        <v>0</v>
      </c>
      <c r="E239">
        <f>sz!R239</f>
        <v>0</v>
      </c>
      <c r="F239">
        <f>sz!AG239</f>
        <v>0</v>
      </c>
      <c r="G239">
        <f>sz!AF239</f>
        <v>0</v>
      </c>
      <c r="H239">
        <f>sz!AU239</f>
        <v>0</v>
      </c>
      <c r="I239">
        <f>sz!AT239</f>
        <v>0</v>
      </c>
      <c r="J239">
        <f>sz!BI239</f>
        <v>0</v>
      </c>
      <c r="K239">
        <f>sz!BH239</f>
        <v>0</v>
      </c>
      <c r="L239">
        <f>sz!BX239</f>
        <v>0</v>
      </c>
      <c r="M239">
        <f>sz!BW239</f>
        <v>0</v>
      </c>
      <c r="N239">
        <f>sz!CM239</f>
        <v>0</v>
      </c>
      <c r="O239">
        <f>sz!CL239</f>
        <v>0</v>
      </c>
      <c r="P239">
        <f>sz!DB239</f>
        <v>0</v>
      </c>
      <c r="Q239">
        <f>sz!DA239</f>
        <v>0</v>
      </c>
      <c r="R239">
        <f>sz!DQ239</f>
        <v>0</v>
      </c>
      <c r="S239">
        <f>sz!DP239</f>
        <v>0</v>
      </c>
      <c r="AE239" t="e">
        <f t="shared" si="7"/>
        <v>#N/A</v>
      </c>
      <c r="AF239" t="e">
        <f t="shared" si="8"/>
        <v>#N/A</v>
      </c>
    </row>
    <row r="240" spans="2:32">
      <c r="B240">
        <f>sz!D240</f>
        <v>0</v>
      </c>
      <c r="C240">
        <f>sz!C240</f>
        <v>0</v>
      </c>
      <c r="D240">
        <f>sz!S240</f>
        <v>0</v>
      </c>
      <c r="E240">
        <f>sz!R240</f>
        <v>0</v>
      </c>
      <c r="F240">
        <f>sz!AG240</f>
        <v>0</v>
      </c>
      <c r="G240">
        <f>sz!AF240</f>
        <v>0</v>
      </c>
      <c r="H240">
        <f>sz!AU240</f>
        <v>0</v>
      </c>
      <c r="I240">
        <f>sz!AT240</f>
        <v>0</v>
      </c>
      <c r="J240">
        <f>sz!BI240</f>
        <v>0</v>
      </c>
      <c r="K240">
        <f>sz!BH240</f>
        <v>0</v>
      </c>
      <c r="L240">
        <f>sz!BX240</f>
        <v>0</v>
      </c>
      <c r="M240">
        <f>sz!BW240</f>
        <v>0</v>
      </c>
      <c r="N240">
        <f>sz!CM240</f>
        <v>0</v>
      </c>
      <c r="O240">
        <f>sz!CL240</f>
        <v>0</v>
      </c>
      <c r="P240">
        <f>sz!DB240</f>
        <v>0</v>
      </c>
      <c r="Q240">
        <f>sz!DA240</f>
        <v>0</v>
      </c>
      <c r="R240">
        <f>sz!DQ240</f>
        <v>0</v>
      </c>
      <c r="S240">
        <f>sz!DP240</f>
        <v>0</v>
      </c>
      <c r="AE240" t="e">
        <f t="shared" si="7"/>
        <v>#N/A</v>
      </c>
      <c r="AF240" t="e">
        <f t="shared" si="8"/>
        <v>#N/A</v>
      </c>
    </row>
    <row r="241" spans="2:32">
      <c r="B241">
        <f>sz!D241</f>
        <v>0</v>
      </c>
      <c r="C241">
        <f>sz!C241</f>
        <v>0</v>
      </c>
      <c r="D241">
        <f>sz!S241</f>
        <v>0</v>
      </c>
      <c r="E241">
        <f>sz!R241</f>
        <v>0</v>
      </c>
      <c r="F241">
        <f>sz!AG241</f>
        <v>0</v>
      </c>
      <c r="G241">
        <f>sz!AF241</f>
        <v>0</v>
      </c>
      <c r="H241">
        <f>sz!AU241</f>
        <v>0</v>
      </c>
      <c r="I241">
        <f>sz!AT241</f>
        <v>0</v>
      </c>
      <c r="J241">
        <f>sz!BI241</f>
        <v>0</v>
      </c>
      <c r="K241">
        <f>sz!BH241</f>
        <v>0</v>
      </c>
      <c r="L241">
        <f>sz!BX241</f>
        <v>0</v>
      </c>
      <c r="M241">
        <f>sz!BW241</f>
        <v>0</v>
      </c>
      <c r="N241">
        <f>sz!CM241</f>
        <v>0</v>
      </c>
      <c r="O241">
        <f>sz!CL241</f>
        <v>0</v>
      </c>
      <c r="P241">
        <f>sz!DB241</f>
        <v>0</v>
      </c>
      <c r="Q241">
        <f>sz!DA241</f>
        <v>0</v>
      </c>
      <c r="R241">
        <f>sz!DQ241</f>
        <v>0</v>
      </c>
      <c r="S241">
        <f>sz!DP241</f>
        <v>0</v>
      </c>
      <c r="AE241" t="e">
        <f t="shared" si="7"/>
        <v>#N/A</v>
      </c>
      <c r="AF241" t="e">
        <f t="shared" si="8"/>
        <v>#N/A</v>
      </c>
    </row>
    <row r="242" spans="2:32">
      <c r="B242">
        <f>sz!D242</f>
        <v>0</v>
      </c>
      <c r="C242">
        <f>sz!C242</f>
        <v>0</v>
      </c>
      <c r="D242">
        <f>sz!S242</f>
        <v>0</v>
      </c>
      <c r="E242">
        <f>sz!R242</f>
        <v>0</v>
      </c>
      <c r="F242">
        <f>sz!AG242</f>
        <v>0</v>
      </c>
      <c r="G242">
        <f>sz!AF242</f>
        <v>0</v>
      </c>
      <c r="H242">
        <f>sz!AU242</f>
        <v>0</v>
      </c>
      <c r="I242">
        <f>sz!AT242</f>
        <v>0</v>
      </c>
      <c r="J242">
        <f>sz!BI242</f>
        <v>0</v>
      </c>
      <c r="K242">
        <f>sz!BH242</f>
        <v>0</v>
      </c>
      <c r="L242">
        <f>sz!BX242</f>
        <v>0</v>
      </c>
      <c r="M242">
        <f>sz!BW242</f>
        <v>0</v>
      </c>
      <c r="N242">
        <f>sz!CM242</f>
        <v>0</v>
      </c>
      <c r="O242">
        <f>sz!CL242</f>
        <v>0</v>
      </c>
      <c r="P242">
        <f>sz!DB242</f>
        <v>0</v>
      </c>
      <c r="Q242">
        <f>sz!DA242</f>
        <v>0</v>
      </c>
      <c r="R242">
        <f>sz!DQ242</f>
        <v>0</v>
      </c>
      <c r="S242">
        <f>sz!DP242</f>
        <v>0</v>
      </c>
      <c r="AE242" t="e">
        <f t="shared" si="7"/>
        <v>#N/A</v>
      </c>
      <c r="AF242" t="e">
        <f t="shared" si="8"/>
        <v>#N/A</v>
      </c>
    </row>
    <row r="243" spans="2:32">
      <c r="B243">
        <f>sz!D243</f>
        <v>0</v>
      </c>
      <c r="C243">
        <f>sz!C243</f>
        <v>0</v>
      </c>
      <c r="D243">
        <f>sz!S243</f>
        <v>0</v>
      </c>
      <c r="E243">
        <f>sz!R243</f>
        <v>0</v>
      </c>
      <c r="F243">
        <f>sz!AG243</f>
        <v>0</v>
      </c>
      <c r="G243">
        <f>sz!AF243</f>
        <v>0</v>
      </c>
      <c r="H243">
        <f>sz!AU243</f>
        <v>0</v>
      </c>
      <c r="I243">
        <f>sz!AT243</f>
        <v>0</v>
      </c>
      <c r="J243">
        <f>sz!BI243</f>
        <v>0</v>
      </c>
      <c r="K243">
        <f>sz!BH243</f>
        <v>0</v>
      </c>
      <c r="L243">
        <f>sz!BX243</f>
        <v>0</v>
      </c>
      <c r="M243">
        <f>sz!BW243</f>
        <v>0</v>
      </c>
      <c r="N243">
        <f>sz!CM243</f>
        <v>0</v>
      </c>
      <c r="O243">
        <f>sz!CL243</f>
        <v>0</v>
      </c>
      <c r="P243">
        <f>sz!DB243</f>
        <v>0</v>
      </c>
      <c r="Q243">
        <f>sz!DA243</f>
        <v>0</v>
      </c>
      <c r="R243">
        <f>sz!DQ243</f>
        <v>0</v>
      </c>
      <c r="S243">
        <f>sz!DP243</f>
        <v>0</v>
      </c>
      <c r="AE243" t="e">
        <f t="shared" si="7"/>
        <v>#N/A</v>
      </c>
      <c r="AF243" t="e">
        <f t="shared" si="8"/>
        <v>#N/A</v>
      </c>
    </row>
    <row r="244" spans="2:32">
      <c r="B244">
        <f>sz!D244</f>
        <v>0</v>
      </c>
      <c r="C244">
        <f>sz!C244</f>
        <v>0</v>
      </c>
      <c r="D244">
        <f>sz!S244</f>
        <v>0</v>
      </c>
      <c r="E244">
        <f>sz!R244</f>
        <v>0</v>
      </c>
      <c r="F244">
        <f>sz!AG244</f>
        <v>0</v>
      </c>
      <c r="G244">
        <f>sz!AF244</f>
        <v>0</v>
      </c>
      <c r="H244">
        <f>sz!AU244</f>
        <v>0</v>
      </c>
      <c r="I244">
        <f>sz!AT244</f>
        <v>0</v>
      </c>
      <c r="J244">
        <f>sz!BI244</f>
        <v>0</v>
      </c>
      <c r="K244">
        <f>sz!BH244</f>
        <v>0</v>
      </c>
      <c r="L244">
        <f>sz!BX244</f>
        <v>0</v>
      </c>
      <c r="M244">
        <f>sz!BW244</f>
        <v>0</v>
      </c>
      <c r="N244">
        <f>sz!CM244</f>
        <v>0</v>
      </c>
      <c r="O244">
        <f>sz!CL244</f>
        <v>0</v>
      </c>
      <c r="P244">
        <f>sz!DB244</f>
        <v>0</v>
      </c>
      <c r="Q244">
        <f>sz!DA244</f>
        <v>0</v>
      </c>
      <c r="R244">
        <f>sz!DQ244</f>
        <v>0</v>
      </c>
      <c r="S244">
        <f>sz!DP244</f>
        <v>0</v>
      </c>
      <c r="AE244" t="e">
        <f t="shared" si="7"/>
        <v>#N/A</v>
      </c>
      <c r="AF244" t="e">
        <f t="shared" si="8"/>
        <v>#N/A</v>
      </c>
    </row>
    <row r="245" spans="2:32">
      <c r="B245">
        <f>sz!D245</f>
        <v>0</v>
      </c>
      <c r="C245">
        <f>sz!C245</f>
        <v>0</v>
      </c>
      <c r="D245">
        <f>sz!S245</f>
        <v>0</v>
      </c>
      <c r="E245">
        <f>sz!R245</f>
        <v>0</v>
      </c>
      <c r="F245">
        <f>sz!AG245</f>
        <v>0</v>
      </c>
      <c r="G245">
        <f>sz!AF245</f>
        <v>0</v>
      </c>
      <c r="H245">
        <f>sz!AU245</f>
        <v>0</v>
      </c>
      <c r="I245">
        <f>sz!AT245</f>
        <v>0</v>
      </c>
      <c r="J245">
        <f>sz!BI245</f>
        <v>0</v>
      </c>
      <c r="K245">
        <f>sz!BH245</f>
        <v>0</v>
      </c>
      <c r="L245">
        <f>sz!BX245</f>
        <v>0</v>
      </c>
      <c r="M245">
        <f>sz!BW245</f>
        <v>0</v>
      </c>
      <c r="N245">
        <f>sz!CM245</f>
        <v>0</v>
      </c>
      <c r="O245">
        <f>sz!CL245</f>
        <v>0</v>
      </c>
      <c r="P245">
        <f>sz!DB245</f>
        <v>0</v>
      </c>
      <c r="Q245">
        <f>sz!DA245</f>
        <v>0</v>
      </c>
      <c r="R245">
        <f>sz!DQ245</f>
        <v>0</v>
      </c>
      <c r="S245">
        <f>sz!DP245</f>
        <v>0</v>
      </c>
      <c r="AE245" t="e">
        <f t="shared" si="7"/>
        <v>#N/A</v>
      </c>
      <c r="AF245" t="e">
        <f t="shared" si="8"/>
        <v>#N/A</v>
      </c>
    </row>
    <row r="246" spans="2:32">
      <c r="B246">
        <f>sz!D246</f>
        <v>0</v>
      </c>
      <c r="C246">
        <f>sz!C246</f>
        <v>0</v>
      </c>
      <c r="D246">
        <f>sz!S246</f>
        <v>0</v>
      </c>
      <c r="E246">
        <f>sz!R246</f>
        <v>0</v>
      </c>
      <c r="F246">
        <f>sz!AG246</f>
        <v>0</v>
      </c>
      <c r="G246">
        <f>sz!AF246</f>
        <v>0</v>
      </c>
      <c r="H246">
        <f>sz!AU246</f>
        <v>0</v>
      </c>
      <c r="I246">
        <f>sz!AT246</f>
        <v>0</v>
      </c>
      <c r="J246">
        <f>sz!BI246</f>
        <v>0</v>
      </c>
      <c r="K246">
        <f>sz!BH246</f>
        <v>0</v>
      </c>
      <c r="L246">
        <f>sz!BX246</f>
        <v>0</v>
      </c>
      <c r="M246">
        <f>sz!BW246</f>
        <v>0</v>
      </c>
      <c r="N246">
        <f>sz!CM246</f>
        <v>0</v>
      </c>
      <c r="O246">
        <f>sz!CL246</f>
        <v>0</v>
      </c>
      <c r="P246">
        <f>sz!DB246</f>
        <v>0</v>
      </c>
      <c r="Q246">
        <f>sz!DA246</f>
        <v>0</v>
      </c>
      <c r="R246">
        <f>sz!DQ246</f>
        <v>0</v>
      </c>
      <c r="S246">
        <f>sz!DP246</f>
        <v>0</v>
      </c>
      <c r="AE246" t="e">
        <f t="shared" si="7"/>
        <v>#N/A</v>
      </c>
      <c r="AF246" t="e">
        <f t="shared" si="8"/>
        <v>#N/A</v>
      </c>
    </row>
    <row r="247" spans="2:32">
      <c r="B247">
        <f>sz!D247</f>
        <v>0</v>
      </c>
      <c r="C247">
        <f>sz!C247</f>
        <v>0</v>
      </c>
      <c r="D247">
        <f>sz!S247</f>
        <v>0</v>
      </c>
      <c r="E247">
        <f>sz!R247</f>
        <v>0</v>
      </c>
      <c r="F247">
        <f>sz!AG247</f>
        <v>0</v>
      </c>
      <c r="G247">
        <f>sz!AF247</f>
        <v>0</v>
      </c>
      <c r="H247">
        <f>sz!AU247</f>
        <v>0</v>
      </c>
      <c r="I247">
        <f>sz!AT247</f>
        <v>0</v>
      </c>
      <c r="J247">
        <f>sz!BI247</f>
        <v>0</v>
      </c>
      <c r="K247">
        <f>sz!BH247</f>
        <v>0</v>
      </c>
      <c r="L247">
        <f>sz!BX247</f>
        <v>0</v>
      </c>
      <c r="M247">
        <f>sz!BW247</f>
        <v>0</v>
      </c>
      <c r="N247">
        <f>sz!CM247</f>
        <v>0</v>
      </c>
      <c r="O247">
        <f>sz!CL247</f>
        <v>0</v>
      </c>
      <c r="P247">
        <f>sz!DB247</f>
        <v>0</v>
      </c>
      <c r="Q247">
        <f>sz!DA247</f>
        <v>0</v>
      </c>
      <c r="R247">
        <f>sz!DQ247</f>
        <v>0</v>
      </c>
      <c r="S247">
        <f>sz!DP247</f>
        <v>0</v>
      </c>
      <c r="AE247" t="e">
        <f t="shared" si="7"/>
        <v>#N/A</v>
      </c>
      <c r="AF247" t="e">
        <f t="shared" si="8"/>
        <v>#N/A</v>
      </c>
    </row>
    <row r="248" spans="2:32">
      <c r="B248">
        <f>sz!D248</f>
        <v>0</v>
      </c>
      <c r="C248">
        <f>sz!C248</f>
        <v>0</v>
      </c>
      <c r="D248">
        <f>sz!S248</f>
        <v>0</v>
      </c>
      <c r="E248">
        <f>sz!R248</f>
        <v>0</v>
      </c>
      <c r="F248">
        <f>sz!AG248</f>
        <v>0</v>
      </c>
      <c r="G248">
        <f>sz!AF248</f>
        <v>0</v>
      </c>
      <c r="H248">
        <f>sz!AU248</f>
        <v>0</v>
      </c>
      <c r="I248">
        <f>sz!AT248</f>
        <v>0</v>
      </c>
      <c r="J248">
        <f>sz!BI248</f>
        <v>0</v>
      </c>
      <c r="K248">
        <f>sz!BH248</f>
        <v>0</v>
      </c>
      <c r="L248">
        <f>sz!BX248</f>
        <v>0</v>
      </c>
      <c r="M248">
        <f>sz!BW248</f>
        <v>0</v>
      </c>
      <c r="N248">
        <f>sz!CM248</f>
        <v>0</v>
      </c>
      <c r="O248">
        <f>sz!CL248</f>
        <v>0</v>
      </c>
      <c r="P248">
        <f>sz!DB248</f>
        <v>0</v>
      </c>
      <c r="Q248">
        <f>sz!DA248</f>
        <v>0</v>
      </c>
      <c r="R248">
        <f>sz!DQ248</f>
        <v>0</v>
      </c>
      <c r="S248">
        <f>sz!DP248</f>
        <v>0</v>
      </c>
      <c r="AE248" t="e">
        <f t="shared" si="7"/>
        <v>#N/A</v>
      </c>
      <c r="AF248" t="e">
        <f t="shared" si="8"/>
        <v>#N/A</v>
      </c>
    </row>
    <row r="249" spans="2:32">
      <c r="B249">
        <f>sz!D249</f>
        <v>0</v>
      </c>
      <c r="C249">
        <f>sz!C249</f>
        <v>0</v>
      </c>
      <c r="D249">
        <f>sz!S249</f>
        <v>0</v>
      </c>
      <c r="E249">
        <f>sz!R249</f>
        <v>0</v>
      </c>
      <c r="F249">
        <f>sz!AG249</f>
        <v>0</v>
      </c>
      <c r="G249">
        <f>sz!AF249</f>
        <v>0</v>
      </c>
      <c r="H249">
        <f>sz!AU249</f>
        <v>0</v>
      </c>
      <c r="I249">
        <f>sz!AT249</f>
        <v>0</v>
      </c>
      <c r="J249">
        <f>sz!BI249</f>
        <v>0</v>
      </c>
      <c r="K249">
        <f>sz!BH249</f>
        <v>0</v>
      </c>
      <c r="L249">
        <f>sz!BX249</f>
        <v>0</v>
      </c>
      <c r="M249">
        <f>sz!BW249</f>
        <v>0</v>
      </c>
      <c r="N249">
        <f>sz!CM249</f>
        <v>0</v>
      </c>
      <c r="O249">
        <f>sz!CL249</f>
        <v>0</v>
      </c>
      <c r="P249">
        <f>sz!DB249</f>
        <v>0</v>
      </c>
      <c r="Q249">
        <f>sz!DA249</f>
        <v>0</v>
      </c>
      <c r="R249">
        <f>sz!DQ249</f>
        <v>0</v>
      </c>
      <c r="S249">
        <f>sz!DP249</f>
        <v>0</v>
      </c>
      <c r="AE249" t="e">
        <f t="shared" si="7"/>
        <v>#N/A</v>
      </c>
      <c r="AF249" t="e">
        <f t="shared" si="8"/>
        <v>#N/A</v>
      </c>
    </row>
    <row r="250" spans="2:32">
      <c r="B250">
        <f>sz!D250</f>
        <v>0</v>
      </c>
      <c r="C250">
        <f>sz!C250</f>
        <v>0</v>
      </c>
      <c r="D250">
        <f>sz!S250</f>
        <v>0</v>
      </c>
      <c r="E250">
        <f>sz!R250</f>
        <v>0</v>
      </c>
      <c r="F250">
        <f>sz!AG250</f>
        <v>0</v>
      </c>
      <c r="G250">
        <f>sz!AF250</f>
        <v>0</v>
      </c>
      <c r="H250">
        <f>sz!AU250</f>
        <v>0</v>
      </c>
      <c r="I250">
        <f>sz!AT250</f>
        <v>0</v>
      </c>
      <c r="J250">
        <f>sz!BI250</f>
        <v>0</v>
      </c>
      <c r="K250">
        <f>sz!BH250</f>
        <v>0</v>
      </c>
      <c r="L250">
        <f>sz!BX250</f>
        <v>0</v>
      </c>
      <c r="M250">
        <f>sz!BW250</f>
        <v>0</v>
      </c>
      <c r="N250">
        <f>sz!CM250</f>
        <v>0</v>
      </c>
      <c r="O250">
        <f>sz!CL250</f>
        <v>0</v>
      </c>
      <c r="P250">
        <f>sz!DB250</f>
        <v>0</v>
      </c>
      <c r="Q250">
        <f>sz!DA250</f>
        <v>0</v>
      </c>
      <c r="R250">
        <f>sz!DQ250</f>
        <v>0</v>
      </c>
      <c r="S250">
        <f>sz!DP250</f>
        <v>0</v>
      </c>
      <c r="AE250" t="e">
        <f t="shared" si="7"/>
        <v>#N/A</v>
      </c>
      <c r="AF250" t="e">
        <f t="shared" si="8"/>
        <v>#N/A</v>
      </c>
    </row>
    <row r="251" spans="2:32">
      <c r="B251">
        <f>sz!D251</f>
        <v>0</v>
      </c>
      <c r="C251">
        <f>sz!C251</f>
        <v>0</v>
      </c>
      <c r="D251">
        <f>sz!S251</f>
        <v>0</v>
      </c>
      <c r="E251">
        <f>sz!R251</f>
        <v>0</v>
      </c>
      <c r="F251">
        <f>sz!AG251</f>
        <v>0</v>
      </c>
      <c r="G251">
        <f>sz!AF251</f>
        <v>0</v>
      </c>
      <c r="H251">
        <f>sz!AU251</f>
        <v>0</v>
      </c>
      <c r="I251">
        <f>sz!AT251</f>
        <v>0</v>
      </c>
      <c r="J251">
        <f>sz!BI251</f>
        <v>0</v>
      </c>
      <c r="K251">
        <f>sz!BH251</f>
        <v>0</v>
      </c>
      <c r="L251">
        <f>sz!BX251</f>
        <v>0</v>
      </c>
      <c r="M251">
        <f>sz!BW251</f>
        <v>0</v>
      </c>
      <c r="N251">
        <f>sz!CM251</f>
        <v>0</v>
      </c>
      <c r="O251">
        <f>sz!CL251</f>
        <v>0</v>
      </c>
      <c r="P251">
        <f>sz!DB251</f>
        <v>0</v>
      </c>
      <c r="Q251">
        <f>sz!DA251</f>
        <v>0</v>
      </c>
      <c r="R251">
        <f>sz!DQ251</f>
        <v>0</v>
      </c>
      <c r="S251">
        <f>sz!DP251</f>
        <v>0</v>
      </c>
      <c r="AE251" t="e">
        <f t="shared" si="7"/>
        <v>#N/A</v>
      </c>
      <c r="AF251" t="e">
        <f t="shared" si="8"/>
        <v>#N/A</v>
      </c>
    </row>
    <row r="252" spans="2:32">
      <c r="B252">
        <f>sz!D252</f>
        <v>0</v>
      </c>
      <c r="C252">
        <f>sz!C252</f>
        <v>0</v>
      </c>
      <c r="D252">
        <f>sz!S252</f>
        <v>0</v>
      </c>
      <c r="E252">
        <f>sz!R252</f>
        <v>0</v>
      </c>
      <c r="F252">
        <f>sz!AG252</f>
        <v>0</v>
      </c>
      <c r="G252">
        <f>sz!AF252</f>
        <v>0</v>
      </c>
      <c r="H252">
        <f>sz!AU252</f>
        <v>0</v>
      </c>
      <c r="I252">
        <f>sz!AT252</f>
        <v>0</v>
      </c>
      <c r="J252">
        <f>sz!BI252</f>
        <v>0</v>
      </c>
      <c r="K252">
        <f>sz!BH252</f>
        <v>0</v>
      </c>
      <c r="L252">
        <f>sz!BX252</f>
        <v>0</v>
      </c>
      <c r="M252">
        <f>sz!BW252</f>
        <v>0</v>
      </c>
      <c r="N252">
        <f>sz!CM252</f>
        <v>0</v>
      </c>
      <c r="O252">
        <f>sz!CL252</f>
        <v>0</v>
      </c>
      <c r="P252">
        <f>sz!DB252</f>
        <v>0</v>
      </c>
      <c r="Q252">
        <f>sz!DA252</f>
        <v>0</v>
      </c>
      <c r="R252">
        <f>sz!DQ252</f>
        <v>0</v>
      </c>
      <c r="S252">
        <f>sz!DP252</f>
        <v>0</v>
      </c>
      <c r="AE252" t="e">
        <f t="shared" si="7"/>
        <v>#N/A</v>
      </c>
      <c r="AF252" t="e">
        <f t="shared" si="8"/>
        <v>#N/A</v>
      </c>
    </row>
    <row r="253" spans="2:32">
      <c r="B253">
        <f>sz!D253</f>
        <v>0</v>
      </c>
      <c r="C253">
        <f>sz!C253</f>
        <v>0</v>
      </c>
      <c r="D253">
        <f>sz!S253</f>
        <v>0</v>
      </c>
      <c r="E253">
        <f>sz!R253</f>
        <v>0</v>
      </c>
      <c r="F253">
        <f>sz!AG253</f>
        <v>0</v>
      </c>
      <c r="G253">
        <f>sz!AF253</f>
        <v>0</v>
      </c>
      <c r="H253">
        <f>sz!AU253</f>
        <v>0</v>
      </c>
      <c r="I253">
        <f>sz!AT253</f>
        <v>0</v>
      </c>
      <c r="J253">
        <f>sz!BI253</f>
        <v>0</v>
      </c>
      <c r="K253">
        <f>sz!BH253</f>
        <v>0</v>
      </c>
      <c r="L253">
        <f>sz!BX253</f>
        <v>0</v>
      </c>
      <c r="M253">
        <f>sz!BW253</f>
        <v>0</v>
      </c>
      <c r="N253">
        <f>sz!CM253</f>
        <v>0</v>
      </c>
      <c r="O253">
        <f>sz!CL253</f>
        <v>0</v>
      </c>
      <c r="P253">
        <f>sz!DB253</f>
        <v>0</v>
      </c>
      <c r="Q253">
        <f>sz!DA253</f>
        <v>0</v>
      </c>
      <c r="R253">
        <f>sz!DQ253</f>
        <v>0</v>
      </c>
      <c r="S253">
        <f>sz!DP253</f>
        <v>0</v>
      </c>
      <c r="AE253" t="e">
        <f t="shared" si="7"/>
        <v>#N/A</v>
      </c>
      <c r="AF253" t="e">
        <f t="shared" si="8"/>
        <v>#N/A</v>
      </c>
    </row>
    <row r="254" spans="2:32">
      <c r="B254">
        <f>sz!D254</f>
        <v>0</v>
      </c>
      <c r="C254">
        <f>sz!C254</f>
        <v>0</v>
      </c>
      <c r="D254">
        <f>sz!S254</f>
        <v>0</v>
      </c>
      <c r="E254">
        <f>sz!R254</f>
        <v>0</v>
      </c>
      <c r="F254">
        <f>sz!AG254</f>
        <v>0</v>
      </c>
      <c r="G254">
        <f>sz!AF254</f>
        <v>0</v>
      </c>
      <c r="H254">
        <f>sz!AU254</f>
        <v>0</v>
      </c>
      <c r="I254">
        <f>sz!AT254</f>
        <v>0</v>
      </c>
      <c r="J254">
        <f>sz!BI254</f>
        <v>0</v>
      </c>
      <c r="K254">
        <f>sz!BH254</f>
        <v>0</v>
      </c>
      <c r="L254">
        <f>sz!BX254</f>
        <v>0</v>
      </c>
      <c r="M254">
        <f>sz!BW254</f>
        <v>0</v>
      </c>
      <c r="N254">
        <f>sz!CM254</f>
        <v>0</v>
      </c>
      <c r="O254">
        <f>sz!CL254</f>
        <v>0</v>
      </c>
      <c r="P254">
        <f>sz!DB254</f>
        <v>0</v>
      </c>
      <c r="Q254">
        <f>sz!DA254</f>
        <v>0</v>
      </c>
      <c r="R254">
        <f>sz!DQ254</f>
        <v>0</v>
      </c>
      <c r="S254">
        <f>sz!DP254</f>
        <v>0</v>
      </c>
      <c r="AE254" t="e">
        <f t="shared" si="7"/>
        <v>#N/A</v>
      </c>
      <c r="AF254" t="e">
        <f t="shared" si="8"/>
        <v>#N/A</v>
      </c>
    </row>
    <row r="255" spans="2:32">
      <c r="B255">
        <f>sz!D255</f>
        <v>0</v>
      </c>
      <c r="C255">
        <f>sz!C255</f>
        <v>0</v>
      </c>
      <c r="D255">
        <f>sz!S255</f>
        <v>0</v>
      </c>
      <c r="E255">
        <f>sz!R255</f>
        <v>0</v>
      </c>
      <c r="F255">
        <f>sz!AG255</f>
        <v>0</v>
      </c>
      <c r="G255">
        <f>sz!AF255</f>
        <v>0</v>
      </c>
      <c r="H255">
        <f>sz!AU255</f>
        <v>0</v>
      </c>
      <c r="I255">
        <f>sz!AT255</f>
        <v>0</v>
      </c>
      <c r="J255">
        <f>sz!BI255</f>
        <v>0</v>
      </c>
      <c r="K255">
        <f>sz!BH255</f>
        <v>0</v>
      </c>
      <c r="L255">
        <f>sz!BX255</f>
        <v>0</v>
      </c>
      <c r="M255">
        <f>sz!BW255</f>
        <v>0</v>
      </c>
      <c r="N255">
        <f>sz!CM255</f>
        <v>0</v>
      </c>
      <c r="O255">
        <f>sz!CL255</f>
        <v>0</v>
      </c>
      <c r="P255">
        <f>sz!DB255</f>
        <v>0</v>
      </c>
      <c r="Q255">
        <f>sz!DA255</f>
        <v>0</v>
      </c>
      <c r="R255">
        <f>sz!DQ255</f>
        <v>0</v>
      </c>
      <c r="S255">
        <f>sz!DP255</f>
        <v>0</v>
      </c>
      <c r="AE255" t="e">
        <f t="shared" si="7"/>
        <v>#N/A</v>
      </c>
      <c r="AF255" t="e">
        <f t="shared" si="8"/>
        <v>#N/A</v>
      </c>
    </row>
    <row r="256" spans="2:32">
      <c r="B256">
        <f>sz!D256</f>
        <v>0</v>
      </c>
      <c r="C256">
        <f>sz!C256</f>
        <v>0</v>
      </c>
      <c r="D256">
        <f>sz!S256</f>
        <v>0</v>
      </c>
      <c r="E256">
        <f>sz!R256</f>
        <v>0</v>
      </c>
      <c r="F256">
        <f>sz!AG256</f>
        <v>0</v>
      </c>
      <c r="G256">
        <f>sz!AF256</f>
        <v>0</v>
      </c>
      <c r="H256">
        <f>sz!AU256</f>
        <v>0</v>
      </c>
      <c r="I256">
        <f>sz!AT256</f>
        <v>0</v>
      </c>
      <c r="J256">
        <f>sz!BI256</f>
        <v>0</v>
      </c>
      <c r="K256">
        <f>sz!BH256</f>
        <v>0</v>
      </c>
      <c r="L256">
        <f>sz!BX256</f>
        <v>0</v>
      </c>
      <c r="M256">
        <f>sz!BW256</f>
        <v>0</v>
      </c>
      <c r="N256">
        <f>sz!CM256</f>
        <v>0</v>
      </c>
      <c r="O256">
        <f>sz!CL256</f>
        <v>0</v>
      </c>
      <c r="P256">
        <f>sz!DB256</f>
        <v>0</v>
      </c>
      <c r="Q256">
        <f>sz!DA256</f>
        <v>0</v>
      </c>
      <c r="R256">
        <f>sz!DQ256</f>
        <v>0</v>
      </c>
      <c r="S256">
        <f>sz!DP256</f>
        <v>0</v>
      </c>
      <c r="AE256" t="e">
        <f t="shared" si="7"/>
        <v>#N/A</v>
      </c>
      <c r="AF256" t="e">
        <f t="shared" si="8"/>
        <v>#N/A</v>
      </c>
    </row>
    <row r="257" spans="2:32">
      <c r="B257">
        <f>sz!D257</f>
        <v>0</v>
      </c>
      <c r="C257">
        <f>sz!C257</f>
        <v>0</v>
      </c>
      <c r="D257">
        <f>sz!S257</f>
        <v>0</v>
      </c>
      <c r="E257">
        <f>sz!R257</f>
        <v>0</v>
      </c>
      <c r="F257">
        <f>sz!AG257</f>
        <v>0</v>
      </c>
      <c r="G257">
        <f>sz!AF257</f>
        <v>0</v>
      </c>
      <c r="H257">
        <f>sz!AU257</f>
        <v>0</v>
      </c>
      <c r="I257">
        <f>sz!AT257</f>
        <v>0</v>
      </c>
      <c r="J257">
        <f>sz!BI257</f>
        <v>0</v>
      </c>
      <c r="K257">
        <f>sz!BH257</f>
        <v>0</v>
      </c>
      <c r="L257">
        <f>sz!BX257</f>
        <v>0</v>
      </c>
      <c r="M257">
        <f>sz!BW257</f>
        <v>0</v>
      </c>
      <c r="N257">
        <f>sz!CM257</f>
        <v>0</v>
      </c>
      <c r="O257">
        <f>sz!CL257</f>
        <v>0</v>
      </c>
      <c r="P257">
        <f>sz!DB257</f>
        <v>0</v>
      </c>
      <c r="Q257">
        <f>sz!DA257</f>
        <v>0</v>
      </c>
      <c r="R257">
        <f>sz!DQ257</f>
        <v>0</v>
      </c>
      <c r="S257">
        <f>sz!DP257</f>
        <v>0</v>
      </c>
      <c r="AE257" t="e">
        <f t="shared" si="7"/>
        <v>#N/A</v>
      </c>
      <c r="AF257" t="e">
        <f t="shared" si="8"/>
        <v>#N/A</v>
      </c>
    </row>
    <row r="258" spans="2:32">
      <c r="B258">
        <f>sz!D258</f>
        <v>0</v>
      </c>
      <c r="C258">
        <f>sz!C258</f>
        <v>0</v>
      </c>
      <c r="D258">
        <f>sz!S258</f>
        <v>0</v>
      </c>
      <c r="E258">
        <f>sz!R258</f>
        <v>0</v>
      </c>
      <c r="F258">
        <f>sz!AG258</f>
        <v>0</v>
      </c>
      <c r="G258">
        <f>sz!AF258</f>
        <v>0</v>
      </c>
      <c r="H258">
        <f>sz!AU258</f>
        <v>0</v>
      </c>
      <c r="I258">
        <f>sz!AT258</f>
        <v>0</v>
      </c>
      <c r="J258">
        <f>sz!BI258</f>
        <v>0</v>
      </c>
      <c r="K258">
        <f>sz!BH258</f>
        <v>0</v>
      </c>
      <c r="L258">
        <f>sz!BX258</f>
        <v>0</v>
      </c>
      <c r="M258">
        <f>sz!BW258</f>
        <v>0</v>
      </c>
      <c r="N258">
        <f>sz!CM258</f>
        <v>0</v>
      </c>
      <c r="O258">
        <f>sz!CL258</f>
        <v>0</v>
      </c>
      <c r="P258">
        <f>sz!DB258</f>
        <v>0</v>
      </c>
      <c r="Q258">
        <f>sz!DA258</f>
        <v>0</v>
      </c>
      <c r="R258">
        <f>sz!DQ258</f>
        <v>0</v>
      </c>
      <c r="S258">
        <f>sz!DP258</f>
        <v>0</v>
      </c>
      <c r="AE258" t="e">
        <f t="shared" si="7"/>
        <v>#N/A</v>
      </c>
      <c r="AF258" t="e">
        <f t="shared" si="8"/>
        <v>#N/A</v>
      </c>
    </row>
    <row r="259" spans="2:32">
      <c r="B259">
        <f>sz!D259</f>
        <v>0</v>
      </c>
      <c r="C259">
        <f>sz!C259</f>
        <v>0</v>
      </c>
      <c r="D259">
        <f>sz!S259</f>
        <v>0</v>
      </c>
      <c r="E259">
        <f>sz!R259</f>
        <v>0</v>
      </c>
      <c r="F259">
        <f>sz!AG259</f>
        <v>0</v>
      </c>
      <c r="G259">
        <f>sz!AF259</f>
        <v>0</v>
      </c>
      <c r="H259">
        <f>sz!AU259</f>
        <v>0</v>
      </c>
      <c r="I259">
        <f>sz!AT259</f>
        <v>0</v>
      </c>
      <c r="J259">
        <f>sz!BI259</f>
        <v>0</v>
      </c>
      <c r="K259">
        <f>sz!BH259</f>
        <v>0</v>
      </c>
      <c r="L259">
        <f>sz!BX259</f>
        <v>0</v>
      </c>
      <c r="M259">
        <f>sz!BW259</f>
        <v>0</v>
      </c>
      <c r="N259">
        <f>sz!CM259</f>
        <v>0</v>
      </c>
      <c r="O259">
        <f>sz!CL259</f>
        <v>0</v>
      </c>
      <c r="P259">
        <f>sz!DB259</f>
        <v>0</v>
      </c>
      <c r="Q259">
        <f>sz!DA259</f>
        <v>0</v>
      </c>
      <c r="R259">
        <f>sz!DQ259</f>
        <v>0</v>
      </c>
      <c r="S259">
        <f>sz!DP259</f>
        <v>0</v>
      </c>
      <c r="AE259" t="e">
        <f t="shared" ref="AE259:AE322" si="9">HLOOKUP($AI$1,$B:$AB,ROW(B259),FALSE)</f>
        <v>#N/A</v>
      </c>
      <c r="AF259" t="e">
        <f t="shared" ref="AF259:AF322" si="10">HLOOKUP($AF$1,$B:$AB,ROW(C259),FALSE)</f>
        <v>#N/A</v>
      </c>
    </row>
    <row r="260" spans="2:32">
      <c r="B260">
        <f>sz!D260</f>
        <v>0</v>
      </c>
      <c r="C260">
        <f>sz!C260</f>
        <v>0</v>
      </c>
      <c r="D260">
        <f>sz!S260</f>
        <v>0</v>
      </c>
      <c r="E260">
        <f>sz!R260</f>
        <v>0</v>
      </c>
      <c r="F260">
        <f>sz!AG260</f>
        <v>0</v>
      </c>
      <c r="G260">
        <f>sz!AF260</f>
        <v>0</v>
      </c>
      <c r="H260">
        <f>sz!AU260</f>
        <v>0</v>
      </c>
      <c r="I260">
        <f>sz!AT260</f>
        <v>0</v>
      </c>
      <c r="J260">
        <f>sz!BI260</f>
        <v>0</v>
      </c>
      <c r="K260">
        <f>sz!BH260</f>
        <v>0</v>
      </c>
      <c r="L260">
        <f>sz!BX260</f>
        <v>0</v>
      </c>
      <c r="M260">
        <f>sz!BW260</f>
        <v>0</v>
      </c>
      <c r="N260">
        <f>sz!CM260</f>
        <v>0</v>
      </c>
      <c r="O260">
        <f>sz!CL260</f>
        <v>0</v>
      </c>
      <c r="P260">
        <f>sz!DB260</f>
        <v>0</v>
      </c>
      <c r="Q260">
        <f>sz!DA260</f>
        <v>0</v>
      </c>
      <c r="R260">
        <f>sz!DQ260</f>
        <v>0</v>
      </c>
      <c r="S260">
        <f>sz!DP260</f>
        <v>0</v>
      </c>
      <c r="AE260" t="e">
        <f t="shared" si="9"/>
        <v>#N/A</v>
      </c>
      <c r="AF260" t="e">
        <f t="shared" si="10"/>
        <v>#N/A</v>
      </c>
    </row>
    <row r="261" spans="2:32">
      <c r="B261">
        <f>sz!D261</f>
        <v>0</v>
      </c>
      <c r="C261">
        <f>sz!C261</f>
        <v>0</v>
      </c>
      <c r="D261">
        <f>sz!S261</f>
        <v>0</v>
      </c>
      <c r="E261">
        <f>sz!R261</f>
        <v>0</v>
      </c>
      <c r="F261">
        <f>sz!AG261</f>
        <v>0</v>
      </c>
      <c r="G261">
        <f>sz!AF261</f>
        <v>0</v>
      </c>
      <c r="H261">
        <f>sz!AU261</f>
        <v>0</v>
      </c>
      <c r="I261">
        <f>sz!AT261</f>
        <v>0</v>
      </c>
      <c r="J261">
        <f>sz!BI261</f>
        <v>0</v>
      </c>
      <c r="K261">
        <f>sz!BH261</f>
        <v>0</v>
      </c>
      <c r="L261">
        <f>sz!BX261</f>
        <v>0</v>
      </c>
      <c r="M261">
        <f>sz!BW261</f>
        <v>0</v>
      </c>
      <c r="N261">
        <f>sz!CM261</f>
        <v>0</v>
      </c>
      <c r="O261">
        <f>sz!CL261</f>
        <v>0</v>
      </c>
      <c r="P261">
        <f>sz!DB261</f>
        <v>0</v>
      </c>
      <c r="Q261">
        <f>sz!DA261</f>
        <v>0</v>
      </c>
      <c r="R261">
        <f>sz!DQ261</f>
        <v>0</v>
      </c>
      <c r="S261">
        <f>sz!DP261</f>
        <v>0</v>
      </c>
      <c r="AE261" t="e">
        <f t="shared" si="9"/>
        <v>#N/A</v>
      </c>
      <c r="AF261" t="e">
        <f t="shared" si="10"/>
        <v>#N/A</v>
      </c>
    </row>
    <row r="262" spans="2:32">
      <c r="B262">
        <f>sz!D262</f>
        <v>0</v>
      </c>
      <c r="C262">
        <f>sz!C262</f>
        <v>0</v>
      </c>
      <c r="D262">
        <f>sz!S262</f>
        <v>0</v>
      </c>
      <c r="E262">
        <f>sz!R262</f>
        <v>0</v>
      </c>
      <c r="F262">
        <f>sz!AG262</f>
        <v>0</v>
      </c>
      <c r="G262">
        <f>sz!AF262</f>
        <v>0</v>
      </c>
      <c r="H262">
        <f>sz!AU262</f>
        <v>0</v>
      </c>
      <c r="I262">
        <f>sz!AT262</f>
        <v>0</v>
      </c>
      <c r="J262">
        <f>sz!BI262</f>
        <v>0</v>
      </c>
      <c r="K262">
        <f>sz!BH262</f>
        <v>0</v>
      </c>
      <c r="L262">
        <f>sz!BX262</f>
        <v>0</v>
      </c>
      <c r="M262">
        <f>sz!BW262</f>
        <v>0</v>
      </c>
      <c r="N262">
        <f>sz!CM262</f>
        <v>0</v>
      </c>
      <c r="O262">
        <f>sz!CL262</f>
        <v>0</v>
      </c>
      <c r="P262">
        <f>sz!DB262</f>
        <v>0</v>
      </c>
      <c r="Q262">
        <f>sz!DA262</f>
        <v>0</v>
      </c>
      <c r="R262">
        <f>sz!DQ262</f>
        <v>0</v>
      </c>
      <c r="S262">
        <f>sz!DP262</f>
        <v>0</v>
      </c>
      <c r="AE262" t="e">
        <f t="shared" si="9"/>
        <v>#N/A</v>
      </c>
      <c r="AF262" t="e">
        <f t="shared" si="10"/>
        <v>#N/A</v>
      </c>
    </row>
    <row r="263" spans="2:32">
      <c r="B263">
        <f>sz!D263</f>
        <v>0</v>
      </c>
      <c r="C263">
        <f>sz!C263</f>
        <v>0</v>
      </c>
      <c r="D263">
        <f>sz!S263</f>
        <v>0</v>
      </c>
      <c r="E263">
        <f>sz!R263</f>
        <v>0</v>
      </c>
      <c r="F263">
        <f>sz!AG263</f>
        <v>0</v>
      </c>
      <c r="G263">
        <f>sz!AF263</f>
        <v>0</v>
      </c>
      <c r="H263">
        <f>sz!AU263</f>
        <v>0</v>
      </c>
      <c r="I263">
        <f>sz!AT263</f>
        <v>0</v>
      </c>
      <c r="J263">
        <f>sz!BI263</f>
        <v>0</v>
      </c>
      <c r="K263">
        <f>sz!BH263</f>
        <v>0</v>
      </c>
      <c r="L263">
        <f>sz!BX263</f>
        <v>0</v>
      </c>
      <c r="M263">
        <f>sz!BW263</f>
        <v>0</v>
      </c>
      <c r="N263">
        <f>sz!CM263</f>
        <v>0</v>
      </c>
      <c r="O263">
        <f>sz!CL263</f>
        <v>0</v>
      </c>
      <c r="P263">
        <f>sz!DB263</f>
        <v>0</v>
      </c>
      <c r="Q263">
        <f>sz!DA263</f>
        <v>0</v>
      </c>
      <c r="R263">
        <f>sz!DQ263</f>
        <v>0</v>
      </c>
      <c r="S263">
        <f>sz!DP263</f>
        <v>0</v>
      </c>
      <c r="AE263" t="e">
        <f t="shared" si="9"/>
        <v>#N/A</v>
      </c>
      <c r="AF263" t="e">
        <f t="shared" si="10"/>
        <v>#N/A</v>
      </c>
    </row>
    <row r="264" spans="2:32">
      <c r="B264">
        <f>sz!D264</f>
        <v>0</v>
      </c>
      <c r="C264">
        <f>sz!C264</f>
        <v>0</v>
      </c>
      <c r="D264">
        <f>sz!S264</f>
        <v>0</v>
      </c>
      <c r="E264">
        <f>sz!R264</f>
        <v>0</v>
      </c>
      <c r="F264">
        <f>sz!AG264</f>
        <v>0</v>
      </c>
      <c r="G264">
        <f>sz!AF264</f>
        <v>0</v>
      </c>
      <c r="H264">
        <f>sz!AU264</f>
        <v>0</v>
      </c>
      <c r="I264">
        <f>sz!AT264</f>
        <v>0</v>
      </c>
      <c r="J264">
        <f>sz!BI264</f>
        <v>0</v>
      </c>
      <c r="K264">
        <f>sz!BH264</f>
        <v>0</v>
      </c>
      <c r="L264">
        <f>sz!BX264</f>
        <v>0</v>
      </c>
      <c r="M264">
        <f>sz!BW264</f>
        <v>0</v>
      </c>
      <c r="N264">
        <f>sz!CM264</f>
        <v>0</v>
      </c>
      <c r="O264">
        <f>sz!CL264</f>
        <v>0</v>
      </c>
      <c r="P264">
        <f>sz!DB264</f>
        <v>0</v>
      </c>
      <c r="Q264">
        <f>sz!DA264</f>
        <v>0</v>
      </c>
      <c r="R264">
        <f>sz!DQ264</f>
        <v>0</v>
      </c>
      <c r="S264">
        <f>sz!DP264</f>
        <v>0</v>
      </c>
      <c r="AE264" t="e">
        <f t="shared" si="9"/>
        <v>#N/A</v>
      </c>
      <c r="AF264" t="e">
        <f t="shared" si="10"/>
        <v>#N/A</v>
      </c>
    </row>
    <row r="265" spans="2:32">
      <c r="B265">
        <f>sz!D265</f>
        <v>0</v>
      </c>
      <c r="C265">
        <f>sz!C265</f>
        <v>0</v>
      </c>
      <c r="D265">
        <f>sz!S265</f>
        <v>0</v>
      </c>
      <c r="E265">
        <f>sz!R265</f>
        <v>0</v>
      </c>
      <c r="F265">
        <f>sz!AG265</f>
        <v>0</v>
      </c>
      <c r="G265">
        <f>sz!AF265</f>
        <v>0</v>
      </c>
      <c r="H265">
        <f>sz!AU265</f>
        <v>0</v>
      </c>
      <c r="I265">
        <f>sz!AT265</f>
        <v>0</v>
      </c>
      <c r="J265">
        <f>sz!BI265</f>
        <v>0</v>
      </c>
      <c r="K265">
        <f>sz!BH265</f>
        <v>0</v>
      </c>
      <c r="L265">
        <f>sz!BX265</f>
        <v>0</v>
      </c>
      <c r="M265">
        <f>sz!BW265</f>
        <v>0</v>
      </c>
      <c r="N265">
        <f>sz!CM265</f>
        <v>0</v>
      </c>
      <c r="O265">
        <f>sz!CL265</f>
        <v>0</v>
      </c>
      <c r="P265">
        <f>sz!DB265</f>
        <v>0</v>
      </c>
      <c r="Q265">
        <f>sz!DA265</f>
        <v>0</v>
      </c>
      <c r="R265">
        <f>sz!DQ265</f>
        <v>0</v>
      </c>
      <c r="S265">
        <f>sz!DP265</f>
        <v>0</v>
      </c>
      <c r="AE265" t="e">
        <f t="shared" si="9"/>
        <v>#N/A</v>
      </c>
      <c r="AF265" t="e">
        <f t="shared" si="10"/>
        <v>#N/A</v>
      </c>
    </row>
    <row r="266" spans="2:32">
      <c r="B266">
        <f>sz!D266</f>
        <v>0</v>
      </c>
      <c r="C266">
        <f>sz!C266</f>
        <v>0</v>
      </c>
      <c r="D266">
        <f>sz!S266</f>
        <v>0</v>
      </c>
      <c r="E266">
        <f>sz!R266</f>
        <v>0</v>
      </c>
      <c r="F266">
        <f>sz!AG266</f>
        <v>0</v>
      </c>
      <c r="G266">
        <f>sz!AF266</f>
        <v>0</v>
      </c>
      <c r="H266">
        <f>sz!AU266</f>
        <v>0</v>
      </c>
      <c r="I266">
        <f>sz!AT266</f>
        <v>0</v>
      </c>
      <c r="J266">
        <f>sz!BI266</f>
        <v>0</v>
      </c>
      <c r="K266">
        <f>sz!BH266</f>
        <v>0</v>
      </c>
      <c r="L266">
        <f>sz!BX266</f>
        <v>0</v>
      </c>
      <c r="M266">
        <f>sz!BW266</f>
        <v>0</v>
      </c>
      <c r="N266">
        <f>sz!CM266</f>
        <v>0</v>
      </c>
      <c r="O266">
        <f>sz!CL266</f>
        <v>0</v>
      </c>
      <c r="P266">
        <f>sz!DB266</f>
        <v>0</v>
      </c>
      <c r="Q266">
        <f>sz!DA266</f>
        <v>0</v>
      </c>
      <c r="R266">
        <f>sz!DQ266</f>
        <v>0</v>
      </c>
      <c r="S266">
        <f>sz!DP266</f>
        <v>0</v>
      </c>
      <c r="AE266" t="e">
        <f t="shared" si="9"/>
        <v>#N/A</v>
      </c>
      <c r="AF266" t="e">
        <f t="shared" si="10"/>
        <v>#N/A</v>
      </c>
    </row>
    <row r="267" spans="2:32">
      <c r="B267">
        <f>sz!D267</f>
        <v>0</v>
      </c>
      <c r="C267">
        <f>sz!C267</f>
        <v>0</v>
      </c>
      <c r="D267">
        <f>sz!S267</f>
        <v>0</v>
      </c>
      <c r="E267">
        <f>sz!R267</f>
        <v>0</v>
      </c>
      <c r="F267">
        <f>sz!AG267</f>
        <v>0</v>
      </c>
      <c r="G267">
        <f>sz!AF267</f>
        <v>0</v>
      </c>
      <c r="H267">
        <f>sz!AU267</f>
        <v>0</v>
      </c>
      <c r="I267">
        <f>sz!AT267</f>
        <v>0</v>
      </c>
      <c r="J267">
        <f>sz!BI267</f>
        <v>0</v>
      </c>
      <c r="K267">
        <f>sz!BH267</f>
        <v>0</v>
      </c>
      <c r="L267">
        <f>sz!BX267</f>
        <v>0</v>
      </c>
      <c r="M267">
        <f>sz!BW267</f>
        <v>0</v>
      </c>
      <c r="N267">
        <f>sz!CM267</f>
        <v>0</v>
      </c>
      <c r="O267">
        <f>sz!CL267</f>
        <v>0</v>
      </c>
      <c r="P267">
        <f>sz!DB267</f>
        <v>0</v>
      </c>
      <c r="Q267">
        <f>sz!DA267</f>
        <v>0</v>
      </c>
      <c r="R267">
        <f>sz!DQ267</f>
        <v>0</v>
      </c>
      <c r="S267">
        <f>sz!DP267</f>
        <v>0</v>
      </c>
      <c r="AE267" t="e">
        <f t="shared" si="9"/>
        <v>#N/A</v>
      </c>
      <c r="AF267" t="e">
        <f t="shared" si="10"/>
        <v>#N/A</v>
      </c>
    </row>
    <row r="268" spans="2:32">
      <c r="B268">
        <f>sz!D268</f>
        <v>0</v>
      </c>
      <c r="C268">
        <f>sz!C268</f>
        <v>0</v>
      </c>
      <c r="D268">
        <f>sz!S268</f>
        <v>0</v>
      </c>
      <c r="E268">
        <f>sz!R268</f>
        <v>0</v>
      </c>
      <c r="F268">
        <f>sz!AG268</f>
        <v>0</v>
      </c>
      <c r="G268">
        <f>sz!AF268</f>
        <v>0</v>
      </c>
      <c r="H268">
        <f>sz!AU268</f>
        <v>0</v>
      </c>
      <c r="I268">
        <f>sz!AT268</f>
        <v>0</v>
      </c>
      <c r="J268">
        <f>sz!BI268</f>
        <v>0</v>
      </c>
      <c r="K268">
        <f>sz!BH268</f>
        <v>0</v>
      </c>
      <c r="L268">
        <f>sz!BX268</f>
        <v>0</v>
      </c>
      <c r="M268">
        <f>sz!BW268</f>
        <v>0</v>
      </c>
      <c r="N268">
        <f>sz!CM268</f>
        <v>0</v>
      </c>
      <c r="O268">
        <f>sz!CL268</f>
        <v>0</v>
      </c>
      <c r="P268">
        <f>sz!DB268</f>
        <v>0</v>
      </c>
      <c r="Q268">
        <f>sz!DA268</f>
        <v>0</v>
      </c>
      <c r="R268">
        <f>sz!DQ268</f>
        <v>0</v>
      </c>
      <c r="S268">
        <f>sz!DP268</f>
        <v>0</v>
      </c>
      <c r="AE268" t="e">
        <f t="shared" si="9"/>
        <v>#N/A</v>
      </c>
      <c r="AF268" t="e">
        <f t="shared" si="10"/>
        <v>#N/A</v>
      </c>
    </row>
    <row r="269" spans="2:32">
      <c r="B269">
        <f>sz!D269</f>
        <v>0</v>
      </c>
      <c r="C269">
        <f>sz!C269</f>
        <v>0</v>
      </c>
      <c r="D269">
        <f>sz!S269</f>
        <v>0</v>
      </c>
      <c r="E269">
        <f>sz!R269</f>
        <v>0</v>
      </c>
      <c r="F269">
        <f>sz!AG269</f>
        <v>0</v>
      </c>
      <c r="G269">
        <f>sz!AF269</f>
        <v>0</v>
      </c>
      <c r="H269">
        <f>sz!AU269</f>
        <v>0</v>
      </c>
      <c r="I269">
        <f>sz!AT269</f>
        <v>0</v>
      </c>
      <c r="J269">
        <f>sz!BI269</f>
        <v>0</v>
      </c>
      <c r="K269">
        <f>sz!BH269</f>
        <v>0</v>
      </c>
      <c r="L269">
        <f>sz!BX269</f>
        <v>0</v>
      </c>
      <c r="M269">
        <f>sz!BW269</f>
        <v>0</v>
      </c>
      <c r="N269">
        <f>sz!CM269</f>
        <v>0</v>
      </c>
      <c r="O269">
        <f>sz!CL269</f>
        <v>0</v>
      </c>
      <c r="P269">
        <f>sz!DB269</f>
        <v>0</v>
      </c>
      <c r="Q269">
        <f>sz!DA269</f>
        <v>0</v>
      </c>
      <c r="R269">
        <f>sz!DQ269</f>
        <v>0</v>
      </c>
      <c r="S269">
        <f>sz!DP269</f>
        <v>0</v>
      </c>
      <c r="AE269" t="e">
        <f t="shared" si="9"/>
        <v>#N/A</v>
      </c>
      <c r="AF269" t="e">
        <f t="shared" si="10"/>
        <v>#N/A</v>
      </c>
    </row>
    <row r="270" spans="2:32">
      <c r="B270">
        <f>sz!D270</f>
        <v>0</v>
      </c>
      <c r="C270">
        <f>sz!C270</f>
        <v>0</v>
      </c>
      <c r="D270">
        <f>sz!S270</f>
        <v>0</v>
      </c>
      <c r="E270">
        <f>sz!R270</f>
        <v>0</v>
      </c>
      <c r="F270">
        <f>sz!AG270</f>
        <v>0</v>
      </c>
      <c r="G270">
        <f>sz!AF270</f>
        <v>0</v>
      </c>
      <c r="H270">
        <f>sz!AU270</f>
        <v>0</v>
      </c>
      <c r="I270">
        <f>sz!AT270</f>
        <v>0</v>
      </c>
      <c r="J270">
        <f>sz!BI270</f>
        <v>0</v>
      </c>
      <c r="K270">
        <f>sz!BH270</f>
        <v>0</v>
      </c>
      <c r="L270">
        <f>sz!BX270</f>
        <v>0</v>
      </c>
      <c r="M270">
        <f>sz!BW270</f>
        <v>0</v>
      </c>
      <c r="N270">
        <f>sz!CM270</f>
        <v>0</v>
      </c>
      <c r="O270">
        <f>sz!CL270</f>
        <v>0</v>
      </c>
      <c r="P270">
        <f>sz!DB270</f>
        <v>0</v>
      </c>
      <c r="Q270">
        <f>sz!DA270</f>
        <v>0</v>
      </c>
      <c r="R270">
        <f>sz!DQ270</f>
        <v>0</v>
      </c>
      <c r="S270">
        <f>sz!DP270</f>
        <v>0</v>
      </c>
      <c r="AE270" t="e">
        <f t="shared" si="9"/>
        <v>#N/A</v>
      </c>
      <c r="AF270" t="e">
        <f t="shared" si="10"/>
        <v>#N/A</v>
      </c>
    </row>
    <row r="271" spans="2:32">
      <c r="B271">
        <f>sz!D271</f>
        <v>0</v>
      </c>
      <c r="C271">
        <f>sz!C271</f>
        <v>0</v>
      </c>
      <c r="D271">
        <f>sz!S271</f>
        <v>0</v>
      </c>
      <c r="E271">
        <f>sz!R271</f>
        <v>0</v>
      </c>
      <c r="F271">
        <f>sz!AG271</f>
        <v>0</v>
      </c>
      <c r="G271">
        <f>sz!AF271</f>
        <v>0</v>
      </c>
      <c r="H271">
        <f>sz!AU271</f>
        <v>0</v>
      </c>
      <c r="I271">
        <f>sz!AT271</f>
        <v>0</v>
      </c>
      <c r="J271">
        <f>sz!BI271</f>
        <v>0</v>
      </c>
      <c r="K271">
        <f>sz!BH271</f>
        <v>0</v>
      </c>
      <c r="L271">
        <f>sz!BX271</f>
        <v>0</v>
      </c>
      <c r="M271">
        <f>sz!BW271</f>
        <v>0</v>
      </c>
      <c r="N271">
        <f>sz!CM271</f>
        <v>0</v>
      </c>
      <c r="O271">
        <f>sz!CL271</f>
        <v>0</v>
      </c>
      <c r="P271">
        <f>sz!DB271</f>
        <v>0</v>
      </c>
      <c r="Q271">
        <f>sz!DA271</f>
        <v>0</v>
      </c>
      <c r="R271">
        <f>sz!DQ271</f>
        <v>0</v>
      </c>
      <c r="S271">
        <f>sz!DP271</f>
        <v>0</v>
      </c>
      <c r="AE271" t="e">
        <f t="shared" si="9"/>
        <v>#N/A</v>
      </c>
      <c r="AF271" t="e">
        <f t="shared" si="10"/>
        <v>#N/A</v>
      </c>
    </row>
    <row r="272" spans="2:32">
      <c r="B272">
        <f>sz!D272</f>
        <v>0</v>
      </c>
      <c r="C272">
        <f>sz!C272</f>
        <v>0</v>
      </c>
      <c r="D272">
        <f>sz!S272</f>
        <v>0</v>
      </c>
      <c r="E272">
        <f>sz!R272</f>
        <v>0</v>
      </c>
      <c r="F272">
        <f>sz!AG272</f>
        <v>0</v>
      </c>
      <c r="G272">
        <f>sz!AF272</f>
        <v>0</v>
      </c>
      <c r="H272">
        <f>sz!AU272</f>
        <v>0</v>
      </c>
      <c r="I272">
        <f>sz!AT272</f>
        <v>0</v>
      </c>
      <c r="J272">
        <f>sz!BI272</f>
        <v>0</v>
      </c>
      <c r="K272">
        <f>sz!BH272</f>
        <v>0</v>
      </c>
      <c r="L272">
        <f>sz!BX272</f>
        <v>0</v>
      </c>
      <c r="M272">
        <f>sz!BW272</f>
        <v>0</v>
      </c>
      <c r="N272">
        <f>sz!CM272</f>
        <v>0</v>
      </c>
      <c r="O272">
        <f>sz!CL272</f>
        <v>0</v>
      </c>
      <c r="P272">
        <f>sz!DB272</f>
        <v>0</v>
      </c>
      <c r="Q272">
        <f>sz!DA272</f>
        <v>0</v>
      </c>
      <c r="R272">
        <f>sz!DQ272</f>
        <v>0</v>
      </c>
      <c r="S272">
        <f>sz!DP272</f>
        <v>0</v>
      </c>
      <c r="AE272" t="e">
        <f t="shared" si="9"/>
        <v>#N/A</v>
      </c>
      <c r="AF272" t="e">
        <f t="shared" si="10"/>
        <v>#N/A</v>
      </c>
    </row>
    <row r="273" spans="2:32">
      <c r="B273">
        <f>sz!D273</f>
        <v>0</v>
      </c>
      <c r="C273">
        <f>sz!C273</f>
        <v>0</v>
      </c>
      <c r="D273">
        <f>sz!S273</f>
        <v>0</v>
      </c>
      <c r="E273">
        <f>sz!R273</f>
        <v>0</v>
      </c>
      <c r="F273">
        <f>sz!AG273</f>
        <v>0</v>
      </c>
      <c r="G273">
        <f>sz!AF273</f>
        <v>0</v>
      </c>
      <c r="H273">
        <f>sz!AU273</f>
        <v>0</v>
      </c>
      <c r="I273">
        <f>sz!AT273</f>
        <v>0</v>
      </c>
      <c r="J273">
        <f>sz!BI273</f>
        <v>0</v>
      </c>
      <c r="K273">
        <f>sz!BH273</f>
        <v>0</v>
      </c>
      <c r="L273">
        <f>sz!BX273</f>
        <v>0</v>
      </c>
      <c r="M273">
        <f>sz!BW273</f>
        <v>0</v>
      </c>
      <c r="N273">
        <f>sz!CM273</f>
        <v>0</v>
      </c>
      <c r="O273">
        <f>sz!CL273</f>
        <v>0</v>
      </c>
      <c r="P273">
        <f>sz!DB273</f>
        <v>0</v>
      </c>
      <c r="Q273">
        <f>sz!DA273</f>
        <v>0</v>
      </c>
      <c r="R273">
        <f>sz!DQ273</f>
        <v>0</v>
      </c>
      <c r="S273">
        <f>sz!DP273</f>
        <v>0</v>
      </c>
      <c r="AE273" t="e">
        <f t="shared" si="9"/>
        <v>#N/A</v>
      </c>
      <c r="AF273" t="e">
        <f t="shared" si="10"/>
        <v>#N/A</v>
      </c>
    </row>
    <row r="274" spans="2:32">
      <c r="B274">
        <f>sz!D274</f>
        <v>0</v>
      </c>
      <c r="C274">
        <f>sz!C274</f>
        <v>0</v>
      </c>
      <c r="D274">
        <f>sz!S274</f>
        <v>0</v>
      </c>
      <c r="E274">
        <f>sz!R274</f>
        <v>0</v>
      </c>
      <c r="F274">
        <f>sz!AG274</f>
        <v>0</v>
      </c>
      <c r="G274">
        <f>sz!AF274</f>
        <v>0</v>
      </c>
      <c r="H274">
        <f>sz!AU274</f>
        <v>0</v>
      </c>
      <c r="I274">
        <f>sz!AT274</f>
        <v>0</v>
      </c>
      <c r="J274">
        <f>sz!BI274</f>
        <v>0</v>
      </c>
      <c r="K274">
        <f>sz!BH274</f>
        <v>0</v>
      </c>
      <c r="L274">
        <f>sz!BX274</f>
        <v>0</v>
      </c>
      <c r="M274">
        <f>sz!BW274</f>
        <v>0</v>
      </c>
      <c r="N274">
        <f>sz!CM274</f>
        <v>0</v>
      </c>
      <c r="O274">
        <f>sz!CL274</f>
        <v>0</v>
      </c>
      <c r="P274">
        <f>sz!DB274</f>
        <v>0</v>
      </c>
      <c r="Q274">
        <f>sz!DA274</f>
        <v>0</v>
      </c>
      <c r="R274">
        <f>sz!DQ274</f>
        <v>0</v>
      </c>
      <c r="S274">
        <f>sz!DP274</f>
        <v>0</v>
      </c>
      <c r="AE274" t="e">
        <f t="shared" si="9"/>
        <v>#N/A</v>
      </c>
      <c r="AF274" t="e">
        <f t="shared" si="10"/>
        <v>#N/A</v>
      </c>
    </row>
    <row r="275" spans="2:32">
      <c r="B275">
        <f>sz!D275</f>
        <v>0</v>
      </c>
      <c r="C275">
        <f>sz!C275</f>
        <v>0</v>
      </c>
      <c r="D275">
        <f>sz!S275</f>
        <v>0</v>
      </c>
      <c r="E275">
        <f>sz!R275</f>
        <v>0</v>
      </c>
      <c r="F275">
        <f>sz!AG275</f>
        <v>0</v>
      </c>
      <c r="G275">
        <f>sz!AF275</f>
        <v>0</v>
      </c>
      <c r="H275">
        <f>sz!AU275</f>
        <v>0</v>
      </c>
      <c r="I275">
        <f>sz!AT275</f>
        <v>0</v>
      </c>
      <c r="J275">
        <f>sz!BI275</f>
        <v>0</v>
      </c>
      <c r="K275">
        <f>sz!BH275</f>
        <v>0</v>
      </c>
      <c r="L275">
        <f>sz!BX275</f>
        <v>0</v>
      </c>
      <c r="M275">
        <f>sz!BW275</f>
        <v>0</v>
      </c>
      <c r="N275">
        <f>sz!CM275</f>
        <v>0</v>
      </c>
      <c r="O275">
        <f>sz!CL275</f>
        <v>0</v>
      </c>
      <c r="P275">
        <f>sz!DB275</f>
        <v>0</v>
      </c>
      <c r="Q275">
        <f>sz!DA275</f>
        <v>0</v>
      </c>
      <c r="R275">
        <f>sz!DQ275</f>
        <v>0</v>
      </c>
      <c r="S275">
        <f>sz!DP275</f>
        <v>0</v>
      </c>
      <c r="AE275" t="e">
        <f t="shared" si="9"/>
        <v>#N/A</v>
      </c>
      <c r="AF275" t="e">
        <f t="shared" si="10"/>
        <v>#N/A</v>
      </c>
    </row>
    <row r="276" spans="2:32">
      <c r="B276">
        <f>sz!D276</f>
        <v>0</v>
      </c>
      <c r="C276">
        <f>sz!C276</f>
        <v>0</v>
      </c>
      <c r="D276">
        <f>sz!S276</f>
        <v>0</v>
      </c>
      <c r="E276">
        <f>sz!R276</f>
        <v>0</v>
      </c>
      <c r="F276">
        <f>sz!AG276</f>
        <v>0</v>
      </c>
      <c r="G276">
        <f>sz!AF276</f>
        <v>0</v>
      </c>
      <c r="H276">
        <f>sz!AU276</f>
        <v>0</v>
      </c>
      <c r="I276">
        <f>sz!AT276</f>
        <v>0</v>
      </c>
      <c r="J276">
        <f>sz!BI276</f>
        <v>0</v>
      </c>
      <c r="K276">
        <f>sz!BH276</f>
        <v>0</v>
      </c>
      <c r="L276">
        <f>sz!BX276</f>
        <v>0</v>
      </c>
      <c r="M276">
        <f>sz!BW276</f>
        <v>0</v>
      </c>
      <c r="N276">
        <f>sz!CM276</f>
        <v>0</v>
      </c>
      <c r="O276">
        <f>sz!CL276</f>
        <v>0</v>
      </c>
      <c r="P276">
        <f>sz!DB276</f>
        <v>0</v>
      </c>
      <c r="Q276">
        <f>sz!DA276</f>
        <v>0</v>
      </c>
      <c r="R276">
        <f>sz!DQ276</f>
        <v>0</v>
      </c>
      <c r="S276">
        <f>sz!DP276</f>
        <v>0</v>
      </c>
      <c r="AE276" t="e">
        <f t="shared" si="9"/>
        <v>#N/A</v>
      </c>
      <c r="AF276" t="e">
        <f t="shared" si="10"/>
        <v>#N/A</v>
      </c>
    </row>
    <row r="277" spans="2:32">
      <c r="B277">
        <f>sz!D277</f>
        <v>0</v>
      </c>
      <c r="C277">
        <f>sz!C277</f>
        <v>0</v>
      </c>
      <c r="D277">
        <f>sz!S277</f>
        <v>0</v>
      </c>
      <c r="E277">
        <f>sz!R277</f>
        <v>0</v>
      </c>
      <c r="F277">
        <f>sz!AG277</f>
        <v>0</v>
      </c>
      <c r="G277">
        <f>sz!AF277</f>
        <v>0</v>
      </c>
      <c r="H277">
        <f>sz!AU277</f>
        <v>0</v>
      </c>
      <c r="I277">
        <f>sz!AT277</f>
        <v>0</v>
      </c>
      <c r="J277">
        <f>sz!BI277</f>
        <v>0</v>
      </c>
      <c r="K277">
        <f>sz!BH277</f>
        <v>0</v>
      </c>
      <c r="L277">
        <f>sz!BX277</f>
        <v>0</v>
      </c>
      <c r="M277">
        <f>sz!BW277</f>
        <v>0</v>
      </c>
      <c r="N277">
        <f>sz!CM277</f>
        <v>0</v>
      </c>
      <c r="O277">
        <f>sz!CL277</f>
        <v>0</v>
      </c>
      <c r="P277">
        <f>sz!DB277</f>
        <v>0</v>
      </c>
      <c r="Q277">
        <f>sz!DA277</f>
        <v>0</v>
      </c>
      <c r="R277">
        <f>sz!DQ277</f>
        <v>0</v>
      </c>
      <c r="S277">
        <f>sz!DP277</f>
        <v>0</v>
      </c>
      <c r="AE277" t="e">
        <f t="shared" si="9"/>
        <v>#N/A</v>
      </c>
      <c r="AF277" t="e">
        <f t="shared" si="10"/>
        <v>#N/A</v>
      </c>
    </row>
    <row r="278" spans="2:32">
      <c r="B278">
        <f>sz!D278</f>
        <v>0</v>
      </c>
      <c r="C278">
        <f>sz!C278</f>
        <v>0</v>
      </c>
      <c r="D278">
        <f>sz!S278</f>
        <v>0</v>
      </c>
      <c r="E278">
        <f>sz!R278</f>
        <v>0</v>
      </c>
      <c r="F278">
        <f>sz!AG278</f>
        <v>0</v>
      </c>
      <c r="G278">
        <f>sz!AF278</f>
        <v>0</v>
      </c>
      <c r="H278">
        <f>sz!AU278</f>
        <v>0</v>
      </c>
      <c r="I278">
        <f>sz!AT278</f>
        <v>0</v>
      </c>
      <c r="J278">
        <f>sz!BI278</f>
        <v>0</v>
      </c>
      <c r="K278">
        <f>sz!BH278</f>
        <v>0</v>
      </c>
      <c r="L278">
        <f>sz!BX278</f>
        <v>0</v>
      </c>
      <c r="M278">
        <f>sz!BW278</f>
        <v>0</v>
      </c>
      <c r="N278">
        <f>sz!CM278</f>
        <v>0</v>
      </c>
      <c r="O278">
        <f>sz!CL278</f>
        <v>0</v>
      </c>
      <c r="P278">
        <f>sz!DB278</f>
        <v>0</v>
      </c>
      <c r="Q278">
        <f>sz!DA278</f>
        <v>0</v>
      </c>
      <c r="R278">
        <f>sz!DQ278</f>
        <v>0</v>
      </c>
      <c r="S278">
        <f>sz!DP278</f>
        <v>0</v>
      </c>
      <c r="AE278" t="e">
        <f t="shared" si="9"/>
        <v>#N/A</v>
      </c>
      <c r="AF278" t="e">
        <f t="shared" si="10"/>
        <v>#N/A</v>
      </c>
    </row>
    <row r="279" spans="2:32">
      <c r="B279">
        <f>sz!D279</f>
        <v>0</v>
      </c>
      <c r="C279">
        <f>sz!C279</f>
        <v>0</v>
      </c>
      <c r="D279">
        <f>sz!S279</f>
        <v>0</v>
      </c>
      <c r="E279">
        <f>sz!R279</f>
        <v>0</v>
      </c>
      <c r="F279">
        <f>sz!AG279</f>
        <v>0</v>
      </c>
      <c r="G279">
        <f>sz!AF279</f>
        <v>0</v>
      </c>
      <c r="H279">
        <f>sz!AU279</f>
        <v>0</v>
      </c>
      <c r="I279">
        <f>sz!AT279</f>
        <v>0</v>
      </c>
      <c r="J279">
        <f>sz!BI279</f>
        <v>0</v>
      </c>
      <c r="K279">
        <f>sz!BH279</f>
        <v>0</v>
      </c>
      <c r="L279">
        <f>sz!BX279</f>
        <v>0</v>
      </c>
      <c r="M279">
        <f>sz!BW279</f>
        <v>0</v>
      </c>
      <c r="N279">
        <f>sz!CM279</f>
        <v>0</v>
      </c>
      <c r="O279">
        <f>sz!CL279</f>
        <v>0</v>
      </c>
      <c r="P279">
        <f>sz!DB279</f>
        <v>0</v>
      </c>
      <c r="Q279">
        <f>sz!DA279</f>
        <v>0</v>
      </c>
      <c r="R279">
        <f>sz!DQ279</f>
        <v>0</v>
      </c>
      <c r="S279">
        <f>sz!DP279</f>
        <v>0</v>
      </c>
      <c r="AE279" t="e">
        <f t="shared" si="9"/>
        <v>#N/A</v>
      </c>
      <c r="AF279" t="e">
        <f t="shared" si="10"/>
        <v>#N/A</v>
      </c>
    </row>
    <row r="280" spans="2:32">
      <c r="B280">
        <f>sz!D280</f>
        <v>0</v>
      </c>
      <c r="C280">
        <f>sz!C280</f>
        <v>0</v>
      </c>
      <c r="D280">
        <f>sz!S280</f>
        <v>0</v>
      </c>
      <c r="E280">
        <f>sz!R280</f>
        <v>0</v>
      </c>
      <c r="F280">
        <f>sz!AG280</f>
        <v>0</v>
      </c>
      <c r="G280">
        <f>sz!AF280</f>
        <v>0</v>
      </c>
      <c r="H280">
        <f>sz!AU280</f>
        <v>0</v>
      </c>
      <c r="I280">
        <f>sz!AT280</f>
        <v>0</v>
      </c>
      <c r="J280">
        <f>sz!BI280</f>
        <v>0</v>
      </c>
      <c r="K280">
        <f>sz!BH280</f>
        <v>0</v>
      </c>
      <c r="L280">
        <f>sz!BX280</f>
        <v>0</v>
      </c>
      <c r="M280">
        <f>sz!BW280</f>
        <v>0</v>
      </c>
      <c r="N280">
        <f>sz!CM280</f>
        <v>0</v>
      </c>
      <c r="O280">
        <f>sz!CL280</f>
        <v>0</v>
      </c>
      <c r="P280">
        <f>sz!DB280</f>
        <v>0</v>
      </c>
      <c r="Q280">
        <f>sz!DA280</f>
        <v>0</v>
      </c>
      <c r="R280">
        <f>sz!DQ280</f>
        <v>0</v>
      </c>
      <c r="S280">
        <f>sz!DP280</f>
        <v>0</v>
      </c>
      <c r="AE280" t="e">
        <f t="shared" si="9"/>
        <v>#N/A</v>
      </c>
      <c r="AF280" t="e">
        <f t="shared" si="10"/>
        <v>#N/A</v>
      </c>
    </row>
    <row r="281" spans="2:32">
      <c r="B281">
        <f>sz!D281</f>
        <v>0</v>
      </c>
      <c r="C281">
        <f>sz!C281</f>
        <v>0</v>
      </c>
      <c r="D281">
        <f>sz!S281</f>
        <v>0</v>
      </c>
      <c r="E281">
        <f>sz!R281</f>
        <v>0</v>
      </c>
      <c r="F281">
        <f>sz!AG281</f>
        <v>0</v>
      </c>
      <c r="G281">
        <f>sz!AF281</f>
        <v>0</v>
      </c>
      <c r="H281">
        <f>sz!AU281</f>
        <v>0</v>
      </c>
      <c r="I281">
        <f>sz!AT281</f>
        <v>0</v>
      </c>
      <c r="J281">
        <f>sz!BI281</f>
        <v>0</v>
      </c>
      <c r="K281">
        <f>sz!BH281</f>
        <v>0</v>
      </c>
      <c r="L281">
        <f>sz!BX281</f>
        <v>0</v>
      </c>
      <c r="M281">
        <f>sz!BW281</f>
        <v>0</v>
      </c>
      <c r="N281">
        <f>sz!CM281</f>
        <v>0</v>
      </c>
      <c r="O281">
        <f>sz!CL281</f>
        <v>0</v>
      </c>
      <c r="P281">
        <f>sz!DB281</f>
        <v>0</v>
      </c>
      <c r="Q281">
        <f>sz!DA281</f>
        <v>0</v>
      </c>
      <c r="R281">
        <f>sz!DQ281</f>
        <v>0</v>
      </c>
      <c r="S281">
        <f>sz!DP281</f>
        <v>0</v>
      </c>
      <c r="AE281" t="e">
        <f t="shared" si="9"/>
        <v>#N/A</v>
      </c>
      <c r="AF281" t="e">
        <f t="shared" si="10"/>
        <v>#N/A</v>
      </c>
    </row>
    <row r="282" spans="2:32">
      <c r="B282">
        <f>sz!D282</f>
        <v>0</v>
      </c>
      <c r="C282">
        <f>sz!C282</f>
        <v>0</v>
      </c>
      <c r="D282">
        <f>sz!S282</f>
        <v>0</v>
      </c>
      <c r="E282">
        <f>sz!R282</f>
        <v>0</v>
      </c>
      <c r="F282">
        <f>sz!AG282</f>
        <v>0</v>
      </c>
      <c r="G282">
        <f>sz!AF282</f>
        <v>0</v>
      </c>
      <c r="H282">
        <f>sz!AU282</f>
        <v>0</v>
      </c>
      <c r="I282">
        <f>sz!AT282</f>
        <v>0</v>
      </c>
      <c r="J282">
        <f>sz!BI282</f>
        <v>0</v>
      </c>
      <c r="K282">
        <f>sz!BH282</f>
        <v>0</v>
      </c>
      <c r="L282">
        <f>sz!BX282</f>
        <v>0</v>
      </c>
      <c r="M282">
        <f>sz!BW282</f>
        <v>0</v>
      </c>
      <c r="N282">
        <f>sz!CM282</f>
        <v>0</v>
      </c>
      <c r="O282">
        <f>sz!CL282</f>
        <v>0</v>
      </c>
      <c r="P282">
        <f>sz!DB282</f>
        <v>0</v>
      </c>
      <c r="Q282">
        <f>sz!DA282</f>
        <v>0</v>
      </c>
      <c r="R282">
        <f>sz!DQ282</f>
        <v>0</v>
      </c>
      <c r="S282">
        <f>sz!DP282</f>
        <v>0</v>
      </c>
      <c r="AE282" t="e">
        <f t="shared" si="9"/>
        <v>#N/A</v>
      </c>
      <c r="AF282" t="e">
        <f t="shared" si="10"/>
        <v>#N/A</v>
      </c>
    </row>
    <row r="283" spans="2:32">
      <c r="B283">
        <f>sz!D283</f>
        <v>0</v>
      </c>
      <c r="C283">
        <f>sz!C283</f>
        <v>0</v>
      </c>
      <c r="D283">
        <f>sz!S283</f>
        <v>0</v>
      </c>
      <c r="E283">
        <f>sz!R283</f>
        <v>0</v>
      </c>
      <c r="F283">
        <f>sz!AG283</f>
        <v>0</v>
      </c>
      <c r="G283">
        <f>sz!AF283</f>
        <v>0</v>
      </c>
      <c r="H283">
        <f>sz!AU283</f>
        <v>0</v>
      </c>
      <c r="I283">
        <f>sz!AT283</f>
        <v>0</v>
      </c>
      <c r="J283">
        <f>sz!BI283</f>
        <v>0</v>
      </c>
      <c r="K283">
        <f>sz!BH283</f>
        <v>0</v>
      </c>
      <c r="L283">
        <f>sz!BX283</f>
        <v>0</v>
      </c>
      <c r="M283">
        <f>sz!BW283</f>
        <v>0</v>
      </c>
      <c r="N283">
        <f>sz!CM283</f>
        <v>0</v>
      </c>
      <c r="O283">
        <f>sz!CL283</f>
        <v>0</v>
      </c>
      <c r="P283">
        <f>sz!DB283</f>
        <v>0</v>
      </c>
      <c r="Q283">
        <f>sz!DA283</f>
        <v>0</v>
      </c>
      <c r="R283">
        <f>sz!DQ283</f>
        <v>0</v>
      </c>
      <c r="S283">
        <f>sz!DP283</f>
        <v>0</v>
      </c>
      <c r="AE283" t="e">
        <f t="shared" si="9"/>
        <v>#N/A</v>
      </c>
      <c r="AF283" t="e">
        <f t="shared" si="10"/>
        <v>#N/A</v>
      </c>
    </row>
    <row r="284" spans="2:32">
      <c r="B284">
        <f>sz!D284</f>
        <v>0</v>
      </c>
      <c r="C284">
        <f>sz!C284</f>
        <v>0</v>
      </c>
      <c r="D284">
        <f>sz!S284</f>
        <v>0</v>
      </c>
      <c r="E284">
        <f>sz!R284</f>
        <v>0</v>
      </c>
      <c r="F284">
        <f>sz!AG284</f>
        <v>0</v>
      </c>
      <c r="G284">
        <f>sz!AF284</f>
        <v>0</v>
      </c>
      <c r="H284">
        <f>sz!AU284</f>
        <v>0</v>
      </c>
      <c r="I284">
        <f>sz!AT284</f>
        <v>0</v>
      </c>
      <c r="J284">
        <f>sz!BI284</f>
        <v>0</v>
      </c>
      <c r="K284">
        <f>sz!BH284</f>
        <v>0</v>
      </c>
      <c r="L284">
        <f>sz!BX284</f>
        <v>0</v>
      </c>
      <c r="M284">
        <f>sz!BW284</f>
        <v>0</v>
      </c>
      <c r="N284">
        <f>sz!CM284</f>
        <v>0</v>
      </c>
      <c r="O284">
        <f>sz!CL284</f>
        <v>0</v>
      </c>
      <c r="P284">
        <f>sz!DB284</f>
        <v>0</v>
      </c>
      <c r="Q284">
        <f>sz!DA284</f>
        <v>0</v>
      </c>
      <c r="R284">
        <f>sz!DQ284</f>
        <v>0</v>
      </c>
      <c r="S284">
        <f>sz!DP284</f>
        <v>0</v>
      </c>
      <c r="AE284" t="e">
        <f t="shared" si="9"/>
        <v>#N/A</v>
      </c>
      <c r="AF284" t="e">
        <f t="shared" si="10"/>
        <v>#N/A</v>
      </c>
    </row>
    <row r="285" spans="2:32">
      <c r="B285">
        <f>sz!D285</f>
        <v>0</v>
      </c>
      <c r="C285">
        <f>sz!C285</f>
        <v>0</v>
      </c>
      <c r="D285">
        <f>sz!S285</f>
        <v>0</v>
      </c>
      <c r="E285">
        <f>sz!R285</f>
        <v>0</v>
      </c>
      <c r="F285">
        <f>sz!AG285</f>
        <v>0</v>
      </c>
      <c r="G285">
        <f>sz!AF285</f>
        <v>0</v>
      </c>
      <c r="H285">
        <f>sz!AU285</f>
        <v>0</v>
      </c>
      <c r="I285">
        <f>sz!AT285</f>
        <v>0</v>
      </c>
      <c r="J285">
        <f>sz!BI285</f>
        <v>0</v>
      </c>
      <c r="K285">
        <f>sz!BH285</f>
        <v>0</v>
      </c>
      <c r="L285">
        <f>sz!BX285</f>
        <v>0</v>
      </c>
      <c r="M285">
        <f>sz!BW285</f>
        <v>0</v>
      </c>
      <c r="N285">
        <f>sz!CM285</f>
        <v>0</v>
      </c>
      <c r="O285">
        <f>sz!CL285</f>
        <v>0</v>
      </c>
      <c r="P285">
        <f>sz!DB285</f>
        <v>0</v>
      </c>
      <c r="Q285">
        <f>sz!DA285</f>
        <v>0</v>
      </c>
      <c r="R285">
        <f>sz!DQ285</f>
        <v>0</v>
      </c>
      <c r="S285">
        <f>sz!DP285</f>
        <v>0</v>
      </c>
      <c r="AE285" t="e">
        <f t="shared" si="9"/>
        <v>#N/A</v>
      </c>
      <c r="AF285" t="e">
        <f t="shared" si="10"/>
        <v>#N/A</v>
      </c>
    </row>
    <row r="286" spans="2:32">
      <c r="B286">
        <f>sz!D286</f>
        <v>0</v>
      </c>
      <c r="C286">
        <f>sz!C286</f>
        <v>0</v>
      </c>
      <c r="D286">
        <f>sz!S286</f>
        <v>0</v>
      </c>
      <c r="E286">
        <f>sz!R286</f>
        <v>0</v>
      </c>
      <c r="F286">
        <f>sz!AG286</f>
        <v>0</v>
      </c>
      <c r="G286">
        <f>sz!AF286</f>
        <v>0</v>
      </c>
      <c r="H286">
        <f>sz!AU286</f>
        <v>0</v>
      </c>
      <c r="I286">
        <f>sz!AT286</f>
        <v>0</v>
      </c>
      <c r="J286">
        <f>sz!BI286</f>
        <v>0</v>
      </c>
      <c r="K286">
        <f>sz!BH286</f>
        <v>0</v>
      </c>
      <c r="L286">
        <f>sz!BX286</f>
        <v>0</v>
      </c>
      <c r="M286">
        <f>sz!BW286</f>
        <v>0</v>
      </c>
      <c r="N286">
        <f>sz!CM286</f>
        <v>0</v>
      </c>
      <c r="O286">
        <f>sz!CL286</f>
        <v>0</v>
      </c>
      <c r="P286">
        <f>sz!DB286</f>
        <v>0</v>
      </c>
      <c r="Q286">
        <f>sz!DA286</f>
        <v>0</v>
      </c>
      <c r="R286">
        <f>sz!DQ286</f>
        <v>0</v>
      </c>
      <c r="S286">
        <f>sz!DP286</f>
        <v>0</v>
      </c>
      <c r="AE286" t="e">
        <f t="shared" si="9"/>
        <v>#N/A</v>
      </c>
      <c r="AF286" t="e">
        <f t="shared" si="10"/>
        <v>#N/A</v>
      </c>
    </row>
    <row r="287" spans="2:32">
      <c r="B287">
        <f>sz!D287</f>
        <v>0</v>
      </c>
      <c r="C287">
        <f>sz!C287</f>
        <v>0</v>
      </c>
      <c r="D287">
        <f>sz!S287</f>
        <v>0</v>
      </c>
      <c r="E287">
        <f>sz!R287</f>
        <v>0</v>
      </c>
      <c r="F287">
        <f>sz!AG287</f>
        <v>0</v>
      </c>
      <c r="G287">
        <f>sz!AF287</f>
        <v>0</v>
      </c>
      <c r="H287">
        <f>sz!AU287</f>
        <v>0</v>
      </c>
      <c r="I287">
        <f>sz!AT287</f>
        <v>0</v>
      </c>
      <c r="J287">
        <f>sz!BI287</f>
        <v>0</v>
      </c>
      <c r="K287">
        <f>sz!BH287</f>
        <v>0</v>
      </c>
      <c r="L287">
        <f>sz!BX287</f>
        <v>0</v>
      </c>
      <c r="M287">
        <f>sz!BW287</f>
        <v>0</v>
      </c>
      <c r="N287">
        <f>sz!CM287</f>
        <v>0</v>
      </c>
      <c r="O287">
        <f>sz!CL287</f>
        <v>0</v>
      </c>
      <c r="P287">
        <f>sz!DB287</f>
        <v>0</v>
      </c>
      <c r="Q287">
        <f>sz!DA287</f>
        <v>0</v>
      </c>
      <c r="R287">
        <f>sz!DQ287</f>
        <v>0</v>
      </c>
      <c r="S287">
        <f>sz!DP287</f>
        <v>0</v>
      </c>
      <c r="AE287" t="e">
        <f t="shared" si="9"/>
        <v>#N/A</v>
      </c>
      <c r="AF287" t="e">
        <f t="shared" si="10"/>
        <v>#N/A</v>
      </c>
    </row>
    <row r="288" spans="2:32">
      <c r="B288">
        <f>sz!D288</f>
        <v>0</v>
      </c>
      <c r="C288">
        <f>sz!C288</f>
        <v>0</v>
      </c>
      <c r="D288">
        <f>sz!S288</f>
        <v>0</v>
      </c>
      <c r="E288">
        <f>sz!R288</f>
        <v>0</v>
      </c>
      <c r="F288">
        <f>sz!AG288</f>
        <v>0</v>
      </c>
      <c r="G288">
        <f>sz!AF288</f>
        <v>0</v>
      </c>
      <c r="H288">
        <f>sz!AU288</f>
        <v>0</v>
      </c>
      <c r="I288">
        <f>sz!AT288</f>
        <v>0</v>
      </c>
      <c r="J288">
        <f>sz!BI288</f>
        <v>0</v>
      </c>
      <c r="K288">
        <f>sz!BH288</f>
        <v>0</v>
      </c>
      <c r="L288">
        <f>sz!BX288</f>
        <v>0</v>
      </c>
      <c r="M288">
        <f>sz!BW288</f>
        <v>0</v>
      </c>
      <c r="N288">
        <f>sz!CM288</f>
        <v>0</v>
      </c>
      <c r="O288">
        <f>sz!CL288</f>
        <v>0</v>
      </c>
      <c r="P288">
        <f>sz!DB288</f>
        <v>0</v>
      </c>
      <c r="Q288">
        <f>sz!DA288</f>
        <v>0</v>
      </c>
      <c r="R288">
        <f>sz!DQ288</f>
        <v>0</v>
      </c>
      <c r="S288">
        <f>sz!DP288</f>
        <v>0</v>
      </c>
      <c r="AE288" t="e">
        <f t="shared" si="9"/>
        <v>#N/A</v>
      </c>
      <c r="AF288" t="e">
        <f t="shared" si="10"/>
        <v>#N/A</v>
      </c>
    </row>
    <row r="289" spans="2:32">
      <c r="B289">
        <f>sz!D289</f>
        <v>0</v>
      </c>
      <c r="C289">
        <f>sz!C289</f>
        <v>0</v>
      </c>
      <c r="D289">
        <f>sz!S289</f>
        <v>0</v>
      </c>
      <c r="E289">
        <f>sz!R289</f>
        <v>0</v>
      </c>
      <c r="F289">
        <f>sz!AG289</f>
        <v>0</v>
      </c>
      <c r="G289">
        <f>sz!AF289</f>
        <v>0</v>
      </c>
      <c r="H289">
        <f>sz!AU289</f>
        <v>0</v>
      </c>
      <c r="I289">
        <f>sz!AT289</f>
        <v>0</v>
      </c>
      <c r="J289">
        <f>sz!BI289</f>
        <v>0</v>
      </c>
      <c r="K289">
        <f>sz!BH289</f>
        <v>0</v>
      </c>
      <c r="L289">
        <f>sz!BX289</f>
        <v>0</v>
      </c>
      <c r="M289">
        <f>sz!BW289</f>
        <v>0</v>
      </c>
      <c r="N289">
        <f>sz!CM289</f>
        <v>0</v>
      </c>
      <c r="O289">
        <f>sz!CL289</f>
        <v>0</v>
      </c>
      <c r="P289">
        <f>sz!DB289</f>
        <v>0</v>
      </c>
      <c r="Q289">
        <f>sz!DA289</f>
        <v>0</v>
      </c>
      <c r="R289">
        <f>sz!DQ289</f>
        <v>0</v>
      </c>
      <c r="S289">
        <f>sz!DP289</f>
        <v>0</v>
      </c>
      <c r="AE289" t="e">
        <f t="shared" si="9"/>
        <v>#N/A</v>
      </c>
      <c r="AF289" t="e">
        <f t="shared" si="10"/>
        <v>#N/A</v>
      </c>
    </row>
    <row r="290" spans="2:32">
      <c r="B290">
        <f>sz!D290</f>
        <v>0</v>
      </c>
      <c r="C290">
        <f>sz!C290</f>
        <v>0</v>
      </c>
      <c r="D290">
        <f>sz!S290</f>
        <v>0</v>
      </c>
      <c r="E290">
        <f>sz!R290</f>
        <v>0</v>
      </c>
      <c r="F290">
        <f>sz!AG290</f>
        <v>0</v>
      </c>
      <c r="G290">
        <f>sz!AF290</f>
        <v>0</v>
      </c>
      <c r="H290">
        <f>sz!AU290</f>
        <v>0</v>
      </c>
      <c r="I290">
        <f>sz!AT290</f>
        <v>0</v>
      </c>
      <c r="J290">
        <f>sz!BI290</f>
        <v>0</v>
      </c>
      <c r="K290">
        <f>sz!BH290</f>
        <v>0</v>
      </c>
      <c r="L290">
        <f>sz!BX290</f>
        <v>0</v>
      </c>
      <c r="M290">
        <f>sz!BW290</f>
        <v>0</v>
      </c>
      <c r="N290">
        <f>sz!CM290</f>
        <v>0</v>
      </c>
      <c r="O290">
        <f>sz!CL290</f>
        <v>0</v>
      </c>
      <c r="P290">
        <f>sz!DB290</f>
        <v>0</v>
      </c>
      <c r="Q290">
        <f>sz!DA290</f>
        <v>0</v>
      </c>
      <c r="R290">
        <f>sz!DQ290</f>
        <v>0</v>
      </c>
      <c r="S290">
        <f>sz!DP290</f>
        <v>0</v>
      </c>
      <c r="AE290" t="e">
        <f t="shared" si="9"/>
        <v>#N/A</v>
      </c>
      <c r="AF290" t="e">
        <f t="shared" si="10"/>
        <v>#N/A</v>
      </c>
    </row>
    <row r="291" spans="2:32">
      <c r="B291">
        <f>sz!D291</f>
        <v>0</v>
      </c>
      <c r="C291">
        <f>sz!C291</f>
        <v>0</v>
      </c>
      <c r="D291">
        <f>sz!S291</f>
        <v>0</v>
      </c>
      <c r="E291">
        <f>sz!R291</f>
        <v>0</v>
      </c>
      <c r="F291">
        <f>sz!AG291</f>
        <v>0</v>
      </c>
      <c r="G291">
        <f>sz!AF291</f>
        <v>0</v>
      </c>
      <c r="H291">
        <f>sz!AU291</f>
        <v>0</v>
      </c>
      <c r="I291">
        <f>sz!AT291</f>
        <v>0</v>
      </c>
      <c r="J291">
        <f>sz!BI291</f>
        <v>0</v>
      </c>
      <c r="K291">
        <f>sz!BH291</f>
        <v>0</v>
      </c>
      <c r="L291">
        <f>sz!BX291</f>
        <v>0</v>
      </c>
      <c r="M291">
        <f>sz!BW291</f>
        <v>0</v>
      </c>
      <c r="N291">
        <f>sz!CM291</f>
        <v>0</v>
      </c>
      <c r="O291">
        <f>sz!CL291</f>
        <v>0</v>
      </c>
      <c r="P291">
        <f>sz!DB291</f>
        <v>0</v>
      </c>
      <c r="Q291">
        <f>sz!DA291</f>
        <v>0</v>
      </c>
      <c r="R291">
        <f>sz!DQ291</f>
        <v>0</v>
      </c>
      <c r="S291">
        <f>sz!DP291</f>
        <v>0</v>
      </c>
      <c r="AE291" t="e">
        <f t="shared" si="9"/>
        <v>#N/A</v>
      </c>
      <c r="AF291" t="e">
        <f t="shared" si="10"/>
        <v>#N/A</v>
      </c>
    </row>
    <row r="292" spans="2:32">
      <c r="B292">
        <f>sz!D292</f>
        <v>0</v>
      </c>
      <c r="C292">
        <f>sz!C292</f>
        <v>0</v>
      </c>
      <c r="D292">
        <f>sz!S292</f>
        <v>0</v>
      </c>
      <c r="E292">
        <f>sz!R292</f>
        <v>0</v>
      </c>
      <c r="F292">
        <f>sz!AG292</f>
        <v>0</v>
      </c>
      <c r="G292">
        <f>sz!AF292</f>
        <v>0</v>
      </c>
      <c r="H292">
        <f>sz!AU292</f>
        <v>0</v>
      </c>
      <c r="I292">
        <f>sz!AT292</f>
        <v>0</v>
      </c>
      <c r="J292">
        <f>sz!BI292</f>
        <v>0</v>
      </c>
      <c r="K292">
        <f>sz!BH292</f>
        <v>0</v>
      </c>
      <c r="L292">
        <f>sz!BX292</f>
        <v>0</v>
      </c>
      <c r="M292">
        <f>sz!BW292</f>
        <v>0</v>
      </c>
      <c r="N292">
        <f>sz!CM292</f>
        <v>0</v>
      </c>
      <c r="O292">
        <f>sz!CL292</f>
        <v>0</v>
      </c>
      <c r="P292">
        <f>sz!DB292</f>
        <v>0</v>
      </c>
      <c r="Q292">
        <f>sz!DA292</f>
        <v>0</v>
      </c>
      <c r="R292">
        <f>sz!DQ292</f>
        <v>0</v>
      </c>
      <c r="S292">
        <f>sz!DP292</f>
        <v>0</v>
      </c>
      <c r="AE292" t="e">
        <f t="shared" si="9"/>
        <v>#N/A</v>
      </c>
      <c r="AF292" t="e">
        <f t="shared" si="10"/>
        <v>#N/A</v>
      </c>
    </row>
    <row r="293" spans="2:32">
      <c r="B293">
        <f>sz!D293</f>
        <v>0</v>
      </c>
      <c r="C293">
        <f>sz!C293</f>
        <v>0</v>
      </c>
      <c r="D293">
        <f>sz!S293</f>
        <v>0</v>
      </c>
      <c r="E293">
        <f>sz!R293</f>
        <v>0</v>
      </c>
      <c r="F293">
        <f>sz!AG293</f>
        <v>0</v>
      </c>
      <c r="G293">
        <f>sz!AF293</f>
        <v>0</v>
      </c>
      <c r="H293">
        <f>sz!AU293</f>
        <v>0</v>
      </c>
      <c r="I293">
        <f>sz!AT293</f>
        <v>0</v>
      </c>
      <c r="J293">
        <f>sz!BI293</f>
        <v>0</v>
      </c>
      <c r="K293">
        <f>sz!BH293</f>
        <v>0</v>
      </c>
      <c r="L293">
        <f>sz!BX293</f>
        <v>0</v>
      </c>
      <c r="M293">
        <f>sz!BW293</f>
        <v>0</v>
      </c>
      <c r="N293">
        <f>sz!CM293</f>
        <v>0</v>
      </c>
      <c r="O293">
        <f>sz!CL293</f>
        <v>0</v>
      </c>
      <c r="P293">
        <f>sz!DB293</f>
        <v>0</v>
      </c>
      <c r="Q293">
        <f>sz!DA293</f>
        <v>0</v>
      </c>
      <c r="R293">
        <f>sz!DQ293</f>
        <v>0</v>
      </c>
      <c r="S293">
        <f>sz!DP293</f>
        <v>0</v>
      </c>
      <c r="AE293" t="e">
        <f t="shared" si="9"/>
        <v>#N/A</v>
      </c>
      <c r="AF293" t="e">
        <f t="shared" si="10"/>
        <v>#N/A</v>
      </c>
    </row>
    <row r="294" spans="2:32">
      <c r="B294">
        <f>sz!D294</f>
        <v>0</v>
      </c>
      <c r="C294">
        <f>sz!C294</f>
        <v>0</v>
      </c>
      <c r="D294">
        <f>sz!S294</f>
        <v>0</v>
      </c>
      <c r="E294">
        <f>sz!R294</f>
        <v>0</v>
      </c>
      <c r="F294">
        <f>sz!AG294</f>
        <v>0</v>
      </c>
      <c r="G294">
        <f>sz!AF294</f>
        <v>0</v>
      </c>
      <c r="H294">
        <f>sz!AU294</f>
        <v>0</v>
      </c>
      <c r="I294">
        <f>sz!AT294</f>
        <v>0</v>
      </c>
      <c r="J294">
        <f>sz!BI294</f>
        <v>0</v>
      </c>
      <c r="K294">
        <f>sz!BH294</f>
        <v>0</v>
      </c>
      <c r="L294">
        <f>sz!BX294</f>
        <v>0</v>
      </c>
      <c r="M294">
        <f>sz!BW294</f>
        <v>0</v>
      </c>
      <c r="N294">
        <f>sz!CM294</f>
        <v>0</v>
      </c>
      <c r="O294">
        <f>sz!CL294</f>
        <v>0</v>
      </c>
      <c r="P294">
        <f>sz!DB294</f>
        <v>0</v>
      </c>
      <c r="Q294">
        <f>sz!DA294</f>
        <v>0</v>
      </c>
      <c r="R294">
        <f>sz!DQ294</f>
        <v>0</v>
      </c>
      <c r="S294">
        <f>sz!DP294</f>
        <v>0</v>
      </c>
      <c r="AE294" t="e">
        <f t="shared" si="9"/>
        <v>#N/A</v>
      </c>
      <c r="AF294" t="e">
        <f t="shared" si="10"/>
        <v>#N/A</v>
      </c>
    </row>
    <row r="295" spans="2:32">
      <c r="B295">
        <f>sz!D295</f>
        <v>0</v>
      </c>
      <c r="C295">
        <f>sz!C295</f>
        <v>0</v>
      </c>
      <c r="D295">
        <f>sz!S295</f>
        <v>0</v>
      </c>
      <c r="E295">
        <f>sz!R295</f>
        <v>0</v>
      </c>
      <c r="F295">
        <f>sz!AG295</f>
        <v>0</v>
      </c>
      <c r="G295">
        <f>sz!AF295</f>
        <v>0</v>
      </c>
      <c r="H295">
        <f>sz!AU295</f>
        <v>0</v>
      </c>
      <c r="I295">
        <f>sz!AT295</f>
        <v>0</v>
      </c>
      <c r="J295">
        <f>sz!BI295</f>
        <v>0</v>
      </c>
      <c r="K295">
        <f>sz!BH295</f>
        <v>0</v>
      </c>
      <c r="L295">
        <f>sz!BX295</f>
        <v>0</v>
      </c>
      <c r="M295">
        <f>sz!BW295</f>
        <v>0</v>
      </c>
      <c r="N295">
        <f>sz!CM295</f>
        <v>0</v>
      </c>
      <c r="O295">
        <f>sz!CL295</f>
        <v>0</v>
      </c>
      <c r="P295">
        <f>sz!DB295</f>
        <v>0</v>
      </c>
      <c r="Q295">
        <f>sz!DA295</f>
        <v>0</v>
      </c>
      <c r="R295">
        <f>sz!DQ295</f>
        <v>0</v>
      </c>
      <c r="S295">
        <f>sz!DP295</f>
        <v>0</v>
      </c>
      <c r="AE295" t="e">
        <f t="shared" si="9"/>
        <v>#N/A</v>
      </c>
      <c r="AF295" t="e">
        <f t="shared" si="10"/>
        <v>#N/A</v>
      </c>
    </row>
    <row r="296" spans="2:32">
      <c r="B296">
        <f>sz!D296</f>
        <v>0</v>
      </c>
      <c r="C296">
        <f>sz!C296</f>
        <v>0</v>
      </c>
      <c r="D296">
        <f>sz!S296</f>
        <v>0</v>
      </c>
      <c r="E296">
        <f>sz!R296</f>
        <v>0</v>
      </c>
      <c r="F296">
        <f>sz!AG296</f>
        <v>0</v>
      </c>
      <c r="G296">
        <f>sz!AF296</f>
        <v>0</v>
      </c>
      <c r="H296">
        <f>sz!AU296</f>
        <v>0</v>
      </c>
      <c r="I296">
        <f>sz!AT296</f>
        <v>0</v>
      </c>
      <c r="J296">
        <f>sz!BI296</f>
        <v>0</v>
      </c>
      <c r="K296">
        <f>sz!BH296</f>
        <v>0</v>
      </c>
      <c r="L296">
        <f>sz!BX296</f>
        <v>0</v>
      </c>
      <c r="M296">
        <f>sz!BW296</f>
        <v>0</v>
      </c>
      <c r="N296">
        <f>sz!CM296</f>
        <v>0</v>
      </c>
      <c r="O296">
        <f>sz!CL296</f>
        <v>0</v>
      </c>
      <c r="P296">
        <f>sz!DB296</f>
        <v>0</v>
      </c>
      <c r="Q296">
        <f>sz!DA296</f>
        <v>0</v>
      </c>
      <c r="R296">
        <f>sz!DQ296</f>
        <v>0</v>
      </c>
      <c r="S296">
        <f>sz!DP296</f>
        <v>0</v>
      </c>
      <c r="AE296" t="e">
        <f t="shared" si="9"/>
        <v>#N/A</v>
      </c>
      <c r="AF296" t="e">
        <f t="shared" si="10"/>
        <v>#N/A</v>
      </c>
    </row>
    <row r="297" spans="2:32">
      <c r="B297">
        <f>sz!D297</f>
        <v>0</v>
      </c>
      <c r="C297">
        <f>sz!C297</f>
        <v>0</v>
      </c>
      <c r="D297">
        <f>sz!S297</f>
        <v>0</v>
      </c>
      <c r="E297">
        <f>sz!R297</f>
        <v>0</v>
      </c>
      <c r="F297">
        <f>sz!AG297</f>
        <v>0</v>
      </c>
      <c r="G297">
        <f>sz!AF297</f>
        <v>0</v>
      </c>
      <c r="H297">
        <f>sz!AU297</f>
        <v>0</v>
      </c>
      <c r="I297">
        <f>sz!AT297</f>
        <v>0</v>
      </c>
      <c r="J297">
        <f>sz!BI297</f>
        <v>0</v>
      </c>
      <c r="K297">
        <f>sz!BH297</f>
        <v>0</v>
      </c>
      <c r="L297">
        <f>sz!BX297</f>
        <v>0</v>
      </c>
      <c r="M297">
        <f>sz!BW297</f>
        <v>0</v>
      </c>
      <c r="N297">
        <f>sz!CM297</f>
        <v>0</v>
      </c>
      <c r="O297">
        <f>sz!CL297</f>
        <v>0</v>
      </c>
      <c r="P297">
        <f>sz!DB297</f>
        <v>0</v>
      </c>
      <c r="Q297">
        <f>sz!DA297</f>
        <v>0</v>
      </c>
      <c r="R297">
        <f>sz!DQ297</f>
        <v>0</v>
      </c>
      <c r="S297">
        <f>sz!DP297</f>
        <v>0</v>
      </c>
      <c r="AE297" t="e">
        <f t="shared" si="9"/>
        <v>#N/A</v>
      </c>
      <c r="AF297" t="e">
        <f t="shared" si="10"/>
        <v>#N/A</v>
      </c>
    </row>
    <row r="298" spans="2:32">
      <c r="B298">
        <f>sz!D298</f>
        <v>0</v>
      </c>
      <c r="C298">
        <f>sz!C298</f>
        <v>0</v>
      </c>
      <c r="D298">
        <f>sz!S298</f>
        <v>0</v>
      </c>
      <c r="E298">
        <f>sz!R298</f>
        <v>0</v>
      </c>
      <c r="F298">
        <f>sz!AG298</f>
        <v>0</v>
      </c>
      <c r="G298">
        <f>sz!AF298</f>
        <v>0</v>
      </c>
      <c r="H298">
        <f>sz!AU298</f>
        <v>0</v>
      </c>
      <c r="I298">
        <f>sz!AT298</f>
        <v>0</v>
      </c>
      <c r="J298">
        <f>sz!BI298</f>
        <v>0</v>
      </c>
      <c r="K298">
        <f>sz!BH298</f>
        <v>0</v>
      </c>
      <c r="L298">
        <f>sz!BX298</f>
        <v>0</v>
      </c>
      <c r="M298">
        <f>sz!BW298</f>
        <v>0</v>
      </c>
      <c r="N298">
        <f>sz!CM298</f>
        <v>0</v>
      </c>
      <c r="O298">
        <f>sz!CL298</f>
        <v>0</v>
      </c>
      <c r="P298">
        <f>sz!DB298</f>
        <v>0</v>
      </c>
      <c r="Q298">
        <f>sz!DA298</f>
        <v>0</v>
      </c>
      <c r="R298">
        <f>sz!DQ298</f>
        <v>0</v>
      </c>
      <c r="S298">
        <f>sz!DP298</f>
        <v>0</v>
      </c>
      <c r="AE298" t="e">
        <f t="shared" si="9"/>
        <v>#N/A</v>
      </c>
      <c r="AF298" t="e">
        <f t="shared" si="10"/>
        <v>#N/A</v>
      </c>
    </row>
    <row r="299" spans="2:32">
      <c r="B299">
        <f>sz!D299</f>
        <v>0</v>
      </c>
      <c r="C299">
        <f>sz!C299</f>
        <v>0</v>
      </c>
      <c r="D299">
        <f>sz!S299</f>
        <v>0</v>
      </c>
      <c r="E299">
        <f>sz!R299</f>
        <v>0</v>
      </c>
      <c r="F299">
        <f>sz!AG299</f>
        <v>0</v>
      </c>
      <c r="G299">
        <f>sz!AF299</f>
        <v>0</v>
      </c>
      <c r="H299">
        <f>sz!AU299</f>
        <v>0</v>
      </c>
      <c r="I299">
        <f>sz!AT299</f>
        <v>0</v>
      </c>
      <c r="J299">
        <f>sz!BI299</f>
        <v>0</v>
      </c>
      <c r="K299">
        <f>sz!BH299</f>
        <v>0</v>
      </c>
      <c r="L299">
        <f>sz!BX299</f>
        <v>0</v>
      </c>
      <c r="M299">
        <f>sz!BW299</f>
        <v>0</v>
      </c>
      <c r="N299">
        <f>sz!CM299</f>
        <v>0</v>
      </c>
      <c r="O299">
        <f>sz!CL299</f>
        <v>0</v>
      </c>
      <c r="P299">
        <f>sz!DB299</f>
        <v>0</v>
      </c>
      <c r="Q299">
        <f>sz!DA299</f>
        <v>0</v>
      </c>
      <c r="R299">
        <f>sz!DQ299</f>
        <v>0</v>
      </c>
      <c r="S299">
        <f>sz!DP299</f>
        <v>0</v>
      </c>
      <c r="AE299" t="e">
        <f t="shared" si="9"/>
        <v>#N/A</v>
      </c>
      <c r="AF299" t="e">
        <f t="shared" si="10"/>
        <v>#N/A</v>
      </c>
    </row>
    <row r="300" spans="2:32">
      <c r="B300">
        <f>sz!D300</f>
        <v>0</v>
      </c>
      <c r="C300">
        <f>sz!C300</f>
        <v>0</v>
      </c>
      <c r="D300">
        <f>sz!S300</f>
        <v>0</v>
      </c>
      <c r="E300">
        <f>sz!R300</f>
        <v>0</v>
      </c>
      <c r="F300">
        <f>sz!AG300</f>
        <v>0</v>
      </c>
      <c r="G300">
        <f>sz!AF300</f>
        <v>0</v>
      </c>
      <c r="H300">
        <f>sz!AU300</f>
        <v>0</v>
      </c>
      <c r="I300">
        <f>sz!AT300</f>
        <v>0</v>
      </c>
      <c r="J300">
        <f>sz!BI300</f>
        <v>0</v>
      </c>
      <c r="K300">
        <f>sz!BH300</f>
        <v>0</v>
      </c>
      <c r="L300">
        <f>sz!BX300</f>
        <v>0</v>
      </c>
      <c r="M300">
        <f>sz!BW300</f>
        <v>0</v>
      </c>
      <c r="N300">
        <f>sz!CM300</f>
        <v>0</v>
      </c>
      <c r="O300">
        <f>sz!CL300</f>
        <v>0</v>
      </c>
      <c r="P300">
        <f>sz!DB300</f>
        <v>0</v>
      </c>
      <c r="Q300">
        <f>sz!DA300</f>
        <v>0</v>
      </c>
      <c r="R300">
        <f>sz!DQ300</f>
        <v>0</v>
      </c>
      <c r="S300">
        <f>sz!DP300</f>
        <v>0</v>
      </c>
      <c r="AE300" t="e">
        <f t="shared" si="9"/>
        <v>#N/A</v>
      </c>
      <c r="AF300" t="e">
        <f t="shared" si="10"/>
        <v>#N/A</v>
      </c>
    </row>
    <row r="301" spans="2:32">
      <c r="B301">
        <f>sz!D301</f>
        <v>0</v>
      </c>
      <c r="C301">
        <f>sz!C301</f>
        <v>0</v>
      </c>
      <c r="D301">
        <f>sz!S301</f>
        <v>0</v>
      </c>
      <c r="E301">
        <f>sz!R301</f>
        <v>0</v>
      </c>
      <c r="F301">
        <f>sz!AG301</f>
        <v>0</v>
      </c>
      <c r="G301">
        <f>sz!AF301</f>
        <v>0</v>
      </c>
      <c r="H301">
        <f>sz!AU301</f>
        <v>0</v>
      </c>
      <c r="I301">
        <f>sz!AT301</f>
        <v>0</v>
      </c>
      <c r="J301">
        <f>sz!BI301</f>
        <v>0</v>
      </c>
      <c r="K301">
        <f>sz!BH301</f>
        <v>0</v>
      </c>
      <c r="L301">
        <f>sz!BX301</f>
        <v>0</v>
      </c>
      <c r="M301">
        <f>sz!BW301</f>
        <v>0</v>
      </c>
      <c r="N301">
        <f>sz!CM301</f>
        <v>0</v>
      </c>
      <c r="O301">
        <f>sz!CL301</f>
        <v>0</v>
      </c>
      <c r="P301">
        <f>sz!DB301</f>
        <v>0</v>
      </c>
      <c r="Q301">
        <f>sz!DA301</f>
        <v>0</v>
      </c>
      <c r="R301">
        <f>sz!DQ301</f>
        <v>0</v>
      </c>
      <c r="S301">
        <f>sz!DP301</f>
        <v>0</v>
      </c>
      <c r="AE301" t="e">
        <f t="shared" si="9"/>
        <v>#N/A</v>
      </c>
      <c r="AF301" t="e">
        <f t="shared" si="10"/>
        <v>#N/A</v>
      </c>
    </row>
    <row r="302" spans="2:32">
      <c r="B302">
        <f>sz!D302</f>
        <v>0</v>
      </c>
      <c r="C302">
        <f>sz!C302</f>
        <v>0</v>
      </c>
      <c r="D302">
        <f>sz!S302</f>
        <v>0</v>
      </c>
      <c r="E302">
        <f>sz!R302</f>
        <v>0</v>
      </c>
      <c r="F302">
        <f>sz!AG302</f>
        <v>0</v>
      </c>
      <c r="G302">
        <f>sz!AF302</f>
        <v>0</v>
      </c>
      <c r="H302">
        <f>sz!AU302</f>
        <v>0</v>
      </c>
      <c r="I302">
        <f>sz!AT302</f>
        <v>0</v>
      </c>
      <c r="J302">
        <f>sz!BI302</f>
        <v>0</v>
      </c>
      <c r="K302">
        <f>sz!BH302</f>
        <v>0</v>
      </c>
      <c r="L302">
        <f>sz!BX302</f>
        <v>0</v>
      </c>
      <c r="M302">
        <f>sz!BW302</f>
        <v>0</v>
      </c>
      <c r="N302">
        <f>sz!CM302</f>
        <v>0</v>
      </c>
      <c r="O302">
        <f>sz!CL302</f>
        <v>0</v>
      </c>
      <c r="P302">
        <f>sz!DB302</f>
        <v>0</v>
      </c>
      <c r="Q302">
        <f>sz!DA302</f>
        <v>0</v>
      </c>
      <c r="R302">
        <f>sz!DQ302</f>
        <v>0</v>
      </c>
      <c r="S302">
        <f>sz!DP302</f>
        <v>0</v>
      </c>
      <c r="AE302" t="e">
        <f t="shared" si="9"/>
        <v>#N/A</v>
      </c>
      <c r="AF302" t="e">
        <f t="shared" si="10"/>
        <v>#N/A</v>
      </c>
    </row>
    <row r="303" spans="2:32">
      <c r="B303">
        <f>sz!D303</f>
        <v>0</v>
      </c>
      <c r="C303">
        <f>sz!C303</f>
        <v>0</v>
      </c>
      <c r="D303">
        <f>sz!S303</f>
        <v>0</v>
      </c>
      <c r="E303">
        <f>sz!R303</f>
        <v>0</v>
      </c>
      <c r="F303">
        <f>sz!AG303</f>
        <v>0</v>
      </c>
      <c r="G303">
        <f>sz!AF303</f>
        <v>0</v>
      </c>
      <c r="H303">
        <f>sz!AU303</f>
        <v>0</v>
      </c>
      <c r="I303">
        <f>sz!AT303</f>
        <v>0</v>
      </c>
      <c r="J303">
        <f>sz!BI303</f>
        <v>0</v>
      </c>
      <c r="K303">
        <f>sz!BH303</f>
        <v>0</v>
      </c>
      <c r="L303">
        <f>sz!BX303</f>
        <v>0</v>
      </c>
      <c r="M303">
        <f>sz!BW303</f>
        <v>0</v>
      </c>
      <c r="N303">
        <f>sz!CM303</f>
        <v>0</v>
      </c>
      <c r="O303">
        <f>sz!CL303</f>
        <v>0</v>
      </c>
      <c r="P303">
        <f>sz!DB303</f>
        <v>0</v>
      </c>
      <c r="Q303">
        <f>sz!DA303</f>
        <v>0</v>
      </c>
      <c r="R303">
        <f>sz!DQ303</f>
        <v>0</v>
      </c>
      <c r="S303">
        <f>sz!DP303</f>
        <v>0</v>
      </c>
      <c r="AE303" t="e">
        <f t="shared" si="9"/>
        <v>#N/A</v>
      </c>
      <c r="AF303" t="e">
        <f t="shared" si="10"/>
        <v>#N/A</v>
      </c>
    </row>
    <row r="304" spans="2:32">
      <c r="B304">
        <f>sz!D304</f>
        <v>0</v>
      </c>
      <c r="C304">
        <f>sz!C304</f>
        <v>0</v>
      </c>
      <c r="D304">
        <f>sz!S304</f>
        <v>0</v>
      </c>
      <c r="E304">
        <f>sz!R304</f>
        <v>0</v>
      </c>
      <c r="F304">
        <f>sz!AG304</f>
        <v>0</v>
      </c>
      <c r="G304">
        <f>sz!AF304</f>
        <v>0</v>
      </c>
      <c r="H304">
        <f>sz!AU304</f>
        <v>0</v>
      </c>
      <c r="I304">
        <f>sz!AT304</f>
        <v>0</v>
      </c>
      <c r="J304">
        <f>sz!BI304</f>
        <v>0</v>
      </c>
      <c r="K304">
        <f>sz!BH304</f>
        <v>0</v>
      </c>
      <c r="L304">
        <f>sz!BX304</f>
        <v>0</v>
      </c>
      <c r="M304">
        <f>sz!BW304</f>
        <v>0</v>
      </c>
      <c r="N304">
        <f>sz!CM304</f>
        <v>0</v>
      </c>
      <c r="O304">
        <f>sz!CL304</f>
        <v>0</v>
      </c>
      <c r="P304">
        <f>sz!DB304</f>
        <v>0</v>
      </c>
      <c r="Q304">
        <f>sz!DA304</f>
        <v>0</v>
      </c>
      <c r="R304">
        <f>sz!DQ304</f>
        <v>0</v>
      </c>
      <c r="S304">
        <f>sz!DP304</f>
        <v>0</v>
      </c>
      <c r="AE304" t="e">
        <f t="shared" si="9"/>
        <v>#N/A</v>
      </c>
      <c r="AF304" t="e">
        <f t="shared" si="10"/>
        <v>#N/A</v>
      </c>
    </row>
    <row r="305" spans="2:32">
      <c r="B305">
        <f>sz!D305</f>
        <v>0</v>
      </c>
      <c r="C305">
        <f>sz!C305</f>
        <v>0</v>
      </c>
      <c r="D305">
        <f>sz!S305</f>
        <v>0</v>
      </c>
      <c r="E305">
        <f>sz!R305</f>
        <v>0</v>
      </c>
      <c r="F305">
        <f>sz!AG305</f>
        <v>0</v>
      </c>
      <c r="G305">
        <f>sz!AF305</f>
        <v>0</v>
      </c>
      <c r="H305">
        <f>sz!AU305</f>
        <v>0</v>
      </c>
      <c r="I305">
        <f>sz!AT305</f>
        <v>0</v>
      </c>
      <c r="J305">
        <f>sz!BI305</f>
        <v>0</v>
      </c>
      <c r="K305">
        <f>sz!BH305</f>
        <v>0</v>
      </c>
      <c r="L305">
        <f>sz!BX305</f>
        <v>0</v>
      </c>
      <c r="M305">
        <f>sz!BW305</f>
        <v>0</v>
      </c>
      <c r="N305">
        <f>sz!CM305</f>
        <v>0</v>
      </c>
      <c r="O305">
        <f>sz!CL305</f>
        <v>0</v>
      </c>
      <c r="P305">
        <f>sz!DB305</f>
        <v>0</v>
      </c>
      <c r="Q305">
        <f>sz!DA305</f>
        <v>0</v>
      </c>
      <c r="R305">
        <f>sz!DQ305</f>
        <v>0</v>
      </c>
      <c r="S305">
        <f>sz!DP305</f>
        <v>0</v>
      </c>
      <c r="AE305" t="e">
        <f t="shared" si="9"/>
        <v>#N/A</v>
      </c>
      <c r="AF305" t="e">
        <f t="shared" si="10"/>
        <v>#N/A</v>
      </c>
    </row>
    <row r="306" spans="2:32">
      <c r="B306">
        <f>sz!D306</f>
        <v>0</v>
      </c>
      <c r="C306">
        <f>sz!C306</f>
        <v>0</v>
      </c>
      <c r="D306">
        <f>sz!S306</f>
        <v>0</v>
      </c>
      <c r="E306">
        <f>sz!R306</f>
        <v>0</v>
      </c>
      <c r="F306">
        <f>sz!AG306</f>
        <v>0</v>
      </c>
      <c r="G306">
        <f>sz!AF306</f>
        <v>0</v>
      </c>
      <c r="H306">
        <f>sz!AU306</f>
        <v>0</v>
      </c>
      <c r="I306">
        <f>sz!AT306</f>
        <v>0</v>
      </c>
      <c r="J306">
        <f>sz!BI306</f>
        <v>0</v>
      </c>
      <c r="K306">
        <f>sz!BH306</f>
        <v>0</v>
      </c>
      <c r="L306">
        <f>sz!BX306</f>
        <v>0</v>
      </c>
      <c r="M306">
        <f>sz!BW306</f>
        <v>0</v>
      </c>
      <c r="N306">
        <f>sz!CM306</f>
        <v>0</v>
      </c>
      <c r="O306">
        <f>sz!CL306</f>
        <v>0</v>
      </c>
      <c r="P306">
        <f>sz!DB306</f>
        <v>0</v>
      </c>
      <c r="Q306">
        <f>sz!DA306</f>
        <v>0</v>
      </c>
      <c r="R306">
        <f>sz!DQ306</f>
        <v>0</v>
      </c>
      <c r="S306">
        <f>sz!DP306</f>
        <v>0</v>
      </c>
      <c r="AE306" t="e">
        <f t="shared" si="9"/>
        <v>#N/A</v>
      </c>
      <c r="AF306" t="e">
        <f t="shared" si="10"/>
        <v>#N/A</v>
      </c>
    </row>
    <row r="307" spans="2:32">
      <c r="B307">
        <f>sz!D307</f>
        <v>0</v>
      </c>
      <c r="C307">
        <f>sz!C307</f>
        <v>0</v>
      </c>
      <c r="D307">
        <f>sz!S307</f>
        <v>0</v>
      </c>
      <c r="E307">
        <f>sz!R307</f>
        <v>0</v>
      </c>
      <c r="F307">
        <f>sz!AG307</f>
        <v>0</v>
      </c>
      <c r="G307">
        <f>sz!AF307</f>
        <v>0</v>
      </c>
      <c r="H307">
        <f>sz!AU307</f>
        <v>0</v>
      </c>
      <c r="I307">
        <f>sz!AT307</f>
        <v>0</v>
      </c>
      <c r="J307">
        <f>sz!BI307</f>
        <v>0</v>
      </c>
      <c r="K307">
        <f>sz!BH307</f>
        <v>0</v>
      </c>
      <c r="L307">
        <f>sz!BX307</f>
        <v>0</v>
      </c>
      <c r="M307">
        <f>sz!BW307</f>
        <v>0</v>
      </c>
      <c r="N307">
        <f>sz!CM307</f>
        <v>0</v>
      </c>
      <c r="O307">
        <f>sz!CL307</f>
        <v>0</v>
      </c>
      <c r="P307">
        <f>sz!DB307</f>
        <v>0</v>
      </c>
      <c r="Q307">
        <f>sz!DA307</f>
        <v>0</v>
      </c>
      <c r="R307">
        <f>sz!DQ307</f>
        <v>0</v>
      </c>
      <c r="S307">
        <f>sz!DP307</f>
        <v>0</v>
      </c>
      <c r="AE307" t="e">
        <f t="shared" si="9"/>
        <v>#N/A</v>
      </c>
      <c r="AF307" t="e">
        <f t="shared" si="10"/>
        <v>#N/A</v>
      </c>
    </row>
    <row r="308" spans="2:32">
      <c r="B308">
        <f>sz!D308</f>
        <v>0</v>
      </c>
      <c r="C308">
        <f>sz!C308</f>
        <v>0</v>
      </c>
      <c r="D308">
        <f>sz!S308</f>
        <v>0</v>
      </c>
      <c r="E308">
        <f>sz!R308</f>
        <v>0</v>
      </c>
      <c r="F308">
        <f>sz!AG308</f>
        <v>0</v>
      </c>
      <c r="G308">
        <f>sz!AF308</f>
        <v>0</v>
      </c>
      <c r="H308">
        <f>sz!AU308</f>
        <v>0</v>
      </c>
      <c r="I308">
        <f>sz!AT308</f>
        <v>0</v>
      </c>
      <c r="J308">
        <f>sz!BI308</f>
        <v>0</v>
      </c>
      <c r="K308">
        <f>sz!BH308</f>
        <v>0</v>
      </c>
      <c r="L308">
        <f>sz!BX308</f>
        <v>0</v>
      </c>
      <c r="M308">
        <f>sz!BW308</f>
        <v>0</v>
      </c>
      <c r="N308">
        <f>sz!CM308</f>
        <v>0</v>
      </c>
      <c r="O308">
        <f>sz!CL308</f>
        <v>0</v>
      </c>
      <c r="P308">
        <f>sz!DB308</f>
        <v>0</v>
      </c>
      <c r="Q308">
        <f>sz!DA308</f>
        <v>0</v>
      </c>
      <c r="R308">
        <f>sz!DQ308</f>
        <v>0</v>
      </c>
      <c r="S308">
        <f>sz!DP308</f>
        <v>0</v>
      </c>
      <c r="AE308" t="e">
        <f t="shared" si="9"/>
        <v>#N/A</v>
      </c>
      <c r="AF308" t="e">
        <f t="shared" si="10"/>
        <v>#N/A</v>
      </c>
    </row>
    <row r="309" spans="2:32">
      <c r="B309">
        <f>sz!D309</f>
        <v>0</v>
      </c>
      <c r="C309">
        <f>sz!C309</f>
        <v>0</v>
      </c>
      <c r="D309">
        <f>sz!S309</f>
        <v>0</v>
      </c>
      <c r="E309">
        <f>sz!R309</f>
        <v>0</v>
      </c>
      <c r="F309">
        <f>sz!AG309</f>
        <v>0</v>
      </c>
      <c r="G309">
        <f>sz!AF309</f>
        <v>0</v>
      </c>
      <c r="H309">
        <f>sz!AU309</f>
        <v>0</v>
      </c>
      <c r="I309">
        <f>sz!AT309</f>
        <v>0</v>
      </c>
      <c r="J309">
        <f>sz!BI309</f>
        <v>0</v>
      </c>
      <c r="K309">
        <f>sz!BH309</f>
        <v>0</v>
      </c>
      <c r="L309">
        <f>sz!BX309</f>
        <v>0</v>
      </c>
      <c r="M309">
        <f>sz!BW309</f>
        <v>0</v>
      </c>
      <c r="N309">
        <f>sz!CM309</f>
        <v>0</v>
      </c>
      <c r="O309">
        <f>sz!CL309</f>
        <v>0</v>
      </c>
      <c r="P309">
        <f>sz!DB309</f>
        <v>0</v>
      </c>
      <c r="Q309">
        <f>sz!DA309</f>
        <v>0</v>
      </c>
      <c r="R309">
        <f>sz!DQ309</f>
        <v>0</v>
      </c>
      <c r="S309">
        <f>sz!DP309</f>
        <v>0</v>
      </c>
      <c r="AE309" t="e">
        <f t="shared" si="9"/>
        <v>#N/A</v>
      </c>
      <c r="AF309" t="e">
        <f t="shared" si="10"/>
        <v>#N/A</v>
      </c>
    </row>
    <row r="310" spans="2:32">
      <c r="B310">
        <f>sz!D310</f>
        <v>0</v>
      </c>
      <c r="C310">
        <f>sz!C310</f>
        <v>0</v>
      </c>
      <c r="D310">
        <f>sz!S310</f>
        <v>0</v>
      </c>
      <c r="E310">
        <f>sz!R310</f>
        <v>0</v>
      </c>
      <c r="F310">
        <f>sz!AG310</f>
        <v>0</v>
      </c>
      <c r="G310">
        <f>sz!AF310</f>
        <v>0</v>
      </c>
      <c r="H310">
        <f>sz!AU310</f>
        <v>0</v>
      </c>
      <c r="I310">
        <f>sz!AT310</f>
        <v>0</v>
      </c>
      <c r="J310">
        <f>sz!BI310</f>
        <v>0</v>
      </c>
      <c r="K310">
        <f>sz!BH310</f>
        <v>0</v>
      </c>
      <c r="L310">
        <f>sz!BX310</f>
        <v>0</v>
      </c>
      <c r="M310">
        <f>sz!BW310</f>
        <v>0</v>
      </c>
      <c r="N310">
        <f>sz!CM310</f>
        <v>0</v>
      </c>
      <c r="O310">
        <f>sz!CL310</f>
        <v>0</v>
      </c>
      <c r="P310">
        <f>sz!DB310</f>
        <v>0</v>
      </c>
      <c r="Q310">
        <f>sz!DA310</f>
        <v>0</v>
      </c>
      <c r="R310">
        <f>sz!DQ310</f>
        <v>0</v>
      </c>
      <c r="S310">
        <f>sz!DP310</f>
        <v>0</v>
      </c>
      <c r="AE310" t="e">
        <f t="shared" si="9"/>
        <v>#N/A</v>
      </c>
      <c r="AF310" t="e">
        <f t="shared" si="10"/>
        <v>#N/A</v>
      </c>
    </row>
    <row r="311" spans="2:32">
      <c r="B311">
        <f>sz!D311</f>
        <v>0</v>
      </c>
      <c r="C311">
        <f>sz!C311</f>
        <v>0</v>
      </c>
      <c r="D311">
        <f>sz!S311</f>
        <v>0</v>
      </c>
      <c r="E311">
        <f>sz!R311</f>
        <v>0</v>
      </c>
      <c r="F311">
        <f>sz!AG311</f>
        <v>0</v>
      </c>
      <c r="G311">
        <f>sz!AF311</f>
        <v>0</v>
      </c>
      <c r="H311">
        <f>sz!AU311</f>
        <v>0</v>
      </c>
      <c r="I311">
        <f>sz!AT311</f>
        <v>0</v>
      </c>
      <c r="J311">
        <f>sz!BI311</f>
        <v>0</v>
      </c>
      <c r="K311">
        <f>sz!BH311</f>
        <v>0</v>
      </c>
      <c r="L311">
        <f>sz!BX311</f>
        <v>0</v>
      </c>
      <c r="M311">
        <f>sz!BW311</f>
        <v>0</v>
      </c>
      <c r="N311">
        <f>sz!CM311</f>
        <v>0</v>
      </c>
      <c r="O311">
        <f>sz!CL311</f>
        <v>0</v>
      </c>
      <c r="P311">
        <f>sz!DB311</f>
        <v>0</v>
      </c>
      <c r="Q311">
        <f>sz!DA311</f>
        <v>0</v>
      </c>
      <c r="R311">
        <f>sz!DQ311</f>
        <v>0</v>
      </c>
      <c r="S311">
        <f>sz!DP311</f>
        <v>0</v>
      </c>
      <c r="AE311" t="e">
        <f t="shared" si="9"/>
        <v>#N/A</v>
      </c>
      <c r="AF311" t="e">
        <f t="shared" si="10"/>
        <v>#N/A</v>
      </c>
    </row>
    <row r="312" spans="2:32">
      <c r="B312">
        <f>sz!D312</f>
        <v>0</v>
      </c>
      <c r="C312">
        <f>sz!C312</f>
        <v>0</v>
      </c>
      <c r="D312">
        <f>sz!S312</f>
        <v>0</v>
      </c>
      <c r="E312">
        <f>sz!R312</f>
        <v>0</v>
      </c>
      <c r="F312">
        <f>sz!AG312</f>
        <v>0</v>
      </c>
      <c r="G312">
        <f>sz!AF312</f>
        <v>0</v>
      </c>
      <c r="H312">
        <f>sz!AU312</f>
        <v>0</v>
      </c>
      <c r="I312">
        <f>sz!AT312</f>
        <v>0</v>
      </c>
      <c r="J312">
        <f>sz!BI312</f>
        <v>0</v>
      </c>
      <c r="K312">
        <f>sz!BH312</f>
        <v>0</v>
      </c>
      <c r="L312">
        <f>sz!BX312</f>
        <v>0</v>
      </c>
      <c r="M312">
        <f>sz!BW312</f>
        <v>0</v>
      </c>
      <c r="N312">
        <f>sz!CM312</f>
        <v>0</v>
      </c>
      <c r="O312">
        <f>sz!CL312</f>
        <v>0</v>
      </c>
      <c r="P312">
        <f>sz!DB312</f>
        <v>0</v>
      </c>
      <c r="Q312">
        <f>sz!DA312</f>
        <v>0</v>
      </c>
      <c r="R312">
        <f>sz!DQ312</f>
        <v>0</v>
      </c>
      <c r="S312">
        <f>sz!DP312</f>
        <v>0</v>
      </c>
      <c r="AE312" t="e">
        <f t="shared" si="9"/>
        <v>#N/A</v>
      </c>
      <c r="AF312" t="e">
        <f t="shared" si="10"/>
        <v>#N/A</v>
      </c>
    </row>
    <row r="313" spans="2:32">
      <c r="B313">
        <f>sz!D313</f>
        <v>0</v>
      </c>
      <c r="C313">
        <f>sz!C313</f>
        <v>0</v>
      </c>
      <c r="D313">
        <f>sz!S313</f>
        <v>0</v>
      </c>
      <c r="E313">
        <f>sz!R313</f>
        <v>0</v>
      </c>
      <c r="F313">
        <f>sz!AG313</f>
        <v>0</v>
      </c>
      <c r="G313">
        <f>sz!AF313</f>
        <v>0</v>
      </c>
      <c r="H313">
        <f>sz!AU313</f>
        <v>0</v>
      </c>
      <c r="I313">
        <f>sz!AT313</f>
        <v>0</v>
      </c>
      <c r="J313">
        <f>sz!BI313</f>
        <v>0</v>
      </c>
      <c r="K313">
        <f>sz!BH313</f>
        <v>0</v>
      </c>
      <c r="L313">
        <f>sz!BX313</f>
        <v>0</v>
      </c>
      <c r="M313">
        <f>sz!BW313</f>
        <v>0</v>
      </c>
      <c r="N313">
        <f>sz!CM313</f>
        <v>0</v>
      </c>
      <c r="O313">
        <f>sz!CL313</f>
        <v>0</v>
      </c>
      <c r="P313">
        <f>sz!DB313</f>
        <v>0</v>
      </c>
      <c r="Q313">
        <f>sz!DA313</f>
        <v>0</v>
      </c>
      <c r="R313">
        <f>sz!DQ313</f>
        <v>0</v>
      </c>
      <c r="S313">
        <f>sz!DP313</f>
        <v>0</v>
      </c>
      <c r="AE313" t="e">
        <f t="shared" si="9"/>
        <v>#N/A</v>
      </c>
      <c r="AF313" t="e">
        <f t="shared" si="10"/>
        <v>#N/A</v>
      </c>
    </row>
    <row r="314" spans="2:32">
      <c r="B314">
        <f>sz!D314</f>
        <v>0</v>
      </c>
      <c r="C314">
        <f>sz!C314</f>
        <v>0</v>
      </c>
      <c r="D314">
        <f>sz!S314</f>
        <v>0</v>
      </c>
      <c r="E314">
        <f>sz!R314</f>
        <v>0</v>
      </c>
      <c r="F314">
        <f>sz!AG314</f>
        <v>0</v>
      </c>
      <c r="G314">
        <f>sz!AF314</f>
        <v>0</v>
      </c>
      <c r="H314">
        <f>sz!AU314</f>
        <v>0</v>
      </c>
      <c r="I314">
        <f>sz!AT314</f>
        <v>0</v>
      </c>
      <c r="J314">
        <f>sz!BI314</f>
        <v>0</v>
      </c>
      <c r="K314">
        <f>sz!BH314</f>
        <v>0</v>
      </c>
      <c r="L314">
        <f>sz!BX314</f>
        <v>0</v>
      </c>
      <c r="M314">
        <f>sz!BW314</f>
        <v>0</v>
      </c>
      <c r="N314">
        <f>sz!CM314</f>
        <v>0</v>
      </c>
      <c r="O314">
        <f>sz!CL314</f>
        <v>0</v>
      </c>
      <c r="P314">
        <f>sz!DB314</f>
        <v>0</v>
      </c>
      <c r="Q314">
        <f>sz!DA314</f>
        <v>0</v>
      </c>
      <c r="R314">
        <f>sz!DQ314</f>
        <v>0</v>
      </c>
      <c r="S314">
        <f>sz!DP314</f>
        <v>0</v>
      </c>
      <c r="AE314" t="e">
        <f t="shared" si="9"/>
        <v>#N/A</v>
      </c>
      <c r="AF314" t="e">
        <f t="shared" si="10"/>
        <v>#N/A</v>
      </c>
    </row>
    <row r="315" spans="2:32">
      <c r="B315">
        <f>sz!D315</f>
        <v>0</v>
      </c>
      <c r="C315">
        <f>sz!C315</f>
        <v>0</v>
      </c>
      <c r="D315">
        <f>sz!S315</f>
        <v>0</v>
      </c>
      <c r="E315">
        <f>sz!R315</f>
        <v>0</v>
      </c>
      <c r="F315">
        <f>sz!AG315</f>
        <v>0</v>
      </c>
      <c r="G315">
        <f>sz!AF315</f>
        <v>0</v>
      </c>
      <c r="H315">
        <f>sz!AU315</f>
        <v>0</v>
      </c>
      <c r="I315">
        <f>sz!AT315</f>
        <v>0</v>
      </c>
      <c r="J315">
        <f>sz!BI315</f>
        <v>0</v>
      </c>
      <c r="K315">
        <f>sz!BH315</f>
        <v>0</v>
      </c>
      <c r="L315">
        <f>sz!BX315</f>
        <v>0</v>
      </c>
      <c r="M315">
        <f>sz!BW315</f>
        <v>0</v>
      </c>
      <c r="N315">
        <f>sz!CM315</f>
        <v>0</v>
      </c>
      <c r="O315">
        <f>sz!CL315</f>
        <v>0</v>
      </c>
      <c r="P315">
        <f>sz!DB315</f>
        <v>0</v>
      </c>
      <c r="Q315">
        <f>sz!DA315</f>
        <v>0</v>
      </c>
      <c r="R315">
        <f>sz!DQ315</f>
        <v>0</v>
      </c>
      <c r="S315">
        <f>sz!DP315</f>
        <v>0</v>
      </c>
      <c r="AE315" t="e">
        <f t="shared" si="9"/>
        <v>#N/A</v>
      </c>
      <c r="AF315" t="e">
        <f t="shared" si="10"/>
        <v>#N/A</v>
      </c>
    </row>
    <row r="316" spans="2:32">
      <c r="B316">
        <f>sz!D316</f>
        <v>0</v>
      </c>
      <c r="C316">
        <f>sz!C316</f>
        <v>0</v>
      </c>
      <c r="D316">
        <f>sz!S316</f>
        <v>0</v>
      </c>
      <c r="E316">
        <f>sz!R316</f>
        <v>0</v>
      </c>
      <c r="F316">
        <f>sz!AG316</f>
        <v>0</v>
      </c>
      <c r="G316">
        <f>sz!AF316</f>
        <v>0</v>
      </c>
      <c r="H316">
        <f>sz!AU316</f>
        <v>0</v>
      </c>
      <c r="I316">
        <f>sz!AT316</f>
        <v>0</v>
      </c>
      <c r="J316">
        <f>sz!BI316</f>
        <v>0</v>
      </c>
      <c r="K316">
        <f>sz!BH316</f>
        <v>0</v>
      </c>
      <c r="L316">
        <f>sz!BX316</f>
        <v>0</v>
      </c>
      <c r="M316">
        <f>sz!BW316</f>
        <v>0</v>
      </c>
      <c r="N316">
        <f>sz!CM316</f>
        <v>0</v>
      </c>
      <c r="O316">
        <f>sz!CL316</f>
        <v>0</v>
      </c>
      <c r="P316">
        <f>sz!DB316</f>
        <v>0</v>
      </c>
      <c r="Q316">
        <f>sz!DA316</f>
        <v>0</v>
      </c>
      <c r="R316">
        <f>sz!DQ316</f>
        <v>0</v>
      </c>
      <c r="S316">
        <f>sz!DP316</f>
        <v>0</v>
      </c>
      <c r="AE316" t="e">
        <f t="shared" si="9"/>
        <v>#N/A</v>
      </c>
      <c r="AF316" t="e">
        <f t="shared" si="10"/>
        <v>#N/A</v>
      </c>
    </row>
    <row r="317" spans="2:32">
      <c r="B317">
        <f>sz!D317</f>
        <v>0</v>
      </c>
      <c r="C317">
        <f>sz!C317</f>
        <v>0</v>
      </c>
      <c r="D317">
        <f>sz!S317</f>
        <v>0</v>
      </c>
      <c r="E317">
        <f>sz!R317</f>
        <v>0</v>
      </c>
      <c r="F317">
        <f>sz!AG317</f>
        <v>0</v>
      </c>
      <c r="G317">
        <f>sz!AF317</f>
        <v>0</v>
      </c>
      <c r="H317">
        <f>sz!AU317</f>
        <v>0</v>
      </c>
      <c r="I317">
        <f>sz!AT317</f>
        <v>0</v>
      </c>
      <c r="J317">
        <f>sz!BI317</f>
        <v>0</v>
      </c>
      <c r="K317">
        <f>sz!BH317</f>
        <v>0</v>
      </c>
      <c r="L317">
        <f>sz!BX317</f>
        <v>0</v>
      </c>
      <c r="M317">
        <f>sz!BW317</f>
        <v>0</v>
      </c>
      <c r="N317">
        <f>sz!CM317</f>
        <v>0</v>
      </c>
      <c r="O317">
        <f>sz!CL317</f>
        <v>0</v>
      </c>
      <c r="P317">
        <f>sz!DB317</f>
        <v>0</v>
      </c>
      <c r="Q317">
        <f>sz!DA317</f>
        <v>0</v>
      </c>
      <c r="R317">
        <f>sz!DQ317</f>
        <v>0</v>
      </c>
      <c r="S317">
        <f>sz!DP317</f>
        <v>0</v>
      </c>
      <c r="AE317" t="e">
        <f t="shared" si="9"/>
        <v>#N/A</v>
      </c>
      <c r="AF317" t="e">
        <f t="shared" si="10"/>
        <v>#N/A</v>
      </c>
    </row>
    <row r="318" spans="2:32">
      <c r="B318">
        <f>sz!D318</f>
        <v>0</v>
      </c>
      <c r="C318">
        <f>sz!C318</f>
        <v>0</v>
      </c>
      <c r="D318">
        <f>sz!S318</f>
        <v>0</v>
      </c>
      <c r="E318">
        <f>sz!R318</f>
        <v>0</v>
      </c>
      <c r="F318">
        <f>sz!AG318</f>
        <v>0</v>
      </c>
      <c r="G318">
        <f>sz!AF318</f>
        <v>0</v>
      </c>
      <c r="H318">
        <f>sz!AU318</f>
        <v>0</v>
      </c>
      <c r="I318">
        <f>sz!AT318</f>
        <v>0</v>
      </c>
      <c r="J318">
        <f>sz!BI318</f>
        <v>0</v>
      </c>
      <c r="K318">
        <f>sz!BH318</f>
        <v>0</v>
      </c>
      <c r="L318">
        <f>sz!BX318</f>
        <v>0</v>
      </c>
      <c r="M318">
        <f>sz!BW318</f>
        <v>0</v>
      </c>
      <c r="N318">
        <f>sz!CM318</f>
        <v>0</v>
      </c>
      <c r="O318">
        <f>sz!CL318</f>
        <v>0</v>
      </c>
      <c r="P318">
        <f>sz!DB318</f>
        <v>0</v>
      </c>
      <c r="Q318">
        <f>sz!DA318</f>
        <v>0</v>
      </c>
      <c r="R318">
        <f>sz!DQ318</f>
        <v>0</v>
      </c>
      <c r="S318">
        <f>sz!DP318</f>
        <v>0</v>
      </c>
      <c r="AE318" t="e">
        <f t="shared" si="9"/>
        <v>#N/A</v>
      </c>
      <c r="AF318" t="e">
        <f t="shared" si="10"/>
        <v>#N/A</v>
      </c>
    </row>
    <row r="319" spans="2:32">
      <c r="B319">
        <f>sz!D319</f>
        <v>0</v>
      </c>
      <c r="C319">
        <f>sz!C319</f>
        <v>0</v>
      </c>
      <c r="D319">
        <f>sz!S319</f>
        <v>0</v>
      </c>
      <c r="E319">
        <f>sz!R319</f>
        <v>0</v>
      </c>
      <c r="F319">
        <f>sz!AG319</f>
        <v>0</v>
      </c>
      <c r="G319">
        <f>sz!AF319</f>
        <v>0</v>
      </c>
      <c r="H319">
        <f>sz!AU319</f>
        <v>0</v>
      </c>
      <c r="I319">
        <f>sz!AT319</f>
        <v>0</v>
      </c>
      <c r="J319">
        <f>sz!BI319</f>
        <v>0</v>
      </c>
      <c r="K319">
        <f>sz!BH319</f>
        <v>0</v>
      </c>
      <c r="L319">
        <f>sz!BX319</f>
        <v>0</v>
      </c>
      <c r="M319">
        <f>sz!BW319</f>
        <v>0</v>
      </c>
      <c r="N319">
        <f>sz!CM319</f>
        <v>0</v>
      </c>
      <c r="O319">
        <f>sz!CL319</f>
        <v>0</v>
      </c>
      <c r="P319">
        <f>sz!DB319</f>
        <v>0</v>
      </c>
      <c r="Q319">
        <f>sz!DA319</f>
        <v>0</v>
      </c>
      <c r="R319">
        <f>sz!DQ319</f>
        <v>0</v>
      </c>
      <c r="S319">
        <f>sz!DP319</f>
        <v>0</v>
      </c>
      <c r="AE319" t="e">
        <f t="shared" si="9"/>
        <v>#N/A</v>
      </c>
      <c r="AF319" t="e">
        <f t="shared" si="10"/>
        <v>#N/A</v>
      </c>
    </row>
    <row r="320" spans="2:32">
      <c r="B320">
        <f>sz!D320</f>
        <v>0</v>
      </c>
      <c r="C320">
        <f>sz!C320</f>
        <v>0</v>
      </c>
      <c r="D320">
        <f>sz!S320</f>
        <v>0</v>
      </c>
      <c r="E320">
        <f>sz!R320</f>
        <v>0</v>
      </c>
      <c r="F320">
        <f>sz!AG320</f>
        <v>0</v>
      </c>
      <c r="G320">
        <f>sz!AF320</f>
        <v>0</v>
      </c>
      <c r="H320">
        <f>sz!AU320</f>
        <v>0</v>
      </c>
      <c r="I320">
        <f>sz!AT320</f>
        <v>0</v>
      </c>
      <c r="J320">
        <f>sz!BI320</f>
        <v>0</v>
      </c>
      <c r="K320">
        <f>sz!BH320</f>
        <v>0</v>
      </c>
      <c r="L320">
        <f>sz!BX320</f>
        <v>0</v>
      </c>
      <c r="M320">
        <f>sz!BW320</f>
        <v>0</v>
      </c>
      <c r="N320">
        <f>sz!CM320</f>
        <v>0</v>
      </c>
      <c r="O320">
        <f>sz!CL320</f>
        <v>0</v>
      </c>
      <c r="P320">
        <f>sz!DB320</f>
        <v>0</v>
      </c>
      <c r="Q320">
        <f>sz!DA320</f>
        <v>0</v>
      </c>
      <c r="R320">
        <f>sz!DQ320</f>
        <v>0</v>
      </c>
      <c r="S320">
        <f>sz!DP320</f>
        <v>0</v>
      </c>
      <c r="AE320" t="e">
        <f t="shared" si="9"/>
        <v>#N/A</v>
      </c>
      <c r="AF320" t="e">
        <f t="shared" si="10"/>
        <v>#N/A</v>
      </c>
    </row>
    <row r="321" spans="2:32">
      <c r="B321">
        <f>sz!D321</f>
        <v>0</v>
      </c>
      <c r="C321">
        <f>sz!C321</f>
        <v>0</v>
      </c>
      <c r="D321">
        <f>sz!S321</f>
        <v>0</v>
      </c>
      <c r="E321">
        <f>sz!R321</f>
        <v>0</v>
      </c>
      <c r="F321">
        <f>sz!AG321</f>
        <v>0</v>
      </c>
      <c r="G321">
        <f>sz!AF321</f>
        <v>0</v>
      </c>
      <c r="H321">
        <f>sz!AU321</f>
        <v>0</v>
      </c>
      <c r="I321">
        <f>sz!AT321</f>
        <v>0</v>
      </c>
      <c r="J321">
        <f>sz!BI321</f>
        <v>0</v>
      </c>
      <c r="K321">
        <f>sz!BH321</f>
        <v>0</v>
      </c>
      <c r="L321">
        <f>sz!BX321</f>
        <v>0</v>
      </c>
      <c r="M321">
        <f>sz!BW321</f>
        <v>0</v>
      </c>
      <c r="N321">
        <f>sz!CM321</f>
        <v>0</v>
      </c>
      <c r="O321">
        <f>sz!CL321</f>
        <v>0</v>
      </c>
      <c r="P321">
        <f>sz!DB321</f>
        <v>0</v>
      </c>
      <c r="Q321">
        <f>sz!DA321</f>
        <v>0</v>
      </c>
      <c r="R321">
        <f>sz!DQ321</f>
        <v>0</v>
      </c>
      <c r="S321">
        <f>sz!DP321</f>
        <v>0</v>
      </c>
      <c r="AE321" t="e">
        <f t="shared" si="9"/>
        <v>#N/A</v>
      </c>
      <c r="AF321" t="e">
        <f t="shared" si="10"/>
        <v>#N/A</v>
      </c>
    </row>
    <row r="322" spans="2:32">
      <c r="B322">
        <f>sz!D322</f>
        <v>0</v>
      </c>
      <c r="C322">
        <f>sz!C322</f>
        <v>0</v>
      </c>
      <c r="D322">
        <f>sz!S322</f>
        <v>0</v>
      </c>
      <c r="E322">
        <f>sz!R322</f>
        <v>0</v>
      </c>
      <c r="F322">
        <f>sz!AG322</f>
        <v>0</v>
      </c>
      <c r="G322">
        <f>sz!AF322</f>
        <v>0</v>
      </c>
      <c r="H322">
        <f>sz!AU322</f>
        <v>0</v>
      </c>
      <c r="I322">
        <f>sz!AT322</f>
        <v>0</v>
      </c>
      <c r="J322">
        <f>sz!BI322</f>
        <v>0</v>
      </c>
      <c r="K322">
        <f>sz!BH322</f>
        <v>0</v>
      </c>
      <c r="L322">
        <f>sz!BX322</f>
        <v>0</v>
      </c>
      <c r="M322">
        <f>sz!BW322</f>
        <v>0</v>
      </c>
      <c r="N322">
        <f>sz!CM322</f>
        <v>0</v>
      </c>
      <c r="O322">
        <f>sz!CL322</f>
        <v>0</v>
      </c>
      <c r="P322">
        <f>sz!DB322</f>
        <v>0</v>
      </c>
      <c r="Q322">
        <f>sz!DA322</f>
        <v>0</v>
      </c>
      <c r="R322">
        <f>sz!DQ322</f>
        <v>0</v>
      </c>
      <c r="S322">
        <f>sz!DP322</f>
        <v>0</v>
      </c>
      <c r="AE322" t="e">
        <f t="shared" si="9"/>
        <v>#N/A</v>
      </c>
      <c r="AF322" t="e">
        <f t="shared" si="10"/>
        <v>#N/A</v>
      </c>
    </row>
    <row r="323" spans="2:32">
      <c r="B323">
        <f>sz!D323</f>
        <v>0</v>
      </c>
      <c r="C323">
        <f>sz!C323</f>
        <v>0</v>
      </c>
      <c r="D323">
        <f>sz!S323</f>
        <v>0</v>
      </c>
      <c r="E323">
        <f>sz!R323</f>
        <v>0</v>
      </c>
      <c r="F323">
        <f>sz!AG323</f>
        <v>0</v>
      </c>
      <c r="G323">
        <f>sz!AF323</f>
        <v>0</v>
      </c>
      <c r="H323">
        <f>sz!AU323</f>
        <v>0</v>
      </c>
      <c r="I323">
        <f>sz!AT323</f>
        <v>0</v>
      </c>
      <c r="J323">
        <f>sz!BI323</f>
        <v>0</v>
      </c>
      <c r="K323">
        <f>sz!BH323</f>
        <v>0</v>
      </c>
      <c r="L323">
        <f>sz!BX323</f>
        <v>0</v>
      </c>
      <c r="M323">
        <f>sz!BW323</f>
        <v>0</v>
      </c>
      <c r="N323">
        <f>sz!CM323</f>
        <v>0</v>
      </c>
      <c r="O323">
        <f>sz!CL323</f>
        <v>0</v>
      </c>
      <c r="P323">
        <f>sz!DB323</f>
        <v>0</v>
      </c>
      <c r="Q323">
        <f>sz!DA323</f>
        <v>0</v>
      </c>
      <c r="R323">
        <f>sz!DQ323</f>
        <v>0</v>
      </c>
      <c r="S323">
        <f>sz!DP323</f>
        <v>0</v>
      </c>
      <c r="AE323" t="e">
        <f t="shared" ref="AE323:AE386" si="11">HLOOKUP($AI$1,$B:$AB,ROW(B323),FALSE)</f>
        <v>#N/A</v>
      </c>
      <c r="AF323" t="e">
        <f t="shared" ref="AF323:AF386" si="12">HLOOKUP($AF$1,$B:$AB,ROW(C323),FALSE)</f>
        <v>#N/A</v>
      </c>
    </row>
    <row r="324" spans="2:32">
      <c r="B324">
        <f>sz!D324</f>
        <v>0</v>
      </c>
      <c r="C324">
        <f>sz!C324</f>
        <v>0</v>
      </c>
      <c r="D324">
        <f>sz!S324</f>
        <v>0</v>
      </c>
      <c r="E324">
        <f>sz!R324</f>
        <v>0</v>
      </c>
      <c r="F324">
        <f>sz!AG324</f>
        <v>0</v>
      </c>
      <c r="G324">
        <f>sz!AF324</f>
        <v>0</v>
      </c>
      <c r="H324">
        <f>sz!AU324</f>
        <v>0</v>
      </c>
      <c r="I324">
        <f>sz!AT324</f>
        <v>0</v>
      </c>
      <c r="J324">
        <f>sz!BI324</f>
        <v>0</v>
      </c>
      <c r="K324">
        <f>sz!BH324</f>
        <v>0</v>
      </c>
      <c r="L324">
        <f>sz!BX324</f>
        <v>0</v>
      </c>
      <c r="M324">
        <f>sz!BW324</f>
        <v>0</v>
      </c>
      <c r="N324">
        <f>sz!CM324</f>
        <v>0</v>
      </c>
      <c r="O324">
        <f>sz!CL324</f>
        <v>0</v>
      </c>
      <c r="P324">
        <f>sz!DB324</f>
        <v>0</v>
      </c>
      <c r="Q324">
        <f>sz!DA324</f>
        <v>0</v>
      </c>
      <c r="R324">
        <f>sz!DQ324</f>
        <v>0</v>
      </c>
      <c r="S324">
        <f>sz!DP324</f>
        <v>0</v>
      </c>
      <c r="AE324" t="e">
        <f t="shared" si="11"/>
        <v>#N/A</v>
      </c>
      <c r="AF324" t="e">
        <f t="shared" si="12"/>
        <v>#N/A</v>
      </c>
    </row>
    <row r="325" spans="2:32">
      <c r="B325">
        <f>sz!D325</f>
        <v>0</v>
      </c>
      <c r="C325">
        <f>sz!C325</f>
        <v>0</v>
      </c>
      <c r="D325">
        <f>sz!S325</f>
        <v>0</v>
      </c>
      <c r="E325">
        <f>sz!R325</f>
        <v>0</v>
      </c>
      <c r="F325">
        <f>sz!AG325</f>
        <v>0</v>
      </c>
      <c r="G325">
        <f>sz!AF325</f>
        <v>0</v>
      </c>
      <c r="H325">
        <f>sz!AU325</f>
        <v>0</v>
      </c>
      <c r="I325">
        <f>sz!AT325</f>
        <v>0</v>
      </c>
      <c r="J325">
        <f>sz!BI325</f>
        <v>0</v>
      </c>
      <c r="K325">
        <f>sz!BH325</f>
        <v>0</v>
      </c>
      <c r="L325">
        <f>sz!BX325</f>
        <v>0</v>
      </c>
      <c r="M325">
        <f>sz!BW325</f>
        <v>0</v>
      </c>
      <c r="N325">
        <f>sz!CM325</f>
        <v>0</v>
      </c>
      <c r="O325">
        <f>sz!CL325</f>
        <v>0</v>
      </c>
      <c r="P325">
        <f>sz!DB325</f>
        <v>0</v>
      </c>
      <c r="Q325">
        <f>sz!DA325</f>
        <v>0</v>
      </c>
      <c r="R325">
        <f>sz!DQ325</f>
        <v>0</v>
      </c>
      <c r="S325">
        <f>sz!DP325</f>
        <v>0</v>
      </c>
      <c r="AE325" t="e">
        <f t="shared" si="11"/>
        <v>#N/A</v>
      </c>
      <c r="AF325" t="e">
        <f t="shared" si="12"/>
        <v>#N/A</v>
      </c>
    </row>
    <row r="326" spans="2:32">
      <c r="B326">
        <f>sz!D326</f>
        <v>0</v>
      </c>
      <c r="C326">
        <f>sz!C326</f>
        <v>0</v>
      </c>
      <c r="D326">
        <f>sz!S326</f>
        <v>0</v>
      </c>
      <c r="E326">
        <f>sz!R326</f>
        <v>0</v>
      </c>
      <c r="F326">
        <f>sz!AG326</f>
        <v>0</v>
      </c>
      <c r="G326">
        <f>sz!AF326</f>
        <v>0</v>
      </c>
      <c r="H326">
        <f>sz!AU326</f>
        <v>0</v>
      </c>
      <c r="I326">
        <f>sz!AT326</f>
        <v>0</v>
      </c>
      <c r="J326">
        <f>sz!BI326</f>
        <v>0</v>
      </c>
      <c r="K326">
        <f>sz!BH326</f>
        <v>0</v>
      </c>
      <c r="L326">
        <f>sz!BX326</f>
        <v>0</v>
      </c>
      <c r="M326">
        <f>sz!BW326</f>
        <v>0</v>
      </c>
      <c r="N326">
        <f>sz!CM326</f>
        <v>0</v>
      </c>
      <c r="O326">
        <f>sz!CL326</f>
        <v>0</v>
      </c>
      <c r="P326">
        <f>sz!DB326</f>
        <v>0</v>
      </c>
      <c r="Q326">
        <f>sz!DA326</f>
        <v>0</v>
      </c>
      <c r="R326">
        <f>sz!DQ326</f>
        <v>0</v>
      </c>
      <c r="S326">
        <f>sz!DP326</f>
        <v>0</v>
      </c>
      <c r="AE326" t="e">
        <f t="shared" si="11"/>
        <v>#N/A</v>
      </c>
      <c r="AF326" t="e">
        <f t="shared" si="12"/>
        <v>#N/A</v>
      </c>
    </row>
    <row r="327" spans="2:32">
      <c r="B327">
        <f>sz!D327</f>
        <v>0</v>
      </c>
      <c r="C327">
        <f>sz!C327</f>
        <v>0</v>
      </c>
      <c r="D327">
        <f>sz!S327</f>
        <v>0</v>
      </c>
      <c r="E327">
        <f>sz!R327</f>
        <v>0</v>
      </c>
      <c r="F327">
        <f>sz!AG327</f>
        <v>0</v>
      </c>
      <c r="G327">
        <f>sz!AF327</f>
        <v>0</v>
      </c>
      <c r="H327">
        <f>sz!AU327</f>
        <v>0</v>
      </c>
      <c r="I327">
        <f>sz!AT327</f>
        <v>0</v>
      </c>
      <c r="J327">
        <f>sz!BI327</f>
        <v>0</v>
      </c>
      <c r="K327">
        <f>sz!BH327</f>
        <v>0</v>
      </c>
      <c r="L327">
        <f>sz!BX327</f>
        <v>0</v>
      </c>
      <c r="M327">
        <f>sz!BW327</f>
        <v>0</v>
      </c>
      <c r="N327">
        <f>sz!CM327</f>
        <v>0</v>
      </c>
      <c r="O327">
        <f>sz!CL327</f>
        <v>0</v>
      </c>
      <c r="P327">
        <f>sz!DB327</f>
        <v>0</v>
      </c>
      <c r="Q327">
        <f>sz!DA327</f>
        <v>0</v>
      </c>
      <c r="R327">
        <f>sz!DQ327</f>
        <v>0</v>
      </c>
      <c r="S327">
        <f>sz!DP327</f>
        <v>0</v>
      </c>
      <c r="AE327" t="e">
        <f t="shared" si="11"/>
        <v>#N/A</v>
      </c>
      <c r="AF327" t="e">
        <f t="shared" si="12"/>
        <v>#N/A</v>
      </c>
    </row>
    <row r="328" spans="2:32">
      <c r="B328">
        <f>sz!D328</f>
        <v>0</v>
      </c>
      <c r="C328">
        <f>sz!C328</f>
        <v>0</v>
      </c>
      <c r="D328">
        <f>sz!S328</f>
        <v>0</v>
      </c>
      <c r="E328">
        <f>sz!R328</f>
        <v>0</v>
      </c>
      <c r="F328">
        <f>sz!AG328</f>
        <v>0</v>
      </c>
      <c r="G328">
        <f>sz!AF328</f>
        <v>0</v>
      </c>
      <c r="H328">
        <f>sz!AU328</f>
        <v>0</v>
      </c>
      <c r="I328">
        <f>sz!AT328</f>
        <v>0</v>
      </c>
      <c r="J328">
        <f>sz!BI328</f>
        <v>0</v>
      </c>
      <c r="K328">
        <f>sz!BH328</f>
        <v>0</v>
      </c>
      <c r="L328">
        <f>sz!BX328</f>
        <v>0</v>
      </c>
      <c r="M328">
        <f>sz!BW328</f>
        <v>0</v>
      </c>
      <c r="N328">
        <f>sz!CM328</f>
        <v>0</v>
      </c>
      <c r="O328">
        <f>sz!CL328</f>
        <v>0</v>
      </c>
      <c r="P328">
        <f>sz!DB328</f>
        <v>0</v>
      </c>
      <c r="Q328">
        <f>sz!DA328</f>
        <v>0</v>
      </c>
      <c r="R328">
        <f>sz!DQ328</f>
        <v>0</v>
      </c>
      <c r="S328">
        <f>sz!DP328</f>
        <v>0</v>
      </c>
      <c r="AE328" t="e">
        <f t="shared" si="11"/>
        <v>#N/A</v>
      </c>
      <c r="AF328" t="e">
        <f t="shared" si="12"/>
        <v>#N/A</v>
      </c>
    </row>
    <row r="329" spans="2:32">
      <c r="B329">
        <f>sz!D329</f>
        <v>0</v>
      </c>
      <c r="C329">
        <f>sz!C329</f>
        <v>0</v>
      </c>
      <c r="D329">
        <f>sz!S329</f>
        <v>0</v>
      </c>
      <c r="E329">
        <f>sz!R329</f>
        <v>0</v>
      </c>
      <c r="F329">
        <f>sz!AG329</f>
        <v>0</v>
      </c>
      <c r="G329">
        <f>sz!AF329</f>
        <v>0</v>
      </c>
      <c r="H329">
        <f>sz!AU329</f>
        <v>0</v>
      </c>
      <c r="I329">
        <f>sz!AT329</f>
        <v>0</v>
      </c>
      <c r="J329">
        <f>sz!BI329</f>
        <v>0</v>
      </c>
      <c r="K329">
        <f>sz!BH329</f>
        <v>0</v>
      </c>
      <c r="L329">
        <f>sz!BX329</f>
        <v>0</v>
      </c>
      <c r="M329">
        <f>sz!BW329</f>
        <v>0</v>
      </c>
      <c r="N329">
        <f>sz!CM329</f>
        <v>0</v>
      </c>
      <c r="O329">
        <f>sz!CL329</f>
        <v>0</v>
      </c>
      <c r="P329">
        <f>sz!DB329</f>
        <v>0</v>
      </c>
      <c r="Q329">
        <f>sz!DA329</f>
        <v>0</v>
      </c>
      <c r="R329">
        <f>sz!DQ329</f>
        <v>0</v>
      </c>
      <c r="S329">
        <f>sz!DP329</f>
        <v>0</v>
      </c>
      <c r="AE329" t="e">
        <f t="shared" si="11"/>
        <v>#N/A</v>
      </c>
      <c r="AF329" t="e">
        <f t="shared" si="12"/>
        <v>#N/A</v>
      </c>
    </row>
    <row r="330" spans="2:32">
      <c r="B330">
        <f>sz!D330</f>
        <v>0</v>
      </c>
      <c r="C330">
        <f>sz!C330</f>
        <v>0</v>
      </c>
      <c r="D330">
        <f>sz!S330</f>
        <v>0</v>
      </c>
      <c r="E330">
        <f>sz!R330</f>
        <v>0</v>
      </c>
      <c r="F330">
        <f>sz!AG330</f>
        <v>0</v>
      </c>
      <c r="G330">
        <f>sz!AF330</f>
        <v>0</v>
      </c>
      <c r="H330">
        <f>sz!AU330</f>
        <v>0</v>
      </c>
      <c r="I330">
        <f>sz!AT330</f>
        <v>0</v>
      </c>
      <c r="J330">
        <f>sz!BI330</f>
        <v>0</v>
      </c>
      <c r="K330">
        <f>sz!BH330</f>
        <v>0</v>
      </c>
      <c r="L330">
        <f>sz!BX330</f>
        <v>0</v>
      </c>
      <c r="M330">
        <f>sz!BW330</f>
        <v>0</v>
      </c>
      <c r="N330">
        <f>sz!CM330</f>
        <v>0</v>
      </c>
      <c r="O330">
        <f>sz!CL330</f>
        <v>0</v>
      </c>
      <c r="P330">
        <f>sz!DB330</f>
        <v>0</v>
      </c>
      <c r="Q330">
        <f>sz!DA330</f>
        <v>0</v>
      </c>
      <c r="R330">
        <f>sz!DQ330</f>
        <v>0</v>
      </c>
      <c r="S330">
        <f>sz!DP330</f>
        <v>0</v>
      </c>
      <c r="AE330" t="e">
        <f t="shared" si="11"/>
        <v>#N/A</v>
      </c>
      <c r="AF330" t="e">
        <f t="shared" si="12"/>
        <v>#N/A</v>
      </c>
    </row>
    <row r="331" spans="2:32">
      <c r="B331">
        <f>sz!D331</f>
        <v>0</v>
      </c>
      <c r="C331">
        <f>sz!C331</f>
        <v>0</v>
      </c>
      <c r="D331">
        <f>sz!S331</f>
        <v>0</v>
      </c>
      <c r="E331">
        <f>sz!R331</f>
        <v>0</v>
      </c>
      <c r="F331">
        <f>sz!AG331</f>
        <v>0</v>
      </c>
      <c r="G331">
        <f>sz!AF331</f>
        <v>0</v>
      </c>
      <c r="H331">
        <f>sz!AU331</f>
        <v>0</v>
      </c>
      <c r="I331">
        <f>sz!AT331</f>
        <v>0</v>
      </c>
      <c r="J331">
        <f>sz!BI331</f>
        <v>0</v>
      </c>
      <c r="K331">
        <f>sz!BH331</f>
        <v>0</v>
      </c>
      <c r="L331">
        <f>sz!BX331</f>
        <v>0</v>
      </c>
      <c r="M331">
        <f>sz!BW331</f>
        <v>0</v>
      </c>
      <c r="N331">
        <f>sz!CM331</f>
        <v>0</v>
      </c>
      <c r="O331">
        <f>sz!CL331</f>
        <v>0</v>
      </c>
      <c r="P331">
        <f>sz!DB331</f>
        <v>0</v>
      </c>
      <c r="Q331">
        <f>sz!DA331</f>
        <v>0</v>
      </c>
      <c r="R331">
        <f>sz!DQ331</f>
        <v>0</v>
      </c>
      <c r="S331">
        <f>sz!DP331</f>
        <v>0</v>
      </c>
      <c r="AE331" t="e">
        <f t="shared" si="11"/>
        <v>#N/A</v>
      </c>
      <c r="AF331" t="e">
        <f t="shared" si="12"/>
        <v>#N/A</v>
      </c>
    </row>
    <row r="332" spans="2:32">
      <c r="B332">
        <f>sz!D332</f>
        <v>0</v>
      </c>
      <c r="C332">
        <f>sz!C332</f>
        <v>0</v>
      </c>
      <c r="D332">
        <f>sz!S332</f>
        <v>0</v>
      </c>
      <c r="E332">
        <f>sz!R332</f>
        <v>0</v>
      </c>
      <c r="F332">
        <f>sz!AG332</f>
        <v>0</v>
      </c>
      <c r="G332">
        <f>sz!AF332</f>
        <v>0</v>
      </c>
      <c r="H332">
        <f>sz!AU332</f>
        <v>0</v>
      </c>
      <c r="I332">
        <f>sz!AT332</f>
        <v>0</v>
      </c>
      <c r="J332">
        <f>sz!BI332</f>
        <v>0</v>
      </c>
      <c r="K332">
        <f>sz!BH332</f>
        <v>0</v>
      </c>
      <c r="L332">
        <f>sz!BX332</f>
        <v>0</v>
      </c>
      <c r="M332">
        <f>sz!BW332</f>
        <v>0</v>
      </c>
      <c r="N332">
        <f>sz!CM332</f>
        <v>0</v>
      </c>
      <c r="O332">
        <f>sz!CL332</f>
        <v>0</v>
      </c>
      <c r="P332">
        <f>sz!DB332</f>
        <v>0</v>
      </c>
      <c r="Q332">
        <f>sz!DA332</f>
        <v>0</v>
      </c>
      <c r="R332">
        <f>sz!DQ332</f>
        <v>0</v>
      </c>
      <c r="S332">
        <f>sz!DP332</f>
        <v>0</v>
      </c>
      <c r="AE332" t="e">
        <f t="shared" si="11"/>
        <v>#N/A</v>
      </c>
      <c r="AF332" t="e">
        <f t="shared" si="12"/>
        <v>#N/A</v>
      </c>
    </row>
    <row r="333" spans="2:32">
      <c r="B333">
        <f>sz!D333</f>
        <v>0</v>
      </c>
      <c r="C333">
        <f>sz!C333</f>
        <v>0</v>
      </c>
      <c r="D333">
        <f>sz!S333</f>
        <v>0</v>
      </c>
      <c r="E333">
        <f>sz!R333</f>
        <v>0</v>
      </c>
      <c r="F333">
        <f>sz!AG333</f>
        <v>0</v>
      </c>
      <c r="G333">
        <f>sz!AF333</f>
        <v>0</v>
      </c>
      <c r="H333">
        <f>sz!AU333</f>
        <v>0</v>
      </c>
      <c r="I333">
        <f>sz!AT333</f>
        <v>0</v>
      </c>
      <c r="J333">
        <f>sz!BI333</f>
        <v>0</v>
      </c>
      <c r="K333">
        <f>sz!BH333</f>
        <v>0</v>
      </c>
      <c r="L333">
        <f>sz!BX333</f>
        <v>0</v>
      </c>
      <c r="M333">
        <f>sz!BW333</f>
        <v>0</v>
      </c>
      <c r="N333">
        <f>sz!CM333</f>
        <v>0</v>
      </c>
      <c r="O333">
        <f>sz!CL333</f>
        <v>0</v>
      </c>
      <c r="P333">
        <f>sz!DB333</f>
        <v>0</v>
      </c>
      <c r="Q333">
        <f>sz!DA333</f>
        <v>0</v>
      </c>
      <c r="R333">
        <f>sz!DQ333</f>
        <v>0</v>
      </c>
      <c r="S333">
        <f>sz!DP333</f>
        <v>0</v>
      </c>
      <c r="AE333" t="e">
        <f t="shared" si="11"/>
        <v>#N/A</v>
      </c>
      <c r="AF333" t="e">
        <f t="shared" si="12"/>
        <v>#N/A</v>
      </c>
    </row>
    <row r="334" spans="2:32">
      <c r="B334">
        <f>sz!D334</f>
        <v>0</v>
      </c>
      <c r="C334">
        <f>sz!C334</f>
        <v>0</v>
      </c>
      <c r="D334">
        <f>sz!S334</f>
        <v>0</v>
      </c>
      <c r="E334">
        <f>sz!R334</f>
        <v>0</v>
      </c>
      <c r="F334">
        <f>sz!AG334</f>
        <v>0</v>
      </c>
      <c r="G334">
        <f>sz!AF334</f>
        <v>0</v>
      </c>
      <c r="H334">
        <f>sz!AU334</f>
        <v>0</v>
      </c>
      <c r="I334">
        <f>sz!AT334</f>
        <v>0</v>
      </c>
      <c r="J334">
        <f>sz!BI334</f>
        <v>0</v>
      </c>
      <c r="K334">
        <f>sz!BH334</f>
        <v>0</v>
      </c>
      <c r="L334">
        <f>sz!BX334</f>
        <v>0</v>
      </c>
      <c r="M334">
        <f>sz!BW334</f>
        <v>0</v>
      </c>
      <c r="N334">
        <f>sz!CM334</f>
        <v>0</v>
      </c>
      <c r="O334">
        <f>sz!CL334</f>
        <v>0</v>
      </c>
      <c r="P334">
        <f>sz!DB334</f>
        <v>0</v>
      </c>
      <c r="Q334">
        <f>sz!DA334</f>
        <v>0</v>
      </c>
      <c r="R334">
        <f>sz!DQ334</f>
        <v>0</v>
      </c>
      <c r="S334">
        <f>sz!DP334</f>
        <v>0</v>
      </c>
      <c r="AE334" t="e">
        <f t="shared" si="11"/>
        <v>#N/A</v>
      </c>
      <c r="AF334" t="e">
        <f t="shared" si="12"/>
        <v>#N/A</v>
      </c>
    </row>
    <row r="335" spans="2:32">
      <c r="B335">
        <f>sz!D335</f>
        <v>0</v>
      </c>
      <c r="C335">
        <f>sz!C335</f>
        <v>0</v>
      </c>
      <c r="D335">
        <f>sz!S335</f>
        <v>0</v>
      </c>
      <c r="E335">
        <f>sz!R335</f>
        <v>0</v>
      </c>
      <c r="F335">
        <f>sz!AG335</f>
        <v>0</v>
      </c>
      <c r="G335">
        <f>sz!AF335</f>
        <v>0</v>
      </c>
      <c r="H335">
        <f>sz!AU335</f>
        <v>0</v>
      </c>
      <c r="I335">
        <f>sz!AT335</f>
        <v>0</v>
      </c>
      <c r="J335">
        <f>sz!BI335</f>
        <v>0</v>
      </c>
      <c r="K335">
        <f>sz!BH335</f>
        <v>0</v>
      </c>
      <c r="L335">
        <f>sz!BX335</f>
        <v>0</v>
      </c>
      <c r="M335">
        <f>sz!BW335</f>
        <v>0</v>
      </c>
      <c r="N335">
        <f>sz!CM335</f>
        <v>0</v>
      </c>
      <c r="O335">
        <f>sz!CL335</f>
        <v>0</v>
      </c>
      <c r="P335">
        <f>sz!DB335</f>
        <v>0</v>
      </c>
      <c r="Q335">
        <f>sz!DA335</f>
        <v>0</v>
      </c>
      <c r="R335">
        <f>sz!DQ335</f>
        <v>0</v>
      </c>
      <c r="S335">
        <f>sz!DP335</f>
        <v>0</v>
      </c>
      <c r="AE335" t="e">
        <f t="shared" si="11"/>
        <v>#N/A</v>
      </c>
      <c r="AF335" t="e">
        <f t="shared" si="12"/>
        <v>#N/A</v>
      </c>
    </row>
    <row r="336" spans="2:32">
      <c r="B336">
        <f>sz!D336</f>
        <v>0</v>
      </c>
      <c r="C336">
        <f>sz!C336</f>
        <v>0</v>
      </c>
      <c r="D336">
        <f>sz!S336</f>
        <v>0</v>
      </c>
      <c r="E336">
        <f>sz!R336</f>
        <v>0</v>
      </c>
      <c r="F336">
        <f>sz!AG336</f>
        <v>0</v>
      </c>
      <c r="G336">
        <f>sz!AF336</f>
        <v>0</v>
      </c>
      <c r="H336">
        <f>sz!AU336</f>
        <v>0</v>
      </c>
      <c r="I336">
        <f>sz!AT336</f>
        <v>0</v>
      </c>
      <c r="J336">
        <f>sz!BI336</f>
        <v>0</v>
      </c>
      <c r="K336">
        <f>sz!BH336</f>
        <v>0</v>
      </c>
      <c r="L336">
        <f>sz!BX336</f>
        <v>0</v>
      </c>
      <c r="M336">
        <f>sz!BW336</f>
        <v>0</v>
      </c>
      <c r="N336">
        <f>sz!CM336</f>
        <v>0</v>
      </c>
      <c r="O336">
        <f>sz!CL336</f>
        <v>0</v>
      </c>
      <c r="P336">
        <f>sz!DB336</f>
        <v>0</v>
      </c>
      <c r="Q336">
        <f>sz!DA336</f>
        <v>0</v>
      </c>
      <c r="R336">
        <f>sz!DQ336</f>
        <v>0</v>
      </c>
      <c r="S336">
        <f>sz!DP336</f>
        <v>0</v>
      </c>
      <c r="AE336" t="e">
        <f t="shared" si="11"/>
        <v>#N/A</v>
      </c>
      <c r="AF336" t="e">
        <f t="shared" si="12"/>
        <v>#N/A</v>
      </c>
    </row>
    <row r="337" spans="2:32">
      <c r="B337">
        <f>sz!D337</f>
        <v>0</v>
      </c>
      <c r="C337">
        <f>sz!C337</f>
        <v>0</v>
      </c>
      <c r="D337">
        <f>sz!S337</f>
        <v>0</v>
      </c>
      <c r="E337">
        <f>sz!R337</f>
        <v>0</v>
      </c>
      <c r="F337">
        <f>sz!AG337</f>
        <v>0</v>
      </c>
      <c r="G337">
        <f>sz!AF337</f>
        <v>0</v>
      </c>
      <c r="H337">
        <f>sz!AU337</f>
        <v>0</v>
      </c>
      <c r="I337">
        <f>sz!AT337</f>
        <v>0</v>
      </c>
      <c r="J337">
        <f>sz!BI337</f>
        <v>0</v>
      </c>
      <c r="K337">
        <f>sz!BH337</f>
        <v>0</v>
      </c>
      <c r="L337">
        <f>sz!BX337</f>
        <v>0</v>
      </c>
      <c r="M337">
        <f>sz!BW337</f>
        <v>0</v>
      </c>
      <c r="N337">
        <f>sz!CM337</f>
        <v>0</v>
      </c>
      <c r="O337">
        <f>sz!CL337</f>
        <v>0</v>
      </c>
      <c r="P337">
        <f>sz!DB337</f>
        <v>0</v>
      </c>
      <c r="Q337">
        <f>sz!DA337</f>
        <v>0</v>
      </c>
      <c r="R337">
        <f>sz!DQ337</f>
        <v>0</v>
      </c>
      <c r="S337">
        <f>sz!DP337</f>
        <v>0</v>
      </c>
      <c r="AE337" t="e">
        <f t="shared" si="11"/>
        <v>#N/A</v>
      </c>
      <c r="AF337" t="e">
        <f t="shared" si="12"/>
        <v>#N/A</v>
      </c>
    </row>
    <row r="338" spans="2:32">
      <c r="B338">
        <f>sz!D338</f>
        <v>0</v>
      </c>
      <c r="C338">
        <f>sz!C338</f>
        <v>0</v>
      </c>
      <c r="D338">
        <f>sz!S338</f>
        <v>0</v>
      </c>
      <c r="E338">
        <f>sz!R338</f>
        <v>0</v>
      </c>
      <c r="F338">
        <f>sz!AG338</f>
        <v>0</v>
      </c>
      <c r="G338">
        <f>sz!AF338</f>
        <v>0</v>
      </c>
      <c r="H338">
        <f>sz!AU338</f>
        <v>0</v>
      </c>
      <c r="I338">
        <f>sz!AT338</f>
        <v>0</v>
      </c>
      <c r="J338">
        <f>sz!BI338</f>
        <v>0</v>
      </c>
      <c r="K338">
        <f>sz!BH338</f>
        <v>0</v>
      </c>
      <c r="L338">
        <f>sz!BX338</f>
        <v>0</v>
      </c>
      <c r="M338">
        <f>sz!BW338</f>
        <v>0</v>
      </c>
      <c r="N338">
        <f>sz!CM338</f>
        <v>0</v>
      </c>
      <c r="O338">
        <f>sz!CL338</f>
        <v>0</v>
      </c>
      <c r="P338">
        <f>sz!DB338</f>
        <v>0</v>
      </c>
      <c r="Q338">
        <f>sz!DA338</f>
        <v>0</v>
      </c>
      <c r="R338">
        <f>sz!DQ338</f>
        <v>0</v>
      </c>
      <c r="S338">
        <f>sz!DP338</f>
        <v>0</v>
      </c>
      <c r="AE338" t="e">
        <f t="shared" si="11"/>
        <v>#N/A</v>
      </c>
      <c r="AF338" t="e">
        <f t="shared" si="12"/>
        <v>#N/A</v>
      </c>
    </row>
    <row r="339" spans="2:32">
      <c r="B339">
        <f>sz!D339</f>
        <v>0</v>
      </c>
      <c r="C339">
        <f>sz!C339</f>
        <v>0</v>
      </c>
      <c r="D339">
        <f>sz!S339</f>
        <v>0</v>
      </c>
      <c r="E339">
        <f>sz!R339</f>
        <v>0</v>
      </c>
      <c r="F339">
        <f>sz!AG339</f>
        <v>0</v>
      </c>
      <c r="G339">
        <f>sz!AF339</f>
        <v>0</v>
      </c>
      <c r="H339">
        <f>sz!AU339</f>
        <v>0</v>
      </c>
      <c r="I339">
        <f>sz!AT339</f>
        <v>0</v>
      </c>
      <c r="J339">
        <f>sz!BI339</f>
        <v>0</v>
      </c>
      <c r="K339">
        <f>sz!BH339</f>
        <v>0</v>
      </c>
      <c r="L339">
        <f>sz!BX339</f>
        <v>0</v>
      </c>
      <c r="M339">
        <f>sz!BW339</f>
        <v>0</v>
      </c>
      <c r="N339">
        <f>sz!CM339</f>
        <v>0</v>
      </c>
      <c r="O339">
        <f>sz!CL339</f>
        <v>0</v>
      </c>
      <c r="P339">
        <f>sz!DB339</f>
        <v>0</v>
      </c>
      <c r="Q339">
        <f>sz!DA339</f>
        <v>0</v>
      </c>
      <c r="R339">
        <f>sz!DQ339</f>
        <v>0</v>
      </c>
      <c r="S339">
        <f>sz!DP339</f>
        <v>0</v>
      </c>
      <c r="AE339" t="e">
        <f t="shared" si="11"/>
        <v>#N/A</v>
      </c>
      <c r="AF339" t="e">
        <f t="shared" si="12"/>
        <v>#N/A</v>
      </c>
    </row>
    <row r="340" spans="2:32">
      <c r="B340">
        <f>sz!D340</f>
        <v>0</v>
      </c>
      <c r="C340">
        <f>sz!C340</f>
        <v>0</v>
      </c>
      <c r="D340">
        <f>sz!S340</f>
        <v>0</v>
      </c>
      <c r="E340">
        <f>sz!R340</f>
        <v>0</v>
      </c>
      <c r="F340">
        <f>sz!AG340</f>
        <v>0</v>
      </c>
      <c r="G340">
        <f>sz!AF340</f>
        <v>0</v>
      </c>
      <c r="H340">
        <f>sz!AU340</f>
        <v>0</v>
      </c>
      <c r="I340">
        <f>sz!AT340</f>
        <v>0</v>
      </c>
      <c r="J340">
        <f>sz!BI340</f>
        <v>0</v>
      </c>
      <c r="K340">
        <f>sz!BH340</f>
        <v>0</v>
      </c>
      <c r="L340">
        <f>sz!BX340</f>
        <v>0</v>
      </c>
      <c r="M340">
        <f>sz!BW340</f>
        <v>0</v>
      </c>
      <c r="N340">
        <f>sz!CM340</f>
        <v>0</v>
      </c>
      <c r="O340">
        <f>sz!CL340</f>
        <v>0</v>
      </c>
      <c r="P340">
        <f>sz!DB340</f>
        <v>0</v>
      </c>
      <c r="Q340">
        <f>sz!DA340</f>
        <v>0</v>
      </c>
      <c r="R340">
        <f>sz!DQ340</f>
        <v>0</v>
      </c>
      <c r="S340">
        <f>sz!DP340</f>
        <v>0</v>
      </c>
      <c r="AE340" t="e">
        <f t="shared" si="11"/>
        <v>#N/A</v>
      </c>
      <c r="AF340" t="e">
        <f t="shared" si="12"/>
        <v>#N/A</v>
      </c>
    </row>
    <row r="341" spans="2:32">
      <c r="B341">
        <f>sz!D341</f>
        <v>0</v>
      </c>
      <c r="C341">
        <f>sz!C341</f>
        <v>0</v>
      </c>
      <c r="D341">
        <f>sz!S341</f>
        <v>0</v>
      </c>
      <c r="E341">
        <f>sz!R341</f>
        <v>0</v>
      </c>
      <c r="F341">
        <f>sz!AG341</f>
        <v>0</v>
      </c>
      <c r="G341">
        <f>sz!AF341</f>
        <v>0</v>
      </c>
      <c r="H341">
        <f>sz!AU341</f>
        <v>0</v>
      </c>
      <c r="I341">
        <f>sz!AT341</f>
        <v>0</v>
      </c>
      <c r="J341">
        <f>sz!BI341</f>
        <v>0</v>
      </c>
      <c r="K341">
        <f>sz!BH341</f>
        <v>0</v>
      </c>
      <c r="L341">
        <f>sz!BX341</f>
        <v>0</v>
      </c>
      <c r="M341">
        <f>sz!BW341</f>
        <v>0</v>
      </c>
      <c r="N341">
        <f>sz!CM341</f>
        <v>0</v>
      </c>
      <c r="O341">
        <f>sz!CL341</f>
        <v>0</v>
      </c>
      <c r="P341">
        <f>sz!DB341</f>
        <v>0</v>
      </c>
      <c r="Q341">
        <f>sz!DA341</f>
        <v>0</v>
      </c>
      <c r="R341">
        <f>sz!DQ341</f>
        <v>0</v>
      </c>
      <c r="S341">
        <f>sz!DP341</f>
        <v>0</v>
      </c>
      <c r="AE341" t="e">
        <f t="shared" si="11"/>
        <v>#N/A</v>
      </c>
      <c r="AF341" t="e">
        <f t="shared" si="12"/>
        <v>#N/A</v>
      </c>
    </row>
    <row r="342" spans="2:32">
      <c r="B342">
        <f>sz!D342</f>
        <v>0</v>
      </c>
      <c r="C342">
        <f>sz!C342</f>
        <v>0</v>
      </c>
      <c r="D342">
        <f>sz!S342</f>
        <v>0</v>
      </c>
      <c r="E342">
        <f>sz!R342</f>
        <v>0</v>
      </c>
      <c r="F342">
        <f>sz!AG342</f>
        <v>0</v>
      </c>
      <c r="G342">
        <f>sz!AF342</f>
        <v>0</v>
      </c>
      <c r="H342">
        <f>sz!AU342</f>
        <v>0</v>
      </c>
      <c r="I342">
        <f>sz!AT342</f>
        <v>0</v>
      </c>
      <c r="J342">
        <f>sz!BI342</f>
        <v>0</v>
      </c>
      <c r="K342">
        <f>sz!BH342</f>
        <v>0</v>
      </c>
      <c r="L342">
        <f>sz!BX342</f>
        <v>0</v>
      </c>
      <c r="M342">
        <f>sz!BW342</f>
        <v>0</v>
      </c>
      <c r="N342">
        <f>sz!CM342</f>
        <v>0</v>
      </c>
      <c r="O342">
        <f>sz!CL342</f>
        <v>0</v>
      </c>
      <c r="P342">
        <f>sz!DB342</f>
        <v>0</v>
      </c>
      <c r="Q342">
        <f>sz!DA342</f>
        <v>0</v>
      </c>
      <c r="R342">
        <f>sz!DQ342</f>
        <v>0</v>
      </c>
      <c r="S342">
        <f>sz!DP342</f>
        <v>0</v>
      </c>
      <c r="AE342" t="e">
        <f t="shared" si="11"/>
        <v>#N/A</v>
      </c>
      <c r="AF342" t="e">
        <f t="shared" si="12"/>
        <v>#N/A</v>
      </c>
    </row>
    <row r="343" spans="2:32">
      <c r="B343">
        <f>sz!D343</f>
        <v>0</v>
      </c>
      <c r="C343">
        <f>sz!C343</f>
        <v>0</v>
      </c>
      <c r="D343">
        <f>sz!S343</f>
        <v>0</v>
      </c>
      <c r="E343">
        <f>sz!R343</f>
        <v>0</v>
      </c>
      <c r="F343">
        <f>sz!AG343</f>
        <v>0</v>
      </c>
      <c r="G343">
        <f>sz!AF343</f>
        <v>0</v>
      </c>
      <c r="H343">
        <f>sz!AU343</f>
        <v>0</v>
      </c>
      <c r="I343">
        <f>sz!AT343</f>
        <v>0</v>
      </c>
      <c r="J343">
        <f>sz!BI343</f>
        <v>0</v>
      </c>
      <c r="K343">
        <f>sz!BH343</f>
        <v>0</v>
      </c>
      <c r="L343">
        <f>sz!BX343</f>
        <v>0</v>
      </c>
      <c r="M343">
        <f>sz!BW343</f>
        <v>0</v>
      </c>
      <c r="N343">
        <f>sz!CM343</f>
        <v>0</v>
      </c>
      <c r="O343">
        <f>sz!CL343</f>
        <v>0</v>
      </c>
      <c r="P343">
        <f>sz!DB343</f>
        <v>0</v>
      </c>
      <c r="Q343">
        <f>sz!DA343</f>
        <v>0</v>
      </c>
      <c r="R343">
        <f>sz!DQ343</f>
        <v>0</v>
      </c>
      <c r="S343">
        <f>sz!DP343</f>
        <v>0</v>
      </c>
      <c r="AE343" t="e">
        <f t="shared" si="11"/>
        <v>#N/A</v>
      </c>
      <c r="AF343" t="e">
        <f t="shared" si="12"/>
        <v>#N/A</v>
      </c>
    </row>
    <row r="344" spans="2:32">
      <c r="B344">
        <f>sz!D344</f>
        <v>0</v>
      </c>
      <c r="C344">
        <f>sz!C344</f>
        <v>0</v>
      </c>
      <c r="D344">
        <f>sz!S344</f>
        <v>0</v>
      </c>
      <c r="E344">
        <f>sz!R344</f>
        <v>0</v>
      </c>
      <c r="F344">
        <f>sz!AG344</f>
        <v>0</v>
      </c>
      <c r="G344">
        <f>sz!AF344</f>
        <v>0</v>
      </c>
      <c r="H344">
        <f>sz!AU344</f>
        <v>0</v>
      </c>
      <c r="I344">
        <f>sz!AT344</f>
        <v>0</v>
      </c>
      <c r="J344">
        <f>sz!BI344</f>
        <v>0</v>
      </c>
      <c r="K344">
        <f>sz!BH344</f>
        <v>0</v>
      </c>
      <c r="L344">
        <f>sz!BX344</f>
        <v>0</v>
      </c>
      <c r="M344">
        <f>sz!BW344</f>
        <v>0</v>
      </c>
      <c r="N344">
        <f>sz!CM344</f>
        <v>0</v>
      </c>
      <c r="O344">
        <f>sz!CL344</f>
        <v>0</v>
      </c>
      <c r="P344">
        <f>sz!DB344</f>
        <v>0</v>
      </c>
      <c r="Q344">
        <f>sz!DA344</f>
        <v>0</v>
      </c>
      <c r="R344">
        <f>sz!DQ344</f>
        <v>0</v>
      </c>
      <c r="S344">
        <f>sz!DP344</f>
        <v>0</v>
      </c>
      <c r="AE344" t="e">
        <f t="shared" si="11"/>
        <v>#N/A</v>
      </c>
      <c r="AF344" t="e">
        <f t="shared" si="12"/>
        <v>#N/A</v>
      </c>
    </row>
    <row r="345" spans="2:32">
      <c r="B345">
        <f>sz!D345</f>
        <v>0</v>
      </c>
      <c r="C345">
        <f>sz!C345</f>
        <v>0</v>
      </c>
      <c r="D345">
        <f>sz!S345</f>
        <v>0</v>
      </c>
      <c r="E345">
        <f>sz!R345</f>
        <v>0</v>
      </c>
      <c r="F345">
        <f>sz!AG345</f>
        <v>0</v>
      </c>
      <c r="G345">
        <f>sz!AF345</f>
        <v>0</v>
      </c>
      <c r="H345">
        <f>sz!AU345</f>
        <v>0</v>
      </c>
      <c r="I345">
        <f>sz!AT345</f>
        <v>0</v>
      </c>
      <c r="J345">
        <f>sz!BI345</f>
        <v>0</v>
      </c>
      <c r="K345">
        <f>sz!BH345</f>
        <v>0</v>
      </c>
      <c r="L345">
        <f>sz!BX345</f>
        <v>0</v>
      </c>
      <c r="M345">
        <f>sz!BW345</f>
        <v>0</v>
      </c>
      <c r="N345">
        <f>sz!CM345</f>
        <v>0</v>
      </c>
      <c r="O345">
        <f>sz!CL345</f>
        <v>0</v>
      </c>
      <c r="P345">
        <f>sz!DB345</f>
        <v>0</v>
      </c>
      <c r="Q345">
        <f>sz!DA345</f>
        <v>0</v>
      </c>
      <c r="R345">
        <f>sz!DQ345</f>
        <v>0</v>
      </c>
      <c r="S345">
        <f>sz!DP345</f>
        <v>0</v>
      </c>
      <c r="AE345" t="e">
        <f t="shared" si="11"/>
        <v>#N/A</v>
      </c>
      <c r="AF345" t="e">
        <f t="shared" si="12"/>
        <v>#N/A</v>
      </c>
    </row>
    <row r="346" spans="2:32">
      <c r="B346">
        <f>sz!D346</f>
        <v>0</v>
      </c>
      <c r="C346">
        <f>sz!C346</f>
        <v>0</v>
      </c>
      <c r="D346">
        <f>sz!S346</f>
        <v>0</v>
      </c>
      <c r="E346">
        <f>sz!R346</f>
        <v>0</v>
      </c>
      <c r="F346">
        <f>sz!AG346</f>
        <v>0</v>
      </c>
      <c r="G346">
        <f>sz!AF346</f>
        <v>0</v>
      </c>
      <c r="H346">
        <f>sz!AU346</f>
        <v>0</v>
      </c>
      <c r="I346">
        <f>sz!AT346</f>
        <v>0</v>
      </c>
      <c r="J346">
        <f>sz!BI346</f>
        <v>0</v>
      </c>
      <c r="K346">
        <f>sz!BH346</f>
        <v>0</v>
      </c>
      <c r="L346">
        <f>sz!BX346</f>
        <v>0</v>
      </c>
      <c r="M346">
        <f>sz!BW346</f>
        <v>0</v>
      </c>
      <c r="N346">
        <f>sz!CM346</f>
        <v>0</v>
      </c>
      <c r="O346">
        <f>sz!CL346</f>
        <v>0</v>
      </c>
      <c r="P346">
        <f>sz!DB346</f>
        <v>0</v>
      </c>
      <c r="Q346">
        <f>sz!DA346</f>
        <v>0</v>
      </c>
      <c r="R346">
        <f>sz!DQ346</f>
        <v>0</v>
      </c>
      <c r="S346">
        <f>sz!DP346</f>
        <v>0</v>
      </c>
      <c r="AE346" t="e">
        <f t="shared" si="11"/>
        <v>#N/A</v>
      </c>
      <c r="AF346" t="e">
        <f t="shared" si="12"/>
        <v>#N/A</v>
      </c>
    </row>
    <row r="347" spans="2:32">
      <c r="B347">
        <f>sz!D347</f>
        <v>0</v>
      </c>
      <c r="C347">
        <f>sz!C347</f>
        <v>0</v>
      </c>
      <c r="D347">
        <f>sz!S347</f>
        <v>0</v>
      </c>
      <c r="E347">
        <f>sz!R347</f>
        <v>0</v>
      </c>
      <c r="F347">
        <f>sz!AG347</f>
        <v>0</v>
      </c>
      <c r="G347">
        <f>sz!AF347</f>
        <v>0</v>
      </c>
      <c r="H347">
        <f>sz!AU347</f>
        <v>0</v>
      </c>
      <c r="I347">
        <f>sz!AT347</f>
        <v>0</v>
      </c>
      <c r="J347">
        <f>sz!BI347</f>
        <v>0</v>
      </c>
      <c r="K347">
        <f>sz!BH347</f>
        <v>0</v>
      </c>
      <c r="L347">
        <f>sz!BX347</f>
        <v>0</v>
      </c>
      <c r="M347">
        <f>sz!BW347</f>
        <v>0</v>
      </c>
      <c r="N347">
        <f>sz!CM347</f>
        <v>0</v>
      </c>
      <c r="O347">
        <f>sz!CL347</f>
        <v>0</v>
      </c>
      <c r="P347">
        <f>sz!DB347</f>
        <v>0</v>
      </c>
      <c r="Q347">
        <f>sz!DA347</f>
        <v>0</v>
      </c>
      <c r="R347">
        <f>sz!DQ347</f>
        <v>0</v>
      </c>
      <c r="S347">
        <f>sz!DP347</f>
        <v>0</v>
      </c>
      <c r="AE347" t="e">
        <f t="shared" si="11"/>
        <v>#N/A</v>
      </c>
      <c r="AF347" t="e">
        <f t="shared" si="12"/>
        <v>#N/A</v>
      </c>
    </row>
    <row r="348" spans="2:32">
      <c r="B348">
        <f>sz!D348</f>
        <v>0</v>
      </c>
      <c r="C348">
        <f>sz!C348</f>
        <v>0</v>
      </c>
      <c r="D348">
        <f>sz!S348</f>
        <v>0</v>
      </c>
      <c r="E348">
        <f>sz!R348</f>
        <v>0</v>
      </c>
      <c r="F348">
        <f>sz!AG348</f>
        <v>0</v>
      </c>
      <c r="G348">
        <f>sz!AF348</f>
        <v>0</v>
      </c>
      <c r="H348">
        <f>sz!AU348</f>
        <v>0</v>
      </c>
      <c r="I348">
        <f>sz!AT348</f>
        <v>0</v>
      </c>
      <c r="J348">
        <f>sz!BI348</f>
        <v>0</v>
      </c>
      <c r="K348">
        <f>sz!BH348</f>
        <v>0</v>
      </c>
      <c r="L348">
        <f>sz!BX348</f>
        <v>0</v>
      </c>
      <c r="M348">
        <f>sz!BW348</f>
        <v>0</v>
      </c>
      <c r="N348">
        <f>sz!CM348</f>
        <v>0</v>
      </c>
      <c r="O348">
        <f>sz!CL348</f>
        <v>0</v>
      </c>
      <c r="P348">
        <f>sz!DB348</f>
        <v>0</v>
      </c>
      <c r="Q348">
        <f>sz!DA348</f>
        <v>0</v>
      </c>
      <c r="R348">
        <f>sz!DQ348</f>
        <v>0</v>
      </c>
      <c r="S348">
        <f>sz!DP348</f>
        <v>0</v>
      </c>
      <c r="AE348" t="e">
        <f t="shared" si="11"/>
        <v>#N/A</v>
      </c>
      <c r="AF348" t="e">
        <f t="shared" si="12"/>
        <v>#N/A</v>
      </c>
    </row>
    <row r="349" spans="2:32">
      <c r="B349">
        <f>sz!D349</f>
        <v>0</v>
      </c>
      <c r="C349">
        <f>sz!C349</f>
        <v>0</v>
      </c>
      <c r="D349">
        <f>sz!S349</f>
        <v>0</v>
      </c>
      <c r="E349">
        <f>sz!R349</f>
        <v>0</v>
      </c>
      <c r="F349">
        <f>sz!AG349</f>
        <v>0</v>
      </c>
      <c r="G349">
        <f>sz!AF349</f>
        <v>0</v>
      </c>
      <c r="H349">
        <f>sz!AU349</f>
        <v>0</v>
      </c>
      <c r="I349">
        <f>sz!AT349</f>
        <v>0</v>
      </c>
      <c r="J349">
        <f>sz!BI349</f>
        <v>0</v>
      </c>
      <c r="K349">
        <f>sz!BH349</f>
        <v>0</v>
      </c>
      <c r="L349">
        <f>sz!BX349</f>
        <v>0</v>
      </c>
      <c r="M349">
        <f>sz!BW349</f>
        <v>0</v>
      </c>
      <c r="N349">
        <f>sz!CM349</f>
        <v>0</v>
      </c>
      <c r="O349">
        <f>sz!CL349</f>
        <v>0</v>
      </c>
      <c r="P349">
        <f>sz!DB349</f>
        <v>0</v>
      </c>
      <c r="Q349">
        <f>sz!DA349</f>
        <v>0</v>
      </c>
      <c r="R349">
        <f>sz!DQ349</f>
        <v>0</v>
      </c>
      <c r="S349">
        <f>sz!DP349</f>
        <v>0</v>
      </c>
      <c r="AE349" t="e">
        <f t="shared" si="11"/>
        <v>#N/A</v>
      </c>
      <c r="AF349" t="e">
        <f t="shared" si="12"/>
        <v>#N/A</v>
      </c>
    </row>
    <row r="350" spans="2:32">
      <c r="B350">
        <f>sz!D350</f>
        <v>0</v>
      </c>
      <c r="C350">
        <f>sz!C350</f>
        <v>0</v>
      </c>
      <c r="D350">
        <f>sz!S350</f>
        <v>0</v>
      </c>
      <c r="E350">
        <f>sz!R350</f>
        <v>0</v>
      </c>
      <c r="F350">
        <f>sz!AG350</f>
        <v>0</v>
      </c>
      <c r="G350">
        <f>sz!AF350</f>
        <v>0</v>
      </c>
      <c r="H350">
        <f>sz!AU350</f>
        <v>0</v>
      </c>
      <c r="I350">
        <f>sz!AT350</f>
        <v>0</v>
      </c>
      <c r="J350">
        <f>sz!BI350</f>
        <v>0</v>
      </c>
      <c r="K350">
        <f>sz!BH350</f>
        <v>0</v>
      </c>
      <c r="L350">
        <f>sz!BX350</f>
        <v>0</v>
      </c>
      <c r="M350">
        <f>sz!BW350</f>
        <v>0</v>
      </c>
      <c r="N350">
        <f>sz!CM350</f>
        <v>0</v>
      </c>
      <c r="O350">
        <f>sz!CL350</f>
        <v>0</v>
      </c>
      <c r="P350">
        <f>sz!DB350</f>
        <v>0</v>
      </c>
      <c r="Q350">
        <f>sz!DA350</f>
        <v>0</v>
      </c>
      <c r="R350">
        <f>sz!DQ350</f>
        <v>0</v>
      </c>
      <c r="S350">
        <f>sz!DP350</f>
        <v>0</v>
      </c>
      <c r="AE350" t="e">
        <f t="shared" si="11"/>
        <v>#N/A</v>
      </c>
      <c r="AF350" t="e">
        <f t="shared" si="12"/>
        <v>#N/A</v>
      </c>
    </row>
    <row r="351" spans="2:32">
      <c r="B351">
        <f>sz!D351</f>
        <v>0</v>
      </c>
      <c r="C351">
        <f>sz!C351</f>
        <v>0</v>
      </c>
      <c r="D351">
        <f>sz!S351</f>
        <v>0</v>
      </c>
      <c r="E351">
        <f>sz!R351</f>
        <v>0</v>
      </c>
      <c r="F351">
        <f>sz!AG351</f>
        <v>0</v>
      </c>
      <c r="G351">
        <f>sz!AF351</f>
        <v>0</v>
      </c>
      <c r="H351">
        <f>sz!AU351</f>
        <v>0</v>
      </c>
      <c r="I351">
        <f>sz!AT351</f>
        <v>0</v>
      </c>
      <c r="J351">
        <f>sz!BI351</f>
        <v>0</v>
      </c>
      <c r="K351">
        <f>sz!BH351</f>
        <v>0</v>
      </c>
      <c r="L351">
        <f>sz!BX351</f>
        <v>0</v>
      </c>
      <c r="M351">
        <f>sz!BW351</f>
        <v>0</v>
      </c>
      <c r="N351">
        <f>sz!CM351</f>
        <v>0</v>
      </c>
      <c r="O351">
        <f>sz!CL351</f>
        <v>0</v>
      </c>
      <c r="P351">
        <f>sz!DB351</f>
        <v>0</v>
      </c>
      <c r="Q351">
        <f>sz!DA351</f>
        <v>0</v>
      </c>
      <c r="R351">
        <f>sz!DQ351</f>
        <v>0</v>
      </c>
      <c r="S351">
        <f>sz!DP351</f>
        <v>0</v>
      </c>
      <c r="AE351" t="e">
        <f t="shared" si="11"/>
        <v>#N/A</v>
      </c>
      <c r="AF351" t="e">
        <f t="shared" si="12"/>
        <v>#N/A</v>
      </c>
    </row>
    <row r="352" spans="2:32">
      <c r="B352">
        <f>sz!D352</f>
        <v>0</v>
      </c>
      <c r="C352">
        <f>sz!C352</f>
        <v>0</v>
      </c>
      <c r="D352">
        <f>sz!S352</f>
        <v>0</v>
      </c>
      <c r="E352">
        <f>sz!R352</f>
        <v>0</v>
      </c>
      <c r="F352">
        <f>sz!AG352</f>
        <v>0</v>
      </c>
      <c r="G352">
        <f>sz!AF352</f>
        <v>0</v>
      </c>
      <c r="H352">
        <f>sz!AU352</f>
        <v>0</v>
      </c>
      <c r="I352">
        <f>sz!AT352</f>
        <v>0</v>
      </c>
      <c r="J352">
        <f>sz!BI352</f>
        <v>0</v>
      </c>
      <c r="K352">
        <f>sz!BH352</f>
        <v>0</v>
      </c>
      <c r="L352">
        <f>sz!BX352</f>
        <v>0</v>
      </c>
      <c r="M352">
        <f>sz!BW352</f>
        <v>0</v>
      </c>
      <c r="N352">
        <f>sz!CM352</f>
        <v>0</v>
      </c>
      <c r="O352">
        <f>sz!CL352</f>
        <v>0</v>
      </c>
      <c r="P352">
        <f>sz!DB352</f>
        <v>0</v>
      </c>
      <c r="Q352">
        <f>sz!DA352</f>
        <v>0</v>
      </c>
      <c r="R352">
        <f>sz!DQ352</f>
        <v>0</v>
      </c>
      <c r="S352">
        <f>sz!DP352</f>
        <v>0</v>
      </c>
      <c r="AE352" t="e">
        <f t="shared" si="11"/>
        <v>#N/A</v>
      </c>
      <c r="AF352" t="e">
        <f t="shared" si="12"/>
        <v>#N/A</v>
      </c>
    </row>
    <row r="353" spans="2:32">
      <c r="B353">
        <f>sz!D353</f>
        <v>0</v>
      </c>
      <c r="C353">
        <f>sz!C353</f>
        <v>0</v>
      </c>
      <c r="D353">
        <f>sz!S353</f>
        <v>0</v>
      </c>
      <c r="E353">
        <f>sz!R353</f>
        <v>0</v>
      </c>
      <c r="F353">
        <f>sz!AG353</f>
        <v>0</v>
      </c>
      <c r="G353">
        <f>sz!AF353</f>
        <v>0</v>
      </c>
      <c r="H353">
        <f>sz!AU353</f>
        <v>0</v>
      </c>
      <c r="I353">
        <f>sz!AT353</f>
        <v>0</v>
      </c>
      <c r="J353">
        <f>sz!BI353</f>
        <v>0</v>
      </c>
      <c r="K353">
        <f>sz!BH353</f>
        <v>0</v>
      </c>
      <c r="L353">
        <f>sz!BX353</f>
        <v>0</v>
      </c>
      <c r="M353">
        <f>sz!BW353</f>
        <v>0</v>
      </c>
      <c r="N353">
        <f>sz!CM353</f>
        <v>0</v>
      </c>
      <c r="O353">
        <f>sz!CL353</f>
        <v>0</v>
      </c>
      <c r="P353">
        <f>sz!DB353</f>
        <v>0</v>
      </c>
      <c r="Q353">
        <f>sz!DA353</f>
        <v>0</v>
      </c>
      <c r="R353">
        <f>sz!DQ353</f>
        <v>0</v>
      </c>
      <c r="S353">
        <f>sz!DP353</f>
        <v>0</v>
      </c>
      <c r="AE353" t="e">
        <f t="shared" si="11"/>
        <v>#N/A</v>
      </c>
      <c r="AF353" t="e">
        <f t="shared" si="12"/>
        <v>#N/A</v>
      </c>
    </row>
    <row r="354" spans="2:32">
      <c r="B354">
        <f>sz!D354</f>
        <v>0</v>
      </c>
      <c r="C354">
        <f>sz!C354</f>
        <v>0</v>
      </c>
      <c r="D354">
        <f>sz!S354</f>
        <v>0</v>
      </c>
      <c r="E354">
        <f>sz!R354</f>
        <v>0</v>
      </c>
      <c r="F354">
        <f>sz!AG354</f>
        <v>0</v>
      </c>
      <c r="G354">
        <f>sz!AF354</f>
        <v>0</v>
      </c>
      <c r="H354">
        <f>sz!AU354</f>
        <v>0</v>
      </c>
      <c r="I354">
        <f>sz!AT354</f>
        <v>0</v>
      </c>
      <c r="J354">
        <f>sz!BI354</f>
        <v>0</v>
      </c>
      <c r="K354">
        <f>sz!BH354</f>
        <v>0</v>
      </c>
      <c r="L354">
        <f>sz!BX354</f>
        <v>0</v>
      </c>
      <c r="M354">
        <f>sz!BW354</f>
        <v>0</v>
      </c>
      <c r="N354">
        <f>sz!CM354</f>
        <v>0</v>
      </c>
      <c r="O354">
        <f>sz!CL354</f>
        <v>0</v>
      </c>
      <c r="P354">
        <f>sz!DB354</f>
        <v>0</v>
      </c>
      <c r="Q354">
        <f>sz!DA354</f>
        <v>0</v>
      </c>
      <c r="R354">
        <f>sz!DQ354</f>
        <v>0</v>
      </c>
      <c r="S354">
        <f>sz!DP354</f>
        <v>0</v>
      </c>
      <c r="AE354" t="e">
        <f t="shared" si="11"/>
        <v>#N/A</v>
      </c>
      <c r="AF354" t="e">
        <f t="shared" si="12"/>
        <v>#N/A</v>
      </c>
    </row>
    <row r="355" spans="2:32">
      <c r="B355">
        <f>sz!D355</f>
        <v>0</v>
      </c>
      <c r="C355">
        <f>sz!C355</f>
        <v>0</v>
      </c>
      <c r="D355">
        <f>sz!S355</f>
        <v>0</v>
      </c>
      <c r="E355">
        <f>sz!R355</f>
        <v>0</v>
      </c>
      <c r="F355">
        <f>sz!AG355</f>
        <v>0</v>
      </c>
      <c r="G355">
        <f>sz!AF355</f>
        <v>0</v>
      </c>
      <c r="H355">
        <f>sz!AU355</f>
        <v>0</v>
      </c>
      <c r="I355">
        <f>sz!AT355</f>
        <v>0</v>
      </c>
      <c r="J355">
        <f>sz!BI355</f>
        <v>0</v>
      </c>
      <c r="K355">
        <f>sz!BH355</f>
        <v>0</v>
      </c>
      <c r="L355">
        <f>sz!BX355</f>
        <v>0</v>
      </c>
      <c r="M355">
        <f>sz!BW355</f>
        <v>0</v>
      </c>
      <c r="N355">
        <f>sz!CM355</f>
        <v>0</v>
      </c>
      <c r="O355">
        <f>sz!CL355</f>
        <v>0</v>
      </c>
      <c r="P355">
        <f>sz!DB355</f>
        <v>0</v>
      </c>
      <c r="Q355">
        <f>sz!DA355</f>
        <v>0</v>
      </c>
      <c r="R355">
        <f>sz!DQ355</f>
        <v>0</v>
      </c>
      <c r="S355">
        <f>sz!DP355</f>
        <v>0</v>
      </c>
      <c r="AE355" t="e">
        <f t="shared" si="11"/>
        <v>#N/A</v>
      </c>
      <c r="AF355" t="e">
        <f t="shared" si="12"/>
        <v>#N/A</v>
      </c>
    </row>
    <row r="356" spans="2:32">
      <c r="B356">
        <f>sz!D356</f>
        <v>0</v>
      </c>
      <c r="C356">
        <f>sz!C356</f>
        <v>0</v>
      </c>
      <c r="D356">
        <f>sz!S356</f>
        <v>0</v>
      </c>
      <c r="E356">
        <f>sz!R356</f>
        <v>0</v>
      </c>
      <c r="F356">
        <f>sz!AG356</f>
        <v>0</v>
      </c>
      <c r="G356">
        <f>sz!AF356</f>
        <v>0</v>
      </c>
      <c r="H356">
        <f>sz!AU356</f>
        <v>0</v>
      </c>
      <c r="I356">
        <f>sz!AT356</f>
        <v>0</v>
      </c>
      <c r="J356">
        <f>sz!BI356</f>
        <v>0</v>
      </c>
      <c r="K356">
        <f>sz!BH356</f>
        <v>0</v>
      </c>
      <c r="L356">
        <f>sz!BX356</f>
        <v>0</v>
      </c>
      <c r="M356">
        <f>sz!BW356</f>
        <v>0</v>
      </c>
      <c r="N356">
        <f>sz!CM356</f>
        <v>0</v>
      </c>
      <c r="O356">
        <f>sz!CL356</f>
        <v>0</v>
      </c>
      <c r="P356">
        <f>sz!DB356</f>
        <v>0</v>
      </c>
      <c r="Q356">
        <f>sz!DA356</f>
        <v>0</v>
      </c>
      <c r="R356">
        <f>sz!DQ356</f>
        <v>0</v>
      </c>
      <c r="S356">
        <f>sz!DP356</f>
        <v>0</v>
      </c>
      <c r="AE356" t="e">
        <f t="shared" si="11"/>
        <v>#N/A</v>
      </c>
      <c r="AF356" t="e">
        <f t="shared" si="12"/>
        <v>#N/A</v>
      </c>
    </row>
    <row r="357" spans="2:32">
      <c r="B357">
        <f>sz!D357</f>
        <v>0</v>
      </c>
      <c r="C357">
        <f>sz!C357</f>
        <v>0</v>
      </c>
      <c r="D357">
        <f>sz!S357</f>
        <v>0</v>
      </c>
      <c r="E357">
        <f>sz!R357</f>
        <v>0</v>
      </c>
      <c r="F357">
        <f>sz!AG357</f>
        <v>0</v>
      </c>
      <c r="G357">
        <f>sz!AF357</f>
        <v>0</v>
      </c>
      <c r="H357">
        <f>sz!AU357</f>
        <v>0</v>
      </c>
      <c r="I357">
        <f>sz!AT357</f>
        <v>0</v>
      </c>
      <c r="J357">
        <f>sz!BI357</f>
        <v>0</v>
      </c>
      <c r="K357">
        <f>sz!BH357</f>
        <v>0</v>
      </c>
      <c r="L357">
        <f>sz!BX357</f>
        <v>0</v>
      </c>
      <c r="M357">
        <f>sz!BW357</f>
        <v>0</v>
      </c>
      <c r="N357">
        <f>sz!CM357</f>
        <v>0</v>
      </c>
      <c r="O357">
        <f>sz!CL357</f>
        <v>0</v>
      </c>
      <c r="P357">
        <f>sz!DB357</f>
        <v>0</v>
      </c>
      <c r="Q357">
        <f>sz!DA357</f>
        <v>0</v>
      </c>
      <c r="R357">
        <f>sz!DQ357</f>
        <v>0</v>
      </c>
      <c r="S357">
        <f>sz!DP357</f>
        <v>0</v>
      </c>
      <c r="AE357" t="e">
        <f t="shared" si="11"/>
        <v>#N/A</v>
      </c>
      <c r="AF357" t="e">
        <f t="shared" si="12"/>
        <v>#N/A</v>
      </c>
    </row>
    <row r="358" spans="2:32">
      <c r="B358">
        <f>sz!D358</f>
        <v>0</v>
      </c>
      <c r="C358">
        <f>sz!C358</f>
        <v>0</v>
      </c>
      <c r="D358">
        <f>sz!S358</f>
        <v>0</v>
      </c>
      <c r="E358">
        <f>sz!R358</f>
        <v>0</v>
      </c>
      <c r="F358">
        <f>sz!AG358</f>
        <v>0</v>
      </c>
      <c r="G358">
        <f>sz!AF358</f>
        <v>0</v>
      </c>
      <c r="H358">
        <f>sz!AU358</f>
        <v>0</v>
      </c>
      <c r="I358">
        <f>sz!AT358</f>
        <v>0</v>
      </c>
      <c r="J358">
        <f>sz!BI358</f>
        <v>0</v>
      </c>
      <c r="K358">
        <f>sz!BH358</f>
        <v>0</v>
      </c>
      <c r="L358">
        <f>sz!BX358</f>
        <v>0</v>
      </c>
      <c r="M358">
        <f>sz!BW358</f>
        <v>0</v>
      </c>
      <c r="N358">
        <f>sz!CM358</f>
        <v>0</v>
      </c>
      <c r="O358">
        <f>sz!CL358</f>
        <v>0</v>
      </c>
      <c r="P358">
        <f>sz!DB358</f>
        <v>0</v>
      </c>
      <c r="Q358">
        <f>sz!DA358</f>
        <v>0</v>
      </c>
      <c r="R358">
        <f>sz!DQ358</f>
        <v>0</v>
      </c>
      <c r="S358">
        <f>sz!DP358</f>
        <v>0</v>
      </c>
      <c r="AE358" t="e">
        <f t="shared" si="11"/>
        <v>#N/A</v>
      </c>
      <c r="AF358" t="e">
        <f t="shared" si="12"/>
        <v>#N/A</v>
      </c>
    </row>
    <row r="359" spans="2:32">
      <c r="B359">
        <f>sz!D359</f>
        <v>0</v>
      </c>
      <c r="C359">
        <f>sz!C359</f>
        <v>0</v>
      </c>
      <c r="D359">
        <f>sz!S359</f>
        <v>0</v>
      </c>
      <c r="E359">
        <f>sz!R359</f>
        <v>0</v>
      </c>
      <c r="F359">
        <f>sz!AG359</f>
        <v>0</v>
      </c>
      <c r="G359">
        <f>sz!AF359</f>
        <v>0</v>
      </c>
      <c r="H359">
        <f>sz!AU359</f>
        <v>0</v>
      </c>
      <c r="I359">
        <f>sz!AT359</f>
        <v>0</v>
      </c>
      <c r="J359">
        <f>sz!BI359</f>
        <v>0</v>
      </c>
      <c r="K359">
        <f>sz!BH359</f>
        <v>0</v>
      </c>
      <c r="L359">
        <f>sz!BX359</f>
        <v>0</v>
      </c>
      <c r="M359">
        <f>sz!BW359</f>
        <v>0</v>
      </c>
      <c r="N359">
        <f>sz!CM359</f>
        <v>0</v>
      </c>
      <c r="O359">
        <f>sz!CL359</f>
        <v>0</v>
      </c>
      <c r="P359">
        <f>sz!DB359</f>
        <v>0</v>
      </c>
      <c r="Q359">
        <f>sz!DA359</f>
        <v>0</v>
      </c>
      <c r="R359">
        <f>sz!DQ359</f>
        <v>0</v>
      </c>
      <c r="S359">
        <f>sz!DP359</f>
        <v>0</v>
      </c>
      <c r="AE359" t="e">
        <f t="shared" si="11"/>
        <v>#N/A</v>
      </c>
      <c r="AF359" t="e">
        <f t="shared" si="12"/>
        <v>#N/A</v>
      </c>
    </row>
    <row r="360" spans="2:32">
      <c r="B360">
        <f>sz!D360</f>
        <v>0</v>
      </c>
      <c r="C360">
        <f>sz!C360</f>
        <v>0</v>
      </c>
      <c r="D360">
        <f>sz!S360</f>
        <v>0</v>
      </c>
      <c r="E360">
        <f>sz!R360</f>
        <v>0</v>
      </c>
      <c r="F360">
        <f>sz!AG360</f>
        <v>0</v>
      </c>
      <c r="G360">
        <f>sz!AF360</f>
        <v>0</v>
      </c>
      <c r="H360">
        <f>sz!AU360</f>
        <v>0</v>
      </c>
      <c r="I360">
        <f>sz!AT360</f>
        <v>0</v>
      </c>
      <c r="J360">
        <f>sz!BI360</f>
        <v>0</v>
      </c>
      <c r="K360">
        <f>sz!BH360</f>
        <v>0</v>
      </c>
      <c r="L360">
        <f>sz!BX360</f>
        <v>0</v>
      </c>
      <c r="M360">
        <f>sz!BW360</f>
        <v>0</v>
      </c>
      <c r="N360">
        <f>sz!CM360</f>
        <v>0</v>
      </c>
      <c r="O360">
        <f>sz!CL360</f>
        <v>0</v>
      </c>
      <c r="P360">
        <f>sz!DB360</f>
        <v>0</v>
      </c>
      <c r="Q360">
        <f>sz!DA360</f>
        <v>0</v>
      </c>
      <c r="R360">
        <f>sz!DQ360</f>
        <v>0</v>
      </c>
      <c r="S360">
        <f>sz!DP360</f>
        <v>0</v>
      </c>
      <c r="AE360" t="e">
        <f t="shared" si="11"/>
        <v>#N/A</v>
      </c>
      <c r="AF360" t="e">
        <f t="shared" si="12"/>
        <v>#N/A</v>
      </c>
    </row>
    <row r="361" spans="2:32">
      <c r="B361">
        <f>sz!D361</f>
        <v>0</v>
      </c>
      <c r="C361">
        <f>sz!C361</f>
        <v>0</v>
      </c>
      <c r="D361">
        <f>sz!S361</f>
        <v>0</v>
      </c>
      <c r="E361">
        <f>sz!R361</f>
        <v>0</v>
      </c>
      <c r="F361">
        <f>sz!AG361</f>
        <v>0</v>
      </c>
      <c r="G361">
        <f>sz!AF361</f>
        <v>0</v>
      </c>
      <c r="H361">
        <f>sz!AU361</f>
        <v>0</v>
      </c>
      <c r="I361">
        <f>sz!AT361</f>
        <v>0</v>
      </c>
      <c r="J361">
        <f>sz!BI361</f>
        <v>0</v>
      </c>
      <c r="K361">
        <f>sz!BH361</f>
        <v>0</v>
      </c>
      <c r="L361">
        <f>sz!BX361</f>
        <v>0</v>
      </c>
      <c r="M361">
        <f>sz!BW361</f>
        <v>0</v>
      </c>
      <c r="N361">
        <f>sz!CM361</f>
        <v>0</v>
      </c>
      <c r="O361">
        <f>sz!CL361</f>
        <v>0</v>
      </c>
      <c r="P361">
        <f>sz!DB361</f>
        <v>0</v>
      </c>
      <c r="Q361">
        <f>sz!DA361</f>
        <v>0</v>
      </c>
      <c r="R361">
        <f>sz!DQ361</f>
        <v>0</v>
      </c>
      <c r="S361">
        <f>sz!DP361</f>
        <v>0</v>
      </c>
      <c r="AE361" t="e">
        <f t="shared" si="11"/>
        <v>#N/A</v>
      </c>
      <c r="AF361" t="e">
        <f t="shared" si="12"/>
        <v>#N/A</v>
      </c>
    </row>
    <row r="362" spans="2:32">
      <c r="B362">
        <f>sz!D362</f>
        <v>0</v>
      </c>
      <c r="C362">
        <f>sz!C362</f>
        <v>0</v>
      </c>
      <c r="D362">
        <f>sz!S362</f>
        <v>0</v>
      </c>
      <c r="E362">
        <f>sz!R362</f>
        <v>0</v>
      </c>
      <c r="F362">
        <f>sz!AG362</f>
        <v>0</v>
      </c>
      <c r="G362">
        <f>sz!AF362</f>
        <v>0</v>
      </c>
      <c r="H362">
        <f>sz!AU362</f>
        <v>0</v>
      </c>
      <c r="I362">
        <f>sz!AT362</f>
        <v>0</v>
      </c>
      <c r="J362">
        <f>sz!BI362</f>
        <v>0</v>
      </c>
      <c r="K362">
        <f>sz!BH362</f>
        <v>0</v>
      </c>
      <c r="L362">
        <f>sz!BX362</f>
        <v>0</v>
      </c>
      <c r="M362">
        <f>sz!BW362</f>
        <v>0</v>
      </c>
      <c r="N362">
        <f>sz!CM362</f>
        <v>0</v>
      </c>
      <c r="O362">
        <f>sz!CL362</f>
        <v>0</v>
      </c>
      <c r="P362">
        <f>sz!DB362</f>
        <v>0</v>
      </c>
      <c r="Q362">
        <f>sz!DA362</f>
        <v>0</v>
      </c>
      <c r="R362">
        <f>sz!DQ362</f>
        <v>0</v>
      </c>
      <c r="S362">
        <f>sz!DP362</f>
        <v>0</v>
      </c>
      <c r="AE362" t="e">
        <f t="shared" si="11"/>
        <v>#N/A</v>
      </c>
      <c r="AF362" t="e">
        <f t="shared" si="12"/>
        <v>#N/A</v>
      </c>
    </row>
    <row r="363" spans="2:32">
      <c r="B363">
        <f>sz!D363</f>
        <v>0</v>
      </c>
      <c r="C363">
        <f>sz!C363</f>
        <v>0</v>
      </c>
      <c r="D363">
        <f>sz!S363</f>
        <v>0</v>
      </c>
      <c r="E363">
        <f>sz!R363</f>
        <v>0</v>
      </c>
      <c r="F363">
        <f>sz!AG363</f>
        <v>0</v>
      </c>
      <c r="G363">
        <f>sz!AF363</f>
        <v>0</v>
      </c>
      <c r="H363">
        <f>sz!AU363</f>
        <v>0</v>
      </c>
      <c r="I363">
        <f>sz!AT363</f>
        <v>0</v>
      </c>
      <c r="J363">
        <f>sz!BI363</f>
        <v>0</v>
      </c>
      <c r="K363">
        <f>sz!BH363</f>
        <v>0</v>
      </c>
      <c r="L363">
        <f>sz!BX363</f>
        <v>0</v>
      </c>
      <c r="M363">
        <f>sz!BW363</f>
        <v>0</v>
      </c>
      <c r="N363">
        <f>sz!CM363</f>
        <v>0</v>
      </c>
      <c r="O363">
        <f>sz!CL363</f>
        <v>0</v>
      </c>
      <c r="P363">
        <f>sz!DB363</f>
        <v>0</v>
      </c>
      <c r="Q363">
        <f>sz!DA363</f>
        <v>0</v>
      </c>
      <c r="R363">
        <f>sz!DQ363</f>
        <v>0</v>
      </c>
      <c r="S363">
        <f>sz!DP363</f>
        <v>0</v>
      </c>
      <c r="AE363" t="e">
        <f t="shared" si="11"/>
        <v>#N/A</v>
      </c>
      <c r="AF363" t="e">
        <f t="shared" si="12"/>
        <v>#N/A</v>
      </c>
    </row>
    <row r="364" spans="2:32">
      <c r="B364">
        <f>sz!D364</f>
        <v>0</v>
      </c>
      <c r="C364">
        <f>sz!C364</f>
        <v>0</v>
      </c>
      <c r="D364">
        <f>sz!S364</f>
        <v>0</v>
      </c>
      <c r="E364">
        <f>sz!R364</f>
        <v>0</v>
      </c>
      <c r="F364">
        <f>sz!AG364</f>
        <v>0</v>
      </c>
      <c r="G364">
        <f>sz!AF364</f>
        <v>0</v>
      </c>
      <c r="H364">
        <f>sz!AU364</f>
        <v>0</v>
      </c>
      <c r="I364">
        <f>sz!AT364</f>
        <v>0</v>
      </c>
      <c r="J364">
        <f>sz!BI364</f>
        <v>0</v>
      </c>
      <c r="K364">
        <f>sz!BH364</f>
        <v>0</v>
      </c>
      <c r="L364">
        <f>sz!BX364</f>
        <v>0</v>
      </c>
      <c r="M364">
        <f>sz!BW364</f>
        <v>0</v>
      </c>
      <c r="N364">
        <f>sz!CM364</f>
        <v>0</v>
      </c>
      <c r="O364">
        <f>sz!CL364</f>
        <v>0</v>
      </c>
      <c r="P364">
        <f>sz!DB364</f>
        <v>0</v>
      </c>
      <c r="Q364">
        <f>sz!DA364</f>
        <v>0</v>
      </c>
      <c r="R364">
        <f>sz!DQ364</f>
        <v>0</v>
      </c>
      <c r="S364">
        <f>sz!DP364</f>
        <v>0</v>
      </c>
      <c r="AE364" t="e">
        <f t="shared" si="11"/>
        <v>#N/A</v>
      </c>
      <c r="AF364" t="e">
        <f t="shared" si="12"/>
        <v>#N/A</v>
      </c>
    </row>
    <row r="365" spans="2:32">
      <c r="B365">
        <f>sz!D365</f>
        <v>0</v>
      </c>
      <c r="C365">
        <f>sz!C365</f>
        <v>0</v>
      </c>
      <c r="D365">
        <f>sz!S365</f>
        <v>0</v>
      </c>
      <c r="E365">
        <f>sz!R365</f>
        <v>0</v>
      </c>
      <c r="F365">
        <f>sz!AG365</f>
        <v>0</v>
      </c>
      <c r="G365">
        <f>sz!AF365</f>
        <v>0</v>
      </c>
      <c r="H365">
        <f>sz!AU365</f>
        <v>0</v>
      </c>
      <c r="I365">
        <f>sz!AT365</f>
        <v>0</v>
      </c>
      <c r="J365">
        <f>sz!BI365</f>
        <v>0</v>
      </c>
      <c r="K365">
        <f>sz!BH365</f>
        <v>0</v>
      </c>
      <c r="L365">
        <f>sz!BX365</f>
        <v>0</v>
      </c>
      <c r="M365">
        <f>sz!BW365</f>
        <v>0</v>
      </c>
      <c r="N365">
        <f>sz!CM365</f>
        <v>0</v>
      </c>
      <c r="O365">
        <f>sz!CL365</f>
        <v>0</v>
      </c>
      <c r="P365">
        <f>sz!DB365</f>
        <v>0</v>
      </c>
      <c r="Q365">
        <f>sz!DA365</f>
        <v>0</v>
      </c>
      <c r="R365">
        <f>sz!DQ365</f>
        <v>0</v>
      </c>
      <c r="S365">
        <f>sz!DP365</f>
        <v>0</v>
      </c>
      <c r="AE365" t="e">
        <f t="shared" si="11"/>
        <v>#N/A</v>
      </c>
      <c r="AF365" t="e">
        <f t="shared" si="12"/>
        <v>#N/A</v>
      </c>
    </row>
    <row r="366" spans="2:32">
      <c r="B366">
        <f>sz!D366</f>
        <v>0</v>
      </c>
      <c r="C366">
        <f>sz!C366</f>
        <v>0</v>
      </c>
      <c r="D366">
        <f>sz!S366</f>
        <v>0</v>
      </c>
      <c r="E366">
        <f>sz!R366</f>
        <v>0</v>
      </c>
      <c r="F366">
        <f>sz!AG366</f>
        <v>0</v>
      </c>
      <c r="G366">
        <f>sz!AF366</f>
        <v>0</v>
      </c>
      <c r="H366">
        <f>sz!AU366</f>
        <v>0</v>
      </c>
      <c r="I366">
        <f>sz!AT366</f>
        <v>0</v>
      </c>
      <c r="J366">
        <f>sz!BI366</f>
        <v>0</v>
      </c>
      <c r="K366">
        <f>sz!BH366</f>
        <v>0</v>
      </c>
      <c r="L366">
        <f>sz!BX366</f>
        <v>0</v>
      </c>
      <c r="M366">
        <f>sz!BW366</f>
        <v>0</v>
      </c>
      <c r="N366">
        <f>sz!CM366</f>
        <v>0</v>
      </c>
      <c r="O366">
        <f>sz!CL366</f>
        <v>0</v>
      </c>
      <c r="P366">
        <f>sz!DB366</f>
        <v>0</v>
      </c>
      <c r="Q366">
        <f>sz!DA366</f>
        <v>0</v>
      </c>
      <c r="R366">
        <f>sz!DQ366</f>
        <v>0</v>
      </c>
      <c r="S366">
        <f>sz!DP366</f>
        <v>0</v>
      </c>
      <c r="AE366" t="e">
        <f t="shared" si="11"/>
        <v>#N/A</v>
      </c>
      <c r="AF366" t="e">
        <f t="shared" si="12"/>
        <v>#N/A</v>
      </c>
    </row>
    <row r="367" spans="2:32">
      <c r="B367">
        <f>sz!D367</f>
        <v>0</v>
      </c>
      <c r="C367">
        <f>sz!C367</f>
        <v>0</v>
      </c>
      <c r="D367">
        <f>sz!S367</f>
        <v>0</v>
      </c>
      <c r="E367">
        <f>sz!R367</f>
        <v>0</v>
      </c>
      <c r="F367">
        <f>sz!AG367</f>
        <v>0</v>
      </c>
      <c r="G367">
        <f>sz!AF367</f>
        <v>0</v>
      </c>
      <c r="H367">
        <f>sz!AU367</f>
        <v>0</v>
      </c>
      <c r="I367">
        <f>sz!AT367</f>
        <v>0</v>
      </c>
      <c r="J367">
        <f>sz!BI367</f>
        <v>0</v>
      </c>
      <c r="K367">
        <f>sz!BH367</f>
        <v>0</v>
      </c>
      <c r="L367">
        <f>sz!BX367</f>
        <v>0</v>
      </c>
      <c r="M367">
        <f>sz!BW367</f>
        <v>0</v>
      </c>
      <c r="N367">
        <f>sz!CM367</f>
        <v>0</v>
      </c>
      <c r="O367">
        <f>sz!CL367</f>
        <v>0</v>
      </c>
      <c r="P367">
        <f>sz!DB367</f>
        <v>0</v>
      </c>
      <c r="Q367">
        <f>sz!DA367</f>
        <v>0</v>
      </c>
      <c r="R367">
        <f>sz!DQ367</f>
        <v>0</v>
      </c>
      <c r="S367">
        <f>sz!DP367</f>
        <v>0</v>
      </c>
      <c r="AE367" t="e">
        <f t="shared" si="11"/>
        <v>#N/A</v>
      </c>
      <c r="AF367" t="e">
        <f t="shared" si="12"/>
        <v>#N/A</v>
      </c>
    </row>
    <row r="368" spans="2:32">
      <c r="B368">
        <f>sz!D368</f>
        <v>0</v>
      </c>
      <c r="C368">
        <f>sz!C368</f>
        <v>0</v>
      </c>
      <c r="D368">
        <f>sz!S368</f>
        <v>0</v>
      </c>
      <c r="E368">
        <f>sz!R368</f>
        <v>0</v>
      </c>
      <c r="F368">
        <f>sz!AG368</f>
        <v>0</v>
      </c>
      <c r="G368">
        <f>sz!AF368</f>
        <v>0</v>
      </c>
      <c r="H368">
        <f>sz!AU368</f>
        <v>0</v>
      </c>
      <c r="I368">
        <f>sz!AT368</f>
        <v>0</v>
      </c>
      <c r="J368">
        <f>sz!BI368</f>
        <v>0</v>
      </c>
      <c r="K368">
        <f>sz!BH368</f>
        <v>0</v>
      </c>
      <c r="L368">
        <f>sz!BX368</f>
        <v>0</v>
      </c>
      <c r="M368">
        <f>sz!BW368</f>
        <v>0</v>
      </c>
      <c r="N368">
        <f>sz!CM368</f>
        <v>0</v>
      </c>
      <c r="O368">
        <f>sz!CL368</f>
        <v>0</v>
      </c>
      <c r="P368">
        <f>sz!DB368</f>
        <v>0</v>
      </c>
      <c r="Q368">
        <f>sz!DA368</f>
        <v>0</v>
      </c>
      <c r="R368">
        <f>sz!DQ368</f>
        <v>0</v>
      </c>
      <c r="S368">
        <f>sz!DP368</f>
        <v>0</v>
      </c>
      <c r="AE368" t="e">
        <f t="shared" si="11"/>
        <v>#N/A</v>
      </c>
      <c r="AF368" t="e">
        <f t="shared" si="12"/>
        <v>#N/A</v>
      </c>
    </row>
    <row r="369" spans="2:32">
      <c r="B369">
        <f>sz!D369</f>
        <v>0</v>
      </c>
      <c r="C369">
        <f>sz!C369</f>
        <v>0</v>
      </c>
      <c r="D369">
        <f>sz!S369</f>
        <v>0</v>
      </c>
      <c r="E369">
        <f>sz!R369</f>
        <v>0</v>
      </c>
      <c r="F369">
        <f>sz!AG369</f>
        <v>0</v>
      </c>
      <c r="G369">
        <f>sz!AF369</f>
        <v>0</v>
      </c>
      <c r="H369">
        <f>sz!AU369</f>
        <v>0</v>
      </c>
      <c r="I369">
        <f>sz!AT369</f>
        <v>0</v>
      </c>
      <c r="J369">
        <f>sz!BI369</f>
        <v>0</v>
      </c>
      <c r="K369">
        <f>sz!BH369</f>
        <v>0</v>
      </c>
      <c r="L369">
        <f>sz!BX369</f>
        <v>0</v>
      </c>
      <c r="M369">
        <f>sz!BW369</f>
        <v>0</v>
      </c>
      <c r="N369">
        <f>sz!CM369</f>
        <v>0</v>
      </c>
      <c r="O369">
        <f>sz!CL369</f>
        <v>0</v>
      </c>
      <c r="P369">
        <f>sz!DB369</f>
        <v>0</v>
      </c>
      <c r="Q369">
        <f>sz!DA369</f>
        <v>0</v>
      </c>
      <c r="R369">
        <f>sz!DQ369</f>
        <v>0</v>
      </c>
      <c r="S369">
        <f>sz!DP369</f>
        <v>0</v>
      </c>
      <c r="AE369" t="e">
        <f t="shared" si="11"/>
        <v>#N/A</v>
      </c>
      <c r="AF369" t="e">
        <f t="shared" si="12"/>
        <v>#N/A</v>
      </c>
    </row>
    <row r="370" spans="2:32">
      <c r="B370">
        <f>sz!D370</f>
        <v>0</v>
      </c>
      <c r="C370">
        <f>sz!C370</f>
        <v>0</v>
      </c>
      <c r="D370">
        <f>sz!S370</f>
        <v>0</v>
      </c>
      <c r="E370">
        <f>sz!R370</f>
        <v>0</v>
      </c>
      <c r="F370">
        <f>sz!AG370</f>
        <v>0</v>
      </c>
      <c r="G370">
        <f>sz!AF370</f>
        <v>0</v>
      </c>
      <c r="H370">
        <f>sz!AU370</f>
        <v>0</v>
      </c>
      <c r="I370">
        <f>sz!AT370</f>
        <v>0</v>
      </c>
      <c r="J370">
        <f>sz!BI370</f>
        <v>0</v>
      </c>
      <c r="K370">
        <f>sz!BH370</f>
        <v>0</v>
      </c>
      <c r="L370">
        <f>sz!BX370</f>
        <v>0</v>
      </c>
      <c r="M370">
        <f>sz!BW370</f>
        <v>0</v>
      </c>
      <c r="N370">
        <f>sz!CM370</f>
        <v>0</v>
      </c>
      <c r="O370">
        <f>sz!CL370</f>
        <v>0</v>
      </c>
      <c r="P370">
        <f>sz!DB370</f>
        <v>0</v>
      </c>
      <c r="Q370">
        <f>sz!DA370</f>
        <v>0</v>
      </c>
      <c r="R370">
        <f>sz!DQ370</f>
        <v>0</v>
      </c>
      <c r="S370">
        <f>sz!DP370</f>
        <v>0</v>
      </c>
      <c r="AE370" t="e">
        <f t="shared" si="11"/>
        <v>#N/A</v>
      </c>
      <c r="AF370" t="e">
        <f t="shared" si="12"/>
        <v>#N/A</v>
      </c>
    </row>
    <row r="371" spans="2:32">
      <c r="B371">
        <f>sz!D371</f>
        <v>0</v>
      </c>
      <c r="C371">
        <f>sz!C371</f>
        <v>0</v>
      </c>
      <c r="D371">
        <f>sz!S371</f>
        <v>0</v>
      </c>
      <c r="E371">
        <f>sz!R371</f>
        <v>0</v>
      </c>
      <c r="F371">
        <f>sz!AG371</f>
        <v>0</v>
      </c>
      <c r="G371">
        <f>sz!AF371</f>
        <v>0</v>
      </c>
      <c r="H371">
        <f>sz!AU371</f>
        <v>0</v>
      </c>
      <c r="I371">
        <f>sz!AT371</f>
        <v>0</v>
      </c>
      <c r="J371">
        <f>sz!BI371</f>
        <v>0</v>
      </c>
      <c r="K371">
        <f>sz!BH371</f>
        <v>0</v>
      </c>
      <c r="L371">
        <f>sz!BX371</f>
        <v>0</v>
      </c>
      <c r="M371">
        <f>sz!BW371</f>
        <v>0</v>
      </c>
      <c r="N371">
        <f>sz!CM371</f>
        <v>0</v>
      </c>
      <c r="O371">
        <f>sz!CL371</f>
        <v>0</v>
      </c>
      <c r="P371">
        <f>sz!DB371</f>
        <v>0</v>
      </c>
      <c r="Q371">
        <f>sz!DA371</f>
        <v>0</v>
      </c>
      <c r="R371">
        <f>sz!DQ371</f>
        <v>0</v>
      </c>
      <c r="S371">
        <f>sz!DP371</f>
        <v>0</v>
      </c>
      <c r="AE371" t="e">
        <f t="shared" si="11"/>
        <v>#N/A</v>
      </c>
      <c r="AF371" t="e">
        <f t="shared" si="12"/>
        <v>#N/A</v>
      </c>
    </row>
    <row r="372" spans="2:32">
      <c r="B372">
        <f>sz!D372</f>
        <v>0</v>
      </c>
      <c r="C372">
        <f>sz!C372</f>
        <v>0</v>
      </c>
      <c r="D372">
        <f>sz!S372</f>
        <v>0</v>
      </c>
      <c r="E372">
        <f>sz!R372</f>
        <v>0</v>
      </c>
      <c r="F372">
        <f>sz!AG372</f>
        <v>0</v>
      </c>
      <c r="G372">
        <f>sz!AF372</f>
        <v>0</v>
      </c>
      <c r="H372">
        <f>sz!AU372</f>
        <v>0</v>
      </c>
      <c r="I372">
        <f>sz!AT372</f>
        <v>0</v>
      </c>
      <c r="J372">
        <f>sz!BI372</f>
        <v>0</v>
      </c>
      <c r="K372">
        <f>sz!BH372</f>
        <v>0</v>
      </c>
      <c r="L372">
        <f>sz!BX372</f>
        <v>0</v>
      </c>
      <c r="M372">
        <f>sz!BW372</f>
        <v>0</v>
      </c>
      <c r="N372">
        <f>sz!CM372</f>
        <v>0</v>
      </c>
      <c r="O372">
        <f>sz!CL372</f>
        <v>0</v>
      </c>
      <c r="P372">
        <f>sz!DB372</f>
        <v>0</v>
      </c>
      <c r="Q372">
        <f>sz!DA372</f>
        <v>0</v>
      </c>
      <c r="R372">
        <f>sz!DQ372</f>
        <v>0</v>
      </c>
      <c r="S372">
        <f>sz!DP372</f>
        <v>0</v>
      </c>
      <c r="AE372" t="e">
        <f t="shared" si="11"/>
        <v>#N/A</v>
      </c>
      <c r="AF372" t="e">
        <f t="shared" si="12"/>
        <v>#N/A</v>
      </c>
    </row>
    <row r="373" spans="2:32">
      <c r="B373">
        <f>sz!D373</f>
        <v>0</v>
      </c>
      <c r="C373">
        <f>sz!C373</f>
        <v>0</v>
      </c>
      <c r="D373">
        <f>sz!S373</f>
        <v>0</v>
      </c>
      <c r="E373">
        <f>sz!R373</f>
        <v>0</v>
      </c>
      <c r="F373">
        <f>sz!AG373</f>
        <v>0</v>
      </c>
      <c r="G373">
        <f>sz!AF373</f>
        <v>0</v>
      </c>
      <c r="H373">
        <f>sz!AU373</f>
        <v>0</v>
      </c>
      <c r="I373">
        <f>sz!AT373</f>
        <v>0</v>
      </c>
      <c r="J373">
        <f>sz!BI373</f>
        <v>0</v>
      </c>
      <c r="K373">
        <f>sz!BH373</f>
        <v>0</v>
      </c>
      <c r="L373">
        <f>sz!BX373</f>
        <v>0</v>
      </c>
      <c r="M373">
        <f>sz!BW373</f>
        <v>0</v>
      </c>
      <c r="N373">
        <f>sz!CM373</f>
        <v>0</v>
      </c>
      <c r="O373">
        <f>sz!CL373</f>
        <v>0</v>
      </c>
      <c r="P373">
        <f>sz!DB373</f>
        <v>0</v>
      </c>
      <c r="Q373">
        <f>sz!DA373</f>
        <v>0</v>
      </c>
      <c r="R373">
        <f>sz!DQ373</f>
        <v>0</v>
      </c>
      <c r="S373">
        <f>sz!DP373</f>
        <v>0</v>
      </c>
      <c r="AE373" t="e">
        <f t="shared" si="11"/>
        <v>#N/A</v>
      </c>
      <c r="AF373" t="e">
        <f t="shared" si="12"/>
        <v>#N/A</v>
      </c>
    </row>
    <row r="374" spans="2:32">
      <c r="B374">
        <f>sz!D374</f>
        <v>0</v>
      </c>
      <c r="C374">
        <f>sz!C374</f>
        <v>0</v>
      </c>
      <c r="D374">
        <f>sz!S374</f>
        <v>0</v>
      </c>
      <c r="E374">
        <f>sz!R374</f>
        <v>0</v>
      </c>
      <c r="F374">
        <f>sz!AG374</f>
        <v>0</v>
      </c>
      <c r="G374">
        <f>sz!AF374</f>
        <v>0</v>
      </c>
      <c r="H374">
        <f>sz!AU374</f>
        <v>0</v>
      </c>
      <c r="I374">
        <f>sz!AT374</f>
        <v>0</v>
      </c>
      <c r="J374">
        <f>sz!BI374</f>
        <v>0</v>
      </c>
      <c r="K374">
        <f>sz!BH374</f>
        <v>0</v>
      </c>
      <c r="L374">
        <f>sz!BX374</f>
        <v>0</v>
      </c>
      <c r="M374">
        <f>sz!BW374</f>
        <v>0</v>
      </c>
      <c r="N374">
        <f>sz!CM374</f>
        <v>0</v>
      </c>
      <c r="O374">
        <f>sz!CL374</f>
        <v>0</v>
      </c>
      <c r="P374">
        <f>sz!DB374</f>
        <v>0</v>
      </c>
      <c r="Q374">
        <f>sz!DA374</f>
        <v>0</v>
      </c>
      <c r="R374">
        <f>sz!DQ374</f>
        <v>0</v>
      </c>
      <c r="S374">
        <f>sz!DP374</f>
        <v>0</v>
      </c>
      <c r="AE374" t="e">
        <f t="shared" si="11"/>
        <v>#N/A</v>
      </c>
      <c r="AF374" t="e">
        <f t="shared" si="12"/>
        <v>#N/A</v>
      </c>
    </row>
    <row r="375" spans="2:32">
      <c r="B375">
        <f>sz!D375</f>
        <v>0</v>
      </c>
      <c r="C375">
        <f>sz!C375</f>
        <v>0</v>
      </c>
      <c r="D375">
        <f>sz!S375</f>
        <v>0</v>
      </c>
      <c r="E375">
        <f>sz!R375</f>
        <v>0</v>
      </c>
      <c r="F375">
        <f>sz!AG375</f>
        <v>0</v>
      </c>
      <c r="G375">
        <f>sz!AF375</f>
        <v>0</v>
      </c>
      <c r="H375">
        <f>sz!AU375</f>
        <v>0</v>
      </c>
      <c r="I375">
        <f>sz!AT375</f>
        <v>0</v>
      </c>
      <c r="J375">
        <f>sz!BI375</f>
        <v>0</v>
      </c>
      <c r="K375">
        <f>sz!BH375</f>
        <v>0</v>
      </c>
      <c r="L375">
        <f>sz!BX375</f>
        <v>0</v>
      </c>
      <c r="M375">
        <f>sz!BW375</f>
        <v>0</v>
      </c>
      <c r="N375">
        <f>sz!CM375</f>
        <v>0</v>
      </c>
      <c r="O375">
        <f>sz!CL375</f>
        <v>0</v>
      </c>
      <c r="P375">
        <f>sz!DB375</f>
        <v>0</v>
      </c>
      <c r="Q375">
        <f>sz!DA375</f>
        <v>0</v>
      </c>
      <c r="R375">
        <f>sz!DQ375</f>
        <v>0</v>
      </c>
      <c r="S375">
        <f>sz!DP375</f>
        <v>0</v>
      </c>
      <c r="AE375" t="e">
        <f t="shared" si="11"/>
        <v>#N/A</v>
      </c>
      <c r="AF375" t="e">
        <f t="shared" si="12"/>
        <v>#N/A</v>
      </c>
    </row>
    <row r="376" spans="2:32">
      <c r="B376">
        <f>sz!D376</f>
        <v>0</v>
      </c>
      <c r="C376">
        <f>sz!C376</f>
        <v>0</v>
      </c>
      <c r="D376">
        <f>sz!S376</f>
        <v>0</v>
      </c>
      <c r="E376">
        <f>sz!R376</f>
        <v>0</v>
      </c>
      <c r="F376">
        <f>sz!AG376</f>
        <v>0</v>
      </c>
      <c r="G376">
        <f>sz!AF376</f>
        <v>0</v>
      </c>
      <c r="H376">
        <f>sz!AU376</f>
        <v>0</v>
      </c>
      <c r="I376">
        <f>sz!AT376</f>
        <v>0</v>
      </c>
      <c r="J376">
        <f>sz!BI376</f>
        <v>0</v>
      </c>
      <c r="K376">
        <f>sz!BH376</f>
        <v>0</v>
      </c>
      <c r="L376">
        <f>sz!BX376</f>
        <v>0</v>
      </c>
      <c r="M376">
        <f>sz!BW376</f>
        <v>0</v>
      </c>
      <c r="N376">
        <f>sz!CM376</f>
        <v>0</v>
      </c>
      <c r="O376">
        <f>sz!CL376</f>
        <v>0</v>
      </c>
      <c r="P376">
        <f>sz!DB376</f>
        <v>0</v>
      </c>
      <c r="Q376">
        <f>sz!DA376</f>
        <v>0</v>
      </c>
      <c r="R376">
        <f>sz!DQ376</f>
        <v>0</v>
      </c>
      <c r="S376">
        <f>sz!DP376</f>
        <v>0</v>
      </c>
      <c r="AE376" t="e">
        <f t="shared" si="11"/>
        <v>#N/A</v>
      </c>
      <c r="AF376" t="e">
        <f t="shared" si="12"/>
        <v>#N/A</v>
      </c>
    </row>
    <row r="377" spans="2:32">
      <c r="B377">
        <f>sz!D377</f>
        <v>0</v>
      </c>
      <c r="C377">
        <f>sz!C377</f>
        <v>0</v>
      </c>
      <c r="D377">
        <f>sz!S377</f>
        <v>0</v>
      </c>
      <c r="E377">
        <f>sz!R377</f>
        <v>0</v>
      </c>
      <c r="F377">
        <f>sz!AG377</f>
        <v>0</v>
      </c>
      <c r="G377">
        <f>sz!AF377</f>
        <v>0</v>
      </c>
      <c r="H377">
        <f>sz!AU377</f>
        <v>0</v>
      </c>
      <c r="I377">
        <f>sz!AT377</f>
        <v>0</v>
      </c>
      <c r="J377">
        <f>sz!BI377</f>
        <v>0</v>
      </c>
      <c r="K377">
        <f>sz!BH377</f>
        <v>0</v>
      </c>
      <c r="L377">
        <f>sz!BX377</f>
        <v>0</v>
      </c>
      <c r="M377">
        <f>sz!BW377</f>
        <v>0</v>
      </c>
      <c r="N377">
        <f>sz!CM377</f>
        <v>0</v>
      </c>
      <c r="O377">
        <f>sz!CL377</f>
        <v>0</v>
      </c>
      <c r="P377">
        <f>sz!DB377</f>
        <v>0</v>
      </c>
      <c r="Q377">
        <f>sz!DA377</f>
        <v>0</v>
      </c>
      <c r="R377">
        <f>sz!DQ377</f>
        <v>0</v>
      </c>
      <c r="S377">
        <f>sz!DP377</f>
        <v>0</v>
      </c>
      <c r="AE377" t="e">
        <f t="shared" si="11"/>
        <v>#N/A</v>
      </c>
      <c r="AF377" t="e">
        <f t="shared" si="12"/>
        <v>#N/A</v>
      </c>
    </row>
    <row r="378" spans="2:32">
      <c r="B378">
        <f>sz!D378</f>
        <v>0</v>
      </c>
      <c r="C378">
        <f>sz!C378</f>
        <v>0</v>
      </c>
      <c r="D378">
        <f>sz!S378</f>
        <v>0</v>
      </c>
      <c r="E378">
        <f>sz!R378</f>
        <v>0</v>
      </c>
      <c r="F378">
        <f>sz!AG378</f>
        <v>0</v>
      </c>
      <c r="G378">
        <f>sz!AF378</f>
        <v>0</v>
      </c>
      <c r="H378">
        <f>sz!AU378</f>
        <v>0</v>
      </c>
      <c r="I378">
        <f>sz!AT378</f>
        <v>0</v>
      </c>
      <c r="J378">
        <f>sz!BI378</f>
        <v>0</v>
      </c>
      <c r="K378">
        <f>sz!BH378</f>
        <v>0</v>
      </c>
      <c r="L378">
        <f>sz!BX378</f>
        <v>0</v>
      </c>
      <c r="M378">
        <f>sz!BW378</f>
        <v>0</v>
      </c>
      <c r="N378">
        <f>sz!CM378</f>
        <v>0</v>
      </c>
      <c r="O378">
        <f>sz!CL378</f>
        <v>0</v>
      </c>
      <c r="P378">
        <f>sz!DB378</f>
        <v>0</v>
      </c>
      <c r="Q378">
        <f>sz!DA378</f>
        <v>0</v>
      </c>
      <c r="R378">
        <f>sz!DQ378</f>
        <v>0</v>
      </c>
      <c r="S378">
        <f>sz!DP378</f>
        <v>0</v>
      </c>
      <c r="AE378" t="e">
        <f t="shared" si="11"/>
        <v>#N/A</v>
      </c>
      <c r="AF378" t="e">
        <f t="shared" si="12"/>
        <v>#N/A</v>
      </c>
    </row>
    <row r="379" spans="2:32">
      <c r="B379">
        <f>sz!D379</f>
        <v>0</v>
      </c>
      <c r="C379">
        <f>sz!C379</f>
        <v>0</v>
      </c>
      <c r="D379">
        <f>sz!S379</f>
        <v>0</v>
      </c>
      <c r="E379">
        <f>sz!R379</f>
        <v>0</v>
      </c>
      <c r="F379">
        <f>sz!AG379</f>
        <v>0</v>
      </c>
      <c r="G379">
        <f>sz!AF379</f>
        <v>0</v>
      </c>
      <c r="H379">
        <f>sz!AU379</f>
        <v>0</v>
      </c>
      <c r="I379">
        <f>sz!AT379</f>
        <v>0</v>
      </c>
      <c r="J379">
        <f>sz!BI379</f>
        <v>0</v>
      </c>
      <c r="K379">
        <f>sz!BH379</f>
        <v>0</v>
      </c>
      <c r="L379">
        <f>sz!BX379</f>
        <v>0</v>
      </c>
      <c r="M379">
        <f>sz!BW379</f>
        <v>0</v>
      </c>
      <c r="N379">
        <f>sz!CM379</f>
        <v>0</v>
      </c>
      <c r="O379">
        <f>sz!CL379</f>
        <v>0</v>
      </c>
      <c r="P379">
        <f>sz!DB379</f>
        <v>0</v>
      </c>
      <c r="Q379">
        <f>sz!DA379</f>
        <v>0</v>
      </c>
      <c r="R379">
        <f>sz!DQ379</f>
        <v>0</v>
      </c>
      <c r="S379">
        <f>sz!DP379</f>
        <v>0</v>
      </c>
      <c r="AE379" t="e">
        <f t="shared" si="11"/>
        <v>#N/A</v>
      </c>
      <c r="AF379" t="e">
        <f t="shared" si="12"/>
        <v>#N/A</v>
      </c>
    </row>
    <row r="380" spans="2:32">
      <c r="B380">
        <f>sz!D380</f>
        <v>0</v>
      </c>
      <c r="C380">
        <f>sz!C380</f>
        <v>0</v>
      </c>
      <c r="D380">
        <f>sz!S380</f>
        <v>0</v>
      </c>
      <c r="E380">
        <f>sz!R380</f>
        <v>0</v>
      </c>
      <c r="F380">
        <f>sz!AG380</f>
        <v>0</v>
      </c>
      <c r="G380">
        <f>sz!AF380</f>
        <v>0</v>
      </c>
      <c r="H380">
        <f>sz!AU380</f>
        <v>0</v>
      </c>
      <c r="I380">
        <f>sz!AT380</f>
        <v>0</v>
      </c>
      <c r="J380">
        <f>sz!BI380</f>
        <v>0</v>
      </c>
      <c r="K380">
        <f>sz!BH380</f>
        <v>0</v>
      </c>
      <c r="L380">
        <f>sz!BX380</f>
        <v>0</v>
      </c>
      <c r="M380">
        <f>sz!BW380</f>
        <v>0</v>
      </c>
      <c r="N380">
        <f>sz!CM380</f>
        <v>0</v>
      </c>
      <c r="O380">
        <f>sz!CL380</f>
        <v>0</v>
      </c>
      <c r="P380">
        <f>sz!DB380</f>
        <v>0</v>
      </c>
      <c r="Q380">
        <f>sz!DA380</f>
        <v>0</v>
      </c>
      <c r="R380">
        <f>sz!DQ380</f>
        <v>0</v>
      </c>
      <c r="S380">
        <f>sz!DP380</f>
        <v>0</v>
      </c>
      <c r="AE380" t="e">
        <f t="shared" si="11"/>
        <v>#N/A</v>
      </c>
      <c r="AF380" t="e">
        <f t="shared" si="12"/>
        <v>#N/A</v>
      </c>
    </row>
    <row r="381" spans="2:32">
      <c r="B381">
        <f>sz!D381</f>
        <v>0</v>
      </c>
      <c r="C381">
        <f>sz!C381</f>
        <v>0</v>
      </c>
      <c r="D381">
        <f>sz!S381</f>
        <v>0</v>
      </c>
      <c r="E381">
        <f>sz!R381</f>
        <v>0</v>
      </c>
      <c r="F381">
        <f>sz!AG381</f>
        <v>0</v>
      </c>
      <c r="G381">
        <f>sz!AF381</f>
        <v>0</v>
      </c>
      <c r="H381">
        <f>sz!AU381</f>
        <v>0</v>
      </c>
      <c r="I381">
        <f>sz!AT381</f>
        <v>0</v>
      </c>
      <c r="J381">
        <f>sz!BI381</f>
        <v>0</v>
      </c>
      <c r="K381">
        <f>sz!BH381</f>
        <v>0</v>
      </c>
      <c r="L381">
        <f>sz!BX381</f>
        <v>0</v>
      </c>
      <c r="M381">
        <f>sz!BW381</f>
        <v>0</v>
      </c>
      <c r="N381">
        <f>sz!CM381</f>
        <v>0</v>
      </c>
      <c r="O381">
        <f>sz!CL381</f>
        <v>0</v>
      </c>
      <c r="P381">
        <f>sz!DB381</f>
        <v>0</v>
      </c>
      <c r="Q381">
        <f>sz!DA381</f>
        <v>0</v>
      </c>
      <c r="R381">
        <f>sz!DQ381</f>
        <v>0</v>
      </c>
      <c r="S381">
        <f>sz!DP381</f>
        <v>0</v>
      </c>
      <c r="AE381" t="e">
        <f t="shared" si="11"/>
        <v>#N/A</v>
      </c>
      <c r="AF381" t="e">
        <f t="shared" si="12"/>
        <v>#N/A</v>
      </c>
    </row>
    <row r="382" spans="2:32">
      <c r="B382">
        <f>sz!D382</f>
        <v>0</v>
      </c>
      <c r="C382">
        <f>sz!C382</f>
        <v>0</v>
      </c>
      <c r="D382">
        <f>sz!S382</f>
        <v>0</v>
      </c>
      <c r="E382">
        <f>sz!R382</f>
        <v>0</v>
      </c>
      <c r="F382">
        <f>sz!AG382</f>
        <v>0</v>
      </c>
      <c r="G382">
        <f>sz!AF382</f>
        <v>0</v>
      </c>
      <c r="H382">
        <f>sz!AU382</f>
        <v>0</v>
      </c>
      <c r="I382">
        <f>sz!AT382</f>
        <v>0</v>
      </c>
      <c r="J382">
        <f>sz!BI382</f>
        <v>0</v>
      </c>
      <c r="K382">
        <f>sz!BH382</f>
        <v>0</v>
      </c>
      <c r="L382">
        <f>sz!BX382</f>
        <v>0</v>
      </c>
      <c r="M382">
        <f>sz!BW382</f>
        <v>0</v>
      </c>
      <c r="N382">
        <f>sz!CM382</f>
        <v>0</v>
      </c>
      <c r="O382">
        <f>sz!CL382</f>
        <v>0</v>
      </c>
      <c r="P382">
        <f>sz!DB382</f>
        <v>0</v>
      </c>
      <c r="Q382">
        <f>sz!DA382</f>
        <v>0</v>
      </c>
      <c r="R382">
        <f>sz!DQ382</f>
        <v>0</v>
      </c>
      <c r="S382">
        <f>sz!DP382</f>
        <v>0</v>
      </c>
      <c r="AE382" t="e">
        <f t="shared" si="11"/>
        <v>#N/A</v>
      </c>
      <c r="AF382" t="e">
        <f t="shared" si="12"/>
        <v>#N/A</v>
      </c>
    </row>
    <row r="383" spans="2:32">
      <c r="B383">
        <f>sz!D383</f>
        <v>0</v>
      </c>
      <c r="C383">
        <f>sz!C383</f>
        <v>0</v>
      </c>
      <c r="D383">
        <f>sz!S383</f>
        <v>0</v>
      </c>
      <c r="E383">
        <f>sz!R383</f>
        <v>0</v>
      </c>
      <c r="F383">
        <f>sz!AG383</f>
        <v>0</v>
      </c>
      <c r="G383">
        <f>sz!AF383</f>
        <v>0</v>
      </c>
      <c r="H383">
        <f>sz!AU383</f>
        <v>0</v>
      </c>
      <c r="I383">
        <f>sz!AT383</f>
        <v>0</v>
      </c>
      <c r="J383">
        <f>sz!BI383</f>
        <v>0</v>
      </c>
      <c r="K383">
        <f>sz!BH383</f>
        <v>0</v>
      </c>
      <c r="L383">
        <f>sz!BX383</f>
        <v>0</v>
      </c>
      <c r="M383">
        <f>sz!BW383</f>
        <v>0</v>
      </c>
      <c r="N383">
        <f>sz!CM383</f>
        <v>0</v>
      </c>
      <c r="O383">
        <f>sz!CL383</f>
        <v>0</v>
      </c>
      <c r="P383">
        <f>sz!DB383</f>
        <v>0</v>
      </c>
      <c r="Q383">
        <f>sz!DA383</f>
        <v>0</v>
      </c>
      <c r="R383">
        <f>sz!DQ383</f>
        <v>0</v>
      </c>
      <c r="S383">
        <f>sz!DP383</f>
        <v>0</v>
      </c>
      <c r="AE383" t="e">
        <f t="shared" si="11"/>
        <v>#N/A</v>
      </c>
      <c r="AF383" t="e">
        <f t="shared" si="12"/>
        <v>#N/A</v>
      </c>
    </row>
    <row r="384" spans="2:32">
      <c r="B384">
        <f>sz!D384</f>
        <v>0</v>
      </c>
      <c r="C384">
        <f>sz!C384</f>
        <v>0</v>
      </c>
      <c r="D384">
        <f>sz!S384</f>
        <v>0</v>
      </c>
      <c r="E384">
        <f>sz!R384</f>
        <v>0</v>
      </c>
      <c r="F384">
        <f>sz!AG384</f>
        <v>0</v>
      </c>
      <c r="G384">
        <f>sz!AF384</f>
        <v>0</v>
      </c>
      <c r="H384">
        <f>sz!AU384</f>
        <v>0</v>
      </c>
      <c r="I384">
        <f>sz!AT384</f>
        <v>0</v>
      </c>
      <c r="J384">
        <f>sz!BI384</f>
        <v>0</v>
      </c>
      <c r="K384">
        <f>sz!BH384</f>
        <v>0</v>
      </c>
      <c r="L384">
        <f>sz!BX384</f>
        <v>0</v>
      </c>
      <c r="M384">
        <f>sz!BW384</f>
        <v>0</v>
      </c>
      <c r="N384">
        <f>sz!CM384</f>
        <v>0</v>
      </c>
      <c r="O384">
        <f>sz!CL384</f>
        <v>0</v>
      </c>
      <c r="P384">
        <f>sz!DB384</f>
        <v>0</v>
      </c>
      <c r="Q384">
        <f>sz!DA384</f>
        <v>0</v>
      </c>
      <c r="R384">
        <f>sz!DQ384</f>
        <v>0</v>
      </c>
      <c r="S384">
        <f>sz!DP384</f>
        <v>0</v>
      </c>
      <c r="AE384" t="e">
        <f t="shared" si="11"/>
        <v>#N/A</v>
      </c>
      <c r="AF384" t="e">
        <f t="shared" si="12"/>
        <v>#N/A</v>
      </c>
    </row>
    <row r="385" spans="2:32">
      <c r="B385">
        <f>sz!D385</f>
        <v>0</v>
      </c>
      <c r="C385">
        <f>sz!C385</f>
        <v>0</v>
      </c>
      <c r="D385">
        <f>sz!S385</f>
        <v>0</v>
      </c>
      <c r="E385">
        <f>sz!R385</f>
        <v>0</v>
      </c>
      <c r="F385">
        <f>sz!AG385</f>
        <v>0</v>
      </c>
      <c r="G385">
        <f>sz!AF385</f>
        <v>0</v>
      </c>
      <c r="H385">
        <f>sz!AU385</f>
        <v>0</v>
      </c>
      <c r="I385">
        <f>sz!AT385</f>
        <v>0</v>
      </c>
      <c r="J385">
        <f>sz!BI385</f>
        <v>0</v>
      </c>
      <c r="K385">
        <f>sz!BH385</f>
        <v>0</v>
      </c>
      <c r="L385">
        <f>sz!BX385</f>
        <v>0</v>
      </c>
      <c r="M385">
        <f>sz!BW385</f>
        <v>0</v>
      </c>
      <c r="N385">
        <f>sz!CM385</f>
        <v>0</v>
      </c>
      <c r="O385">
        <f>sz!CL385</f>
        <v>0</v>
      </c>
      <c r="P385">
        <f>sz!DB385</f>
        <v>0</v>
      </c>
      <c r="Q385">
        <f>sz!DA385</f>
        <v>0</v>
      </c>
      <c r="R385">
        <f>sz!DQ385</f>
        <v>0</v>
      </c>
      <c r="S385">
        <f>sz!DP385</f>
        <v>0</v>
      </c>
      <c r="AE385" t="e">
        <f t="shared" si="11"/>
        <v>#N/A</v>
      </c>
      <c r="AF385" t="e">
        <f t="shared" si="12"/>
        <v>#N/A</v>
      </c>
    </row>
    <row r="386" spans="2:32">
      <c r="B386">
        <f>sz!D386</f>
        <v>0</v>
      </c>
      <c r="C386">
        <f>sz!C386</f>
        <v>0</v>
      </c>
      <c r="D386">
        <f>sz!S386</f>
        <v>0</v>
      </c>
      <c r="E386">
        <f>sz!R386</f>
        <v>0</v>
      </c>
      <c r="F386">
        <f>sz!AG386</f>
        <v>0</v>
      </c>
      <c r="G386">
        <f>sz!AF386</f>
        <v>0</v>
      </c>
      <c r="H386">
        <f>sz!AU386</f>
        <v>0</v>
      </c>
      <c r="I386">
        <f>sz!AT386</f>
        <v>0</v>
      </c>
      <c r="J386">
        <f>sz!BI386</f>
        <v>0</v>
      </c>
      <c r="K386">
        <f>sz!BH386</f>
        <v>0</v>
      </c>
      <c r="L386">
        <f>sz!BX386</f>
        <v>0</v>
      </c>
      <c r="M386">
        <f>sz!BW386</f>
        <v>0</v>
      </c>
      <c r="N386">
        <f>sz!CM386</f>
        <v>0</v>
      </c>
      <c r="O386">
        <f>sz!CL386</f>
        <v>0</v>
      </c>
      <c r="P386">
        <f>sz!DB386</f>
        <v>0</v>
      </c>
      <c r="Q386">
        <f>sz!DA386</f>
        <v>0</v>
      </c>
      <c r="R386">
        <f>sz!DQ386</f>
        <v>0</v>
      </c>
      <c r="S386">
        <f>sz!DP386</f>
        <v>0</v>
      </c>
      <c r="AE386" t="e">
        <f t="shared" si="11"/>
        <v>#N/A</v>
      </c>
      <c r="AF386" t="e">
        <f t="shared" si="12"/>
        <v>#N/A</v>
      </c>
    </row>
    <row r="387" spans="2:32">
      <c r="B387">
        <f>sz!D387</f>
        <v>0</v>
      </c>
      <c r="C387">
        <f>sz!C387</f>
        <v>0</v>
      </c>
      <c r="D387">
        <f>sz!S387</f>
        <v>0</v>
      </c>
      <c r="E387">
        <f>sz!R387</f>
        <v>0</v>
      </c>
      <c r="F387">
        <f>sz!AG387</f>
        <v>0</v>
      </c>
      <c r="G387">
        <f>sz!AF387</f>
        <v>0</v>
      </c>
      <c r="H387">
        <f>sz!AU387</f>
        <v>0</v>
      </c>
      <c r="I387">
        <f>sz!AT387</f>
        <v>0</v>
      </c>
      <c r="J387">
        <f>sz!BI387</f>
        <v>0</v>
      </c>
      <c r="K387">
        <f>sz!BH387</f>
        <v>0</v>
      </c>
      <c r="L387">
        <f>sz!BX387</f>
        <v>0</v>
      </c>
      <c r="M387">
        <f>sz!BW387</f>
        <v>0</v>
      </c>
      <c r="N387">
        <f>sz!CM387</f>
        <v>0</v>
      </c>
      <c r="O387">
        <f>sz!CL387</f>
        <v>0</v>
      </c>
      <c r="P387">
        <f>sz!DB387</f>
        <v>0</v>
      </c>
      <c r="Q387">
        <f>sz!DA387</f>
        <v>0</v>
      </c>
      <c r="R387">
        <f>sz!DQ387</f>
        <v>0</v>
      </c>
      <c r="S387">
        <f>sz!DP387</f>
        <v>0</v>
      </c>
      <c r="AE387" t="e">
        <f t="shared" ref="AE387:AE450" si="13">HLOOKUP($AI$1,$B:$AB,ROW(B387),FALSE)</f>
        <v>#N/A</v>
      </c>
      <c r="AF387" t="e">
        <f t="shared" ref="AF387:AF450" si="14">HLOOKUP($AF$1,$B:$AB,ROW(C387),FALSE)</f>
        <v>#N/A</v>
      </c>
    </row>
    <row r="388" spans="2:32">
      <c r="B388">
        <f>sz!D388</f>
        <v>0</v>
      </c>
      <c r="C388">
        <f>sz!C388</f>
        <v>0</v>
      </c>
      <c r="D388">
        <f>sz!S388</f>
        <v>0</v>
      </c>
      <c r="E388">
        <f>sz!R388</f>
        <v>0</v>
      </c>
      <c r="F388">
        <f>sz!AG388</f>
        <v>0</v>
      </c>
      <c r="G388">
        <f>sz!AF388</f>
        <v>0</v>
      </c>
      <c r="H388">
        <f>sz!AU388</f>
        <v>0</v>
      </c>
      <c r="I388">
        <f>sz!AT388</f>
        <v>0</v>
      </c>
      <c r="J388">
        <f>sz!BI388</f>
        <v>0</v>
      </c>
      <c r="K388">
        <f>sz!BH388</f>
        <v>0</v>
      </c>
      <c r="L388">
        <f>sz!BX388</f>
        <v>0</v>
      </c>
      <c r="M388">
        <f>sz!BW388</f>
        <v>0</v>
      </c>
      <c r="N388">
        <f>sz!CM388</f>
        <v>0</v>
      </c>
      <c r="O388">
        <f>sz!CL388</f>
        <v>0</v>
      </c>
      <c r="P388">
        <f>sz!DB388</f>
        <v>0</v>
      </c>
      <c r="Q388">
        <f>sz!DA388</f>
        <v>0</v>
      </c>
      <c r="R388">
        <f>sz!DQ388</f>
        <v>0</v>
      </c>
      <c r="S388">
        <f>sz!DP388</f>
        <v>0</v>
      </c>
      <c r="AE388" t="e">
        <f t="shared" si="13"/>
        <v>#N/A</v>
      </c>
      <c r="AF388" t="e">
        <f t="shared" si="14"/>
        <v>#N/A</v>
      </c>
    </row>
    <row r="389" spans="2:32">
      <c r="B389">
        <f>sz!D389</f>
        <v>0</v>
      </c>
      <c r="C389">
        <f>sz!C389</f>
        <v>0</v>
      </c>
      <c r="D389">
        <f>sz!S389</f>
        <v>0</v>
      </c>
      <c r="E389">
        <f>sz!R389</f>
        <v>0</v>
      </c>
      <c r="F389">
        <f>sz!AG389</f>
        <v>0</v>
      </c>
      <c r="G389">
        <f>sz!AF389</f>
        <v>0</v>
      </c>
      <c r="H389">
        <f>sz!AU389</f>
        <v>0</v>
      </c>
      <c r="I389">
        <f>sz!AT389</f>
        <v>0</v>
      </c>
      <c r="J389">
        <f>sz!BI389</f>
        <v>0</v>
      </c>
      <c r="K389">
        <f>sz!BH389</f>
        <v>0</v>
      </c>
      <c r="L389">
        <f>sz!BX389</f>
        <v>0</v>
      </c>
      <c r="M389">
        <f>sz!BW389</f>
        <v>0</v>
      </c>
      <c r="N389">
        <f>sz!CM389</f>
        <v>0</v>
      </c>
      <c r="O389">
        <f>sz!CL389</f>
        <v>0</v>
      </c>
      <c r="P389">
        <f>sz!DB389</f>
        <v>0</v>
      </c>
      <c r="Q389">
        <f>sz!DA389</f>
        <v>0</v>
      </c>
      <c r="R389">
        <f>sz!DQ389</f>
        <v>0</v>
      </c>
      <c r="S389">
        <f>sz!DP389</f>
        <v>0</v>
      </c>
      <c r="AE389" t="e">
        <f t="shared" si="13"/>
        <v>#N/A</v>
      </c>
      <c r="AF389" t="e">
        <f t="shared" si="14"/>
        <v>#N/A</v>
      </c>
    </row>
    <row r="390" spans="2:32">
      <c r="B390">
        <f>sz!D390</f>
        <v>0</v>
      </c>
      <c r="C390">
        <f>sz!C390</f>
        <v>0</v>
      </c>
      <c r="D390">
        <f>sz!S390</f>
        <v>0</v>
      </c>
      <c r="E390">
        <f>sz!R390</f>
        <v>0</v>
      </c>
      <c r="F390">
        <f>sz!AG390</f>
        <v>0</v>
      </c>
      <c r="G390">
        <f>sz!AF390</f>
        <v>0</v>
      </c>
      <c r="H390">
        <f>sz!AU390</f>
        <v>0</v>
      </c>
      <c r="I390">
        <f>sz!AT390</f>
        <v>0</v>
      </c>
      <c r="J390">
        <f>sz!BI390</f>
        <v>0</v>
      </c>
      <c r="K390">
        <f>sz!BH390</f>
        <v>0</v>
      </c>
      <c r="L390">
        <f>sz!BX390</f>
        <v>0</v>
      </c>
      <c r="M390">
        <f>sz!BW390</f>
        <v>0</v>
      </c>
      <c r="N390">
        <f>sz!CM390</f>
        <v>0</v>
      </c>
      <c r="O390">
        <f>sz!CL390</f>
        <v>0</v>
      </c>
      <c r="P390">
        <f>sz!DB390</f>
        <v>0</v>
      </c>
      <c r="Q390">
        <f>sz!DA390</f>
        <v>0</v>
      </c>
      <c r="R390">
        <f>sz!DQ390</f>
        <v>0</v>
      </c>
      <c r="S390">
        <f>sz!DP390</f>
        <v>0</v>
      </c>
      <c r="AE390" t="e">
        <f t="shared" si="13"/>
        <v>#N/A</v>
      </c>
      <c r="AF390" t="e">
        <f t="shared" si="14"/>
        <v>#N/A</v>
      </c>
    </row>
    <row r="391" spans="2:32">
      <c r="B391">
        <f>sz!D391</f>
        <v>0</v>
      </c>
      <c r="C391">
        <f>sz!C391</f>
        <v>0</v>
      </c>
      <c r="D391">
        <f>sz!S391</f>
        <v>0</v>
      </c>
      <c r="E391">
        <f>sz!R391</f>
        <v>0</v>
      </c>
      <c r="F391">
        <f>sz!AG391</f>
        <v>0</v>
      </c>
      <c r="G391">
        <f>sz!AF391</f>
        <v>0</v>
      </c>
      <c r="H391">
        <f>sz!AU391</f>
        <v>0</v>
      </c>
      <c r="I391">
        <f>sz!AT391</f>
        <v>0</v>
      </c>
      <c r="J391">
        <f>sz!BI391</f>
        <v>0</v>
      </c>
      <c r="K391">
        <f>sz!BH391</f>
        <v>0</v>
      </c>
      <c r="L391">
        <f>sz!BX391</f>
        <v>0</v>
      </c>
      <c r="M391">
        <f>sz!BW391</f>
        <v>0</v>
      </c>
      <c r="N391">
        <f>sz!CM391</f>
        <v>0</v>
      </c>
      <c r="O391">
        <f>sz!CL391</f>
        <v>0</v>
      </c>
      <c r="P391">
        <f>sz!DB391</f>
        <v>0</v>
      </c>
      <c r="Q391">
        <f>sz!DA391</f>
        <v>0</v>
      </c>
      <c r="R391">
        <f>sz!DQ391</f>
        <v>0</v>
      </c>
      <c r="S391">
        <f>sz!DP391</f>
        <v>0</v>
      </c>
      <c r="AE391" t="e">
        <f t="shared" si="13"/>
        <v>#N/A</v>
      </c>
      <c r="AF391" t="e">
        <f t="shared" si="14"/>
        <v>#N/A</v>
      </c>
    </row>
    <row r="392" spans="2:32">
      <c r="B392">
        <f>sz!D392</f>
        <v>0</v>
      </c>
      <c r="C392">
        <f>sz!C392</f>
        <v>0</v>
      </c>
      <c r="D392">
        <f>sz!S392</f>
        <v>0</v>
      </c>
      <c r="E392">
        <f>sz!R392</f>
        <v>0</v>
      </c>
      <c r="F392">
        <f>sz!AG392</f>
        <v>0</v>
      </c>
      <c r="G392">
        <f>sz!AF392</f>
        <v>0</v>
      </c>
      <c r="H392">
        <f>sz!AU392</f>
        <v>0</v>
      </c>
      <c r="I392">
        <f>sz!AT392</f>
        <v>0</v>
      </c>
      <c r="J392">
        <f>sz!BI392</f>
        <v>0</v>
      </c>
      <c r="K392">
        <f>sz!BH392</f>
        <v>0</v>
      </c>
      <c r="L392">
        <f>sz!BX392</f>
        <v>0</v>
      </c>
      <c r="M392">
        <f>sz!BW392</f>
        <v>0</v>
      </c>
      <c r="N392">
        <f>sz!CM392</f>
        <v>0</v>
      </c>
      <c r="O392">
        <f>sz!CL392</f>
        <v>0</v>
      </c>
      <c r="P392">
        <f>sz!DB392</f>
        <v>0</v>
      </c>
      <c r="Q392">
        <f>sz!DA392</f>
        <v>0</v>
      </c>
      <c r="R392">
        <f>sz!DQ392</f>
        <v>0</v>
      </c>
      <c r="S392">
        <f>sz!DP392</f>
        <v>0</v>
      </c>
      <c r="AE392" t="e">
        <f t="shared" si="13"/>
        <v>#N/A</v>
      </c>
      <c r="AF392" t="e">
        <f t="shared" si="14"/>
        <v>#N/A</v>
      </c>
    </row>
    <row r="393" spans="2:32">
      <c r="B393">
        <f>sz!D393</f>
        <v>0</v>
      </c>
      <c r="C393">
        <f>sz!C393</f>
        <v>0</v>
      </c>
      <c r="D393">
        <f>sz!S393</f>
        <v>0</v>
      </c>
      <c r="E393">
        <f>sz!R393</f>
        <v>0</v>
      </c>
      <c r="F393">
        <f>sz!AG393</f>
        <v>0</v>
      </c>
      <c r="G393">
        <f>sz!AF393</f>
        <v>0</v>
      </c>
      <c r="H393">
        <f>sz!AU393</f>
        <v>0</v>
      </c>
      <c r="I393">
        <f>sz!AT393</f>
        <v>0</v>
      </c>
      <c r="J393">
        <f>sz!BI393</f>
        <v>0</v>
      </c>
      <c r="K393">
        <f>sz!BH393</f>
        <v>0</v>
      </c>
      <c r="L393">
        <f>sz!BX393</f>
        <v>0</v>
      </c>
      <c r="M393">
        <f>sz!BW393</f>
        <v>0</v>
      </c>
      <c r="N393">
        <f>sz!CM393</f>
        <v>0</v>
      </c>
      <c r="O393">
        <f>sz!CL393</f>
        <v>0</v>
      </c>
      <c r="P393">
        <f>sz!DB393</f>
        <v>0</v>
      </c>
      <c r="Q393">
        <f>sz!DA393</f>
        <v>0</v>
      </c>
      <c r="R393">
        <f>sz!DQ393</f>
        <v>0</v>
      </c>
      <c r="S393">
        <f>sz!DP393</f>
        <v>0</v>
      </c>
      <c r="AE393" t="e">
        <f t="shared" si="13"/>
        <v>#N/A</v>
      </c>
      <c r="AF393" t="e">
        <f t="shared" si="14"/>
        <v>#N/A</v>
      </c>
    </row>
    <row r="394" spans="2:32">
      <c r="B394">
        <f>sz!D394</f>
        <v>0</v>
      </c>
      <c r="C394">
        <f>sz!C394</f>
        <v>0</v>
      </c>
      <c r="D394">
        <f>sz!S394</f>
        <v>0</v>
      </c>
      <c r="E394">
        <f>sz!R394</f>
        <v>0</v>
      </c>
      <c r="F394">
        <f>sz!AG394</f>
        <v>0</v>
      </c>
      <c r="G394">
        <f>sz!AF394</f>
        <v>0</v>
      </c>
      <c r="H394">
        <f>sz!AU394</f>
        <v>0</v>
      </c>
      <c r="I394">
        <f>sz!AT394</f>
        <v>0</v>
      </c>
      <c r="J394">
        <f>sz!BI394</f>
        <v>0</v>
      </c>
      <c r="K394">
        <f>sz!BH394</f>
        <v>0</v>
      </c>
      <c r="L394">
        <f>sz!BX394</f>
        <v>0</v>
      </c>
      <c r="M394">
        <f>sz!BW394</f>
        <v>0</v>
      </c>
      <c r="N394">
        <f>sz!CM394</f>
        <v>0</v>
      </c>
      <c r="O394">
        <f>sz!CL394</f>
        <v>0</v>
      </c>
      <c r="P394">
        <f>sz!DB394</f>
        <v>0</v>
      </c>
      <c r="Q394">
        <f>sz!DA394</f>
        <v>0</v>
      </c>
      <c r="R394">
        <f>sz!DQ394</f>
        <v>0</v>
      </c>
      <c r="S394">
        <f>sz!DP394</f>
        <v>0</v>
      </c>
      <c r="AE394" t="e">
        <f t="shared" si="13"/>
        <v>#N/A</v>
      </c>
      <c r="AF394" t="e">
        <f t="shared" si="14"/>
        <v>#N/A</v>
      </c>
    </row>
    <row r="395" spans="2:32">
      <c r="B395">
        <f>sz!D395</f>
        <v>0</v>
      </c>
      <c r="C395">
        <f>sz!C395</f>
        <v>0</v>
      </c>
      <c r="D395">
        <f>sz!S395</f>
        <v>0</v>
      </c>
      <c r="E395">
        <f>sz!R395</f>
        <v>0</v>
      </c>
      <c r="F395">
        <f>sz!AG395</f>
        <v>0</v>
      </c>
      <c r="G395">
        <f>sz!AF395</f>
        <v>0</v>
      </c>
      <c r="H395">
        <f>sz!AU395</f>
        <v>0</v>
      </c>
      <c r="I395">
        <f>sz!AT395</f>
        <v>0</v>
      </c>
      <c r="J395">
        <f>sz!BI395</f>
        <v>0</v>
      </c>
      <c r="K395">
        <f>sz!BH395</f>
        <v>0</v>
      </c>
      <c r="L395">
        <f>sz!BX395</f>
        <v>0</v>
      </c>
      <c r="M395">
        <f>sz!BW395</f>
        <v>0</v>
      </c>
      <c r="N395">
        <f>sz!CM395</f>
        <v>0</v>
      </c>
      <c r="O395">
        <f>sz!CL395</f>
        <v>0</v>
      </c>
      <c r="P395">
        <f>sz!DB395</f>
        <v>0</v>
      </c>
      <c r="Q395">
        <f>sz!DA395</f>
        <v>0</v>
      </c>
      <c r="R395">
        <f>sz!DQ395</f>
        <v>0</v>
      </c>
      <c r="S395">
        <f>sz!DP395</f>
        <v>0</v>
      </c>
      <c r="AE395" t="e">
        <f t="shared" si="13"/>
        <v>#N/A</v>
      </c>
      <c r="AF395" t="e">
        <f t="shared" si="14"/>
        <v>#N/A</v>
      </c>
    </row>
    <row r="396" spans="2:32">
      <c r="B396">
        <f>sz!D396</f>
        <v>0</v>
      </c>
      <c r="C396">
        <f>sz!C396</f>
        <v>0</v>
      </c>
      <c r="D396">
        <f>sz!S396</f>
        <v>0</v>
      </c>
      <c r="E396">
        <f>sz!R396</f>
        <v>0</v>
      </c>
      <c r="F396">
        <f>sz!AG396</f>
        <v>0</v>
      </c>
      <c r="G396">
        <f>sz!AF396</f>
        <v>0</v>
      </c>
      <c r="H396">
        <f>sz!AU396</f>
        <v>0</v>
      </c>
      <c r="I396">
        <f>sz!AT396</f>
        <v>0</v>
      </c>
      <c r="J396">
        <f>sz!BI396</f>
        <v>0</v>
      </c>
      <c r="K396">
        <f>sz!BH396</f>
        <v>0</v>
      </c>
      <c r="L396">
        <f>sz!BX396</f>
        <v>0</v>
      </c>
      <c r="M396">
        <f>sz!BW396</f>
        <v>0</v>
      </c>
      <c r="N396">
        <f>sz!CM396</f>
        <v>0</v>
      </c>
      <c r="O396">
        <f>sz!CL396</f>
        <v>0</v>
      </c>
      <c r="P396">
        <f>sz!DB396</f>
        <v>0</v>
      </c>
      <c r="Q396">
        <f>sz!DA396</f>
        <v>0</v>
      </c>
      <c r="R396">
        <f>sz!DQ396</f>
        <v>0</v>
      </c>
      <c r="S396">
        <f>sz!DP396</f>
        <v>0</v>
      </c>
      <c r="AE396" t="e">
        <f t="shared" si="13"/>
        <v>#N/A</v>
      </c>
      <c r="AF396" t="e">
        <f t="shared" si="14"/>
        <v>#N/A</v>
      </c>
    </row>
    <row r="397" spans="2:32">
      <c r="B397">
        <f>sz!D397</f>
        <v>0</v>
      </c>
      <c r="C397">
        <f>sz!C397</f>
        <v>0</v>
      </c>
      <c r="D397">
        <f>sz!S397</f>
        <v>0</v>
      </c>
      <c r="E397">
        <f>sz!R397</f>
        <v>0</v>
      </c>
      <c r="F397">
        <f>sz!AG397</f>
        <v>0</v>
      </c>
      <c r="G397">
        <f>sz!AF397</f>
        <v>0</v>
      </c>
      <c r="H397">
        <f>sz!AU397</f>
        <v>0</v>
      </c>
      <c r="I397">
        <f>sz!AT397</f>
        <v>0</v>
      </c>
      <c r="J397">
        <f>sz!BI397</f>
        <v>0</v>
      </c>
      <c r="K397">
        <f>sz!BH397</f>
        <v>0</v>
      </c>
      <c r="L397">
        <f>sz!BX397</f>
        <v>0</v>
      </c>
      <c r="M397">
        <f>sz!BW397</f>
        <v>0</v>
      </c>
      <c r="N397">
        <f>sz!CM397</f>
        <v>0</v>
      </c>
      <c r="O397">
        <f>sz!CL397</f>
        <v>0</v>
      </c>
      <c r="P397">
        <f>sz!DB397</f>
        <v>0</v>
      </c>
      <c r="Q397">
        <f>sz!DA397</f>
        <v>0</v>
      </c>
      <c r="R397">
        <f>sz!DQ397</f>
        <v>0</v>
      </c>
      <c r="S397">
        <f>sz!DP397</f>
        <v>0</v>
      </c>
      <c r="AE397" t="e">
        <f t="shared" si="13"/>
        <v>#N/A</v>
      </c>
      <c r="AF397" t="e">
        <f t="shared" si="14"/>
        <v>#N/A</v>
      </c>
    </row>
    <row r="398" spans="2:32">
      <c r="B398">
        <f>sz!D398</f>
        <v>0</v>
      </c>
      <c r="C398">
        <f>sz!C398</f>
        <v>0</v>
      </c>
      <c r="D398">
        <f>sz!S398</f>
        <v>0</v>
      </c>
      <c r="E398">
        <f>sz!R398</f>
        <v>0</v>
      </c>
      <c r="F398">
        <f>sz!AG398</f>
        <v>0</v>
      </c>
      <c r="G398">
        <f>sz!AF398</f>
        <v>0</v>
      </c>
      <c r="H398">
        <f>sz!AU398</f>
        <v>0</v>
      </c>
      <c r="I398">
        <f>sz!AT398</f>
        <v>0</v>
      </c>
      <c r="J398">
        <f>sz!BI398</f>
        <v>0</v>
      </c>
      <c r="K398">
        <f>sz!BH398</f>
        <v>0</v>
      </c>
      <c r="L398">
        <f>sz!BX398</f>
        <v>0</v>
      </c>
      <c r="M398">
        <f>sz!BW398</f>
        <v>0</v>
      </c>
      <c r="N398">
        <f>sz!CM398</f>
        <v>0</v>
      </c>
      <c r="O398">
        <f>sz!CL398</f>
        <v>0</v>
      </c>
      <c r="P398">
        <f>sz!DB398</f>
        <v>0</v>
      </c>
      <c r="Q398">
        <f>sz!DA398</f>
        <v>0</v>
      </c>
      <c r="R398">
        <f>sz!DQ398</f>
        <v>0</v>
      </c>
      <c r="S398">
        <f>sz!DP398</f>
        <v>0</v>
      </c>
      <c r="AE398" t="e">
        <f t="shared" si="13"/>
        <v>#N/A</v>
      </c>
      <c r="AF398" t="e">
        <f t="shared" si="14"/>
        <v>#N/A</v>
      </c>
    </row>
    <row r="399" spans="2:32">
      <c r="B399">
        <f>sz!D399</f>
        <v>0</v>
      </c>
      <c r="C399">
        <f>sz!C399</f>
        <v>0</v>
      </c>
      <c r="D399">
        <f>sz!S399</f>
        <v>0</v>
      </c>
      <c r="E399">
        <f>sz!R399</f>
        <v>0</v>
      </c>
      <c r="F399">
        <f>sz!AG399</f>
        <v>0</v>
      </c>
      <c r="G399">
        <f>sz!AF399</f>
        <v>0</v>
      </c>
      <c r="H399">
        <f>sz!AU399</f>
        <v>0</v>
      </c>
      <c r="I399">
        <f>sz!AT399</f>
        <v>0</v>
      </c>
      <c r="J399">
        <f>sz!BI399</f>
        <v>0</v>
      </c>
      <c r="K399">
        <f>sz!BH399</f>
        <v>0</v>
      </c>
      <c r="L399">
        <f>sz!BX399</f>
        <v>0</v>
      </c>
      <c r="M399">
        <f>sz!BW399</f>
        <v>0</v>
      </c>
      <c r="N399">
        <f>sz!CM399</f>
        <v>0</v>
      </c>
      <c r="O399">
        <f>sz!CL399</f>
        <v>0</v>
      </c>
      <c r="P399">
        <f>sz!DB399</f>
        <v>0</v>
      </c>
      <c r="Q399">
        <f>sz!DA399</f>
        <v>0</v>
      </c>
      <c r="R399">
        <f>sz!DQ399</f>
        <v>0</v>
      </c>
      <c r="S399">
        <f>sz!DP399</f>
        <v>0</v>
      </c>
      <c r="AE399" t="e">
        <f t="shared" si="13"/>
        <v>#N/A</v>
      </c>
      <c r="AF399" t="e">
        <f t="shared" si="14"/>
        <v>#N/A</v>
      </c>
    </row>
    <row r="400" spans="2:32">
      <c r="B400">
        <f>sz!D400</f>
        <v>0</v>
      </c>
      <c r="C400">
        <f>sz!C400</f>
        <v>0</v>
      </c>
      <c r="D400">
        <f>sz!S400</f>
        <v>0</v>
      </c>
      <c r="E400">
        <f>sz!R400</f>
        <v>0</v>
      </c>
      <c r="F400">
        <f>sz!AG400</f>
        <v>0</v>
      </c>
      <c r="G400">
        <f>sz!AF400</f>
        <v>0</v>
      </c>
      <c r="H400">
        <f>sz!AU400</f>
        <v>0</v>
      </c>
      <c r="I400">
        <f>sz!AT400</f>
        <v>0</v>
      </c>
      <c r="J400">
        <f>sz!BI400</f>
        <v>0</v>
      </c>
      <c r="K400">
        <f>sz!BH400</f>
        <v>0</v>
      </c>
      <c r="L400">
        <f>sz!BX400</f>
        <v>0</v>
      </c>
      <c r="M400">
        <f>sz!BW400</f>
        <v>0</v>
      </c>
      <c r="N400">
        <f>sz!CM400</f>
        <v>0</v>
      </c>
      <c r="O400">
        <f>sz!CL400</f>
        <v>0</v>
      </c>
      <c r="P400">
        <f>sz!DB400</f>
        <v>0</v>
      </c>
      <c r="Q400">
        <f>sz!DA400</f>
        <v>0</v>
      </c>
      <c r="R400">
        <f>sz!DQ400</f>
        <v>0</v>
      </c>
      <c r="S400">
        <f>sz!DP400</f>
        <v>0</v>
      </c>
      <c r="AE400" t="e">
        <f t="shared" si="13"/>
        <v>#N/A</v>
      </c>
      <c r="AF400" t="e">
        <f t="shared" si="14"/>
        <v>#N/A</v>
      </c>
    </row>
    <row r="401" spans="2:32">
      <c r="B401">
        <f>sz!D401</f>
        <v>0</v>
      </c>
      <c r="C401">
        <f>sz!C401</f>
        <v>0</v>
      </c>
      <c r="D401">
        <f>sz!S401</f>
        <v>0</v>
      </c>
      <c r="E401">
        <f>sz!R401</f>
        <v>0</v>
      </c>
      <c r="F401">
        <f>sz!AG401</f>
        <v>0</v>
      </c>
      <c r="G401">
        <f>sz!AF401</f>
        <v>0</v>
      </c>
      <c r="H401">
        <f>sz!AU401</f>
        <v>0</v>
      </c>
      <c r="I401">
        <f>sz!AT401</f>
        <v>0</v>
      </c>
      <c r="J401">
        <f>sz!BI401</f>
        <v>0</v>
      </c>
      <c r="K401">
        <f>sz!BH401</f>
        <v>0</v>
      </c>
      <c r="L401">
        <f>sz!BX401</f>
        <v>0</v>
      </c>
      <c r="M401">
        <f>sz!BW401</f>
        <v>0</v>
      </c>
      <c r="N401">
        <f>sz!CM401</f>
        <v>0</v>
      </c>
      <c r="O401">
        <f>sz!CL401</f>
        <v>0</v>
      </c>
      <c r="P401">
        <f>sz!DB401</f>
        <v>0</v>
      </c>
      <c r="Q401">
        <f>sz!DA401</f>
        <v>0</v>
      </c>
      <c r="R401">
        <f>sz!DQ401</f>
        <v>0</v>
      </c>
      <c r="S401">
        <f>sz!DP401</f>
        <v>0</v>
      </c>
      <c r="AE401" t="e">
        <f t="shared" si="13"/>
        <v>#N/A</v>
      </c>
      <c r="AF401" t="e">
        <f t="shared" si="14"/>
        <v>#N/A</v>
      </c>
    </row>
    <row r="402" spans="2:32">
      <c r="B402">
        <f>sz!D402</f>
        <v>0</v>
      </c>
      <c r="C402">
        <f>sz!C402</f>
        <v>0</v>
      </c>
      <c r="D402">
        <f>sz!S402</f>
        <v>0</v>
      </c>
      <c r="E402">
        <f>sz!R402</f>
        <v>0</v>
      </c>
      <c r="F402">
        <f>sz!AG402</f>
        <v>0</v>
      </c>
      <c r="G402">
        <f>sz!AF402</f>
        <v>0</v>
      </c>
      <c r="H402">
        <f>sz!AU402</f>
        <v>0</v>
      </c>
      <c r="I402">
        <f>sz!AT402</f>
        <v>0</v>
      </c>
      <c r="J402">
        <f>sz!BI402</f>
        <v>0</v>
      </c>
      <c r="K402">
        <f>sz!BH402</f>
        <v>0</v>
      </c>
      <c r="L402">
        <f>sz!BX402</f>
        <v>0</v>
      </c>
      <c r="M402">
        <f>sz!BW402</f>
        <v>0</v>
      </c>
      <c r="N402">
        <f>sz!CM402</f>
        <v>0</v>
      </c>
      <c r="O402">
        <f>sz!CL402</f>
        <v>0</v>
      </c>
      <c r="P402">
        <f>sz!DB402</f>
        <v>0</v>
      </c>
      <c r="Q402">
        <f>sz!DA402</f>
        <v>0</v>
      </c>
      <c r="R402">
        <f>sz!DQ402</f>
        <v>0</v>
      </c>
      <c r="S402">
        <f>sz!DP402</f>
        <v>0</v>
      </c>
      <c r="AE402" t="e">
        <f t="shared" si="13"/>
        <v>#N/A</v>
      </c>
      <c r="AF402" t="e">
        <f t="shared" si="14"/>
        <v>#N/A</v>
      </c>
    </row>
    <row r="403" spans="2:32">
      <c r="B403">
        <f>sz!D403</f>
        <v>0</v>
      </c>
      <c r="C403">
        <f>sz!C403</f>
        <v>0</v>
      </c>
      <c r="D403">
        <f>sz!S403</f>
        <v>0</v>
      </c>
      <c r="E403">
        <f>sz!R403</f>
        <v>0</v>
      </c>
      <c r="F403">
        <f>sz!AG403</f>
        <v>0</v>
      </c>
      <c r="G403">
        <f>sz!AF403</f>
        <v>0</v>
      </c>
      <c r="H403">
        <f>sz!AU403</f>
        <v>0</v>
      </c>
      <c r="I403">
        <f>sz!AT403</f>
        <v>0</v>
      </c>
      <c r="J403">
        <f>sz!BI403</f>
        <v>0</v>
      </c>
      <c r="K403">
        <f>sz!BH403</f>
        <v>0</v>
      </c>
      <c r="L403">
        <f>sz!BX403</f>
        <v>0</v>
      </c>
      <c r="M403">
        <f>sz!BW403</f>
        <v>0</v>
      </c>
      <c r="N403">
        <f>sz!CM403</f>
        <v>0</v>
      </c>
      <c r="O403">
        <f>sz!CL403</f>
        <v>0</v>
      </c>
      <c r="P403">
        <f>sz!DB403</f>
        <v>0</v>
      </c>
      <c r="Q403">
        <f>sz!DA403</f>
        <v>0</v>
      </c>
      <c r="R403">
        <f>sz!DQ403</f>
        <v>0</v>
      </c>
      <c r="S403">
        <f>sz!DP403</f>
        <v>0</v>
      </c>
      <c r="AE403" t="e">
        <f t="shared" si="13"/>
        <v>#N/A</v>
      </c>
      <c r="AF403" t="e">
        <f t="shared" si="14"/>
        <v>#N/A</v>
      </c>
    </row>
    <row r="404" spans="2:32">
      <c r="B404">
        <f>sz!D404</f>
        <v>0</v>
      </c>
      <c r="C404">
        <f>sz!C404</f>
        <v>0</v>
      </c>
      <c r="D404">
        <f>sz!S404</f>
        <v>0</v>
      </c>
      <c r="E404">
        <f>sz!R404</f>
        <v>0</v>
      </c>
      <c r="F404">
        <f>sz!AG404</f>
        <v>0</v>
      </c>
      <c r="G404">
        <f>sz!AF404</f>
        <v>0</v>
      </c>
      <c r="H404">
        <f>sz!AU404</f>
        <v>0</v>
      </c>
      <c r="I404">
        <f>sz!AT404</f>
        <v>0</v>
      </c>
      <c r="J404">
        <f>sz!BI404</f>
        <v>0</v>
      </c>
      <c r="K404">
        <f>sz!BH404</f>
        <v>0</v>
      </c>
      <c r="L404">
        <f>sz!BX404</f>
        <v>0</v>
      </c>
      <c r="M404">
        <f>sz!BW404</f>
        <v>0</v>
      </c>
      <c r="N404">
        <f>sz!CM404</f>
        <v>0</v>
      </c>
      <c r="O404">
        <f>sz!CL404</f>
        <v>0</v>
      </c>
      <c r="P404">
        <f>sz!DB404</f>
        <v>0</v>
      </c>
      <c r="Q404">
        <f>sz!DA404</f>
        <v>0</v>
      </c>
      <c r="R404">
        <f>sz!DQ404</f>
        <v>0</v>
      </c>
      <c r="S404">
        <f>sz!DP404</f>
        <v>0</v>
      </c>
      <c r="AE404" t="e">
        <f t="shared" si="13"/>
        <v>#N/A</v>
      </c>
      <c r="AF404" t="e">
        <f t="shared" si="14"/>
        <v>#N/A</v>
      </c>
    </row>
    <row r="405" spans="2:32">
      <c r="B405">
        <f>sz!D405</f>
        <v>0</v>
      </c>
      <c r="C405">
        <f>sz!C405</f>
        <v>0</v>
      </c>
      <c r="D405">
        <f>sz!S405</f>
        <v>0</v>
      </c>
      <c r="E405">
        <f>sz!R405</f>
        <v>0</v>
      </c>
      <c r="F405">
        <f>sz!AG405</f>
        <v>0</v>
      </c>
      <c r="G405">
        <f>sz!AF405</f>
        <v>0</v>
      </c>
      <c r="H405">
        <f>sz!AU405</f>
        <v>0</v>
      </c>
      <c r="I405">
        <f>sz!AT405</f>
        <v>0</v>
      </c>
      <c r="J405">
        <f>sz!BI405</f>
        <v>0</v>
      </c>
      <c r="K405">
        <f>sz!BH405</f>
        <v>0</v>
      </c>
      <c r="L405">
        <f>sz!BX405</f>
        <v>0</v>
      </c>
      <c r="M405">
        <f>sz!BW405</f>
        <v>0</v>
      </c>
      <c r="N405">
        <f>sz!CM405</f>
        <v>0</v>
      </c>
      <c r="O405">
        <f>sz!CL405</f>
        <v>0</v>
      </c>
      <c r="P405">
        <f>sz!DB405</f>
        <v>0</v>
      </c>
      <c r="Q405">
        <f>sz!DA405</f>
        <v>0</v>
      </c>
      <c r="R405">
        <f>sz!DQ405</f>
        <v>0</v>
      </c>
      <c r="S405">
        <f>sz!DP405</f>
        <v>0</v>
      </c>
      <c r="AE405" t="e">
        <f t="shared" si="13"/>
        <v>#N/A</v>
      </c>
      <c r="AF405" t="e">
        <f t="shared" si="14"/>
        <v>#N/A</v>
      </c>
    </row>
    <row r="406" spans="2:32">
      <c r="B406">
        <f>sz!D406</f>
        <v>0</v>
      </c>
      <c r="C406">
        <f>sz!C406</f>
        <v>0</v>
      </c>
      <c r="D406">
        <f>sz!S406</f>
        <v>0</v>
      </c>
      <c r="E406">
        <f>sz!R406</f>
        <v>0</v>
      </c>
      <c r="F406">
        <f>sz!AG406</f>
        <v>0</v>
      </c>
      <c r="G406">
        <f>sz!AF406</f>
        <v>0</v>
      </c>
      <c r="H406">
        <f>sz!AU406</f>
        <v>0</v>
      </c>
      <c r="I406">
        <f>sz!AT406</f>
        <v>0</v>
      </c>
      <c r="J406">
        <f>sz!BI406</f>
        <v>0</v>
      </c>
      <c r="K406">
        <f>sz!BH406</f>
        <v>0</v>
      </c>
      <c r="L406">
        <f>sz!BX406</f>
        <v>0</v>
      </c>
      <c r="M406">
        <f>sz!BW406</f>
        <v>0</v>
      </c>
      <c r="N406">
        <f>sz!CM406</f>
        <v>0</v>
      </c>
      <c r="O406">
        <f>sz!CL406</f>
        <v>0</v>
      </c>
      <c r="P406">
        <f>sz!DB406</f>
        <v>0</v>
      </c>
      <c r="Q406">
        <f>sz!DA406</f>
        <v>0</v>
      </c>
      <c r="R406">
        <f>sz!DQ406</f>
        <v>0</v>
      </c>
      <c r="S406">
        <f>sz!DP406</f>
        <v>0</v>
      </c>
      <c r="AE406" t="e">
        <f t="shared" si="13"/>
        <v>#N/A</v>
      </c>
      <c r="AF406" t="e">
        <f t="shared" si="14"/>
        <v>#N/A</v>
      </c>
    </row>
    <row r="407" spans="2:32">
      <c r="B407">
        <f>sz!D407</f>
        <v>0</v>
      </c>
      <c r="C407">
        <f>sz!C407</f>
        <v>0</v>
      </c>
      <c r="D407">
        <f>sz!S407</f>
        <v>0</v>
      </c>
      <c r="E407">
        <f>sz!R407</f>
        <v>0</v>
      </c>
      <c r="F407">
        <f>sz!AG407</f>
        <v>0</v>
      </c>
      <c r="G407">
        <f>sz!AF407</f>
        <v>0</v>
      </c>
      <c r="H407">
        <f>sz!AU407</f>
        <v>0</v>
      </c>
      <c r="I407">
        <f>sz!AT407</f>
        <v>0</v>
      </c>
      <c r="J407">
        <f>sz!BI407</f>
        <v>0</v>
      </c>
      <c r="K407">
        <f>sz!BH407</f>
        <v>0</v>
      </c>
      <c r="L407">
        <f>sz!BX407</f>
        <v>0</v>
      </c>
      <c r="M407">
        <f>sz!BW407</f>
        <v>0</v>
      </c>
      <c r="N407">
        <f>sz!CM407</f>
        <v>0</v>
      </c>
      <c r="O407">
        <f>sz!CL407</f>
        <v>0</v>
      </c>
      <c r="P407">
        <f>sz!DB407</f>
        <v>0</v>
      </c>
      <c r="Q407">
        <f>sz!DA407</f>
        <v>0</v>
      </c>
      <c r="R407">
        <f>sz!DQ407</f>
        <v>0</v>
      </c>
      <c r="S407">
        <f>sz!DP407</f>
        <v>0</v>
      </c>
      <c r="AE407" t="e">
        <f t="shared" si="13"/>
        <v>#N/A</v>
      </c>
      <c r="AF407" t="e">
        <f t="shared" si="14"/>
        <v>#N/A</v>
      </c>
    </row>
    <row r="408" spans="2:32">
      <c r="B408">
        <f>sz!D408</f>
        <v>0</v>
      </c>
      <c r="C408">
        <f>sz!C408</f>
        <v>0</v>
      </c>
      <c r="D408">
        <f>sz!S408</f>
        <v>0</v>
      </c>
      <c r="E408">
        <f>sz!R408</f>
        <v>0</v>
      </c>
      <c r="F408">
        <f>sz!AG408</f>
        <v>0</v>
      </c>
      <c r="G408">
        <f>sz!AF408</f>
        <v>0</v>
      </c>
      <c r="H408">
        <f>sz!AU408</f>
        <v>0</v>
      </c>
      <c r="I408">
        <f>sz!AT408</f>
        <v>0</v>
      </c>
      <c r="J408">
        <f>sz!BI408</f>
        <v>0</v>
      </c>
      <c r="K408">
        <f>sz!BH408</f>
        <v>0</v>
      </c>
      <c r="L408">
        <f>sz!BX408</f>
        <v>0</v>
      </c>
      <c r="M408">
        <f>sz!BW408</f>
        <v>0</v>
      </c>
      <c r="N408">
        <f>sz!CM408</f>
        <v>0</v>
      </c>
      <c r="O408">
        <f>sz!CL408</f>
        <v>0</v>
      </c>
      <c r="P408">
        <f>sz!DB408</f>
        <v>0</v>
      </c>
      <c r="Q408">
        <f>sz!DA408</f>
        <v>0</v>
      </c>
      <c r="R408">
        <f>sz!DQ408</f>
        <v>0</v>
      </c>
      <c r="S408">
        <f>sz!DP408</f>
        <v>0</v>
      </c>
      <c r="AE408" t="e">
        <f t="shared" si="13"/>
        <v>#N/A</v>
      </c>
      <c r="AF408" t="e">
        <f t="shared" si="14"/>
        <v>#N/A</v>
      </c>
    </row>
    <row r="409" spans="2:32">
      <c r="B409">
        <f>sz!D409</f>
        <v>0</v>
      </c>
      <c r="C409">
        <f>sz!C409</f>
        <v>0</v>
      </c>
      <c r="D409">
        <f>sz!S409</f>
        <v>0</v>
      </c>
      <c r="E409">
        <f>sz!R409</f>
        <v>0</v>
      </c>
      <c r="F409">
        <f>sz!AG409</f>
        <v>0</v>
      </c>
      <c r="G409">
        <f>sz!AF409</f>
        <v>0</v>
      </c>
      <c r="H409">
        <f>sz!AU409</f>
        <v>0</v>
      </c>
      <c r="I409">
        <f>sz!AT409</f>
        <v>0</v>
      </c>
      <c r="J409">
        <f>sz!BI409</f>
        <v>0</v>
      </c>
      <c r="K409">
        <f>sz!BH409</f>
        <v>0</v>
      </c>
      <c r="L409">
        <f>sz!BX409</f>
        <v>0</v>
      </c>
      <c r="M409">
        <f>sz!BW409</f>
        <v>0</v>
      </c>
      <c r="N409">
        <f>sz!CM409</f>
        <v>0</v>
      </c>
      <c r="O409">
        <f>sz!CL409</f>
        <v>0</v>
      </c>
      <c r="P409">
        <f>sz!DB409</f>
        <v>0</v>
      </c>
      <c r="Q409">
        <f>sz!DA409</f>
        <v>0</v>
      </c>
      <c r="R409">
        <f>sz!DQ409</f>
        <v>0</v>
      </c>
      <c r="S409">
        <f>sz!DP409</f>
        <v>0</v>
      </c>
      <c r="AE409" t="e">
        <f t="shared" si="13"/>
        <v>#N/A</v>
      </c>
      <c r="AF409" t="e">
        <f t="shared" si="14"/>
        <v>#N/A</v>
      </c>
    </row>
    <row r="410" spans="2:32">
      <c r="B410">
        <f>sz!D410</f>
        <v>0</v>
      </c>
      <c r="C410">
        <f>sz!C410</f>
        <v>0</v>
      </c>
      <c r="D410">
        <f>sz!S410</f>
        <v>0</v>
      </c>
      <c r="E410">
        <f>sz!R410</f>
        <v>0</v>
      </c>
      <c r="F410">
        <f>sz!AG410</f>
        <v>0</v>
      </c>
      <c r="G410">
        <f>sz!AF410</f>
        <v>0</v>
      </c>
      <c r="H410">
        <f>sz!AU410</f>
        <v>0</v>
      </c>
      <c r="I410">
        <f>sz!AT410</f>
        <v>0</v>
      </c>
      <c r="J410">
        <f>sz!BI410</f>
        <v>0</v>
      </c>
      <c r="K410">
        <f>sz!BH410</f>
        <v>0</v>
      </c>
      <c r="L410">
        <f>sz!BX410</f>
        <v>0</v>
      </c>
      <c r="M410">
        <f>sz!BW410</f>
        <v>0</v>
      </c>
      <c r="N410">
        <f>sz!CM410</f>
        <v>0</v>
      </c>
      <c r="O410">
        <f>sz!CL410</f>
        <v>0</v>
      </c>
      <c r="P410">
        <f>sz!DB410</f>
        <v>0</v>
      </c>
      <c r="Q410">
        <f>sz!DA410</f>
        <v>0</v>
      </c>
      <c r="R410">
        <f>sz!DQ410</f>
        <v>0</v>
      </c>
      <c r="S410">
        <f>sz!DP410</f>
        <v>0</v>
      </c>
      <c r="AE410" t="e">
        <f t="shared" si="13"/>
        <v>#N/A</v>
      </c>
      <c r="AF410" t="e">
        <f t="shared" si="14"/>
        <v>#N/A</v>
      </c>
    </row>
    <row r="411" spans="2:32">
      <c r="B411">
        <f>sz!D411</f>
        <v>0</v>
      </c>
      <c r="C411">
        <f>sz!C411</f>
        <v>0</v>
      </c>
      <c r="D411">
        <f>sz!S411</f>
        <v>0</v>
      </c>
      <c r="E411">
        <f>sz!R411</f>
        <v>0</v>
      </c>
      <c r="F411">
        <f>sz!AG411</f>
        <v>0</v>
      </c>
      <c r="G411">
        <f>sz!AF411</f>
        <v>0</v>
      </c>
      <c r="H411">
        <f>sz!AU411</f>
        <v>0</v>
      </c>
      <c r="I411">
        <f>sz!AT411</f>
        <v>0</v>
      </c>
      <c r="J411">
        <f>sz!BI411</f>
        <v>0</v>
      </c>
      <c r="K411">
        <f>sz!BH411</f>
        <v>0</v>
      </c>
      <c r="L411">
        <f>sz!BX411</f>
        <v>0</v>
      </c>
      <c r="M411">
        <f>sz!BW411</f>
        <v>0</v>
      </c>
      <c r="N411">
        <f>sz!CM411</f>
        <v>0</v>
      </c>
      <c r="O411">
        <f>sz!CL411</f>
        <v>0</v>
      </c>
      <c r="P411">
        <f>sz!DB411</f>
        <v>0</v>
      </c>
      <c r="Q411">
        <f>sz!DA411</f>
        <v>0</v>
      </c>
      <c r="R411">
        <f>sz!DQ411</f>
        <v>0</v>
      </c>
      <c r="S411">
        <f>sz!DP411</f>
        <v>0</v>
      </c>
      <c r="AE411" t="e">
        <f t="shared" si="13"/>
        <v>#N/A</v>
      </c>
      <c r="AF411" t="e">
        <f t="shared" si="14"/>
        <v>#N/A</v>
      </c>
    </row>
    <row r="412" spans="2:32">
      <c r="B412">
        <f>sz!D412</f>
        <v>0</v>
      </c>
      <c r="C412">
        <f>sz!C412</f>
        <v>0</v>
      </c>
      <c r="D412">
        <f>sz!S412</f>
        <v>0</v>
      </c>
      <c r="E412">
        <f>sz!R412</f>
        <v>0</v>
      </c>
      <c r="F412">
        <f>sz!AG412</f>
        <v>0</v>
      </c>
      <c r="G412">
        <f>sz!AF412</f>
        <v>0</v>
      </c>
      <c r="H412">
        <f>sz!AU412</f>
        <v>0</v>
      </c>
      <c r="I412">
        <f>sz!AT412</f>
        <v>0</v>
      </c>
      <c r="J412">
        <f>sz!BI412</f>
        <v>0</v>
      </c>
      <c r="K412">
        <f>sz!BH412</f>
        <v>0</v>
      </c>
      <c r="L412">
        <f>sz!BX412</f>
        <v>0</v>
      </c>
      <c r="M412">
        <f>sz!BW412</f>
        <v>0</v>
      </c>
      <c r="N412">
        <f>sz!CM412</f>
        <v>0</v>
      </c>
      <c r="O412">
        <f>sz!CL412</f>
        <v>0</v>
      </c>
      <c r="P412">
        <f>sz!DB412</f>
        <v>0</v>
      </c>
      <c r="Q412">
        <f>sz!DA412</f>
        <v>0</v>
      </c>
      <c r="R412">
        <f>sz!DQ412</f>
        <v>0</v>
      </c>
      <c r="S412">
        <f>sz!DP412</f>
        <v>0</v>
      </c>
      <c r="AE412" t="e">
        <f t="shared" si="13"/>
        <v>#N/A</v>
      </c>
      <c r="AF412" t="e">
        <f t="shared" si="14"/>
        <v>#N/A</v>
      </c>
    </row>
    <row r="413" spans="2:32">
      <c r="B413">
        <f>sz!D413</f>
        <v>0</v>
      </c>
      <c r="C413">
        <f>sz!C413</f>
        <v>0</v>
      </c>
      <c r="D413">
        <f>sz!S413</f>
        <v>0</v>
      </c>
      <c r="E413">
        <f>sz!R413</f>
        <v>0</v>
      </c>
      <c r="F413">
        <f>sz!AG413</f>
        <v>0</v>
      </c>
      <c r="G413">
        <f>sz!AF413</f>
        <v>0</v>
      </c>
      <c r="H413">
        <f>sz!AU413</f>
        <v>0</v>
      </c>
      <c r="I413">
        <f>sz!AT413</f>
        <v>0</v>
      </c>
      <c r="J413">
        <f>sz!BI413</f>
        <v>0</v>
      </c>
      <c r="K413">
        <f>sz!BH413</f>
        <v>0</v>
      </c>
      <c r="L413">
        <f>sz!BX413</f>
        <v>0</v>
      </c>
      <c r="M413">
        <f>sz!BW413</f>
        <v>0</v>
      </c>
      <c r="N413">
        <f>sz!CM413</f>
        <v>0</v>
      </c>
      <c r="O413">
        <f>sz!CL413</f>
        <v>0</v>
      </c>
      <c r="P413">
        <f>sz!DB413</f>
        <v>0</v>
      </c>
      <c r="Q413">
        <f>sz!DA413</f>
        <v>0</v>
      </c>
      <c r="R413">
        <f>sz!DQ413</f>
        <v>0</v>
      </c>
      <c r="S413">
        <f>sz!DP413</f>
        <v>0</v>
      </c>
      <c r="AE413" t="e">
        <f t="shared" si="13"/>
        <v>#N/A</v>
      </c>
      <c r="AF413" t="e">
        <f t="shared" si="14"/>
        <v>#N/A</v>
      </c>
    </row>
    <row r="414" spans="2:32">
      <c r="B414">
        <f>sz!D414</f>
        <v>0</v>
      </c>
      <c r="C414">
        <f>sz!C414</f>
        <v>0</v>
      </c>
      <c r="D414">
        <f>sz!S414</f>
        <v>0</v>
      </c>
      <c r="E414">
        <f>sz!R414</f>
        <v>0</v>
      </c>
      <c r="F414">
        <f>sz!AG414</f>
        <v>0</v>
      </c>
      <c r="G414">
        <f>sz!AF414</f>
        <v>0</v>
      </c>
      <c r="H414">
        <f>sz!AU414</f>
        <v>0</v>
      </c>
      <c r="I414">
        <f>sz!AT414</f>
        <v>0</v>
      </c>
      <c r="J414">
        <f>sz!BI414</f>
        <v>0</v>
      </c>
      <c r="K414">
        <f>sz!BH414</f>
        <v>0</v>
      </c>
      <c r="L414">
        <f>sz!BX414</f>
        <v>0</v>
      </c>
      <c r="M414">
        <f>sz!BW414</f>
        <v>0</v>
      </c>
      <c r="N414">
        <f>sz!CM414</f>
        <v>0</v>
      </c>
      <c r="O414">
        <f>sz!CL414</f>
        <v>0</v>
      </c>
      <c r="P414">
        <f>sz!DB414</f>
        <v>0</v>
      </c>
      <c r="Q414">
        <f>sz!DA414</f>
        <v>0</v>
      </c>
      <c r="R414">
        <f>sz!DQ414</f>
        <v>0</v>
      </c>
      <c r="S414">
        <f>sz!DP414</f>
        <v>0</v>
      </c>
      <c r="AE414" t="e">
        <f t="shared" si="13"/>
        <v>#N/A</v>
      </c>
      <c r="AF414" t="e">
        <f t="shared" si="14"/>
        <v>#N/A</v>
      </c>
    </row>
    <row r="415" spans="2:32">
      <c r="B415">
        <f>sz!D415</f>
        <v>0</v>
      </c>
      <c r="C415">
        <f>sz!C415</f>
        <v>0</v>
      </c>
      <c r="D415">
        <f>sz!S415</f>
        <v>0</v>
      </c>
      <c r="E415">
        <f>sz!R415</f>
        <v>0</v>
      </c>
      <c r="F415">
        <f>sz!AG415</f>
        <v>0</v>
      </c>
      <c r="G415">
        <f>sz!AF415</f>
        <v>0</v>
      </c>
      <c r="H415">
        <f>sz!AU415</f>
        <v>0</v>
      </c>
      <c r="I415">
        <f>sz!AT415</f>
        <v>0</v>
      </c>
      <c r="J415">
        <f>sz!BI415</f>
        <v>0</v>
      </c>
      <c r="K415">
        <f>sz!BH415</f>
        <v>0</v>
      </c>
      <c r="L415">
        <f>sz!BX415</f>
        <v>0</v>
      </c>
      <c r="M415">
        <f>sz!BW415</f>
        <v>0</v>
      </c>
      <c r="N415">
        <f>sz!CM415</f>
        <v>0</v>
      </c>
      <c r="O415">
        <f>sz!CL415</f>
        <v>0</v>
      </c>
      <c r="P415">
        <f>sz!DB415</f>
        <v>0</v>
      </c>
      <c r="Q415">
        <f>sz!DA415</f>
        <v>0</v>
      </c>
      <c r="R415">
        <f>sz!DQ415</f>
        <v>0</v>
      </c>
      <c r="S415">
        <f>sz!DP415</f>
        <v>0</v>
      </c>
      <c r="AE415" t="e">
        <f t="shared" si="13"/>
        <v>#N/A</v>
      </c>
      <c r="AF415" t="e">
        <f t="shared" si="14"/>
        <v>#N/A</v>
      </c>
    </row>
    <row r="416" spans="2:32">
      <c r="B416">
        <f>sz!D416</f>
        <v>0</v>
      </c>
      <c r="C416">
        <f>sz!C416</f>
        <v>0</v>
      </c>
      <c r="D416">
        <f>sz!S416</f>
        <v>0</v>
      </c>
      <c r="E416">
        <f>sz!R416</f>
        <v>0</v>
      </c>
      <c r="F416">
        <f>sz!AG416</f>
        <v>0</v>
      </c>
      <c r="G416">
        <f>sz!AF416</f>
        <v>0</v>
      </c>
      <c r="H416">
        <f>sz!AU416</f>
        <v>0</v>
      </c>
      <c r="I416">
        <f>sz!AT416</f>
        <v>0</v>
      </c>
      <c r="J416">
        <f>sz!BI416</f>
        <v>0</v>
      </c>
      <c r="K416">
        <f>sz!BH416</f>
        <v>0</v>
      </c>
      <c r="L416">
        <f>sz!BX416</f>
        <v>0</v>
      </c>
      <c r="M416">
        <f>sz!BW416</f>
        <v>0</v>
      </c>
      <c r="N416">
        <f>sz!CM416</f>
        <v>0</v>
      </c>
      <c r="O416">
        <f>sz!CL416</f>
        <v>0</v>
      </c>
      <c r="P416">
        <f>sz!DB416</f>
        <v>0</v>
      </c>
      <c r="Q416">
        <f>sz!DA416</f>
        <v>0</v>
      </c>
      <c r="R416">
        <f>sz!DQ416</f>
        <v>0</v>
      </c>
      <c r="S416">
        <f>sz!DP416</f>
        <v>0</v>
      </c>
      <c r="AE416" t="e">
        <f t="shared" si="13"/>
        <v>#N/A</v>
      </c>
      <c r="AF416" t="e">
        <f t="shared" si="14"/>
        <v>#N/A</v>
      </c>
    </row>
    <row r="417" spans="2:32">
      <c r="B417">
        <f>sz!D417</f>
        <v>0</v>
      </c>
      <c r="C417">
        <f>sz!C417</f>
        <v>0</v>
      </c>
      <c r="D417">
        <f>sz!S417</f>
        <v>0</v>
      </c>
      <c r="E417">
        <f>sz!R417</f>
        <v>0</v>
      </c>
      <c r="F417">
        <f>sz!AG417</f>
        <v>0</v>
      </c>
      <c r="G417">
        <f>sz!AF417</f>
        <v>0</v>
      </c>
      <c r="H417">
        <f>sz!AU417</f>
        <v>0</v>
      </c>
      <c r="I417">
        <f>sz!AT417</f>
        <v>0</v>
      </c>
      <c r="J417">
        <f>sz!BI417</f>
        <v>0</v>
      </c>
      <c r="K417">
        <f>sz!BH417</f>
        <v>0</v>
      </c>
      <c r="L417">
        <f>sz!BX417</f>
        <v>0</v>
      </c>
      <c r="M417">
        <f>sz!BW417</f>
        <v>0</v>
      </c>
      <c r="N417">
        <f>sz!CM417</f>
        <v>0</v>
      </c>
      <c r="O417">
        <f>sz!CL417</f>
        <v>0</v>
      </c>
      <c r="P417">
        <f>sz!DB417</f>
        <v>0</v>
      </c>
      <c r="Q417">
        <f>sz!DA417</f>
        <v>0</v>
      </c>
      <c r="R417">
        <f>sz!DQ417</f>
        <v>0</v>
      </c>
      <c r="S417">
        <f>sz!DP417</f>
        <v>0</v>
      </c>
      <c r="AE417" t="e">
        <f t="shared" si="13"/>
        <v>#N/A</v>
      </c>
      <c r="AF417" t="e">
        <f t="shared" si="14"/>
        <v>#N/A</v>
      </c>
    </row>
    <row r="418" spans="2:32">
      <c r="B418">
        <f>sz!D418</f>
        <v>0</v>
      </c>
      <c r="C418">
        <f>sz!C418</f>
        <v>0</v>
      </c>
      <c r="D418">
        <f>sz!S418</f>
        <v>0</v>
      </c>
      <c r="E418">
        <f>sz!R418</f>
        <v>0</v>
      </c>
      <c r="F418">
        <f>sz!AG418</f>
        <v>0</v>
      </c>
      <c r="G418">
        <f>sz!AF418</f>
        <v>0</v>
      </c>
      <c r="H418">
        <f>sz!AU418</f>
        <v>0</v>
      </c>
      <c r="I418">
        <f>sz!AT418</f>
        <v>0</v>
      </c>
      <c r="J418">
        <f>sz!BI418</f>
        <v>0</v>
      </c>
      <c r="K418">
        <f>sz!BH418</f>
        <v>0</v>
      </c>
      <c r="L418">
        <f>sz!BX418</f>
        <v>0</v>
      </c>
      <c r="M418">
        <f>sz!BW418</f>
        <v>0</v>
      </c>
      <c r="N418">
        <f>sz!CM418</f>
        <v>0</v>
      </c>
      <c r="O418">
        <f>sz!CL418</f>
        <v>0</v>
      </c>
      <c r="P418">
        <f>sz!DB418</f>
        <v>0</v>
      </c>
      <c r="Q418">
        <f>sz!DA418</f>
        <v>0</v>
      </c>
      <c r="R418">
        <f>sz!DQ418</f>
        <v>0</v>
      </c>
      <c r="S418">
        <f>sz!DP418</f>
        <v>0</v>
      </c>
      <c r="AE418" t="e">
        <f t="shared" si="13"/>
        <v>#N/A</v>
      </c>
      <c r="AF418" t="e">
        <f t="shared" si="14"/>
        <v>#N/A</v>
      </c>
    </row>
    <row r="419" spans="2:32">
      <c r="B419">
        <f>sz!D419</f>
        <v>0</v>
      </c>
      <c r="C419">
        <f>sz!C419</f>
        <v>0</v>
      </c>
      <c r="D419">
        <f>sz!S419</f>
        <v>0</v>
      </c>
      <c r="E419">
        <f>sz!R419</f>
        <v>0</v>
      </c>
      <c r="F419">
        <f>sz!AG419</f>
        <v>0</v>
      </c>
      <c r="G419">
        <f>sz!AF419</f>
        <v>0</v>
      </c>
      <c r="H419">
        <f>sz!AU419</f>
        <v>0</v>
      </c>
      <c r="I419">
        <f>sz!AT419</f>
        <v>0</v>
      </c>
      <c r="J419">
        <f>sz!BI419</f>
        <v>0</v>
      </c>
      <c r="K419">
        <f>sz!BH419</f>
        <v>0</v>
      </c>
      <c r="L419">
        <f>sz!BX419</f>
        <v>0</v>
      </c>
      <c r="M419">
        <f>sz!BW419</f>
        <v>0</v>
      </c>
      <c r="N419">
        <f>sz!CM419</f>
        <v>0</v>
      </c>
      <c r="O419">
        <f>sz!CL419</f>
        <v>0</v>
      </c>
      <c r="P419">
        <f>sz!DB419</f>
        <v>0</v>
      </c>
      <c r="Q419">
        <f>sz!DA419</f>
        <v>0</v>
      </c>
      <c r="R419">
        <f>sz!DQ419</f>
        <v>0</v>
      </c>
      <c r="S419">
        <f>sz!DP419</f>
        <v>0</v>
      </c>
      <c r="AE419" t="e">
        <f t="shared" si="13"/>
        <v>#N/A</v>
      </c>
      <c r="AF419" t="e">
        <f t="shared" si="14"/>
        <v>#N/A</v>
      </c>
    </row>
    <row r="420" spans="2:32">
      <c r="B420">
        <f>sz!D420</f>
        <v>0</v>
      </c>
      <c r="C420">
        <f>sz!C420</f>
        <v>0</v>
      </c>
      <c r="D420">
        <f>sz!S420</f>
        <v>0</v>
      </c>
      <c r="E420">
        <f>sz!R420</f>
        <v>0</v>
      </c>
      <c r="F420">
        <f>sz!AG420</f>
        <v>0</v>
      </c>
      <c r="G420">
        <f>sz!AF420</f>
        <v>0</v>
      </c>
      <c r="H420">
        <f>sz!AU420</f>
        <v>0</v>
      </c>
      <c r="I420">
        <f>sz!AT420</f>
        <v>0</v>
      </c>
      <c r="J420">
        <f>sz!BI420</f>
        <v>0</v>
      </c>
      <c r="K420">
        <f>sz!BH420</f>
        <v>0</v>
      </c>
      <c r="L420">
        <f>sz!BX420</f>
        <v>0</v>
      </c>
      <c r="M420">
        <f>sz!BW420</f>
        <v>0</v>
      </c>
      <c r="N420">
        <f>sz!CM420</f>
        <v>0</v>
      </c>
      <c r="O420">
        <f>sz!CL420</f>
        <v>0</v>
      </c>
      <c r="P420">
        <f>sz!DB420</f>
        <v>0</v>
      </c>
      <c r="Q420">
        <f>sz!DA420</f>
        <v>0</v>
      </c>
      <c r="R420">
        <f>sz!DQ420</f>
        <v>0</v>
      </c>
      <c r="S420">
        <f>sz!DP420</f>
        <v>0</v>
      </c>
      <c r="AE420" t="e">
        <f t="shared" si="13"/>
        <v>#N/A</v>
      </c>
      <c r="AF420" t="e">
        <f t="shared" si="14"/>
        <v>#N/A</v>
      </c>
    </row>
    <row r="421" spans="2:32">
      <c r="B421">
        <f>sz!D421</f>
        <v>0</v>
      </c>
      <c r="C421">
        <f>sz!C421</f>
        <v>0</v>
      </c>
      <c r="D421">
        <f>sz!S421</f>
        <v>0</v>
      </c>
      <c r="E421">
        <f>sz!R421</f>
        <v>0</v>
      </c>
      <c r="F421">
        <f>sz!AG421</f>
        <v>0</v>
      </c>
      <c r="G421">
        <f>sz!AF421</f>
        <v>0</v>
      </c>
      <c r="H421">
        <f>sz!AU421</f>
        <v>0</v>
      </c>
      <c r="I421">
        <f>sz!AT421</f>
        <v>0</v>
      </c>
      <c r="J421">
        <f>sz!BI421</f>
        <v>0</v>
      </c>
      <c r="K421">
        <f>sz!BH421</f>
        <v>0</v>
      </c>
      <c r="L421">
        <f>sz!BX421</f>
        <v>0</v>
      </c>
      <c r="M421">
        <f>sz!BW421</f>
        <v>0</v>
      </c>
      <c r="N421">
        <f>sz!CM421</f>
        <v>0</v>
      </c>
      <c r="O421">
        <f>sz!CL421</f>
        <v>0</v>
      </c>
      <c r="P421">
        <f>sz!DB421</f>
        <v>0</v>
      </c>
      <c r="Q421">
        <f>sz!DA421</f>
        <v>0</v>
      </c>
      <c r="R421">
        <f>sz!DQ421</f>
        <v>0</v>
      </c>
      <c r="S421">
        <f>sz!DP421</f>
        <v>0</v>
      </c>
      <c r="AE421" t="e">
        <f t="shared" si="13"/>
        <v>#N/A</v>
      </c>
      <c r="AF421" t="e">
        <f t="shared" si="14"/>
        <v>#N/A</v>
      </c>
    </row>
    <row r="422" spans="2:32">
      <c r="B422">
        <f>sz!D422</f>
        <v>0</v>
      </c>
      <c r="C422">
        <f>sz!C422</f>
        <v>0</v>
      </c>
      <c r="D422">
        <f>sz!S422</f>
        <v>0</v>
      </c>
      <c r="E422">
        <f>sz!R422</f>
        <v>0</v>
      </c>
      <c r="F422">
        <f>sz!AG422</f>
        <v>0</v>
      </c>
      <c r="G422">
        <f>sz!AF422</f>
        <v>0</v>
      </c>
      <c r="H422">
        <f>sz!AU422</f>
        <v>0</v>
      </c>
      <c r="I422">
        <f>sz!AT422</f>
        <v>0</v>
      </c>
      <c r="J422">
        <f>sz!BI422</f>
        <v>0</v>
      </c>
      <c r="K422">
        <f>sz!BH422</f>
        <v>0</v>
      </c>
      <c r="L422">
        <f>sz!BX422</f>
        <v>0</v>
      </c>
      <c r="M422">
        <f>sz!BW422</f>
        <v>0</v>
      </c>
      <c r="N422">
        <f>sz!CM422</f>
        <v>0</v>
      </c>
      <c r="O422">
        <f>sz!CL422</f>
        <v>0</v>
      </c>
      <c r="P422">
        <f>sz!DB422</f>
        <v>0</v>
      </c>
      <c r="Q422">
        <f>sz!DA422</f>
        <v>0</v>
      </c>
      <c r="R422">
        <f>sz!DQ422</f>
        <v>0</v>
      </c>
      <c r="S422">
        <f>sz!DP422</f>
        <v>0</v>
      </c>
      <c r="AE422" t="e">
        <f t="shared" si="13"/>
        <v>#N/A</v>
      </c>
      <c r="AF422" t="e">
        <f t="shared" si="14"/>
        <v>#N/A</v>
      </c>
    </row>
    <row r="423" spans="2:32">
      <c r="B423">
        <f>sz!D423</f>
        <v>0</v>
      </c>
      <c r="C423">
        <f>sz!C423</f>
        <v>0</v>
      </c>
      <c r="D423">
        <f>sz!S423</f>
        <v>0</v>
      </c>
      <c r="E423">
        <f>sz!R423</f>
        <v>0</v>
      </c>
      <c r="F423">
        <f>sz!AG423</f>
        <v>0</v>
      </c>
      <c r="G423">
        <f>sz!AF423</f>
        <v>0</v>
      </c>
      <c r="H423">
        <f>sz!AU423</f>
        <v>0</v>
      </c>
      <c r="I423">
        <f>sz!AT423</f>
        <v>0</v>
      </c>
      <c r="J423">
        <f>sz!BI423</f>
        <v>0</v>
      </c>
      <c r="K423">
        <f>sz!BH423</f>
        <v>0</v>
      </c>
      <c r="L423">
        <f>sz!BX423</f>
        <v>0</v>
      </c>
      <c r="M423">
        <f>sz!BW423</f>
        <v>0</v>
      </c>
      <c r="N423">
        <f>sz!CM423</f>
        <v>0</v>
      </c>
      <c r="O423">
        <f>sz!CL423</f>
        <v>0</v>
      </c>
      <c r="P423">
        <f>sz!DB423</f>
        <v>0</v>
      </c>
      <c r="Q423">
        <f>sz!DA423</f>
        <v>0</v>
      </c>
      <c r="R423">
        <f>sz!DQ423</f>
        <v>0</v>
      </c>
      <c r="S423">
        <f>sz!DP423</f>
        <v>0</v>
      </c>
      <c r="AE423" t="e">
        <f t="shared" si="13"/>
        <v>#N/A</v>
      </c>
      <c r="AF423" t="e">
        <f t="shared" si="14"/>
        <v>#N/A</v>
      </c>
    </row>
    <row r="424" spans="2:32">
      <c r="B424">
        <f>sz!D424</f>
        <v>0</v>
      </c>
      <c r="C424">
        <f>sz!C424</f>
        <v>0</v>
      </c>
      <c r="D424">
        <f>sz!S424</f>
        <v>0</v>
      </c>
      <c r="E424">
        <f>sz!R424</f>
        <v>0</v>
      </c>
      <c r="F424">
        <f>sz!AG424</f>
        <v>0</v>
      </c>
      <c r="G424">
        <f>sz!AF424</f>
        <v>0</v>
      </c>
      <c r="H424">
        <f>sz!AU424</f>
        <v>0</v>
      </c>
      <c r="I424">
        <f>sz!AT424</f>
        <v>0</v>
      </c>
      <c r="J424">
        <f>sz!BI424</f>
        <v>0</v>
      </c>
      <c r="K424">
        <f>sz!BH424</f>
        <v>0</v>
      </c>
      <c r="L424">
        <f>sz!BX424</f>
        <v>0</v>
      </c>
      <c r="M424">
        <f>sz!BW424</f>
        <v>0</v>
      </c>
      <c r="N424">
        <f>sz!CM424</f>
        <v>0</v>
      </c>
      <c r="O424">
        <f>sz!CL424</f>
        <v>0</v>
      </c>
      <c r="P424">
        <f>sz!DB424</f>
        <v>0</v>
      </c>
      <c r="Q424">
        <f>sz!DA424</f>
        <v>0</v>
      </c>
      <c r="R424">
        <f>sz!DQ424</f>
        <v>0</v>
      </c>
      <c r="S424">
        <f>sz!DP424</f>
        <v>0</v>
      </c>
      <c r="AE424" t="e">
        <f t="shared" si="13"/>
        <v>#N/A</v>
      </c>
      <c r="AF424" t="e">
        <f t="shared" si="14"/>
        <v>#N/A</v>
      </c>
    </row>
    <row r="425" spans="2:32">
      <c r="B425">
        <f>sz!D425</f>
        <v>0</v>
      </c>
      <c r="C425">
        <f>sz!C425</f>
        <v>0</v>
      </c>
      <c r="D425">
        <f>sz!S425</f>
        <v>0</v>
      </c>
      <c r="E425">
        <f>sz!R425</f>
        <v>0</v>
      </c>
      <c r="F425">
        <f>sz!AG425</f>
        <v>0</v>
      </c>
      <c r="G425">
        <f>sz!AF425</f>
        <v>0</v>
      </c>
      <c r="H425">
        <f>sz!AU425</f>
        <v>0</v>
      </c>
      <c r="I425">
        <f>sz!AT425</f>
        <v>0</v>
      </c>
      <c r="J425">
        <f>sz!BI425</f>
        <v>0</v>
      </c>
      <c r="K425">
        <f>sz!BH425</f>
        <v>0</v>
      </c>
      <c r="L425">
        <f>sz!BX425</f>
        <v>0</v>
      </c>
      <c r="M425">
        <f>sz!BW425</f>
        <v>0</v>
      </c>
      <c r="N425">
        <f>sz!CM425</f>
        <v>0</v>
      </c>
      <c r="O425">
        <f>sz!CL425</f>
        <v>0</v>
      </c>
      <c r="P425">
        <f>sz!DB425</f>
        <v>0</v>
      </c>
      <c r="Q425">
        <f>sz!DA425</f>
        <v>0</v>
      </c>
      <c r="R425">
        <f>sz!DQ425</f>
        <v>0</v>
      </c>
      <c r="S425">
        <f>sz!DP425</f>
        <v>0</v>
      </c>
      <c r="AE425" t="e">
        <f t="shared" si="13"/>
        <v>#N/A</v>
      </c>
      <c r="AF425" t="e">
        <f t="shared" si="14"/>
        <v>#N/A</v>
      </c>
    </row>
    <row r="426" spans="2:32">
      <c r="B426">
        <f>sz!D426</f>
        <v>0</v>
      </c>
      <c r="C426">
        <f>sz!C426</f>
        <v>0</v>
      </c>
      <c r="D426">
        <f>sz!S426</f>
        <v>0</v>
      </c>
      <c r="E426">
        <f>sz!R426</f>
        <v>0</v>
      </c>
      <c r="F426">
        <f>sz!AG426</f>
        <v>0</v>
      </c>
      <c r="G426">
        <f>sz!AF426</f>
        <v>0</v>
      </c>
      <c r="H426">
        <f>sz!AU426</f>
        <v>0</v>
      </c>
      <c r="I426">
        <f>sz!AT426</f>
        <v>0</v>
      </c>
      <c r="J426">
        <f>sz!BI426</f>
        <v>0</v>
      </c>
      <c r="K426">
        <f>sz!BH426</f>
        <v>0</v>
      </c>
      <c r="L426">
        <f>sz!BX426</f>
        <v>0</v>
      </c>
      <c r="M426">
        <f>sz!BW426</f>
        <v>0</v>
      </c>
      <c r="N426">
        <f>sz!CM426</f>
        <v>0</v>
      </c>
      <c r="O426">
        <f>sz!CL426</f>
        <v>0</v>
      </c>
      <c r="P426">
        <f>sz!DB426</f>
        <v>0</v>
      </c>
      <c r="Q426">
        <f>sz!DA426</f>
        <v>0</v>
      </c>
      <c r="R426">
        <f>sz!DQ426</f>
        <v>0</v>
      </c>
      <c r="S426">
        <f>sz!DP426</f>
        <v>0</v>
      </c>
      <c r="AE426" t="e">
        <f t="shared" si="13"/>
        <v>#N/A</v>
      </c>
      <c r="AF426" t="e">
        <f t="shared" si="14"/>
        <v>#N/A</v>
      </c>
    </row>
    <row r="427" spans="2:32">
      <c r="B427">
        <f>sz!D427</f>
        <v>0</v>
      </c>
      <c r="C427">
        <f>sz!C427</f>
        <v>0</v>
      </c>
      <c r="D427">
        <f>sz!S427</f>
        <v>0</v>
      </c>
      <c r="E427">
        <f>sz!R427</f>
        <v>0</v>
      </c>
      <c r="F427">
        <f>sz!AG427</f>
        <v>0</v>
      </c>
      <c r="G427">
        <f>sz!AF427</f>
        <v>0</v>
      </c>
      <c r="H427">
        <f>sz!AU427</f>
        <v>0</v>
      </c>
      <c r="I427">
        <f>sz!AT427</f>
        <v>0</v>
      </c>
      <c r="J427">
        <f>sz!BI427</f>
        <v>0</v>
      </c>
      <c r="K427">
        <f>sz!BH427</f>
        <v>0</v>
      </c>
      <c r="L427">
        <f>sz!BX427</f>
        <v>0</v>
      </c>
      <c r="M427">
        <f>sz!BW427</f>
        <v>0</v>
      </c>
      <c r="N427">
        <f>sz!CM427</f>
        <v>0</v>
      </c>
      <c r="O427">
        <f>sz!CL427</f>
        <v>0</v>
      </c>
      <c r="P427">
        <f>sz!DB427</f>
        <v>0</v>
      </c>
      <c r="Q427">
        <f>sz!DA427</f>
        <v>0</v>
      </c>
      <c r="R427">
        <f>sz!DQ427</f>
        <v>0</v>
      </c>
      <c r="S427">
        <f>sz!DP427</f>
        <v>0</v>
      </c>
      <c r="AE427" t="e">
        <f t="shared" si="13"/>
        <v>#N/A</v>
      </c>
      <c r="AF427" t="e">
        <f t="shared" si="14"/>
        <v>#N/A</v>
      </c>
    </row>
    <row r="428" spans="2:32">
      <c r="B428">
        <f>sz!D428</f>
        <v>0</v>
      </c>
      <c r="C428">
        <f>sz!C428</f>
        <v>0</v>
      </c>
      <c r="D428">
        <f>sz!S428</f>
        <v>0</v>
      </c>
      <c r="E428">
        <f>sz!R428</f>
        <v>0</v>
      </c>
      <c r="F428">
        <f>sz!AG428</f>
        <v>0</v>
      </c>
      <c r="G428">
        <f>sz!AF428</f>
        <v>0</v>
      </c>
      <c r="H428">
        <f>sz!AU428</f>
        <v>0</v>
      </c>
      <c r="I428">
        <f>sz!AT428</f>
        <v>0</v>
      </c>
      <c r="J428">
        <f>sz!BI428</f>
        <v>0</v>
      </c>
      <c r="K428">
        <f>sz!BH428</f>
        <v>0</v>
      </c>
      <c r="L428">
        <f>sz!BX428</f>
        <v>0</v>
      </c>
      <c r="M428">
        <f>sz!BW428</f>
        <v>0</v>
      </c>
      <c r="N428">
        <f>sz!CM428</f>
        <v>0</v>
      </c>
      <c r="O428">
        <f>sz!CL428</f>
        <v>0</v>
      </c>
      <c r="P428">
        <f>sz!DB428</f>
        <v>0</v>
      </c>
      <c r="Q428">
        <f>sz!DA428</f>
        <v>0</v>
      </c>
      <c r="R428">
        <f>sz!DQ428</f>
        <v>0</v>
      </c>
      <c r="S428">
        <f>sz!DP428</f>
        <v>0</v>
      </c>
      <c r="AE428" t="e">
        <f t="shared" si="13"/>
        <v>#N/A</v>
      </c>
      <c r="AF428" t="e">
        <f t="shared" si="14"/>
        <v>#N/A</v>
      </c>
    </row>
    <row r="429" spans="2:32">
      <c r="B429">
        <f>sz!D429</f>
        <v>0</v>
      </c>
      <c r="C429">
        <f>sz!C429</f>
        <v>0</v>
      </c>
      <c r="D429">
        <f>sz!S429</f>
        <v>0</v>
      </c>
      <c r="E429">
        <f>sz!R429</f>
        <v>0</v>
      </c>
      <c r="F429">
        <f>sz!AG429</f>
        <v>0</v>
      </c>
      <c r="G429">
        <f>sz!AF429</f>
        <v>0</v>
      </c>
      <c r="H429">
        <f>sz!AU429</f>
        <v>0</v>
      </c>
      <c r="I429">
        <f>sz!AT429</f>
        <v>0</v>
      </c>
      <c r="J429">
        <f>sz!BI429</f>
        <v>0</v>
      </c>
      <c r="K429">
        <f>sz!BH429</f>
        <v>0</v>
      </c>
      <c r="L429">
        <f>sz!BX429</f>
        <v>0</v>
      </c>
      <c r="M429">
        <f>sz!BW429</f>
        <v>0</v>
      </c>
      <c r="N429">
        <f>sz!CM429</f>
        <v>0</v>
      </c>
      <c r="O429">
        <f>sz!CL429</f>
        <v>0</v>
      </c>
      <c r="P429">
        <f>sz!DB429</f>
        <v>0</v>
      </c>
      <c r="Q429">
        <f>sz!DA429</f>
        <v>0</v>
      </c>
      <c r="R429">
        <f>sz!DQ429</f>
        <v>0</v>
      </c>
      <c r="S429">
        <f>sz!DP429</f>
        <v>0</v>
      </c>
      <c r="AE429" t="e">
        <f t="shared" si="13"/>
        <v>#N/A</v>
      </c>
      <c r="AF429" t="e">
        <f t="shared" si="14"/>
        <v>#N/A</v>
      </c>
    </row>
    <row r="430" spans="2:32">
      <c r="B430">
        <f>sz!D430</f>
        <v>0</v>
      </c>
      <c r="C430">
        <f>sz!C430</f>
        <v>0</v>
      </c>
      <c r="D430">
        <f>sz!S430</f>
        <v>0</v>
      </c>
      <c r="E430">
        <f>sz!R430</f>
        <v>0</v>
      </c>
      <c r="F430">
        <f>sz!AG430</f>
        <v>0</v>
      </c>
      <c r="G430">
        <f>sz!AF430</f>
        <v>0</v>
      </c>
      <c r="H430">
        <f>sz!AU430</f>
        <v>0</v>
      </c>
      <c r="I430">
        <f>sz!AT430</f>
        <v>0</v>
      </c>
      <c r="J430">
        <f>sz!BI430</f>
        <v>0</v>
      </c>
      <c r="K430">
        <f>sz!BH430</f>
        <v>0</v>
      </c>
      <c r="L430">
        <f>sz!BX430</f>
        <v>0</v>
      </c>
      <c r="M430">
        <f>sz!BW430</f>
        <v>0</v>
      </c>
      <c r="N430">
        <f>sz!CM430</f>
        <v>0</v>
      </c>
      <c r="O430">
        <f>sz!CL430</f>
        <v>0</v>
      </c>
      <c r="P430">
        <f>sz!DB430</f>
        <v>0</v>
      </c>
      <c r="Q430">
        <f>sz!DA430</f>
        <v>0</v>
      </c>
      <c r="R430">
        <f>sz!DQ430</f>
        <v>0</v>
      </c>
      <c r="S430">
        <f>sz!DP430</f>
        <v>0</v>
      </c>
      <c r="AE430" t="e">
        <f t="shared" si="13"/>
        <v>#N/A</v>
      </c>
      <c r="AF430" t="e">
        <f t="shared" si="14"/>
        <v>#N/A</v>
      </c>
    </row>
    <row r="431" spans="2:32">
      <c r="B431">
        <f>sz!D431</f>
        <v>0</v>
      </c>
      <c r="C431">
        <f>sz!C431</f>
        <v>0</v>
      </c>
      <c r="D431">
        <f>sz!S431</f>
        <v>0</v>
      </c>
      <c r="E431">
        <f>sz!R431</f>
        <v>0</v>
      </c>
      <c r="F431">
        <f>sz!AG431</f>
        <v>0</v>
      </c>
      <c r="G431">
        <f>sz!AF431</f>
        <v>0</v>
      </c>
      <c r="H431">
        <f>sz!AU431</f>
        <v>0</v>
      </c>
      <c r="I431">
        <f>sz!AT431</f>
        <v>0</v>
      </c>
      <c r="J431">
        <f>sz!BI431</f>
        <v>0</v>
      </c>
      <c r="K431">
        <f>sz!BH431</f>
        <v>0</v>
      </c>
      <c r="L431">
        <f>sz!BX431</f>
        <v>0</v>
      </c>
      <c r="M431">
        <f>sz!BW431</f>
        <v>0</v>
      </c>
      <c r="N431">
        <f>sz!CM431</f>
        <v>0</v>
      </c>
      <c r="O431">
        <f>sz!CL431</f>
        <v>0</v>
      </c>
      <c r="P431">
        <f>sz!DB431</f>
        <v>0</v>
      </c>
      <c r="Q431">
        <f>sz!DA431</f>
        <v>0</v>
      </c>
      <c r="R431">
        <f>sz!DQ431</f>
        <v>0</v>
      </c>
      <c r="S431">
        <f>sz!DP431</f>
        <v>0</v>
      </c>
      <c r="AE431" t="e">
        <f t="shared" si="13"/>
        <v>#N/A</v>
      </c>
      <c r="AF431" t="e">
        <f t="shared" si="14"/>
        <v>#N/A</v>
      </c>
    </row>
    <row r="432" spans="2:32">
      <c r="B432">
        <f>sz!D432</f>
        <v>0</v>
      </c>
      <c r="C432">
        <f>sz!C432</f>
        <v>0</v>
      </c>
      <c r="D432">
        <f>sz!S432</f>
        <v>0</v>
      </c>
      <c r="E432">
        <f>sz!R432</f>
        <v>0</v>
      </c>
      <c r="F432">
        <f>sz!AG432</f>
        <v>0</v>
      </c>
      <c r="G432">
        <f>sz!AF432</f>
        <v>0</v>
      </c>
      <c r="H432">
        <f>sz!AU432</f>
        <v>0</v>
      </c>
      <c r="I432">
        <f>sz!AT432</f>
        <v>0</v>
      </c>
      <c r="J432">
        <f>sz!BI432</f>
        <v>0</v>
      </c>
      <c r="K432">
        <f>sz!BH432</f>
        <v>0</v>
      </c>
      <c r="L432">
        <f>sz!BX432</f>
        <v>0</v>
      </c>
      <c r="M432">
        <f>sz!BW432</f>
        <v>0</v>
      </c>
      <c r="N432">
        <f>sz!CM432</f>
        <v>0</v>
      </c>
      <c r="O432">
        <f>sz!CL432</f>
        <v>0</v>
      </c>
      <c r="P432">
        <f>sz!DB432</f>
        <v>0</v>
      </c>
      <c r="Q432">
        <f>sz!DA432</f>
        <v>0</v>
      </c>
      <c r="R432">
        <f>sz!DQ432</f>
        <v>0</v>
      </c>
      <c r="S432">
        <f>sz!DP432</f>
        <v>0</v>
      </c>
      <c r="AE432" t="e">
        <f t="shared" si="13"/>
        <v>#N/A</v>
      </c>
      <c r="AF432" t="e">
        <f t="shared" si="14"/>
        <v>#N/A</v>
      </c>
    </row>
    <row r="433" spans="2:32">
      <c r="B433">
        <f>sz!D433</f>
        <v>0</v>
      </c>
      <c r="C433">
        <f>sz!C433</f>
        <v>0</v>
      </c>
      <c r="D433">
        <f>sz!S433</f>
        <v>0</v>
      </c>
      <c r="E433">
        <f>sz!R433</f>
        <v>0</v>
      </c>
      <c r="F433">
        <f>sz!AG433</f>
        <v>0</v>
      </c>
      <c r="G433">
        <f>sz!AF433</f>
        <v>0</v>
      </c>
      <c r="H433">
        <f>sz!AU433</f>
        <v>0</v>
      </c>
      <c r="I433">
        <f>sz!AT433</f>
        <v>0</v>
      </c>
      <c r="J433">
        <f>sz!BI433</f>
        <v>0</v>
      </c>
      <c r="K433">
        <f>sz!BH433</f>
        <v>0</v>
      </c>
      <c r="L433">
        <f>sz!BX433</f>
        <v>0</v>
      </c>
      <c r="M433">
        <f>sz!BW433</f>
        <v>0</v>
      </c>
      <c r="N433">
        <f>sz!CM433</f>
        <v>0</v>
      </c>
      <c r="O433">
        <f>sz!CL433</f>
        <v>0</v>
      </c>
      <c r="P433">
        <f>sz!DB433</f>
        <v>0</v>
      </c>
      <c r="Q433">
        <f>sz!DA433</f>
        <v>0</v>
      </c>
      <c r="R433">
        <f>sz!DQ433</f>
        <v>0</v>
      </c>
      <c r="S433">
        <f>sz!DP433</f>
        <v>0</v>
      </c>
      <c r="AE433" t="e">
        <f t="shared" si="13"/>
        <v>#N/A</v>
      </c>
      <c r="AF433" t="e">
        <f t="shared" si="14"/>
        <v>#N/A</v>
      </c>
    </row>
    <row r="434" spans="2:32">
      <c r="B434">
        <f>sz!D434</f>
        <v>0</v>
      </c>
      <c r="C434">
        <f>sz!C434</f>
        <v>0</v>
      </c>
      <c r="D434">
        <f>sz!S434</f>
        <v>0</v>
      </c>
      <c r="E434">
        <f>sz!R434</f>
        <v>0</v>
      </c>
      <c r="F434">
        <f>sz!AG434</f>
        <v>0</v>
      </c>
      <c r="G434">
        <f>sz!AF434</f>
        <v>0</v>
      </c>
      <c r="H434">
        <f>sz!AU434</f>
        <v>0</v>
      </c>
      <c r="I434">
        <f>sz!AT434</f>
        <v>0</v>
      </c>
      <c r="J434">
        <f>sz!BI434</f>
        <v>0</v>
      </c>
      <c r="K434">
        <f>sz!BH434</f>
        <v>0</v>
      </c>
      <c r="L434">
        <f>sz!BX434</f>
        <v>0</v>
      </c>
      <c r="M434">
        <f>sz!BW434</f>
        <v>0</v>
      </c>
      <c r="N434">
        <f>sz!CM434</f>
        <v>0</v>
      </c>
      <c r="O434">
        <f>sz!CL434</f>
        <v>0</v>
      </c>
      <c r="P434">
        <f>sz!DB434</f>
        <v>0</v>
      </c>
      <c r="Q434">
        <f>sz!DA434</f>
        <v>0</v>
      </c>
      <c r="R434">
        <f>sz!DQ434</f>
        <v>0</v>
      </c>
      <c r="S434">
        <f>sz!DP434</f>
        <v>0</v>
      </c>
      <c r="AE434" t="e">
        <f t="shared" si="13"/>
        <v>#N/A</v>
      </c>
      <c r="AF434" t="e">
        <f t="shared" si="14"/>
        <v>#N/A</v>
      </c>
    </row>
    <row r="435" spans="2:32">
      <c r="B435">
        <f>sz!D435</f>
        <v>0</v>
      </c>
      <c r="C435">
        <f>sz!C435</f>
        <v>0</v>
      </c>
      <c r="D435">
        <f>sz!S435</f>
        <v>0</v>
      </c>
      <c r="E435">
        <f>sz!R435</f>
        <v>0</v>
      </c>
      <c r="F435">
        <f>sz!AG435</f>
        <v>0</v>
      </c>
      <c r="G435">
        <f>sz!AF435</f>
        <v>0</v>
      </c>
      <c r="H435">
        <f>sz!AU435</f>
        <v>0</v>
      </c>
      <c r="I435">
        <f>sz!AT435</f>
        <v>0</v>
      </c>
      <c r="J435">
        <f>sz!BI435</f>
        <v>0</v>
      </c>
      <c r="K435">
        <f>sz!BH435</f>
        <v>0</v>
      </c>
      <c r="L435">
        <f>sz!BX435</f>
        <v>0</v>
      </c>
      <c r="M435">
        <f>sz!BW435</f>
        <v>0</v>
      </c>
      <c r="N435">
        <f>sz!CM435</f>
        <v>0</v>
      </c>
      <c r="O435">
        <f>sz!CL435</f>
        <v>0</v>
      </c>
      <c r="P435">
        <f>sz!DB435</f>
        <v>0</v>
      </c>
      <c r="Q435">
        <f>sz!DA435</f>
        <v>0</v>
      </c>
      <c r="R435">
        <f>sz!DQ435</f>
        <v>0</v>
      </c>
      <c r="S435">
        <f>sz!DP435</f>
        <v>0</v>
      </c>
      <c r="AE435" t="e">
        <f t="shared" si="13"/>
        <v>#N/A</v>
      </c>
      <c r="AF435" t="e">
        <f t="shared" si="14"/>
        <v>#N/A</v>
      </c>
    </row>
    <row r="436" spans="2:32">
      <c r="B436">
        <f>sz!D436</f>
        <v>0</v>
      </c>
      <c r="C436">
        <f>sz!C436</f>
        <v>0</v>
      </c>
      <c r="D436">
        <f>sz!S436</f>
        <v>0</v>
      </c>
      <c r="E436">
        <f>sz!R436</f>
        <v>0</v>
      </c>
      <c r="F436">
        <f>sz!AG436</f>
        <v>0</v>
      </c>
      <c r="G436">
        <f>sz!AF436</f>
        <v>0</v>
      </c>
      <c r="H436">
        <f>sz!AU436</f>
        <v>0</v>
      </c>
      <c r="I436">
        <f>sz!AT436</f>
        <v>0</v>
      </c>
      <c r="J436">
        <f>sz!BI436</f>
        <v>0</v>
      </c>
      <c r="K436">
        <f>sz!BH436</f>
        <v>0</v>
      </c>
      <c r="L436">
        <f>sz!BX436</f>
        <v>0</v>
      </c>
      <c r="M436">
        <f>sz!BW436</f>
        <v>0</v>
      </c>
      <c r="N436">
        <f>sz!CM436</f>
        <v>0</v>
      </c>
      <c r="O436">
        <f>sz!CL436</f>
        <v>0</v>
      </c>
      <c r="P436">
        <f>sz!DB436</f>
        <v>0</v>
      </c>
      <c r="Q436">
        <f>sz!DA436</f>
        <v>0</v>
      </c>
      <c r="R436">
        <f>sz!DQ436</f>
        <v>0</v>
      </c>
      <c r="S436">
        <f>sz!DP436</f>
        <v>0</v>
      </c>
      <c r="AE436" t="e">
        <f t="shared" si="13"/>
        <v>#N/A</v>
      </c>
      <c r="AF436" t="e">
        <f t="shared" si="14"/>
        <v>#N/A</v>
      </c>
    </row>
    <row r="437" spans="2:32">
      <c r="B437">
        <f>sz!D437</f>
        <v>0</v>
      </c>
      <c r="C437">
        <f>sz!C437</f>
        <v>0</v>
      </c>
      <c r="D437">
        <f>sz!S437</f>
        <v>0</v>
      </c>
      <c r="E437">
        <f>sz!R437</f>
        <v>0</v>
      </c>
      <c r="F437">
        <f>sz!AG437</f>
        <v>0</v>
      </c>
      <c r="G437">
        <f>sz!AF437</f>
        <v>0</v>
      </c>
      <c r="H437">
        <f>sz!AU437</f>
        <v>0</v>
      </c>
      <c r="I437">
        <f>sz!AT437</f>
        <v>0</v>
      </c>
      <c r="J437">
        <f>sz!BI437</f>
        <v>0</v>
      </c>
      <c r="K437">
        <f>sz!BH437</f>
        <v>0</v>
      </c>
      <c r="L437">
        <f>sz!BX437</f>
        <v>0</v>
      </c>
      <c r="M437">
        <f>sz!BW437</f>
        <v>0</v>
      </c>
      <c r="N437">
        <f>sz!CM437</f>
        <v>0</v>
      </c>
      <c r="O437">
        <f>sz!CL437</f>
        <v>0</v>
      </c>
      <c r="P437">
        <f>sz!DB437</f>
        <v>0</v>
      </c>
      <c r="Q437">
        <f>sz!DA437</f>
        <v>0</v>
      </c>
      <c r="R437">
        <f>sz!DQ437</f>
        <v>0</v>
      </c>
      <c r="S437">
        <f>sz!DP437</f>
        <v>0</v>
      </c>
      <c r="AE437" t="e">
        <f t="shared" si="13"/>
        <v>#N/A</v>
      </c>
      <c r="AF437" t="e">
        <f t="shared" si="14"/>
        <v>#N/A</v>
      </c>
    </row>
    <row r="438" spans="2:32">
      <c r="B438">
        <f>sz!D438</f>
        <v>0</v>
      </c>
      <c r="C438">
        <f>sz!C438</f>
        <v>0</v>
      </c>
      <c r="D438">
        <f>sz!S438</f>
        <v>0</v>
      </c>
      <c r="E438">
        <f>sz!R438</f>
        <v>0</v>
      </c>
      <c r="F438">
        <f>sz!AG438</f>
        <v>0</v>
      </c>
      <c r="G438">
        <f>sz!AF438</f>
        <v>0</v>
      </c>
      <c r="H438">
        <f>sz!AU438</f>
        <v>0</v>
      </c>
      <c r="I438">
        <f>sz!AT438</f>
        <v>0</v>
      </c>
      <c r="J438">
        <f>sz!BI438</f>
        <v>0</v>
      </c>
      <c r="K438">
        <f>sz!BH438</f>
        <v>0</v>
      </c>
      <c r="L438">
        <f>sz!BX438</f>
        <v>0</v>
      </c>
      <c r="M438">
        <f>sz!BW438</f>
        <v>0</v>
      </c>
      <c r="N438">
        <f>sz!CM438</f>
        <v>0</v>
      </c>
      <c r="O438">
        <f>sz!CL438</f>
        <v>0</v>
      </c>
      <c r="P438">
        <f>sz!DB438</f>
        <v>0</v>
      </c>
      <c r="Q438">
        <f>sz!DA438</f>
        <v>0</v>
      </c>
      <c r="R438">
        <f>sz!DQ438</f>
        <v>0</v>
      </c>
      <c r="S438">
        <f>sz!DP438</f>
        <v>0</v>
      </c>
      <c r="AE438" t="e">
        <f t="shared" si="13"/>
        <v>#N/A</v>
      </c>
      <c r="AF438" t="e">
        <f t="shared" si="14"/>
        <v>#N/A</v>
      </c>
    </row>
    <row r="439" spans="2:32">
      <c r="B439">
        <f>sz!D439</f>
        <v>0</v>
      </c>
      <c r="C439">
        <f>sz!C439</f>
        <v>0</v>
      </c>
      <c r="D439">
        <f>sz!S439</f>
        <v>0</v>
      </c>
      <c r="E439">
        <f>sz!R439</f>
        <v>0</v>
      </c>
      <c r="F439">
        <f>sz!AG439</f>
        <v>0</v>
      </c>
      <c r="G439">
        <f>sz!AF439</f>
        <v>0</v>
      </c>
      <c r="H439">
        <f>sz!AU439</f>
        <v>0</v>
      </c>
      <c r="I439">
        <f>sz!AT439</f>
        <v>0</v>
      </c>
      <c r="J439">
        <f>sz!BI439</f>
        <v>0</v>
      </c>
      <c r="K439">
        <f>sz!BH439</f>
        <v>0</v>
      </c>
      <c r="L439">
        <f>sz!BX439</f>
        <v>0</v>
      </c>
      <c r="M439">
        <f>sz!BW439</f>
        <v>0</v>
      </c>
      <c r="N439">
        <f>sz!CM439</f>
        <v>0</v>
      </c>
      <c r="O439">
        <f>sz!CL439</f>
        <v>0</v>
      </c>
      <c r="P439">
        <f>sz!DB439</f>
        <v>0</v>
      </c>
      <c r="Q439">
        <f>sz!DA439</f>
        <v>0</v>
      </c>
      <c r="R439">
        <f>sz!DQ439</f>
        <v>0</v>
      </c>
      <c r="S439">
        <f>sz!DP439</f>
        <v>0</v>
      </c>
      <c r="AE439" t="e">
        <f t="shared" si="13"/>
        <v>#N/A</v>
      </c>
      <c r="AF439" t="e">
        <f t="shared" si="14"/>
        <v>#N/A</v>
      </c>
    </row>
    <row r="440" spans="2:32">
      <c r="B440">
        <f>sz!D440</f>
        <v>0</v>
      </c>
      <c r="C440">
        <f>sz!C440</f>
        <v>0</v>
      </c>
      <c r="D440">
        <f>sz!S440</f>
        <v>0</v>
      </c>
      <c r="E440">
        <f>sz!R440</f>
        <v>0</v>
      </c>
      <c r="F440">
        <f>sz!AG440</f>
        <v>0</v>
      </c>
      <c r="G440">
        <f>sz!AF440</f>
        <v>0</v>
      </c>
      <c r="H440">
        <f>sz!AU440</f>
        <v>0</v>
      </c>
      <c r="I440">
        <f>sz!AT440</f>
        <v>0</v>
      </c>
      <c r="J440">
        <f>sz!BI440</f>
        <v>0</v>
      </c>
      <c r="K440">
        <f>sz!BH440</f>
        <v>0</v>
      </c>
      <c r="L440">
        <f>sz!BX440</f>
        <v>0</v>
      </c>
      <c r="M440">
        <f>sz!BW440</f>
        <v>0</v>
      </c>
      <c r="N440">
        <f>sz!CM440</f>
        <v>0</v>
      </c>
      <c r="O440">
        <f>sz!CL440</f>
        <v>0</v>
      </c>
      <c r="P440">
        <f>sz!DB440</f>
        <v>0</v>
      </c>
      <c r="Q440">
        <f>sz!DA440</f>
        <v>0</v>
      </c>
      <c r="R440">
        <f>sz!DQ440</f>
        <v>0</v>
      </c>
      <c r="S440">
        <f>sz!DP440</f>
        <v>0</v>
      </c>
      <c r="AE440" t="e">
        <f t="shared" si="13"/>
        <v>#N/A</v>
      </c>
      <c r="AF440" t="e">
        <f t="shared" si="14"/>
        <v>#N/A</v>
      </c>
    </row>
    <row r="441" spans="2:32">
      <c r="B441">
        <f>sz!D441</f>
        <v>0</v>
      </c>
      <c r="C441">
        <f>sz!C441</f>
        <v>0</v>
      </c>
      <c r="D441">
        <f>sz!S441</f>
        <v>0</v>
      </c>
      <c r="E441">
        <f>sz!R441</f>
        <v>0</v>
      </c>
      <c r="F441">
        <f>sz!AG441</f>
        <v>0</v>
      </c>
      <c r="G441">
        <f>sz!AF441</f>
        <v>0</v>
      </c>
      <c r="H441">
        <f>sz!AU441</f>
        <v>0</v>
      </c>
      <c r="I441">
        <f>sz!AT441</f>
        <v>0</v>
      </c>
      <c r="J441">
        <f>sz!BI441</f>
        <v>0</v>
      </c>
      <c r="K441">
        <f>sz!BH441</f>
        <v>0</v>
      </c>
      <c r="L441">
        <f>sz!BX441</f>
        <v>0</v>
      </c>
      <c r="M441">
        <f>sz!BW441</f>
        <v>0</v>
      </c>
      <c r="N441">
        <f>sz!CM441</f>
        <v>0</v>
      </c>
      <c r="O441">
        <f>sz!CL441</f>
        <v>0</v>
      </c>
      <c r="P441">
        <f>sz!DB441</f>
        <v>0</v>
      </c>
      <c r="Q441">
        <f>sz!DA441</f>
        <v>0</v>
      </c>
      <c r="R441">
        <f>sz!DQ441</f>
        <v>0</v>
      </c>
      <c r="S441">
        <f>sz!DP441</f>
        <v>0</v>
      </c>
      <c r="AE441" t="e">
        <f t="shared" si="13"/>
        <v>#N/A</v>
      </c>
      <c r="AF441" t="e">
        <f t="shared" si="14"/>
        <v>#N/A</v>
      </c>
    </row>
    <row r="442" spans="2:32">
      <c r="B442">
        <f>sz!D442</f>
        <v>0</v>
      </c>
      <c r="C442">
        <f>sz!C442</f>
        <v>0</v>
      </c>
      <c r="D442">
        <f>sz!S442</f>
        <v>0</v>
      </c>
      <c r="E442">
        <f>sz!R442</f>
        <v>0</v>
      </c>
      <c r="F442">
        <f>sz!AG442</f>
        <v>0</v>
      </c>
      <c r="G442">
        <f>sz!AF442</f>
        <v>0</v>
      </c>
      <c r="H442">
        <f>sz!AU442</f>
        <v>0</v>
      </c>
      <c r="I442">
        <f>sz!AT442</f>
        <v>0</v>
      </c>
      <c r="J442">
        <f>sz!BI442</f>
        <v>0</v>
      </c>
      <c r="K442">
        <f>sz!BH442</f>
        <v>0</v>
      </c>
      <c r="L442">
        <f>sz!BX442</f>
        <v>0</v>
      </c>
      <c r="M442">
        <f>sz!BW442</f>
        <v>0</v>
      </c>
      <c r="N442">
        <f>sz!CM442</f>
        <v>0</v>
      </c>
      <c r="O442">
        <f>sz!CL442</f>
        <v>0</v>
      </c>
      <c r="P442">
        <f>sz!DB442</f>
        <v>0</v>
      </c>
      <c r="Q442">
        <f>sz!DA442</f>
        <v>0</v>
      </c>
      <c r="R442">
        <f>sz!DQ442</f>
        <v>0</v>
      </c>
      <c r="S442">
        <f>sz!DP442</f>
        <v>0</v>
      </c>
      <c r="AE442" t="e">
        <f t="shared" si="13"/>
        <v>#N/A</v>
      </c>
      <c r="AF442" t="e">
        <f t="shared" si="14"/>
        <v>#N/A</v>
      </c>
    </row>
    <row r="443" spans="2:32">
      <c r="B443">
        <f>sz!D443</f>
        <v>0</v>
      </c>
      <c r="C443">
        <f>sz!C443</f>
        <v>0</v>
      </c>
      <c r="D443">
        <f>sz!S443</f>
        <v>0</v>
      </c>
      <c r="E443">
        <f>sz!R443</f>
        <v>0</v>
      </c>
      <c r="F443">
        <f>sz!AG443</f>
        <v>0</v>
      </c>
      <c r="G443">
        <f>sz!AF443</f>
        <v>0</v>
      </c>
      <c r="H443">
        <f>sz!AU443</f>
        <v>0</v>
      </c>
      <c r="I443">
        <f>sz!AT443</f>
        <v>0</v>
      </c>
      <c r="J443">
        <f>sz!BI443</f>
        <v>0</v>
      </c>
      <c r="K443">
        <f>sz!BH443</f>
        <v>0</v>
      </c>
      <c r="L443">
        <f>sz!BX443</f>
        <v>0</v>
      </c>
      <c r="M443">
        <f>sz!BW443</f>
        <v>0</v>
      </c>
      <c r="N443">
        <f>sz!CM443</f>
        <v>0</v>
      </c>
      <c r="O443">
        <f>sz!CL443</f>
        <v>0</v>
      </c>
      <c r="P443">
        <f>sz!DB443</f>
        <v>0</v>
      </c>
      <c r="Q443">
        <f>sz!DA443</f>
        <v>0</v>
      </c>
      <c r="R443">
        <f>sz!DQ443</f>
        <v>0</v>
      </c>
      <c r="S443">
        <f>sz!DP443</f>
        <v>0</v>
      </c>
      <c r="AE443" t="e">
        <f t="shared" si="13"/>
        <v>#N/A</v>
      </c>
      <c r="AF443" t="e">
        <f t="shared" si="14"/>
        <v>#N/A</v>
      </c>
    </row>
    <row r="444" spans="2:32">
      <c r="B444">
        <f>sz!D444</f>
        <v>0</v>
      </c>
      <c r="C444">
        <f>sz!C444</f>
        <v>0</v>
      </c>
      <c r="D444">
        <f>sz!S444</f>
        <v>0</v>
      </c>
      <c r="E444">
        <f>sz!R444</f>
        <v>0</v>
      </c>
      <c r="F444">
        <f>sz!AG444</f>
        <v>0</v>
      </c>
      <c r="G444">
        <f>sz!AF444</f>
        <v>0</v>
      </c>
      <c r="H444">
        <f>sz!AU444</f>
        <v>0</v>
      </c>
      <c r="I444">
        <f>sz!AT444</f>
        <v>0</v>
      </c>
      <c r="J444">
        <f>sz!BI444</f>
        <v>0</v>
      </c>
      <c r="K444">
        <f>sz!BH444</f>
        <v>0</v>
      </c>
      <c r="L444">
        <f>sz!BX444</f>
        <v>0</v>
      </c>
      <c r="M444">
        <f>sz!BW444</f>
        <v>0</v>
      </c>
      <c r="N444">
        <f>sz!CM444</f>
        <v>0</v>
      </c>
      <c r="O444">
        <f>sz!CL444</f>
        <v>0</v>
      </c>
      <c r="P444">
        <f>sz!DB444</f>
        <v>0</v>
      </c>
      <c r="Q444">
        <f>sz!DA444</f>
        <v>0</v>
      </c>
      <c r="R444">
        <f>sz!DQ444</f>
        <v>0</v>
      </c>
      <c r="S444">
        <f>sz!DP444</f>
        <v>0</v>
      </c>
      <c r="AE444" t="e">
        <f t="shared" si="13"/>
        <v>#N/A</v>
      </c>
      <c r="AF444" t="e">
        <f t="shared" si="14"/>
        <v>#N/A</v>
      </c>
    </row>
    <row r="445" spans="2:32">
      <c r="B445">
        <f>sz!D445</f>
        <v>0</v>
      </c>
      <c r="C445">
        <f>sz!C445</f>
        <v>0</v>
      </c>
      <c r="D445">
        <f>sz!S445</f>
        <v>0</v>
      </c>
      <c r="E445">
        <f>sz!R445</f>
        <v>0</v>
      </c>
      <c r="F445">
        <f>sz!AG445</f>
        <v>0</v>
      </c>
      <c r="G445">
        <f>sz!AF445</f>
        <v>0</v>
      </c>
      <c r="H445">
        <f>sz!AU445</f>
        <v>0</v>
      </c>
      <c r="I445">
        <f>sz!AT445</f>
        <v>0</v>
      </c>
      <c r="J445">
        <f>sz!BI445</f>
        <v>0</v>
      </c>
      <c r="K445">
        <f>sz!BH445</f>
        <v>0</v>
      </c>
      <c r="L445">
        <f>sz!BX445</f>
        <v>0</v>
      </c>
      <c r="M445">
        <f>sz!BW445</f>
        <v>0</v>
      </c>
      <c r="N445">
        <f>sz!CM445</f>
        <v>0</v>
      </c>
      <c r="O445">
        <f>sz!CL445</f>
        <v>0</v>
      </c>
      <c r="P445">
        <f>sz!DB445</f>
        <v>0</v>
      </c>
      <c r="Q445">
        <f>sz!DA445</f>
        <v>0</v>
      </c>
      <c r="R445">
        <f>sz!DQ445</f>
        <v>0</v>
      </c>
      <c r="S445">
        <f>sz!DP445</f>
        <v>0</v>
      </c>
      <c r="AE445" t="e">
        <f t="shared" si="13"/>
        <v>#N/A</v>
      </c>
      <c r="AF445" t="e">
        <f t="shared" si="14"/>
        <v>#N/A</v>
      </c>
    </row>
    <row r="446" spans="2:32">
      <c r="B446">
        <f>sz!D446</f>
        <v>0</v>
      </c>
      <c r="C446">
        <f>sz!C446</f>
        <v>0</v>
      </c>
      <c r="D446">
        <f>sz!S446</f>
        <v>0</v>
      </c>
      <c r="E446">
        <f>sz!R446</f>
        <v>0</v>
      </c>
      <c r="F446">
        <f>sz!AG446</f>
        <v>0</v>
      </c>
      <c r="G446">
        <f>sz!AF446</f>
        <v>0</v>
      </c>
      <c r="H446">
        <f>sz!AU446</f>
        <v>0</v>
      </c>
      <c r="I446">
        <f>sz!AT446</f>
        <v>0</v>
      </c>
      <c r="J446">
        <f>sz!BI446</f>
        <v>0</v>
      </c>
      <c r="K446">
        <f>sz!BH446</f>
        <v>0</v>
      </c>
      <c r="L446">
        <f>sz!BX446</f>
        <v>0</v>
      </c>
      <c r="M446">
        <f>sz!BW446</f>
        <v>0</v>
      </c>
      <c r="N446">
        <f>sz!CM446</f>
        <v>0</v>
      </c>
      <c r="O446">
        <f>sz!CL446</f>
        <v>0</v>
      </c>
      <c r="P446">
        <f>sz!DB446</f>
        <v>0</v>
      </c>
      <c r="Q446">
        <f>sz!DA446</f>
        <v>0</v>
      </c>
      <c r="R446">
        <f>sz!DQ446</f>
        <v>0</v>
      </c>
      <c r="S446">
        <f>sz!DP446</f>
        <v>0</v>
      </c>
      <c r="AE446" t="e">
        <f t="shared" si="13"/>
        <v>#N/A</v>
      </c>
      <c r="AF446" t="e">
        <f t="shared" si="14"/>
        <v>#N/A</v>
      </c>
    </row>
    <row r="447" spans="2:32">
      <c r="B447">
        <f>sz!D447</f>
        <v>0</v>
      </c>
      <c r="C447">
        <f>sz!C447</f>
        <v>0</v>
      </c>
      <c r="D447">
        <f>sz!S447</f>
        <v>0</v>
      </c>
      <c r="E447">
        <f>sz!R447</f>
        <v>0</v>
      </c>
      <c r="F447">
        <f>sz!AG447</f>
        <v>0</v>
      </c>
      <c r="G447">
        <f>sz!AF447</f>
        <v>0</v>
      </c>
      <c r="H447">
        <f>sz!AU447</f>
        <v>0</v>
      </c>
      <c r="I447">
        <f>sz!AT447</f>
        <v>0</v>
      </c>
      <c r="J447">
        <f>sz!BI447</f>
        <v>0</v>
      </c>
      <c r="K447">
        <f>sz!BH447</f>
        <v>0</v>
      </c>
      <c r="L447">
        <f>sz!BX447</f>
        <v>0</v>
      </c>
      <c r="M447">
        <f>sz!BW447</f>
        <v>0</v>
      </c>
      <c r="N447">
        <f>sz!CM447</f>
        <v>0</v>
      </c>
      <c r="O447">
        <f>sz!CL447</f>
        <v>0</v>
      </c>
      <c r="P447">
        <f>sz!DB447</f>
        <v>0</v>
      </c>
      <c r="Q447">
        <f>sz!DA447</f>
        <v>0</v>
      </c>
      <c r="R447">
        <f>sz!DQ447</f>
        <v>0</v>
      </c>
      <c r="S447">
        <f>sz!DP447</f>
        <v>0</v>
      </c>
      <c r="AE447" t="e">
        <f t="shared" si="13"/>
        <v>#N/A</v>
      </c>
      <c r="AF447" t="e">
        <f t="shared" si="14"/>
        <v>#N/A</v>
      </c>
    </row>
    <row r="448" spans="2:32">
      <c r="B448">
        <f>sz!D448</f>
        <v>0</v>
      </c>
      <c r="C448">
        <f>sz!C448</f>
        <v>0</v>
      </c>
      <c r="D448">
        <f>sz!S448</f>
        <v>0</v>
      </c>
      <c r="E448">
        <f>sz!R448</f>
        <v>0</v>
      </c>
      <c r="F448">
        <f>sz!AG448</f>
        <v>0</v>
      </c>
      <c r="G448">
        <f>sz!AF448</f>
        <v>0</v>
      </c>
      <c r="H448">
        <f>sz!AU448</f>
        <v>0</v>
      </c>
      <c r="I448">
        <f>sz!AT448</f>
        <v>0</v>
      </c>
      <c r="J448">
        <f>sz!BI448</f>
        <v>0</v>
      </c>
      <c r="K448">
        <f>sz!BH448</f>
        <v>0</v>
      </c>
      <c r="L448">
        <f>sz!BX448</f>
        <v>0</v>
      </c>
      <c r="M448">
        <f>sz!BW448</f>
        <v>0</v>
      </c>
      <c r="N448">
        <f>sz!CM448</f>
        <v>0</v>
      </c>
      <c r="O448">
        <f>sz!CL448</f>
        <v>0</v>
      </c>
      <c r="P448">
        <f>sz!DB448</f>
        <v>0</v>
      </c>
      <c r="Q448">
        <f>sz!DA448</f>
        <v>0</v>
      </c>
      <c r="R448">
        <f>sz!DQ448</f>
        <v>0</v>
      </c>
      <c r="S448">
        <f>sz!DP448</f>
        <v>0</v>
      </c>
      <c r="AE448" t="e">
        <f t="shared" si="13"/>
        <v>#N/A</v>
      </c>
      <c r="AF448" t="e">
        <f t="shared" si="14"/>
        <v>#N/A</v>
      </c>
    </row>
    <row r="449" spans="2:32">
      <c r="B449">
        <f>sz!D449</f>
        <v>0</v>
      </c>
      <c r="C449">
        <f>sz!C449</f>
        <v>0</v>
      </c>
      <c r="D449">
        <f>sz!S449</f>
        <v>0</v>
      </c>
      <c r="E449">
        <f>sz!R449</f>
        <v>0</v>
      </c>
      <c r="F449">
        <f>sz!AG449</f>
        <v>0</v>
      </c>
      <c r="G449">
        <f>sz!AF449</f>
        <v>0</v>
      </c>
      <c r="H449">
        <f>sz!AU449</f>
        <v>0</v>
      </c>
      <c r="I449">
        <f>sz!AT449</f>
        <v>0</v>
      </c>
      <c r="J449">
        <f>sz!BI449</f>
        <v>0</v>
      </c>
      <c r="K449">
        <f>sz!BH449</f>
        <v>0</v>
      </c>
      <c r="L449">
        <f>sz!BX449</f>
        <v>0</v>
      </c>
      <c r="M449">
        <f>sz!BW449</f>
        <v>0</v>
      </c>
      <c r="N449">
        <f>sz!CM449</f>
        <v>0</v>
      </c>
      <c r="O449">
        <f>sz!CL449</f>
        <v>0</v>
      </c>
      <c r="P449">
        <f>sz!DB449</f>
        <v>0</v>
      </c>
      <c r="Q449">
        <f>sz!DA449</f>
        <v>0</v>
      </c>
      <c r="R449">
        <f>sz!DQ449</f>
        <v>0</v>
      </c>
      <c r="S449">
        <f>sz!DP449</f>
        <v>0</v>
      </c>
      <c r="AE449" t="e">
        <f t="shared" si="13"/>
        <v>#N/A</v>
      </c>
      <c r="AF449" t="e">
        <f t="shared" si="14"/>
        <v>#N/A</v>
      </c>
    </row>
    <row r="450" spans="2:32">
      <c r="B450">
        <f>sz!D450</f>
        <v>0</v>
      </c>
      <c r="C450">
        <f>sz!C450</f>
        <v>0</v>
      </c>
      <c r="D450">
        <f>sz!S450</f>
        <v>0</v>
      </c>
      <c r="E450">
        <f>sz!R450</f>
        <v>0</v>
      </c>
      <c r="F450">
        <f>sz!AG450</f>
        <v>0</v>
      </c>
      <c r="G450">
        <f>sz!AF450</f>
        <v>0</v>
      </c>
      <c r="H450">
        <f>sz!AU450</f>
        <v>0</v>
      </c>
      <c r="I450">
        <f>sz!AT450</f>
        <v>0</v>
      </c>
      <c r="J450">
        <f>sz!BI450</f>
        <v>0</v>
      </c>
      <c r="K450">
        <f>sz!BH450</f>
        <v>0</v>
      </c>
      <c r="L450">
        <f>sz!BX450</f>
        <v>0</v>
      </c>
      <c r="M450">
        <f>sz!BW450</f>
        <v>0</v>
      </c>
      <c r="N450">
        <f>sz!CM450</f>
        <v>0</v>
      </c>
      <c r="O450">
        <f>sz!CL450</f>
        <v>0</v>
      </c>
      <c r="P450">
        <f>sz!DB450</f>
        <v>0</v>
      </c>
      <c r="Q450">
        <f>sz!DA450</f>
        <v>0</v>
      </c>
      <c r="R450">
        <f>sz!DQ450</f>
        <v>0</v>
      </c>
      <c r="S450">
        <f>sz!DP450</f>
        <v>0</v>
      </c>
      <c r="AE450" t="e">
        <f t="shared" si="13"/>
        <v>#N/A</v>
      </c>
      <c r="AF450" t="e">
        <f t="shared" si="14"/>
        <v>#N/A</v>
      </c>
    </row>
    <row r="451" spans="2:32">
      <c r="B451">
        <f>sz!D451</f>
        <v>0</v>
      </c>
      <c r="C451">
        <f>sz!C451</f>
        <v>0</v>
      </c>
      <c r="D451">
        <f>sz!S451</f>
        <v>0</v>
      </c>
      <c r="E451">
        <f>sz!R451</f>
        <v>0</v>
      </c>
      <c r="F451">
        <f>sz!AG451</f>
        <v>0</v>
      </c>
      <c r="G451">
        <f>sz!AF451</f>
        <v>0</v>
      </c>
      <c r="H451">
        <f>sz!AU451</f>
        <v>0</v>
      </c>
      <c r="I451">
        <f>sz!AT451</f>
        <v>0</v>
      </c>
      <c r="J451">
        <f>sz!BI451</f>
        <v>0</v>
      </c>
      <c r="K451">
        <f>sz!BH451</f>
        <v>0</v>
      </c>
      <c r="L451">
        <f>sz!BX451</f>
        <v>0</v>
      </c>
      <c r="M451">
        <f>sz!BW451</f>
        <v>0</v>
      </c>
      <c r="N451">
        <f>sz!CM451</f>
        <v>0</v>
      </c>
      <c r="O451">
        <f>sz!CL451</f>
        <v>0</v>
      </c>
      <c r="P451">
        <f>sz!DB451</f>
        <v>0</v>
      </c>
      <c r="Q451">
        <f>sz!DA451</f>
        <v>0</v>
      </c>
      <c r="R451">
        <f>sz!DQ451</f>
        <v>0</v>
      </c>
      <c r="S451">
        <f>sz!DP451</f>
        <v>0</v>
      </c>
      <c r="AE451" t="e">
        <f t="shared" ref="AE451:AE514" si="15">HLOOKUP($AI$1,$B:$AB,ROW(B451),FALSE)</f>
        <v>#N/A</v>
      </c>
      <c r="AF451" t="e">
        <f t="shared" ref="AF451:AF514" si="16">HLOOKUP($AF$1,$B:$AB,ROW(C451),FALSE)</f>
        <v>#N/A</v>
      </c>
    </row>
    <row r="452" spans="2:32">
      <c r="B452">
        <f>sz!D452</f>
        <v>0</v>
      </c>
      <c r="C452">
        <f>sz!C452</f>
        <v>0</v>
      </c>
      <c r="D452">
        <f>sz!S452</f>
        <v>0</v>
      </c>
      <c r="E452">
        <f>sz!R452</f>
        <v>0</v>
      </c>
      <c r="F452">
        <f>sz!AG452</f>
        <v>0</v>
      </c>
      <c r="G452">
        <f>sz!AF452</f>
        <v>0</v>
      </c>
      <c r="H452">
        <f>sz!AU452</f>
        <v>0</v>
      </c>
      <c r="I452">
        <f>sz!AT452</f>
        <v>0</v>
      </c>
      <c r="J452">
        <f>sz!BI452</f>
        <v>0</v>
      </c>
      <c r="K452">
        <f>sz!BH452</f>
        <v>0</v>
      </c>
      <c r="L452">
        <f>sz!BX452</f>
        <v>0</v>
      </c>
      <c r="M452">
        <f>sz!BW452</f>
        <v>0</v>
      </c>
      <c r="N452">
        <f>sz!CM452</f>
        <v>0</v>
      </c>
      <c r="O452">
        <f>sz!CL452</f>
        <v>0</v>
      </c>
      <c r="P452">
        <f>sz!DB452</f>
        <v>0</v>
      </c>
      <c r="Q452">
        <f>sz!DA452</f>
        <v>0</v>
      </c>
      <c r="R452">
        <f>sz!DQ452</f>
        <v>0</v>
      </c>
      <c r="S452">
        <f>sz!DP452</f>
        <v>0</v>
      </c>
      <c r="AE452" t="e">
        <f t="shared" si="15"/>
        <v>#N/A</v>
      </c>
      <c r="AF452" t="e">
        <f t="shared" si="16"/>
        <v>#N/A</v>
      </c>
    </row>
    <row r="453" spans="2:32">
      <c r="B453">
        <f>sz!D453</f>
        <v>0</v>
      </c>
      <c r="C453">
        <f>sz!C453</f>
        <v>0</v>
      </c>
      <c r="D453">
        <f>sz!S453</f>
        <v>0</v>
      </c>
      <c r="E453">
        <f>sz!R453</f>
        <v>0</v>
      </c>
      <c r="F453">
        <f>sz!AG453</f>
        <v>0</v>
      </c>
      <c r="G453">
        <f>sz!AF453</f>
        <v>0</v>
      </c>
      <c r="H453">
        <f>sz!AU453</f>
        <v>0</v>
      </c>
      <c r="I453">
        <f>sz!AT453</f>
        <v>0</v>
      </c>
      <c r="J453">
        <f>sz!BI453</f>
        <v>0</v>
      </c>
      <c r="K453">
        <f>sz!BH453</f>
        <v>0</v>
      </c>
      <c r="L453">
        <f>sz!BX453</f>
        <v>0</v>
      </c>
      <c r="M453">
        <f>sz!BW453</f>
        <v>0</v>
      </c>
      <c r="N453">
        <f>sz!CM453</f>
        <v>0</v>
      </c>
      <c r="O453">
        <f>sz!CL453</f>
        <v>0</v>
      </c>
      <c r="P453">
        <f>sz!DB453</f>
        <v>0</v>
      </c>
      <c r="Q453">
        <f>sz!DA453</f>
        <v>0</v>
      </c>
      <c r="R453">
        <f>sz!DQ453</f>
        <v>0</v>
      </c>
      <c r="S453">
        <f>sz!DP453</f>
        <v>0</v>
      </c>
      <c r="AE453" t="e">
        <f t="shared" si="15"/>
        <v>#N/A</v>
      </c>
      <c r="AF453" t="e">
        <f t="shared" si="16"/>
        <v>#N/A</v>
      </c>
    </row>
    <row r="454" spans="2:32">
      <c r="B454">
        <f>sz!D454</f>
        <v>0</v>
      </c>
      <c r="C454">
        <f>sz!C454</f>
        <v>0</v>
      </c>
      <c r="D454">
        <f>sz!S454</f>
        <v>0</v>
      </c>
      <c r="E454">
        <f>sz!R454</f>
        <v>0</v>
      </c>
      <c r="F454">
        <f>sz!AG454</f>
        <v>0</v>
      </c>
      <c r="G454">
        <f>sz!AF454</f>
        <v>0</v>
      </c>
      <c r="H454">
        <f>sz!AU454</f>
        <v>0</v>
      </c>
      <c r="I454">
        <f>sz!AT454</f>
        <v>0</v>
      </c>
      <c r="J454">
        <f>sz!BI454</f>
        <v>0</v>
      </c>
      <c r="K454">
        <f>sz!BH454</f>
        <v>0</v>
      </c>
      <c r="L454">
        <f>sz!BX454</f>
        <v>0</v>
      </c>
      <c r="M454">
        <f>sz!BW454</f>
        <v>0</v>
      </c>
      <c r="N454">
        <f>sz!CM454</f>
        <v>0</v>
      </c>
      <c r="O454">
        <f>sz!CL454</f>
        <v>0</v>
      </c>
      <c r="P454">
        <f>sz!DB454</f>
        <v>0</v>
      </c>
      <c r="Q454">
        <f>sz!DA454</f>
        <v>0</v>
      </c>
      <c r="R454">
        <f>sz!DQ454</f>
        <v>0</v>
      </c>
      <c r="S454">
        <f>sz!DP454</f>
        <v>0</v>
      </c>
      <c r="AE454" t="e">
        <f t="shared" si="15"/>
        <v>#N/A</v>
      </c>
      <c r="AF454" t="e">
        <f t="shared" si="16"/>
        <v>#N/A</v>
      </c>
    </row>
    <row r="455" spans="2:32">
      <c r="B455">
        <f>sz!D455</f>
        <v>0</v>
      </c>
      <c r="C455">
        <f>sz!C455</f>
        <v>0</v>
      </c>
      <c r="D455">
        <f>sz!S455</f>
        <v>0</v>
      </c>
      <c r="E455">
        <f>sz!R455</f>
        <v>0</v>
      </c>
      <c r="F455">
        <f>sz!AG455</f>
        <v>0</v>
      </c>
      <c r="G455">
        <f>sz!AF455</f>
        <v>0</v>
      </c>
      <c r="H455">
        <f>sz!AU455</f>
        <v>0</v>
      </c>
      <c r="I455">
        <f>sz!AT455</f>
        <v>0</v>
      </c>
      <c r="J455">
        <f>sz!BI455</f>
        <v>0</v>
      </c>
      <c r="K455">
        <f>sz!BH455</f>
        <v>0</v>
      </c>
      <c r="L455">
        <f>sz!BX455</f>
        <v>0</v>
      </c>
      <c r="M455">
        <f>sz!BW455</f>
        <v>0</v>
      </c>
      <c r="N455">
        <f>sz!CM455</f>
        <v>0</v>
      </c>
      <c r="O455">
        <f>sz!CL455</f>
        <v>0</v>
      </c>
      <c r="P455">
        <f>sz!DB455</f>
        <v>0</v>
      </c>
      <c r="Q455">
        <f>sz!DA455</f>
        <v>0</v>
      </c>
      <c r="R455">
        <f>sz!DQ455</f>
        <v>0</v>
      </c>
      <c r="S455">
        <f>sz!DP455</f>
        <v>0</v>
      </c>
      <c r="AE455" t="e">
        <f t="shared" si="15"/>
        <v>#N/A</v>
      </c>
      <c r="AF455" t="e">
        <f t="shared" si="16"/>
        <v>#N/A</v>
      </c>
    </row>
    <row r="456" spans="2:32">
      <c r="B456">
        <f>sz!D456</f>
        <v>0</v>
      </c>
      <c r="C456">
        <f>sz!C456</f>
        <v>0</v>
      </c>
      <c r="D456">
        <f>sz!S456</f>
        <v>0</v>
      </c>
      <c r="E456">
        <f>sz!R456</f>
        <v>0</v>
      </c>
      <c r="F456">
        <f>sz!AG456</f>
        <v>0</v>
      </c>
      <c r="G456">
        <f>sz!AF456</f>
        <v>0</v>
      </c>
      <c r="H456">
        <f>sz!AU456</f>
        <v>0</v>
      </c>
      <c r="I456">
        <f>sz!AT456</f>
        <v>0</v>
      </c>
      <c r="J456">
        <f>sz!BI456</f>
        <v>0</v>
      </c>
      <c r="K456">
        <f>sz!BH456</f>
        <v>0</v>
      </c>
      <c r="L456">
        <f>sz!BX456</f>
        <v>0</v>
      </c>
      <c r="M456">
        <f>sz!BW456</f>
        <v>0</v>
      </c>
      <c r="N456">
        <f>sz!CM456</f>
        <v>0</v>
      </c>
      <c r="O456">
        <f>sz!CL456</f>
        <v>0</v>
      </c>
      <c r="P456">
        <f>sz!DB456</f>
        <v>0</v>
      </c>
      <c r="Q456">
        <f>sz!DA456</f>
        <v>0</v>
      </c>
      <c r="R456">
        <f>sz!DQ456</f>
        <v>0</v>
      </c>
      <c r="S456">
        <f>sz!DP456</f>
        <v>0</v>
      </c>
      <c r="AE456" t="e">
        <f t="shared" si="15"/>
        <v>#N/A</v>
      </c>
      <c r="AF456" t="e">
        <f t="shared" si="16"/>
        <v>#N/A</v>
      </c>
    </row>
    <row r="457" spans="2:32">
      <c r="B457">
        <f>sz!D457</f>
        <v>0</v>
      </c>
      <c r="C457">
        <f>sz!C457</f>
        <v>0</v>
      </c>
      <c r="D457">
        <f>sz!S457</f>
        <v>0</v>
      </c>
      <c r="E457">
        <f>sz!R457</f>
        <v>0</v>
      </c>
      <c r="F457">
        <f>sz!AG457</f>
        <v>0</v>
      </c>
      <c r="G457">
        <f>sz!AF457</f>
        <v>0</v>
      </c>
      <c r="H457">
        <f>sz!AU457</f>
        <v>0</v>
      </c>
      <c r="I457">
        <f>sz!AT457</f>
        <v>0</v>
      </c>
      <c r="J457">
        <f>sz!BI457</f>
        <v>0</v>
      </c>
      <c r="K457">
        <f>sz!BH457</f>
        <v>0</v>
      </c>
      <c r="L457">
        <f>sz!BX457</f>
        <v>0</v>
      </c>
      <c r="M457">
        <f>sz!BW457</f>
        <v>0</v>
      </c>
      <c r="N457">
        <f>sz!CM457</f>
        <v>0</v>
      </c>
      <c r="O457">
        <f>sz!CL457</f>
        <v>0</v>
      </c>
      <c r="P457">
        <f>sz!DB457</f>
        <v>0</v>
      </c>
      <c r="Q457">
        <f>sz!DA457</f>
        <v>0</v>
      </c>
      <c r="R457">
        <f>sz!DQ457</f>
        <v>0</v>
      </c>
      <c r="S457">
        <f>sz!DP457</f>
        <v>0</v>
      </c>
      <c r="AE457" t="e">
        <f t="shared" si="15"/>
        <v>#N/A</v>
      </c>
      <c r="AF457" t="e">
        <f t="shared" si="16"/>
        <v>#N/A</v>
      </c>
    </row>
    <row r="458" spans="2:32">
      <c r="B458">
        <f>sz!D458</f>
        <v>0</v>
      </c>
      <c r="C458">
        <f>sz!C458</f>
        <v>0</v>
      </c>
      <c r="D458">
        <f>sz!S458</f>
        <v>0</v>
      </c>
      <c r="E458">
        <f>sz!R458</f>
        <v>0</v>
      </c>
      <c r="F458">
        <f>sz!AG458</f>
        <v>0</v>
      </c>
      <c r="G458">
        <f>sz!AF458</f>
        <v>0</v>
      </c>
      <c r="H458">
        <f>sz!AU458</f>
        <v>0</v>
      </c>
      <c r="I458">
        <f>sz!AT458</f>
        <v>0</v>
      </c>
      <c r="J458">
        <f>sz!BI458</f>
        <v>0</v>
      </c>
      <c r="K458">
        <f>sz!BH458</f>
        <v>0</v>
      </c>
      <c r="L458">
        <f>sz!BX458</f>
        <v>0</v>
      </c>
      <c r="M458">
        <f>sz!BW458</f>
        <v>0</v>
      </c>
      <c r="N458">
        <f>sz!CM458</f>
        <v>0</v>
      </c>
      <c r="O458">
        <f>sz!CL458</f>
        <v>0</v>
      </c>
      <c r="P458">
        <f>sz!DB458</f>
        <v>0</v>
      </c>
      <c r="Q458">
        <f>sz!DA458</f>
        <v>0</v>
      </c>
      <c r="R458">
        <f>sz!DQ458</f>
        <v>0</v>
      </c>
      <c r="S458">
        <f>sz!DP458</f>
        <v>0</v>
      </c>
      <c r="AE458" t="e">
        <f t="shared" si="15"/>
        <v>#N/A</v>
      </c>
      <c r="AF458" t="e">
        <f t="shared" si="16"/>
        <v>#N/A</v>
      </c>
    </row>
    <row r="459" spans="2:32">
      <c r="B459">
        <f>sz!D459</f>
        <v>0</v>
      </c>
      <c r="C459">
        <f>sz!C459</f>
        <v>0</v>
      </c>
      <c r="D459">
        <f>sz!S459</f>
        <v>0</v>
      </c>
      <c r="E459">
        <f>sz!R459</f>
        <v>0</v>
      </c>
      <c r="F459">
        <f>sz!AG459</f>
        <v>0</v>
      </c>
      <c r="G459">
        <f>sz!AF459</f>
        <v>0</v>
      </c>
      <c r="H459">
        <f>sz!AU459</f>
        <v>0</v>
      </c>
      <c r="I459">
        <f>sz!AT459</f>
        <v>0</v>
      </c>
      <c r="J459">
        <f>sz!BI459</f>
        <v>0</v>
      </c>
      <c r="K459">
        <f>sz!BH459</f>
        <v>0</v>
      </c>
      <c r="L459">
        <f>sz!BX459</f>
        <v>0</v>
      </c>
      <c r="M459">
        <f>sz!BW459</f>
        <v>0</v>
      </c>
      <c r="N459">
        <f>sz!CM459</f>
        <v>0</v>
      </c>
      <c r="O459">
        <f>sz!CL459</f>
        <v>0</v>
      </c>
      <c r="P459">
        <f>sz!DB459</f>
        <v>0</v>
      </c>
      <c r="Q459">
        <f>sz!DA459</f>
        <v>0</v>
      </c>
      <c r="R459">
        <f>sz!DQ459</f>
        <v>0</v>
      </c>
      <c r="S459">
        <f>sz!DP459</f>
        <v>0</v>
      </c>
      <c r="AE459" t="e">
        <f t="shared" si="15"/>
        <v>#N/A</v>
      </c>
      <c r="AF459" t="e">
        <f t="shared" si="16"/>
        <v>#N/A</v>
      </c>
    </row>
    <row r="460" spans="2:32">
      <c r="B460">
        <f>sz!D460</f>
        <v>0</v>
      </c>
      <c r="C460">
        <f>sz!C460</f>
        <v>0</v>
      </c>
      <c r="D460">
        <f>sz!S460</f>
        <v>0</v>
      </c>
      <c r="E460">
        <f>sz!R460</f>
        <v>0</v>
      </c>
      <c r="F460">
        <f>sz!AG460</f>
        <v>0</v>
      </c>
      <c r="G460">
        <f>sz!AF460</f>
        <v>0</v>
      </c>
      <c r="H460">
        <f>sz!AU460</f>
        <v>0</v>
      </c>
      <c r="I460">
        <f>sz!AT460</f>
        <v>0</v>
      </c>
      <c r="J460">
        <f>sz!BI460</f>
        <v>0</v>
      </c>
      <c r="K460">
        <f>sz!BH460</f>
        <v>0</v>
      </c>
      <c r="L460">
        <f>sz!BX460</f>
        <v>0</v>
      </c>
      <c r="M460">
        <f>sz!BW460</f>
        <v>0</v>
      </c>
      <c r="N460">
        <f>sz!CM460</f>
        <v>0</v>
      </c>
      <c r="O460">
        <f>sz!CL460</f>
        <v>0</v>
      </c>
      <c r="P460">
        <f>sz!DB460</f>
        <v>0</v>
      </c>
      <c r="Q460">
        <f>sz!DA460</f>
        <v>0</v>
      </c>
      <c r="R460">
        <f>sz!DQ460</f>
        <v>0</v>
      </c>
      <c r="S460">
        <f>sz!DP460</f>
        <v>0</v>
      </c>
      <c r="AE460" t="e">
        <f t="shared" si="15"/>
        <v>#N/A</v>
      </c>
      <c r="AF460" t="e">
        <f t="shared" si="16"/>
        <v>#N/A</v>
      </c>
    </row>
    <row r="461" spans="2:32">
      <c r="B461">
        <f>sz!D461</f>
        <v>0</v>
      </c>
      <c r="C461">
        <f>sz!C461</f>
        <v>0</v>
      </c>
      <c r="D461">
        <f>sz!S461</f>
        <v>0</v>
      </c>
      <c r="E461">
        <f>sz!R461</f>
        <v>0</v>
      </c>
      <c r="F461">
        <f>sz!AG461</f>
        <v>0</v>
      </c>
      <c r="G461">
        <f>sz!AF461</f>
        <v>0</v>
      </c>
      <c r="H461">
        <f>sz!AU461</f>
        <v>0</v>
      </c>
      <c r="I461">
        <f>sz!AT461</f>
        <v>0</v>
      </c>
      <c r="J461">
        <f>sz!BI461</f>
        <v>0</v>
      </c>
      <c r="K461">
        <f>sz!BH461</f>
        <v>0</v>
      </c>
      <c r="L461">
        <f>sz!BX461</f>
        <v>0</v>
      </c>
      <c r="M461">
        <f>sz!BW461</f>
        <v>0</v>
      </c>
      <c r="N461">
        <f>sz!CM461</f>
        <v>0</v>
      </c>
      <c r="O461">
        <f>sz!CL461</f>
        <v>0</v>
      </c>
      <c r="P461">
        <f>sz!DB461</f>
        <v>0</v>
      </c>
      <c r="Q461">
        <f>sz!DA461</f>
        <v>0</v>
      </c>
      <c r="R461">
        <f>sz!DQ461</f>
        <v>0</v>
      </c>
      <c r="S461">
        <f>sz!DP461</f>
        <v>0</v>
      </c>
      <c r="AE461" t="e">
        <f t="shared" si="15"/>
        <v>#N/A</v>
      </c>
      <c r="AF461" t="e">
        <f t="shared" si="16"/>
        <v>#N/A</v>
      </c>
    </row>
    <row r="462" spans="2:32">
      <c r="B462">
        <f>sz!D462</f>
        <v>0</v>
      </c>
      <c r="C462">
        <f>sz!C462</f>
        <v>0</v>
      </c>
      <c r="D462">
        <f>sz!S462</f>
        <v>0</v>
      </c>
      <c r="E462">
        <f>sz!R462</f>
        <v>0</v>
      </c>
      <c r="F462">
        <f>sz!AG462</f>
        <v>0</v>
      </c>
      <c r="G462">
        <f>sz!AF462</f>
        <v>0</v>
      </c>
      <c r="H462">
        <f>sz!AU462</f>
        <v>0</v>
      </c>
      <c r="I462">
        <f>sz!AT462</f>
        <v>0</v>
      </c>
      <c r="J462">
        <f>sz!BI462</f>
        <v>0</v>
      </c>
      <c r="K462">
        <f>sz!BH462</f>
        <v>0</v>
      </c>
      <c r="L462">
        <f>sz!BX462</f>
        <v>0</v>
      </c>
      <c r="M462">
        <f>sz!BW462</f>
        <v>0</v>
      </c>
      <c r="N462">
        <f>sz!CM462</f>
        <v>0</v>
      </c>
      <c r="O462">
        <f>sz!CL462</f>
        <v>0</v>
      </c>
      <c r="P462">
        <f>sz!DB462</f>
        <v>0</v>
      </c>
      <c r="Q462">
        <f>sz!DA462</f>
        <v>0</v>
      </c>
      <c r="R462">
        <f>sz!DQ462</f>
        <v>0</v>
      </c>
      <c r="S462">
        <f>sz!DP462</f>
        <v>0</v>
      </c>
      <c r="AE462" t="e">
        <f t="shared" si="15"/>
        <v>#N/A</v>
      </c>
      <c r="AF462" t="e">
        <f t="shared" si="16"/>
        <v>#N/A</v>
      </c>
    </row>
    <row r="463" spans="2:32">
      <c r="B463">
        <f>sz!D463</f>
        <v>0</v>
      </c>
      <c r="C463">
        <f>sz!C463</f>
        <v>0</v>
      </c>
      <c r="D463">
        <f>sz!S463</f>
        <v>0</v>
      </c>
      <c r="E463">
        <f>sz!R463</f>
        <v>0</v>
      </c>
      <c r="F463">
        <f>sz!AG463</f>
        <v>0</v>
      </c>
      <c r="G463">
        <f>sz!AF463</f>
        <v>0</v>
      </c>
      <c r="H463">
        <f>sz!AU463</f>
        <v>0</v>
      </c>
      <c r="I463">
        <f>sz!AT463</f>
        <v>0</v>
      </c>
      <c r="J463">
        <f>sz!BI463</f>
        <v>0</v>
      </c>
      <c r="K463">
        <f>sz!BH463</f>
        <v>0</v>
      </c>
      <c r="L463">
        <f>sz!BX463</f>
        <v>0</v>
      </c>
      <c r="M463">
        <f>sz!BW463</f>
        <v>0</v>
      </c>
      <c r="N463">
        <f>sz!CM463</f>
        <v>0</v>
      </c>
      <c r="O463">
        <f>sz!CL463</f>
        <v>0</v>
      </c>
      <c r="P463">
        <f>sz!DB463</f>
        <v>0</v>
      </c>
      <c r="Q463">
        <f>sz!DA463</f>
        <v>0</v>
      </c>
      <c r="R463">
        <f>sz!DQ463</f>
        <v>0</v>
      </c>
      <c r="S463">
        <f>sz!DP463</f>
        <v>0</v>
      </c>
      <c r="AE463" t="e">
        <f t="shared" si="15"/>
        <v>#N/A</v>
      </c>
      <c r="AF463" t="e">
        <f t="shared" si="16"/>
        <v>#N/A</v>
      </c>
    </row>
    <row r="464" spans="2:32">
      <c r="B464">
        <f>sz!D464</f>
        <v>0</v>
      </c>
      <c r="C464">
        <f>sz!C464</f>
        <v>0</v>
      </c>
      <c r="D464">
        <f>sz!S464</f>
        <v>0</v>
      </c>
      <c r="E464">
        <f>sz!R464</f>
        <v>0</v>
      </c>
      <c r="F464">
        <f>sz!AG464</f>
        <v>0</v>
      </c>
      <c r="G464">
        <f>sz!AF464</f>
        <v>0</v>
      </c>
      <c r="H464">
        <f>sz!AU464</f>
        <v>0</v>
      </c>
      <c r="I464">
        <f>sz!AT464</f>
        <v>0</v>
      </c>
      <c r="J464">
        <f>sz!BI464</f>
        <v>0</v>
      </c>
      <c r="K464">
        <f>sz!BH464</f>
        <v>0</v>
      </c>
      <c r="L464">
        <f>sz!BX464</f>
        <v>0</v>
      </c>
      <c r="M464">
        <f>sz!BW464</f>
        <v>0</v>
      </c>
      <c r="N464">
        <f>sz!CM464</f>
        <v>0</v>
      </c>
      <c r="O464">
        <f>sz!CL464</f>
        <v>0</v>
      </c>
      <c r="P464">
        <f>sz!DB464</f>
        <v>0</v>
      </c>
      <c r="Q464">
        <f>sz!DA464</f>
        <v>0</v>
      </c>
      <c r="R464">
        <f>sz!DQ464</f>
        <v>0</v>
      </c>
      <c r="S464">
        <f>sz!DP464</f>
        <v>0</v>
      </c>
      <c r="AE464" t="e">
        <f t="shared" si="15"/>
        <v>#N/A</v>
      </c>
      <c r="AF464" t="e">
        <f t="shared" si="16"/>
        <v>#N/A</v>
      </c>
    </row>
    <row r="465" spans="2:32">
      <c r="B465">
        <f>sz!D465</f>
        <v>0</v>
      </c>
      <c r="C465">
        <f>sz!C465</f>
        <v>0</v>
      </c>
      <c r="D465">
        <f>sz!S465</f>
        <v>0</v>
      </c>
      <c r="E465">
        <f>sz!R465</f>
        <v>0</v>
      </c>
      <c r="F465">
        <f>sz!AG465</f>
        <v>0</v>
      </c>
      <c r="G465">
        <f>sz!AF465</f>
        <v>0</v>
      </c>
      <c r="H465">
        <f>sz!AU465</f>
        <v>0</v>
      </c>
      <c r="I465">
        <f>sz!AT465</f>
        <v>0</v>
      </c>
      <c r="J465">
        <f>sz!BI465</f>
        <v>0</v>
      </c>
      <c r="K465">
        <f>sz!BH465</f>
        <v>0</v>
      </c>
      <c r="L465">
        <f>sz!BX465</f>
        <v>0</v>
      </c>
      <c r="M465">
        <f>sz!BW465</f>
        <v>0</v>
      </c>
      <c r="N465">
        <f>sz!CM465</f>
        <v>0</v>
      </c>
      <c r="O465">
        <f>sz!CL465</f>
        <v>0</v>
      </c>
      <c r="P465">
        <f>sz!DB465</f>
        <v>0</v>
      </c>
      <c r="Q465">
        <f>sz!DA465</f>
        <v>0</v>
      </c>
      <c r="R465">
        <f>sz!DQ465</f>
        <v>0</v>
      </c>
      <c r="S465">
        <f>sz!DP465</f>
        <v>0</v>
      </c>
      <c r="AE465" t="e">
        <f t="shared" si="15"/>
        <v>#N/A</v>
      </c>
      <c r="AF465" t="e">
        <f t="shared" si="16"/>
        <v>#N/A</v>
      </c>
    </row>
    <row r="466" spans="2:32">
      <c r="B466">
        <f>sz!D466</f>
        <v>0</v>
      </c>
      <c r="C466">
        <f>sz!C466</f>
        <v>0</v>
      </c>
      <c r="D466">
        <f>sz!S466</f>
        <v>0</v>
      </c>
      <c r="E466">
        <f>sz!R466</f>
        <v>0</v>
      </c>
      <c r="F466">
        <f>sz!AG466</f>
        <v>0</v>
      </c>
      <c r="G466">
        <f>sz!AF466</f>
        <v>0</v>
      </c>
      <c r="H466">
        <f>sz!AU466</f>
        <v>0</v>
      </c>
      <c r="I466">
        <f>sz!AT466</f>
        <v>0</v>
      </c>
      <c r="J466">
        <f>sz!BI466</f>
        <v>0</v>
      </c>
      <c r="K466">
        <f>sz!BH466</f>
        <v>0</v>
      </c>
      <c r="L466">
        <f>sz!BX466</f>
        <v>0</v>
      </c>
      <c r="M466">
        <f>sz!BW466</f>
        <v>0</v>
      </c>
      <c r="N466">
        <f>sz!CM466</f>
        <v>0</v>
      </c>
      <c r="O466">
        <f>sz!CL466</f>
        <v>0</v>
      </c>
      <c r="P466">
        <f>sz!DB466</f>
        <v>0</v>
      </c>
      <c r="Q466">
        <f>sz!DA466</f>
        <v>0</v>
      </c>
      <c r="R466">
        <f>sz!DQ466</f>
        <v>0</v>
      </c>
      <c r="S466">
        <f>sz!DP466</f>
        <v>0</v>
      </c>
      <c r="AE466" t="e">
        <f t="shared" si="15"/>
        <v>#N/A</v>
      </c>
      <c r="AF466" t="e">
        <f t="shared" si="16"/>
        <v>#N/A</v>
      </c>
    </row>
    <row r="467" spans="2:32">
      <c r="B467">
        <f>sz!D467</f>
        <v>0</v>
      </c>
      <c r="C467">
        <f>sz!C467</f>
        <v>0</v>
      </c>
      <c r="D467">
        <f>sz!S467</f>
        <v>0</v>
      </c>
      <c r="E467">
        <f>sz!R467</f>
        <v>0</v>
      </c>
      <c r="F467">
        <f>sz!AG467</f>
        <v>0</v>
      </c>
      <c r="G467">
        <f>sz!AF467</f>
        <v>0</v>
      </c>
      <c r="H467">
        <f>sz!AU467</f>
        <v>0</v>
      </c>
      <c r="I467">
        <f>sz!AT467</f>
        <v>0</v>
      </c>
      <c r="J467">
        <f>sz!BI467</f>
        <v>0</v>
      </c>
      <c r="K467">
        <f>sz!BH467</f>
        <v>0</v>
      </c>
      <c r="L467">
        <f>sz!BX467</f>
        <v>0</v>
      </c>
      <c r="M467">
        <f>sz!BW467</f>
        <v>0</v>
      </c>
      <c r="N467">
        <f>sz!CM467</f>
        <v>0</v>
      </c>
      <c r="O467">
        <f>sz!CL467</f>
        <v>0</v>
      </c>
      <c r="P467">
        <f>sz!DB467</f>
        <v>0</v>
      </c>
      <c r="Q467">
        <f>sz!DA467</f>
        <v>0</v>
      </c>
      <c r="R467">
        <f>sz!DQ467</f>
        <v>0</v>
      </c>
      <c r="S467">
        <f>sz!DP467</f>
        <v>0</v>
      </c>
      <c r="AE467" t="e">
        <f t="shared" si="15"/>
        <v>#N/A</v>
      </c>
      <c r="AF467" t="e">
        <f t="shared" si="16"/>
        <v>#N/A</v>
      </c>
    </row>
    <row r="468" spans="2:32">
      <c r="B468">
        <f>sz!D468</f>
        <v>0</v>
      </c>
      <c r="C468">
        <f>sz!C468</f>
        <v>0</v>
      </c>
      <c r="D468">
        <f>sz!S468</f>
        <v>0</v>
      </c>
      <c r="E468">
        <f>sz!R468</f>
        <v>0</v>
      </c>
      <c r="F468">
        <f>sz!AG468</f>
        <v>0</v>
      </c>
      <c r="G468">
        <f>sz!AF468</f>
        <v>0</v>
      </c>
      <c r="H468">
        <f>sz!AU468</f>
        <v>0</v>
      </c>
      <c r="I468">
        <f>sz!AT468</f>
        <v>0</v>
      </c>
      <c r="J468">
        <f>sz!BI468</f>
        <v>0</v>
      </c>
      <c r="K468">
        <f>sz!BH468</f>
        <v>0</v>
      </c>
      <c r="L468">
        <f>sz!BX468</f>
        <v>0</v>
      </c>
      <c r="M468">
        <f>sz!BW468</f>
        <v>0</v>
      </c>
      <c r="N468">
        <f>sz!CM468</f>
        <v>0</v>
      </c>
      <c r="O468">
        <f>sz!CL468</f>
        <v>0</v>
      </c>
      <c r="P468">
        <f>sz!DB468</f>
        <v>0</v>
      </c>
      <c r="Q468">
        <f>sz!DA468</f>
        <v>0</v>
      </c>
      <c r="R468">
        <f>sz!DQ468</f>
        <v>0</v>
      </c>
      <c r="S468">
        <f>sz!DP468</f>
        <v>0</v>
      </c>
      <c r="AE468" t="e">
        <f t="shared" si="15"/>
        <v>#N/A</v>
      </c>
      <c r="AF468" t="e">
        <f t="shared" si="16"/>
        <v>#N/A</v>
      </c>
    </row>
    <row r="469" spans="2:32">
      <c r="B469">
        <f>sz!D469</f>
        <v>0</v>
      </c>
      <c r="C469">
        <f>sz!C469</f>
        <v>0</v>
      </c>
      <c r="D469">
        <f>sz!S469</f>
        <v>0</v>
      </c>
      <c r="E469">
        <f>sz!R469</f>
        <v>0</v>
      </c>
      <c r="F469">
        <f>sz!AG469</f>
        <v>0</v>
      </c>
      <c r="G469">
        <f>sz!AF469</f>
        <v>0</v>
      </c>
      <c r="H469">
        <f>sz!AU469</f>
        <v>0</v>
      </c>
      <c r="I469">
        <f>sz!AT469</f>
        <v>0</v>
      </c>
      <c r="J469">
        <f>sz!BI469</f>
        <v>0</v>
      </c>
      <c r="K469">
        <f>sz!BH469</f>
        <v>0</v>
      </c>
      <c r="L469">
        <f>sz!BX469</f>
        <v>0</v>
      </c>
      <c r="M469">
        <f>sz!BW469</f>
        <v>0</v>
      </c>
      <c r="N469">
        <f>sz!CM469</f>
        <v>0</v>
      </c>
      <c r="O469">
        <f>sz!CL469</f>
        <v>0</v>
      </c>
      <c r="P469">
        <f>sz!DB469</f>
        <v>0</v>
      </c>
      <c r="Q469">
        <f>sz!DA469</f>
        <v>0</v>
      </c>
      <c r="R469">
        <f>sz!DQ469</f>
        <v>0</v>
      </c>
      <c r="S469">
        <f>sz!DP469</f>
        <v>0</v>
      </c>
      <c r="AE469" t="e">
        <f t="shared" si="15"/>
        <v>#N/A</v>
      </c>
      <c r="AF469" t="e">
        <f t="shared" si="16"/>
        <v>#N/A</v>
      </c>
    </row>
    <row r="470" spans="2:32">
      <c r="B470">
        <f>sz!D470</f>
        <v>0</v>
      </c>
      <c r="C470">
        <f>sz!C470</f>
        <v>0</v>
      </c>
      <c r="D470">
        <f>sz!S470</f>
        <v>0</v>
      </c>
      <c r="E470">
        <f>sz!R470</f>
        <v>0</v>
      </c>
      <c r="F470">
        <f>sz!AG470</f>
        <v>0</v>
      </c>
      <c r="G470">
        <f>sz!AF470</f>
        <v>0</v>
      </c>
      <c r="H470">
        <f>sz!AU470</f>
        <v>0</v>
      </c>
      <c r="I470">
        <f>sz!AT470</f>
        <v>0</v>
      </c>
      <c r="J470">
        <f>sz!BI470</f>
        <v>0</v>
      </c>
      <c r="K470">
        <f>sz!BH470</f>
        <v>0</v>
      </c>
      <c r="L470">
        <f>sz!BX470</f>
        <v>0</v>
      </c>
      <c r="M470">
        <f>sz!BW470</f>
        <v>0</v>
      </c>
      <c r="N470">
        <f>sz!CM470</f>
        <v>0</v>
      </c>
      <c r="O470">
        <f>sz!CL470</f>
        <v>0</v>
      </c>
      <c r="P470">
        <f>sz!DB470</f>
        <v>0</v>
      </c>
      <c r="Q470">
        <f>sz!DA470</f>
        <v>0</v>
      </c>
      <c r="R470">
        <f>sz!DQ470</f>
        <v>0</v>
      </c>
      <c r="S470">
        <f>sz!DP470</f>
        <v>0</v>
      </c>
      <c r="AE470" t="e">
        <f t="shared" si="15"/>
        <v>#N/A</v>
      </c>
      <c r="AF470" t="e">
        <f t="shared" si="16"/>
        <v>#N/A</v>
      </c>
    </row>
    <row r="471" spans="2:32">
      <c r="B471">
        <f>sz!D471</f>
        <v>0</v>
      </c>
      <c r="C471">
        <f>sz!C471</f>
        <v>0</v>
      </c>
      <c r="D471">
        <f>sz!S471</f>
        <v>0</v>
      </c>
      <c r="E471">
        <f>sz!R471</f>
        <v>0</v>
      </c>
      <c r="F471">
        <f>sz!AG471</f>
        <v>0</v>
      </c>
      <c r="G471">
        <f>sz!AF471</f>
        <v>0</v>
      </c>
      <c r="H471">
        <f>sz!AU471</f>
        <v>0</v>
      </c>
      <c r="I471">
        <f>sz!AT471</f>
        <v>0</v>
      </c>
      <c r="J471">
        <f>sz!BI471</f>
        <v>0</v>
      </c>
      <c r="K471">
        <f>sz!BH471</f>
        <v>0</v>
      </c>
      <c r="L471">
        <f>sz!BX471</f>
        <v>0</v>
      </c>
      <c r="M471">
        <f>sz!BW471</f>
        <v>0</v>
      </c>
      <c r="N471">
        <f>sz!CM471</f>
        <v>0</v>
      </c>
      <c r="O471">
        <f>sz!CL471</f>
        <v>0</v>
      </c>
      <c r="P471">
        <f>sz!DB471</f>
        <v>0</v>
      </c>
      <c r="Q471">
        <f>sz!DA471</f>
        <v>0</v>
      </c>
      <c r="R471">
        <f>sz!DQ471</f>
        <v>0</v>
      </c>
      <c r="S471">
        <f>sz!DP471</f>
        <v>0</v>
      </c>
      <c r="AE471" t="e">
        <f t="shared" si="15"/>
        <v>#N/A</v>
      </c>
      <c r="AF471" t="e">
        <f t="shared" si="16"/>
        <v>#N/A</v>
      </c>
    </row>
    <row r="472" spans="2:32">
      <c r="B472">
        <f>sz!D472</f>
        <v>0</v>
      </c>
      <c r="C472">
        <f>sz!C472</f>
        <v>0</v>
      </c>
      <c r="D472">
        <f>sz!S472</f>
        <v>0</v>
      </c>
      <c r="E472">
        <f>sz!R472</f>
        <v>0</v>
      </c>
      <c r="F472">
        <f>sz!AG472</f>
        <v>0</v>
      </c>
      <c r="G472">
        <f>sz!AF472</f>
        <v>0</v>
      </c>
      <c r="H472">
        <f>sz!AU472</f>
        <v>0</v>
      </c>
      <c r="I472">
        <f>sz!AT472</f>
        <v>0</v>
      </c>
      <c r="J472">
        <f>sz!BI472</f>
        <v>0</v>
      </c>
      <c r="K472">
        <f>sz!BH472</f>
        <v>0</v>
      </c>
      <c r="L472">
        <f>sz!BX472</f>
        <v>0</v>
      </c>
      <c r="M472">
        <f>sz!BW472</f>
        <v>0</v>
      </c>
      <c r="N472">
        <f>sz!CM472</f>
        <v>0</v>
      </c>
      <c r="O472">
        <f>sz!CL472</f>
        <v>0</v>
      </c>
      <c r="P472">
        <f>sz!DB472</f>
        <v>0</v>
      </c>
      <c r="Q472">
        <f>sz!DA472</f>
        <v>0</v>
      </c>
      <c r="R472">
        <f>sz!DQ472</f>
        <v>0</v>
      </c>
      <c r="S472">
        <f>sz!DP472</f>
        <v>0</v>
      </c>
      <c r="AE472" t="e">
        <f t="shared" si="15"/>
        <v>#N/A</v>
      </c>
      <c r="AF472" t="e">
        <f t="shared" si="16"/>
        <v>#N/A</v>
      </c>
    </row>
    <row r="473" spans="2:32">
      <c r="B473">
        <f>sz!D473</f>
        <v>0</v>
      </c>
      <c r="C473">
        <f>sz!C473</f>
        <v>0</v>
      </c>
      <c r="D473">
        <f>sz!S473</f>
        <v>0</v>
      </c>
      <c r="E473">
        <f>sz!R473</f>
        <v>0</v>
      </c>
      <c r="F473">
        <f>sz!AG473</f>
        <v>0</v>
      </c>
      <c r="G473">
        <f>sz!AF473</f>
        <v>0</v>
      </c>
      <c r="H473">
        <f>sz!AU473</f>
        <v>0</v>
      </c>
      <c r="I473">
        <f>sz!AT473</f>
        <v>0</v>
      </c>
      <c r="J473">
        <f>sz!BI473</f>
        <v>0</v>
      </c>
      <c r="K473">
        <f>sz!BH473</f>
        <v>0</v>
      </c>
      <c r="L473">
        <f>sz!BX473</f>
        <v>0</v>
      </c>
      <c r="M473">
        <f>sz!BW473</f>
        <v>0</v>
      </c>
      <c r="N473">
        <f>sz!CM473</f>
        <v>0</v>
      </c>
      <c r="O473">
        <f>sz!CL473</f>
        <v>0</v>
      </c>
      <c r="P473">
        <f>sz!DB473</f>
        <v>0</v>
      </c>
      <c r="Q473">
        <f>sz!DA473</f>
        <v>0</v>
      </c>
      <c r="R473">
        <f>sz!DQ473</f>
        <v>0</v>
      </c>
      <c r="S473">
        <f>sz!DP473</f>
        <v>0</v>
      </c>
      <c r="AE473" t="e">
        <f t="shared" si="15"/>
        <v>#N/A</v>
      </c>
      <c r="AF473" t="e">
        <f t="shared" si="16"/>
        <v>#N/A</v>
      </c>
    </row>
    <row r="474" spans="2:32">
      <c r="B474">
        <f>sz!D474</f>
        <v>0</v>
      </c>
      <c r="C474">
        <f>sz!C474</f>
        <v>0</v>
      </c>
      <c r="D474">
        <f>sz!S474</f>
        <v>0</v>
      </c>
      <c r="E474">
        <f>sz!R474</f>
        <v>0</v>
      </c>
      <c r="F474">
        <f>sz!AG474</f>
        <v>0</v>
      </c>
      <c r="G474">
        <f>sz!AF474</f>
        <v>0</v>
      </c>
      <c r="H474">
        <f>sz!AU474</f>
        <v>0</v>
      </c>
      <c r="I474">
        <f>sz!AT474</f>
        <v>0</v>
      </c>
      <c r="J474">
        <f>sz!BI474</f>
        <v>0</v>
      </c>
      <c r="K474">
        <f>sz!BH474</f>
        <v>0</v>
      </c>
      <c r="L474">
        <f>sz!BX474</f>
        <v>0</v>
      </c>
      <c r="M474">
        <f>sz!BW474</f>
        <v>0</v>
      </c>
      <c r="N474">
        <f>sz!CM474</f>
        <v>0</v>
      </c>
      <c r="O474">
        <f>sz!CL474</f>
        <v>0</v>
      </c>
      <c r="P474">
        <f>sz!DB474</f>
        <v>0</v>
      </c>
      <c r="Q474">
        <f>sz!DA474</f>
        <v>0</v>
      </c>
      <c r="R474">
        <f>sz!DQ474</f>
        <v>0</v>
      </c>
      <c r="S474">
        <f>sz!DP474</f>
        <v>0</v>
      </c>
      <c r="AE474" t="e">
        <f t="shared" si="15"/>
        <v>#N/A</v>
      </c>
      <c r="AF474" t="e">
        <f t="shared" si="16"/>
        <v>#N/A</v>
      </c>
    </row>
    <row r="475" spans="2:32">
      <c r="B475">
        <f>sz!D475</f>
        <v>0</v>
      </c>
      <c r="C475">
        <f>sz!C475</f>
        <v>0</v>
      </c>
      <c r="D475">
        <f>sz!S475</f>
        <v>0</v>
      </c>
      <c r="E475">
        <f>sz!R475</f>
        <v>0</v>
      </c>
      <c r="F475">
        <f>sz!AG475</f>
        <v>0</v>
      </c>
      <c r="G475">
        <f>sz!AF475</f>
        <v>0</v>
      </c>
      <c r="H475">
        <f>sz!AU475</f>
        <v>0</v>
      </c>
      <c r="I475">
        <f>sz!AT475</f>
        <v>0</v>
      </c>
      <c r="J475">
        <f>sz!BI475</f>
        <v>0</v>
      </c>
      <c r="K475">
        <f>sz!BH475</f>
        <v>0</v>
      </c>
      <c r="L475">
        <f>sz!BX475</f>
        <v>0</v>
      </c>
      <c r="M475">
        <f>sz!BW475</f>
        <v>0</v>
      </c>
      <c r="N475">
        <f>sz!CM475</f>
        <v>0</v>
      </c>
      <c r="O475">
        <f>sz!CL475</f>
        <v>0</v>
      </c>
      <c r="P475">
        <f>sz!DB475</f>
        <v>0</v>
      </c>
      <c r="Q475">
        <f>sz!DA475</f>
        <v>0</v>
      </c>
      <c r="R475">
        <f>sz!DQ475</f>
        <v>0</v>
      </c>
      <c r="S475">
        <f>sz!DP475</f>
        <v>0</v>
      </c>
      <c r="AE475" t="e">
        <f t="shared" si="15"/>
        <v>#N/A</v>
      </c>
      <c r="AF475" t="e">
        <f t="shared" si="16"/>
        <v>#N/A</v>
      </c>
    </row>
    <row r="476" spans="2:32">
      <c r="B476">
        <f>sz!D476</f>
        <v>0</v>
      </c>
      <c r="C476">
        <f>sz!C476</f>
        <v>0</v>
      </c>
      <c r="D476">
        <f>sz!S476</f>
        <v>0</v>
      </c>
      <c r="E476">
        <f>sz!R476</f>
        <v>0</v>
      </c>
      <c r="F476">
        <f>sz!AG476</f>
        <v>0</v>
      </c>
      <c r="G476">
        <f>sz!AF476</f>
        <v>0</v>
      </c>
      <c r="H476">
        <f>sz!AU476</f>
        <v>0</v>
      </c>
      <c r="I476">
        <f>sz!AT476</f>
        <v>0</v>
      </c>
      <c r="J476">
        <f>sz!BI476</f>
        <v>0</v>
      </c>
      <c r="K476">
        <f>sz!BH476</f>
        <v>0</v>
      </c>
      <c r="L476">
        <f>sz!BX476</f>
        <v>0</v>
      </c>
      <c r="M476">
        <f>sz!BW476</f>
        <v>0</v>
      </c>
      <c r="N476">
        <f>sz!CM476</f>
        <v>0</v>
      </c>
      <c r="O476">
        <f>sz!CL476</f>
        <v>0</v>
      </c>
      <c r="P476">
        <f>sz!DB476</f>
        <v>0</v>
      </c>
      <c r="Q476">
        <f>sz!DA476</f>
        <v>0</v>
      </c>
      <c r="R476">
        <f>sz!DQ476</f>
        <v>0</v>
      </c>
      <c r="S476">
        <f>sz!DP476</f>
        <v>0</v>
      </c>
      <c r="AE476" t="e">
        <f t="shared" si="15"/>
        <v>#N/A</v>
      </c>
      <c r="AF476" t="e">
        <f t="shared" si="16"/>
        <v>#N/A</v>
      </c>
    </row>
    <row r="477" spans="2:32">
      <c r="B477">
        <f>sz!D477</f>
        <v>0</v>
      </c>
      <c r="C477">
        <f>sz!C477</f>
        <v>0</v>
      </c>
      <c r="D477">
        <f>sz!S477</f>
        <v>0</v>
      </c>
      <c r="E477">
        <f>sz!R477</f>
        <v>0</v>
      </c>
      <c r="F477">
        <f>sz!AG477</f>
        <v>0</v>
      </c>
      <c r="G477">
        <f>sz!AF477</f>
        <v>0</v>
      </c>
      <c r="H477">
        <f>sz!AU477</f>
        <v>0</v>
      </c>
      <c r="I477">
        <f>sz!AT477</f>
        <v>0</v>
      </c>
      <c r="J477">
        <f>sz!BI477</f>
        <v>0</v>
      </c>
      <c r="K477">
        <f>sz!BH477</f>
        <v>0</v>
      </c>
      <c r="L477">
        <f>sz!BX477</f>
        <v>0</v>
      </c>
      <c r="M477">
        <f>sz!BW477</f>
        <v>0</v>
      </c>
      <c r="N477">
        <f>sz!CM477</f>
        <v>0</v>
      </c>
      <c r="O477">
        <f>sz!CL477</f>
        <v>0</v>
      </c>
      <c r="P477">
        <f>sz!DB477</f>
        <v>0</v>
      </c>
      <c r="Q477">
        <f>sz!DA477</f>
        <v>0</v>
      </c>
      <c r="R477">
        <f>sz!DQ477</f>
        <v>0</v>
      </c>
      <c r="S477">
        <f>sz!DP477</f>
        <v>0</v>
      </c>
      <c r="AE477" t="e">
        <f t="shared" si="15"/>
        <v>#N/A</v>
      </c>
      <c r="AF477" t="e">
        <f t="shared" si="16"/>
        <v>#N/A</v>
      </c>
    </row>
    <row r="478" spans="2:32">
      <c r="B478">
        <f>sz!D478</f>
        <v>0</v>
      </c>
      <c r="C478">
        <f>sz!C478</f>
        <v>0</v>
      </c>
      <c r="D478">
        <f>sz!S478</f>
        <v>0</v>
      </c>
      <c r="E478">
        <f>sz!R478</f>
        <v>0</v>
      </c>
      <c r="F478">
        <f>sz!AG478</f>
        <v>0</v>
      </c>
      <c r="G478">
        <f>sz!AF478</f>
        <v>0</v>
      </c>
      <c r="H478">
        <f>sz!AU478</f>
        <v>0</v>
      </c>
      <c r="I478">
        <f>sz!AT478</f>
        <v>0</v>
      </c>
      <c r="J478">
        <f>sz!BI478</f>
        <v>0</v>
      </c>
      <c r="K478">
        <f>sz!BH478</f>
        <v>0</v>
      </c>
      <c r="L478">
        <f>sz!BX478</f>
        <v>0</v>
      </c>
      <c r="M478">
        <f>sz!BW478</f>
        <v>0</v>
      </c>
      <c r="N478">
        <f>sz!CM478</f>
        <v>0</v>
      </c>
      <c r="O478">
        <f>sz!CL478</f>
        <v>0</v>
      </c>
      <c r="P478">
        <f>sz!DB478</f>
        <v>0</v>
      </c>
      <c r="Q478">
        <f>sz!DA478</f>
        <v>0</v>
      </c>
      <c r="R478">
        <f>sz!DQ478</f>
        <v>0</v>
      </c>
      <c r="S478">
        <f>sz!DP478</f>
        <v>0</v>
      </c>
      <c r="AE478" t="e">
        <f t="shared" si="15"/>
        <v>#N/A</v>
      </c>
      <c r="AF478" t="e">
        <f t="shared" si="16"/>
        <v>#N/A</v>
      </c>
    </row>
    <row r="479" spans="2:32">
      <c r="B479">
        <f>sz!D479</f>
        <v>0</v>
      </c>
      <c r="C479">
        <f>sz!C479</f>
        <v>0</v>
      </c>
      <c r="D479">
        <f>sz!S479</f>
        <v>0</v>
      </c>
      <c r="E479">
        <f>sz!R479</f>
        <v>0</v>
      </c>
      <c r="F479">
        <f>sz!AG479</f>
        <v>0</v>
      </c>
      <c r="G479">
        <f>sz!AF479</f>
        <v>0</v>
      </c>
      <c r="H479">
        <f>sz!AU479</f>
        <v>0</v>
      </c>
      <c r="I479">
        <f>sz!AT479</f>
        <v>0</v>
      </c>
      <c r="J479">
        <f>sz!BI479</f>
        <v>0</v>
      </c>
      <c r="K479">
        <f>sz!BH479</f>
        <v>0</v>
      </c>
      <c r="L479">
        <f>sz!BX479</f>
        <v>0</v>
      </c>
      <c r="M479">
        <f>sz!BW479</f>
        <v>0</v>
      </c>
      <c r="N479">
        <f>sz!CM479</f>
        <v>0</v>
      </c>
      <c r="O479">
        <f>sz!CL479</f>
        <v>0</v>
      </c>
      <c r="P479">
        <f>sz!DB479</f>
        <v>0</v>
      </c>
      <c r="Q479">
        <f>sz!DA479</f>
        <v>0</v>
      </c>
      <c r="R479">
        <f>sz!DQ479</f>
        <v>0</v>
      </c>
      <c r="S479">
        <f>sz!DP479</f>
        <v>0</v>
      </c>
      <c r="AE479" t="e">
        <f t="shared" si="15"/>
        <v>#N/A</v>
      </c>
      <c r="AF479" t="e">
        <f t="shared" si="16"/>
        <v>#N/A</v>
      </c>
    </row>
    <row r="480" spans="2:32">
      <c r="B480">
        <f>sz!D480</f>
        <v>0</v>
      </c>
      <c r="C480">
        <f>sz!C480</f>
        <v>0</v>
      </c>
      <c r="D480">
        <f>sz!S480</f>
        <v>0</v>
      </c>
      <c r="E480">
        <f>sz!R480</f>
        <v>0</v>
      </c>
      <c r="F480">
        <f>sz!AG480</f>
        <v>0</v>
      </c>
      <c r="G480">
        <f>sz!AF480</f>
        <v>0</v>
      </c>
      <c r="H480">
        <f>sz!AU480</f>
        <v>0</v>
      </c>
      <c r="I480">
        <f>sz!AT480</f>
        <v>0</v>
      </c>
      <c r="J480">
        <f>sz!BI480</f>
        <v>0</v>
      </c>
      <c r="K480">
        <f>sz!BH480</f>
        <v>0</v>
      </c>
      <c r="L480">
        <f>sz!BX480</f>
        <v>0</v>
      </c>
      <c r="M480">
        <f>sz!BW480</f>
        <v>0</v>
      </c>
      <c r="N480">
        <f>sz!CM480</f>
        <v>0</v>
      </c>
      <c r="O480">
        <f>sz!CL480</f>
        <v>0</v>
      </c>
      <c r="P480">
        <f>sz!DB480</f>
        <v>0</v>
      </c>
      <c r="Q480">
        <f>sz!DA480</f>
        <v>0</v>
      </c>
      <c r="R480">
        <f>sz!DQ480</f>
        <v>0</v>
      </c>
      <c r="S480">
        <f>sz!DP480</f>
        <v>0</v>
      </c>
      <c r="AE480" t="e">
        <f t="shared" si="15"/>
        <v>#N/A</v>
      </c>
      <c r="AF480" t="e">
        <f t="shared" si="16"/>
        <v>#N/A</v>
      </c>
    </row>
    <row r="481" spans="2:32">
      <c r="B481">
        <f>sz!D481</f>
        <v>0</v>
      </c>
      <c r="C481">
        <f>sz!C481</f>
        <v>0</v>
      </c>
      <c r="D481">
        <f>sz!S481</f>
        <v>0</v>
      </c>
      <c r="E481">
        <f>sz!R481</f>
        <v>0</v>
      </c>
      <c r="F481">
        <f>sz!AG481</f>
        <v>0</v>
      </c>
      <c r="G481">
        <f>sz!AF481</f>
        <v>0</v>
      </c>
      <c r="H481">
        <f>sz!AU481</f>
        <v>0</v>
      </c>
      <c r="I481">
        <f>sz!AT481</f>
        <v>0</v>
      </c>
      <c r="J481">
        <f>sz!BI481</f>
        <v>0</v>
      </c>
      <c r="K481">
        <f>sz!BH481</f>
        <v>0</v>
      </c>
      <c r="L481">
        <f>sz!BX481</f>
        <v>0</v>
      </c>
      <c r="M481">
        <f>sz!BW481</f>
        <v>0</v>
      </c>
      <c r="N481">
        <f>sz!CM481</f>
        <v>0</v>
      </c>
      <c r="O481">
        <f>sz!CL481</f>
        <v>0</v>
      </c>
      <c r="P481">
        <f>sz!DB481</f>
        <v>0</v>
      </c>
      <c r="Q481">
        <f>sz!DA481</f>
        <v>0</v>
      </c>
      <c r="R481">
        <f>sz!DQ481</f>
        <v>0</v>
      </c>
      <c r="S481">
        <f>sz!DP481</f>
        <v>0</v>
      </c>
      <c r="AE481" t="e">
        <f t="shared" si="15"/>
        <v>#N/A</v>
      </c>
      <c r="AF481" t="e">
        <f t="shared" si="16"/>
        <v>#N/A</v>
      </c>
    </row>
    <row r="482" spans="2:32">
      <c r="B482">
        <f>sz!D482</f>
        <v>0</v>
      </c>
      <c r="C482">
        <f>sz!C482</f>
        <v>0</v>
      </c>
      <c r="D482">
        <f>sz!S482</f>
        <v>0</v>
      </c>
      <c r="E482">
        <f>sz!R482</f>
        <v>0</v>
      </c>
      <c r="F482">
        <f>sz!AG482</f>
        <v>0</v>
      </c>
      <c r="G482">
        <f>sz!AF482</f>
        <v>0</v>
      </c>
      <c r="H482">
        <f>sz!AU482</f>
        <v>0</v>
      </c>
      <c r="I482">
        <f>sz!AT482</f>
        <v>0</v>
      </c>
      <c r="J482">
        <f>sz!BI482</f>
        <v>0</v>
      </c>
      <c r="K482">
        <f>sz!BH482</f>
        <v>0</v>
      </c>
      <c r="L482">
        <f>sz!BX482</f>
        <v>0</v>
      </c>
      <c r="M482">
        <f>sz!BW482</f>
        <v>0</v>
      </c>
      <c r="N482">
        <f>sz!CM482</f>
        <v>0</v>
      </c>
      <c r="O482">
        <f>sz!CL482</f>
        <v>0</v>
      </c>
      <c r="P482">
        <f>sz!DB482</f>
        <v>0</v>
      </c>
      <c r="Q482">
        <f>sz!DA482</f>
        <v>0</v>
      </c>
      <c r="R482">
        <f>sz!DQ482</f>
        <v>0</v>
      </c>
      <c r="S482">
        <f>sz!DP482</f>
        <v>0</v>
      </c>
      <c r="AE482" t="e">
        <f t="shared" si="15"/>
        <v>#N/A</v>
      </c>
      <c r="AF482" t="e">
        <f t="shared" si="16"/>
        <v>#N/A</v>
      </c>
    </row>
    <row r="483" spans="2:32">
      <c r="B483">
        <f>sz!D483</f>
        <v>0</v>
      </c>
      <c r="C483">
        <f>sz!C483</f>
        <v>0</v>
      </c>
      <c r="D483">
        <f>sz!S483</f>
        <v>0</v>
      </c>
      <c r="E483">
        <f>sz!R483</f>
        <v>0</v>
      </c>
      <c r="F483">
        <f>sz!AG483</f>
        <v>0</v>
      </c>
      <c r="G483">
        <f>sz!AF483</f>
        <v>0</v>
      </c>
      <c r="H483">
        <f>sz!AU483</f>
        <v>0</v>
      </c>
      <c r="I483">
        <f>sz!AT483</f>
        <v>0</v>
      </c>
      <c r="J483">
        <f>sz!BI483</f>
        <v>0</v>
      </c>
      <c r="K483">
        <f>sz!BH483</f>
        <v>0</v>
      </c>
      <c r="L483">
        <f>sz!BX483</f>
        <v>0</v>
      </c>
      <c r="M483">
        <f>sz!BW483</f>
        <v>0</v>
      </c>
      <c r="N483">
        <f>sz!CM483</f>
        <v>0</v>
      </c>
      <c r="O483">
        <f>sz!CL483</f>
        <v>0</v>
      </c>
      <c r="P483">
        <f>sz!DB483</f>
        <v>0</v>
      </c>
      <c r="Q483">
        <f>sz!DA483</f>
        <v>0</v>
      </c>
      <c r="R483">
        <f>sz!DQ483</f>
        <v>0</v>
      </c>
      <c r="S483">
        <f>sz!DP483</f>
        <v>0</v>
      </c>
      <c r="AE483" t="e">
        <f t="shared" si="15"/>
        <v>#N/A</v>
      </c>
      <c r="AF483" t="e">
        <f t="shared" si="16"/>
        <v>#N/A</v>
      </c>
    </row>
    <row r="484" spans="2:32">
      <c r="B484">
        <f>sz!D484</f>
        <v>0</v>
      </c>
      <c r="C484">
        <f>sz!C484</f>
        <v>0</v>
      </c>
      <c r="D484">
        <f>sz!S484</f>
        <v>0</v>
      </c>
      <c r="E484">
        <f>sz!R484</f>
        <v>0</v>
      </c>
      <c r="F484">
        <f>sz!AG484</f>
        <v>0</v>
      </c>
      <c r="G484">
        <f>sz!AF484</f>
        <v>0</v>
      </c>
      <c r="H484">
        <f>sz!AU484</f>
        <v>0</v>
      </c>
      <c r="I484">
        <f>sz!AT484</f>
        <v>0</v>
      </c>
      <c r="J484">
        <f>sz!BI484</f>
        <v>0</v>
      </c>
      <c r="K484">
        <f>sz!BH484</f>
        <v>0</v>
      </c>
      <c r="L484">
        <f>sz!BX484</f>
        <v>0</v>
      </c>
      <c r="M484">
        <f>sz!BW484</f>
        <v>0</v>
      </c>
      <c r="N484">
        <f>sz!CM484</f>
        <v>0</v>
      </c>
      <c r="O484">
        <f>sz!CL484</f>
        <v>0</v>
      </c>
      <c r="P484">
        <f>sz!DB484</f>
        <v>0</v>
      </c>
      <c r="Q484">
        <f>sz!DA484</f>
        <v>0</v>
      </c>
      <c r="R484">
        <f>sz!DQ484</f>
        <v>0</v>
      </c>
      <c r="S484">
        <f>sz!DP484</f>
        <v>0</v>
      </c>
      <c r="AE484" t="e">
        <f t="shared" si="15"/>
        <v>#N/A</v>
      </c>
      <c r="AF484" t="e">
        <f t="shared" si="16"/>
        <v>#N/A</v>
      </c>
    </row>
    <row r="485" spans="2:32">
      <c r="B485">
        <f>sz!D485</f>
        <v>0</v>
      </c>
      <c r="C485">
        <f>sz!C485</f>
        <v>0</v>
      </c>
      <c r="D485">
        <f>sz!S485</f>
        <v>0</v>
      </c>
      <c r="E485">
        <f>sz!R485</f>
        <v>0</v>
      </c>
      <c r="F485">
        <f>sz!AG485</f>
        <v>0</v>
      </c>
      <c r="G485">
        <f>sz!AF485</f>
        <v>0</v>
      </c>
      <c r="H485">
        <f>sz!AU485</f>
        <v>0</v>
      </c>
      <c r="I485">
        <f>sz!AT485</f>
        <v>0</v>
      </c>
      <c r="J485">
        <f>sz!BI485</f>
        <v>0</v>
      </c>
      <c r="K485">
        <f>sz!BH485</f>
        <v>0</v>
      </c>
      <c r="L485">
        <f>sz!BX485</f>
        <v>0</v>
      </c>
      <c r="M485">
        <f>sz!BW485</f>
        <v>0</v>
      </c>
      <c r="N485">
        <f>sz!CM485</f>
        <v>0</v>
      </c>
      <c r="O485">
        <f>sz!CL485</f>
        <v>0</v>
      </c>
      <c r="P485">
        <f>sz!DB485</f>
        <v>0</v>
      </c>
      <c r="Q485">
        <f>sz!DA485</f>
        <v>0</v>
      </c>
      <c r="R485">
        <f>sz!DQ485</f>
        <v>0</v>
      </c>
      <c r="S485">
        <f>sz!DP485</f>
        <v>0</v>
      </c>
      <c r="AE485" t="e">
        <f t="shared" si="15"/>
        <v>#N/A</v>
      </c>
      <c r="AF485" t="e">
        <f t="shared" si="16"/>
        <v>#N/A</v>
      </c>
    </row>
    <row r="486" spans="2:32">
      <c r="B486">
        <f>sz!D486</f>
        <v>0</v>
      </c>
      <c r="C486">
        <f>sz!C486</f>
        <v>0</v>
      </c>
      <c r="D486">
        <f>sz!S486</f>
        <v>0</v>
      </c>
      <c r="E486">
        <f>sz!R486</f>
        <v>0</v>
      </c>
      <c r="F486">
        <f>sz!AG486</f>
        <v>0</v>
      </c>
      <c r="G486">
        <f>sz!AF486</f>
        <v>0</v>
      </c>
      <c r="H486">
        <f>sz!AU486</f>
        <v>0</v>
      </c>
      <c r="I486">
        <f>sz!AT486</f>
        <v>0</v>
      </c>
      <c r="J486">
        <f>sz!BI486</f>
        <v>0</v>
      </c>
      <c r="K486">
        <f>sz!BH486</f>
        <v>0</v>
      </c>
      <c r="L486">
        <f>sz!BX486</f>
        <v>0</v>
      </c>
      <c r="M486">
        <f>sz!BW486</f>
        <v>0</v>
      </c>
      <c r="N486">
        <f>sz!CM486</f>
        <v>0</v>
      </c>
      <c r="O486">
        <f>sz!CL486</f>
        <v>0</v>
      </c>
      <c r="P486">
        <f>sz!DB486</f>
        <v>0</v>
      </c>
      <c r="Q486">
        <f>sz!DA486</f>
        <v>0</v>
      </c>
      <c r="R486">
        <f>sz!DQ486</f>
        <v>0</v>
      </c>
      <c r="S486">
        <f>sz!DP486</f>
        <v>0</v>
      </c>
      <c r="AE486" t="e">
        <f t="shared" si="15"/>
        <v>#N/A</v>
      </c>
      <c r="AF486" t="e">
        <f t="shared" si="16"/>
        <v>#N/A</v>
      </c>
    </row>
    <row r="487" spans="2:32">
      <c r="B487">
        <f>sz!D487</f>
        <v>0</v>
      </c>
      <c r="C487">
        <f>sz!C487</f>
        <v>0</v>
      </c>
      <c r="D487">
        <f>sz!S487</f>
        <v>0</v>
      </c>
      <c r="E487">
        <f>sz!R487</f>
        <v>0</v>
      </c>
      <c r="F487">
        <f>sz!AG487</f>
        <v>0</v>
      </c>
      <c r="G487">
        <f>sz!AF487</f>
        <v>0</v>
      </c>
      <c r="H487">
        <f>sz!AU487</f>
        <v>0</v>
      </c>
      <c r="I487">
        <f>sz!AT487</f>
        <v>0</v>
      </c>
      <c r="J487">
        <f>sz!BI487</f>
        <v>0</v>
      </c>
      <c r="K487">
        <f>sz!BH487</f>
        <v>0</v>
      </c>
      <c r="L487">
        <f>sz!BX487</f>
        <v>0</v>
      </c>
      <c r="M487">
        <f>sz!BW487</f>
        <v>0</v>
      </c>
      <c r="N487">
        <f>sz!CM487</f>
        <v>0</v>
      </c>
      <c r="O487">
        <f>sz!CL487</f>
        <v>0</v>
      </c>
      <c r="P487">
        <f>sz!DB487</f>
        <v>0</v>
      </c>
      <c r="Q487">
        <f>sz!DA487</f>
        <v>0</v>
      </c>
      <c r="R487">
        <f>sz!DQ487</f>
        <v>0</v>
      </c>
      <c r="S487">
        <f>sz!DP487</f>
        <v>0</v>
      </c>
      <c r="AE487" t="e">
        <f t="shared" si="15"/>
        <v>#N/A</v>
      </c>
      <c r="AF487" t="e">
        <f t="shared" si="16"/>
        <v>#N/A</v>
      </c>
    </row>
    <row r="488" spans="2:32">
      <c r="B488">
        <f>sz!D488</f>
        <v>0</v>
      </c>
      <c r="C488">
        <f>sz!C488</f>
        <v>0</v>
      </c>
      <c r="D488">
        <f>sz!S488</f>
        <v>0</v>
      </c>
      <c r="E488">
        <f>sz!R488</f>
        <v>0</v>
      </c>
      <c r="F488">
        <f>sz!AG488</f>
        <v>0</v>
      </c>
      <c r="G488">
        <f>sz!AF488</f>
        <v>0</v>
      </c>
      <c r="H488">
        <f>sz!AU488</f>
        <v>0</v>
      </c>
      <c r="I488">
        <f>sz!AT488</f>
        <v>0</v>
      </c>
      <c r="J488">
        <f>sz!BI488</f>
        <v>0</v>
      </c>
      <c r="K488">
        <f>sz!BH488</f>
        <v>0</v>
      </c>
      <c r="L488">
        <f>sz!BX488</f>
        <v>0</v>
      </c>
      <c r="M488">
        <f>sz!BW488</f>
        <v>0</v>
      </c>
      <c r="N488">
        <f>sz!CM488</f>
        <v>0</v>
      </c>
      <c r="O488">
        <f>sz!CL488</f>
        <v>0</v>
      </c>
      <c r="P488">
        <f>sz!DB488</f>
        <v>0</v>
      </c>
      <c r="Q488">
        <f>sz!DA488</f>
        <v>0</v>
      </c>
      <c r="R488">
        <f>sz!DQ488</f>
        <v>0</v>
      </c>
      <c r="S488">
        <f>sz!DP488</f>
        <v>0</v>
      </c>
      <c r="AE488" t="e">
        <f t="shared" si="15"/>
        <v>#N/A</v>
      </c>
      <c r="AF488" t="e">
        <f t="shared" si="16"/>
        <v>#N/A</v>
      </c>
    </row>
    <row r="489" spans="2:32">
      <c r="B489">
        <f>sz!D489</f>
        <v>0</v>
      </c>
      <c r="C489">
        <f>sz!C489</f>
        <v>0</v>
      </c>
      <c r="D489">
        <f>sz!S489</f>
        <v>0</v>
      </c>
      <c r="E489">
        <f>sz!R489</f>
        <v>0</v>
      </c>
      <c r="F489">
        <f>sz!AG489</f>
        <v>0</v>
      </c>
      <c r="G489">
        <f>sz!AF489</f>
        <v>0</v>
      </c>
      <c r="H489">
        <f>sz!AU489</f>
        <v>0</v>
      </c>
      <c r="I489">
        <f>sz!AT489</f>
        <v>0</v>
      </c>
      <c r="J489">
        <f>sz!BI489</f>
        <v>0</v>
      </c>
      <c r="K489">
        <f>sz!BH489</f>
        <v>0</v>
      </c>
      <c r="L489">
        <f>sz!BX489</f>
        <v>0</v>
      </c>
      <c r="M489">
        <f>sz!BW489</f>
        <v>0</v>
      </c>
      <c r="N489">
        <f>sz!CM489</f>
        <v>0</v>
      </c>
      <c r="O489">
        <f>sz!CL489</f>
        <v>0</v>
      </c>
      <c r="P489">
        <f>sz!DB489</f>
        <v>0</v>
      </c>
      <c r="Q489">
        <f>sz!DA489</f>
        <v>0</v>
      </c>
      <c r="R489">
        <f>sz!DQ489</f>
        <v>0</v>
      </c>
      <c r="S489">
        <f>sz!DP489</f>
        <v>0</v>
      </c>
      <c r="AE489" t="e">
        <f t="shared" si="15"/>
        <v>#N/A</v>
      </c>
      <c r="AF489" t="e">
        <f t="shared" si="16"/>
        <v>#N/A</v>
      </c>
    </row>
    <row r="490" spans="2:32">
      <c r="B490">
        <f>sz!D490</f>
        <v>0</v>
      </c>
      <c r="C490">
        <f>sz!C490</f>
        <v>0</v>
      </c>
      <c r="D490">
        <f>sz!S490</f>
        <v>0</v>
      </c>
      <c r="E490">
        <f>sz!R490</f>
        <v>0</v>
      </c>
      <c r="F490">
        <f>sz!AG490</f>
        <v>0</v>
      </c>
      <c r="G490">
        <f>sz!AF490</f>
        <v>0</v>
      </c>
      <c r="H490">
        <f>sz!AU490</f>
        <v>0</v>
      </c>
      <c r="I490">
        <f>sz!AT490</f>
        <v>0</v>
      </c>
      <c r="J490">
        <f>sz!BI490</f>
        <v>0</v>
      </c>
      <c r="K490">
        <f>sz!BH490</f>
        <v>0</v>
      </c>
      <c r="L490">
        <f>sz!BX490</f>
        <v>0</v>
      </c>
      <c r="M490">
        <f>sz!BW490</f>
        <v>0</v>
      </c>
      <c r="N490">
        <f>sz!CM490</f>
        <v>0</v>
      </c>
      <c r="O490">
        <f>sz!CL490</f>
        <v>0</v>
      </c>
      <c r="P490">
        <f>sz!DB490</f>
        <v>0</v>
      </c>
      <c r="Q490">
        <f>sz!DA490</f>
        <v>0</v>
      </c>
      <c r="R490">
        <f>sz!DQ490</f>
        <v>0</v>
      </c>
      <c r="S490">
        <f>sz!DP490</f>
        <v>0</v>
      </c>
      <c r="AE490" t="e">
        <f t="shared" si="15"/>
        <v>#N/A</v>
      </c>
      <c r="AF490" t="e">
        <f t="shared" si="16"/>
        <v>#N/A</v>
      </c>
    </row>
    <row r="491" spans="2:32">
      <c r="B491">
        <f>sz!D491</f>
        <v>0</v>
      </c>
      <c r="C491">
        <f>sz!C491</f>
        <v>0</v>
      </c>
      <c r="D491">
        <f>sz!S491</f>
        <v>0</v>
      </c>
      <c r="E491">
        <f>sz!R491</f>
        <v>0</v>
      </c>
      <c r="F491">
        <f>sz!AG491</f>
        <v>0</v>
      </c>
      <c r="G491">
        <f>sz!AF491</f>
        <v>0</v>
      </c>
      <c r="H491">
        <f>sz!AU491</f>
        <v>0</v>
      </c>
      <c r="I491">
        <f>sz!AT491</f>
        <v>0</v>
      </c>
      <c r="J491">
        <f>sz!BI491</f>
        <v>0</v>
      </c>
      <c r="K491">
        <f>sz!BH491</f>
        <v>0</v>
      </c>
      <c r="L491">
        <f>sz!BX491</f>
        <v>0</v>
      </c>
      <c r="M491">
        <f>sz!BW491</f>
        <v>0</v>
      </c>
      <c r="N491">
        <f>sz!CM491</f>
        <v>0</v>
      </c>
      <c r="O491">
        <f>sz!CL491</f>
        <v>0</v>
      </c>
      <c r="P491">
        <f>sz!DB491</f>
        <v>0</v>
      </c>
      <c r="Q491">
        <f>sz!DA491</f>
        <v>0</v>
      </c>
      <c r="R491">
        <f>sz!DQ491</f>
        <v>0</v>
      </c>
      <c r="S491">
        <f>sz!DP491</f>
        <v>0</v>
      </c>
      <c r="AE491" t="e">
        <f t="shared" si="15"/>
        <v>#N/A</v>
      </c>
      <c r="AF491" t="e">
        <f t="shared" si="16"/>
        <v>#N/A</v>
      </c>
    </row>
    <row r="492" spans="2:32">
      <c r="B492">
        <f>sz!D492</f>
        <v>0</v>
      </c>
      <c r="C492">
        <f>sz!C492</f>
        <v>0</v>
      </c>
      <c r="D492">
        <f>sz!S492</f>
        <v>0</v>
      </c>
      <c r="E492">
        <f>sz!R492</f>
        <v>0</v>
      </c>
      <c r="F492">
        <f>sz!AG492</f>
        <v>0</v>
      </c>
      <c r="G492">
        <f>sz!AF492</f>
        <v>0</v>
      </c>
      <c r="H492">
        <f>sz!AU492</f>
        <v>0</v>
      </c>
      <c r="I492">
        <f>sz!AT492</f>
        <v>0</v>
      </c>
      <c r="J492">
        <f>sz!BI492</f>
        <v>0</v>
      </c>
      <c r="K492">
        <f>sz!BH492</f>
        <v>0</v>
      </c>
      <c r="L492">
        <f>sz!BX492</f>
        <v>0</v>
      </c>
      <c r="M492">
        <f>sz!BW492</f>
        <v>0</v>
      </c>
      <c r="N492">
        <f>sz!CM492</f>
        <v>0</v>
      </c>
      <c r="O492">
        <f>sz!CL492</f>
        <v>0</v>
      </c>
      <c r="P492">
        <f>sz!DB492</f>
        <v>0</v>
      </c>
      <c r="Q492">
        <f>sz!DA492</f>
        <v>0</v>
      </c>
      <c r="R492">
        <f>sz!DQ492</f>
        <v>0</v>
      </c>
      <c r="S492">
        <f>sz!DP492</f>
        <v>0</v>
      </c>
      <c r="AE492" t="e">
        <f t="shared" si="15"/>
        <v>#N/A</v>
      </c>
      <c r="AF492" t="e">
        <f t="shared" si="16"/>
        <v>#N/A</v>
      </c>
    </row>
    <row r="493" spans="2:32">
      <c r="B493">
        <f>sz!D493</f>
        <v>0</v>
      </c>
      <c r="C493">
        <f>sz!C493</f>
        <v>0</v>
      </c>
      <c r="D493">
        <f>sz!S493</f>
        <v>0</v>
      </c>
      <c r="E493">
        <f>sz!R493</f>
        <v>0</v>
      </c>
      <c r="F493">
        <f>sz!AG493</f>
        <v>0</v>
      </c>
      <c r="G493">
        <f>sz!AF493</f>
        <v>0</v>
      </c>
      <c r="H493">
        <f>sz!AU493</f>
        <v>0</v>
      </c>
      <c r="I493">
        <f>sz!AT493</f>
        <v>0</v>
      </c>
      <c r="J493">
        <f>sz!BI493</f>
        <v>0</v>
      </c>
      <c r="K493">
        <f>sz!BH493</f>
        <v>0</v>
      </c>
      <c r="L493">
        <f>sz!BX493</f>
        <v>0</v>
      </c>
      <c r="M493">
        <f>sz!BW493</f>
        <v>0</v>
      </c>
      <c r="N493">
        <f>sz!CM493</f>
        <v>0</v>
      </c>
      <c r="O493">
        <f>sz!CL493</f>
        <v>0</v>
      </c>
      <c r="P493">
        <f>sz!DB493</f>
        <v>0</v>
      </c>
      <c r="Q493">
        <f>sz!DA493</f>
        <v>0</v>
      </c>
      <c r="R493">
        <f>sz!DQ493</f>
        <v>0</v>
      </c>
      <c r="S493">
        <f>sz!DP493</f>
        <v>0</v>
      </c>
      <c r="AE493" t="e">
        <f t="shared" si="15"/>
        <v>#N/A</v>
      </c>
      <c r="AF493" t="e">
        <f t="shared" si="16"/>
        <v>#N/A</v>
      </c>
    </row>
    <row r="494" spans="2:32">
      <c r="B494">
        <f>sz!D494</f>
        <v>0</v>
      </c>
      <c r="C494">
        <f>sz!C494</f>
        <v>0</v>
      </c>
      <c r="D494">
        <f>sz!S494</f>
        <v>0</v>
      </c>
      <c r="E494">
        <f>sz!R494</f>
        <v>0</v>
      </c>
      <c r="F494">
        <f>sz!AG494</f>
        <v>0</v>
      </c>
      <c r="G494">
        <f>sz!AF494</f>
        <v>0</v>
      </c>
      <c r="H494">
        <f>sz!AU494</f>
        <v>0</v>
      </c>
      <c r="I494">
        <f>sz!AT494</f>
        <v>0</v>
      </c>
      <c r="J494">
        <f>sz!BI494</f>
        <v>0</v>
      </c>
      <c r="K494">
        <f>sz!BH494</f>
        <v>0</v>
      </c>
      <c r="L494">
        <f>sz!BX494</f>
        <v>0</v>
      </c>
      <c r="M494">
        <f>sz!BW494</f>
        <v>0</v>
      </c>
      <c r="N494">
        <f>sz!CM494</f>
        <v>0</v>
      </c>
      <c r="O494">
        <f>sz!CL494</f>
        <v>0</v>
      </c>
      <c r="P494">
        <f>sz!DB494</f>
        <v>0</v>
      </c>
      <c r="Q494">
        <f>sz!DA494</f>
        <v>0</v>
      </c>
      <c r="R494">
        <f>sz!DQ494</f>
        <v>0</v>
      </c>
      <c r="S494">
        <f>sz!DP494</f>
        <v>0</v>
      </c>
      <c r="AE494" t="e">
        <f t="shared" si="15"/>
        <v>#N/A</v>
      </c>
      <c r="AF494" t="e">
        <f t="shared" si="16"/>
        <v>#N/A</v>
      </c>
    </row>
    <row r="495" spans="2:32">
      <c r="B495">
        <f>sz!D495</f>
        <v>0</v>
      </c>
      <c r="C495">
        <f>sz!C495</f>
        <v>0</v>
      </c>
      <c r="D495">
        <f>sz!S495</f>
        <v>0</v>
      </c>
      <c r="E495">
        <f>sz!R495</f>
        <v>0</v>
      </c>
      <c r="F495">
        <f>sz!AG495</f>
        <v>0</v>
      </c>
      <c r="G495">
        <f>sz!AF495</f>
        <v>0</v>
      </c>
      <c r="H495">
        <f>sz!AU495</f>
        <v>0</v>
      </c>
      <c r="I495">
        <f>sz!AT495</f>
        <v>0</v>
      </c>
      <c r="J495">
        <f>sz!BI495</f>
        <v>0</v>
      </c>
      <c r="K495">
        <f>sz!BH495</f>
        <v>0</v>
      </c>
      <c r="L495">
        <f>sz!BX495</f>
        <v>0</v>
      </c>
      <c r="M495">
        <f>sz!BW495</f>
        <v>0</v>
      </c>
      <c r="N495">
        <f>sz!CM495</f>
        <v>0</v>
      </c>
      <c r="O495">
        <f>sz!CL495</f>
        <v>0</v>
      </c>
      <c r="P495">
        <f>sz!DB495</f>
        <v>0</v>
      </c>
      <c r="Q495">
        <f>sz!DA495</f>
        <v>0</v>
      </c>
      <c r="R495">
        <f>sz!DQ495</f>
        <v>0</v>
      </c>
      <c r="S495">
        <f>sz!DP495</f>
        <v>0</v>
      </c>
      <c r="AE495" t="e">
        <f t="shared" si="15"/>
        <v>#N/A</v>
      </c>
      <c r="AF495" t="e">
        <f t="shared" si="16"/>
        <v>#N/A</v>
      </c>
    </row>
    <row r="496" spans="2:32">
      <c r="B496">
        <f>sz!D496</f>
        <v>0</v>
      </c>
      <c r="C496">
        <f>sz!C496</f>
        <v>0</v>
      </c>
      <c r="D496">
        <f>sz!S496</f>
        <v>0</v>
      </c>
      <c r="E496">
        <f>sz!R496</f>
        <v>0</v>
      </c>
      <c r="F496">
        <f>sz!AG496</f>
        <v>0</v>
      </c>
      <c r="G496">
        <f>sz!AF496</f>
        <v>0</v>
      </c>
      <c r="H496">
        <f>sz!AU496</f>
        <v>0</v>
      </c>
      <c r="I496">
        <f>sz!AT496</f>
        <v>0</v>
      </c>
      <c r="J496">
        <f>sz!BI496</f>
        <v>0</v>
      </c>
      <c r="K496">
        <f>sz!BH496</f>
        <v>0</v>
      </c>
      <c r="L496">
        <f>sz!BX496</f>
        <v>0</v>
      </c>
      <c r="M496">
        <f>sz!BW496</f>
        <v>0</v>
      </c>
      <c r="N496">
        <f>sz!CM496</f>
        <v>0</v>
      </c>
      <c r="O496">
        <f>sz!CL496</f>
        <v>0</v>
      </c>
      <c r="P496">
        <f>sz!DB496</f>
        <v>0</v>
      </c>
      <c r="Q496">
        <f>sz!DA496</f>
        <v>0</v>
      </c>
      <c r="R496">
        <f>sz!DQ496</f>
        <v>0</v>
      </c>
      <c r="S496">
        <f>sz!DP496</f>
        <v>0</v>
      </c>
      <c r="AE496" t="e">
        <f t="shared" si="15"/>
        <v>#N/A</v>
      </c>
      <c r="AF496" t="e">
        <f t="shared" si="16"/>
        <v>#N/A</v>
      </c>
    </row>
    <row r="497" spans="2:32">
      <c r="B497">
        <f>sz!D497</f>
        <v>0</v>
      </c>
      <c r="C497">
        <f>sz!C497</f>
        <v>0</v>
      </c>
      <c r="D497">
        <f>sz!S497</f>
        <v>0</v>
      </c>
      <c r="E497">
        <f>sz!R497</f>
        <v>0</v>
      </c>
      <c r="F497">
        <f>sz!AG497</f>
        <v>0</v>
      </c>
      <c r="G497">
        <f>sz!AF497</f>
        <v>0</v>
      </c>
      <c r="H497">
        <f>sz!AU497</f>
        <v>0</v>
      </c>
      <c r="I497">
        <f>sz!AT497</f>
        <v>0</v>
      </c>
      <c r="J497">
        <f>sz!BI497</f>
        <v>0</v>
      </c>
      <c r="K497">
        <f>sz!BH497</f>
        <v>0</v>
      </c>
      <c r="L497">
        <f>sz!BX497</f>
        <v>0</v>
      </c>
      <c r="M497">
        <f>sz!BW497</f>
        <v>0</v>
      </c>
      <c r="N497">
        <f>sz!CM497</f>
        <v>0</v>
      </c>
      <c r="O497">
        <f>sz!CL497</f>
        <v>0</v>
      </c>
      <c r="P497">
        <f>sz!DB497</f>
        <v>0</v>
      </c>
      <c r="Q497">
        <f>sz!DA497</f>
        <v>0</v>
      </c>
      <c r="R497">
        <f>sz!DQ497</f>
        <v>0</v>
      </c>
      <c r="S497">
        <f>sz!DP497</f>
        <v>0</v>
      </c>
      <c r="AE497" t="e">
        <f t="shared" si="15"/>
        <v>#N/A</v>
      </c>
      <c r="AF497" t="e">
        <f t="shared" si="16"/>
        <v>#N/A</v>
      </c>
    </row>
    <row r="498" spans="2:32">
      <c r="B498">
        <f>sz!D498</f>
        <v>0</v>
      </c>
      <c r="C498">
        <f>sz!C498</f>
        <v>0</v>
      </c>
      <c r="D498">
        <f>sz!S498</f>
        <v>0</v>
      </c>
      <c r="E498">
        <f>sz!R498</f>
        <v>0</v>
      </c>
      <c r="F498">
        <f>sz!AG498</f>
        <v>0</v>
      </c>
      <c r="G498">
        <f>sz!AF498</f>
        <v>0</v>
      </c>
      <c r="H498">
        <f>sz!AU498</f>
        <v>0</v>
      </c>
      <c r="I498">
        <f>sz!AT498</f>
        <v>0</v>
      </c>
      <c r="J498">
        <f>sz!BI498</f>
        <v>0</v>
      </c>
      <c r="K498">
        <f>sz!BH498</f>
        <v>0</v>
      </c>
      <c r="L498">
        <f>sz!BX498</f>
        <v>0</v>
      </c>
      <c r="M498">
        <f>sz!BW498</f>
        <v>0</v>
      </c>
      <c r="N498">
        <f>sz!CM498</f>
        <v>0</v>
      </c>
      <c r="O498">
        <f>sz!CL498</f>
        <v>0</v>
      </c>
      <c r="P498">
        <f>sz!DB498</f>
        <v>0</v>
      </c>
      <c r="Q498">
        <f>sz!DA498</f>
        <v>0</v>
      </c>
      <c r="R498">
        <f>sz!DQ498</f>
        <v>0</v>
      </c>
      <c r="S498">
        <f>sz!DP498</f>
        <v>0</v>
      </c>
      <c r="AE498" t="e">
        <f t="shared" si="15"/>
        <v>#N/A</v>
      </c>
      <c r="AF498" t="e">
        <f t="shared" si="16"/>
        <v>#N/A</v>
      </c>
    </row>
    <row r="499" spans="2:32">
      <c r="B499">
        <f>sz!D499</f>
        <v>0</v>
      </c>
      <c r="C499">
        <f>sz!C499</f>
        <v>0</v>
      </c>
      <c r="D499">
        <f>sz!S499</f>
        <v>0</v>
      </c>
      <c r="E499">
        <f>sz!R499</f>
        <v>0</v>
      </c>
      <c r="F499">
        <f>sz!AG499</f>
        <v>0</v>
      </c>
      <c r="G499">
        <f>sz!AF499</f>
        <v>0</v>
      </c>
      <c r="H499">
        <f>sz!AU499</f>
        <v>0</v>
      </c>
      <c r="I499">
        <f>sz!AT499</f>
        <v>0</v>
      </c>
      <c r="J499">
        <f>sz!BI499</f>
        <v>0</v>
      </c>
      <c r="K499">
        <f>sz!BH499</f>
        <v>0</v>
      </c>
      <c r="L499">
        <f>sz!BX499</f>
        <v>0</v>
      </c>
      <c r="M499">
        <f>sz!BW499</f>
        <v>0</v>
      </c>
      <c r="N499">
        <f>sz!CM499</f>
        <v>0</v>
      </c>
      <c r="O499">
        <f>sz!CL499</f>
        <v>0</v>
      </c>
      <c r="P499">
        <f>sz!DB499</f>
        <v>0</v>
      </c>
      <c r="Q499">
        <f>sz!DA499</f>
        <v>0</v>
      </c>
      <c r="R499">
        <f>sz!DQ499</f>
        <v>0</v>
      </c>
      <c r="S499">
        <f>sz!DP499</f>
        <v>0</v>
      </c>
      <c r="AE499" t="e">
        <f t="shared" si="15"/>
        <v>#N/A</v>
      </c>
      <c r="AF499" t="e">
        <f t="shared" si="16"/>
        <v>#N/A</v>
      </c>
    </row>
    <row r="500" spans="2:32">
      <c r="B500">
        <f>sz!D500</f>
        <v>0</v>
      </c>
      <c r="C500">
        <f>sz!C500</f>
        <v>0</v>
      </c>
      <c r="D500">
        <f>sz!S500</f>
        <v>0</v>
      </c>
      <c r="E500">
        <f>sz!R500</f>
        <v>0</v>
      </c>
      <c r="F500">
        <f>sz!AG500</f>
        <v>0</v>
      </c>
      <c r="G500">
        <f>sz!AF500</f>
        <v>0</v>
      </c>
      <c r="H500">
        <f>sz!AU500</f>
        <v>0</v>
      </c>
      <c r="I500">
        <f>sz!AT500</f>
        <v>0</v>
      </c>
      <c r="J500">
        <f>sz!BI500</f>
        <v>0</v>
      </c>
      <c r="K500">
        <f>sz!BH500</f>
        <v>0</v>
      </c>
      <c r="L500">
        <f>sz!BX500</f>
        <v>0</v>
      </c>
      <c r="M500">
        <f>sz!BW500</f>
        <v>0</v>
      </c>
      <c r="N500">
        <f>sz!CM500</f>
        <v>0</v>
      </c>
      <c r="O500">
        <f>sz!CL500</f>
        <v>0</v>
      </c>
      <c r="P500">
        <f>sz!DB500</f>
        <v>0</v>
      </c>
      <c r="Q500">
        <f>sz!DA500</f>
        <v>0</v>
      </c>
      <c r="R500">
        <f>sz!DQ500</f>
        <v>0</v>
      </c>
      <c r="S500">
        <f>sz!DP500</f>
        <v>0</v>
      </c>
      <c r="AE500" t="e">
        <f t="shared" si="15"/>
        <v>#N/A</v>
      </c>
      <c r="AF500" t="e">
        <f t="shared" si="16"/>
        <v>#N/A</v>
      </c>
    </row>
    <row r="501" spans="2:32">
      <c r="B501">
        <f>sz!D501</f>
        <v>0</v>
      </c>
      <c r="C501">
        <f>sz!C501</f>
        <v>0</v>
      </c>
      <c r="D501">
        <f>sz!S501</f>
        <v>0</v>
      </c>
      <c r="E501">
        <f>sz!R501</f>
        <v>0</v>
      </c>
      <c r="F501">
        <f>sz!AG501</f>
        <v>0</v>
      </c>
      <c r="G501">
        <f>sz!AF501</f>
        <v>0</v>
      </c>
      <c r="H501">
        <f>sz!AU501</f>
        <v>0</v>
      </c>
      <c r="I501">
        <f>sz!AT501</f>
        <v>0</v>
      </c>
      <c r="J501">
        <f>sz!BI501</f>
        <v>0</v>
      </c>
      <c r="K501">
        <f>sz!BH501</f>
        <v>0</v>
      </c>
      <c r="L501">
        <f>sz!BX501</f>
        <v>0</v>
      </c>
      <c r="M501">
        <f>sz!BW501</f>
        <v>0</v>
      </c>
      <c r="N501">
        <f>sz!CM501</f>
        <v>0</v>
      </c>
      <c r="O501">
        <f>sz!CL501</f>
        <v>0</v>
      </c>
      <c r="P501">
        <f>sz!DB501</f>
        <v>0</v>
      </c>
      <c r="Q501">
        <f>sz!DA501</f>
        <v>0</v>
      </c>
      <c r="R501">
        <f>sz!DQ501</f>
        <v>0</v>
      </c>
      <c r="S501">
        <f>sz!DP501</f>
        <v>0</v>
      </c>
      <c r="AE501" t="e">
        <f t="shared" si="15"/>
        <v>#N/A</v>
      </c>
      <c r="AF501" t="e">
        <f t="shared" si="16"/>
        <v>#N/A</v>
      </c>
    </row>
    <row r="502" spans="2:32">
      <c r="B502">
        <f>sz!D502</f>
        <v>0</v>
      </c>
      <c r="C502">
        <f>sz!C502</f>
        <v>0</v>
      </c>
      <c r="D502">
        <f>sz!S502</f>
        <v>0</v>
      </c>
      <c r="E502">
        <f>sz!R502</f>
        <v>0</v>
      </c>
      <c r="F502">
        <f>sz!AG502</f>
        <v>0</v>
      </c>
      <c r="G502">
        <f>sz!AF502</f>
        <v>0</v>
      </c>
      <c r="H502">
        <f>sz!AU502</f>
        <v>0</v>
      </c>
      <c r="I502">
        <f>sz!AT502</f>
        <v>0</v>
      </c>
      <c r="J502">
        <f>sz!BI502</f>
        <v>0</v>
      </c>
      <c r="K502">
        <f>sz!BH502</f>
        <v>0</v>
      </c>
      <c r="L502">
        <f>sz!BX502</f>
        <v>0</v>
      </c>
      <c r="M502">
        <f>sz!BW502</f>
        <v>0</v>
      </c>
      <c r="N502">
        <f>sz!CM502</f>
        <v>0</v>
      </c>
      <c r="O502">
        <f>sz!CL502</f>
        <v>0</v>
      </c>
      <c r="P502">
        <f>sz!DB502</f>
        <v>0</v>
      </c>
      <c r="Q502">
        <f>sz!DA502</f>
        <v>0</v>
      </c>
      <c r="R502">
        <f>sz!DQ502</f>
        <v>0</v>
      </c>
      <c r="S502">
        <f>sz!DP502</f>
        <v>0</v>
      </c>
      <c r="AE502" t="e">
        <f t="shared" si="15"/>
        <v>#N/A</v>
      </c>
      <c r="AF502" t="e">
        <f t="shared" si="16"/>
        <v>#N/A</v>
      </c>
    </row>
    <row r="503" spans="2:32">
      <c r="B503">
        <f>sz!D503</f>
        <v>0</v>
      </c>
      <c r="C503">
        <f>sz!C503</f>
        <v>0</v>
      </c>
      <c r="D503">
        <f>sz!S503</f>
        <v>0</v>
      </c>
      <c r="E503">
        <f>sz!R503</f>
        <v>0</v>
      </c>
      <c r="F503">
        <f>sz!AG503</f>
        <v>0</v>
      </c>
      <c r="G503">
        <f>sz!AF503</f>
        <v>0</v>
      </c>
      <c r="H503">
        <f>sz!AU503</f>
        <v>0</v>
      </c>
      <c r="I503">
        <f>sz!AT503</f>
        <v>0</v>
      </c>
      <c r="J503">
        <f>sz!BI503</f>
        <v>0</v>
      </c>
      <c r="K503">
        <f>sz!BH503</f>
        <v>0</v>
      </c>
      <c r="L503">
        <f>sz!BX503</f>
        <v>0</v>
      </c>
      <c r="M503">
        <f>sz!BW503</f>
        <v>0</v>
      </c>
      <c r="N503">
        <f>sz!CM503</f>
        <v>0</v>
      </c>
      <c r="O503">
        <f>sz!CL503</f>
        <v>0</v>
      </c>
      <c r="P503">
        <f>sz!DB503</f>
        <v>0</v>
      </c>
      <c r="Q503">
        <f>sz!DA503</f>
        <v>0</v>
      </c>
      <c r="R503">
        <f>sz!DQ503</f>
        <v>0</v>
      </c>
      <c r="S503">
        <f>sz!DP503</f>
        <v>0</v>
      </c>
      <c r="AE503" t="e">
        <f t="shared" si="15"/>
        <v>#N/A</v>
      </c>
      <c r="AF503" t="e">
        <f t="shared" si="16"/>
        <v>#N/A</v>
      </c>
    </row>
    <row r="504" spans="2:32">
      <c r="B504">
        <f>sz!D504</f>
        <v>0</v>
      </c>
      <c r="C504">
        <f>sz!C504</f>
        <v>0</v>
      </c>
      <c r="D504">
        <f>sz!S504</f>
        <v>0</v>
      </c>
      <c r="E504">
        <f>sz!R504</f>
        <v>0</v>
      </c>
      <c r="F504">
        <f>sz!AG504</f>
        <v>0</v>
      </c>
      <c r="G504">
        <f>sz!AF504</f>
        <v>0</v>
      </c>
      <c r="H504">
        <f>sz!AU504</f>
        <v>0</v>
      </c>
      <c r="I504">
        <f>sz!AT504</f>
        <v>0</v>
      </c>
      <c r="J504">
        <f>sz!BI504</f>
        <v>0</v>
      </c>
      <c r="K504">
        <f>sz!BH504</f>
        <v>0</v>
      </c>
      <c r="L504">
        <f>sz!BX504</f>
        <v>0</v>
      </c>
      <c r="M504">
        <f>sz!BW504</f>
        <v>0</v>
      </c>
      <c r="N504">
        <f>sz!CM504</f>
        <v>0</v>
      </c>
      <c r="O504">
        <f>sz!CL504</f>
        <v>0</v>
      </c>
      <c r="P504">
        <f>sz!DB504</f>
        <v>0</v>
      </c>
      <c r="Q504">
        <f>sz!DA504</f>
        <v>0</v>
      </c>
      <c r="R504">
        <f>sz!DQ504</f>
        <v>0</v>
      </c>
      <c r="S504">
        <f>sz!DP504</f>
        <v>0</v>
      </c>
      <c r="AE504" t="e">
        <f t="shared" si="15"/>
        <v>#N/A</v>
      </c>
      <c r="AF504" t="e">
        <f t="shared" si="16"/>
        <v>#N/A</v>
      </c>
    </row>
    <row r="505" spans="2:32">
      <c r="B505">
        <f>sz!D505</f>
        <v>0</v>
      </c>
      <c r="C505">
        <f>sz!C505</f>
        <v>0</v>
      </c>
      <c r="D505">
        <f>sz!S505</f>
        <v>0</v>
      </c>
      <c r="E505">
        <f>sz!R505</f>
        <v>0</v>
      </c>
      <c r="F505">
        <f>sz!AG505</f>
        <v>0</v>
      </c>
      <c r="G505">
        <f>sz!AF505</f>
        <v>0</v>
      </c>
      <c r="H505">
        <f>sz!AU505</f>
        <v>0</v>
      </c>
      <c r="I505">
        <f>sz!AT505</f>
        <v>0</v>
      </c>
      <c r="J505">
        <f>sz!BI505</f>
        <v>0</v>
      </c>
      <c r="K505">
        <f>sz!BH505</f>
        <v>0</v>
      </c>
      <c r="L505">
        <f>sz!BX505</f>
        <v>0</v>
      </c>
      <c r="M505">
        <f>sz!BW505</f>
        <v>0</v>
      </c>
      <c r="N505">
        <f>sz!CM505</f>
        <v>0</v>
      </c>
      <c r="O505">
        <f>sz!CL505</f>
        <v>0</v>
      </c>
      <c r="P505">
        <f>sz!DB505</f>
        <v>0</v>
      </c>
      <c r="Q505">
        <f>sz!DA505</f>
        <v>0</v>
      </c>
      <c r="R505">
        <f>sz!DQ505</f>
        <v>0</v>
      </c>
      <c r="S505">
        <f>sz!DP505</f>
        <v>0</v>
      </c>
      <c r="AE505" t="e">
        <f t="shared" si="15"/>
        <v>#N/A</v>
      </c>
      <c r="AF505" t="e">
        <f t="shared" si="16"/>
        <v>#N/A</v>
      </c>
    </row>
    <row r="506" spans="2:32">
      <c r="B506">
        <f>sz!D506</f>
        <v>0</v>
      </c>
      <c r="C506">
        <f>sz!C506</f>
        <v>0</v>
      </c>
      <c r="D506">
        <f>sz!S506</f>
        <v>0</v>
      </c>
      <c r="E506">
        <f>sz!R506</f>
        <v>0</v>
      </c>
      <c r="F506">
        <f>sz!AG506</f>
        <v>0</v>
      </c>
      <c r="G506">
        <f>sz!AF506</f>
        <v>0</v>
      </c>
      <c r="H506">
        <f>sz!AU506</f>
        <v>0</v>
      </c>
      <c r="I506">
        <f>sz!AT506</f>
        <v>0</v>
      </c>
      <c r="J506">
        <f>sz!BI506</f>
        <v>0</v>
      </c>
      <c r="K506">
        <f>sz!BH506</f>
        <v>0</v>
      </c>
      <c r="L506">
        <f>sz!BX506</f>
        <v>0</v>
      </c>
      <c r="M506">
        <f>sz!BW506</f>
        <v>0</v>
      </c>
      <c r="N506">
        <f>sz!CM506</f>
        <v>0</v>
      </c>
      <c r="O506">
        <f>sz!CL506</f>
        <v>0</v>
      </c>
      <c r="P506">
        <f>sz!DB506</f>
        <v>0</v>
      </c>
      <c r="Q506">
        <f>sz!DA506</f>
        <v>0</v>
      </c>
      <c r="R506">
        <f>sz!DQ506</f>
        <v>0</v>
      </c>
      <c r="S506">
        <f>sz!DP506</f>
        <v>0</v>
      </c>
      <c r="AE506" t="e">
        <f t="shared" si="15"/>
        <v>#N/A</v>
      </c>
      <c r="AF506" t="e">
        <f t="shared" si="16"/>
        <v>#N/A</v>
      </c>
    </row>
    <row r="507" spans="2:32">
      <c r="B507">
        <f>sz!D507</f>
        <v>0</v>
      </c>
      <c r="C507">
        <f>sz!C507</f>
        <v>0</v>
      </c>
      <c r="D507">
        <f>sz!S507</f>
        <v>0</v>
      </c>
      <c r="E507">
        <f>sz!R507</f>
        <v>0</v>
      </c>
      <c r="F507">
        <f>sz!AG507</f>
        <v>0</v>
      </c>
      <c r="G507">
        <f>sz!AF507</f>
        <v>0</v>
      </c>
      <c r="H507">
        <f>sz!AU507</f>
        <v>0</v>
      </c>
      <c r="I507">
        <f>sz!AT507</f>
        <v>0</v>
      </c>
      <c r="J507">
        <f>sz!BI507</f>
        <v>0</v>
      </c>
      <c r="K507">
        <f>sz!BH507</f>
        <v>0</v>
      </c>
      <c r="L507">
        <f>sz!BX507</f>
        <v>0</v>
      </c>
      <c r="M507">
        <f>sz!BW507</f>
        <v>0</v>
      </c>
      <c r="N507">
        <f>sz!CM507</f>
        <v>0</v>
      </c>
      <c r="O507">
        <f>sz!CL507</f>
        <v>0</v>
      </c>
      <c r="P507">
        <f>sz!DB507</f>
        <v>0</v>
      </c>
      <c r="Q507">
        <f>sz!DA507</f>
        <v>0</v>
      </c>
      <c r="R507">
        <f>sz!DQ507</f>
        <v>0</v>
      </c>
      <c r="S507">
        <f>sz!DP507</f>
        <v>0</v>
      </c>
      <c r="AE507" t="e">
        <f t="shared" si="15"/>
        <v>#N/A</v>
      </c>
      <c r="AF507" t="e">
        <f t="shared" si="16"/>
        <v>#N/A</v>
      </c>
    </row>
    <row r="508" spans="2:32">
      <c r="B508">
        <f>sz!D508</f>
        <v>0</v>
      </c>
      <c r="C508">
        <f>sz!C508</f>
        <v>0</v>
      </c>
      <c r="D508">
        <f>sz!S508</f>
        <v>0</v>
      </c>
      <c r="E508">
        <f>sz!R508</f>
        <v>0</v>
      </c>
      <c r="F508">
        <f>sz!AG508</f>
        <v>0</v>
      </c>
      <c r="G508">
        <f>sz!AF508</f>
        <v>0</v>
      </c>
      <c r="H508">
        <f>sz!AU508</f>
        <v>0</v>
      </c>
      <c r="I508">
        <f>sz!AT508</f>
        <v>0</v>
      </c>
      <c r="J508">
        <f>sz!BI508</f>
        <v>0</v>
      </c>
      <c r="K508">
        <f>sz!BH508</f>
        <v>0</v>
      </c>
      <c r="L508">
        <f>sz!BX508</f>
        <v>0</v>
      </c>
      <c r="M508">
        <f>sz!BW508</f>
        <v>0</v>
      </c>
      <c r="N508">
        <f>sz!CM508</f>
        <v>0</v>
      </c>
      <c r="O508">
        <f>sz!CL508</f>
        <v>0</v>
      </c>
      <c r="P508">
        <f>sz!DB508</f>
        <v>0</v>
      </c>
      <c r="Q508">
        <f>sz!DA508</f>
        <v>0</v>
      </c>
      <c r="R508">
        <f>sz!DQ508</f>
        <v>0</v>
      </c>
      <c r="S508">
        <f>sz!DP508</f>
        <v>0</v>
      </c>
      <c r="AE508" t="e">
        <f t="shared" si="15"/>
        <v>#N/A</v>
      </c>
      <c r="AF508" t="e">
        <f t="shared" si="16"/>
        <v>#N/A</v>
      </c>
    </row>
    <row r="509" spans="2:32">
      <c r="B509">
        <f>sz!D509</f>
        <v>0</v>
      </c>
      <c r="C509">
        <f>sz!C509</f>
        <v>0</v>
      </c>
      <c r="D509">
        <f>sz!S509</f>
        <v>0</v>
      </c>
      <c r="E509">
        <f>sz!R509</f>
        <v>0</v>
      </c>
      <c r="F509">
        <f>sz!AG509</f>
        <v>0</v>
      </c>
      <c r="G509">
        <f>sz!AF509</f>
        <v>0</v>
      </c>
      <c r="H509">
        <f>sz!AU509</f>
        <v>0</v>
      </c>
      <c r="I509">
        <f>sz!AT509</f>
        <v>0</v>
      </c>
      <c r="J509">
        <f>sz!BI509</f>
        <v>0</v>
      </c>
      <c r="K509">
        <f>sz!BH509</f>
        <v>0</v>
      </c>
      <c r="L509">
        <f>sz!BX509</f>
        <v>0</v>
      </c>
      <c r="M509">
        <f>sz!BW509</f>
        <v>0</v>
      </c>
      <c r="N509">
        <f>sz!CM509</f>
        <v>0</v>
      </c>
      <c r="O509">
        <f>sz!CL509</f>
        <v>0</v>
      </c>
      <c r="P509">
        <f>sz!DB509</f>
        <v>0</v>
      </c>
      <c r="Q509">
        <f>sz!DA509</f>
        <v>0</v>
      </c>
      <c r="R509">
        <f>sz!DQ509</f>
        <v>0</v>
      </c>
      <c r="S509">
        <f>sz!DP509</f>
        <v>0</v>
      </c>
      <c r="AE509" t="e">
        <f t="shared" si="15"/>
        <v>#N/A</v>
      </c>
      <c r="AF509" t="e">
        <f t="shared" si="16"/>
        <v>#N/A</v>
      </c>
    </row>
    <row r="510" spans="2:32">
      <c r="B510">
        <f>sz!D510</f>
        <v>0</v>
      </c>
      <c r="C510">
        <f>sz!C510</f>
        <v>0</v>
      </c>
      <c r="D510">
        <f>sz!S510</f>
        <v>0</v>
      </c>
      <c r="E510">
        <f>sz!R510</f>
        <v>0</v>
      </c>
      <c r="F510">
        <f>sz!AG510</f>
        <v>0</v>
      </c>
      <c r="G510">
        <f>sz!AF510</f>
        <v>0</v>
      </c>
      <c r="H510">
        <f>sz!AU510</f>
        <v>0</v>
      </c>
      <c r="I510">
        <f>sz!AT510</f>
        <v>0</v>
      </c>
      <c r="J510">
        <f>sz!BI510</f>
        <v>0</v>
      </c>
      <c r="K510">
        <f>sz!BH510</f>
        <v>0</v>
      </c>
      <c r="L510">
        <f>sz!BX510</f>
        <v>0</v>
      </c>
      <c r="M510">
        <f>sz!BW510</f>
        <v>0</v>
      </c>
      <c r="N510">
        <f>sz!CM510</f>
        <v>0</v>
      </c>
      <c r="O510">
        <f>sz!CL510</f>
        <v>0</v>
      </c>
      <c r="P510">
        <f>sz!DB510</f>
        <v>0</v>
      </c>
      <c r="Q510">
        <f>sz!DA510</f>
        <v>0</v>
      </c>
      <c r="R510">
        <f>sz!DQ510</f>
        <v>0</v>
      </c>
      <c r="S510">
        <f>sz!DP510</f>
        <v>0</v>
      </c>
      <c r="AE510" t="e">
        <f t="shared" si="15"/>
        <v>#N/A</v>
      </c>
      <c r="AF510" t="e">
        <f t="shared" si="16"/>
        <v>#N/A</v>
      </c>
    </row>
    <row r="511" spans="2:32">
      <c r="B511">
        <f>sz!D511</f>
        <v>0</v>
      </c>
      <c r="C511">
        <f>sz!C511</f>
        <v>0</v>
      </c>
      <c r="D511">
        <f>sz!S511</f>
        <v>0</v>
      </c>
      <c r="E511">
        <f>sz!R511</f>
        <v>0</v>
      </c>
      <c r="F511">
        <f>sz!AG511</f>
        <v>0</v>
      </c>
      <c r="G511">
        <f>sz!AF511</f>
        <v>0</v>
      </c>
      <c r="H511">
        <f>sz!AU511</f>
        <v>0</v>
      </c>
      <c r="I511">
        <f>sz!AT511</f>
        <v>0</v>
      </c>
      <c r="J511">
        <f>sz!BI511</f>
        <v>0</v>
      </c>
      <c r="K511">
        <f>sz!BH511</f>
        <v>0</v>
      </c>
      <c r="L511">
        <f>sz!BX511</f>
        <v>0</v>
      </c>
      <c r="M511">
        <f>sz!BW511</f>
        <v>0</v>
      </c>
      <c r="N511">
        <f>sz!CM511</f>
        <v>0</v>
      </c>
      <c r="O511">
        <f>sz!CL511</f>
        <v>0</v>
      </c>
      <c r="P511">
        <f>sz!DB511</f>
        <v>0</v>
      </c>
      <c r="Q511">
        <f>sz!DA511</f>
        <v>0</v>
      </c>
      <c r="R511">
        <f>sz!DQ511</f>
        <v>0</v>
      </c>
      <c r="S511">
        <f>sz!DP511</f>
        <v>0</v>
      </c>
      <c r="AE511" t="e">
        <f t="shared" si="15"/>
        <v>#N/A</v>
      </c>
      <c r="AF511" t="e">
        <f t="shared" si="16"/>
        <v>#N/A</v>
      </c>
    </row>
    <row r="512" spans="2:32">
      <c r="B512">
        <f>sz!D512</f>
        <v>0</v>
      </c>
      <c r="C512">
        <f>sz!C512</f>
        <v>0</v>
      </c>
      <c r="D512">
        <f>sz!S512</f>
        <v>0</v>
      </c>
      <c r="E512">
        <f>sz!R512</f>
        <v>0</v>
      </c>
      <c r="F512">
        <f>sz!AG512</f>
        <v>0</v>
      </c>
      <c r="G512">
        <f>sz!AF512</f>
        <v>0</v>
      </c>
      <c r="H512">
        <f>sz!AU512</f>
        <v>0</v>
      </c>
      <c r="I512">
        <f>sz!AT512</f>
        <v>0</v>
      </c>
      <c r="J512">
        <f>sz!BI512</f>
        <v>0</v>
      </c>
      <c r="K512">
        <f>sz!BH512</f>
        <v>0</v>
      </c>
      <c r="L512">
        <f>sz!BX512</f>
        <v>0</v>
      </c>
      <c r="M512">
        <f>sz!BW512</f>
        <v>0</v>
      </c>
      <c r="N512">
        <f>sz!CM512</f>
        <v>0</v>
      </c>
      <c r="O512">
        <f>sz!CL512</f>
        <v>0</v>
      </c>
      <c r="P512">
        <f>sz!DB512</f>
        <v>0</v>
      </c>
      <c r="Q512">
        <f>sz!DA512</f>
        <v>0</v>
      </c>
      <c r="R512">
        <f>sz!DQ512</f>
        <v>0</v>
      </c>
      <c r="S512">
        <f>sz!DP512</f>
        <v>0</v>
      </c>
      <c r="AE512" t="e">
        <f t="shared" si="15"/>
        <v>#N/A</v>
      </c>
      <c r="AF512" t="e">
        <f t="shared" si="16"/>
        <v>#N/A</v>
      </c>
    </row>
    <row r="513" spans="2:32">
      <c r="B513">
        <f>sz!D513</f>
        <v>0</v>
      </c>
      <c r="C513">
        <f>sz!C513</f>
        <v>0</v>
      </c>
      <c r="D513">
        <f>sz!S513</f>
        <v>0</v>
      </c>
      <c r="E513">
        <f>sz!R513</f>
        <v>0</v>
      </c>
      <c r="F513">
        <f>sz!AG513</f>
        <v>0</v>
      </c>
      <c r="G513">
        <f>sz!AF513</f>
        <v>0</v>
      </c>
      <c r="H513">
        <f>sz!AU513</f>
        <v>0</v>
      </c>
      <c r="I513">
        <f>sz!AT513</f>
        <v>0</v>
      </c>
      <c r="J513">
        <f>sz!BI513</f>
        <v>0</v>
      </c>
      <c r="K513">
        <f>sz!BH513</f>
        <v>0</v>
      </c>
      <c r="L513">
        <f>sz!BX513</f>
        <v>0</v>
      </c>
      <c r="M513">
        <f>sz!BW513</f>
        <v>0</v>
      </c>
      <c r="N513">
        <f>sz!CM513</f>
        <v>0</v>
      </c>
      <c r="O513">
        <f>sz!CL513</f>
        <v>0</v>
      </c>
      <c r="P513">
        <f>sz!DB513</f>
        <v>0</v>
      </c>
      <c r="Q513">
        <f>sz!DA513</f>
        <v>0</v>
      </c>
      <c r="R513">
        <f>sz!DQ513</f>
        <v>0</v>
      </c>
      <c r="S513">
        <f>sz!DP513</f>
        <v>0</v>
      </c>
      <c r="AE513" t="e">
        <f t="shared" si="15"/>
        <v>#N/A</v>
      </c>
      <c r="AF513" t="e">
        <f t="shared" si="16"/>
        <v>#N/A</v>
      </c>
    </row>
    <row r="514" spans="2:32">
      <c r="B514">
        <f>sz!D514</f>
        <v>0</v>
      </c>
      <c r="C514">
        <f>sz!C514</f>
        <v>0</v>
      </c>
      <c r="D514">
        <f>sz!S514</f>
        <v>0</v>
      </c>
      <c r="E514">
        <f>sz!R514</f>
        <v>0</v>
      </c>
      <c r="F514">
        <f>sz!AG514</f>
        <v>0</v>
      </c>
      <c r="G514">
        <f>sz!AF514</f>
        <v>0</v>
      </c>
      <c r="H514">
        <f>sz!AU514</f>
        <v>0</v>
      </c>
      <c r="I514">
        <f>sz!AT514</f>
        <v>0</v>
      </c>
      <c r="J514">
        <f>sz!BI514</f>
        <v>0</v>
      </c>
      <c r="K514">
        <f>sz!BH514</f>
        <v>0</v>
      </c>
      <c r="L514">
        <f>sz!BX514</f>
        <v>0</v>
      </c>
      <c r="M514">
        <f>sz!BW514</f>
        <v>0</v>
      </c>
      <c r="N514">
        <f>sz!CM514</f>
        <v>0</v>
      </c>
      <c r="O514">
        <f>sz!CL514</f>
        <v>0</v>
      </c>
      <c r="P514">
        <f>sz!DB514</f>
        <v>0</v>
      </c>
      <c r="Q514">
        <f>sz!DA514</f>
        <v>0</v>
      </c>
      <c r="R514">
        <f>sz!DQ514</f>
        <v>0</v>
      </c>
      <c r="S514">
        <f>sz!DP514</f>
        <v>0</v>
      </c>
      <c r="AE514" t="e">
        <f t="shared" si="15"/>
        <v>#N/A</v>
      </c>
      <c r="AF514" t="e">
        <f t="shared" si="16"/>
        <v>#N/A</v>
      </c>
    </row>
    <row r="515" spans="2:32">
      <c r="B515">
        <f>sz!D515</f>
        <v>0</v>
      </c>
      <c r="C515">
        <f>sz!C515</f>
        <v>0</v>
      </c>
      <c r="D515">
        <f>sz!S515</f>
        <v>0</v>
      </c>
      <c r="E515">
        <f>sz!R515</f>
        <v>0</v>
      </c>
      <c r="F515">
        <f>sz!AG515</f>
        <v>0</v>
      </c>
      <c r="G515">
        <f>sz!AF515</f>
        <v>0</v>
      </c>
      <c r="H515">
        <f>sz!AU515</f>
        <v>0</v>
      </c>
      <c r="I515">
        <f>sz!AT515</f>
        <v>0</v>
      </c>
      <c r="J515">
        <f>sz!BI515</f>
        <v>0</v>
      </c>
      <c r="K515">
        <f>sz!BH515</f>
        <v>0</v>
      </c>
      <c r="L515">
        <f>sz!BX515</f>
        <v>0</v>
      </c>
      <c r="M515">
        <f>sz!BW515</f>
        <v>0</v>
      </c>
      <c r="N515">
        <f>sz!CM515</f>
        <v>0</v>
      </c>
      <c r="O515">
        <f>sz!CL515</f>
        <v>0</v>
      </c>
      <c r="P515">
        <f>sz!DB515</f>
        <v>0</v>
      </c>
      <c r="Q515">
        <f>sz!DA515</f>
        <v>0</v>
      </c>
      <c r="R515">
        <f>sz!DQ515</f>
        <v>0</v>
      </c>
      <c r="S515">
        <f>sz!DP515</f>
        <v>0</v>
      </c>
      <c r="AE515" t="e">
        <f t="shared" ref="AE515:AE578" si="17">HLOOKUP($AI$1,$B:$AB,ROW(B515),FALSE)</f>
        <v>#N/A</v>
      </c>
      <c r="AF515" t="e">
        <f t="shared" ref="AF515:AF578" si="18">HLOOKUP($AF$1,$B:$AB,ROW(C515),FALSE)</f>
        <v>#N/A</v>
      </c>
    </row>
    <row r="516" spans="2:32">
      <c r="B516">
        <f>sz!D516</f>
        <v>0</v>
      </c>
      <c r="C516">
        <f>sz!C516</f>
        <v>0</v>
      </c>
      <c r="D516">
        <f>sz!S516</f>
        <v>0</v>
      </c>
      <c r="E516">
        <f>sz!R516</f>
        <v>0</v>
      </c>
      <c r="F516">
        <f>sz!AG516</f>
        <v>0</v>
      </c>
      <c r="G516">
        <f>sz!AF516</f>
        <v>0</v>
      </c>
      <c r="H516">
        <f>sz!AU516</f>
        <v>0</v>
      </c>
      <c r="I516">
        <f>sz!AT516</f>
        <v>0</v>
      </c>
      <c r="J516">
        <f>sz!BI516</f>
        <v>0</v>
      </c>
      <c r="K516">
        <f>sz!BH516</f>
        <v>0</v>
      </c>
      <c r="L516">
        <f>sz!BX516</f>
        <v>0</v>
      </c>
      <c r="M516">
        <f>sz!BW516</f>
        <v>0</v>
      </c>
      <c r="N516">
        <f>sz!CM516</f>
        <v>0</v>
      </c>
      <c r="O516">
        <f>sz!CL516</f>
        <v>0</v>
      </c>
      <c r="P516">
        <f>sz!DB516</f>
        <v>0</v>
      </c>
      <c r="Q516">
        <f>sz!DA516</f>
        <v>0</v>
      </c>
      <c r="R516">
        <f>sz!DQ516</f>
        <v>0</v>
      </c>
      <c r="S516">
        <f>sz!DP516</f>
        <v>0</v>
      </c>
      <c r="AE516" t="e">
        <f t="shared" si="17"/>
        <v>#N/A</v>
      </c>
      <c r="AF516" t="e">
        <f t="shared" si="18"/>
        <v>#N/A</v>
      </c>
    </row>
    <row r="517" spans="2:32">
      <c r="B517">
        <f>sz!D517</f>
        <v>0</v>
      </c>
      <c r="C517">
        <f>sz!C517</f>
        <v>0</v>
      </c>
      <c r="D517">
        <f>sz!S517</f>
        <v>0</v>
      </c>
      <c r="E517">
        <f>sz!R517</f>
        <v>0</v>
      </c>
      <c r="F517">
        <f>sz!AG517</f>
        <v>0</v>
      </c>
      <c r="G517">
        <f>sz!AF517</f>
        <v>0</v>
      </c>
      <c r="H517">
        <f>sz!AU517</f>
        <v>0</v>
      </c>
      <c r="I517">
        <f>sz!AT517</f>
        <v>0</v>
      </c>
      <c r="J517">
        <f>sz!BI517</f>
        <v>0</v>
      </c>
      <c r="K517">
        <f>sz!BH517</f>
        <v>0</v>
      </c>
      <c r="L517">
        <f>sz!BX517</f>
        <v>0</v>
      </c>
      <c r="M517">
        <f>sz!BW517</f>
        <v>0</v>
      </c>
      <c r="N517">
        <f>sz!CM517</f>
        <v>0</v>
      </c>
      <c r="O517">
        <f>sz!CL517</f>
        <v>0</v>
      </c>
      <c r="P517">
        <f>sz!DB517</f>
        <v>0</v>
      </c>
      <c r="Q517">
        <f>sz!DA517</f>
        <v>0</v>
      </c>
      <c r="R517">
        <f>sz!DQ517</f>
        <v>0</v>
      </c>
      <c r="S517">
        <f>sz!DP517</f>
        <v>0</v>
      </c>
      <c r="AE517" t="e">
        <f t="shared" si="17"/>
        <v>#N/A</v>
      </c>
      <c r="AF517" t="e">
        <f t="shared" si="18"/>
        <v>#N/A</v>
      </c>
    </row>
    <row r="518" spans="2:32">
      <c r="B518">
        <f>sz!D518</f>
        <v>0</v>
      </c>
      <c r="C518">
        <f>sz!C518</f>
        <v>0</v>
      </c>
      <c r="D518">
        <f>sz!S518</f>
        <v>0</v>
      </c>
      <c r="E518">
        <f>sz!R518</f>
        <v>0</v>
      </c>
      <c r="F518">
        <f>sz!AG518</f>
        <v>0</v>
      </c>
      <c r="G518">
        <f>sz!AF518</f>
        <v>0</v>
      </c>
      <c r="H518">
        <f>sz!AU518</f>
        <v>0</v>
      </c>
      <c r="I518">
        <f>sz!AT518</f>
        <v>0</v>
      </c>
      <c r="J518">
        <f>sz!BI518</f>
        <v>0</v>
      </c>
      <c r="K518">
        <f>sz!BH518</f>
        <v>0</v>
      </c>
      <c r="L518">
        <f>sz!BX518</f>
        <v>0</v>
      </c>
      <c r="M518">
        <f>sz!BW518</f>
        <v>0</v>
      </c>
      <c r="N518">
        <f>sz!CM518</f>
        <v>0</v>
      </c>
      <c r="O518">
        <f>sz!CL518</f>
        <v>0</v>
      </c>
      <c r="P518">
        <f>sz!DB518</f>
        <v>0</v>
      </c>
      <c r="Q518">
        <f>sz!DA518</f>
        <v>0</v>
      </c>
      <c r="R518">
        <f>sz!DQ518</f>
        <v>0</v>
      </c>
      <c r="S518">
        <f>sz!DP518</f>
        <v>0</v>
      </c>
      <c r="AE518" t="e">
        <f t="shared" si="17"/>
        <v>#N/A</v>
      </c>
      <c r="AF518" t="e">
        <f t="shared" si="18"/>
        <v>#N/A</v>
      </c>
    </row>
    <row r="519" spans="2:32">
      <c r="B519">
        <f>sz!D519</f>
        <v>0</v>
      </c>
      <c r="C519">
        <f>sz!C519</f>
        <v>0</v>
      </c>
      <c r="D519">
        <f>sz!S519</f>
        <v>0</v>
      </c>
      <c r="E519">
        <f>sz!R519</f>
        <v>0</v>
      </c>
      <c r="F519">
        <f>sz!AG519</f>
        <v>0</v>
      </c>
      <c r="G519">
        <f>sz!AF519</f>
        <v>0</v>
      </c>
      <c r="H519">
        <f>sz!AU519</f>
        <v>0</v>
      </c>
      <c r="I519">
        <f>sz!AT519</f>
        <v>0</v>
      </c>
      <c r="J519">
        <f>sz!BI519</f>
        <v>0</v>
      </c>
      <c r="K519">
        <f>sz!BH519</f>
        <v>0</v>
      </c>
      <c r="L519">
        <f>sz!BX519</f>
        <v>0</v>
      </c>
      <c r="M519">
        <f>sz!BW519</f>
        <v>0</v>
      </c>
      <c r="N519">
        <f>sz!CM519</f>
        <v>0</v>
      </c>
      <c r="O519">
        <f>sz!CL519</f>
        <v>0</v>
      </c>
      <c r="P519">
        <f>sz!DB519</f>
        <v>0</v>
      </c>
      <c r="Q519">
        <f>sz!DA519</f>
        <v>0</v>
      </c>
      <c r="R519">
        <f>sz!DQ519</f>
        <v>0</v>
      </c>
      <c r="S519">
        <f>sz!DP519</f>
        <v>0</v>
      </c>
      <c r="AE519" t="e">
        <f t="shared" si="17"/>
        <v>#N/A</v>
      </c>
      <c r="AF519" t="e">
        <f t="shared" si="18"/>
        <v>#N/A</v>
      </c>
    </row>
    <row r="520" spans="2:32">
      <c r="B520">
        <f>sz!D520</f>
        <v>0</v>
      </c>
      <c r="C520">
        <f>sz!C520</f>
        <v>0</v>
      </c>
      <c r="D520">
        <f>sz!S520</f>
        <v>0</v>
      </c>
      <c r="E520">
        <f>sz!R520</f>
        <v>0</v>
      </c>
      <c r="F520">
        <f>sz!AG520</f>
        <v>0</v>
      </c>
      <c r="G520">
        <f>sz!AF520</f>
        <v>0</v>
      </c>
      <c r="H520">
        <f>sz!AU520</f>
        <v>0</v>
      </c>
      <c r="I520">
        <f>sz!AT520</f>
        <v>0</v>
      </c>
      <c r="J520">
        <f>sz!BI520</f>
        <v>0</v>
      </c>
      <c r="K520">
        <f>sz!BH520</f>
        <v>0</v>
      </c>
      <c r="L520">
        <f>sz!BX520</f>
        <v>0</v>
      </c>
      <c r="M520">
        <f>sz!BW520</f>
        <v>0</v>
      </c>
      <c r="N520">
        <f>sz!CM520</f>
        <v>0</v>
      </c>
      <c r="O520">
        <f>sz!CL520</f>
        <v>0</v>
      </c>
      <c r="P520">
        <f>sz!DB520</f>
        <v>0</v>
      </c>
      <c r="Q520">
        <f>sz!DA520</f>
        <v>0</v>
      </c>
      <c r="R520">
        <f>sz!DQ520</f>
        <v>0</v>
      </c>
      <c r="S520">
        <f>sz!DP520</f>
        <v>0</v>
      </c>
      <c r="AE520" t="e">
        <f t="shared" si="17"/>
        <v>#N/A</v>
      </c>
      <c r="AF520" t="e">
        <f t="shared" si="18"/>
        <v>#N/A</v>
      </c>
    </row>
    <row r="521" spans="2:32">
      <c r="B521">
        <f>sz!D521</f>
        <v>0</v>
      </c>
      <c r="C521">
        <f>sz!C521</f>
        <v>0</v>
      </c>
      <c r="D521">
        <f>sz!S521</f>
        <v>0</v>
      </c>
      <c r="E521">
        <f>sz!R521</f>
        <v>0</v>
      </c>
      <c r="F521">
        <f>sz!AG521</f>
        <v>0</v>
      </c>
      <c r="G521">
        <f>sz!AF521</f>
        <v>0</v>
      </c>
      <c r="H521">
        <f>sz!AU521</f>
        <v>0</v>
      </c>
      <c r="I521">
        <f>sz!AT521</f>
        <v>0</v>
      </c>
      <c r="J521">
        <f>sz!BI521</f>
        <v>0</v>
      </c>
      <c r="K521">
        <f>sz!BH521</f>
        <v>0</v>
      </c>
      <c r="L521">
        <f>sz!BX521</f>
        <v>0</v>
      </c>
      <c r="M521">
        <f>sz!BW521</f>
        <v>0</v>
      </c>
      <c r="N521">
        <f>sz!CM521</f>
        <v>0</v>
      </c>
      <c r="O521">
        <f>sz!CL521</f>
        <v>0</v>
      </c>
      <c r="P521">
        <f>sz!DB521</f>
        <v>0</v>
      </c>
      <c r="Q521">
        <f>sz!DA521</f>
        <v>0</v>
      </c>
      <c r="R521">
        <f>sz!DQ521</f>
        <v>0</v>
      </c>
      <c r="S521">
        <f>sz!DP521</f>
        <v>0</v>
      </c>
      <c r="AE521" t="e">
        <f t="shared" si="17"/>
        <v>#N/A</v>
      </c>
      <c r="AF521" t="e">
        <f t="shared" si="18"/>
        <v>#N/A</v>
      </c>
    </row>
    <row r="522" spans="2:32">
      <c r="B522">
        <f>sz!D522</f>
        <v>0</v>
      </c>
      <c r="C522">
        <f>sz!C522</f>
        <v>0</v>
      </c>
      <c r="D522">
        <f>sz!S522</f>
        <v>0</v>
      </c>
      <c r="E522">
        <f>sz!R522</f>
        <v>0</v>
      </c>
      <c r="F522">
        <f>sz!AG522</f>
        <v>0</v>
      </c>
      <c r="G522">
        <f>sz!AF522</f>
        <v>0</v>
      </c>
      <c r="H522">
        <f>sz!AU522</f>
        <v>0</v>
      </c>
      <c r="I522">
        <f>sz!AT522</f>
        <v>0</v>
      </c>
      <c r="J522">
        <f>sz!BI522</f>
        <v>0</v>
      </c>
      <c r="K522">
        <f>sz!BH522</f>
        <v>0</v>
      </c>
      <c r="L522">
        <f>sz!BX522</f>
        <v>0</v>
      </c>
      <c r="M522">
        <f>sz!BW522</f>
        <v>0</v>
      </c>
      <c r="N522">
        <f>sz!CM522</f>
        <v>0</v>
      </c>
      <c r="O522">
        <f>sz!CL522</f>
        <v>0</v>
      </c>
      <c r="P522">
        <f>sz!DB522</f>
        <v>0</v>
      </c>
      <c r="Q522">
        <f>sz!DA522</f>
        <v>0</v>
      </c>
      <c r="R522">
        <f>sz!DQ522</f>
        <v>0</v>
      </c>
      <c r="S522">
        <f>sz!DP522</f>
        <v>0</v>
      </c>
      <c r="AE522" t="e">
        <f t="shared" si="17"/>
        <v>#N/A</v>
      </c>
      <c r="AF522" t="e">
        <f t="shared" si="18"/>
        <v>#N/A</v>
      </c>
    </row>
    <row r="523" spans="2:32">
      <c r="B523">
        <f>sz!D523</f>
        <v>0</v>
      </c>
      <c r="C523">
        <f>sz!C523</f>
        <v>0</v>
      </c>
      <c r="D523">
        <f>sz!S523</f>
        <v>0</v>
      </c>
      <c r="E523">
        <f>sz!R523</f>
        <v>0</v>
      </c>
      <c r="F523">
        <f>sz!AG523</f>
        <v>0</v>
      </c>
      <c r="G523">
        <f>sz!AF523</f>
        <v>0</v>
      </c>
      <c r="H523">
        <f>sz!AU523</f>
        <v>0</v>
      </c>
      <c r="I523">
        <f>sz!AT523</f>
        <v>0</v>
      </c>
      <c r="J523">
        <f>sz!BI523</f>
        <v>0</v>
      </c>
      <c r="K523">
        <f>sz!BH523</f>
        <v>0</v>
      </c>
      <c r="L523">
        <f>sz!BX523</f>
        <v>0</v>
      </c>
      <c r="M523">
        <f>sz!BW523</f>
        <v>0</v>
      </c>
      <c r="N523">
        <f>sz!CM523</f>
        <v>0</v>
      </c>
      <c r="O523">
        <f>sz!CL523</f>
        <v>0</v>
      </c>
      <c r="P523">
        <f>sz!DB523</f>
        <v>0</v>
      </c>
      <c r="Q523">
        <f>sz!DA523</f>
        <v>0</v>
      </c>
      <c r="R523">
        <f>sz!DQ523</f>
        <v>0</v>
      </c>
      <c r="S523">
        <f>sz!DP523</f>
        <v>0</v>
      </c>
      <c r="AE523" t="e">
        <f t="shared" si="17"/>
        <v>#N/A</v>
      </c>
      <c r="AF523" t="e">
        <f t="shared" si="18"/>
        <v>#N/A</v>
      </c>
    </row>
    <row r="524" spans="2:32">
      <c r="B524">
        <f>sz!D524</f>
        <v>0</v>
      </c>
      <c r="C524">
        <f>sz!C524</f>
        <v>0</v>
      </c>
      <c r="D524">
        <f>sz!S524</f>
        <v>0</v>
      </c>
      <c r="E524">
        <f>sz!R524</f>
        <v>0</v>
      </c>
      <c r="F524">
        <f>sz!AG524</f>
        <v>0</v>
      </c>
      <c r="G524">
        <f>sz!AF524</f>
        <v>0</v>
      </c>
      <c r="H524">
        <f>sz!AU524</f>
        <v>0</v>
      </c>
      <c r="I524">
        <f>sz!AT524</f>
        <v>0</v>
      </c>
      <c r="J524">
        <f>sz!BI524</f>
        <v>0</v>
      </c>
      <c r="K524">
        <f>sz!BH524</f>
        <v>0</v>
      </c>
      <c r="L524">
        <f>sz!BX524</f>
        <v>0</v>
      </c>
      <c r="M524">
        <f>sz!BW524</f>
        <v>0</v>
      </c>
      <c r="N524">
        <f>sz!CM524</f>
        <v>0</v>
      </c>
      <c r="O524">
        <f>sz!CL524</f>
        <v>0</v>
      </c>
      <c r="P524">
        <f>sz!DB524</f>
        <v>0</v>
      </c>
      <c r="Q524">
        <f>sz!DA524</f>
        <v>0</v>
      </c>
      <c r="R524">
        <f>sz!DQ524</f>
        <v>0</v>
      </c>
      <c r="S524">
        <f>sz!DP524</f>
        <v>0</v>
      </c>
      <c r="AE524" t="e">
        <f t="shared" si="17"/>
        <v>#N/A</v>
      </c>
      <c r="AF524" t="e">
        <f t="shared" si="18"/>
        <v>#N/A</v>
      </c>
    </row>
    <row r="525" spans="2:32">
      <c r="B525">
        <f>sz!D525</f>
        <v>0</v>
      </c>
      <c r="C525">
        <f>sz!C525</f>
        <v>0</v>
      </c>
      <c r="D525">
        <f>sz!S525</f>
        <v>0</v>
      </c>
      <c r="E525">
        <f>sz!R525</f>
        <v>0</v>
      </c>
      <c r="F525">
        <f>sz!AG525</f>
        <v>0</v>
      </c>
      <c r="G525">
        <f>sz!AF525</f>
        <v>0</v>
      </c>
      <c r="H525">
        <f>sz!AU525</f>
        <v>0</v>
      </c>
      <c r="I525">
        <f>sz!AT525</f>
        <v>0</v>
      </c>
      <c r="J525">
        <f>sz!BI525</f>
        <v>0</v>
      </c>
      <c r="K525">
        <f>sz!BH525</f>
        <v>0</v>
      </c>
      <c r="L525">
        <f>sz!BX525</f>
        <v>0</v>
      </c>
      <c r="M525">
        <f>sz!BW525</f>
        <v>0</v>
      </c>
      <c r="N525">
        <f>sz!CM525</f>
        <v>0</v>
      </c>
      <c r="O525">
        <f>sz!CL525</f>
        <v>0</v>
      </c>
      <c r="P525">
        <f>sz!DB525</f>
        <v>0</v>
      </c>
      <c r="Q525">
        <f>sz!DA525</f>
        <v>0</v>
      </c>
      <c r="R525">
        <f>sz!DQ525</f>
        <v>0</v>
      </c>
      <c r="S525">
        <f>sz!DP525</f>
        <v>0</v>
      </c>
      <c r="AE525" t="e">
        <f t="shared" si="17"/>
        <v>#N/A</v>
      </c>
      <c r="AF525" t="e">
        <f t="shared" si="18"/>
        <v>#N/A</v>
      </c>
    </row>
    <row r="526" spans="2:32">
      <c r="B526">
        <f>sz!D526</f>
        <v>0</v>
      </c>
      <c r="C526">
        <f>sz!C526</f>
        <v>0</v>
      </c>
      <c r="D526">
        <f>sz!S526</f>
        <v>0</v>
      </c>
      <c r="E526">
        <f>sz!R526</f>
        <v>0</v>
      </c>
      <c r="F526">
        <f>sz!AG526</f>
        <v>0</v>
      </c>
      <c r="G526">
        <f>sz!AF526</f>
        <v>0</v>
      </c>
      <c r="H526">
        <f>sz!AU526</f>
        <v>0</v>
      </c>
      <c r="I526">
        <f>sz!AT526</f>
        <v>0</v>
      </c>
      <c r="J526">
        <f>sz!BI526</f>
        <v>0</v>
      </c>
      <c r="K526">
        <f>sz!BH526</f>
        <v>0</v>
      </c>
      <c r="L526">
        <f>sz!BX526</f>
        <v>0</v>
      </c>
      <c r="M526">
        <f>sz!BW526</f>
        <v>0</v>
      </c>
      <c r="N526">
        <f>sz!CM526</f>
        <v>0</v>
      </c>
      <c r="O526">
        <f>sz!CL526</f>
        <v>0</v>
      </c>
      <c r="P526">
        <f>sz!DB526</f>
        <v>0</v>
      </c>
      <c r="Q526">
        <f>sz!DA526</f>
        <v>0</v>
      </c>
      <c r="R526">
        <f>sz!DQ526</f>
        <v>0</v>
      </c>
      <c r="S526">
        <f>sz!DP526</f>
        <v>0</v>
      </c>
      <c r="AE526" t="e">
        <f t="shared" si="17"/>
        <v>#N/A</v>
      </c>
      <c r="AF526" t="e">
        <f t="shared" si="18"/>
        <v>#N/A</v>
      </c>
    </row>
    <row r="527" spans="2:32">
      <c r="B527">
        <f>sz!D527</f>
        <v>0</v>
      </c>
      <c r="C527">
        <f>sz!C527</f>
        <v>0</v>
      </c>
      <c r="D527">
        <f>sz!S527</f>
        <v>0</v>
      </c>
      <c r="E527">
        <f>sz!R527</f>
        <v>0</v>
      </c>
      <c r="F527">
        <f>sz!AG527</f>
        <v>0</v>
      </c>
      <c r="G527">
        <f>sz!AF527</f>
        <v>0</v>
      </c>
      <c r="H527">
        <f>sz!AU527</f>
        <v>0</v>
      </c>
      <c r="I527">
        <f>sz!AT527</f>
        <v>0</v>
      </c>
      <c r="J527">
        <f>sz!BI527</f>
        <v>0</v>
      </c>
      <c r="K527">
        <f>sz!BH527</f>
        <v>0</v>
      </c>
      <c r="L527">
        <f>sz!BX527</f>
        <v>0</v>
      </c>
      <c r="M527">
        <f>sz!BW527</f>
        <v>0</v>
      </c>
      <c r="N527">
        <f>sz!CM527</f>
        <v>0</v>
      </c>
      <c r="O527">
        <f>sz!CL527</f>
        <v>0</v>
      </c>
      <c r="P527">
        <f>sz!DB527</f>
        <v>0</v>
      </c>
      <c r="Q527">
        <f>sz!DA527</f>
        <v>0</v>
      </c>
      <c r="R527">
        <f>sz!DQ527</f>
        <v>0</v>
      </c>
      <c r="S527">
        <f>sz!DP527</f>
        <v>0</v>
      </c>
      <c r="AE527" t="e">
        <f t="shared" si="17"/>
        <v>#N/A</v>
      </c>
      <c r="AF527" t="e">
        <f t="shared" si="18"/>
        <v>#N/A</v>
      </c>
    </row>
    <row r="528" spans="2:32">
      <c r="B528">
        <f>sz!D528</f>
        <v>0</v>
      </c>
      <c r="C528">
        <f>sz!C528</f>
        <v>0</v>
      </c>
      <c r="D528">
        <f>sz!S528</f>
        <v>0</v>
      </c>
      <c r="E528">
        <f>sz!R528</f>
        <v>0</v>
      </c>
      <c r="F528">
        <f>sz!AG528</f>
        <v>0</v>
      </c>
      <c r="G528">
        <f>sz!AF528</f>
        <v>0</v>
      </c>
      <c r="H528">
        <f>sz!AU528</f>
        <v>0</v>
      </c>
      <c r="I528">
        <f>sz!AT528</f>
        <v>0</v>
      </c>
      <c r="J528">
        <f>sz!BI528</f>
        <v>0</v>
      </c>
      <c r="K528">
        <f>sz!BH528</f>
        <v>0</v>
      </c>
      <c r="L528">
        <f>sz!BX528</f>
        <v>0</v>
      </c>
      <c r="M528">
        <f>sz!BW528</f>
        <v>0</v>
      </c>
      <c r="N528">
        <f>sz!CM528</f>
        <v>0</v>
      </c>
      <c r="O528">
        <f>sz!CL528</f>
        <v>0</v>
      </c>
      <c r="P528">
        <f>sz!DB528</f>
        <v>0</v>
      </c>
      <c r="Q528">
        <f>sz!DA528</f>
        <v>0</v>
      </c>
      <c r="R528">
        <f>sz!DQ528</f>
        <v>0</v>
      </c>
      <c r="S528">
        <f>sz!DP528</f>
        <v>0</v>
      </c>
      <c r="AE528" t="e">
        <f t="shared" si="17"/>
        <v>#N/A</v>
      </c>
      <c r="AF528" t="e">
        <f t="shared" si="18"/>
        <v>#N/A</v>
      </c>
    </row>
    <row r="529" spans="2:32">
      <c r="B529">
        <f>sz!D529</f>
        <v>0</v>
      </c>
      <c r="C529">
        <f>sz!C529</f>
        <v>0</v>
      </c>
      <c r="D529">
        <f>sz!S529</f>
        <v>0</v>
      </c>
      <c r="E529">
        <f>sz!R529</f>
        <v>0</v>
      </c>
      <c r="F529">
        <f>sz!AG529</f>
        <v>0</v>
      </c>
      <c r="G529">
        <f>sz!AF529</f>
        <v>0</v>
      </c>
      <c r="H529">
        <f>sz!AU529</f>
        <v>0</v>
      </c>
      <c r="I529">
        <f>sz!AT529</f>
        <v>0</v>
      </c>
      <c r="J529">
        <f>sz!BI529</f>
        <v>0</v>
      </c>
      <c r="K529">
        <f>sz!BH529</f>
        <v>0</v>
      </c>
      <c r="L529">
        <f>sz!BX529</f>
        <v>0</v>
      </c>
      <c r="M529">
        <f>sz!BW529</f>
        <v>0</v>
      </c>
      <c r="N529">
        <f>sz!CM529</f>
        <v>0</v>
      </c>
      <c r="O529">
        <f>sz!CL529</f>
        <v>0</v>
      </c>
      <c r="P529">
        <f>sz!DB529</f>
        <v>0</v>
      </c>
      <c r="Q529">
        <f>sz!DA529</f>
        <v>0</v>
      </c>
      <c r="R529">
        <f>sz!DQ529</f>
        <v>0</v>
      </c>
      <c r="S529">
        <f>sz!DP529</f>
        <v>0</v>
      </c>
      <c r="AE529" t="e">
        <f t="shared" si="17"/>
        <v>#N/A</v>
      </c>
      <c r="AF529" t="e">
        <f t="shared" si="18"/>
        <v>#N/A</v>
      </c>
    </row>
    <row r="530" spans="2:32">
      <c r="B530">
        <f>sz!D530</f>
        <v>0</v>
      </c>
      <c r="C530">
        <f>sz!C530</f>
        <v>0</v>
      </c>
      <c r="D530">
        <f>sz!S530</f>
        <v>0</v>
      </c>
      <c r="E530">
        <f>sz!R530</f>
        <v>0</v>
      </c>
      <c r="F530">
        <f>sz!AG530</f>
        <v>0</v>
      </c>
      <c r="G530">
        <f>sz!AF530</f>
        <v>0</v>
      </c>
      <c r="H530">
        <f>sz!AU530</f>
        <v>0</v>
      </c>
      <c r="I530">
        <f>sz!AT530</f>
        <v>0</v>
      </c>
      <c r="J530">
        <f>sz!BI530</f>
        <v>0</v>
      </c>
      <c r="K530">
        <f>sz!BH530</f>
        <v>0</v>
      </c>
      <c r="L530">
        <f>sz!BX530</f>
        <v>0</v>
      </c>
      <c r="M530">
        <f>sz!BW530</f>
        <v>0</v>
      </c>
      <c r="N530">
        <f>sz!CM530</f>
        <v>0</v>
      </c>
      <c r="O530">
        <f>sz!CL530</f>
        <v>0</v>
      </c>
      <c r="P530">
        <f>sz!DB530</f>
        <v>0</v>
      </c>
      <c r="Q530">
        <f>sz!DA530</f>
        <v>0</v>
      </c>
      <c r="R530">
        <f>sz!DQ530</f>
        <v>0</v>
      </c>
      <c r="S530">
        <f>sz!DP530</f>
        <v>0</v>
      </c>
      <c r="AE530" t="e">
        <f t="shared" si="17"/>
        <v>#N/A</v>
      </c>
      <c r="AF530" t="e">
        <f t="shared" si="18"/>
        <v>#N/A</v>
      </c>
    </row>
    <row r="531" spans="2:32">
      <c r="B531">
        <f>sz!D531</f>
        <v>0</v>
      </c>
      <c r="C531">
        <f>sz!C531</f>
        <v>0</v>
      </c>
      <c r="D531">
        <f>sz!S531</f>
        <v>0</v>
      </c>
      <c r="E531">
        <f>sz!R531</f>
        <v>0</v>
      </c>
      <c r="F531">
        <f>sz!AG531</f>
        <v>0</v>
      </c>
      <c r="G531">
        <f>sz!AF531</f>
        <v>0</v>
      </c>
      <c r="H531">
        <f>sz!AU531</f>
        <v>0</v>
      </c>
      <c r="I531">
        <f>sz!AT531</f>
        <v>0</v>
      </c>
      <c r="J531">
        <f>sz!BI531</f>
        <v>0</v>
      </c>
      <c r="K531">
        <f>sz!BH531</f>
        <v>0</v>
      </c>
      <c r="L531">
        <f>sz!BX531</f>
        <v>0</v>
      </c>
      <c r="M531">
        <f>sz!BW531</f>
        <v>0</v>
      </c>
      <c r="N531">
        <f>sz!CM531</f>
        <v>0</v>
      </c>
      <c r="O531">
        <f>sz!CL531</f>
        <v>0</v>
      </c>
      <c r="P531">
        <f>sz!DB531</f>
        <v>0</v>
      </c>
      <c r="Q531">
        <f>sz!DA531</f>
        <v>0</v>
      </c>
      <c r="R531">
        <f>sz!DQ531</f>
        <v>0</v>
      </c>
      <c r="S531">
        <f>sz!DP531</f>
        <v>0</v>
      </c>
      <c r="AE531" t="e">
        <f t="shared" si="17"/>
        <v>#N/A</v>
      </c>
      <c r="AF531" t="e">
        <f t="shared" si="18"/>
        <v>#N/A</v>
      </c>
    </row>
    <row r="532" spans="2:32">
      <c r="B532">
        <f>sz!D532</f>
        <v>0</v>
      </c>
      <c r="C532">
        <f>sz!C532</f>
        <v>0</v>
      </c>
      <c r="D532">
        <f>sz!S532</f>
        <v>0</v>
      </c>
      <c r="E532">
        <f>sz!R532</f>
        <v>0</v>
      </c>
      <c r="F532">
        <f>sz!AG532</f>
        <v>0</v>
      </c>
      <c r="G532">
        <f>sz!AF532</f>
        <v>0</v>
      </c>
      <c r="H532">
        <f>sz!AU532</f>
        <v>0</v>
      </c>
      <c r="I532">
        <f>sz!AT532</f>
        <v>0</v>
      </c>
      <c r="J532">
        <f>sz!BI532</f>
        <v>0</v>
      </c>
      <c r="K532">
        <f>sz!BH532</f>
        <v>0</v>
      </c>
      <c r="L532">
        <f>sz!BX532</f>
        <v>0</v>
      </c>
      <c r="M532">
        <f>sz!BW532</f>
        <v>0</v>
      </c>
      <c r="N532">
        <f>sz!CM532</f>
        <v>0</v>
      </c>
      <c r="O532">
        <f>sz!CL532</f>
        <v>0</v>
      </c>
      <c r="P532">
        <f>sz!DB532</f>
        <v>0</v>
      </c>
      <c r="Q532">
        <f>sz!DA532</f>
        <v>0</v>
      </c>
      <c r="R532">
        <f>sz!DQ532</f>
        <v>0</v>
      </c>
      <c r="S532">
        <f>sz!DP532</f>
        <v>0</v>
      </c>
      <c r="AE532" t="e">
        <f t="shared" si="17"/>
        <v>#N/A</v>
      </c>
      <c r="AF532" t="e">
        <f t="shared" si="18"/>
        <v>#N/A</v>
      </c>
    </row>
    <row r="533" spans="2:32">
      <c r="B533">
        <f>sz!D533</f>
        <v>0</v>
      </c>
      <c r="C533">
        <f>sz!C533</f>
        <v>0</v>
      </c>
      <c r="D533">
        <f>sz!S533</f>
        <v>0</v>
      </c>
      <c r="E533">
        <f>sz!R533</f>
        <v>0</v>
      </c>
      <c r="F533">
        <f>sz!AG533</f>
        <v>0</v>
      </c>
      <c r="G533">
        <f>sz!AF533</f>
        <v>0</v>
      </c>
      <c r="H533">
        <f>sz!AU533</f>
        <v>0</v>
      </c>
      <c r="I533">
        <f>sz!AT533</f>
        <v>0</v>
      </c>
      <c r="J533">
        <f>sz!BI533</f>
        <v>0</v>
      </c>
      <c r="K533">
        <f>sz!BH533</f>
        <v>0</v>
      </c>
      <c r="L533">
        <f>sz!BX533</f>
        <v>0</v>
      </c>
      <c r="M533">
        <f>sz!BW533</f>
        <v>0</v>
      </c>
      <c r="N533">
        <f>sz!CM533</f>
        <v>0</v>
      </c>
      <c r="O533">
        <f>sz!CL533</f>
        <v>0</v>
      </c>
      <c r="P533">
        <f>sz!DB533</f>
        <v>0</v>
      </c>
      <c r="Q533">
        <f>sz!DA533</f>
        <v>0</v>
      </c>
      <c r="R533">
        <f>sz!DQ533</f>
        <v>0</v>
      </c>
      <c r="S533">
        <f>sz!DP533</f>
        <v>0</v>
      </c>
      <c r="AE533" t="e">
        <f t="shared" si="17"/>
        <v>#N/A</v>
      </c>
      <c r="AF533" t="e">
        <f t="shared" si="18"/>
        <v>#N/A</v>
      </c>
    </row>
    <row r="534" spans="2:32">
      <c r="B534">
        <f>sz!D534</f>
        <v>0</v>
      </c>
      <c r="C534">
        <f>sz!C534</f>
        <v>0</v>
      </c>
      <c r="D534">
        <f>sz!S534</f>
        <v>0</v>
      </c>
      <c r="E534">
        <f>sz!R534</f>
        <v>0</v>
      </c>
      <c r="F534">
        <f>sz!AG534</f>
        <v>0</v>
      </c>
      <c r="G534">
        <f>sz!AF534</f>
        <v>0</v>
      </c>
      <c r="H534">
        <f>sz!AU534</f>
        <v>0</v>
      </c>
      <c r="I534">
        <f>sz!AT534</f>
        <v>0</v>
      </c>
      <c r="J534">
        <f>sz!BI534</f>
        <v>0</v>
      </c>
      <c r="K534">
        <f>sz!BH534</f>
        <v>0</v>
      </c>
      <c r="L534">
        <f>sz!BX534</f>
        <v>0</v>
      </c>
      <c r="M534">
        <f>sz!BW534</f>
        <v>0</v>
      </c>
      <c r="N534">
        <f>sz!CM534</f>
        <v>0</v>
      </c>
      <c r="O534">
        <f>sz!CL534</f>
        <v>0</v>
      </c>
      <c r="P534">
        <f>sz!DB534</f>
        <v>0</v>
      </c>
      <c r="Q534">
        <f>sz!DA534</f>
        <v>0</v>
      </c>
      <c r="R534">
        <f>sz!DQ534</f>
        <v>0</v>
      </c>
      <c r="S534">
        <f>sz!DP534</f>
        <v>0</v>
      </c>
      <c r="AE534" t="e">
        <f t="shared" si="17"/>
        <v>#N/A</v>
      </c>
      <c r="AF534" t="e">
        <f t="shared" si="18"/>
        <v>#N/A</v>
      </c>
    </row>
    <row r="535" spans="2:32">
      <c r="B535">
        <f>sz!D535</f>
        <v>0</v>
      </c>
      <c r="C535">
        <f>sz!C535</f>
        <v>0</v>
      </c>
      <c r="D535">
        <f>sz!S535</f>
        <v>0</v>
      </c>
      <c r="E535">
        <f>sz!R535</f>
        <v>0</v>
      </c>
      <c r="F535">
        <f>sz!AG535</f>
        <v>0</v>
      </c>
      <c r="G535">
        <f>sz!AF535</f>
        <v>0</v>
      </c>
      <c r="H535">
        <f>sz!AU535</f>
        <v>0</v>
      </c>
      <c r="I535">
        <f>sz!AT535</f>
        <v>0</v>
      </c>
      <c r="J535">
        <f>sz!BI535</f>
        <v>0</v>
      </c>
      <c r="K535">
        <f>sz!BH535</f>
        <v>0</v>
      </c>
      <c r="L535">
        <f>sz!BX535</f>
        <v>0</v>
      </c>
      <c r="M535">
        <f>sz!BW535</f>
        <v>0</v>
      </c>
      <c r="N535">
        <f>sz!CM535</f>
        <v>0</v>
      </c>
      <c r="O535">
        <f>sz!CL535</f>
        <v>0</v>
      </c>
      <c r="P535">
        <f>sz!DB535</f>
        <v>0</v>
      </c>
      <c r="Q535">
        <f>sz!DA535</f>
        <v>0</v>
      </c>
      <c r="R535">
        <f>sz!DQ535</f>
        <v>0</v>
      </c>
      <c r="S535">
        <f>sz!DP535</f>
        <v>0</v>
      </c>
      <c r="AE535" t="e">
        <f t="shared" si="17"/>
        <v>#N/A</v>
      </c>
      <c r="AF535" t="e">
        <f t="shared" si="18"/>
        <v>#N/A</v>
      </c>
    </row>
    <row r="536" spans="2:32">
      <c r="B536">
        <f>sz!D536</f>
        <v>0</v>
      </c>
      <c r="C536">
        <f>sz!C536</f>
        <v>0</v>
      </c>
      <c r="D536">
        <f>sz!S536</f>
        <v>0</v>
      </c>
      <c r="E536">
        <f>sz!R536</f>
        <v>0</v>
      </c>
      <c r="F536">
        <f>sz!AG536</f>
        <v>0</v>
      </c>
      <c r="G536">
        <f>sz!AF536</f>
        <v>0</v>
      </c>
      <c r="H536">
        <f>sz!AU536</f>
        <v>0</v>
      </c>
      <c r="I536">
        <f>sz!AT536</f>
        <v>0</v>
      </c>
      <c r="J536">
        <f>sz!BI536</f>
        <v>0</v>
      </c>
      <c r="K536">
        <f>sz!BH536</f>
        <v>0</v>
      </c>
      <c r="L536">
        <f>sz!BX536</f>
        <v>0</v>
      </c>
      <c r="M536">
        <f>sz!BW536</f>
        <v>0</v>
      </c>
      <c r="N536">
        <f>sz!CM536</f>
        <v>0</v>
      </c>
      <c r="O536">
        <f>sz!CL536</f>
        <v>0</v>
      </c>
      <c r="P536">
        <f>sz!DB536</f>
        <v>0</v>
      </c>
      <c r="Q536">
        <f>sz!DA536</f>
        <v>0</v>
      </c>
      <c r="R536">
        <f>sz!DQ536</f>
        <v>0</v>
      </c>
      <c r="S536">
        <f>sz!DP536</f>
        <v>0</v>
      </c>
      <c r="AE536" t="e">
        <f t="shared" si="17"/>
        <v>#N/A</v>
      </c>
      <c r="AF536" t="e">
        <f t="shared" si="18"/>
        <v>#N/A</v>
      </c>
    </row>
    <row r="537" spans="2:32">
      <c r="B537">
        <f>sz!D537</f>
        <v>0</v>
      </c>
      <c r="C537">
        <f>sz!C537</f>
        <v>0</v>
      </c>
      <c r="D537">
        <f>sz!S537</f>
        <v>0</v>
      </c>
      <c r="E537">
        <f>sz!R537</f>
        <v>0</v>
      </c>
      <c r="F537">
        <f>sz!AG537</f>
        <v>0</v>
      </c>
      <c r="G537">
        <f>sz!AF537</f>
        <v>0</v>
      </c>
      <c r="H537">
        <f>sz!AU537</f>
        <v>0</v>
      </c>
      <c r="I537">
        <f>sz!AT537</f>
        <v>0</v>
      </c>
      <c r="J537">
        <f>sz!BI537</f>
        <v>0</v>
      </c>
      <c r="K537">
        <f>sz!BH537</f>
        <v>0</v>
      </c>
      <c r="L537">
        <f>sz!BX537</f>
        <v>0</v>
      </c>
      <c r="M537">
        <f>sz!BW537</f>
        <v>0</v>
      </c>
      <c r="N537">
        <f>sz!CM537</f>
        <v>0</v>
      </c>
      <c r="O537">
        <f>sz!CL537</f>
        <v>0</v>
      </c>
      <c r="P537">
        <f>sz!DB537</f>
        <v>0</v>
      </c>
      <c r="Q537">
        <f>sz!DA537</f>
        <v>0</v>
      </c>
      <c r="R537">
        <f>sz!DQ537</f>
        <v>0</v>
      </c>
      <c r="S537">
        <f>sz!DP537</f>
        <v>0</v>
      </c>
      <c r="AE537" t="e">
        <f t="shared" si="17"/>
        <v>#N/A</v>
      </c>
      <c r="AF537" t="e">
        <f t="shared" si="18"/>
        <v>#N/A</v>
      </c>
    </row>
    <row r="538" spans="2:32">
      <c r="B538">
        <f>sz!D538</f>
        <v>0</v>
      </c>
      <c r="C538">
        <f>sz!C538</f>
        <v>0</v>
      </c>
      <c r="D538">
        <f>sz!S538</f>
        <v>0</v>
      </c>
      <c r="E538">
        <f>sz!R538</f>
        <v>0</v>
      </c>
      <c r="F538">
        <f>sz!AG538</f>
        <v>0</v>
      </c>
      <c r="G538">
        <f>sz!AF538</f>
        <v>0</v>
      </c>
      <c r="H538">
        <f>sz!AU538</f>
        <v>0</v>
      </c>
      <c r="I538">
        <f>sz!AT538</f>
        <v>0</v>
      </c>
      <c r="J538">
        <f>sz!BI538</f>
        <v>0</v>
      </c>
      <c r="K538">
        <f>sz!BH538</f>
        <v>0</v>
      </c>
      <c r="L538">
        <f>sz!BX538</f>
        <v>0</v>
      </c>
      <c r="M538">
        <f>sz!BW538</f>
        <v>0</v>
      </c>
      <c r="N538">
        <f>sz!CM538</f>
        <v>0</v>
      </c>
      <c r="O538">
        <f>sz!CL538</f>
        <v>0</v>
      </c>
      <c r="P538">
        <f>sz!DB538</f>
        <v>0</v>
      </c>
      <c r="Q538">
        <f>sz!DA538</f>
        <v>0</v>
      </c>
      <c r="R538">
        <f>sz!DQ538</f>
        <v>0</v>
      </c>
      <c r="S538">
        <f>sz!DP538</f>
        <v>0</v>
      </c>
      <c r="AE538" t="e">
        <f t="shared" si="17"/>
        <v>#N/A</v>
      </c>
      <c r="AF538" t="e">
        <f t="shared" si="18"/>
        <v>#N/A</v>
      </c>
    </row>
    <row r="539" spans="2:32">
      <c r="B539">
        <f>sz!D539</f>
        <v>0</v>
      </c>
      <c r="C539">
        <f>sz!C539</f>
        <v>0</v>
      </c>
      <c r="D539">
        <f>sz!S539</f>
        <v>0</v>
      </c>
      <c r="E539">
        <f>sz!R539</f>
        <v>0</v>
      </c>
      <c r="F539">
        <f>sz!AG539</f>
        <v>0</v>
      </c>
      <c r="G539">
        <f>sz!AF539</f>
        <v>0</v>
      </c>
      <c r="H539">
        <f>sz!AU539</f>
        <v>0</v>
      </c>
      <c r="I539">
        <f>sz!AT539</f>
        <v>0</v>
      </c>
      <c r="J539">
        <f>sz!BI539</f>
        <v>0</v>
      </c>
      <c r="K539">
        <f>sz!BH539</f>
        <v>0</v>
      </c>
      <c r="L539">
        <f>sz!BX539</f>
        <v>0</v>
      </c>
      <c r="M539">
        <f>sz!BW539</f>
        <v>0</v>
      </c>
      <c r="N539">
        <f>sz!CM539</f>
        <v>0</v>
      </c>
      <c r="O539">
        <f>sz!CL539</f>
        <v>0</v>
      </c>
      <c r="P539">
        <f>sz!DB539</f>
        <v>0</v>
      </c>
      <c r="Q539">
        <f>sz!DA539</f>
        <v>0</v>
      </c>
      <c r="R539">
        <f>sz!DQ539</f>
        <v>0</v>
      </c>
      <c r="S539">
        <f>sz!DP539</f>
        <v>0</v>
      </c>
      <c r="AE539" t="e">
        <f t="shared" si="17"/>
        <v>#N/A</v>
      </c>
      <c r="AF539" t="e">
        <f t="shared" si="18"/>
        <v>#N/A</v>
      </c>
    </row>
    <row r="540" spans="2:32">
      <c r="B540">
        <f>sz!D540</f>
        <v>0</v>
      </c>
      <c r="C540">
        <f>sz!C540</f>
        <v>0</v>
      </c>
      <c r="D540">
        <f>sz!S540</f>
        <v>0</v>
      </c>
      <c r="E540">
        <f>sz!R540</f>
        <v>0</v>
      </c>
      <c r="F540">
        <f>sz!AG540</f>
        <v>0</v>
      </c>
      <c r="G540">
        <f>sz!AF540</f>
        <v>0</v>
      </c>
      <c r="H540">
        <f>sz!AU540</f>
        <v>0</v>
      </c>
      <c r="I540">
        <f>sz!AT540</f>
        <v>0</v>
      </c>
      <c r="J540">
        <f>sz!BI540</f>
        <v>0</v>
      </c>
      <c r="K540">
        <f>sz!BH540</f>
        <v>0</v>
      </c>
      <c r="L540">
        <f>sz!BX540</f>
        <v>0</v>
      </c>
      <c r="M540">
        <f>sz!BW540</f>
        <v>0</v>
      </c>
      <c r="N540">
        <f>sz!CM540</f>
        <v>0</v>
      </c>
      <c r="O540">
        <f>sz!CL540</f>
        <v>0</v>
      </c>
      <c r="P540">
        <f>sz!DB540</f>
        <v>0</v>
      </c>
      <c r="Q540">
        <f>sz!DA540</f>
        <v>0</v>
      </c>
      <c r="R540">
        <f>sz!DQ540</f>
        <v>0</v>
      </c>
      <c r="S540">
        <f>sz!DP540</f>
        <v>0</v>
      </c>
      <c r="AE540" t="e">
        <f t="shared" si="17"/>
        <v>#N/A</v>
      </c>
      <c r="AF540" t="e">
        <f t="shared" si="18"/>
        <v>#N/A</v>
      </c>
    </row>
    <row r="541" spans="2:32">
      <c r="B541">
        <f>sz!D541</f>
        <v>0</v>
      </c>
      <c r="C541">
        <f>sz!C541</f>
        <v>0</v>
      </c>
      <c r="D541">
        <f>sz!S541</f>
        <v>0</v>
      </c>
      <c r="E541">
        <f>sz!R541</f>
        <v>0</v>
      </c>
      <c r="F541">
        <f>sz!AG541</f>
        <v>0</v>
      </c>
      <c r="G541">
        <f>sz!AF541</f>
        <v>0</v>
      </c>
      <c r="H541">
        <f>sz!AU541</f>
        <v>0</v>
      </c>
      <c r="I541">
        <f>sz!AT541</f>
        <v>0</v>
      </c>
      <c r="J541">
        <f>sz!BI541</f>
        <v>0</v>
      </c>
      <c r="K541">
        <f>sz!BH541</f>
        <v>0</v>
      </c>
      <c r="L541">
        <f>sz!BX541</f>
        <v>0</v>
      </c>
      <c r="M541">
        <f>sz!BW541</f>
        <v>0</v>
      </c>
      <c r="N541">
        <f>sz!CM541</f>
        <v>0</v>
      </c>
      <c r="O541">
        <f>sz!CL541</f>
        <v>0</v>
      </c>
      <c r="P541">
        <f>sz!DB541</f>
        <v>0</v>
      </c>
      <c r="Q541">
        <f>sz!DA541</f>
        <v>0</v>
      </c>
      <c r="R541">
        <f>sz!DQ541</f>
        <v>0</v>
      </c>
      <c r="S541">
        <f>sz!DP541</f>
        <v>0</v>
      </c>
      <c r="AE541" t="e">
        <f t="shared" si="17"/>
        <v>#N/A</v>
      </c>
      <c r="AF541" t="e">
        <f t="shared" si="18"/>
        <v>#N/A</v>
      </c>
    </row>
    <row r="542" spans="2:32">
      <c r="B542">
        <f>sz!D542</f>
        <v>0</v>
      </c>
      <c r="C542">
        <f>sz!C542</f>
        <v>0</v>
      </c>
      <c r="D542">
        <f>sz!S542</f>
        <v>0</v>
      </c>
      <c r="E542">
        <f>sz!R542</f>
        <v>0</v>
      </c>
      <c r="F542">
        <f>sz!AG542</f>
        <v>0</v>
      </c>
      <c r="G542">
        <f>sz!AF542</f>
        <v>0</v>
      </c>
      <c r="H542">
        <f>sz!AU542</f>
        <v>0</v>
      </c>
      <c r="I542">
        <f>sz!AT542</f>
        <v>0</v>
      </c>
      <c r="J542">
        <f>sz!BI542</f>
        <v>0</v>
      </c>
      <c r="K542">
        <f>sz!BH542</f>
        <v>0</v>
      </c>
      <c r="L542">
        <f>sz!BX542</f>
        <v>0</v>
      </c>
      <c r="M542">
        <f>sz!BW542</f>
        <v>0</v>
      </c>
      <c r="N542">
        <f>sz!CM542</f>
        <v>0</v>
      </c>
      <c r="O542">
        <f>sz!CL542</f>
        <v>0</v>
      </c>
      <c r="P542">
        <f>sz!DB542</f>
        <v>0</v>
      </c>
      <c r="Q542">
        <f>sz!DA542</f>
        <v>0</v>
      </c>
      <c r="R542">
        <f>sz!DQ542</f>
        <v>0</v>
      </c>
      <c r="S542">
        <f>sz!DP542</f>
        <v>0</v>
      </c>
      <c r="AE542" t="e">
        <f t="shared" si="17"/>
        <v>#N/A</v>
      </c>
      <c r="AF542" t="e">
        <f t="shared" si="18"/>
        <v>#N/A</v>
      </c>
    </row>
    <row r="543" spans="2:32">
      <c r="B543">
        <f>sz!D543</f>
        <v>0</v>
      </c>
      <c r="C543">
        <f>sz!C543</f>
        <v>0</v>
      </c>
      <c r="D543">
        <f>sz!S543</f>
        <v>0</v>
      </c>
      <c r="E543">
        <f>sz!R543</f>
        <v>0</v>
      </c>
      <c r="F543">
        <f>sz!AG543</f>
        <v>0</v>
      </c>
      <c r="G543">
        <f>sz!AF543</f>
        <v>0</v>
      </c>
      <c r="H543">
        <f>sz!AU543</f>
        <v>0</v>
      </c>
      <c r="I543">
        <f>sz!AT543</f>
        <v>0</v>
      </c>
      <c r="J543">
        <f>sz!BI543</f>
        <v>0</v>
      </c>
      <c r="K543">
        <f>sz!BH543</f>
        <v>0</v>
      </c>
      <c r="L543">
        <f>sz!BX543</f>
        <v>0</v>
      </c>
      <c r="M543">
        <f>sz!BW543</f>
        <v>0</v>
      </c>
      <c r="N543">
        <f>sz!CM543</f>
        <v>0</v>
      </c>
      <c r="O543">
        <f>sz!CL543</f>
        <v>0</v>
      </c>
      <c r="P543">
        <f>sz!DB543</f>
        <v>0</v>
      </c>
      <c r="Q543">
        <f>sz!DA543</f>
        <v>0</v>
      </c>
      <c r="R543">
        <f>sz!DQ543</f>
        <v>0</v>
      </c>
      <c r="S543">
        <f>sz!DP543</f>
        <v>0</v>
      </c>
      <c r="AE543" t="e">
        <f t="shared" si="17"/>
        <v>#N/A</v>
      </c>
      <c r="AF543" t="e">
        <f t="shared" si="18"/>
        <v>#N/A</v>
      </c>
    </row>
    <row r="544" spans="2:32">
      <c r="B544">
        <f>sz!D544</f>
        <v>0</v>
      </c>
      <c r="C544">
        <f>sz!C544</f>
        <v>0</v>
      </c>
      <c r="D544">
        <f>sz!S544</f>
        <v>0</v>
      </c>
      <c r="E544">
        <f>sz!R544</f>
        <v>0</v>
      </c>
      <c r="F544">
        <f>sz!AG544</f>
        <v>0</v>
      </c>
      <c r="G544">
        <f>sz!AF544</f>
        <v>0</v>
      </c>
      <c r="H544">
        <f>sz!AU544</f>
        <v>0</v>
      </c>
      <c r="I544">
        <f>sz!AT544</f>
        <v>0</v>
      </c>
      <c r="J544">
        <f>sz!BI544</f>
        <v>0</v>
      </c>
      <c r="K544">
        <f>sz!BH544</f>
        <v>0</v>
      </c>
      <c r="L544">
        <f>sz!BX544</f>
        <v>0</v>
      </c>
      <c r="M544">
        <f>sz!BW544</f>
        <v>0</v>
      </c>
      <c r="N544">
        <f>sz!CM544</f>
        <v>0</v>
      </c>
      <c r="O544">
        <f>sz!CL544</f>
        <v>0</v>
      </c>
      <c r="P544">
        <f>sz!DB544</f>
        <v>0</v>
      </c>
      <c r="Q544">
        <f>sz!DA544</f>
        <v>0</v>
      </c>
      <c r="R544">
        <f>sz!DQ544</f>
        <v>0</v>
      </c>
      <c r="S544">
        <f>sz!DP544</f>
        <v>0</v>
      </c>
      <c r="AE544" t="e">
        <f t="shared" si="17"/>
        <v>#N/A</v>
      </c>
      <c r="AF544" t="e">
        <f t="shared" si="18"/>
        <v>#N/A</v>
      </c>
    </row>
    <row r="545" spans="2:32">
      <c r="B545">
        <f>sz!D545</f>
        <v>0</v>
      </c>
      <c r="C545">
        <f>sz!C545</f>
        <v>0</v>
      </c>
      <c r="D545">
        <f>sz!S545</f>
        <v>0</v>
      </c>
      <c r="E545">
        <f>sz!R545</f>
        <v>0</v>
      </c>
      <c r="F545">
        <f>sz!AG545</f>
        <v>0</v>
      </c>
      <c r="G545">
        <f>sz!AF545</f>
        <v>0</v>
      </c>
      <c r="H545">
        <f>sz!AU545</f>
        <v>0</v>
      </c>
      <c r="I545">
        <f>sz!AT545</f>
        <v>0</v>
      </c>
      <c r="J545">
        <f>sz!BI545</f>
        <v>0</v>
      </c>
      <c r="K545">
        <f>sz!BH545</f>
        <v>0</v>
      </c>
      <c r="L545">
        <f>sz!BX545</f>
        <v>0</v>
      </c>
      <c r="M545">
        <f>sz!BW545</f>
        <v>0</v>
      </c>
      <c r="N545">
        <f>sz!CM545</f>
        <v>0</v>
      </c>
      <c r="O545">
        <f>sz!CL545</f>
        <v>0</v>
      </c>
      <c r="P545">
        <f>sz!DB545</f>
        <v>0</v>
      </c>
      <c r="Q545">
        <f>sz!DA545</f>
        <v>0</v>
      </c>
      <c r="R545">
        <f>sz!DQ545</f>
        <v>0</v>
      </c>
      <c r="S545">
        <f>sz!DP545</f>
        <v>0</v>
      </c>
      <c r="AE545" t="e">
        <f t="shared" si="17"/>
        <v>#N/A</v>
      </c>
      <c r="AF545" t="e">
        <f t="shared" si="18"/>
        <v>#N/A</v>
      </c>
    </row>
    <row r="546" spans="2:32">
      <c r="B546">
        <f>sz!D546</f>
        <v>0</v>
      </c>
      <c r="C546">
        <f>sz!C546</f>
        <v>0</v>
      </c>
      <c r="D546">
        <f>sz!S546</f>
        <v>0</v>
      </c>
      <c r="E546">
        <f>sz!R546</f>
        <v>0</v>
      </c>
      <c r="F546">
        <f>sz!AG546</f>
        <v>0</v>
      </c>
      <c r="G546">
        <f>sz!AF546</f>
        <v>0</v>
      </c>
      <c r="H546">
        <f>sz!AU546</f>
        <v>0</v>
      </c>
      <c r="I546">
        <f>sz!AT546</f>
        <v>0</v>
      </c>
      <c r="J546">
        <f>sz!BI546</f>
        <v>0</v>
      </c>
      <c r="K546">
        <f>sz!BH546</f>
        <v>0</v>
      </c>
      <c r="L546">
        <f>sz!BX546</f>
        <v>0</v>
      </c>
      <c r="M546">
        <f>sz!BW546</f>
        <v>0</v>
      </c>
      <c r="N546">
        <f>sz!CM546</f>
        <v>0</v>
      </c>
      <c r="O546">
        <f>sz!CL546</f>
        <v>0</v>
      </c>
      <c r="P546">
        <f>sz!DB546</f>
        <v>0</v>
      </c>
      <c r="Q546">
        <f>sz!DA546</f>
        <v>0</v>
      </c>
      <c r="R546">
        <f>sz!DQ546</f>
        <v>0</v>
      </c>
      <c r="S546">
        <f>sz!DP546</f>
        <v>0</v>
      </c>
      <c r="AE546" t="e">
        <f t="shared" si="17"/>
        <v>#N/A</v>
      </c>
      <c r="AF546" t="e">
        <f t="shared" si="18"/>
        <v>#N/A</v>
      </c>
    </row>
    <row r="547" spans="2:32">
      <c r="B547">
        <f>sz!D547</f>
        <v>0</v>
      </c>
      <c r="C547">
        <f>sz!C547</f>
        <v>0</v>
      </c>
      <c r="D547">
        <f>sz!S547</f>
        <v>0</v>
      </c>
      <c r="E547">
        <f>sz!R547</f>
        <v>0</v>
      </c>
      <c r="F547">
        <f>sz!AG547</f>
        <v>0</v>
      </c>
      <c r="G547">
        <f>sz!AF547</f>
        <v>0</v>
      </c>
      <c r="H547">
        <f>sz!AU547</f>
        <v>0</v>
      </c>
      <c r="I547">
        <f>sz!AT547</f>
        <v>0</v>
      </c>
      <c r="J547">
        <f>sz!BI547</f>
        <v>0</v>
      </c>
      <c r="K547">
        <f>sz!BH547</f>
        <v>0</v>
      </c>
      <c r="L547">
        <f>sz!BX547</f>
        <v>0</v>
      </c>
      <c r="M547">
        <f>sz!BW547</f>
        <v>0</v>
      </c>
      <c r="N547">
        <f>sz!CM547</f>
        <v>0</v>
      </c>
      <c r="O547">
        <f>sz!CL547</f>
        <v>0</v>
      </c>
      <c r="P547">
        <f>sz!DB547</f>
        <v>0</v>
      </c>
      <c r="Q547">
        <f>sz!DA547</f>
        <v>0</v>
      </c>
      <c r="R547">
        <f>sz!DQ547</f>
        <v>0</v>
      </c>
      <c r="S547">
        <f>sz!DP547</f>
        <v>0</v>
      </c>
      <c r="AE547" t="e">
        <f t="shared" si="17"/>
        <v>#N/A</v>
      </c>
      <c r="AF547" t="e">
        <f t="shared" si="18"/>
        <v>#N/A</v>
      </c>
    </row>
    <row r="548" spans="2:32">
      <c r="B548">
        <f>sz!D548</f>
        <v>0</v>
      </c>
      <c r="C548">
        <f>sz!C548</f>
        <v>0</v>
      </c>
      <c r="D548">
        <f>sz!S548</f>
        <v>0</v>
      </c>
      <c r="E548">
        <f>sz!R548</f>
        <v>0</v>
      </c>
      <c r="F548">
        <f>sz!AG548</f>
        <v>0</v>
      </c>
      <c r="G548">
        <f>sz!AF548</f>
        <v>0</v>
      </c>
      <c r="H548">
        <f>sz!AU548</f>
        <v>0</v>
      </c>
      <c r="I548">
        <f>sz!AT548</f>
        <v>0</v>
      </c>
      <c r="J548">
        <f>sz!BI548</f>
        <v>0</v>
      </c>
      <c r="K548">
        <f>sz!BH548</f>
        <v>0</v>
      </c>
      <c r="L548">
        <f>sz!BX548</f>
        <v>0</v>
      </c>
      <c r="M548">
        <f>sz!BW548</f>
        <v>0</v>
      </c>
      <c r="N548">
        <f>sz!CM548</f>
        <v>0</v>
      </c>
      <c r="O548">
        <f>sz!CL548</f>
        <v>0</v>
      </c>
      <c r="P548">
        <f>sz!DB548</f>
        <v>0</v>
      </c>
      <c r="Q548">
        <f>sz!DA548</f>
        <v>0</v>
      </c>
      <c r="R548">
        <f>sz!DQ548</f>
        <v>0</v>
      </c>
      <c r="S548">
        <f>sz!DP548</f>
        <v>0</v>
      </c>
      <c r="AE548" t="e">
        <f t="shared" si="17"/>
        <v>#N/A</v>
      </c>
      <c r="AF548" t="e">
        <f t="shared" si="18"/>
        <v>#N/A</v>
      </c>
    </row>
    <row r="549" spans="2:32">
      <c r="B549">
        <f>sz!D549</f>
        <v>0</v>
      </c>
      <c r="C549">
        <f>sz!C549</f>
        <v>0</v>
      </c>
      <c r="D549">
        <f>sz!S549</f>
        <v>0</v>
      </c>
      <c r="E549">
        <f>sz!R549</f>
        <v>0</v>
      </c>
      <c r="F549">
        <f>sz!AG549</f>
        <v>0</v>
      </c>
      <c r="G549">
        <f>sz!AF549</f>
        <v>0</v>
      </c>
      <c r="H549">
        <f>sz!AU549</f>
        <v>0</v>
      </c>
      <c r="I549">
        <f>sz!AT549</f>
        <v>0</v>
      </c>
      <c r="J549">
        <f>sz!BI549</f>
        <v>0</v>
      </c>
      <c r="K549">
        <f>sz!BH549</f>
        <v>0</v>
      </c>
      <c r="L549">
        <f>sz!BX549</f>
        <v>0</v>
      </c>
      <c r="M549">
        <f>sz!BW549</f>
        <v>0</v>
      </c>
      <c r="N549">
        <f>sz!CM549</f>
        <v>0</v>
      </c>
      <c r="O549">
        <f>sz!CL549</f>
        <v>0</v>
      </c>
      <c r="P549">
        <f>sz!DB549</f>
        <v>0</v>
      </c>
      <c r="Q549">
        <f>sz!DA549</f>
        <v>0</v>
      </c>
      <c r="R549">
        <f>sz!DQ549</f>
        <v>0</v>
      </c>
      <c r="S549">
        <f>sz!DP549</f>
        <v>0</v>
      </c>
      <c r="AE549" t="e">
        <f t="shared" si="17"/>
        <v>#N/A</v>
      </c>
      <c r="AF549" t="e">
        <f t="shared" si="18"/>
        <v>#N/A</v>
      </c>
    </row>
    <row r="550" spans="2:32">
      <c r="B550">
        <f>sz!D550</f>
        <v>0</v>
      </c>
      <c r="C550">
        <f>sz!C550</f>
        <v>0</v>
      </c>
      <c r="D550">
        <f>sz!S550</f>
        <v>0</v>
      </c>
      <c r="E550">
        <f>sz!R550</f>
        <v>0</v>
      </c>
      <c r="F550">
        <f>sz!AG550</f>
        <v>0</v>
      </c>
      <c r="G550">
        <f>sz!AF550</f>
        <v>0</v>
      </c>
      <c r="H550">
        <f>sz!AU550</f>
        <v>0</v>
      </c>
      <c r="I550">
        <f>sz!AT550</f>
        <v>0</v>
      </c>
      <c r="J550">
        <f>sz!BI550</f>
        <v>0</v>
      </c>
      <c r="K550">
        <f>sz!BH550</f>
        <v>0</v>
      </c>
      <c r="L550">
        <f>sz!BX550</f>
        <v>0</v>
      </c>
      <c r="M550">
        <f>sz!BW550</f>
        <v>0</v>
      </c>
      <c r="N550">
        <f>sz!CM550</f>
        <v>0</v>
      </c>
      <c r="O550">
        <f>sz!CL550</f>
        <v>0</v>
      </c>
      <c r="P550">
        <f>sz!DB550</f>
        <v>0</v>
      </c>
      <c r="Q550">
        <f>sz!DA550</f>
        <v>0</v>
      </c>
      <c r="R550">
        <f>sz!DQ550</f>
        <v>0</v>
      </c>
      <c r="S550">
        <f>sz!DP550</f>
        <v>0</v>
      </c>
      <c r="AE550" t="e">
        <f t="shared" si="17"/>
        <v>#N/A</v>
      </c>
      <c r="AF550" t="e">
        <f t="shared" si="18"/>
        <v>#N/A</v>
      </c>
    </row>
    <row r="551" spans="2:32">
      <c r="B551">
        <f>sz!D551</f>
        <v>0</v>
      </c>
      <c r="C551">
        <f>sz!C551</f>
        <v>0</v>
      </c>
      <c r="D551">
        <f>sz!S551</f>
        <v>0</v>
      </c>
      <c r="E551">
        <f>sz!R551</f>
        <v>0</v>
      </c>
      <c r="F551">
        <f>sz!AG551</f>
        <v>0</v>
      </c>
      <c r="G551">
        <f>sz!AF551</f>
        <v>0</v>
      </c>
      <c r="H551">
        <f>sz!AU551</f>
        <v>0</v>
      </c>
      <c r="I551">
        <f>sz!AT551</f>
        <v>0</v>
      </c>
      <c r="J551">
        <f>sz!BI551</f>
        <v>0</v>
      </c>
      <c r="K551">
        <f>sz!BH551</f>
        <v>0</v>
      </c>
      <c r="L551">
        <f>sz!BX551</f>
        <v>0</v>
      </c>
      <c r="M551">
        <f>sz!BW551</f>
        <v>0</v>
      </c>
      <c r="N551">
        <f>sz!CM551</f>
        <v>0</v>
      </c>
      <c r="O551">
        <f>sz!CL551</f>
        <v>0</v>
      </c>
      <c r="P551">
        <f>sz!DB551</f>
        <v>0</v>
      </c>
      <c r="Q551">
        <f>sz!DA551</f>
        <v>0</v>
      </c>
      <c r="R551">
        <f>sz!DQ551</f>
        <v>0</v>
      </c>
      <c r="S551">
        <f>sz!DP551</f>
        <v>0</v>
      </c>
      <c r="AE551" t="e">
        <f t="shared" si="17"/>
        <v>#N/A</v>
      </c>
      <c r="AF551" t="e">
        <f t="shared" si="18"/>
        <v>#N/A</v>
      </c>
    </row>
    <row r="552" spans="2:32">
      <c r="B552">
        <f>sz!D552</f>
        <v>0</v>
      </c>
      <c r="C552">
        <f>sz!C552</f>
        <v>0</v>
      </c>
      <c r="D552">
        <f>sz!S552</f>
        <v>0</v>
      </c>
      <c r="E552">
        <f>sz!R552</f>
        <v>0</v>
      </c>
      <c r="F552">
        <f>sz!AG552</f>
        <v>0</v>
      </c>
      <c r="G552">
        <f>sz!AF552</f>
        <v>0</v>
      </c>
      <c r="H552">
        <f>sz!AU552</f>
        <v>0</v>
      </c>
      <c r="I552">
        <f>sz!AT552</f>
        <v>0</v>
      </c>
      <c r="J552">
        <f>sz!BI552</f>
        <v>0</v>
      </c>
      <c r="K552">
        <f>sz!BH552</f>
        <v>0</v>
      </c>
      <c r="L552">
        <f>sz!BX552</f>
        <v>0</v>
      </c>
      <c r="M552">
        <f>sz!BW552</f>
        <v>0</v>
      </c>
      <c r="N552">
        <f>sz!CM552</f>
        <v>0</v>
      </c>
      <c r="O552">
        <f>sz!CL552</f>
        <v>0</v>
      </c>
      <c r="P552">
        <f>sz!DB552</f>
        <v>0</v>
      </c>
      <c r="Q552">
        <f>sz!DA552</f>
        <v>0</v>
      </c>
      <c r="R552">
        <f>sz!DQ552</f>
        <v>0</v>
      </c>
      <c r="S552">
        <f>sz!DP552</f>
        <v>0</v>
      </c>
      <c r="AE552" t="e">
        <f t="shared" si="17"/>
        <v>#N/A</v>
      </c>
      <c r="AF552" t="e">
        <f t="shared" si="18"/>
        <v>#N/A</v>
      </c>
    </row>
    <row r="553" spans="2:32">
      <c r="B553">
        <f>sz!D553</f>
        <v>0</v>
      </c>
      <c r="C553">
        <f>sz!C553</f>
        <v>0</v>
      </c>
      <c r="D553">
        <f>sz!S553</f>
        <v>0</v>
      </c>
      <c r="E553">
        <f>sz!R553</f>
        <v>0</v>
      </c>
      <c r="F553">
        <f>sz!AG553</f>
        <v>0</v>
      </c>
      <c r="G553">
        <f>sz!AF553</f>
        <v>0</v>
      </c>
      <c r="H553">
        <f>sz!AU553</f>
        <v>0</v>
      </c>
      <c r="I553">
        <f>sz!AT553</f>
        <v>0</v>
      </c>
      <c r="J553">
        <f>sz!BI553</f>
        <v>0</v>
      </c>
      <c r="K553">
        <f>sz!BH553</f>
        <v>0</v>
      </c>
      <c r="L553">
        <f>sz!BX553</f>
        <v>0</v>
      </c>
      <c r="M553">
        <f>sz!BW553</f>
        <v>0</v>
      </c>
      <c r="N553">
        <f>sz!CM553</f>
        <v>0</v>
      </c>
      <c r="O553">
        <f>sz!CL553</f>
        <v>0</v>
      </c>
      <c r="P553">
        <f>sz!DB553</f>
        <v>0</v>
      </c>
      <c r="Q553">
        <f>sz!DA553</f>
        <v>0</v>
      </c>
      <c r="R553">
        <f>sz!DQ553</f>
        <v>0</v>
      </c>
      <c r="S553">
        <f>sz!DP553</f>
        <v>0</v>
      </c>
      <c r="AE553" t="e">
        <f t="shared" si="17"/>
        <v>#N/A</v>
      </c>
      <c r="AF553" t="e">
        <f t="shared" si="18"/>
        <v>#N/A</v>
      </c>
    </row>
    <row r="554" spans="2:32">
      <c r="B554">
        <f>sz!D554</f>
        <v>0</v>
      </c>
      <c r="C554">
        <f>sz!C554</f>
        <v>0</v>
      </c>
      <c r="D554">
        <f>sz!S554</f>
        <v>0</v>
      </c>
      <c r="E554">
        <f>sz!R554</f>
        <v>0</v>
      </c>
      <c r="F554">
        <f>sz!AG554</f>
        <v>0</v>
      </c>
      <c r="G554">
        <f>sz!AF554</f>
        <v>0</v>
      </c>
      <c r="H554">
        <f>sz!AU554</f>
        <v>0</v>
      </c>
      <c r="I554">
        <f>sz!AT554</f>
        <v>0</v>
      </c>
      <c r="J554">
        <f>sz!BI554</f>
        <v>0</v>
      </c>
      <c r="K554">
        <f>sz!BH554</f>
        <v>0</v>
      </c>
      <c r="L554">
        <f>sz!BX554</f>
        <v>0</v>
      </c>
      <c r="M554">
        <f>sz!BW554</f>
        <v>0</v>
      </c>
      <c r="N554">
        <f>sz!CM554</f>
        <v>0</v>
      </c>
      <c r="O554">
        <f>sz!CL554</f>
        <v>0</v>
      </c>
      <c r="P554">
        <f>sz!DB554</f>
        <v>0</v>
      </c>
      <c r="Q554">
        <f>sz!DA554</f>
        <v>0</v>
      </c>
      <c r="R554">
        <f>sz!DQ554</f>
        <v>0</v>
      </c>
      <c r="S554">
        <f>sz!DP554</f>
        <v>0</v>
      </c>
      <c r="AE554" t="e">
        <f t="shared" si="17"/>
        <v>#N/A</v>
      </c>
      <c r="AF554" t="e">
        <f t="shared" si="18"/>
        <v>#N/A</v>
      </c>
    </row>
    <row r="555" spans="2:32">
      <c r="B555">
        <f>sz!D555</f>
        <v>0</v>
      </c>
      <c r="C555">
        <f>sz!C555</f>
        <v>0</v>
      </c>
      <c r="D555">
        <f>sz!S555</f>
        <v>0</v>
      </c>
      <c r="E555">
        <f>sz!R555</f>
        <v>0</v>
      </c>
      <c r="F555">
        <f>sz!AG555</f>
        <v>0</v>
      </c>
      <c r="G555">
        <f>sz!AF555</f>
        <v>0</v>
      </c>
      <c r="H555">
        <f>sz!AU555</f>
        <v>0</v>
      </c>
      <c r="I555">
        <f>sz!AT555</f>
        <v>0</v>
      </c>
      <c r="J555">
        <f>sz!BI555</f>
        <v>0</v>
      </c>
      <c r="K555">
        <f>sz!BH555</f>
        <v>0</v>
      </c>
      <c r="L555">
        <f>sz!BX555</f>
        <v>0</v>
      </c>
      <c r="M555">
        <f>sz!BW555</f>
        <v>0</v>
      </c>
      <c r="N555">
        <f>sz!CM555</f>
        <v>0</v>
      </c>
      <c r="O555">
        <f>sz!CL555</f>
        <v>0</v>
      </c>
      <c r="P555">
        <f>sz!DB555</f>
        <v>0</v>
      </c>
      <c r="Q555">
        <f>sz!DA555</f>
        <v>0</v>
      </c>
      <c r="R555">
        <f>sz!DQ555</f>
        <v>0</v>
      </c>
      <c r="S555">
        <f>sz!DP555</f>
        <v>0</v>
      </c>
      <c r="AE555" t="e">
        <f t="shared" si="17"/>
        <v>#N/A</v>
      </c>
      <c r="AF555" t="e">
        <f t="shared" si="18"/>
        <v>#N/A</v>
      </c>
    </row>
    <row r="556" spans="2:32">
      <c r="B556">
        <f>sz!D556</f>
        <v>0</v>
      </c>
      <c r="C556">
        <f>sz!C556</f>
        <v>0</v>
      </c>
      <c r="D556">
        <f>sz!S556</f>
        <v>0</v>
      </c>
      <c r="E556">
        <f>sz!R556</f>
        <v>0</v>
      </c>
      <c r="F556">
        <f>sz!AG556</f>
        <v>0</v>
      </c>
      <c r="G556">
        <f>sz!AF556</f>
        <v>0</v>
      </c>
      <c r="H556">
        <f>sz!AU556</f>
        <v>0</v>
      </c>
      <c r="I556">
        <f>sz!AT556</f>
        <v>0</v>
      </c>
      <c r="J556">
        <f>sz!BI556</f>
        <v>0</v>
      </c>
      <c r="K556">
        <f>sz!BH556</f>
        <v>0</v>
      </c>
      <c r="L556">
        <f>sz!BX556</f>
        <v>0</v>
      </c>
      <c r="M556">
        <f>sz!BW556</f>
        <v>0</v>
      </c>
      <c r="N556">
        <f>sz!CM556</f>
        <v>0</v>
      </c>
      <c r="O556">
        <f>sz!CL556</f>
        <v>0</v>
      </c>
      <c r="P556">
        <f>sz!DB556</f>
        <v>0</v>
      </c>
      <c r="Q556">
        <f>sz!DA556</f>
        <v>0</v>
      </c>
      <c r="R556">
        <f>sz!DQ556</f>
        <v>0</v>
      </c>
      <c r="S556">
        <f>sz!DP556</f>
        <v>0</v>
      </c>
      <c r="AE556" t="e">
        <f t="shared" si="17"/>
        <v>#N/A</v>
      </c>
      <c r="AF556" t="e">
        <f t="shared" si="18"/>
        <v>#N/A</v>
      </c>
    </row>
    <row r="557" spans="2:32">
      <c r="B557">
        <f>sz!D557</f>
        <v>0</v>
      </c>
      <c r="C557">
        <f>sz!C557</f>
        <v>0</v>
      </c>
      <c r="D557">
        <f>sz!S557</f>
        <v>0</v>
      </c>
      <c r="E557">
        <f>sz!R557</f>
        <v>0</v>
      </c>
      <c r="F557">
        <f>sz!AG557</f>
        <v>0</v>
      </c>
      <c r="G557">
        <f>sz!AF557</f>
        <v>0</v>
      </c>
      <c r="H557">
        <f>sz!AU557</f>
        <v>0</v>
      </c>
      <c r="I557">
        <f>sz!AT557</f>
        <v>0</v>
      </c>
      <c r="J557">
        <f>sz!BI557</f>
        <v>0</v>
      </c>
      <c r="K557">
        <f>sz!BH557</f>
        <v>0</v>
      </c>
      <c r="L557">
        <f>sz!BX557</f>
        <v>0</v>
      </c>
      <c r="M557">
        <f>sz!BW557</f>
        <v>0</v>
      </c>
      <c r="N557">
        <f>sz!CM557</f>
        <v>0</v>
      </c>
      <c r="O557">
        <f>sz!CL557</f>
        <v>0</v>
      </c>
      <c r="P557">
        <f>sz!DB557</f>
        <v>0</v>
      </c>
      <c r="Q557">
        <f>sz!DA557</f>
        <v>0</v>
      </c>
      <c r="R557">
        <f>sz!DQ557</f>
        <v>0</v>
      </c>
      <c r="S557">
        <f>sz!DP557</f>
        <v>0</v>
      </c>
      <c r="AE557" t="e">
        <f t="shared" si="17"/>
        <v>#N/A</v>
      </c>
      <c r="AF557" t="e">
        <f t="shared" si="18"/>
        <v>#N/A</v>
      </c>
    </row>
    <row r="558" spans="2:32">
      <c r="B558">
        <f>sz!D558</f>
        <v>0</v>
      </c>
      <c r="C558">
        <f>sz!C558</f>
        <v>0</v>
      </c>
      <c r="D558">
        <f>sz!S558</f>
        <v>0</v>
      </c>
      <c r="E558">
        <f>sz!R558</f>
        <v>0</v>
      </c>
      <c r="F558">
        <f>sz!AG558</f>
        <v>0</v>
      </c>
      <c r="G558">
        <f>sz!AF558</f>
        <v>0</v>
      </c>
      <c r="H558">
        <f>sz!AU558</f>
        <v>0</v>
      </c>
      <c r="I558">
        <f>sz!AT558</f>
        <v>0</v>
      </c>
      <c r="J558">
        <f>sz!BI558</f>
        <v>0</v>
      </c>
      <c r="K558">
        <f>sz!BH558</f>
        <v>0</v>
      </c>
      <c r="L558">
        <f>sz!BX558</f>
        <v>0</v>
      </c>
      <c r="M558">
        <f>sz!BW558</f>
        <v>0</v>
      </c>
      <c r="N558">
        <f>sz!CM558</f>
        <v>0</v>
      </c>
      <c r="O558">
        <f>sz!CL558</f>
        <v>0</v>
      </c>
      <c r="P558">
        <f>sz!DB558</f>
        <v>0</v>
      </c>
      <c r="Q558">
        <f>sz!DA558</f>
        <v>0</v>
      </c>
      <c r="R558">
        <f>sz!DQ558</f>
        <v>0</v>
      </c>
      <c r="S558">
        <f>sz!DP558</f>
        <v>0</v>
      </c>
      <c r="AE558" t="e">
        <f t="shared" si="17"/>
        <v>#N/A</v>
      </c>
      <c r="AF558" t="e">
        <f t="shared" si="18"/>
        <v>#N/A</v>
      </c>
    </row>
    <row r="559" spans="2:32">
      <c r="B559">
        <f>sz!D559</f>
        <v>0</v>
      </c>
      <c r="C559">
        <f>sz!C559</f>
        <v>0</v>
      </c>
      <c r="D559">
        <f>sz!S559</f>
        <v>0</v>
      </c>
      <c r="E559">
        <f>sz!R559</f>
        <v>0</v>
      </c>
      <c r="F559">
        <f>sz!AG559</f>
        <v>0</v>
      </c>
      <c r="G559">
        <f>sz!AF559</f>
        <v>0</v>
      </c>
      <c r="H559">
        <f>sz!AU559</f>
        <v>0</v>
      </c>
      <c r="I559">
        <f>sz!AT559</f>
        <v>0</v>
      </c>
      <c r="J559">
        <f>sz!BI559</f>
        <v>0</v>
      </c>
      <c r="K559">
        <f>sz!BH559</f>
        <v>0</v>
      </c>
      <c r="L559">
        <f>sz!BX559</f>
        <v>0</v>
      </c>
      <c r="M559">
        <f>sz!BW559</f>
        <v>0</v>
      </c>
      <c r="N559">
        <f>sz!CM559</f>
        <v>0</v>
      </c>
      <c r="O559">
        <f>sz!CL559</f>
        <v>0</v>
      </c>
      <c r="P559">
        <f>sz!DB559</f>
        <v>0</v>
      </c>
      <c r="Q559">
        <f>sz!DA559</f>
        <v>0</v>
      </c>
      <c r="R559">
        <f>sz!DQ559</f>
        <v>0</v>
      </c>
      <c r="S559">
        <f>sz!DP559</f>
        <v>0</v>
      </c>
      <c r="AE559" t="e">
        <f t="shared" si="17"/>
        <v>#N/A</v>
      </c>
      <c r="AF559" t="e">
        <f t="shared" si="18"/>
        <v>#N/A</v>
      </c>
    </row>
    <row r="560" spans="2:32">
      <c r="B560">
        <f>sz!D560</f>
        <v>0</v>
      </c>
      <c r="C560">
        <f>sz!C560</f>
        <v>0</v>
      </c>
      <c r="D560">
        <f>sz!S560</f>
        <v>0</v>
      </c>
      <c r="E560">
        <f>sz!R560</f>
        <v>0</v>
      </c>
      <c r="F560">
        <f>sz!AG560</f>
        <v>0</v>
      </c>
      <c r="G560">
        <f>sz!AF560</f>
        <v>0</v>
      </c>
      <c r="H560">
        <f>sz!AU560</f>
        <v>0</v>
      </c>
      <c r="I560">
        <f>sz!AT560</f>
        <v>0</v>
      </c>
      <c r="J560">
        <f>sz!BI560</f>
        <v>0</v>
      </c>
      <c r="K560">
        <f>sz!BH560</f>
        <v>0</v>
      </c>
      <c r="L560">
        <f>sz!BX560</f>
        <v>0</v>
      </c>
      <c r="M560">
        <f>sz!BW560</f>
        <v>0</v>
      </c>
      <c r="N560">
        <f>sz!CM560</f>
        <v>0</v>
      </c>
      <c r="O560">
        <f>sz!CL560</f>
        <v>0</v>
      </c>
      <c r="P560">
        <f>sz!DB560</f>
        <v>0</v>
      </c>
      <c r="Q560">
        <f>sz!DA560</f>
        <v>0</v>
      </c>
      <c r="R560">
        <f>sz!DQ560</f>
        <v>0</v>
      </c>
      <c r="S560">
        <f>sz!DP560</f>
        <v>0</v>
      </c>
      <c r="AE560" t="e">
        <f t="shared" si="17"/>
        <v>#N/A</v>
      </c>
      <c r="AF560" t="e">
        <f t="shared" si="18"/>
        <v>#N/A</v>
      </c>
    </row>
    <row r="561" spans="2:32">
      <c r="B561">
        <f>sz!D561</f>
        <v>0</v>
      </c>
      <c r="C561">
        <f>sz!C561</f>
        <v>0</v>
      </c>
      <c r="D561">
        <f>sz!S561</f>
        <v>0</v>
      </c>
      <c r="E561">
        <f>sz!R561</f>
        <v>0</v>
      </c>
      <c r="F561">
        <f>sz!AG561</f>
        <v>0</v>
      </c>
      <c r="G561">
        <f>sz!AF561</f>
        <v>0</v>
      </c>
      <c r="H561">
        <f>sz!AU561</f>
        <v>0</v>
      </c>
      <c r="I561">
        <f>sz!AT561</f>
        <v>0</v>
      </c>
      <c r="J561">
        <f>sz!BI561</f>
        <v>0</v>
      </c>
      <c r="K561">
        <f>sz!BH561</f>
        <v>0</v>
      </c>
      <c r="L561">
        <f>sz!BX561</f>
        <v>0</v>
      </c>
      <c r="M561">
        <f>sz!BW561</f>
        <v>0</v>
      </c>
      <c r="N561">
        <f>sz!CM561</f>
        <v>0</v>
      </c>
      <c r="O561">
        <f>sz!CL561</f>
        <v>0</v>
      </c>
      <c r="P561">
        <f>sz!DB561</f>
        <v>0</v>
      </c>
      <c r="Q561">
        <f>sz!DA561</f>
        <v>0</v>
      </c>
      <c r="R561">
        <f>sz!DQ561</f>
        <v>0</v>
      </c>
      <c r="S561">
        <f>sz!DP561</f>
        <v>0</v>
      </c>
      <c r="AE561" t="e">
        <f t="shared" si="17"/>
        <v>#N/A</v>
      </c>
      <c r="AF561" t="e">
        <f t="shared" si="18"/>
        <v>#N/A</v>
      </c>
    </row>
    <row r="562" spans="2:32">
      <c r="B562">
        <f>sz!D562</f>
        <v>0</v>
      </c>
      <c r="C562">
        <f>sz!C562</f>
        <v>0</v>
      </c>
      <c r="D562">
        <f>sz!S562</f>
        <v>0</v>
      </c>
      <c r="E562">
        <f>sz!R562</f>
        <v>0</v>
      </c>
      <c r="F562">
        <f>sz!AG562</f>
        <v>0</v>
      </c>
      <c r="G562">
        <f>sz!AF562</f>
        <v>0</v>
      </c>
      <c r="H562">
        <f>sz!AU562</f>
        <v>0</v>
      </c>
      <c r="I562">
        <f>sz!AT562</f>
        <v>0</v>
      </c>
      <c r="J562">
        <f>sz!BI562</f>
        <v>0</v>
      </c>
      <c r="K562">
        <f>sz!BH562</f>
        <v>0</v>
      </c>
      <c r="L562">
        <f>sz!BX562</f>
        <v>0</v>
      </c>
      <c r="M562">
        <f>sz!BW562</f>
        <v>0</v>
      </c>
      <c r="N562">
        <f>sz!CM562</f>
        <v>0</v>
      </c>
      <c r="O562">
        <f>sz!CL562</f>
        <v>0</v>
      </c>
      <c r="P562">
        <f>sz!DB562</f>
        <v>0</v>
      </c>
      <c r="Q562">
        <f>sz!DA562</f>
        <v>0</v>
      </c>
      <c r="R562">
        <f>sz!DQ562</f>
        <v>0</v>
      </c>
      <c r="S562">
        <f>sz!DP562</f>
        <v>0</v>
      </c>
      <c r="AE562" t="e">
        <f t="shared" si="17"/>
        <v>#N/A</v>
      </c>
      <c r="AF562" t="e">
        <f t="shared" si="18"/>
        <v>#N/A</v>
      </c>
    </row>
    <row r="563" spans="2:32">
      <c r="B563">
        <f>sz!D563</f>
        <v>0</v>
      </c>
      <c r="C563">
        <f>sz!C563</f>
        <v>0</v>
      </c>
      <c r="D563">
        <f>sz!S563</f>
        <v>0</v>
      </c>
      <c r="E563">
        <f>sz!R563</f>
        <v>0</v>
      </c>
      <c r="F563">
        <f>sz!AG563</f>
        <v>0</v>
      </c>
      <c r="G563">
        <f>sz!AF563</f>
        <v>0</v>
      </c>
      <c r="H563">
        <f>sz!AU563</f>
        <v>0</v>
      </c>
      <c r="I563">
        <f>sz!AT563</f>
        <v>0</v>
      </c>
      <c r="J563">
        <f>sz!BI563</f>
        <v>0</v>
      </c>
      <c r="K563">
        <f>sz!BH563</f>
        <v>0</v>
      </c>
      <c r="L563">
        <f>sz!BX563</f>
        <v>0</v>
      </c>
      <c r="M563">
        <f>sz!BW563</f>
        <v>0</v>
      </c>
      <c r="N563">
        <f>sz!CM563</f>
        <v>0</v>
      </c>
      <c r="O563">
        <f>sz!CL563</f>
        <v>0</v>
      </c>
      <c r="P563">
        <f>sz!DB563</f>
        <v>0</v>
      </c>
      <c r="Q563">
        <f>sz!DA563</f>
        <v>0</v>
      </c>
      <c r="R563">
        <f>sz!DQ563</f>
        <v>0</v>
      </c>
      <c r="S563">
        <f>sz!DP563</f>
        <v>0</v>
      </c>
      <c r="AE563" t="e">
        <f t="shared" si="17"/>
        <v>#N/A</v>
      </c>
      <c r="AF563" t="e">
        <f t="shared" si="18"/>
        <v>#N/A</v>
      </c>
    </row>
    <row r="564" spans="2:32">
      <c r="B564">
        <f>sz!D564</f>
        <v>0</v>
      </c>
      <c r="C564">
        <f>sz!C564</f>
        <v>0</v>
      </c>
      <c r="D564">
        <f>sz!S564</f>
        <v>0</v>
      </c>
      <c r="E564">
        <f>sz!R564</f>
        <v>0</v>
      </c>
      <c r="F564">
        <f>sz!AG564</f>
        <v>0</v>
      </c>
      <c r="G564">
        <f>sz!AF564</f>
        <v>0</v>
      </c>
      <c r="H564">
        <f>sz!AU564</f>
        <v>0</v>
      </c>
      <c r="I564">
        <f>sz!AT564</f>
        <v>0</v>
      </c>
      <c r="J564">
        <f>sz!BI564</f>
        <v>0</v>
      </c>
      <c r="K564">
        <f>sz!BH564</f>
        <v>0</v>
      </c>
      <c r="L564">
        <f>sz!BX564</f>
        <v>0</v>
      </c>
      <c r="M564">
        <f>sz!BW564</f>
        <v>0</v>
      </c>
      <c r="N564">
        <f>sz!CM564</f>
        <v>0</v>
      </c>
      <c r="O564">
        <f>sz!CL564</f>
        <v>0</v>
      </c>
      <c r="P564">
        <f>sz!DB564</f>
        <v>0</v>
      </c>
      <c r="Q564">
        <f>sz!DA564</f>
        <v>0</v>
      </c>
      <c r="R564">
        <f>sz!DQ564</f>
        <v>0</v>
      </c>
      <c r="S564">
        <f>sz!DP564</f>
        <v>0</v>
      </c>
      <c r="AE564" t="e">
        <f t="shared" si="17"/>
        <v>#N/A</v>
      </c>
      <c r="AF564" t="e">
        <f t="shared" si="18"/>
        <v>#N/A</v>
      </c>
    </row>
    <row r="565" spans="2:32">
      <c r="B565">
        <f>sz!D565</f>
        <v>0</v>
      </c>
      <c r="C565">
        <f>sz!C565</f>
        <v>0</v>
      </c>
      <c r="D565">
        <f>sz!S565</f>
        <v>0</v>
      </c>
      <c r="E565">
        <f>sz!R565</f>
        <v>0</v>
      </c>
      <c r="F565">
        <f>sz!AG565</f>
        <v>0</v>
      </c>
      <c r="G565">
        <f>sz!AF565</f>
        <v>0</v>
      </c>
      <c r="H565">
        <f>sz!AU565</f>
        <v>0</v>
      </c>
      <c r="I565">
        <f>sz!AT565</f>
        <v>0</v>
      </c>
      <c r="J565">
        <f>sz!BI565</f>
        <v>0</v>
      </c>
      <c r="K565">
        <f>sz!BH565</f>
        <v>0</v>
      </c>
      <c r="L565">
        <f>sz!BX565</f>
        <v>0</v>
      </c>
      <c r="M565">
        <f>sz!BW565</f>
        <v>0</v>
      </c>
      <c r="N565">
        <f>sz!CM565</f>
        <v>0</v>
      </c>
      <c r="O565">
        <f>sz!CL565</f>
        <v>0</v>
      </c>
      <c r="P565">
        <f>sz!DB565</f>
        <v>0</v>
      </c>
      <c r="Q565">
        <f>sz!DA565</f>
        <v>0</v>
      </c>
      <c r="R565">
        <f>sz!DQ565</f>
        <v>0</v>
      </c>
      <c r="S565">
        <f>sz!DP565</f>
        <v>0</v>
      </c>
      <c r="AE565" t="e">
        <f t="shared" si="17"/>
        <v>#N/A</v>
      </c>
      <c r="AF565" t="e">
        <f t="shared" si="18"/>
        <v>#N/A</v>
      </c>
    </row>
    <row r="566" spans="2:32">
      <c r="B566">
        <f>sz!D566</f>
        <v>0</v>
      </c>
      <c r="C566">
        <f>sz!C566</f>
        <v>0</v>
      </c>
      <c r="D566">
        <f>sz!S566</f>
        <v>0</v>
      </c>
      <c r="E566">
        <f>sz!R566</f>
        <v>0</v>
      </c>
      <c r="F566">
        <f>sz!AG566</f>
        <v>0</v>
      </c>
      <c r="G566">
        <f>sz!AF566</f>
        <v>0</v>
      </c>
      <c r="H566">
        <f>sz!AU566</f>
        <v>0</v>
      </c>
      <c r="I566">
        <f>sz!AT566</f>
        <v>0</v>
      </c>
      <c r="J566">
        <f>sz!BI566</f>
        <v>0</v>
      </c>
      <c r="K566">
        <f>sz!BH566</f>
        <v>0</v>
      </c>
      <c r="L566">
        <f>sz!BX566</f>
        <v>0</v>
      </c>
      <c r="M566">
        <f>sz!BW566</f>
        <v>0</v>
      </c>
      <c r="N566">
        <f>sz!CM566</f>
        <v>0</v>
      </c>
      <c r="O566">
        <f>sz!CL566</f>
        <v>0</v>
      </c>
      <c r="P566">
        <f>sz!DB566</f>
        <v>0</v>
      </c>
      <c r="Q566">
        <f>sz!DA566</f>
        <v>0</v>
      </c>
      <c r="R566">
        <f>sz!DQ566</f>
        <v>0</v>
      </c>
      <c r="S566">
        <f>sz!DP566</f>
        <v>0</v>
      </c>
      <c r="AE566" t="e">
        <f t="shared" si="17"/>
        <v>#N/A</v>
      </c>
      <c r="AF566" t="e">
        <f t="shared" si="18"/>
        <v>#N/A</v>
      </c>
    </row>
    <row r="567" spans="2:32">
      <c r="B567">
        <f>sz!D567</f>
        <v>0</v>
      </c>
      <c r="C567">
        <f>sz!C567</f>
        <v>0</v>
      </c>
      <c r="D567">
        <f>sz!S567</f>
        <v>0</v>
      </c>
      <c r="E567">
        <f>sz!R567</f>
        <v>0</v>
      </c>
      <c r="F567">
        <f>sz!AG567</f>
        <v>0</v>
      </c>
      <c r="G567">
        <f>sz!AF567</f>
        <v>0</v>
      </c>
      <c r="H567">
        <f>sz!AU567</f>
        <v>0</v>
      </c>
      <c r="I567">
        <f>sz!AT567</f>
        <v>0</v>
      </c>
      <c r="J567">
        <f>sz!BI567</f>
        <v>0</v>
      </c>
      <c r="K567">
        <f>sz!BH567</f>
        <v>0</v>
      </c>
      <c r="L567">
        <f>sz!BX567</f>
        <v>0</v>
      </c>
      <c r="M567">
        <f>sz!BW567</f>
        <v>0</v>
      </c>
      <c r="N567">
        <f>sz!CM567</f>
        <v>0</v>
      </c>
      <c r="O567">
        <f>sz!CL567</f>
        <v>0</v>
      </c>
      <c r="P567">
        <f>sz!DB567</f>
        <v>0</v>
      </c>
      <c r="Q567">
        <f>sz!DA567</f>
        <v>0</v>
      </c>
      <c r="R567">
        <f>sz!DQ567</f>
        <v>0</v>
      </c>
      <c r="S567">
        <f>sz!DP567</f>
        <v>0</v>
      </c>
      <c r="AE567" t="e">
        <f t="shared" si="17"/>
        <v>#N/A</v>
      </c>
      <c r="AF567" t="e">
        <f t="shared" si="18"/>
        <v>#N/A</v>
      </c>
    </row>
    <row r="568" spans="2:32">
      <c r="B568">
        <f>sz!D568</f>
        <v>0</v>
      </c>
      <c r="C568">
        <f>sz!C568</f>
        <v>0</v>
      </c>
      <c r="D568">
        <f>sz!S568</f>
        <v>0</v>
      </c>
      <c r="E568">
        <f>sz!R568</f>
        <v>0</v>
      </c>
      <c r="F568">
        <f>sz!AG568</f>
        <v>0</v>
      </c>
      <c r="G568">
        <f>sz!AF568</f>
        <v>0</v>
      </c>
      <c r="H568">
        <f>sz!AU568</f>
        <v>0</v>
      </c>
      <c r="I568">
        <f>sz!AT568</f>
        <v>0</v>
      </c>
      <c r="J568">
        <f>sz!BI568</f>
        <v>0</v>
      </c>
      <c r="K568">
        <f>sz!BH568</f>
        <v>0</v>
      </c>
      <c r="L568">
        <f>sz!BX568</f>
        <v>0</v>
      </c>
      <c r="M568">
        <f>sz!BW568</f>
        <v>0</v>
      </c>
      <c r="N568">
        <f>sz!CM568</f>
        <v>0</v>
      </c>
      <c r="O568">
        <f>sz!CL568</f>
        <v>0</v>
      </c>
      <c r="P568">
        <f>sz!DB568</f>
        <v>0</v>
      </c>
      <c r="Q568">
        <f>sz!DA568</f>
        <v>0</v>
      </c>
      <c r="R568">
        <f>sz!DQ568</f>
        <v>0</v>
      </c>
      <c r="S568">
        <f>sz!DP568</f>
        <v>0</v>
      </c>
      <c r="AE568" t="e">
        <f t="shared" si="17"/>
        <v>#N/A</v>
      </c>
      <c r="AF568" t="e">
        <f t="shared" si="18"/>
        <v>#N/A</v>
      </c>
    </row>
    <row r="569" spans="2:32">
      <c r="B569">
        <f>sz!D569</f>
        <v>0</v>
      </c>
      <c r="C569">
        <f>sz!C569</f>
        <v>0</v>
      </c>
      <c r="D569">
        <f>sz!S569</f>
        <v>0</v>
      </c>
      <c r="E569">
        <f>sz!R569</f>
        <v>0</v>
      </c>
      <c r="F569">
        <f>sz!AG569</f>
        <v>0</v>
      </c>
      <c r="G569">
        <f>sz!AF569</f>
        <v>0</v>
      </c>
      <c r="H569">
        <f>sz!AU569</f>
        <v>0</v>
      </c>
      <c r="I569">
        <f>sz!AT569</f>
        <v>0</v>
      </c>
      <c r="J569">
        <f>sz!BI569</f>
        <v>0</v>
      </c>
      <c r="K569">
        <f>sz!BH569</f>
        <v>0</v>
      </c>
      <c r="L569">
        <f>sz!BX569</f>
        <v>0</v>
      </c>
      <c r="M569">
        <f>sz!BW569</f>
        <v>0</v>
      </c>
      <c r="N569">
        <f>sz!CM569</f>
        <v>0</v>
      </c>
      <c r="O569">
        <f>sz!CL569</f>
        <v>0</v>
      </c>
      <c r="P569">
        <f>sz!DB569</f>
        <v>0</v>
      </c>
      <c r="Q569">
        <f>sz!DA569</f>
        <v>0</v>
      </c>
      <c r="R569">
        <f>sz!DQ569</f>
        <v>0</v>
      </c>
      <c r="S569">
        <f>sz!DP569</f>
        <v>0</v>
      </c>
      <c r="AE569" t="e">
        <f t="shared" si="17"/>
        <v>#N/A</v>
      </c>
      <c r="AF569" t="e">
        <f t="shared" si="18"/>
        <v>#N/A</v>
      </c>
    </row>
    <row r="570" spans="2:32">
      <c r="B570">
        <f>sz!D570</f>
        <v>0</v>
      </c>
      <c r="C570">
        <f>sz!C570</f>
        <v>0</v>
      </c>
      <c r="D570">
        <f>sz!S570</f>
        <v>0</v>
      </c>
      <c r="E570">
        <f>sz!R570</f>
        <v>0</v>
      </c>
      <c r="F570">
        <f>sz!AG570</f>
        <v>0</v>
      </c>
      <c r="G570">
        <f>sz!AF570</f>
        <v>0</v>
      </c>
      <c r="H570">
        <f>sz!AU570</f>
        <v>0</v>
      </c>
      <c r="I570">
        <f>sz!AT570</f>
        <v>0</v>
      </c>
      <c r="J570">
        <f>sz!BI570</f>
        <v>0</v>
      </c>
      <c r="K570">
        <f>sz!BH570</f>
        <v>0</v>
      </c>
      <c r="L570">
        <f>sz!BX570</f>
        <v>0</v>
      </c>
      <c r="M570">
        <f>sz!BW570</f>
        <v>0</v>
      </c>
      <c r="N570">
        <f>sz!CM570</f>
        <v>0</v>
      </c>
      <c r="O570">
        <f>sz!CL570</f>
        <v>0</v>
      </c>
      <c r="P570">
        <f>sz!DB570</f>
        <v>0</v>
      </c>
      <c r="Q570">
        <f>sz!DA570</f>
        <v>0</v>
      </c>
      <c r="R570">
        <f>sz!DQ570</f>
        <v>0</v>
      </c>
      <c r="S570">
        <f>sz!DP570</f>
        <v>0</v>
      </c>
      <c r="AE570" t="e">
        <f t="shared" si="17"/>
        <v>#N/A</v>
      </c>
      <c r="AF570" t="e">
        <f t="shared" si="18"/>
        <v>#N/A</v>
      </c>
    </row>
    <row r="571" spans="2:32">
      <c r="B571">
        <f>sz!D571</f>
        <v>0</v>
      </c>
      <c r="C571">
        <f>sz!C571</f>
        <v>0</v>
      </c>
      <c r="D571">
        <f>sz!S571</f>
        <v>0</v>
      </c>
      <c r="E571">
        <f>sz!R571</f>
        <v>0</v>
      </c>
      <c r="F571">
        <f>sz!AG571</f>
        <v>0</v>
      </c>
      <c r="G571">
        <f>sz!AF571</f>
        <v>0</v>
      </c>
      <c r="H571">
        <f>sz!AU571</f>
        <v>0</v>
      </c>
      <c r="I571">
        <f>sz!AT571</f>
        <v>0</v>
      </c>
      <c r="J571">
        <f>sz!BI571</f>
        <v>0</v>
      </c>
      <c r="K571">
        <f>sz!BH571</f>
        <v>0</v>
      </c>
      <c r="L571">
        <f>sz!BX571</f>
        <v>0</v>
      </c>
      <c r="M571">
        <f>sz!BW571</f>
        <v>0</v>
      </c>
      <c r="N571">
        <f>sz!CM571</f>
        <v>0</v>
      </c>
      <c r="O571">
        <f>sz!CL571</f>
        <v>0</v>
      </c>
      <c r="P571">
        <f>sz!DB571</f>
        <v>0</v>
      </c>
      <c r="Q571">
        <f>sz!DA571</f>
        <v>0</v>
      </c>
      <c r="R571">
        <f>sz!DQ571</f>
        <v>0</v>
      </c>
      <c r="S571">
        <f>sz!DP571</f>
        <v>0</v>
      </c>
      <c r="AE571" t="e">
        <f t="shared" si="17"/>
        <v>#N/A</v>
      </c>
      <c r="AF571" t="e">
        <f t="shared" si="18"/>
        <v>#N/A</v>
      </c>
    </row>
    <row r="572" spans="2:32">
      <c r="B572">
        <f>sz!D572</f>
        <v>0</v>
      </c>
      <c r="C572">
        <f>sz!C572</f>
        <v>0</v>
      </c>
      <c r="D572">
        <f>sz!S572</f>
        <v>0</v>
      </c>
      <c r="E572">
        <f>sz!R572</f>
        <v>0</v>
      </c>
      <c r="F572">
        <f>sz!AG572</f>
        <v>0</v>
      </c>
      <c r="G572">
        <f>sz!AF572</f>
        <v>0</v>
      </c>
      <c r="H572">
        <f>sz!AU572</f>
        <v>0</v>
      </c>
      <c r="I572">
        <f>sz!AT572</f>
        <v>0</v>
      </c>
      <c r="J572">
        <f>sz!BI572</f>
        <v>0</v>
      </c>
      <c r="K572">
        <f>sz!BH572</f>
        <v>0</v>
      </c>
      <c r="L572">
        <f>sz!BX572</f>
        <v>0</v>
      </c>
      <c r="M572">
        <f>sz!BW572</f>
        <v>0</v>
      </c>
      <c r="N572">
        <f>sz!CM572</f>
        <v>0</v>
      </c>
      <c r="O572">
        <f>sz!CL572</f>
        <v>0</v>
      </c>
      <c r="P572">
        <f>sz!DB572</f>
        <v>0</v>
      </c>
      <c r="Q572">
        <f>sz!DA572</f>
        <v>0</v>
      </c>
      <c r="R572">
        <f>sz!DQ572</f>
        <v>0</v>
      </c>
      <c r="S572">
        <f>sz!DP572</f>
        <v>0</v>
      </c>
      <c r="AE572" t="e">
        <f t="shared" si="17"/>
        <v>#N/A</v>
      </c>
      <c r="AF572" t="e">
        <f t="shared" si="18"/>
        <v>#N/A</v>
      </c>
    </row>
    <row r="573" spans="2:32">
      <c r="B573">
        <f>sz!D573</f>
        <v>0</v>
      </c>
      <c r="C573">
        <f>sz!C573</f>
        <v>0</v>
      </c>
      <c r="D573">
        <f>sz!S573</f>
        <v>0</v>
      </c>
      <c r="E573">
        <f>sz!R573</f>
        <v>0</v>
      </c>
      <c r="F573">
        <f>sz!AG573</f>
        <v>0</v>
      </c>
      <c r="G573">
        <f>sz!AF573</f>
        <v>0</v>
      </c>
      <c r="H573">
        <f>sz!AU573</f>
        <v>0</v>
      </c>
      <c r="I573">
        <f>sz!AT573</f>
        <v>0</v>
      </c>
      <c r="J573">
        <f>sz!BI573</f>
        <v>0</v>
      </c>
      <c r="K573">
        <f>sz!BH573</f>
        <v>0</v>
      </c>
      <c r="L573">
        <f>sz!BX573</f>
        <v>0</v>
      </c>
      <c r="M573">
        <f>sz!BW573</f>
        <v>0</v>
      </c>
      <c r="N573">
        <f>sz!CM573</f>
        <v>0</v>
      </c>
      <c r="O573">
        <f>sz!CL573</f>
        <v>0</v>
      </c>
      <c r="P573">
        <f>sz!DB573</f>
        <v>0</v>
      </c>
      <c r="Q573">
        <f>sz!DA573</f>
        <v>0</v>
      </c>
      <c r="R573">
        <f>sz!DQ573</f>
        <v>0</v>
      </c>
      <c r="S573">
        <f>sz!DP573</f>
        <v>0</v>
      </c>
      <c r="AE573" t="e">
        <f t="shared" si="17"/>
        <v>#N/A</v>
      </c>
      <c r="AF573" t="e">
        <f t="shared" si="18"/>
        <v>#N/A</v>
      </c>
    </row>
    <row r="574" spans="2:32">
      <c r="B574">
        <f>sz!D574</f>
        <v>0</v>
      </c>
      <c r="C574">
        <f>sz!C574</f>
        <v>0</v>
      </c>
      <c r="D574">
        <f>sz!S574</f>
        <v>0</v>
      </c>
      <c r="E574">
        <f>sz!R574</f>
        <v>0</v>
      </c>
      <c r="F574">
        <f>sz!AG574</f>
        <v>0</v>
      </c>
      <c r="G574">
        <f>sz!AF574</f>
        <v>0</v>
      </c>
      <c r="H574">
        <f>sz!AU574</f>
        <v>0</v>
      </c>
      <c r="I574">
        <f>sz!AT574</f>
        <v>0</v>
      </c>
      <c r="J574">
        <f>sz!BI574</f>
        <v>0</v>
      </c>
      <c r="K574">
        <f>sz!BH574</f>
        <v>0</v>
      </c>
      <c r="L574">
        <f>sz!BX574</f>
        <v>0</v>
      </c>
      <c r="M574">
        <f>sz!BW574</f>
        <v>0</v>
      </c>
      <c r="N574">
        <f>sz!CM574</f>
        <v>0</v>
      </c>
      <c r="O574">
        <f>sz!CL574</f>
        <v>0</v>
      </c>
      <c r="P574">
        <f>sz!DB574</f>
        <v>0</v>
      </c>
      <c r="Q574">
        <f>sz!DA574</f>
        <v>0</v>
      </c>
      <c r="R574">
        <f>sz!DQ574</f>
        <v>0</v>
      </c>
      <c r="S574">
        <f>sz!DP574</f>
        <v>0</v>
      </c>
      <c r="AE574" t="e">
        <f t="shared" si="17"/>
        <v>#N/A</v>
      </c>
      <c r="AF574" t="e">
        <f t="shared" si="18"/>
        <v>#N/A</v>
      </c>
    </row>
    <row r="575" spans="2:32">
      <c r="B575">
        <f>sz!D575</f>
        <v>0</v>
      </c>
      <c r="C575">
        <f>sz!C575</f>
        <v>0</v>
      </c>
      <c r="D575">
        <f>sz!S575</f>
        <v>0</v>
      </c>
      <c r="E575">
        <f>sz!R575</f>
        <v>0</v>
      </c>
      <c r="F575">
        <f>sz!AG575</f>
        <v>0</v>
      </c>
      <c r="G575">
        <f>sz!AF575</f>
        <v>0</v>
      </c>
      <c r="H575">
        <f>sz!AU575</f>
        <v>0</v>
      </c>
      <c r="I575">
        <f>sz!AT575</f>
        <v>0</v>
      </c>
      <c r="J575">
        <f>sz!BI575</f>
        <v>0</v>
      </c>
      <c r="K575">
        <f>sz!BH575</f>
        <v>0</v>
      </c>
      <c r="L575">
        <f>sz!BX575</f>
        <v>0</v>
      </c>
      <c r="M575">
        <f>sz!BW575</f>
        <v>0</v>
      </c>
      <c r="N575">
        <f>sz!CM575</f>
        <v>0</v>
      </c>
      <c r="O575">
        <f>sz!CL575</f>
        <v>0</v>
      </c>
      <c r="P575">
        <f>sz!DB575</f>
        <v>0</v>
      </c>
      <c r="Q575">
        <f>sz!DA575</f>
        <v>0</v>
      </c>
      <c r="R575">
        <f>sz!DQ575</f>
        <v>0</v>
      </c>
      <c r="S575">
        <f>sz!DP575</f>
        <v>0</v>
      </c>
      <c r="AE575" t="e">
        <f t="shared" si="17"/>
        <v>#N/A</v>
      </c>
      <c r="AF575" t="e">
        <f t="shared" si="18"/>
        <v>#N/A</v>
      </c>
    </row>
    <row r="576" spans="2:32">
      <c r="B576">
        <f>sz!D576</f>
        <v>0</v>
      </c>
      <c r="C576">
        <f>sz!C576</f>
        <v>0</v>
      </c>
      <c r="D576">
        <f>sz!S576</f>
        <v>0</v>
      </c>
      <c r="E576">
        <f>sz!R576</f>
        <v>0</v>
      </c>
      <c r="F576">
        <f>sz!AG576</f>
        <v>0</v>
      </c>
      <c r="G576">
        <f>sz!AF576</f>
        <v>0</v>
      </c>
      <c r="H576">
        <f>sz!AU576</f>
        <v>0</v>
      </c>
      <c r="I576">
        <f>sz!AT576</f>
        <v>0</v>
      </c>
      <c r="J576">
        <f>sz!BI576</f>
        <v>0</v>
      </c>
      <c r="K576">
        <f>sz!BH576</f>
        <v>0</v>
      </c>
      <c r="L576">
        <f>sz!BX576</f>
        <v>0</v>
      </c>
      <c r="M576">
        <f>sz!BW576</f>
        <v>0</v>
      </c>
      <c r="N576">
        <f>sz!CM576</f>
        <v>0</v>
      </c>
      <c r="O576">
        <f>sz!CL576</f>
        <v>0</v>
      </c>
      <c r="P576">
        <f>sz!DB576</f>
        <v>0</v>
      </c>
      <c r="Q576">
        <f>sz!DA576</f>
        <v>0</v>
      </c>
      <c r="R576">
        <f>sz!DQ576</f>
        <v>0</v>
      </c>
      <c r="S576">
        <f>sz!DP576</f>
        <v>0</v>
      </c>
      <c r="AE576" t="e">
        <f t="shared" si="17"/>
        <v>#N/A</v>
      </c>
      <c r="AF576" t="e">
        <f t="shared" si="18"/>
        <v>#N/A</v>
      </c>
    </row>
    <row r="577" spans="2:32">
      <c r="B577">
        <f>sz!D577</f>
        <v>0</v>
      </c>
      <c r="C577">
        <f>sz!C577</f>
        <v>0</v>
      </c>
      <c r="D577">
        <f>sz!S577</f>
        <v>0</v>
      </c>
      <c r="E577">
        <f>sz!R577</f>
        <v>0</v>
      </c>
      <c r="F577">
        <f>sz!AG577</f>
        <v>0</v>
      </c>
      <c r="G577">
        <f>sz!AF577</f>
        <v>0</v>
      </c>
      <c r="H577">
        <f>sz!AU577</f>
        <v>0</v>
      </c>
      <c r="I577">
        <f>sz!AT577</f>
        <v>0</v>
      </c>
      <c r="J577">
        <f>sz!BI577</f>
        <v>0</v>
      </c>
      <c r="K577">
        <f>sz!BH577</f>
        <v>0</v>
      </c>
      <c r="L577">
        <f>sz!BX577</f>
        <v>0</v>
      </c>
      <c r="M577">
        <f>sz!BW577</f>
        <v>0</v>
      </c>
      <c r="N577">
        <f>sz!CM577</f>
        <v>0</v>
      </c>
      <c r="O577">
        <f>sz!CL577</f>
        <v>0</v>
      </c>
      <c r="P577">
        <f>sz!DB577</f>
        <v>0</v>
      </c>
      <c r="Q577">
        <f>sz!DA577</f>
        <v>0</v>
      </c>
      <c r="R577">
        <f>sz!DQ577</f>
        <v>0</v>
      </c>
      <c r="S577">
        <f>sz!DP577</f>
        <v>0</v>
      </c>
      <c r="AE577" t="e">
        <f t="shared" si="17"/>
        <v>#N/A</v>
      </c>
      <c r="AF577" t="e">
        <f t="shared" si="18"/>
        <v>#N/A</v>
      </c>
    </row>
    <row r="578" spans="2:32">
      <c r="B578">
        <f>sz!D578</f>
        <v>0</v>
      </c>
      <c r="C578">
        <f>sz!C578</f>
        <v>0</v>
      </c>
      <c r="D578">
        <f>sz!S578</f>
        <v>0</v>
      </c>
      <c r="E578">
        <f>sz!R578</f>
        <v>0</v>
      </c>
      <c r="F578">
        <f>sz!AG578</f>
        <v>0</v>
      </c>
      <c r="G578">
        <f>sz!AF578</f>
        <v>0</v>
      </c>
      <c r="H578">
        <f>sz!AU578</f>
        <v>0</v>
      </c>
      <c r="I578">
        <f>sz!AT578</f>
        <v>0</v>
      </c>
      <c r="J578">
        <f>sz!BI578</f>
        <v>0</v>
      </c>
      <c r="K578">
        <f>sz!BH578</f>
        <v>0</v>
      </c>
      <c r="L578">
        <f>sz!BX578</f>
        <v>0</v>
      </c>
      <c r="M578">
        <f>sz!BW578</f>
        <v>0</v>
      </c>
      <c r="N578">
        <f>sz!CM578</f>
        <v>0</v>
      </c>
      <c r="O578">
        <f>sz!CL578</f>
        <v>0</v>
      </c>
      <c r="P578">
        <f>sz!DB578</f>
        <v>0</v>
      </c>
      <c r="Q578">
        <f>sz!DA578</f>
        <v>0</v>
      </c>
      <c r="R578">
        <f>sz!DQ578</f>
        <v>0</v>
      </c>
      <c r="S578">
        <f>sz!DP578</f>
        <v>0</v>
      </c>
      <c r="AE578" t="e">
        <f t="shared" si="17"/>
        <v>#N/A</v>
      </c>
      <c r="AF578" t="e">
        <f t="shared" si="18"/>
        <v>#N/A</v>
      </c>
    </row>
    <row r="579" spans="2:32">
      <c r="B579">
        <f>sz!D579</f>
        <v>0</v>
      </c>
      <c r="C579">
        <f>sz!C579</f>
        <v>0</v>
      </c>
      <c r="D579">
        <f>sz!S579</f>
        <v>0</v>
      </c>
      <c r="E579">
        <f>sz!R579</f>
        <v>0</v>
      </c>
      <c r="F579">
        <f>sz!AG579</f>
        <v>0</v>
      </c>
      <c r="G579">
        <f>sz!AF579</f>
        <v>0</v>
      </c>
      <c r="H579">
        <f>sz!AU579</f>
        <v>0</v>
      </c>
      <c r="I579">
        <f>sz!AT579</f>
        <v>0</v>
      </c>
      <c r="J579">
        <f>sz!BI579</f>
        <v>0</v>
      </c>
      <c r="K579">
        <f>sz!BH579</f>
        <v>0</v>
      </c>
      <c r="L579">
        <f>sz!BX579</f>
        <v>0</v>
      </c>
      <c r="M579">
        <f>sz!BW579</f>
        <v>0</v>
      </c>
      <c r="N579">
        <f>sz!CM579</f>
        <v>0</v>
      </c>
      <c r="O579">
        <f>sz!CL579</f>
        <v>0</v>
      </c>
      <c r="P579">
        <f>sz!DB579</f>
        <v>0</v>
      </c>
      <c r="Q579">
        <f>sz!DA579</f>
        <v>0</v>
      </c>
      <c r="R579">
        <f>sz!DQ579</f>
        <v>0</v>
      </c>
      <c r="S579">
        <f>sz!DP579</f>
        <v>0</v>
      </c>
      <c r="AE579" t="e">
        <f t="shared" ref="AE579:AE642" si="19">HLOOKUP($AI$1,$B:$AB,ROW(B579),FALSE)</f>
        <v>#N/A</v>
      </c>
      <c r="AF579" t="e">
        <f t="shared" ref="AF579:AF642" si="20">HLOOKUP($AF$1,$B:$AB,ROW(C579),FALSE)</f>
        <v>#N/A</v>
      </c>
    </row>
    <row r="580" spans="2:32">
      <c r="B580">
        <f>sz!D580</f>
        <v>0</v>
      </c>
      <c r="C580">
        <f>sz!C580</f>
        <v>0</v>
      </c>
      <c r="D580">
        <f>sz!S580</f>
        <v>0</v>
      </c>
      <c r="E580">
        <f>sz!R580</f>
        <v>0</v>
      </c>
      <c r="F580">
        <f>sz!AG580</f>
        <v>0</v>
      </c>
      <c r="G580">
        <f>sz!AF580</f>
        <v>0</v>
      </c>
      <c r="H580">
        <f>sz!AU580</f>
        <v>0</v>
      </c>
      <c r="I580">
        <f>sz!AT580</f>
        <v>0</v>
      </c>
      <c r="J580">
        <f>sz!BI580</f>
        <v>0</v>
      </c>
      <c r="K580">
        <f>sz!BH580</f>
        <v>0</v>
      </c>
      <c r="L580">
        <f>sz!BX580</f>
        <v>0</v>
      </c>
      <c r="M580">
        <f>sz!BW580</f>
        <v>0</v>
      </c>
      <c r="N580">
        <f>sz!CM580</f>
        <v>0</v>
      </c>
      <c r="O580">
        <f>sz!CL580</f>
        <v>0</v>
      </c>
      <c r="P580">
        <f>sz!DB580</f>
        <v>0</v>
      </c>
      <c r="Q580">
        <f>sz!DA580</f>
        <v>0</v>
      </c>
      <c r="R580">
        <f>sz!DQ580</f>
        <v>0</v>
      </c>
      <c r="S580">
        <f>sz!DP580</f>
        <v>0</v>
      </c>
      <c r="AE580" t="e">
        <f t="shared" si="19"/>
        <v>#N/A</v>
      </c>
      <c r="AF580" t="e">
        <f t="shared" si="20"/>
        <v>#N/A</v>
      </c>
    </row>
    <row r="581" spans="2:32">
      <c r="B581">
        <f>sz!D581</f>
        <v>0</v>
      </c>
      <c r="C581">
        <f>sz!C581</f>
        <v>0</v>
      </c>
      <c r="D581">
        <f>sz!S581</f>
        <v>0</v>
      </c>
      <c r="E581">
        <f>sz!R581</f>
        <v>0</v>
      </c>
      <c r="F581">
        <f>sz!AG581</f>
        <v>0</v>
      </c>
      <c r="G581">
        <f>sz!AF581</f>
        <v>0</v>
      </c>
      <c r="H581">
        <f>sz!AU581</f>
        <v>0</v>
      </c>
      <c r="I581">
        <f>sz!AT581</f>
        <v>0</v>
      </c>
      <c r="J581">
        <f>sz!BI581</f>
        <v>0</v>
      </c>
      <c r="K581">
        <f>sz!BH581</f>
        <v>0</v>
      </c>
      <c r="L581">
        <f>sz!BX581</f>
        <v>0</v>
      </c>
      <c r="M581">
        <f>sz!BW581</f>
        <v>0</v>
      </c>
      <c r="N581">
        <f>sz!CM581</f>
        <v>0</v>
      </c>
      <c r="O581">
        <f>sz!CL581</f>
        <v>0</v>
      </c>
      <c r="P581">
        <f>sz!DB581</f>
        <v>0</v>
      </c>
      <c r="Q581">
        <f>sz!DA581</f>
        <v>0</v>
      </c>
      <c r="R581">
        <f>sz!DQ581</f>
        <v>0</v>
      </c>
      <c r="S581">
        <f>sz!DP581</f>
        <v>0</v>
      </c>
      <c r="AE581" t="e">
        <f t="shared" si="19"/>
        <v>#N/A</v>
      </c>
      <c r="AF581" t="e">
        <f t="shared" si="20"/>
        <v>#N/A</v>
      </c>
    </row>
    <row r="582" spans="2:32">
      <c r="B582">
        <f>sz!D582</f>
        <v>0</v>
      </c>
      <c r="C582">
        <f>sz!C582</f>
        <v>0</v>
      </c>
      <c r="D582">
        <f>sz!S582</f>
        <v>0</v>
      </c>
      <c r="E582">
        <f>sz!R582</f>
        <v>0</v>
      </c>
      <c r="F582">
        <f>sz!AG582</f>
        <v>0</v>
      </c>
      <c r="G582">
        <f>sz!AF582</f>
        <v>0</v>
      </c>
      <c r="H582">
        <f>sz!AU582</f>
        <v>0</v>
      </c>
      <c r="I582">
        <f>sz!AT582</f>
        <v>0</v>
      </c>
      <c r="J582">
        <f>sz!BI582</f>
        <v>0</v>
      </c>
      <c r="K582">
        <f>sz!BH582</f>
        <v>0</v>
      </c>
      <c r="L582">
        <f>sz!BX582</f>
        <v>0</v>
      </c>
      <c r="M582">
        <f>sz!BW582</f>
        <v>0</v>
      </c>
      <c r="N582">
        <f>sz!CM582</f>
        <v>0</v>
      </c>
      <c r="O582">
        <f>sz!CL582</f>
        <v>0</v>
      </c>
      <c r="P582">
        <f>sz!DB582</f>
        <v>0</v>
      </c>
      <c r="Q582">
        <f>sz!DA582</f>
        <v>0</v>
      </c>
      <c r="R582">
        <f>sz!DQ582</f>
        <v>0</v>
      </c>
      <c r="S582">
        <f>sz!DP582</f>
        <v>0</v>
      </c>
      <c r="AE582" t="e">
        <f t="shared" si="19"/>
        <v>#N/A</v>
      </c>
      <c r="AF582" t="e">
        <f t="shared" si="20"/>
        <v>#N/A</v>
      </c>
    </row>
    <row r="583" spans="2:32">
      <c r="B583">
        <f>sz!D583</f>
        <v>0</v>
      </c>
      <c r="C583">
        <f>sz!C583</f>
        <v>0</v>
      </c>
      <c r="D583">
        <f>sz!S583</f>
        <v>0</v>
      </c>
      <c r="E583">
        <f>sz!R583</f>
        <v>0</v>
      </c>
      <c r="F583">
        <f>sz!AG583</f>
        <v>0</v>
      </c>
      <c r="G583">
        <f>sz!AF583</f>
        <v>0</v>
      </c>
      <c r="H583">
        <f>sz!AU583</f>
        <v>0</v>
      </c>
      <c r="I583">
        <f>sz!AT583</f>
        <v>0</v>
      </c>
      <c r="J583">
        <f>sz!BI583</f>
        <v>0</v>
      </c>
      <c r="K583">
        <f>sz!BH583</f>
        <v>0</v>
      </c>
      <c r="L583">
        <f>sz!BX583</f>
        <v>0</v>
      </c>
      <c r="M583">
        <f>sz!BW583</f>
        <v>0</v>
      </c>
      <c r="N583">
        <f>sz!CM583</f>
        <v>0</v>
      </c>
      <c r="O583">
        <f>sz!CL583</f>
        <v>0</v>
      </c>
      <c r="P583">
        <f>sz!DB583</f>
        <v>0</v>
      </c>
      <c r="Q583">
        <f>sz!DA583</f>
        <v>0</v>
      </c>
      <c r="R583">
        <f>sz!DQ583</f>
        <v>0</v>
      </c>
      <c r="S583">
        <f>sz!DP583</f>
        <v>0</v>
      </c>
      <c r="AE583" t="e">
        <f t="shared" si="19"/>
        <v>#N/A</v>
      </c>
      <c r="AF583" t="e">
        <f t="shared" si="20"/>
        <v>#N/A</v>
      </c>
    </row>
    <row r="584" spans="2:32">
      <c r="B584">
        <f>sz!D584</f>
        <v>0</v>
      </c>
      <c r="C584">
        <f>sz!C584</f>
        <v>0</v>
      </c>
      <c r="D584">
        <f>sz!S584</f>
        <v>0</v>
      </c>
      <c r="E584">
        <f>sz!R584</f>
        <v>0</v>
      </c>
      <c r="F584">
        <f>sz!AG584</f>
        <v>0</v>
      </c>
      <c r="G584">
        <f>sz!AF584</f>
        <v>0</v>
      </c>
      <c r="H584">
        <f>sz!AU584</f>
        <v>0</v>
      </c>
      <c r="I584">
        <f>sz!AT584</f>
        <v>0</v>
      </c>
      <c r="J584">
        <f>sz!BI584</f>
        <v>0</v>
      </c>
      <c r="K584">
        <f>sz!BH584</f>
        <v>0</v>
      </c>
      <c r="L584">
        <f>sz!BX584</f>
        <v>0</v>
      </c>
      <c r="M584">
        <f>sz!BW584</f>
        <v>0</v>
      </c>
      <c r="N584">
        <f>sz!CM584</f>
        <v>0</v>
      </c>
      <c r="O584">
        <f>sz!CL584</f>
        <v>0</v>
      </c>
      <c r="P584">
        <f>sz!DB584</f>
        <v>0</v>
      </c>
      <c r="Q584">
        <f>sz!DA584</f>
        <v>0</v>
      </c>
      <c r="R584">
        <f>sz!DQ584</f>
        <v>0</v>
      </c>
      <c r="S584">
        <f>sz!DP584</f>
        <v>0</v>
      </c>
      <c r="AE584" t="e">
        <f t="shared" si="19"/>
        <v>#N/A</v>
      </c>
      <c r="AF584" t="e">
        <f t="shared" si="20"/>
        <v>#N/A</v>
      </c>
    </row>
    <row r="585" spans="2:32">
      <c r="B585">
        <f>sz!D585</f>
        <v>0</v>
      </c>
      <c r="C585">
        <f>sz!C585</f>
        <v>0</v>
      </c>
      <c r="D585">
        <f>sz!S585</f>
        <v>0</v>
      </c>
      <c r="E585">
        <f>sz!R585</f>
        <v>0</v>
      </c>
      <c r="F585">
        <f>sz!AG585</f>
        <v>0</v>
      </c>
      <c r="G585">
        <f>sz!AF585</f>
        <v>0</v>
      </c>
      <c r="H585">
        <f>sz!AU585</f>
        <v>0</v>
      </c>
      <c r="I585">
        <f>sz!AT585</f>
        <v>0</v>
      </c>
      <c r="J585">
        <f>sz!BI585</f>
        <v>0</v>
      </c>
      <c r="K585">
        <f>sz!BH585</f>
        <v>0</v>
      </c>
      <c r="L585">
        <f>sz!BX585</f>
        <v>0</v>
      </c>
      <c r="M585">
        <f>sz!BW585</f>
        <v>0</v>
      </c>
      <c r="N585">
        <f>sz!CM585</f>
        <v>0</v>
      </c>
      <c r="O585">
        <f>sz!CL585</f>
        <v>0</v>
      </c>
      <c r="P585">
        <f>sz!DB585</f>
        <v>0</v>
      </c>
      <c r="Q585">
        <f>sz!DA585</f>
        <v>0</v>
      </c>
      <c r="R585">
        <f>sz!DQ585</f>
        <v>0</v>
      </c>
      <c r="S585">
        <f>sz!DP585</f>
        <v>0</v>
      </c>
      <c r="AE585" t="e">
        <f t="shared" si="19"/>
        <v>#N/A</v>
      </c>
      <c r="AF585" t="e">
        <f t="shared" si="20"/>
        <v>#N/A</v>
      </c>
    </row>
    <row r="586" spans="2:32">
      <c r="B586">
        <f>sz!D586</f>
        <v>0</v>
      </c>
      <c r="C586">
        <f>sz!C586</f>
        <v>0</v>
      </c>
      <c r="D586">
        <f>sz!S586</f>
        <v>0</v>
      </c>
      <c r="E586">
        <f>sz!R586</f>
        <v>0</v>
      </c>
      <c r="F586">
        <f>sz!AG586</f>
        <v>0</v>
      </c>
      <c r="G586">
        <f>sz!AF586</f>
        <v>0</v>
      </c>
      <c r="H586">
        <f>sz!AU586</f>
        <v>0</v>
      </c>
      <c r="I586">
        <f>sz!AT586</f>
        <v>0</v>
      </c>
      <c r="J586">
        <f>sz!BI586</f>
        <v>0</v>
      </c>
      <c r="K586">
        <f>sz!BH586</f>
        <v>0</v>
      </c>
      <c r="L586">
        <f>sz!BX586</f>
        <v>0</v>
      </c>
      <c r="M586">
        <f>sz!BW586</f>
        <v>0</v>
      </c>
      <c r="N586">
        <f>sz!CM586</f>
        <v>0</v>
      </c>
      <c r="O586">
        <f>sz!CL586</f>
        <v>0</v>
      </c>
      <c r="P586">
        <f>sz!DB586</f>
        <v>0</v>
      </c>
      <c r="Q586">
        <f>sz!DA586</f>
        <v>0</v>
      </c>
      <c r="R586">
        <f>sz!DQ586</f>
        <v>0</v>
      </c>
      <c r="S586">
        <f>sz!DP586</f>
        <v>0</v>
      </c>
      <c r="AE586" t="e">
        <f t="shared" si="19"/>
        <v>#N/A</v>
      </c>
      <c r="AF586" t="e">
        <f t="shared" si="20"/>
        <v>#N/A</v>
      </c>
    </row>
    <row r="587" spans="2:32">
      <c r="B587">
        <f>sz!D587</f>
        <v>0</v>
      </c>
      <c r="C587">
        <f>sz!C587</f>
        <v>0</v>
      </c>
      <c r="D587">
        <f>sz!S587</f>
        <v>0</v>
      </c>
      <c r="E587">
        <f>sz!R587</f>
        <v>0</v>
      </c>
      <c r="F587">
        <f>sz!AG587</f>
        <v>0</v>
      </c>
      <c r="G587">
        <f>sz!AF587</f>
        <v>0</v>
      </c>
      <c r="H587">
        <f>sz!AU587</f>
        <v>0</v>
      </c>
      <c r="I587">
        <f>sz!AT587</f>
        <v>0</v>
      </c>
      <c r="J587">
        <f>sz!BI587</f>
        <v>0</v>
      </c>
      <c r="K587">
        <f>sz!BH587</f>
        <v>0</v>
      </c>
      <c r="L587">
        <f>sz!BX587</f>
        <v>0</v>
      </c>
      <c r="M587">
        <f>sz!BW587</f>
        <v>0</v>
      </c>
      <c r="N587">
        <f>sz!CM587</f>
        <v>0</v>
      </c>
      <c r="O587">
        <f>sz!CL587</f>
        <v>0</v>
      </c>
      <c r="P587">
        <f>sz!DB587</f>
        <v>0</v>
      </c>
      <c r="Q587">
        <f>sz!DA587</f>
        <v>0</v>
      </c>
      <c r="R587">
        <f>sz!DQ587</f>
        <v>0</v>
      </c>
      <c r="S587">
        <f>sz!DP587</f>
        <v>0</v>
      </c>
      <c r="AE587" t="e">
        <f t="shared" si="19"/>
        <v>#N/A</v>
      </c>
      <c r="AF587" t="e">
        <f t="shared" si="20"/>
        <v>#N/A</v>
      </c>
    </row>
    <row r="588" spans="2:32">
      <c r="B588">
        <f>sz!D588</f>
        <v>0</v>
      </c>
      <c r="C588">
        <f>sz!C588</f>
        <v>0</v>
      </c>
      <c r="D588">
        <f>sz!S588</f>
        <v>0</v>
      </c>
      <c r="E588">
        <f>sz!R588</f>
        <v>0</v>
      </c>
      <c r="F588">
        <f>sz!AG588</f>
        <v>0</v>
      </c>
      <c r="G588">
        <f>sz!AF588</f>
        <v>0</v>
      </c>
      <c r="H588">
        <f>sz!AU588</f>
        <v>0</v>
      </c>
      <c r="I588">
        <f>sz!AT588</f>
        <v>0</v>
      </c>
      <c r="J588">
        <f>sz!BI588</f>
        <v>0</v>
      </c>
      <c r="K588">
        <f>sz!BH588</f>
        <v>0</v>
      </c>
      <c r="L588">
        <f>sz!BX588</f>
        <v>0</v>
      </c>
      <c r="M588">
        <f>sz!BW588</f>
        <v>0</v>
      </c>
      <c r="N588">
        <f>sz!CM588</f>
        <v>0</v>
      </c>
      <c r="O588">
        <f>sz!CL588</f>
        <v>0</v>
      </c>
      <c r="P588">
        <f>sz!DB588</f>
        <v>0</v>
      </c>
      <c r="Q588">
        <f>sz!DA588</f>
        <v>0</v>
      </c>
      <c r="R588">
        <f>sz!DQ588</f>
        <v>0</v>
      </c>
      <c r="S588">
        <f>sz!DP588</f>
        <v>0</v>
      </c>
      <c r="AE588" t="e">
        <f t="shared" si="19"/>
        <v>#N/A</v>
      </c>
      <c r="AF588" t="e">
        <f t="shared" si="20"/>
        <v>#N/A</v>
      </c>
    </row>
    <row r="589" spans="2:32">
      <c r="B589">
        <f>sz!D589</f>
        <v>0</v>
      </c>
      <c r="C589">
        <f>sz!C589</f>
        <v>0</v>
      </c>
      <c r="D589">
        <f>sz!S589</f>
        <v>0</v>
      </c>
      <c r="E589">
        <f>sz!R589</f>
        <v>0</v>
      </c>
      <c r="F589">
        <f>sz!AG589</f>
        <v>0</v>
      </c>
      <c r="G589">
        <f>sz!AF589</f>
        <v>0</v>
      </c>
      <c r="H589">
        <f>sz!AU589</f>
        <v>0</v>
      </c>
      <c r="I589">
        <f>sz!AT589</f>
        <v>0</v>
      </c>
      <c r="J589">
        <f>sz!BI589</f>
        <v>0</v>
      </c>
      <c r="K589">
        <f>sz!BH589</f>
        <v>0</v>
      </c>
      <c r="L589">
        <f>sz!BX589</f>
        <v>0</v>
      </c>
      <c r="M589">
        <f>sz!BW589</f>
        <v>0</v>
      </c>
      <c r="N589">
        <f>sz!CM589</f>
        <v>0</v>
      </c>
      <c r="O589">
        <f>sz!CL589</f>
        <v>0</v>
      </c>
      <c r="P589">
        <f>sz!DB589</f>
        <v>0</v>
      </c>
      <c r="Q589">
        <f>sz!DA589</f>
        <v>0</v>
      </c>
      <c r="R589">
        <f>sz!DQ589</f>
        <v>0</v>
      </c>
      <c r="S589">
        <f>sz!DP589</f>
        <v>0</v>
      </c>
      <c r="AE589" t="e">
        <f t="shared" si="19"/>
        <v>#N/A</v>
      </c>
      <c r="AF589" t="e">
        <f t="shared" si="20"/>
        <v>#N/A</v>
      </c>
    </row>
    <row r="590" spans="2:32">
      <c r="B590">
        <f>sz!D590</f>
        <v>0</v>
      </c>
      <c r="C590">
        <f>sz!C590</f>
        <v>0</v>
      </c>
      <c r="D590">
        <f>sz!S590</f>
        <v>0</v>
      </c>
      <c r="E590">
        <f>sz!R590</f>
        <v>0</v>
      </c>
      <c r="F590">
        <f>sz!AG590</f>
        <v>0</v>
      </c>
      <c r="G590">
        <f>sz!AF590</f>
        <v>0</v>
      </c>
      <c r="H590">
        <f>sz!AU590</f>
        <v>0</v>
      </c>
      <c r="I590">
        <f>sz!AT590</f>
        <v>0</v>
      </c>
      <c r="J590">
        <f>sz!BI590</f>
        <v>0</v>
      </c>
      <c r="K590">
        <f>sz!BH590</f>
        <v>0</v>
      </c>
      <c r="L590">
        <f>sz!BX590</f>
        <v>0</v>
      </c>
      <c r="M590">
        <f>sz!BW590</f>
        <v>0</v>
      </c>
      <c r="N590">
        <f>sz!CM590</f>
        <v>0</v>
      </c>
      <c r="O590">
        <f>sz!CL590</f>
        <v>0</v>
      </c>
      <c r="P590">
        <f>sz!DB590</f>
        <v>0</v>
      </c>
      <c r="Q590">
        <f>sz!DA590</f>
        <v>0</v>
      </c>
      <c r="R590">
        <f>sz!DQ590</f>
        <v>0</v>
      </c>
      <c r="S590">
        <f>sz!DP590</f>
        <v>0</v>
      </c>
      <c r="AE590" t="e">
        <f t="shared" si="19"/>
        <v>#N/A</v>
      </c>
      <c r="AF590" t="e">
        <f t="shared" si="20"/>
        <v>#N/A</v>
      </c>
    </row>
    <row r="591" spans="2:32">
      <c r="B591">
        <f>sz!D591</f>
        <v>0</v>
      </c>
      <c r="C591">
        <f>sz!C591</f>
        <v>0</v>
      </c>
      <c r="D591">
        <f>sz!S591</f>
        <v>0</v>
      </c>
      <c r="E591">
        <f>sz!R591</f>
        <v>0</v>
      </c>
      <c r="F591">
        <f>sz!AG591</f>
        <v>0</v>
      </c>
      <c r="G591">
        <f>sz!AF591</f>
        <v>0</v>
      </c>
      <c r="H591">
        <f>sz!AU591</f>
        <v>0</v>
      </c>
      <c r="I591">
        <f>sz!AT591</f>
        <v>0</v>
      </c>
      <c r="J591">
        <f>sz!BI591</f>
        <v>0</v>
      </c>
      <c r="K591">
        <f>sz!BH591</f>
        <v>0</v>
      </c>
      <c r="L591">
        <f>sz!BX591</f>
        <v>0</v>
      </c>
      <c r="M591">
        <f>sz!BW591</f>
        <v>0</v>
      </c>
      <c r="N591">
        <f>sz!CM591</f>
        <v>0</v>
      </c>
      <c r="O591">
        <f>sz!CL591</f>
        <v>0</v>
      </c>
      <c r="P591">
        <f>sz!DB591</f>
        <v>0</v>
      </c>
      <c r="Q591">
        <f>sz!DA591</f>
        <v>0</v>
      </c>
      <c r="R591">
        <f>sz!DQ591</f>
        <v>0</v>
      </c>
      <c r="S591">
        <f>sz!DP591</f>
        <v>0</v>
      </c>
      <c r="AE591" t="e">
        <f t="shared" si="19"/>
        <v>#N/A</v>
      </c>
      <c r="AF591" t="e">
        <f t="shared" si="20"/>
        <v>#N/A</v>
      </c>
    </row>
    <row r="592" spans="2:32">
      <c r="B592">
        <f>sz!D592</f>
        <v>0</v>
      </c>
      <c r="C592">
        <f>sz!C592</f>
        <v>0</v>
      </c>
      <c r="D592">
        <f>sz!S592</f>
        <v>0</v>
      </c>
      <c r="E592">
        <f>sz!R592</f>
        <v>0</v>
      </c>
      <c r="F592">
        <f>sz!AG592</f>
        <v>0</v>
      </c>
      <c r="G592">
        <f>sz!AF592</f>
        <v>0</v>
      </c>
      <c r="H592">
        <f>sz!AU592</f>
        <v>0</v>
      </c>
      <c r="I592">
        <f>sz!AT592</f>
        <v>0</v>
      </c>
      <c r="J592">
        <f>sz!BI592</f>
        <v>0</v>
      </c>
      <c r="K592">
        <f>sz!BH592</f>
        <v>0</v>
      </c>
      <c r="L592">
        <f>sz!BX592</f>
        <v>0</v>
      </c>
      <c r="M592">
        <f>sz!BW592</f>
        <v>0</v>
      </c>
      <c r="N592">
        <f>sz!CM592</f>
        <v>0</v>
      </c>
      <c r="O592">
        <f>sz!CL592</f>
        <v>0</v>
      </c>
      <c r="P592">
        <f>sz!DB592</f>
        <v>0</v>
      </c>
      <c r="Q592">
        <f>sz!DA592</f>
        <v>0</v>
      </c>
      <c r="R592">
        <f>sz!DQ592</f>
        <v>0</v>
      </c>
      <c r="S592">
        <f>sz!DP592</f>
        <v>0</v>
      </c>
      <c r="AE592" t="e">
        <f t="shared" si="19"/>
        <v>#N/A</v>
      </c>
      <c r="AF592" t="e">
        <f t="shared" si="20"/>
        <v>#N/A</v>
      </c>
    </row>
    <row r="593" spans="2:32">
      <c r="B593">
        <f>sz!D593</f>
        <v>0</v>
      </c>
      <c r="C593">
        <f>sz!C593</f>
        <v>0</v>
      </c>
      <c r="D593">
        <f>sz!S593</f>
        <v>0</v>
      </c>
      <c r="E593">
        <f>sz!R593</f>
        <v>0</v>
      </c>
      <c r="F593">
        <f>sz!AG593</f>
        <v>0</v>
      </c>
      <c r="G593">
        <f>sz!AF593</f>
        <v>0</v>
      </c>
      <c r="H593">
        <f>sz!AU593</f>
        <v>0</v>
      </c>
      <c r="I593">
        <f>sz!AT593</f>
        <v>0</v>
      </c>
      <c r="J593">
        <f>sz!BI593</f>
        <v>0</v>
      </c>
      <c r="K593">
        <f>sz!BH593</f>
        <v>0</v>
      </c>
      <c r="L593">
        <f>sz!BX593</f>
        <v>0</v>
      </c>
      <c r="M593">
        <f>sz!BW593</f>
        <v>0</v>
      </c>
      <c r="N593">
        <f>sz!CM593</f>
        <v>0</v>
      </c>
      <c r="O593">
        <f>sz!CL593</f>
        <v>0</v>
      </c>
      <c r="P593">
        <f>sz!DB593</f>
        <v>0</v>
      </c>
      <c r="Q593">
        <f>sz!DA593</f>
        <v>0</v>
      </c>
      <c r="R593">
        <f>sz!DQ593</f>
        <v>0</v>
      </c>
      <c r="S593">
        <f>sz!DP593</f>
        <v>0</v>
      </c>
      <c r="AE593" t="e">
        <f t="shared" si="19"/>
        <v>#N/A</v>
      </c>
      <c r="AF593" t="e">
        <f t="shared" si="20"/>
        <v>#N/A</v>
      </c>
    </row>
    <row r="594" spans="2:32">
      <c r="B594">
        <f>sz!D594</f>
        <v>0</v>
      </c>
      <c r="C594">
        <f>sz!C594</f>
        <v>0</v>
      </c>
      <c r="D594">
        <f>sz!S594</f>
        <v>0</v>
      </c>
      <c r="E594">
        <f>sz!R594</f>
        <v>0</v>
      </c>
      <c r="F594">
        <f>sz!AG594</f>
        <v>0</v>
      </c>
      <c r="G594">
        <f>sz!AF594</f>
        <v>0</v>
      </c>
      <c r="H594">
        <f>sz!AU594</f>
        <v>0</v>
      </c>
      <c r="I594">
        <f>sz!AT594</f>
        <v>0</v>
      </c>
      <c r="J594">
        <f>sz!BI594</f>
        <v>0</v>
      </c>
      <c r="K594">
        <f>sz!BH594</f>
        <v>0</v>
      </c>
      <c r="L594">
        <f>sz!BX594</f>
        <v>0</v>
      </c>
      <c r="M594">
        <f>sz!BW594</f>
        <v>0</v>
      </c>
      <c r="N594">
        <f>sz!CM594</f>
        <v>0</v>
      </c>
      <c r="O594">
        <f>sz!CL594</f>
        <v>0</v>
      </c>
      <c r="P594">
        <f>sz!DB594</f>
        <v>0</v>
      </c>
      <c r="Q594">
        <f>sz!DA594</f>
        <v>0</v>
      </c>
      <c r="R594">
        <f>sz!DQ594</f>
        <v>0</v>
      </c>
      <c r="S594">
        <f>sz!DP594</f>
        <v>0</v>
      </c>
      <c r="AE594" t="e">
        <f t="shared" si="19"/>
        <v>#N/A</v>
      </c>
      <c r="AF594" t="e">
        <f t="shared" si="20"/>
        <v>#N/A</v>
      </c>
    </row>
    <row r="595" spans="2:32">
      <c r="B595">
        <f>sz!D595</f>
        <v>0</v>
      </c>
      <c r="C595">
        <f>sz!C595</f>
        <v>0</v>
      </c>
      <c r="D595">
        <f>sz!S595</f>
        <v>0</v>
      </c>
      <c r="E595">
        <f>sz!R595</f>
        <v>0</v>
      </c>
      <c r="F595">
        <f>sz!AG595</f>
        <v>0</v>
      </c>
      <c r="G595">
        <f>sz!AF595</f>
        <v>0</v>
      </c>
      <c r="H595">
        <f>sz!AU595</f>
        <v>0</v>
      </c>
      <c r="I595">
        <f>sz!AT595</f>
        <v>0</v>
      </c>
      <c r="J595">
        <f>sz!BI595</f>
        <v>0</v>
      </c>
      <c r="K595">
        <f>sz!BH595</f>
        <v>0</v>
      </c>
      <c r="L595">
        <f>sz!BX595</f>
        <v>0</v>
      </c>
      <c r="M595">
        <f>sz!BW595</f>
        <v>0</v>
      </c>
      <c r="N595">
        <f>sz!CM595</f>
        <v>0</v>
      </c>
      <c r="O595">
        <f>sz!CL595</f>
        <v>0</v>
      </c>
      <c r="P595">
        <f>sz!DB595</f>
        <v>0</v>
      </c>
      <c r="Q595">
        <f>sz!DA595</f>
        <v>0</v>
      </c>
      <c r="R595">
        <f>sz!DQ595</f>
        <v>0</v>
      </c>
      <c r="S595">
        <f>sz!DP595</f>
        <v>0</v>
      </c>
      <c r="AE595" t="e">
        <f t="shared" si="19"/>
        <v>#N/A</v>
      </c>
      <c r="AF595" t="e">
        <f t="shared" si="20"/>
        <v>#N/A</v>
      </c>
    </row>
    <row r="596" spans="2:32">
      <c r="B596">
        <f>sz!D596</f>
        <v>0</v>
      </c>
      <c r="C596">
        <f>sz!C596</f>
        <v>0</v>
      </c>
      <c r="D596">
        <f>sz!S596</f>
        <v>0</v>
      </c>
      <c r="E596">
        <f>sz!R596</f>
        <v>0</v>
      </c>
      <c r="F596">
        <f>sz!AG596</f>
        <v>0</v>
      </c>
      <c r="G596">
        <f>sz!AF596</f>
        <v>0</v>
      </c>
      <c r="H596">
        <f>sz!AU596</f>
        <v>0</v>
      </c>
      <c r="I596">
        <f>sz!AT596</f>
        <v>0</v>
      </c>
      <c r="J596">
        <f>sz!BI596</f>
        <v>0</v>
      </c>
      <c r="K596">
        <f>sz!BH596</f>
        <v>0</v>
      </c>
      <c r="L596">
        <f>sz!BX596</f>
        <v>0</v>
      </c>
      <c r="M596">
        <f>sz!BW596</f>
        <v>0</v>
      </c>
      <c r="N596">
        <f>sz!CM596</f>
        <v>0</v>
      </c>
      <c r="O596">
        <f>sz!CL596</f>
        <v>0</v>
      </c>
      <c r="P596">
        <f>sz!DB596</f>
        <v>0</v>
      </c>
      <c r="Q596">
        <f>sz!DA596</f>
        <v>0</v>
      </c>
      <c r="R596">
        <f>sz!DQ596</f>
        <v>0</v>
      </c>
      <c r="S596">
        <f>sz!DP596</f>
        <v>0</v>
      </c>
      <c r="AE596" t="e">
        <f t="shared" si="19"/>
        <v>#N/A</v>
      </c>
      <c r="AF596" t="e">
        <f t="shared" si="20"/>
        <v>#N/A</v>
      </c>
    </row>
    <row r="597" spans="2:32">
      <c r="B597">
        <f>sz!D597</f>
        <v>0</v>
      </c>
      <c r="C597">
        <f>sz!C597</f>
        <v>0</v>
      </c>
      <c r="D597">
        <f>sz!S597</f>
        <v>0</v>
      </c>
      <c r="E597">
        <f>sz!R597</f>
        <v>0</v>
      </c>
      <c r="F597">
        <f>sz!AG597</f>
        <v>0</v>
      </c>
      <c r="G597">
        <f>sz!AF597</f>
        <v>0</v>
      </c>
      <c r="H597">
        <f>sz!AU597</f>
        <v>0</v>
      </c>
      <c r="I597">
        <f>sz!AT597</f>
        <v>0</v>
      </c>
      <c r="J597">
        <f>sz!BI597</f>
        <v>0</v>
      </c>
      <c r="K597">
        <f>sz!BH597</f>
        <v>0</v>
      </c>
      <c r="L597">
        <f>sz!BX597</f>
        <v>0</v>
      </c>
      <c r="M597">
        <f>sz!BW597</f>
        <v>0</v>
      </c>
      <c r="N597">
        <f>sz!CM597</f>
        <v>0</v>
      </c>
      <c r="O597">
        <f>sz!CL597</f>
        <v>0</v>
      </c>
      <c r="P597">
        <f>sz!DB597</f>
        <v>0</v>
      </c>
      <c r="Q597">
        <f>sz!DA597</f>
        <v>0</v>
      </c>
      <c r="R597">
        <f>sz!DQ597</f>
        <v>0</v>
      </c>
      <c r="S597">
        <f>sz!DP597</f>
        <v>0</v>
      </c>
      <c r="AE597" t="e">
        <f t="shared" si="19"/>
        <v>#N/A</v>
      </c>
      <c r="AF597" t="e">
        <f t="shared" si="20"/>
        <v>#N/A</v>
      </c>
    </row>
    <row r="598" spans="2:32">
      <c r="B598">
        <f>sz!D598</f>
        <v>0</v>
      </c>
      <c r="C598">
        <f>sz!C598</f>
        <v>0</v>
      </c>
      <c r="D598">
        <f>sz!S598</f>
        <v>0</v>
      </c>
      <c r="E598">
        <f>sz!R598</f>
        <v>0</v>
      </c>
      <c r="F598">
        <f>sz!AG598</f>
        <v>0</v>
      </c>
      <c r="G598">
        <f>sz!AF598</f>
        <v>0</v>
      </c>
      <c r="H598">
        <f>sz!AU598</f>
        <v>0</v>
      </c>
      <c r="I598">
        <f>sz!AT598</f>
        <v>0</v>
      </c>
      <c r="J598">
        <f>sz!BI598</f>
        <v>0</v>
      </c>
      <c r="K598">
        <f>sz!BH598</f>
        <v>0</v>
      </c>
      <c r="L598">
        <f>sz!BX598</f>
        <v>0</v>
      </c>
      <c r="M598">
        <f>sz!BW598</f>
        <v>0</v>
      </c>
      <c r="N598">
        <f>sz!CM598</f>
        <v>0</v>
      </c>
      <c r="O598">
        <f>sz!CL598</f>
        <v>0</v>
      </c>
      <c r="P598">
        <f>sz!DB598</f>
        <v>0</v>
      </c>
      <c r="Q598">
        <f>sz!DA598</f>
        <v>0</v>
      </c>
      <c r="R598">
        <f>sz!DQ598</f>
        <v>0</v>
      </c>
      <c r="S598">
        <f>sz!DP598</f>
        <v>0</v>
      </c>
      <c r="AE598" t="e">
        <f t="shared" si="19"/>
        <v>#N/A</v>
      </c>
      <c r="AF598" t="e">
        <f t="shared" si="20"/>
        <v>#N/A</v>
      </c>
    </row>
    <row r="599" spans="2:32">
      <c r="B599">
        <f>sz!D599</f>
        <v>0</v>
      </c>
      <c r="C599">
        <f>sz!C599</f>
        <v>0</v>
      </c>
      <c r="D599">
        <f>sz!S599</f>
        <v>0</v>
      </c>
      <c r="E599">
        <f>sz!R599</f>
        <v>0</v>
      </c>
      <c r="F599">
        <f>sz!AG599</f>
        <v>0</v>
      </c>
      <c r="G599">
        <f>sz!AF599</f>
        <v>0</v>
      </c>
      <c r="H599">
        <f>sz!AU599</f>
        <v>0</v>
      </c>
      <c r="I599">
        <f>sz!AT599</f>
        <v>0</v>
      </c>
      <c r="J599">
        <f>sz!BI599</f>
        <v>0</v>
      </c>
      <c r="K599">
        <f>sz!BH599</f>
        <v>0</v>
      </c>
      <c r="L599">
        <f>sz!BX599</f>
        <v>0</v>
      </c>
      <c r="M599">
        <f>sz!BW599</f>
        <v>0</v>
      </c>
      <c r="N599">
        <f>sz!CM599</f>
        <v>0</v>
      </c>
      <c r="O599">
        <f>sz!CL599</f>
        <v>0</v>
      </c>
      <c r="P599">
        <f>sz!DB599</f>
        <v>0</v>
      </c>
      <c r="Q599">
        <f>sz!DA599</f>
        <v>0</v>
      </c>
      <c r="R599">
        <f>sz!DQ599</f>
        <v>0</v>
      </c>
      <c r="S599">
        <f>sz!DP599</f>
        <v>0</v>
      </c>
      <c r="AE599" t="e">
        <f t="shared" si="19"/>
        <v>#N/A</v>
      </c>
      <c r="AF599" t="e">
        <f t="shared" si="20"/>
        <v>#N/A</v>
      </c>
    </row>
    <row r="600" spans="2:32">
      <c r="B600">
        <f>sz!D600</f>
        <v>0</v>
      </c>
      <c r="C600">
        <f>sz!C600</f>
        <v>0</v>
      </c>
      <c r="D600">
        <f>sz!S600</f>
        <v>0</v>
      </c>
      <c r="E600">
        <f>sz!R600</f>
        <v>0</v>
      </c>
      <c r="F600">
        <f>sz!AG600</f>
        <v>0</v>
      </c>
      <c r="G600">
        <f>sz!AF600</f>
        <v>0</v>
      </c>
      <c r="H600">
        <f>sz!AU600</f>
        <v>0</v>
      </c>
      <c r="I600">
        <f>sz!AT600</f>
        <v>0</v>
      </c>
      <c r="J600">
        <f>sz!BI600</f>
        <v>0</v>
      </c>
      <c r="K600">
        <f>sz!BH600</f>
        <v>0</v>
      </c>
      <c r="L600">
        <f>sz!BX600</f>
        <v>0</v>
      </c>
      <c r="M600">
        <f>sz!BW600</f>
        <v>0</v>
      </c>
      <c r="N600">
        <f>sz!CM600</f>
        <v>0</v>
      </c>
      <c r="O600">
        <f>sz!CL600</f>
        <v>0</v>
      </c>
      <c r="P600">
        <f>sz!DB600</f>
        <v>0</v>
      </c>
      <c r="Q600">
        <f>sz!DA600</f>
        <v>0</v>
      </c>
      <c r="R600">
        <f>sz!DQ600</f>
        <v>0</v>
      </c>
      <c r="S600">
        <f>sz!DP600</f>
        <v>0</v>
      </c>
      <c r="AE600" t="e">
        <f t="shared" si="19"/>
        <v>#N/A</v>
      </c>
      <c r="AF600" t="e">
        <f t="shared" si="20"/>
        <v>#N/A</v>
      </c>
    </row>
    <row r="601" spans="2:32">
      <c r="B601">
        <f>sz!D601</f>
        <v>0</v>
      </c>
      <c r="C601">
        <f>sz!C601</f>
        <v>0</v>
      </c>
      <c r="D601">
        <f>sz!S601</f>
        <v>0</v>
      </c>
      <c r="E601">
        <f>sz!R601</f>
        <v>0</v>
      </c>
      <c r="F601">
        <f>sz!AG601</f>
        <v>0</v>
      </c>
      <c r="G601">
        <f>sz!AF601</f>
        <v>0</v>
      </c>
      <c r="H601">
        <f>sz!AU601</f>
        <v>0</v>
      </c>
      <c r="I601">
        <f>sz!AT601</f>
        <v>0</v>
      </c>
      <c r="J601">
        <f>sz!BI601</f>
        <v>0</v>
      </c>
      <c r="K601">
        <f>sz!BH601</f>
        <v>0</v>
      </c>
      <c r="L601">
        <f>sz!BX601</f>
        <v>0</v>
      </c>
      <c r="M601">
        <f>sz!BW601</f>
        <v>0</v>
      </c>
      <c r="N601">
        <f>sz!CM601</f>
        <v>0</v>
      </c>
      <c r="O601">
        <f>sz!CL601</f>
        <v>0</v>
      </c>
      <c r="P601">
        <f>sz!DB601</f>
        <v>0</v>
      </c>
      <c r="Q601">
        <f>sz!DA601</f>
        <v>0</v>
      </c>
      <c r="R601">
        <f>sz!DQ601</f>
        <v>0</v>
      </c>
      <c r="S601">
        <f>sz!DP601</f>
        <v>0</v>
      </c>
      <c r="AE601" t="e">
        <f t="shared" si="19"/>
        <v>#N/A</v>
      </c>
      <c r="AF601" t="e">
        <f t="shared" si="20"/>
        <v>#N/A</v>
      </c>
    </row>
    <row r="602" spans="2:32">
      <c r="B602">
        <f>sz!D602</f>
        <v>0</v>
      </c>
      <c r="C602">
        <f>sz!C602</f>
        <v>0</v>
      </c>
      <c r="D602">
        <f>sz!S602</f>
        <v>0</v>
      </c>
      <c r="E602">
        <f>sz!R602</f>
        <v>0</v>
      </c>
      <c r="F602">
        <f>sz!AG602</f>
        <v>0</v>
      </c>
      <c r="G602">
        <f>sz!AF602</f>
        <v>0</v>
      </c>
      <c r="H602">
        <f>sz!AU602</f>
        <v>0</v>
      </c>
      <c r="I602">
        <f>sz!AT602</f>
        <v>0</v>
      </c>
      <c r="J602">
        <f>sz!BI602</f>
        <v>0</v>
      </c>
      <c r="K602">
        <f>sz!BH602</f>
        <v>0</v>
      </c>
      <c r="L602">
        <f>sz!BX602</f>
        <v>0</v>
      </c>
      <c r="M602">
        <f>sz!BW602</f>
        <v>0</v>
      </c>
      <c r="N602">
        <f>sz!CM602</f>
        <v>0</v>
      </c>
      <c r="O602">
        <f>sz!CL602</f>
        <v>0</v>
      </c>
      <c r="P602">
        <f>sz!DB602</f>
        <v>0</v>
      </c>
      <c r="Q602">
        <f>sz!DA602</f>
        <v>0</v>
      </c>
      <c r="R602">
        <f>sz!DQ602</f>
        <v>0</v>
      </c>
      <c r="S602">
        <f>sz!DP602</f>
        <v>0</v>
      </c>
      <c r="AE602" t="e">
        <f t="shared" si="19"/>
        <v>#N/A</v>
      </c>
      <c r="AF602" t="e">
        <f t="shared" si="20"/>
        <v>#N/A</v>
      </c>
    </row>
    <row r="603" spans="2:32">
      <c r="B603">
        <f>sz!D603</f>
        <v>0</v>
      </c>
      <c r="C603">
        <f>sz!C603</f>
        <v>0</v>
      </c>
      <c r="D603">
        <f>sz!S603</f>
        <v>0</v>
      </c>
      <c r="E603">
        <f>sz!R603</f>
        <v>0</v>
      </c>
      <c r="F603">
        <f>sz!AG603</f>
        <v>0</v>
      </c>
      <c r="G603">
        <f>sz!AF603</f>
        <v>0</v>
      </c>
      <c r="H603">
        <f>sz!AU603</f>
        <v>0</v>
      </c>
      <c r="I603">
        <f>sz!AT603</f>
        <v>0</v>
      </c>
      <c r="J603">
        <f>sz!BI603</f>
        <v>0</v>
      </c>
      <c r="K603">
        <f>sz!BH603</f>
        <v>0</v>
      </c>
      <c r="L603">
        <f>sz!BX603</f>
        <v>0</v>
      </c>
      <c r="M603">
        <f>sz!BW603</f>
        <v>0</v>
      </c>
      <c r="N603">
        <f>sz!CM603</f>
        <v>0</v>
      </c>
      <c r="O603">
        <f>sz!CL603</f>
        <v>0</v>
      </c>
      <c r="P603">
        <f>sz!DB603</f>
        <v>0</v>
      </c>
      <c r="Q603">
        <f>sz!DA603</f>
        <v>0</v>
      </c>
      <c r="R603">
        <f>sz!DQ603</f>
        <v>0</v>
      </c>
      <c r="S603">
        <f>sz!DP603</f>
        <v>0</v>
      </c>
      <c r="AE603" t="e">
        <f t="shared" si="19"/>
        <v>#N/A</v>
      </c>
      <c r="AF603" t="e">
        <f t="shared" si="20"/>
        <v>#N/A</v>
      </c>
    </row>
    <row r="604" spans="2:32">
      <c r="B604">
        <f>sz!D604</f>
        <v>0</v>
      </c>
      <c r="C604">
        <f>sz!C604</f>
        <v>0</v>
      </c>
      <c r="D604">
        <f>sz!S604</f>
        <v>0</v>
      </c>
      <c r="E604">
        <f>sz!R604</f>
        <v>0</v>
      </c>
      <c r="F604">
        <f>sz!AG604</f>
        <v>0</v>
      </c>
      <c r="G604">
        <f>sz!AF604</f>
        <v>0</v>
      </c>
      <c r="H604">
        <f>sz!AU604</f>
        <v>0</v>
      </c>
      <c r="I604">
        <f>sz!AT604</f>
        <v>0</v>
      </c>
      <c r="J604">
        <f>sz!BI604</f>
        <v>0</v>
      </c>
      <c r="K604">
        <f>sz!BH604</f>
        <v>0</v>
      </c>
      <c r="L604">
        <f>sz!BX604</f>
        <v>0</v>
      </c>
      <c r="M604">
        <f>sz!BW604</f>
        <v>0</v>
      </c>
      <c r="N604">
        <f>sz!CM604</f>
        <v>0</v>
      </c>
      <c r="O604">
        <f>sz!CL604</f>
        <v>0</v>
      </c>
      <c r="P604">
        <f>sz!DB604</f>
        <v>0</v>
      </c>
      <c r="Q604">
        <f>sz!DA604</f>
        <v>0</v>
      </c>
      <c r="R604">
        <f>sz!DQ604</f>
        <v>0</v>
      </c>
      <c r="S604">
        <f>sz!DP604</f>
        <v>0</v>
      </c>
      <c r="AE604" t="e">
        <f t="shared" si="19"/>
        <v>#N/A</v>
      </c>
      <c r="AF604" t="e">
        <f t="shared" si="20"/>
        <v>#N/A</v>
      </c>
    </row>
    <row r="605" spans="2:32">
      <c r="B605">
        <f>sz!D605</f>
        <v>0</v>
      </c>
      <c r="C605">
        <f>sz!C605</f>
        <v>0</v>
      </c>
      <c r="D605">
        <f>sz!S605</f>
        <v>0</v>
      </c>
      <c r="E605">
        <f>sz!R605</f>
        <v>0</v>
      </c>
      <c r="F605">
        <f>sz!AG605</f>
        <v>0</v>
      </c>
      <c r="G605">
        <f>sz!AF605</f>
        <v>0</v>
      </c>
      <c r="H605">
        <f>sz!AU605</f>
        <v>0</v>
      </c>
      <c r="I605">
        <f>sz!AT605</f>
        <v>0</v>
      </c>
      <c r="J605">
        <f>sz!BI605</f>
        <v>0</v>
      </c>
      <c r="K605">
        <f>sz!BH605</f>
        <v>0</v>
      </c>
      <c r="L605">
        <f>sz!BX605</f>
        <v>0</v>
      </c>
      <c r="M605">
        <f>sz!BW605</f>
        <v>0</v>
      </c>
      <c r="N605">
        <f>sz!CM605</f>
        <v>0</v>
      </c>
      <c r="O605">
        <f>sz!CL605</f>
        <v>0</v>
      </c>
      <c r="P605">
        <f>sz!DB605</f>
        <v>0</v>
      </c>
      <c r="Q605">
        <f>sz!DA605</f>
        <v>0</v>
      </c>
      <c r="R605">
        <f>sz!DQ605</f>
        <v>0</v>
      </c>
      <c r="S605">
        <f>sz!DP605</f>
        <v>0</v>
      </c>
      <c r="AE605" t="e">
        <f t="shared" si="19"/>
        <v>#N/A</v>
      </c>
      <c r="AF605" t="e">
        <f t="shared" si="20"/>
        <v>#N/A</v>
      </c>
    </row>
    <row r="606" spans="2:32">
      <c r="B606">
        <f>sz!D606</f>
        <v>0</v>
      </c>
      <c r="C606">
        <f>sz!C606</f>
        <v>0</v>
      </c>
      <c r="D606">
        <f>sz!S606</f>
        <v>0</v>
      </c>
      <c r="E606">
        <f>sz!R606</f>
        <v>0</v>
      </c>
      <c r="F606">
        <f>sz!AG606</f>
        <v>0</v>
      </c>
      <c r="G606">
        <f>sz!AF606</f>
        <v>0</v>
      </c>
      <c r="H606">
        <f>sz!AU606</f>
        <v>0</v>
      </c>
      <c r="I606">
        <f>sz!AT606</f>
        <v>0</v>
      </c>
      <c r="J606">
        <f>sz!BI606</f>
        <v>0</v>
      </c>
      <c r="K606">
        <f>sz!BH606</f>
        <v>0</v>
      </c>
      <c r="L606">
        <f>sz!BX606</f>
        <v>0</v>
      </c>
      <c r="M606">
        <f>sz!BW606</f>
        <v>0</v>
      </c>
      <c r="N606">
        <f>sz!CM606</f>
        <v>0</v>
      </c>
      <c r="O606">
        <f>sz!CL606</f>
        <v>0</v>
      </c>
      <c r="P606">
        <f>sz!DB606</f>
        <v>0</v>
      </c>
      <c r="Q606">
        <f>sz!DA606</f>
        <v>0</v>
      </c>
      <c r="R606">
        <f>sz!DQ606</f>
        <v>0</v>
      </c>
      <c r="S606">
        <f>sz!DP606</f>
        <v>0</v>
      </c>
      <c r="AE606" t="e">
        <f t="shared" si="19"/>
        <v>#N/A</v>
      </c>
      <c r="AF606" t="e">
        <f t="shared" si="20"/>
        <v>#N/A</v>
      </c>
    </row>
    <row r="607" spans="2:32">
      <c r="B607">
        <f>sz!D607</f>
        <v>0</v>
      </c>
      <c r="C607">
        <f>sz!C607</f>
        <v>0</v>
      </c>
      <c r="D607">
        <f>sz!S607</f>
        <v>0</v>
      </c>
      <c r="E607">
        <f>sz!R607</f>
        <v>0</v>
      </c>
      <c r="F607">
        <f>sz!AG607</f>
        <v>0</v>
      </c>
      <c r="G607">
        <f>sz!AF607</f>
        <v>0</v>
      </c>
      <c r="H607">
        <f>sz!AU607</f>
        <v>0</v>
      </c>
      <c r="I607">
        <f>sz!AT607</f>
        <v>0</v>
      </c>
      <c r="J607">
        <f>sz!BI607</f>
        <v>0</v>
      </c>
      <c r="K607">
        <f>sz!BH607</f>
        <v>0</v>
      </c>
      <c r="L607">
        <f>sz!BX607</f>
        <v>0</v>
      </c>
      <c r="M607">
        <f>sz!BW607</f>
        <v>0</v>
      </c>
      <c r="N607">
        <f>sz!CM607</f>
        <v>0</v>
      </c>
      <c r="O607">
        <f>sz!CL607</f>
        <v>0</v>
      </c>
      <c r="P607">
        <f>sz!DB607</f>
        <v>0</v>
      </c>
      <c r="Q607">
        <f>sz!DA607</f>
        <v>0</v>
      </c>
      <c r="R607">
        <f>sz!DQ607</f>
        <v>0</v>
      </c>
      <c r="S607">
        <f>sz!DP607</f>
        <v>0</v>
      </c>
      <c r="AE607" t="e">
        <f t="shared" si="19"/>
        <v>#N/A</v>
      </c>
      <c r="AF607" t="e">
        <f t="shared" si="20"/>
        <v>#N/A</v>
      </c>
    </row>
    <row r="608" spans="2:32">
      <c r="B608">
        <f>sz!D608</f>
        <v>0</v>
      </c>
      <c r="C608">
        <f>sz!C608</f>
        <v>0</v>
      </c>
      <c r="D608">
        <f>sz!S608</f>
        <v>0</v>
      </c>
      <c r="E608">
        <f>sz!R608</f>
        <v>0</v>
      </c>
      <c r="F608">
        <f>sz!AG608</f>
        <v>0</v>
      </c>
      <c r="G608">
        <f>sz!AF608</f>
        <v>0</v>
      </c>
      <c r="H608">
        <f>sz!AU608</f>
        <v>0</v>
      </c>
      <c r="I608">
        <f>sz!AT608</f>
        <v>0</v>
      </c>
      <c r="J608">
        <f>sz!BI608</f>
        <v>0</v>
      </c>
      <c r="K608">
        <f>sz!BH608</f>
        <v>0</v>
      </c>
      <c r="L608">
        <f>sz!BX608</f>
        <v>0</v>
      </c>
      <c r="M608">
        <f>sz!BW608</f>
        <v>0</v>
      </c>
      <c r="N608">
        <f>sz!CM608</f>
        <v>0</v>
      </c>
      <c r="O608">
        <f>sz!CL608</f>
        <v>0</v>
      </c>
      <c r="P608">
        <f>sz!DB608</f>
        <v>0</v>
      </c>
      <c r="Q608">
        <f>sz!DA608</f>
        <v>0</v>
      </c>
      <c r="R608">
        <f>sz!DQ608</f>
        <v>0</v>
      </c>
      <c r="S608">
        <f>sz!DP608</f>
        <v>0</v>
      </c>
      <c r="AE608" t="e">
        <f t="shared" si="19"/>
        <v>#N/A</v>
      </c>
      <c r="AF608" t="e">
        <f t="shared" si="20"/>
        <v>#N/A</v>
      </c>
    </row>
    <row r="609" spans="2:32">
      <c r="B609">
        <f>sz!D609</f>
        <v>0</v>
      </c>
      <c r="C609">
        <f>sz!C609</f>
        <v>0</v>
      </c>
      <c r="D609">
        <f>sz!S609</f>
        <v>0</v>
      </c>
      <c r="E609">
        <f>sz!R609</f>
        <v>0</v>
      </c>
      <c r="F609">
        <f>sz!AG609</f>
        <v>0</v>
      </c>
      <c r="G609">
        <f>sz!AF609</f>
        <v>0</v>
      </c>
      <c r="H609">
        <f>sz!AU609</f>
        <v>0</v>
      </c>
      <c r="I609">
        <f>sz!AT609</f>
        <v>0</v>
      </c>
      <c r="J609">
        <f>sz!BI609</f>
        <v>0</v>
      </c>
      <c r="K609">
        <f>sz!BH609</f>
        <v>0</v>
      </c>
      <c r="L609">
        <f>sz!BX609</f>
        <v>0</v>
      </c>
      <c r="M609">
        <f>sz!BW609</f>
        <v>0</v>
      </c>
      <c r="N609">
        <f>sz!CM609</f>
        <v>0</v>
      </c>
      <c r="O609">
        <f>sz!CL609</f>
        <v>0</v>
      </c>
      <c r="P609">
        <f>sz!DB609</f>
        <v>0</v>
      </c>
      <c r="Q609">
        <f>sz!DA609</f>
        <v>0</v>
      </c>
      <c r="R609">
        <f>sz!DQ609</f>
        <v>0</v>
      </c>
      <c r="S609">
        <f>sz!DP609</f>
        <v>0</v>
      </c>
      <c r="AE609" t="e">
        <f t="shared" si="19"/>
        <v>#N/A</v>
      </c>
      <c r="AF609" t="e">
        <f t="shared" si="20"/>
        <v>#N/A</v>
      </c>
    </row>
    <row r="610" spans="2:32">
      <c r="B610">
        <f>sz!D610</f>
        <v>0</v>
      </c>
      <c r="C610">
        <f>sz!C610</f>
        <v>0</v>
      </c>
      <c r="D610">
        <f>sz!S610</f>
        <v>0</v>
      </c>
      <c r="E610">
        <f>sz!R610</f>
        <v>0</v>
      </c>
      <c r="F610">
        <f>sz!AG610</f>
        <v>0</v>
      </c>
      <c r="G610">
        <f>sz!AF610</f>
        <v>0</v>
      </c>
      <c r="H610">
        <f>sz!AU610</f>
        <v>0</v>
      </c>
      <c r="I610">
        <f>sz!AT610</f>
        <v>0</v>
      </c>
      <c r="J610">
        <f>sz!BI610</f>
        <v>0</v>
      </c>
      <c r="K610">
        <f>sz!BH610</f>
        <v>0</v>
      </c>
      <c r="L610">
        <f>sz!BX610</f>
        <v>0</v>
      </c>
      <c r="M610">
        <f>sz!BW610</f>
        <v>0</v>
      </c>
      <c r="N610">
        <f>sz!CM610</f>
        <v>0</v>
      </c>
      <c r="O610">
        <f>sz!CL610</f>
        <v>0</v>
      </c>
      <c r="P610">
        <f>sz!DB610</f>
        <v>0</v>
      </c>
      <c r="Q610">
        <f>sz!DA610</f>
        <v>0</v>
      </c>
      <c r="R610">
        <f>sz!DQ610</f>
        <v>0</v>
      </c>
      <c r="S610">
        <f>sz!DP610</f>
        <v>0</v>
      </c>
      <c r="AE610" t="e">
        <f t="shared" si="19"/>
        <v>#N/A</v>
      </c>
      <c r="AF610" t="e">
        <f t="shared" si="20"/>
        <v>#N/A</v>
      </c>
    </row>
    <row r="611" spans="2:32">
      <c r="B611">
        <f>sz!D611</f>
        <v>0</v>
      </c>
      <c r="C611">
        <f>sz!C611</f>
        <v>0</v>
      </c>
      <c r="D611">
        <f>sz!S611</f>
        <v>0</v>
      </c>
      <c r="E611">
        <f>sz!R611</f>
        <v>0</v>
      </c>
      <c r="F611">
        <f>sz!AG611</f>
        <v>0</v>
      </c>
      <c r="G611">
        <f>sz!AF611</f>
        <v>0</v>
      </c>
      <c r="H611">
        <f>sz!AU611</f>
        <v>0</v>
      </c>
      <c r="I611">
        <f>sz!AT611</f>
        <v>0</v>
      </c>
      <c r="J611">
        <f>sz!BI611</f>
        <v>0</v>
      </c>
      <c r="K611">
        <f>sz!BH611</f>
        <v>0</v>
      </c>
      <c r="L611">
        <f>sz!BX611</f>
        <v>0</v>
      </c>
      <c r="M611">
        <f>sz!BW611</f>
        <v>0</v>
      </c>
      <c r="N611">
        <f>sz!CM611</f>
        <v>0</v>
      </c>
      <c r="O611">
        <f>sz!CL611</f>
        <v>0</v>
      </c>
      <c r="P611">
        <f>sz!DB611</f>
        <v>0</v>
      </c>
      <c r="Q611">
        <f>sz!DA611</f>
        <v>0</v>
      </c>
      <c r="R611">
        <f>sz!DQ611</f>
        <v>0</v>
      </c>
      <c r="S611">
        <f>sz!DP611</f>
        <v>0</v>
      </c>
      <c r="AE611" t="e">
        <f t="shared" si="19"/>
        <v>#N/A</v>
      </c>
      <c r="AF611" t="e">
        <f t="shared" si="20"/>
        <v>#N/A</v>
      </c>
    </row>
    <row r="612" spans="2:32">
      <c r="B612">
        <f>sz!D612</f>
        <v>0</v>
      </c>
      <c r="C612">
        <f>sz!C612</f>
        <v>0</v>
      </c>
      <c r="D612">
        <f>sz!S612</f>
        <v>0</v>
      </c>
      <c r="E612">
        <f>sz!R612</f>
        <v>0</v>
      </c>
      <c r="F612">
        <f>sz!AG612</f>
        <v>0</v>
      </c>
      <c r="G612">
        <f>sz!AF612</f>
        <v>0</v>
      </c>
      <c r="H612">
        <f>sz!AU612</f>
        <v>0</v>
      </c>
      <c r="I612">
        <f>sz!AT612</f>
        <v>0</v>
      </c>
      <c r="J612">
        <f>sz!BI612</f>
        <v>0</v>
      </c>
      <c r="K612">
        <f>sz!BH612</f>
        <v>0</v>
      </c>
      <c r="L612">
        <f>sz!BX612</f>
        <v>0</v>
      </c>
      <c r="M612">
        <f>sz!BW612</f>
        <v>0</v>
      </c>
      <c r="N612">
        <f>sz!CM612</f>
        <v>0</v>
      </c>
      <c r="O612">
        <f>sz!CL612</f>
        <v>0</v>
      </c>
      <c r="P612">
        <f>sz!DB612</f>
        <v>0</v>
      </c>
      <c r="Q612">
        <f>sz!DA612</f>
        <v>0</v>
      </c>
      <c r="R612">
        <f>sz!DQ612</f>
        <v>0</v>
      </c>
      <c r="S612">
        <f>sz!DP612</f>
        <v>0</v>
      </c>
      <c r="AE612" t="e">
        <f t="shared" si="19"/>
        <v>#N/A</v>
      </c>
      <c r="AF612" t="e">
        <f t="shared" si="20"/>
        <v>#N/A</v>
      </c>
    </row>
    <row r="613" spans="2:32">
      <c r="B613">
        <f>sz!D613</f>
        <v>0</v>
      </c>
      <c r="C613">
        <f>sz!C613</f>
        <v>0</v>
      </c>
      <c r="D613">
        <f>sz!S613</f>
        <v>0</v>
      </c>
      <c r="E613">
        <f>sz!R613</f>
        <v>0</v>
      </c>
      <c r="F613">
        <f>sz!AG613</f>
        <v>0</v>
      </c>
      <c r="G613">
        <f>sz!AF613</f>
        <v>0</v>
      </c>
      <c r="H613">
        <f>sz!AU613</f>
        <v>0</v>
      </c>
      <c r="I613">
        <f>sz!AT613</f>
        <v>0</v>
      </c>
      <c r="J613">
        <f>sz!BI613</f>
        <v>0</v>
      </c>
      <c r="K613">
        <f>sz!BH613</f>
        <v>0</v>
      </c>
      <c r="L613">
        <f>sz!BX613</f>
        <v>0</v>
      </c>
      <c r="M613">
        <f>sz!BW613</f>
        <v>0</v>
      </c>
      <c r="N613">
        <f>sz!CM613</f>
        <v>0</v>
      </c>
      <c r="O613">
        <f>sz!CL613</f>
        <v>0</v>
      </c>
      <c r="P613">
        <f>sz!DB613</f>
        <v>0</v>
      </c>
      <c r="Q613">
        <f>sz!DA613</f>
        <v>0</v>
      </c>
      <c r="R613">
        <f>sz!DQ613</f>
        <v>0</v>
      </c>
      <c r="S613">
        <f>sz!DP613</f>
        <v>0</v>
      </c>
      <c r="AE613" t="e">
        <f t="shared" si="19"/>
        <v>#N/A</v>
      </c>
      <c r="AF613" t="e">
        <f t="shared" si="20"/>
        <v>#N/A</v>
      </c>
    </row>
    <row r="614" spans="2:32">
      <c r="B614">
        <f>sz!D614</f>
        <v>0</v>
      </c>
      <c r="C614">
        <f>sz!C614</f>
        <v>0</v>
      </c>
      <c r="D614">
        <f>sz!S614</f>
        <v>0</v>
      </c>
      <c r="E614">
        <f>sz!R614</f>
        <v>0</v>
      </c>
      <c r="F614">
        <f>sz!AG614</f>
        <v>0</v>
      </c>
      <c r="G614">
        <f>sz!AF614</f>
        <v>0</v>
      </c>
      <c r="H614">
        <f>sz!AU614</f>
        <v>0</v>
      </c>
      <c r="I614">
        <f>sz!AT614</f>
        <v>0</v>
      </c>
      <c r="J614">
        <f>sz!BI614</f>
        <v>0</v>
      </c>
      <c r="K614">
        <f>sz!BH614</f>
        <v>0</v>
      </c>
      <c r="L614">
        <f>sz!BX614</f>
        <v>0</v>
      </c>
      <c r="M614">
        <f>sz!BW614</f>
        <v>0</v>
      </c>
      <c r="N614">
        <f>sz!CM614</f>
        <v>0</v>
      </c>
      <c r="O614">
        <f>sz!CL614</f>
        <v>0</v>
      </c>
      <c r="P614">
        <f>sz!DB614</f>
        <v>0</v>
      </c>
      <c r="Q614">
        <f>sz!DA614</f>
        <v>0</v>
      </c>
      <c r="R614">
        <f>sz!DQ614</f>
        <v>0</v>
      </c>
      <c r="S614">
        <f>sz!DP614</f>
        <v>0</v>
      </c>
      <c r="AE614" t="e">
        <f t="shared" si="19"/>
        <v>#N/A</v>
      </c>
      <c r="AF614" t="e">
        <f t="shared" si="20"/>
        <v>#N/A</v>
      </c>
    </row>
    <row r="615" spans="2:32">
      <c r="B615">
        <f>sz!D615</f>
        <v>0</v>
      </c>
      <c r="C615">
        <f>sz!C615</f>
        <v>0</v>
      </c>
      <c r="D615">
        <f>sz!S615</f>
        <v>0</v>
      </c>
      <c r="E615">
        <f>sz!R615</f>
        <v>0</v>
      </c>
      <c r="F615">
        <f>sz!AG615</f>
        <v>0</v>
      </c>
      <c r="G615">
        <f>sz!AF615</f>
        <v>0</v>
      </c>
      <c r="H615">
        <f>sz!AU615</f>
        <v>0</v>
      </c>
      <c r="I615">
        <f>sz!AT615</f>
        <v>0</v>
      </c>
      <c r="J615">
        <f>sz!BI615</f>
        <v>0</v>
      </c>
      <c r="K615">
        <f>sz!BH615</f>
        <v>0</v>
      </c>
      <c r="L615">
        <f>sz!BX615</f>
        <v>0</v>
      </c>
      <c r="M615">
        <f>sz!BW615</f>
        <v>0</v>
      </c>
      <c r="N615">
        <f>sz!CM615</f>
        <v>0</v>
      </c>
      <c r="O615">
        <f>sz!CL615</f>
        <v>0</v>
      </c>
      <c r="P615">
        <f>sz!DB615</f>
        <v>0</v>
      </c>
      <c r="Q615">
        <f>sz!DA615</f>
        <v>0</v>
      </c>
      <c r="R615">
        <f>sz!DQ615</f>
        <v>0</v>
      </c>
      <c r="S615">
        <f>sz!DP615</f>
        <v>0</v>
      </c>
      <c r="AE615" t="e">
        <f t="shared" si="19"/>
        <v>#N/A</v>
      </c>
      <c r="AF615" t="e">
        <f t="shared" si="20"/>
        <v>#N/A</v>
      </c>
    </row>
    <row r="616" spans="2:32">
      <c r="B616">
        <f>sz!D616</f>
        <v>0</v>
      </c>
      <c r="C616">
        <f>sz!C616</f>
        <v>0</v>
      </c>
      <c r="D616">
        <f>sz!S616</f>
        <v>0</v>
      </c>
      <c r="E616">
        <f>sz!R616</f>
        <v>0</v>
      </c>
      <c r="F616">
        <f>sz!AG616</f>
        <v>0</v>
      </c>
      <c r="G616">
        <f>sz!AF616</f>
        <v>0</v>
      </c>
      <c r="H616">
        <f>sz!AU616</f>
        <v>0</v>
      </c>
      <c r="I616">
        <f>sz!AT616</f>
        <v>0</v>
      </c>
      <c r="J616">
        <f>sz!BI616</f>
        <v>0</v>
      </c>
      <c r="K616">
        <f>sz!BH616</f>
        <v>0</v>
      </c>
      <c r="L616">
        <f>sz!BX616</f>
        <v>0</v>
      </c>
      <c r="M616">
        <f>sz!BW616</f>
        <v>0</v>
      </c>
      <c r="N616">
        <f>sz!CM616</f>
        <v>0</v>
      </c>
      <c r="O616">
        <f>sz!CL616</f>
        <v>0</v>
      </c>
      <c r="P616">
        <f>sz!DB616</f>
        <v>0</v>
      </c>
      <c r="Q616">
        <f>sz!DA616</f>
        <v>0</v>
      </c>
      <c r="R616">
        <f>sz!DQ616</f>
        <v>0</v>
      </c>
      <c r="S616">
        <f>sz!DP616</f>
        <v>0</v>
      </c>
      <c r="AE616" t="e">
        <f t="shared" si="19"/>
        <v>#N/A</v>
      </c>
      <c r="AF616" t="e">
        <f t="shared" si="20"/>
        <v>#N/A</v>
      </c>
    </row>
    <row r="617" spans="2:32">
      <c r="B617">
        <f>sz!D617</f>
        <v>0</v>
      </c>
      <c r="C617">
        <f>sz!C617</f>
        <v>0</v>
      </c>
      <c r="D617">
        <f>sz!S617</f>
        <v>0</v>
      </c>
      <c r="E617">
        <f>sz!R617</f>
        <v>0</v>
      </c>
      <c r="F617">
        <f>sz!AG617</f>
        <v>0</v>
      </c>
      <c r="G617">
        <f>sz!AF617</f>
        <v>0</v>
      </c>
      <c r="H617">
        <f>sz!AU617</f>
        <v>0</v>
      </c>
      <c r="I617">
        <f>sz!AT617</f>
        <v>0</v>
      </c>
      <c r="J617">
        <f>sz!BI617</f>
        <v>0</v>
      </c>
      <c r="K617">
        <f>sz!BH617</f>
        <v>0</v>
      </c>
      <c r="L617">
        <f>sz!BX617</f>
        <v>0</v>
      </c>
      <c r="M617">
        <f>sz!BW617</f>
        <v>0</v>
      </c>
      <c r="N617">
        <f>sz!CM617</f>
        <v>0</v>
      </c>
      <c r="O617">
        <f>sz!CL617</f>
        <v>0</v>
      </c>
      <c r="P617">
        <f>sz!DB617</f>
        <v>0</v>
      </c>
      <c r="Q617">
        <f>sz!DA617</f>
        <v>0</v>
      </c>
      <c r="R617">
        <f>sz!DQ617</f>
        <v>0</v>
      </c>
      <c r="S617">
        <f>sz!DP617</f>
        <v>0</v>
      </c>
      <c r="AE617" t="e">
        <f t="shared" si="19"/>
        <v>#N/A</v>
      </c>
      <c r="AF617" t="e">
        <f t="shared" si="20"/>
        <v>#N/A</v>
      </c>
    </row>
    <row r="618" spans="2:32">
      <c r="B618">
        <f>sz!D618</f>
        <v>0</v>
      </c>
      <c r="C618">
        <f>sz!C618</f>
        <v>0</v>
      </c>
      <c r="D618">
        <f>sz!S618</f>
        <v>0</v>
      </c>
      <c r="E618">
        <f>sz!R618</f>
        <v>0</v>
      </c>
      <c r="F618">
        <f>sz!AG618</f>
        <v>0</v>
      </c>
      <c r="G618">
        <f>sz!AF618</f>
        <v>0</v>
      </c>
      <c r="H618">
        <f>sz!AU618</f>
        <v>0</v>
      </c>
      <c r="I618">
        <f>sz!AT618</f>
        <v>0</v>
      </c>
      <c r="J618">
        <f>sz!BI618</f>
        <v>0</v>
      </c>
      <c r="K618">
        <f>sz!BH618</f>
        <v>0</v>
      </c>
      <c r="L618">
        <f>sz!BX618</f>
        <v>0</v>
      </c>
      <c r="M618">
        <f>sz!BW618</f>
        <v>0</v>
      </c>
      <c r="N618">
        <f>sz!CM618</f>
        <v>0</v>
      </c>
      <c r="O618">
        <f>sz!CL618</f>
        <v>0</v>
      </c>
      <c r="P618">
        <f>sz!DB618</f>
        <v>0</v>
      </c>
      <c r="Q618">
        <f>sz!DA618</f>
        <v>0</v>
      </c>
      <c r="R618">
        <f>sz!DQ618</f>
        <v>0</v>
      </c>
      <c r="S618">
        <f>sz!DP618</f>
        <v>0</v>
      </c>
      <c r="AE618" t="e">
        <f t="shared" si="19"/>
        <v>#N/A</v>
      </c>
      <c r="AF618" t="e">
        <f t="shared" si="20"/>
        <v>#N/A</v>
      </c>
    </row>
    <row r="619" spans="2:32">
      <c r="B619">
        <f>sz!D619</f>
        <v>0</v>
      </c>
      <c r="C619">
        <f>sz!C619</f>
        <v>0</v>
      </c>
      <c r="D619">
        <f>sz!S619</f>
        <v>0</v>
      </c>
      <c r="E619">
        <f>sz!R619</f>
        <v>0</v>
      </c>
      <c r="F619">
        <f>sz!AG619</f>
        <v>0</v>
      </c>
      <c r="G619">
        <f>sz!AF619</f>
        <v>0</v>
      </c>
      <c r="H619">
        <f>sz!AU619</f>
        <v>0</v>
      </c>
      <c r="I619">
        <f>sz!AT619</f>
        <v>0</v>
      </c>
      <c r="J619">
        <f>sz!BI619</f>
        <v>0</v>
      </c>
      <c r="K619">
        <f>sz!BH619</f>
        <v>0</v>
      </c>
      <c r="L619">
        <f>sz!BX619</f>
        <v>0</v>
      </c>
      <c r="M619">
        <f>sz!BW619</f>
        <v>0</v>
      </c>
      <c r="N619">
        <f>sz!CM619</f>
        <v>0</v>
      </c>
      <c r="O619">
        <f>sz!CL619</f>
        <v>0</v>
      </c>
      <c r="P619">
        <f>sz!DB619</f>
        <v>0</v>
      </c>
      <c r="Q619">
        <f>sz!DA619</f>
        <v>0</v>
      </c>
      <c r="R619">
        <f>sz!DQ619</f>
        <v>0</v>
      </c>
      <c r="S619">
        <f>sz!DP619</f>
        <v>0</v>
      </c>
      <c r="AE619" t="e">
        <f t="shared" si="19"/>
        <v>#N/A</v>
      </c>
      <c r="AF619" t="e">
        <f t="shared" si="20"/>
        <v>#N/A</v>
      </c>
    </row>
    <row r="620" spans="2:32">
      <c r="B620">
        <f>sz!D620</f>
        <v>0</v>
      </c>
      <c r="C620">
        <f>sz!C620</f>
        <v>0</v>
      </c>
      <c r="D620">
        <f>sz!S620</f>
        <v>0</v>
      </c>
      <c r="E620">
        <f>sz!R620</f>
        <v>0</v>
      </c>
      <c r="F620">
        <f>sz!AG620</f>
        <v>0</v>
      </c>
      <c r="G620">
        <f>sz!AF620</f>
        <v>0</v>
      </c>
      <c r="H620">
        <f>sz!AU620</f>
        <v>0</v>
      </c>
      <c r="I620">
        <f>sz!AT620</f>
        <v>0</v>
      </c>
      <c r="J620">
        <f>sz!BI620</f>
        <v>0</v>
      </c>
      <c r="K620">
        <f>sz!BH620</f>
        <v>0</v>
      </c>
      <c r="L620">
        <f>sz!BX620</f>
        <v>0</v>
      </c>
      <c r="M620">
        <f>sz!BW620</f>
        <v>0</v>
      </c>
      <c r="N620">
        <f>sz!CM620</f>
        <v>0</v>
      </c>
      <c r="O620">
        <f>sz!CL620</f>
        <v>0</v>
      </c>
      <c r="P620">
        <f>sz!DB620</f>
        <v>0</v>
      </c>
      <c r="Q620">
        <f>sz!DA620</f>
        <v>0</v>
      </c>
      <c r="R620">
        <f>sz!DQ620</f>
        <v>0</v>
      </c>
      <c r="S620">
        <f>sz!DP620</f>
        <v>0</v>
      </c>
      <c r="AE620" t="e">
        <f t="shared" si="19"/>
        <v>#N/A</v>
      </c>
      <c r="AF620" t="e">
        <f t="shared" si="20"/>
        <v>#N/A</v>
      </c>
    </row>
    <row r="621" spans="2:32">
      <c r="B621">
        <f>sz!D621</f>
        <v>0</v>
      </c>
      <c r="C621">
        <f>sz!C621</f>
        <v>0</v>
      </c>
      <c r="D621">
        <f>sz!S621</f>
        <v>0</v>
      </c>
      <c r="E621">
        <f>sz!R621</f>
        <v>0</v>
      </c>
      <c r="F621">
        <f>sz!AG621</f>
        <v>0</v>
      </c>
      <c r="G621">
        <f>sz!AF621</f>
        <v>0</v>
      </c>
      <c r="H621">
        <f>sz!AU621</f>
        <v>0</v>
      </c>
      <c r="I621">
        <f>sz!AT621</f>
        <v>0</v>
      </c>
      <c r="J621">
        <f>sz!BI621</f>
        <v>0</v>
      </c>
      <c r="K621">
        <f>sz!BH621</f>
        <v>0</v>
      </c>
      <c r="L621">
        <f>sz!BX621</f>
        <v>0</v>
      </c>
      <c r="M621">
        <f>sz!BW621</f>
        <v>0</v>
      </c>
      <c r="N621">
        <f>sz!CM621</f>
        <v>0</v>
      </c>
      <c r="O621">
        <f>sz!CL621</f>
        <v>0</v>
      </c>
      <c r="P621">
        <f>sz!DB621</f>
        <v>0</v>
      </c>
      <c r="Q621">
        <f>sz!DA621</f>
        <v>0</v>
      </c>
      <c r="R621">
        <f>sz!DQ621</f>
        <v>0</v>
      </c>
      <c r="S621">
        <f>sz!DP621</f>
        <v>0</v>
      </c>
      <c r="AE621" t="e">
        <f t="shared" si="19"/>
        <v>#N/A</v>
      </c>
      <c r="AF621" t="e">
        <f t="shared" si="20"/>
        <v>#N/A</v>
      </c>
    </row>
    <row r="622" spans="2:32">
      <c r="B622">
        <f>sz!D622</f>
        <v>0</v>
      </c>
      <c r="C622">
        <f>sz!C622</f>
        <v>0</v>
      </c>
      <c r="D622">
        <f>sz!S622</f>
        <v>0</v>
      </c>
      <c r="E622">
        <f>sz!R622</f>
        <v>0</v>
      </c>
      <c r="F622">
        <f>sz!AG622</f>
        <v>0</v>
      </c>
      <c r="G622">
        <f>sz!AF622</f>
        <v>0</v>
      </c>
      <c r="H622">
        <f>sz!AU622</f>
        <v>0</v>
      </c>
      <c r="I622">
        <f>sz!AT622</f>
        <v>0</v>
      </c>
      <c r="J622">
        <f>sz!BI622</f>
        <v>0</v>
      </c>
      <c r="K622">
        <f>sz!BH622</f>
        <v>0</v>
      </c>
      <c r="L622">
        <f>sz!BX622</f>
        <v>0</v>
      </c>
      <c r="M622">
        <f>sz!BW622</f>
        <v>0</v>
      </c>
      <c r="N622">
        <f>sz!CM622</f>
        <v>0</v>
      </c>
      <c r="O622">
        <f>sz!CL622</f>
        <v>0</v>
      </c>
      <c r="P622">
        <f>sz!DB622</f>
        <v>0</v>
      </c>
      <c r="Q622">
        <f>sz!DA622</f>
        <v>0</v>
      </c>
      <c r="R622">
        <f>sz!DQ622</f>
        <v>0</v>
      </c>
      <c r="S622">
        <f>sz!DP622</f>
        <v>0</v>
      </c>
      <c r="AE622" t="e">
        <f t="shared" si="19"/>
        <v>#N/A</v>
      </c>
      <c r="AF622" t="e">
        <f t="shared" si="20"/>
        <v>#N/A</v>
      </c>
    </row>
    <row r="623" spans="2:32">
      <c r="B623">
        <f>sz!D623</f>
        <v>0</v>
      </c>
      <c r="C623">
        <f>sz!C623</f>
        <v>0</v>
      </c>
      <c r="D623">
        <f>sz!S623</f>
        <v>0</v>
      </c>
      <c r="E623">
        <f>sz!R623</f>
        <v>0</v>
      </c>
      <c r="F623">
        <f>sz!AG623</f>
        <v>0</v>
      </c>
      <c r="G623">
        <f>sz!AF623</f>
        <v>0</v>
      </c>
      <c r="H623">
        <f>sz!AU623</f>
        <v>0</v>
      </c>
      <c r="I623">
        <f>sz!AT623</f>
        <v>0</v>
      </c>
      <c r="J623">
        <f>sz!BI623</f>
        <v>0</v>
      </c>
      <c r="K623">
        <f>sz!BH623</f>
        <v>0</v>
      </c>
      <c r="L623">
        <f>sz!BX623</f>
        <v>0</v>
      </c>
      <c r="M623">
        <f>sz!BW623</f>
        <v>0</v>
      </c>
      <c r="N623">
        <f>sz!CM623</f>
        <v>0</v>
      </c>
      <c r="O623">
        <f>sz!CL623</f>
        <v>0</v>
      </c>
      <c r="P623">
        <f>sz!DB623</f>
        <v>0</v>
      </c>
      <c r="Q623">
        <f>sz!DA623</f>
        <v>0</v>
      </c>
      <c r="R623">
        <f>sz!DQ623</f>
        <v>0</v>
      </c>
      <c r="S623">
        <f>sz!DP623</f>
        <v>0</v>
      </c>
      <c r="AE623" t="e">
        <f t="shared" si="19"/>
        <v>#N/A</v>
      </c>
      <c r="AF623" t="e">
        <f t="shared" si="20"/>
        <v>#N/A</v>
      </c>
    </row>
    <row r="624" spans="2:32">
      <c r="B624">
        <f>sz!D624</f>
        <v>0</v>
      </c>
      <c r="C624">
        <f>sz!C624</f>
        <v>0</v>
      </c>
      <c r="D624">
        <f>sz!S624</f>
        <v>0</v>
      </c>
      <c r="E624">
        <f>sz!R624</f>
        <v>0</v>
      </c>
      <c r="F624">
        <f>sz!AG624</f>
        <v>0</v>
      </c>
      <c r="G624">
        <f>sz!AF624</f>
        <v>0</v>
      </c>
      <c r="H624">
        <f>sz!AU624</f>
        <v>0</v>
      </c>
      <c r="I624">
        <f>sz!AT624</f>
        <v>0</v>
      </c>
      <c r="J624">
        <f>sz!BI624</f>
        <v>0</v>
      </c>
      <c r="K624">
        <f>sz!BH624</f>
        <v>0</v>
      </c>
      <c r="L624">
        <f>sz!BX624</f>
        <v>0</v>
      </c>
      <c r="M624">
        <f>sz!BW624</f>
        <v>0</v>
      </c>
      <c r="N624">
        <f>sz!CM624</f>
        <v>0</v>
      </c>
      <c r="O624">
        <f>sz!CL624</f>
        <v>0</v>
      </c>
      <c r="P624">
        <f>sz!DB624</f>
        <v>0</v>
      </c>
      <c r="Q624">
        <f>sz!DA624</f>
        <v>0</v>
      </c>
      <c r="R624">
        <f>sz!DQ624</f>
        <v>0</v>
      </c>
      <c r="S624">
        <f>sz!DP624</f>
        <v>0</v>
      </c>
      <c r="AE624" t="e">
        <f t="shared" si="19"/>
        <v>#N/A</v>
      </c>
      <c r="AF624" t="e">
        <f t="shared" si="20"/>
        <v>#N/A</v>
      </c>
    </row>
    <row r="625" spans="2:32">
      <c r="B625">
        <f>sz!D625</f>
        <v>0</v>
      </c>
      <c r="C625">
        <f>sz!C625</f>
        <v>0</v>
      </c>
      <c r="D625">
        <f>sz!S625</f>
        <v>0</v>
      </c>
      <c r="E625">
        <f>sz!R625</f>
        <v>0</v>
      </c>
      <c r="F625">
        <f>sz!AG625</f>
        <v>0</v>
      </c>
      <c r="G625">
        <f>sz!AF625</f>
        <v>0</v>
      </c>
      <c r="H625">
        <f>sz!AU625</f>
        <v>0</v>
      </c>
      <c r="I625">
        <f>sz!AT625</f>
        <v>0</v>
      </c>
      <c r="J625">
        <f>sz!BI625</f>
        <v>0</v>
      </c>
      <c r="K625">
        <f>sz!BH625</f>
        <v>0</v>
      </c>
      <c r="L625">
        <f>sz!BX625</f>
        <v>0</v>
      </c>
      <c r="M625">
        <f>sz!BW625</f>
        <v>0</v>
      </c>
      <c r="N625">
        <f>sz!CM625</f>
        <v>0</v>
      </c>
      <c r="O625">
        <f>sz!CL625</f>
        <v>0</v>
      </c>
      <c r="P625">
        <f>sz!DB625</f>
        <v>0</v>
      </c>
      <c r="Q625">
        <f>sz!DA625</f>
        <v>0</v>
      </c>
      <c r="R625">
        <f>sz!DQ625</f>
        <v>0</v>
      </c>
      <c r="S625">
        <f>sz!DP625</f>
        <v>0</v>
      </c>
      <c r="AE625" t="e">
        <f t="shared" si="19"/>
        <v>#N/A</v>
      </c>
      <c r="AF625" t="e">
        <f t="shared" si="20"/>
        <v>#N/A</v>
      </c>
    </row>
    <row r="626" spans="2:32">
      <c r="B626">
        <f>sz!D626</f>
        <v>0</v>
      </c>
      <c r="C626">
        <f>sz!C626</f>
        <v>0</v>
      </c>
      <c r="D626">
        <f>sz!S626</f>
        <v>0</v>
      </c>
      <c r="E626">
        <f>sz!R626</f>
        <v>0</v>
      </c>
      <c r="F626">
        <f>sz!AG626</f>
        <v>0</v>
      </c>
      <c r="G626">
        <f>sz!AF626</f>
        <v>0</v>
      </c>
      <c r="H626">
        <f>sz!AU626</f>
        <v>0</v>
      </c>
      <c r="I626">
        <f>sz!AT626</f>
        <v>0</v>
      </c>
      <c r="J626">
        <f>sz!BI626</f>
        <v>0</v>
      </c>
      <c r="K626">
        <f>sz!BH626</f>
        <v>0</v>
      </c>
      <c r="L626">
        <f>sz!BX626</f>
        <v>0</v>
      </c>
      <c r="M626">
        <f>sz!BW626</f>
        <v>0</v>
      </c>
      <c r="N626">
        <f>sz!CM626</f>
        <v>0</v>
      </c>
      <c r="O626">
        <f>sz!CL626</f>
        <v>0</v>
      </c>
      <c r="P626">
        <f>sz!DB626</f>
        <v>0</v>
      </c>
      <c r="Q626">
        <f>sz!DA626</f>
        <v>0</v>
      </c>
      <c r="R626">
        <f>sz!DQ626</f>
        <v>0</v>
      </c>
      <c r="S626">
        <f>sz!DP626</f>
        <v>0</v>
      </c>
      <c r="AE626" t="e">
        <f t="shared" si="19"/>
        <v>#N/A</v>
      </c>
      <c r="AF626" t="e">
        <f t="shared" si="20"/>
        <v>#N/A</v>
      </c>
    </row>
    <row r="627" spans="2:32">
      <c r="B627">
        <f>sz!D627</f>
        <v>0</v>
      </c>
      <c r="C627">
        <f>sz!C627</f>
        <v>0</v>
      </c>
      <c r="D627">
        <f>sz!S627</f>
        <v>0</v>
      </c>
      <c r="E627">
        <f>sz!R627</f>
        <v>0</v>
      </c>
      <c r="F627">
        <f>sz!AG627</f>
        <v>0</v>
      </c>
      <c r="G627">
        <f>sz!AF627</f>
        <v>0</v>
      </c>
      <c r="H627">
        <f>sz!AU627</f>
        <v>0</v>
      </c>
      <c r="I627">
        <f>sz!AT627</f>
        <v>0</v>
      </c>
      <c r="J627">
        <f>sz!BI627</f>
        <v>0</v>
      </c>
      <c r="K627">
        <f>sz!BH627</f>
        <v>0</v>
      </c>
      <c r="L627">
        <f>sz!BX627</f>
        <v>0</v>
      </c>
      <c r="M627">
        <f>sz!BW627</f>
        <v>0</v>
      </c>
      <c r="N627">
        <f>sz!CM627</f>
        <v>0</v>
      </c>
      <c r="O627">
        <f>sz!CL627</f>
        <v>0</v>
      </c>
      <c r="P627">
        <f>sz!DB627</f>
        <v>0</v>
      </c>
      <c r="Q627">
        <f>sz!DA627</f>
        <v>0</v>
      </c>
      <c r="R627">
        <f>sz!DQ627</f>
        <v>0</v>
      </c>
      <c r="S627">
        <f>sz!DP627</f>
        <v>0</v>
      </c>
      <c r="AE627" t="e">
        <f t="shared" si="19"/>
        <v>#N/A</v>
      </c>
      <c r="AF627" t="e">
        <f t="shared" si="20"/>
        <v>#N/A</v>
      </c>
    </row>
    <row r="628" spans="2:32">
      <c r="B628">
        <f>sz!D628</f>
        <v>0</v>
      </c>
      <c r="C628">
        <f>sz!C628</f>
        <v>0</v>
      </c>
      <c r="D628">
        <f>sz!S628</f>
        <v>0</v>
      </c>
      <c r="E628">
        <f>sz!R628</f>
        <v>0</v>
      </c>
      <c r="F628">
        <f>sz!AG628</f>
        <v>0</v>
      </c>
      <c r="G628">
        <f>sz!AF628</f>
        <v>0</v>
      </c>
      <c r="H628">
        <f>sz!AU628</f>
        <v>0</v>
      </c>
      <c r="I628">
        <f>sz!AT628</f>
        <v>0</v>
      </c>
      <c r="J628">
        <f>sz!BI628</f>
        <v>0</v>
      </c>
      <c r="K628">
        <f>sz!BH628</f>
        <v>0</v>
      </c>
      <c r="L628">
        <f>sz!BX628</f>
        <v>0</v>
      </c>
      <c r="M628">
        <f>sz!BW628</f>
        <v>0</v>
      </c>
      <c r="N628">
        <f>sz!CM628</f>
        <v>0</v>
      </c>
      <c r="O628">
        <f>sz!CL628</f>
        <v>0</v>
      </c>
      <c r="P628">
        <f>sz!DB628</f>
        <v>0</v>
      </c>
      <c r="Q628">
        <f>sz!DA628</f>
        <v>0</v>
      </c>
      <c r="R628">
        <f>sz!DQ628</f>
        <v>0</v>
      </c>
      <c r="S628">
        <f>sz!DP628</f>
        <v>0</v>
      </c>
      <c r="AE628" t="e">
        <f t="shared" si="19"/>
        <v>#N/A</v>
      </c>
      <c r="AF628" t="e">
        <f t="shared" si="20"/>
        <v>#N/A</v>
      </c>
    </row>
    <row r="629" spans="2:32">
      <c r="B629">
        <f>sz!D629</f>
        <v>0</v>
      </c>
      <c r="C629">
        <f>sz!C629</f>
        <v>0</v>
      </c>
      <c r="D629">
        <f>sz!S629</f>
        <v>0</v>
      </c>
      <c r="E629">
        <f>sz!R629</f>
        <v>0</v>
      </c>
      <c r="F629">
        <f>sz!AG629</f>
        <v>0</v>
      </c>
      <c r="G629">
        <f>sz!AF629</f>
        <v>0</v>
      </c>
      <c r="H629">
        <f>sz!AU629</f>
        <v>0</v>
      </c>
      <c r="I629">
        <f>sz!AT629</f>
        <v>0</v>
      </c>
      <c r="J629">
        <f>sz!BI629</f>
        <v>0</v>
      </c>
      <c r="K629">
        <f>sz!BH629</f>
        <v>0</v>
      </c>
      <c r="L629">
        <f>sz!BX629</f>
        <v>0</v>
      </c>
      <c r="M629">
        <f>sz!BW629</f>
        <v>0</v>
      </c>
      <c r="N629">
        <f>sz!CM629</f>
        <v>0</v>
      </c>
      <c r="O629">
        <f>sz!CL629</f>
        <v>0</v>
      </c>
      <c r="P629">
        <f>sz!DB629</f>
        <v>0</v>
      </c>
      <c r="Q629">
        <f>sz!DA629</f>
        <v>0</v>
      </c>
      <c r="R629">
        <f>sz!DQ629</f>
        <v>0</v>
      </c>
      <c r="S629">
        <f>sz!DP629</f>
        <v>0</v>
      </c>
      <c r="AE629" t="e">
        <f t="shared" si="19"/>
        <v>#N/A</v>
      </c>
      <c r="AF629" t="e">
        <f t="shared" si="20"/>
        <v>#N/A</v>
      </c>
    </row>
    <row r="630" spans="2:32">
      <c r="B630">
        <f>sz!D630</f>
        <v>0</v>
      </c>
      <c r="C630">
        <f>sz!C630</f>
        <v>0</v>
      </c>
      <c r="D630">
        <f>sz!S630</f>
        <v>0</v>
      </c>
      <c r="E630">
        <f>sz!R630</f>
        <v>0</v>
      </c>
      <c r="F630">
        <f>sz!AG630</f>
        <v>0</v>
      </c>
      <c r="G630">
        <f>sz!AF630</f>
        <v>0</v>
      </c>
      <c r="H630">
        <f>sz!AU630</f>
        <v>0</v>
      </c>
      <c r="I630">
        <f>sz!AT630</f>
        <v>0</v>
      </c>
      <c r="J630">
        <f>sz!BI630</f>
        <v>0</v>
      </c>
      <c r="K630">
        <f>sz!BH630</f>
        <v>0</v>
      </c>
      <c r="L630">
        <f>sz!BX630</f>
        <v>0</v>
      </c>
      <c r="M630">
        <f>sz!BW630</f>
        <v>0</v>
      </c>
      <c r="N630">
        <f>sz!CM630</f>
        <v>0</v>
      </c>
      <c r="O630">
        <f>sz!CL630</f>
        <v>0</v>
      </c>
      <c r="P630">
        <f>sz!DB630</f>
        <v>0</v>
      </c>
      <c r="Q630">
        <f>sz!DA630</f>
        <v>0</v>
      </c>
      <c r="R630">
        <f>sz!DQ630</f>
        <v>0</v>
      </c>
      <c r="S630">
        <f>sz!DP630</f>
        <v>0</v>
      </c>
      <c r="AE630" t="e">
        <f t="shared" si="19"/>
        <v>#N/A</v>
      </c>
      <c r="AF630" t="e">
        <f t="shared" si="20"/>
        <v>#N/A</v>
      </c>
    </row>
    <row r="631" spans="2:32">
      <c r="B631">
        <f>sz!D631</f>
        <v>0</v>
      </c>
      <c r="C631">
        <f>sz!C631</f>
        <v>0</v>
      </c>
      <c r="D631">
        <f>sz!S631</f>
        <v>0</v>
      </c>
      <c r="E631">
        <f>sz!R631</f>
        <v>0</v>
      </c>
      <c r="F631">
        <f>sz!AG631</f>
        <v>0</v>
      </c>
      <c r="G631">
        <f>sz!AF631</f>
        <v>0</v>
      </c>
      <c r="H631">
        <f>sz!AU631</f>
        <v>0</v>
      </c>
      <c r="I631">
        <f>sz!AT631</f>
        <v>0</v>
      </c>
      <c r="J631">
        <f>sz!BI631</f>
        <v>0</v>
      </c>
      <c r="K631">
        <f>sz!BH631</f>
        <v>0</v>
      </c>
      <c r="L631">
        <f>sz!BX631</f>
        <v>0</v>
      </c>
      <c r="M631">
        <f>sz!BW631</f>
        <v>0</v>
      </c>
      <c r="N631">
        <f>sz!CM631</f>
        <v>0</v>
      </c>
      <c r="O631">
        <f>sz!CL631</f>
        <v>0</v>
      </c>
      <c r="P631">
        <f>sz!DB631</f>
        <v>0</v>
      </c>
      <c r="Q631">
        <f>sz!DA631</f>
        <v>0</v>
      </c>
      <c r="R631">
        <f>sz!DQ631</f>
        <v>0</v>
      </c>
      <c r="S631">
        <f>sz!DP631</f>
        <v>0</v>
      </c>
      <c r="AE631" t="e">
        <f t="shared" si="19"/>
        <v>#N/A</v>
      </c>
      <c r="AF631" t="e">
        <f t="shared" si="20"/>
        <v>#N/A</v>
      </c>
    </row>
    <row r="632" spans="2:32">
      <c r="B632">
        <f>sz!D632</f>
        <v>0</v>
      </c>
      <c r="C632">
        <f>sz!C632</f>
        <v>0</v>
      </c>
      <c r="D632">
        <f>sz!S632</f>
        <v>0</v>
      </c>
      <c r="E632">
        <f>sz!R632</f>
        <v>0</v>
      </c>
      <c r="F632">
        <f>sz!AG632</f>
        <v>0</v>
      </c>
      <c r="G632">
        <f>sz!AF632</f>
        <v>0</v>
      </c>
      <c r="H632">
        <f>sz!AU632</f>
        <v>0</v>
      </c>
      <c r="I632">
        <f>sz!AT632</f>
        <v>0</v>
      </c>
      <c r="J632">
        <f>sz!BI632</f>
        <v>0</v>
      </c>
      <c r="K632">
        <f>sz!BH632</f>
        <v>0</v>
      </c>
      <c r="L632">
        <f>sz!BX632</f>
        <v>0</v>
      </c>
      <c r="M632">
        <f>sz!BW632</f>
        <v>0</v>
      </c>
      <c r="N632">
        <f>sz!CM632</f>
        <v>0</v>
      </c>
      <c r="O632">
        <f>sz!CL632</f>
        <v>0</v>
      </c>
      <c r="P632">
        <f>sz!DB632</f>
        <v>0</v>
      </c>
      <c r="Q632">
        <f>sz!DA632</f>
        <v>0</v>
      </c>
      <c r="R632">
        <f>sz!DQ632</f>
        <v>0</v>
      </c>
      <c r="S632">
        <f>sz!DP632</f>
        <v>0</v>
      </c>
      <c r="AE632" t="e">
        <f t="shared" si="19"/>
        <v>#N/A</v>
      </c>
      <c r="AF632" t="e">
        <f t="shared" si="20"/>
        <v>#N/A</v>
      </c>
    </row>
    <row r="633" spans="2:32">
      <c r="B633">
        <f>sz!D633</f>
        <v>0</v>
      </c>
      <c r="C633">
        <f>sz!C633</f>
        <v>0</v>
      </c>
      <c r="D633">
        <f>sz!S633</f>
        <v>0</v>
      </c>
      <c r="E633">
        <f>sz!R633</f>
        <v>0</v>
      </c>
      <c r="F633">
        <f>sz!AG633</f>
        <v>0</v>
      </c>
      <c r="G633">
        <f>sz!AF633</f>
        <v>0</v>
      </c>
      <c r="H633">
        <f>sz!AU633</f>
        <v>0</v>
      </c>
      <c r="I633">
        <f>sz!AT633</f>
        <v>0</v>
      </c>
      <c r="J633">
        <f>sz!BI633</f>
        <v>0</v>
      </c>
      <c r="K633">
        <f>sz!BH633</f>
        <v>0</v>
      </c>
      <c r="L633">
        <f>sz!BX633</f>
        <v>0</v>
      </c>
      <c r="M633">
        <f>sz!BW633</f>
        <v>0</v>
      </c>
      <c r="N633">
        <f>sz!CM633</f>
        <v>0</v>
      </c>
      <c r="O633">
        <f>sz!CL633</f>
        <v>0</v>
      </c>
      <c r="P633">
        <f>sz!DB633</f>
        <v>0</v>
      </c>
      <c r="Q633">
        <f>sz!DA633</f>
        <v>0</v>
      </c>
      <c r="R633">
        <f>sz!DQ633</f>
        <v>0</v>
      </c>
      <c r="S633">
        <f>sz!DP633</f>
        <v>0</v>
      </c>
      <c r="AE633" t="e">
        <f t="shared" si="19"/>
        <v>#N/A</v>
      </c>
      <c r="AF633" t="e">
        <f t="shared" si="20"/>
        <v>#N/A</v>
      </c>
    </row>
    <row r="634" spans="2:32">
      <c r="B634">
        <f>sz!D634</f>
        <v>0</v>
      </c>
      <c r="C634">
        <f>sz!C634</f>
        <v>0</v>
      </c>
      <c r="D634">
        <f>sz!S634</f>
        <v>0</v>
      </c>
      <c r="E634">
        <f>sz!R634</f>
        <v>0</v>
      </c>
      <c r="F634">
        <f>sz!AG634</f>
        <v>0</v>
      </c>
      <c r="G634">
        <f>sz!AF634</f>
        <v>0</v>
      </c>
      <c r="H634">
        <f>sz!AU634</f>
        <v>0</v>
      </c>
      <c r="I634">
        <f>sz!AT634</f>
        <v>0</v>
      </c>
      <c r="J634">
        <f>sz!BI634</f>
        <v>0</v>
      </c>
      <c r="K634">
        <f>sz!BH634</f>
        <v>0</v>
      </c>
      <c r="L634">
        <f>sz!BX634</f>
        <v>0</v>
      </c>
      <c r="M634">
        <f>sz!BW634</f>
        <v>0</v>
      </c>
      <c r="N634">
        <f>sz!CM634</f>
        <v>0</v>
      </c>
      <c r="O634">
        <f>sz!CL634</f>
        <v>0</v>
      </c>
      <c r="P634">
        <f>sz!DB634</f>
        <v>0</v>
      </c>
      <c r="Q634">
        <f>sz!DA634</f>
        <v>0</v>
      </c>
      <c r="R634">
        <f>sz!DQ634</f>
        <v>0</v>
      </c>
      <c r="S634">
        <f>sz!DP634</f>
        <v>0</v>
      </c>
      <c r="AE634" t="e">
        <f t="shared" si="19"/>
        <v>#N/A</v>
      </c>
      <c r="AF634" t="e">
        <f t="shared" si="20"/>
        <v>#N/A</v>
      </c>
    </row>
    <row r="635" spans="2:32">
      <c r="B635">
        <f>sz!D635</f>
        <v>0</v>
      </c>
      <c r="C635">
        <f>sz!C635</f>
        <v>0</v>
      </c>
      <c r="D635">
        <f>sz!S635</f>
        <v>0</v>
      </c>
      <c r="E635">
        <f>sz!R635</f>
        <v>0</v>
      </c>
      <c r="F635">
        <f>sz!AG635</f>
        <v>0</v>
      </c>
      <c r="G635">
        <f>sz!AF635</f>
        <v>0</v>
      </c>
      <c r="H635">
        <f>sz!AU635</f>
        <v>0</v>
      </c>
      <c r="I635">
        <f>sz!AT635</f>
        <v>0</v>
      </c>
      <c r="J635">
        <f>sz!BI635</f>
        <v>0</v>
      </c>
      <c r="K635">
        <f>sz!BH635</f>
        <v>0</v>
      </c>
      <c r="L635">
        <f>sz!BX635</f>
        <v>0</v>
      </c>
      <c r="M635">
        <f>sz!BW635</f>
        <v>0</v>
      </c>
      <c r="N635">
        <f>sz!CM635</f>
        <v>0</v>
      </c>
      <c r="O635">
        <f>sz!CL635</f>
        <v>0</v>
      </c>
      <c r="P635">
        <f>sz!DB635</f>
        <v>0</v>
      </c>
      <c r="Q635">
        <f>sz!DA635</f>
        <v>0</v>
      </c>
      <c r="R635">
        <f>sz!DQ635</f>
        <v>0</v>
      </c>
      <c r="S635">
        <f>sz!DP635</f>
        <v>0</v>
      </c>
      <c r="AE635" t="e">
        <f t="shared" si="19"/>
        <v>#N/A</v>
      </c>
      <c r="AF635" t="e">
        <f t="shared" si="20"/>
        <v>#N/A</v>
      </c>
    </row>
    <row r="636" spans="2:32">
      <c r="B636">
        <f>sz!D636</f>
        <v>0</v>
      </c>
      <c r="C636">
        <f>sz!C636</f>
        <v>0</v>
      </c>
      <c r="D636">
        <f>sz!S636</f>
        <v>0</v>
      </c>
      <c r="E636">
        <f>sz!R636</f>
        <v>0</v>
      </c>
      <c r="F636">
        <f>sz!AG636</f>
        <v>0</v>
      </c>
      <c r="G636">
        <f>sz!AF636</f>
        <v>0</v>
      </c>
      <c r="H636">
        <f>sz!AU636</f>
        <v>0</v>
      </c>
      <c r="I636">
        <f>sz!AT636</f>
        <v>0</v>
      </c>
      <c r="J636">
        <f>sz!BI636</f>
        <v>0</v>
      </c>
      <c r="K636">
        <f>sz!BH636</f>
        <v>0</v>
      </c>
      <c r="L636">
        <f>sz!BX636</f>
        <v>0</v>
      </c>
      <c r="M636">
        <f>sz!BW636</f>
        <v>0</v>
      </c>
      <c r="N636">
        <f>sz!CM636</f>
        <v>0</v>
      </c>
      <c r="O636">
        <f>sz!CL636</f>
        <v>0</v>
      </c>
      <c r="P636">
        <f>sz!DB636</f>
        <v>0</v>
      </c>
      <c r="Q636">
        <f>sz!DA636</f>
        <v>0</v>
      </c>
      <c r="R636">
        <f>sz!DQ636</f>
        <v>0</v>
      </c>
      <c r="S636">
        <f>sz!DP636</f>
        <v>0</v>
      </c>
      <c r="AE636" t="e">
        <f t="shared" si="19"/>
        <v>#N/A</v>
      </c>
      <c r="AF636" t="e">
        <f t="shared" si="20"/>
        <v>#N/A</v>
      </c>
    </row>
    <row r="637" spans="2:32">
      <c r="B637">
        <f>sz!D637</f>
        <v>0</v>
      </c>
      <c r="C637">
        <f>sz!C637</f>
        <v>0</v>
      </c>
      <c r="D637">
        <f>sz!S637</f>
        <v>0</v>
      </c>
      <c r="E637">
        <f>sz!R637</f>
        <v>0</v>
      </c>
      <c r="F637">
        <f>sz!AG637</f>
        <v>0</v>
      </c>
      <c r="G637">
        <f>sz!AF637</f>
        <v>0</v>
      </c>
      <c r="H637">
        <f>sz!AU637</f>
        <v>0</v>
      </c>
      <c r="I637">
        <f>sz!AT637</f>
        <v>0</v>
      </c>
      <c r="J637">
        <f>sz!BI637</f>
        <v>0</v>
      </c>
      <c r="K637">
        <f>sz!BH637</f>
        <v>0</v>
      </c>
      <c r="L637">
        <f>sz!BX637</f>
        <v>0</v>
      </c>
      <c r="M637">
        <f>sz!BW637</f>
        <v>0</v>
      </c>
      <c r="N637">
        <f>sz!CM637</f>
        <v>0</v>
      </c>
      <c r="O637">
        <f>sz!CL637</f>
        <v>0</v>
      </c>
      <c r="P637">
        <f>sz!DB637</f>
        <v>0</v>
      </c>
      <c r="Q637">
        <f>sz!DA637</f>
        <v>0</v>
      </c>
      <c r="R637">
        <f>sz!DQ637</f>
        <v>0</v>
      </c>
      <c r="S637">
        <f>sz!DP637</f>
        <v>0</v>
      </c>
      <c r="AE637" t="e">
        <f t="shared" si="19"/>
        <v>#N/A</v>
      </c>
      <c r="AF637" t="e">
        <f t="shared" si="20"/>
        <v>#N/A</v>
      </c>
    </row>
    <row r="638" spans="2:32">
      <c r="B638">
        <f>sz!D638</f>
        <v>0</v>
      </c>
      <c r="C638">
        <f>sz!C638</f>
        <v>0</v>
      </c>
      <c r="D638">
        <f>sz!S638</f>
        <v>0</v>
      </c>
      <c r="E638">
        <f>sz!R638</f>
        <v>0</v>
      </c>
      <c r="F638">
        <f>sz!AG638</f>
        <v>0</v>
      </c>
      <c r="G638">
        <f>sz!AF638</f>
        <v>0</v>
      </c>
      <c r="H638">
        <f>sz!AU638</f>
        <v>0</v>
      </c>
      <c r="I638">
        <f>sz!AT638</f>
        <v>0</v>
      </c>
      <c r="J638">
        <f>sz!BI638</f>
        <v>0</v>
      </c>
      <c r="K638">
        <f>sz!BH638</f>
        <v>0</v>
      </c>
      <c r="L638">
        <f>sz!BX638</f>
        <v>0</v>
      </c>
      <c r="M638">
        <f>sz!BW638</f>
        <v>0</v>
      </c>
      <c r="N638">
        <f>sz!CM638</f>
        <v>0</v>
      </c>
      <c r="O638">
        <f>sz!CL638</f>
        <v>0</v>
      </c>
      <c r="P638">
        <f>sz!DB638</f>
        <v>0</v>
      </c>
      <c r="Q638">
        <f>sz!DA638</f>
        <v>0</v>
      </c>
      <c r="R638">
        <f>sz!DQ638</f>
        <v>0</v>
      </c>
      <c r="S638">
        <f>sz!DP638</f>
        <v>0</v>
      </c>
      <c r="AE638" t="e">
        <f t="shared" si="19"/>
        <v>#N/A</v>
      </c>
      <c r="AF638" t="e">
        <f t="shared" si="20"/>
        <v>#N/A</v>
      </c>
    </row>
    <row r="639" spans="2:32">
      <c r="B639">
        <f>sz!D639</f>
        <v>0</v>
      </c>
      <c r="C639">
        <f>sz!C639</f>
        <v>0</v>
      </c>
      <c r="D639">
        <f>sz!S639</f>
        <v>0</v>
      </c>
      <c r="E639">
        <f>sz!R639</f>
        <v>0</v>
      </c>
      <c r="F639">
        <f>sz!AG639</f>
        <v>0</v>
      </c>
      <c r="G639">
        <f>sz!AF639</f>
        <v>0</v>
      </c>
      <c r="H639">
        <f>sz!AU639</f>
        <v>0</v>
      </c>
      <c r="I639">
        <f>sz!AT639</f>
        <v>0</v>
      </c>
      <c r="J639">
        <f>sz!BI639</f>
        <v>0</v>
      </c>
      <c r="K639">
        <f>sz!BH639</f>
        <v>0</v>
      </c>
      <c r="L639">
        <f>sz!BX639</f>
        <v>0</v>
      </c>
      <c r="M639">
        <f>sz!BW639</f>
        <v>0</v>
      </c>
      <c r="N639">
        <f>sz!CM639</f>
        <v>0</v>
      </c>
      <c r="O639">
        <f>sz!CL639</f>
        <v>0</v>
      </c>
      <c r="P639">
        <f>sz!DB639</f>
        <v>0</v>
      </c>
      <c r="Q639">
        <f>sz!DA639</f>
        <v>0</v>
      </c>
      <c r="R639">
        <f>sz!DQ639</f>
        <v>0</v>
      </c>
      <c r="S639">
        <f>sz!DP639</f>
        <v>0</v>
      </c>
      <c r="AE639" t="e">
        <f t="shared" si="19"/>
        <v>#N/A</v>
      </c>
      <c r="AF639" t="e">
        <f t="shared" si="20"/>
        <v>#N/A</v>
      </c>
    </row>
    <row r="640" spans="2:32">
      <c r="B640">
        <f>sz!D640</f>
        <v>0</v>
      </c>
      <c r="C640">
        <f>sz!C640</f>
        <v>0</v>
      </c>
      <c r="D640">
        <f>sz!S640</f>
        <v>0</v>
      </c>
      <c r="E640">
        <f>sz!R640</f>
        <v>0</v>
      </c>
      <c r="F640">
        <f>sz!AG640</f>
        <v>0</v>
      </c>
      <c r="G640">
        <f>sz!AF640</f>
        <v>0</v>
      </c>
      <c r="H640">
        <f>sz!AU640</f>
        <v>0</v>
      </c>
      <c r="I640">
        <f>sz!AT640</f>
        <v>0</v>
      </c>
      <c r="J640">
        <f>sz!BI640</f>
        <v>0</v>
      </c>
      <c r="K640">
        <f>sz!BH640</f>
        <v>0</v>
      </c>
      <c r="L640">
        <f>sz!BX640</f>
        <v>0</v>
      </c>
      <c r="M640">
        <f>sz!BW640</f>
        <v>0</v>
      </c>
      <c r="N640">
        <f>sz!CM640</f>
        <v>0</v>
      </c>
      <c r="O640">
        <f>sz!CL640</f>
        <v>0</v>
      </c>
      <c r="P640">
        <f>sz!DB640</f>
        <v>0</v>
      </c>
      <c r="Q640">
        <f>sz!DA640</f>
        <v>0</v>
      </c>
      <c r="R640">
        <f>sz!DQ640</f>
        <v>0</v>
      </c>
      <c r="S640">
        <f>sz!DP640</f>
        <v>0</v>
      </c>
      <c r="AE640" t="e">
        <f t="shared" si="19"/>
        <v>#N/A</v>
      </c>
      <c r="AF640" t="e">
        <f t="shared" si="20"/>
        <v>#N/A</v>
      </c>
    </row>
    <row r="641" spans="2:32">
      <c r="B641">
        <f>sz!D641</f>
        <v>0</v>
      </c>
      <c r="C641">
        <f>sz!C641</f>
        <v>0</v>
      </c>
      <c r="D641">
        <f>sz!S641</f>
        <v>0</v>
      </c>
      <c r="E641">
        <f>sz!R641</f>
        <v>0</v>
      </c>
      <c r="F641">
        <f>sz!AG641</f>
        <v>0</v>
      </c>
      <c r="G641">
        <f>sz!AF641</f>
        <v>0</v>
      </c>
      <c r="H641">
        <f>sz!AU641</f>
        <v>0</v>
      </c>
      <c r="I641">
        <f>sz!AT641</f>
        <v>0</v>
      </c>
      <c r="J641">
        <f>sz!BI641</f>
        <v>0</v>
      </c>
      <c r="K641">
        <f>sz!BH641</f>
        <v>0</v>
      </c>
      <c r="L641">
        <f>sz!BX641</f>
        <v>0</v>
      </c>
      <c r="M641">
        <f>sz!BW641</f>
        <v>0</v>
      </c>
      <c r="N641">
        <f>sz!CM641</f>
        <v>0</v>
      </c>
      <c r="O641">
        <f>sz!CL641</f>
        <v>0</v>
      </c>
      <c r="P641">
        <f>sz!DB641</f>
        <v>0</v>
      </c>
      <c r="Q641">
        <f>sz!DA641</f>
        <v>0</v>
      </c>
      <c r="R641">
        <f>sz!DQ641</f>
        <v>0</v>
      </c>
      <c r="S641">
        <f>sz!DP641</f>
        <v>0</v>
      </c>
      <c r="AE641" t="e">
        <f t="shared" si="19"/>
        <v>#N/A</v>
      </c>
      <c r="AF641" t="e">
        <f t="shared" si="20"/>
        <v>#N/A</v>
      </c>
    </row>
    <row r="642" spans="2:32">
      <c r="B642">
        <f>sz!D642</f>
        <v>0</v>
      </c>
      <c r="C642">
        <f>sz!C642</f>
        <v>0</v>
      </c>
      <c r="D642">
        <f>sz!S642</f>
        <v>0</v>
      </c>
      <c r="E642">
        <f>sz!R642</f>
        <v>0</v>
      </c>
      <c r="F642">
        <f>sz!AG642</f>
        <v>0</v>
      </c>
      <c r="G642">
        <f>sz!AF642</f>
        <v>0</v>
      </c>
      <c r="H642">
        <f>sz!AU642</f>
        <v>0</v>
      </c>
      <c r="I642">
        <f>sz!AT642</f>
        <v>0</v>
      </c>
      <c r="J642">
        <f>sz!BI642</f>
        <v>0</v>
      </c>
      <c r="K642">
        <f>sz!BH642</f>
        <v>0</v>
      </c>
      <c r="L642">
        <f>sz!BX642</f>
        <v>0</v>
      </c>
      <c r="M642">
        <f>sz!BW642</f>
        <v>0</v>
      </c>
      <c r="N642">
        <f>sz!CM642</f>
        <v>0</v>
      </c>
      <c r="O642">
        <f>sz!CL642</f>
        <v>0</v>
      </c>
      <c r="P642">
        <f>sz!DB642</f>
        <v>0</v>
      </c>
      <c r="Q642">
        <f>sz!DA642</f>
        <v>0</v>
      </c>
      <c r="R642">
        <f>sz!DQ642</f>
        <v>0</v>
      </c>
      <c r="S642">
        <f>sz!DP642</f>
        <v>0</v>
      </c>
      <c r="AE642" t="e">
        <f t="shared" si="19"/>
        <v>#N/A</v>
      </c>
      <c r="AF642" t="e">
        <f t="shared" si="20"/>
        <v>#N/A</v>
      </c>
    </row>
    <row r="643" spans="2:32">
      <c r="B643">
        <f>sz!D643</f>
        <v>0</v>
      </c>
      <c r="C643">
        <f>sz!C643</f>
        <v>0</v>
      </c>
      <c r="D643">
        <f>sz!S643</f>
        <v>0</v>
      </c>
      <c r="E643">
        <f>sz!R643</f>
        <v>0</v>
      </c>
      <c r="F643">
        <f>sz!AG643</f>
        <v>0</v>
      </c>
      <c r="G643">
        <f>sz!AF643</f>
        <v>0</v>
      </c>
      <c r="H643">
        <f>sz!AU643</f>
        <v>0</v>
      </c>
      <c r="I643">
        <f>sz!AT643</f>
        <v>0</v>
      </c>
      <c r="J643">
        <f>sz!BI643</f>
        <v>0</v>
      </c>
      <c r="K643">
        <f>sz!BH643</f>
        <v>0</v>
      </c>
      <c r="L643">
        <f>sz!BX643</f>
        <v>0</v>
      </c>
      <c r="M643">
        <f>sz!BW643</f>
        <v>0</v>
      </c>
      <c r="N643">
        <f>sz!CM643</f>
        <v>0</v>
      </c>
      <c r="O643">
        <f>sz!CL643</f>
        <v>0</v>
      </c>
      <c r="P643">
        <f>sz!DB643</f>
        <v>0</v>
      </c>
      <c r="Q643">
        <f>sz!DA643</f>
        <v>0</v>
      </c>
      <c r="R643">
        <f>sz!DQ643</f>
        <v>0</v>
      </c>
      <c r="S643">
        <f>sz!DP643</f>
        <v>0</v>
      </c>
      <c r="AE643" t="e">
        <f t="shared" ref="AE643:AE701" si="21">HLOOKUP($AI$1,$B:$AB,ROW(B643),FALSE)</f>
        <v>#N/A</v>
      </c>
      <c r="AF643" t="e">
        <f t="shared" ref="AF643:AF701" si="22">HLOOKUP($AF$1,$B:$AB,ROW(C643),FALSE)</f>
        <v>#N/A</v>
      </c>
    </row>
    <row r="644" spans="2:32">
      <c r="B644">
        <f>sz!D644</f>
        <v>0</v>
      </c>
      <c r="C644">
        <f>sz!C644</f>
        <v>0</v>
      </c>
      <c r="D644">
        <f>sz!S644</f>
        <v>0</v>
      </c>
      <c r="E644">
        <f>sz!R644</f>
        <v>0</v>
      </c>
      <c r="F644">
        <f>sz!AG644</f>
        <v>0</v>
      </c>
      <c r="G644">
        <f>sz!AF644</f>
        <v>0</v>
      </c>
      <c r="H644">
        <f>sz!AU644</f>
        <v>0</v>
      </c>
      <c r="I644">
        <f>sz!AT644</f>
        <v>0</v>
      </c>
      <c r="J644">
        <f>sz!BI644</f>
        <v>0</v>
      </c>
      <c r="K644">
        <f>sz!BH644</f>
        <v>0</v>
      </c>
      <c r="L644">
        <f>sz!BX644</f>
        <v>0</v>
      </c>
      <c r="M644">
        <f>sz!BW644</f>
        <v>0</v>
      </c>
      <c r="N644">
        <f>sz!CM644</f>
        <v>0</v>
      </c>
      <c r="O644">
        <f>sz!CL644</f>
        <v>0</v>
      </c>
      <c r="P644">
        <f>sz!DB644</f>
        <v>0</v>
      </c>
      <c r="Q644">
        <f>sz!DA644</f>
        <v>0</v>
      </c>
      <c r="R644">
        <f>sz!DQ644</f>
        <v>0</v>
      </c>
      <c r="S644">
        <f>sz!DP644</f>
        <v>0</v>
      </c>
      <c r="AE644" t="e">
        <f t="shared" si="21"/>
        <v>#N/A</v>
      </c>
      <c r="AF644" t="e">
        <f t="shared" si="22"/>
        <v>#N/A</v>
      </c>
    </row>
    <row r="645" spans="2:32">
      <c r="B645">
        <f>sz!D645</f>
        <v>0</v>
      </c>
      <c r="C645">
        <f>sz!C645</f>
        <v>0</v>
      </c>
      <c r="D645">
        <f>sz!S645</f>
        <v>0</v>
      </c>
      <c r="E645">
        <f>sz!R645</f>
        <v>0</v>
      </c>
      <c r="F645">
        <f>sz!AG645</f>
        <v>0</v>
      </c>
      <c r="G645">
        <f>sz!AF645</f>
        <v>0</v>
      </c>
      <c r="H645">
        <f>sz!AU645</f>
        <v>0</v>
      </c>
      <c r="I645">
        <f>sz!AT645</f>
        <v>0</v>
      </c>
      <c r="J645">
        <f>sz!BI645</f>
        <v>0</v>
      </c>
      <c r="K645">
        <f>sz!BH645</f>
        <v>0</v>
      </c>
      <c r="L645">
        <f>sz!BX645</f>
        <v>0</v>
      </c>
      <c r="M645">
        <f>sz!BW645</f>
        <v>0</v>
      </c>
      <c r="N645">
        <f>sz!CM645</f>
        <v>0</v>
      </c>
      <c r="O645">
        <f>sz!CL645</f>
        <v>0</v>
      </c>
      <c r="P645">
        <f>sz!DB645</f>
        <v>0</v>
      </c>
      <c r="Q645">
        <f>sz!DA645</f>
        <v>0</v>
      </c>
      <c r="R645">
        <f>sz!DQ645</f>
        <v>0</v>
      </c>
      <c r="S645">
        <f>sz!DP645</f>
        <v>0</v>
      </c>
      <c r="AE645" t="e">
        <f t="shared" si="21"/>
        <v>#N/A</v>
      </c>
      <c r="AF645" t="e">
        <f t="shared" si="22"/>
        <v>#N/A</v>
      </c>
    </row>
    <row r="646" spans="2:32">
      <c r="B646">
        <f>sz!D646</f>
        <v>0</v>
      </c>
      <c r="C646">
        <f>sz!C646</f>
        <v>0</v>
      </c>
      <c r="D646">
        <f>sz!S646</f>
        <v>0</v>
      </c>
      <c r="E646">
        <f>sz!R646</f>
        <v>0</v>
      </c>
      <c r="F646">
        <f>sz!AG646</f>
        <v>0</v>
      </c>
      <c r="G646">
        <f>sz!AF646</f>
        <v>0</v>
      </c>
      <c r="H646">
        <f>sz!AU646</f>
        <v>0</v>
      </c>
      <c r="I646">
        <f>sz!AT646</f>
        <v>0</v>
      </c>
      <c r="J646">
        <f>sz!BI646</f>
        <v>0</v>
      </c>
      <c r="K646">
        <f>sz!BH646</f>
        <v>0</v>
      </c>
      <c r="L646">
        <f>sz!BX646</f>
        <v>0</v>
      </c>
      <c r="M646">
        <f>sz!BW646</f>
        <v>0</v>
      </c>
      <c r="N646">
        <f>sz!CM646</f>
        <v>0</v>
      </c>
      <c r="O646">
        <f>sz!CL646</f>
        <v>0</v>
      </c>
      <c r="P646">
        <f>sz!DB646</f>
        <v>0</v>
      </c>
      <c r="Q646">
        <f>sz!DA646</f>
        <v>0</v>
      </c>
      <c r="R646">
        <f>sz!DQ646</f>
        <v>0</v>
      </c>
      <c r="S646">
        <f>sz!DP646</f>
        <v>0</v>
      </c>
      <c r="AE646" t="e">
        <f t="shared" si="21"/>
        <v>#N/A</v>
      </c>
      <c r="AF646" t="e">
        <f t="shared" si="22"/>
        <v>#N/A</v>
      </c>
    </row>
    <row r="647" spans="2:32">
      <c r="B647">
        <f>sz!D647</f>
        <v>0</v>
      </c>
      <c r="C647">
        <f>sz!C647</f>
        <v>0</v>
      </c>
      <c r="D647">
        <f>sz!S647</f>
        <v>0</v>
      </c>
      <c r="E647">
        <f>sz!R647</f>
        <v>0</v>
      </c>
      <c r="F647">
        <f>sz!AG647</f>
        <v>0</v>
      </c>
      <c r="G647">
        <f>sz!AF647</f>
        <v>0</v>
      </c>
      <c r="H647">
        <f>sz!AU647</f>
        <v>0</v>
      </c>
      <c r="I647">
        <f>sz!AT647</f>
        <v>0</v>
      </c>
      <c r="J647">
        <f>sz!BI647</f>
        <v>0</v>
      </c>
      <c r="K647">
        <f>sz!BH647</f>
        <v>0</v>
      </c>
      <c r="L647">
        <f>sz!BX647</f>
        <v>0</v>
      </c>
      <c r="M647">
        <f>sz!BW647</f>
        <v>0</v>
      </c>
      <c r="N647">
        <f>sz!CM647</f>
        <v>0</v>
      </c>
      <c r="O647">
        <f>sz!CL647</f>
        <v>0</v>
      </c>
      <c r="P647">
        <f>sz!DB647</f>
        <v>0</v>
      </c>
      <c r="Q647">
        <f>sz!DA647</f>
        <v>0</v>
      </c>
      <c r="R647">
        <f>sz!DQ647</f>
        <v>0</v>
      </c>
      <c r="S647">
        <f>sz!DP647</f>
        <v>0</v>
      </c>
      <c r="AE647" t="e">
        <f t="shared" si="21"/>
        <v>#N/A</v>
      </c>
      <c r="AF647" t="e">
        <f t="shared" si="22"/>
        <v>#N/A</v>
      </c>
    </row>
    <row r="648" spans="2:32">
      <c r="B648">
        <f>sz!D648</f>
        <v>0</v>
      </c>
      <c r="C648">
        <f>sz!C648</f>
        <v>0</v>
      </c>
      <c r="D648">
        <f>sz!S648</f>
        <v>0</v>
      </c>
      <c r="E648">
        <f>sz!R648</f>
        <v>0</v>
      </c>
      <c r="F648">
        <f>sz!AG648</f>
        <v>0</v>
      </c>
      <c r="G648">
        <f>sz!AF648</f>
        <v>0</v>
      </c>
      <c r="H648">
        <f>sz!AU648</f>
        <v>0</v>
      </c>
      <c r="I648">
        <f>sz!AT648</f>
        <v>0</v>
      </c>
      <c r="J648">
        <f>sz!BI648</f>
        <v>0</v>
      </c>
      <c r="K648">
        <f>sz!BH648</f>
        <v>0</v>
      </c>
      <c r="L648">
        <f>sz!BX648</f>
        <v>0</v>
      </c>
      <c r="M648">
        <f>sz!BW648</f>
        <v>0</v>
      </c>
      <c r="N648">
        <f>sz!CM648</f>
        <v>0</v>
      </c>
      <c r="O648">
        <f>sz!CL648</f>
        <v>0</v>
      </c>
      <c r="P648">
        <f>sz!DB648</f>
        <v>0</v>
      </c>
      <c r="Q648">
        <f>sz!DA648</f>
        <v>0</v>
      </c>
      <c r="R648">
        <f>sz!DQ648</f>
        <v>0</v>
      </c>
      <c r="S648">
        <f>sz!DP648</f>
        <v>0</v>
      </c>
      <c r="AE648" t="e">
        <f t="shared" si="21"/>
        <v>#N/A</v>
      </c>
      <c r="AF648" t="e">
        <f t="shared" si="22"/>
        <v>#N/A</v>
      </c>
    </row>
    <row r="649" spans="2:32">
      <c r="B649">
        <f>sz!D649</f>
        <v>0</v>
      </c>
      <c r="C649">
        <f>sz!C649</f>
        <v>0</v>
      </c>
      <c r="D649">
        <f>sz!S649</f>
        <v>0</v>
      </c>
      <c r="E649">
        <f>sz!R649</f>
        <v>0</v>
      </c>
      <c r="F649">
        <f>sz!AG649</f>
        <v>0</v>
      </c>
      <c r="G649">
        <f>sz!AF649</f>
        <v>0</v>
      </c>
      <c r="H649">
        <f>sz!AU649</f>
        <v>0</v>
      </c>
      <c r="I649">
        <f>sz!AT649</f>
        <v>0</v>
      </c>
      <c r="J649">
        <f>sz!BI649</f>
        <v>0</v>
      </c>
      <c r="K649">
        <f>sz!BH649</f>
        <v>0</v>
      </c>
      <c r="L649">
        <f>sz!BX649</f>
        <v>0</v>
      </c>
      <c r="M649">
        <f>sz!BW649</f>
        <v>0</v>
      </c>
      <c r="N649">
        <f>sz!CM649</f>
        <v>0</v>
      </c>
      <c r="O649">
        <f>sz!CL649</f>
        <v>0</v>
      </c>
      <c r="P649">
        <f>sz!DB649</f>
        <v>0</v>
      </c>
      <c r="Q649">
        <f>sz!DA649</f>
        <v>0</v>
      </c>
      <c r="R649">
        <f>sz!DQ649</f>
        <v>0</v>
      </c>
      <c r="S649">
        <f>sz!DP649</f>
        <v>0</v>
      </c>
      <c r="AE649" t="e">
        <f t="shared" si="21"/>
        <v>#N/A</v>
      </c>
      <c r="AF649" t="e">
        <f t="shared" si="22"/>
        <v>#N/A</v>
      </c>
    </row>
    <row r="650" spans="2:32">
      <c r="B650">
        <f>sz!D650</f>
        <v>0</v>
      </c>
      <c r="C650">
        <f>sz!C650</f>
        <v>0</v>
      </c>
      <c r="D650">
        <f>sz!S650</f>
        <v>0</v>
      </c>
      <c r="E650">
        <f>sz!R650</f>
        <v>0</v>
      </c>
      <c r="F650">
        <f>sz!AG650</f>
        <v>0</v>
      </c>
      <c r="G650">
        <f>sz!AF650</f>
        <v>0</v>
      </c>
      <c r="H650">
        <f>sz!AU650</f>
        <v>0</v>
      </c>
      <c r="I650">
        <f>sz!AT650</f>
        <v>0</v>
      </c>
      <c r="J650">
        <f>sz!BI650</f>
        <v>0</v>
      </c>
      <c r="K650">
        <f>sz!BH650</f>
        <v>0</v>
      </c>
      <c r="L650">
        <f>sz!BX650</f>
        <v>0</v>
      </c>
      <c r="M650">
        <f>sz!BW650</f>
        <v>0</v>
      </c>
      <c r="N650">
        <f>sz!CM650</f>
        <v>0</v>
      </c>
      <c r="O650">
        <f>sz!CL650</f>
        <v>0</v>
      </c>
      <c r="P650">
        <f>sz!DB650</f>
        <v>0</v>
      </c>
      <c r="Q650">
        <f>sz!DA650</f>
        <v>0</v>
      </c>
      <c r="R650">
        <f>sz!DQ650</f>
        <v>0</v>
      </c>
      <c r="S650">
        <f>sz!DP650</f>
        <v>0</v>
      </c>
      <c r="AE650" t="e">
        <f t="shared" si="21"/>
        <v>#N/A</v>
      </c>
      <c r="AF650" t="e">
        <f t="shared" si="22"/>
        <v>#N/A</v>
      </c>
    </row>
    <row r="651" spans="2:32">
      <c r="B651">
        <f>sz!D651</f>
        <v>0</v>
      </c>
      <c r="C651">
        <f>sz!C651</f>
        <v>0</v>
      </c>
      <c r="D651">
        <f>sz!S651</f>
        <v>0</v>
      </c>
      <c r="E651">
        <f>sz!R651</f>
        <v>0</v>
      </c>
      <c r="F651">
        <f>sz!AG651</f>
        <v>0</v>
      </c>
      <c r="G651">
        <f>sz!AF651</f>
        <v>0</v>
      </c>
      <c r="H651">
        <f>sz!AU651</f>
        <v>0</v>
      </c>
      <c r="I651">
        <f>sz!AT651</f>
        <v>0</v>
      </c>
      <c r="J651">
        <f>sz!BI651</f>
        <v>0</v>
      </c>
      <c r="K651">
        <f>sz!BH651</f>
        <v>0</v>
      </c>
      <c r="L651">
        <f>sz!BX651</f>
        <v>0</v>
      </c>
      <c r="M651">
        <f>sz!BW651</f>
        <v>0</v>
      </c>
      <c r="N651">
        <f>sz!CM651</f>
        <v>0</v>
      </c>
      <c r="O651">
        <f>sz!CL651</f>
        <v>0</v>
      </c>
      <c r="P651">
        <f>sz!DB651</f>
        <v>0</v>
      </c>
      <c r="Q651">
        <f>sz!DA651</f>
        <v>0</v>
      </c>
      <c r="R651">
        <f>sz!DQ651</f>
        <v>0</v>
      </c>
      <c r="S651">
        <f>sz!DP651</f>
        <v>0</v>
      </c>
      <c r="AE651" t="e">
        <f t="shared" si="21"/>
        <v>#N/A</v>
      </c>
      <c r="AF651" t="e">
        <f t="shared" si="22"/>
        <v>#N/A</v>
      </c>
    </row>
    <row r="652" spans="2:32">
      <c r="B652">
        <f>sz!D652</f>
        <v>0</v>
      </c>
      <c r="C652">
        <f>sz!C652</f>
        <v>0</v>
      </c>
      <c r="D652">
        <f>sz!S652</f>
        <v>0</v>
      </c>
      <c r="E652">
        <f>sz!R652</f>
        <v>0</v>
      </c>
      <c r="F652">
        <f>sz!AG652</f>
        <v>0</v>
      </c>
      <c r="G652">
        <f>sz!AF652</f>
        <v>0</v>
      </c>
      <c r="H652">
        <f>sz!AU652</f>
        <v>0</v>
      </c>
      <c r="I652">
        <f>sz!AT652</f>
        <v>0</v>
      </c>
      <c r="J652">
        <f>sz!BI652</f>
        <v>0</v>
      </c>
      <c r="K652">
        <f>sz!BH652</f>
        <v>0</v>
      </c>
      <c r="L652">
        <f>sz!BX652</f>
        <v>0</v>
      </c>
      <c r="M652">
        <f>sz!BW652</f>
        <v>0</v>
      </c>
      <c r="N652">
        <f>sz!CM652</f>
        <v>0</v>
      </c>
      <c r="O652">
        <f>sz!CL652</f>
        <v>0</v>
      </c>
      <c r="P652">
        <f>sz!DB652</f>
        <v>0</v>
      </c>
      <c r="Q652">
        <f>sz!DA652</f>
        <v>0</v>
      </c>
      <c r="R652">
        <f>sz!DQ652</f>
        <v>0</v>
      </c>
      <c r="S652">
        <f>sz!DP652</f>
        <v>0</v>
      </c>
      <c r="AE652" t="e">
        <f t="shared" si="21"/>
        <v>#N/A</v>
      </c>
      <c r="AF652" t="e">
        <f t="shared" si="22"/>
        <v>#N/A</v>
      </c>
    </row>
    <row r="653" spans="2:32">
      <c r="B653">
        <f>sz!D653</f>
        <v>0</v>
      </c>
      <c r="C653">
        <f>sz!C653</f>
        <v>0</v>
      </c>
      <c r="D653">
        <f>sz!S653</f>
        <v>0</v>
      </c>
      <c r="E653">
        <f>sz!R653</f>
        <v>0</v>
      </c>
      <c r="F653">
        <f>sz!AG653</f>
        <v>0</v>
      </c>
      <c r="G653">
        <f>sz!AF653</f>
        <v>0</v>
      </c>
      <c r="H653">
        <f>sz!AU653</f>
        <v>0</v>
      </c>
      <c r="I653">
        <f>sz!AT653</f>
        <v>0</v>
      </c>
      <c r="J653">
        <f>sz!BI653</f>
        <v>0</v>
      </c>
      <c r="K653">
        <f>sz!BH653</f>
        <v>0</v>
      </c>
      <c r="L653">
        <f>sz!BX653</f>
        <v>0</v>
      </c>
      <c r="M653">
        <f>sz!BW653</f>
        <v>0</v>
      </c>
      <c r="N653">
        <f>sz!CM653</f>
        <v>0</v>
      </c>
      <c r="O653">
        <f>sz!CL653</f>
        <v>0</v>
      </c>
      <c r="P653">
        <f>sz!DB653</f>
        <v>0</v>
      </c>
      <c r="Q653">
        <f>sz!DA653</f>
        <v>0</v>
      </c>
      <c r="R653">
        <f>sz!DQ653</f>
        <v>0</v>
      </c>
      <c r="S653">
        <f>sz!DP653</f>
        <v>0</v>
      </c>
      <c r="AE653" t="e">
        <f t="shared" si="21"/>
        <v>#N/A</v>
      </c>
      <c r="AF653" t="e">
        <f t="shared" si="22"/>
        <v>#N/A</v>
      </c>
    </row>
    <row r="654" spans="2:32">
      <c r="B654">
        <f>sz!D654</f>
        <v>0</v>
      </c>
      <c r="C654">
        <f>sz!C654</f>
        <v>0</v>
      </c>
      <c r="D654">
        <f>sz!S654</f>
        <v>0</v>
      </c>
      <c r="E654">
        <f>sz!R654</f>
        <v>0</v>
      </c>
      <c r="F654">
        <f>sz!AG654</f>
        <v>0</v>
      </c>
      <c r="G654">
        <f>sz!AF654</f>
        <v>0</v>
      </c>
      <c r="H654">
        <f>sz!AU654</f>
        <v>0</v>
      </c>
      <c r="I654">
        <f>sz!AT654</f>
        <v>0</v>
      </c>
      <c r="J654">
        <f>sz!BI654</f>
        <v>0</v>
      </c>
      <c r="K654">
        <f>sz!BH654</f>
        <v>0</v>
      </c>
      <c r="L654">
        <f>sz!BX654</f>
        <v>0</v>
      </c>
      <c r="M654">
        <f>sz!BW654</f>
        <v>0</v>
      </c>
      <c r="N654">
        <f>sz!CM654</f>
        <v>0</v>
      </c>
      <c r="O654">
        <f>sz!CL654</f>
        <v>0</v>
      </c>
      <c r="P654">
        <f>sz!DB654</f>
        <v>0</v>
      </c>
      <c r="Q654">
        <f>sz!DA654</f>
        <v>0</v>
      </c>
      <c r="R654">
        <f>sz!DQ654</f>
        <v>0</v>
      </c>
      <c r="S654">
        <f>sz!DP654</f>
        <v>0</v>
      </c>
      <c r="AE654" t="e">
        <f t="shared" si="21"/>
        <v>#N/A</v>
      </c>
      <c r="AF654" t="e">
        <f t="shared" si="22"/>
        <v>#N/A</v>
      </c>
    </row>
    <row r="655" spans="2:32">
      <c r="B655">
        <f>sz!D655</f>
        <v>0</v>
      </c>
      <c r="C655">
        <f>sz!C655</f>
        <v>0</v>
      </c>
      <c r="D655">
        <f>sz!S655</f>
        <v>0</v>
      </c>
      <c r="E655">
        <f>sz!R655</f>
        <v>0</v>
      </c>
      <c r="F655">
        <f>sz!AG655</f>
        <v>0</v>
      </c>
      <c r="G655">
        <f>sz!AF655</f>
        <v>0</v>
      </c>
      <c r="H655">
        <f>sz!AU655</f>
        <v>0</v>
      </c>
      <c r="I655">
        <f>sz!AT655</f>
        <v>0</v>
      </c>
      <c r="J655">
        <f>sz!BI655</f>
        <v>0</v>
      </c>
      <c r="K655">
        <f>sz!BH655</f>
        <v>0</v>
      </c>
      <c r="L655">
        <f>sz!BX655</f>
        <v>0</v>
      </c>
      <c r="M655">
        <f>sz!BW655</f>
        <v>0</v>
      </c>
      <c r="N655">
        <f>sz!CM655</f>
        <v>0</v>
      </c>
      <c r="O655">
        <f>sz!CL655</f>
        <v>0</v>
      </c>
      <c r="P655">
        <f>sz!DB655</f>
        <v>0</v>
      </c>
      <c r="Q655">
        <f>sz!DA655</f>
        <v>0</v>
      </c>
      <c r="R655">
        <f>sz!DQ655</f>
        <v>0</v>
      </c>
      <c r="S655">
        <f>sz!DP655</f>
        <v>0</v>
      </c>
      <c r="AE655" t="e">
        <f t="shared" si="21"/>
        <v>#N/A</v>
      </c>
      <c r="AF655" t="e">
        <f t="shared" si="22"/>
        <v>#N/A</v>
      </c>
    </row>
    <row r="656" spans="2:32">
      <c r="B656">
        <f>sz!D656</f>
        <v>0</v>
      </c>
      <c r="C656">
        <f>sz!C656</f>
        <v>0</v>
      </c>
      <c r="D656">
        <f>sz!S656</f>
        <v>0</v>
      </c>
      <c r="E656">
        <f>sz!R656</f>
        <v>0</v>
      </c>
      <c r="F656">
        <f>sz!AG656</f>
        <v>0</v>
      </c>
      <c r="G656">
        <f>sz!AF656</f>
        <v>0</v>
      </c>
      <c r="H656">
        <f>sz!AU656</f>
        <v>0</v>
      </c>
      <c r="I656">
        <f>sz!AT656</f>
        <v>0</v>
      </c>
      <c r="J656">
        <f>sz!BI656</f>
        <v>0</v>
      </c>
      <c r="K656">
        <f>sz!BH656</f>
        <v>0</v>
      </c>
      <c r="L656">
        <f>sz!BX656</f>
        <v>0</v>
      </c>
      <c r="M656">
        <f>sz!BW656</f>
        <v>0</v>
      </c>
      <c r="N656">
        <f>sz!CM656</f>
        <v>0</v>
      </c>
      <c r="O656">
        <f>sz!CL656</f>
        <v>0</v>
      </c>
      <c r="P656">
        <f>sz!DB656</f>
        <v>0</v>
      </c>
      <c r="Q656">
        <f>sz!DA656</f>
        <v>0</v>
      </c>
      <c r="R656">
        <f>sz!DQ656</f>
        <v>0</v>
      </c>
      <c r="S656">
        <f>sz!DP656</f>
        <v>0</v>
      </c>
      <c r="AE656" t="e">
        <f t="shared" si="21"/>
        <v>#N/A</v>
      </c>
      <c r="AF656" t="e">
        <f t="shared" si="22"/>
        <v>#N/A</v>
      </c>
    </row>
    <row r="657" spans="2:32">
      <c r="B657">
        <f>sz!D657</f>
        <v>0</v>
      </c>
      <c r="C657">
        <f>sz!C657</f>
        <v>0</v>
      </c>
      <c r="D657">
        <f>sz!S657</f>
        <v>0</v>
      </c>
      <c r="E657">
        <f>sz!R657</f>
        <v>0</v>
      </c>
      <c r="F657">
        <f>sz!AG657</f>
        <v>0</v>
      </c>
      <c r="G657">
        <f>sz!AF657</f>
        <v>0</v>
      </c>
      <c r="H657">
        <f>sz!AU657</f>
        <v>0</v>
      </c>
      <c r="I657">
        <f>sz!AT657</f>
        <v>0</v>
      </c>
      <c r="J657">
        <f>sz!BI657</f>
        <v>0</v>
      </c>
      <c r="K657">
        <f>sz!BH657</f>
        <v>0</v>
      </c>
      <c r="L657">
        <f>sz!BX657</f>
        <v>0</v>
      </c>
      <c r="M657">
        <f>sz!BW657</f>
        <v>0</v>
      </c>
      <c r="N657">
        <f>sz!CM657</f>
        <v>0</v>
      </c>
      <c r="O657">
        <f>sz!CL657</f>
        <v>0</v>
      </c>
      <c r="P657">
        <f>sz!DB657</f>
        <v>0</v>
      </c>
      <c r="Q657">
        <f>sz!DA657</f>
        <v>0</v>
      </c>
      <c r="R657">
        <f>sz!DQ657</f>
        <v>0</v>
      </c>
      <c r="S657">
        <f>sz!DP657</f>
        <v>0</v>
      </c>
      <c r="AE657" t="e">
        <f t="shared" si="21"/>
        <v>#N/A</v>
      </c>
      <c r="AF657" t="e">
        <f t="shared" si="22"/>
        <v>#N/A</v>
      </c>
    </row>
    <row r="658" spans="2:32">
      <c r="B658">
        <f>sz!D658</f>
        <v>0</v>
      </c>
      <c r="C658">
        <f>sz!C658</f>
        <v>0</v>
      </c>
      <c r="D658">
        <f>sz!S658</f>
        <v>0</v>
      </c>
      <c r="E658">
        <f>sz!R658</f>
        <v>0</v>
      </c>
      <c r="F658">
        <f>sz!AG658</f>
        <v>0</v>
      </c>
      <c r="G658">
        <f>sz!AF658</f>
        <v>0</v>
      </c>
      <c r="H658">
        <f>sz!AU658</f>
        <v>0</v>
      </c>
      <c r="I658">
        <f>sz!AT658</f>
        <v>0</v>
      </c>
      <c r="J658">
        <f>sz!BI658</f>
        <v>0</v>
      </c>
      <c r="K658">
        <f>sz!BH658</f>
        <v>0</v>
      </c>
      <c r="L658">
        <f>sz!BX658</f>
        <v>0</v>
      </c>
      <c r="M658">
        <f>sz!BW658</f>
        <v>0</v>
      </c>
      <c r="N658">
        <f>sz!CM658</f>
        <v>0</v>
      </c>
      <c r="O658">
        <f>sz!CL658</f>
        <v>0</v>
      </c>
      <c r="P658">
        <f>sz!DB658</f>
        <v>0</v>
      </c>
      <c r="Q658">
        <f>sz!DA658</f>
        <v>0</v>
      </c>
      <c r="R658">
        <f>sz!DQ658</f>
        <v>0</v>
      </c>
      <c r="S658">
        <f>sz!DP658</f>
        <v>0</v>
      </c>
      <c r="AE658" t="e">
        <f t="shared" si="21"/>
        <v>#N/A</v>
      </c>
      <c r="AF658" t="e">
        <f t="shared" si="22"/>
        <v>#N/A</v>
      </c>
    </row>
    <row r="659" spans="2:32">
      <c r="B659">
        <f>sz!D659</f>
        <v>0</v>
      </c>
      <c r="C659">
        <f>sz!C659</f>
        <v>0</v>
      </c>
      <c r="D659">
        <f>sz!S659</f>
        <v>0</v>
      </c>
      <c r="E659">
        <f>sz!R659</f>
        <v>0</v>
      </c>
      <c r="F659">
        <f>sz!AG659</f>
        <v>0</v>
      </c>
      <c r="G659">
        <f>sz!AF659</f>
        <v>0</v>
      </c>
      <c r="H659">
        <f>sz!AU659</f>
        <v>0</v>
      </c>
      <c r="I659">
        <f>sz!AT659</f>
        <v>0</v>
      </c>
      <c r="J659">
        <f>sz!BI659</f>
        <v>0</v>
      </c>
      <c r="K659">
        <f>sz!BH659</f>
        <v>0</v>
      </c>
      <c r="L659">
        <f>sz!BX659</f>
        <v>0</v>
      </c>
      <c r="M659">
        <f>sz!BW659</f>
        <v>0</v>
      </c>
      <c r="N659">
        <f>sz!CM659</f>
        <v>0</v>
      </c>
      <c r="O659">
        <f>sz!CL659</f>
        <v>0</v>
      </c>
      <c r="P659">
        <f>sz!DB659</f>
        <v>0</v>
      </c>
      <c r="Q659">
        <f>sz!DA659</f>
        <v>0</v>
      </c>
      <c r="R659">
        <f>sz!DQ659</f>
        <v>0</v>
      </c>
      <c r="S659">
        <f>sz!DP659</f>
        <v>0</v>
      </c>
      <c r="AE659" t="e">
        <f t="shared" si="21"/>
        <v>#N/A</v>
      </c>
      <c r="AF659" t="e">
        <f t="shared" si="22"/>
        <v>#N/A</v>
      </c>
    </row>
    <row r="660" spans="2:32">
      <c r="B660">
        <f>sz!D660</f>
        <v>0</v>
      </c>
      <c r="C660">
        <f>sz!C660</f>
        <v>0</v>
      </c>
      <c r="D660">
        <f>sz!S660</f>
        <v>0</v>
      </c>
      <c r="E660">
        <f>sz!R660</f>
        <v>0</v>
      </c>
      <c r="F660">
        <f>sz!AG660</f>
        <v>0</v>
      </c>
      <c r="G660">
        <f>sz!AF660</f>
        <v>0</v>
      </c>
      <c r="H660">
        <f>sz!AU660</f>
        <v>0</v>
      </c>
      <c r="I660">
        <f>sz!AT660</f>
        <v>0</v>
      </c>
      <c r="J660">
        <f>sz!BI660</f>
        <v>0</v>
      </c>
      <c r="K660">
        <f>sz!BH660</f>
        <v>0</v>
      </c>
      <c r="L660">
        <f>sz!BX660</f>
        <v>0</v>
      </c>
      <c r="M660">
        <f>sz!BW660</f>
        <v>0</v>
      </c>
      <c r="N660">
        <f>sz!CM660</f>
        <v>0</v>
      </c>
      <c r="O660">
        <f>sz!CL660</f>
        <v>0</v>
      </c>
      <c r="P660">
        <f>sz!DB660</f>
        <v>0</v>
      </c>
      <c r="Q660">
        <f>sz!DA660</f>
        <v>0</v>
      </c>
      <c r="R660">
        <f>sz!DQ660</f>
        <v>0</v>
      </c>
      <c r="S660">
        <f>sz!DP660</f>
        <v>0</v>
      </c>
      <c r="AE660" t="e">
        <f t="shared" si="21"/>
        <v>#N/A</v>
      </c>
      <c r="AF660" t="e">
        <f t="shared" si="22"/>
        <v>#N/A</v>
      </c>
    </row>
    <row r="661" spans="2:32">
      <c r="B661">
        <f>sz!D661</f>
        <v>0</v>
      </c>
      <c r="C661">
        <f>sz!C661</f>
        <v>0</v>
      </c>
      <c r="D661">
        <f>sz!S661</f>
        <v>0</v>
      </c>
      <c r="E661">
        <f>sz!R661</f>
        <v>0</v>
      </c>
      <c r="F661">
        <f>sz!AG661</f>
        <v>0</v>
      </c>
      <c r="G661">
        <f>sz!AF661</f>
        <v>0</v>
      </c>
      <c r="H661">
        <f>sz!AU661</f>
        <v>0</v>
      </c>
      <c r="I661">
        <f>sz!AT661</f>
        <v>0</v>
      </c>
      <c r="J661">
        <f>sz!BI661</f>
        <v>0</v>
      </c>
      <c r="K661">
        <f>sz!BH661</f>
        <v>0</v>
      </c>
      <c r="L661">
        <f>sz!BX661</f>
        <v>0</v>
      </c>
      <c r="M661">
        <f>sz!BW661</f>
        <v>0</v>
      </c>
      <c r="N661">
        <f>sz!CM661</f>
        <v>0</v>
      </c>
      <c r="O661">
        <f>sz!CL661</f>
        <v>0</v>
      </c>
      <c r="P661">
        <f>sz!DB661</f>
        <v>0</v>
      </c>
      <c r="Q661">
        <f>sz!DA661</f>
        <v>0</v>
      </c>
      <c r="R661">
        <f>sz!DQ661</f>
        <v>0</v>
      </c>
      <c r="S661">
        <f>sz!DP661</f>
        <v>0</v>
      </c>
      <c r="AE661" t="e">
        <f t="shared" si="21"/>
        <v>#N/A</v>
      </c>
      <c r="AF661" t="e">
        <f t="shared" si="22"/>
        <v>#N/A</v>
      </c>
    </row>
    <row r="662" spans="2:32">
      <c r="B662">
        <f>sz!D662</f>
        <v>0</v>
      </c>
      <c r="C662">
        <f>sz!C662</f>
        <v>0</v>
      </c>
      <c r="D662">
        <f>sz!S662</f>
        <v>0</v>
      </c>
      <c r="E662">
        <f>sz!R662</f>
        <v>0</v>
      </c>
      <c r="F662">
        <f>sz!AG662</f>
        <v>0</v>
      </c>
      <c r="G662">
        <f>sz!AF662</f>
        <v>0</v>
      </c>
      <c r="H662">
        <f>sz!AU662</f>
        <v>0</v>
      </c>
      <c r="I662">
        <f>sz!AT662</f>
        <v>0</v>
      </c>
      <c r="J662">
        <f>sz!BI662</f>
        <v>0</v>
      </c>
      <c r="K662">
        <f>sz!BH662</f>
        <v>0</v>
      </c>
      <c r="L662">
        <f>sz!BX662</f>
        <v>0</v>
      </c>
      <c r="M662">
        <f>sz!BW662</f>
        <v>0</v>
      </c>
      <c r="N662">
        <f>sz!CM662</f>
        <v>0</v>
      </c>
      <c r="O662">
        <f>sz!CL662</f>
        <v>0</v>
      </c>
      <c r="P662">
        <f>sz!DB662</f>
        <v>0</v>
      </c>
      <c r="Q662">
        <f>sz!DA662</f>
        <v>0</v>
      </c>
      <c r="R662">
        <f>sz!DQ662</f>
        <v>0</v>
      </c>
      <c r="S662">
        <f>sz!DP662</f>
        <v>0</v>
      </c>
      <c r="AE662" t="e">
        <f t="shared" si="21"/>
        <v>#N/A</v>
      </c>
      <c r="AF662" t="e">
        <f t="shared" si="22"/>
        <v>#N/A</v>
      </c>
    </row>
    <row r="663" spans="2:32">
      <c r="B663">
        <f>sz!D663</f>
        <v>0</v>
      </c>
      <c r="C663">
        <f>sz!C663</f>
        <v>0</v>
      </c>
      <c r="D663">
        <f>sz!S663</f>
        <v>0</v>
      </c>
      <c r="E663">
        <f>sz!R663</f>
        <v>0</v>
      </c>
      <c r="F663">
        <f>sz!AG663</f>
        <v>0</v>
      </c>
      <c r="G663">
        <f>sz!AF663</f>
        <v>0</v>
      </c>
      <c r="H663">
        <f>sz!AU663</f>
        <v>0</v>
      </c>
      <c r="I663">
        <f>sz!AT663</f>
        <v>0</v>
      </c>
      <c r="J663">
        <f>sz!BI663</f>
        <v>0</v>
      </c>
      <c r="K663">
        <f>sz!BH663</f>
        <v>0</v>
      </c>
      <c r="L663">
        <f>sz!BX663</f>
        <v>0</v>
      </c>
      <c r="M663">
        <f>sz!BW663</f>
        <v>0</v>
      </c>
      <c r="N663">
        <f>sz!CM663</f>
        <v>0</v>
      </c>
      <c r="O663">
        <f>sz!CL663</f>
        <v>0</v>
      </c>
      <c r="P663">
        <f>sz!DB663</f>
        <v>0</v>
      </c>
      <c r="Q663">
        <f>sz!DA663</f>
        <v>0</v>
      </c>
      <c r="R663">
        <f>sz!DQ663</f>
        <v>0</v>
      </c>
      <c r="S663">
        <f>sz!DP663</f>
        <v>0</v>
      </c>
      <c r="AE663" t="e">
        <f t="shared" si="21"/>
        <v>#N/A</v>
      </c>
      <c r="AF663" t="e">
        <f t="shared" si="22"/>
        <v>#N/A</v>
      </c>
    </row>
    <row r="664" spans="2:32">
      <c r="B664">
        <f>sz!D664</f>
        <v>0</v>
      </c>
      <c r="C664">
        <f>sz!C664</f>
        <v>0</v>
      </c>
      <c r="D664">
        <f>sz!S664</f>
        <v>0</v>
      </c>
      <c r="E664">
        <f>sz!R664</f>
        <v>0</v>
      </c>
      <c r="F664">
        <f>sz!AG664</f>
        <v>0</v>
      </c>
      <c r="G664">
        <f>sz!AF664</f>
        <v>0</v>
      </c>
      <c r="H664">
        <f>sz!AU664</f>
        <v>0</v>
      </c>
      <c r="I664">
        <f>sz!AT664</f>
        <v>0</v>
      </c>
      <c r="J664">
        <f>sz!BI664</f>
        <v>0</v>
      </c>
      <c r="K664">
        <f>sz!BH664</f>
        <v>0</v>
      </c>
      <c r="L664">
        <f>sz!BX664</f>
        <v>0</v>
      </c>
      <c r="M664">
        <f>sz!BW664</f>
        <v>0</v>
      </c>
      <c r="N664">
        <f>sz!CM664</f>
        <v>0</v>
      </c>
      <c r="O664">
        <f>sz!CL664</f>
        <v>0</v>
      </c>
      <c r="P664">
        <f>sz!DB664</f>
        <v>0</v>
      </c>
      <c r="Q664">
        <f>sz!DA664</f>
        <v>0</v>
      </c>
      <c r="R664">
        <f>sz!DQ664</f>
        <v>0</v>
      </c>
      <c r="S664">
        <f>sz!DP664</f>
        <v>0</v>
      </c>
      <c r="AE664" t="e">
        <f t="shared" si="21"/>
        <v>#N/A</v>
      </c>
      <c r="AF664" t="e">
        <f t="shared" si="22"/>
        <v>#N/A</v>
      </c>
    </row>
    <row r="665" spans="2:32">
      <c r="B665">
        <f>sz!D665</f>
        <v>0</v>
      </c>
      <c r="C665">
        <f>sz!C665</f>
        <v>0</v>
      </c>
      <c r="D665">
        <f>sz!S665</f>
        <v>0</v>
      </c>
      <c r="E665">
        <f>sz!R665</f>
        <v>0</v>
      </c>
      <c r="F665">
        <f>sz!AG665</f>
        <v>0</v>
      </c>
      <c r="G665">
        <f>sz!AF665</f>
        <v>0</v>
      </c>
      <c r="H665">
        <f>sz!AU665</f>
        <v>0</v>
      </c>
      <c r="I665">
        <f>sz!AT665</f>
        <v>0</v>
      </c>
      <c r="J665">
        <f>sz!BI665</f>
        <v>0</v>
      </c>
      <c r="K665">
        <f>sz!BH665</f>
        <v>0</v>
      </c>
      <c r="L665">
        <f>sz!BX665</f>
        <v>0</v>
      </c>
      <c r="M665">
        <f>sz!BW665</f>
        <v>0</v>
      </c>
      <c r="N665">
        <f>sz!CM665</f>
        <v>0</v>
      </c>
      <c r="O665">
        <f>sz!CL665</f>
        <v>0</v>
      </c>
      <c r="P665">
        <f>sz!DB665</f>
        <v>0</v>
      </c>
      <c r="Q665">
        <f>sz!DA665</f>
        <v>0</v>
      </c>
      <c r="R665">
        <f>sz!DQ665</f>
        <v>0</v>
      </c>
      <c r="S665">
        <f>sz!DP665</f>
        <v>0</v>
      </c>
      <c r="AE665" t="e">
        <f t="shared" si="21"/>
        <v>#N/A</v>
      </c>
      <c r="AF665" t="e">
        <f t="shared" si="22"/>
        <v>#N/A</v>
      </c>
    </row>
    <row r="666" spans="2:32">
      <c r="B666">
        <f>sz!D666</f>
        <v>0</v>
      </c>
      <c r="C666">
        <f>sz!C666</f>
        <v>0</v>
      </c>
      <c r="D666">
        <f>sz!S666</f>
        <v>0</v>
      </c>
      <c r="E666">
        <f>sz!R666</f>
        <v>0</v>
      </c>
      <c r="F666">
        <f>sz!AG666</f>
        <v>0</v>
      </c>
      <c r="G666">
        <f>sz!AF666</f>
        <v>0</v>
      </c>
      <c r="H666">
        <f>sz!AU666</f>
        <v>0</v>
      </c>
      <c r="I666">
        <f>sz!AT666</f>
        <v>0</v>
      </c>
      <c r="J666">
        <f>sz!BI666</f>
        <v>0</v>
      </c>
      <c r="K666">
        <f>sz!BH666</f>
        <v>0</v>
      </c>
      <c r="L666">
        <f>sz!BX666</f>
        <v>0</v>
      </c>
      <c r="M666">
        <f>sz!BW666</f>
        <v>0</v>
      </c>
      <c r="N666">
        <f>sz!CM666</f>
        <v>0</v>
      </c>
      <c r="O666">
        <f>sz!CL666</f>
        <v>0</v>
      </c>
      <c r="P666">
        <f>sz!DB666</f>
        <v>0</v>
      </c>
      <c r="Q666">
        <f>sz!DA666</f>
        <v>0</v>
      </c>
      <c r="R666">
        <f>sz!DQ666</f>
        <v>0</v>
      </c>
      <c r="S666">
        <f>sz!DP666</f>
        <v>0</v>
      </c>
      <c r="AE666" t="e">
        <f t="shared" si="21"/>
        <v>#N/A</v>
      </c>
      <c r="AF666" t="e">
        <f t="shared" si="22"/>
        <v>#N/A</v>
      </c>
    </row>
    <row r="667" spans="2:32">
      <c r="B667">
        <f>sz!D667</f>
        <v>0</v>
      </c>
      <c r="C667">
        <f>sz!C667</f>
        <v>0</v>
      </c>
      <c r="D667">
        <f>sz!S667</f>
        <v>0</v>
      </c>
      <c r="E667">
        <f>sz!R667</f>
        <v>0</v>
      </c>
      <c r="F667">
        <f>sz!AG667</f>
        <v>0</v>
      </c>
      <c r="G667">
        <f>sz!AF667</f>
        <v>0</v>
      </c>
      <c r="H667">
        <f>sz!AU667</f>
        <v>0</v>
      </c>
      <c r="I667">
        <f>sz!AT667</f>
        <v>0</v>
      </c>
      <c r="J667">
        <f>sz!BI667</f>
        <v>0</v>
      </c>
      <c r="K667">
        <f>sz!BH667</f>
        <v>0</v>
      </c>
      <c r="L667">
        <f>sz!BX667</f>
        <v>0</v>
      </c>
      <c r="M667">
        <f>sz!BW667</f>
        <v>0</v>
      </c>
      <c r="N667">
        <f>sz!CM667</f>
        <v>0</v>
      </c>
      <c r="O667">
        <f>sz!CL667</f>
        <v>0</v>
      </c>
      <c r="P667">
        <f>sz!DB667</f>
        <v>0</v>
      </c>
      <c r="Q667">
        <f>sz!DA667</f>
        <v>0</v>
      </c>
      <c r="R667">
        <f>sz!DQ667</f>
        <v>0</v>
      </c>
      <c r="S667">
        <f>sz!DP667</f>
        <v>0</v>
      </c>
      <c r="AE667" t="e">
        <f t="shared" si="21"/>
        <v>#N/A</v>
      </c>
      <c r="AF667" t="e">
        <f t="shared" si="22"/>
        <v>#N/A</v>
      </c>
    </row>
    <row r="668" spans="2:32">
      <c r="B668">
        <f>sz!D668</f>
        <v>0</v>
      </c>
      <c r="C668">
        <f>sz!C668</f>
        <v>0</v>
      </c>
      <c r="D668">
        <f>sz!S668</f>
        <v>0</v>
      </c>
      <c r="E668">
        <f>sz!R668</f>
        <v>0</v>
      </c>
      <c r="F668">
        <f>sz!AG668</f>
        <v>0</v>
      </c>
      <c r="G668">
        <f>sz!AF668</f>
        <v>0</v>
      </c>
      <c r="H668">
        <f>sz!AU668</f>
        <v>0</v>
      </c>
      <c r="I668">
        <f>sz!AT668</f>
        <v>0</v>
      </c>
      <c r="J668">
        <f>sz!BI668</f>
        <v>0</v>
      </c>
      <c r="K668">
        <f>sz!BH668</f>
        <v>0</v>
      </c>
      <c r="L668">
        <f>sz!BX668</f>
        <v>0</v>
      </c>
      <c r="M668">
        <f>sz!BW668</f>
        <v>0</v>
      </c>
      <c r="N668">
        <f>sz!CM668</f>
        <v>0</v>
      </c>
      <c r="O668">
        <f>sz!CL668</f>
        <v>0</v>
      </c>
      <c r="P668">
        <f>sz!DB668</f>
        <v>0</v>
      </c>
      <c r="Q668">
        <f>sz!DA668</f>
        <v>0</v>
      </c>
      <c r="R668">
        <f>sz!DQ668</f>
        <v>0</v>
      </c>
      <c r="S668">
        <f>sz!DP668</f>
        <v>0</v>
      </c>
      <c r="AE668" t="e">
        <f t="shared" si="21"/>
        <v>#N/A</v>
      </c>
      <c r="AF668" t="e">
        <f t="shared" si="22"/>
        <v>#N/A</v>
      </c>
    </row>
    <row r="669" spans="2:32">
      <c r="B669">
        <f>sz!D669</f>
        <v>0</v>
      </c>
      <c r="C669">
        <f>sz!C669</f>
        <v>0</v>
      </c>
      <c r="D669">
        <f>sz!S669</f>
        <v>0</v>
      </c>
      <c r="E669">
        <f>sz!R669</f>
        <v>0</v>
      </c>
      <c r="F669">
        <f>sz!AG669</f>
        <v>0</v>
      </c>
      <c r="G669">
        <f>sz!AF669</f>
        <v>0</v>
      </c>
      <c r="H669">
        <f>sz!AU669</f>
        <v>0</v>
      </c>
      <c r="I669">
        <f>sz!AT669</f>
        <v>0</v>
      </c>
      <c r="J669">
        <f>sz!BI669</f>
        <v>0</v>
      </c>
      <c r="K669">
        <f>sz!BH669</f>
        <v>0</v>
      </c>
      <c r="L669">
        <f>sz!BX669</f>
        <v>0</v>
      </c>
      <c r="M669">
        <f>sz!BW669</f>
        <v>0</v>
      </c>
      <c r="N669">
        <f>sz!CM669</f>
        <v>0</v>
      </c>
      <c r="O669">
        <f>sz!CL669</f>
        <v>0</v>
      </c>
      <c r="P669">
        <f>sz!DB669</f>
        <v>0</v>
      </c>
      <c r="Q669">
        <f>sz!DA669</f>
        <v>0</v>
      </c>
      <c r="R669">
        <f>sz!DQ669</f>
        <v>0</v>
      </c>
      <c r="S669">
        <f>sz!DP669</f>
        <v>0</v>
      </c>
      <c r="AE669" t="e">
        <f t="shared" si="21"/>
        <v>#N/A</v>
      </c>
      <c r="AF669" t="e">
        <f t="shared" si="22"/>
        <v>#N/A</v>
      </c>
    </row>
    <row r="670" spans="2:32">
      <c r="B670">
        <f>sz!D670</f>
        <v>0</v>
      </c>
      <c r="C670">
        <f>sz!C670</f>
        <v>0</v>
      </c>
      <c r="D670">
        <f>sz!S670</f>
        <v>0</v>
      </c>
      <c r="E670">
        <f>sz!R670</f>
        <v>0</v>
      </c>
      <c r="F670">
        <f>sz!AG670</f>
        <v>0</v>
      </c>
      <c r="G670">
        <f>sz!AF670</f>
        <v>0</v>
      </c>
      <c r="H670">
        <f>sz!AU670</f>
        <v>0</v>
      </c>
      <c r="I670">
        <f>sz!AT670</f>
        <v>0</v>
      </c>
      <c r="J670">
        <f>sz!BI670</f>
        <v>0</v>
      </c>
      <c r="K670">
        <f>sz!BH670</f>
        <v>0</v>
      </c>
      <c r="L670">
        <f>sz!BX670</f>
        <v>0</v>
      </c>
      <c r="M670">
        <f>sz!BW670</f>
        <v>0</v>
      </c>
      <c r="N670">
        <f>sz!CM670</f>
        <v>0</v>
      </c>
      <c r="O670">
        <f>sz!CL670</f>
        <v>0</v>
      </c>
      <c r="P670">
        <f>sz!DB670</f>
        <v>0</v>
      </c>
      <c r="Q670">
        <f>sz!DA670</f>
        <v>0</v>
      </c>
      <c r="R670">
        <f>sz!DQ670</f>
        <v>0</v>
      </c>
      <c r="S670">
        <f>sz!DP670</f>
        <v>0</v>
      </c>
      <c r="AE670" t="e">
        <f t="shared" si="21"/>
        <v>#N/A</v>
      </c>
      <c r="AF670" t="e">
        <f t="shared" si="22"/>
        <v>#N/A</v>
      </c>
    </row>
    <row r="671" spans="2:32">
      <c r="B671">
        <f>sz!D671</f>
        <v>0</v>
      </c>
      <c r="C671">
        <f>sz!C671</f>
        <v>0</v>
      </c>
      <c r="D671">
        <f>sz!S671</f>
        <v>0</v>
      </c>
      <c r="E671">
        <f>sz!R671</f>
        <v>0</v>
      </c>
      <c r="F671">
        <f>sz!AG671</f>
        <v>0</v>
      </c>
      <c r="G671">
        <f>sz!AF671</f>
        <v>0</v>
      </c>
      <c r="H671">
        <f>sz!AU671</f>
        <v>0</v>
      </c>
      <c r="I671">
        <f>sz!AT671</f>
        <v>0</v>
      </c>
      <c r="J671">
        <f>sz!BI671</f>
        <v>0</v>
      </c>
      <c r="K671">
        <f>sz!BH671</f>
        <v>0</v>
      </c>
      <c r="L671">
        <f>sz!BX671</f>
        <v>0</v>
      </c>
      <c r="M671">
        <f>sz!BW671</f>
        <v>0</v>
      </c>
      <c r="N671">
        <f>sz!CM671</f>
        <v>0</v>
      </c>
      <c r="O671">
        <f>sz!CL671</f>
        <v>0</v>
      </c>
      <c r="P671">
        <f>sz!DB671</f>
        <v>0</v>
      </c>
      <c r="Q671">
        <f>sz!DA671</f>
        <v>0</v>
      </c>
      <c r="R671">
        <f>sz!DQ671</f>
        <v>0</v>
      </c>
      <c r="S671">
        <f>sz!DP671</f>
        <v>0</v>
      </c>
      <c r="AE671" t="e">
        <f t="shared" si="21"/>
        <v>#N/A</v>
      </c>
      <c r="AF671" t="e">
        <f t="shared" si="22"/>
        <v>#N/A</v>
      </c>
    </row>
    <row r="672" spans="2:32">
      <c r="B672">
        <f>sz!D672</f>
        <v>0</v>
      </c>
      <c r="C672">
        <f>sz!C672</f>
        <v>0</v>
      </c>
      <c r="D672">
        <f>sz!S672</f>
        <v>0</v>
      </c>
      <c r="E672">
        <f>sz!R672</f>
        <v>0</v>
      </c>
      <c r="F672">
        <f>sz!AG672</f>
        <v>0</v>
      </c>
      <c r="G672">
        <f>sz!AF672</f>
        <v>0</v>
      </c>
      <c r="H672">
        <f>sz!AU672</f>
        <v>0</v>
      </c>
      <c r="I672">
        <f>sz!AT672</f>
        <v>0</v>
      </c>
      <c r="J672">
        <f>sz!BI672</f>
        <v>0</v>
      </c>
      <c r="K672">
        <f>sz!BH672</f>
        <v>0</v>
      </c>
      <c r="L672">
        <f>sz!BX672</f>
        <v>0</v>
      </c>
      <c r="M672">
        <f>sz!BW672</f>
        <v>0</v>
      </c>
      <c r="N672">
        <f>sz!CM672</f>
        <v>0</v>
      </c>
      <c r="O672">
        <f>sz!CL672</f>
        <v>0</v>
      </c>
      <c r="P672">
        <f>sz!DB672</f>
        <v>0</v>
      </c>
      <c r="Q672">
        <f>sz!DA672</f>
        <v>0</v>
      </c>
      <c r="R672">
        <f>sz!DQ672</f>
        <v>0</v>
      </c>
      <c r="S672">
        <f>sz!DP672</f>
        <v>0</v>
      </c>
      <c r="AE672" t="e">
        <f t="shared" si="21"/>
        <v>#N/A</v>
      </c>
      <c r="AF672" t="e">
        <f t="shared" si="22"/>
        <v>#N/A</v>
      </c>
    </row>
    <row r="673" spans="2:32">
      <c r="B673">
        <f>sz!D673</f>
        <v>0</v>
      </c>
      <c r="C673">
        <f>sz!C673</f>
        <v>0</v>
      </c>
      <c r="D673">
        <f>sz!S673</f>
        <v>0</v>
      </c>
      <c r="E673">
        <f>sz!R673</f>
        <v>0</v>
      </c>
      <c r="F673">
        <f>sz!AG673</f>
        <v>0</v>
      </c>
      <c r="G673">
        <f>sz!AF673</f>
        <v>0</v>
      </c>
      <c r="H673">
        <f>sz!AU673</f>
        <v>0</v>
      </c>
      <c r="I673">
        <f>sz!AT673</f>
        <v>0</v>
      </c>
      <c r="J673">
        <f>sz!BI673</f>
        <v>0</v>
      </c>
      <c r="K673">
        <f>sz!BH673</f>
        <v>0</v>
      </c>
      <c r="L673">
        <f>sz!BX673</f>
        <v>0</v>
      </c>
      <c r="M673">
        <f>sz!BW673</f>
        <v>0</v>
      </c>
      <c r="N673">
        <f>sz!CM673</f>
        <v>0</v>
      </c>
      <c r="O673">
        <f>sz!CL673</f>
        <v>0</v>
      </c>
      <c r="P673">
        <f>sz!DB673</f>
        <v>0</v>
      </c>
      <c r="Q673">
        <f>sz!DA673</f>
        <v>0</v>
      </c>
      <c r="R673">
        <f>sz!DQ673</f>
        <v>0</v>
      </c>
      <c r="S673">
        <f>sz!DP673</f>
        <v>0</v>
      </c>
      <c r="AE673" t="e">
        <f t="shared" si="21"/>
        <v>#N/A</v>
      </c>
      <c r="AF673" t="e">
        <f t="shared" si="22"/>
        <v>#N/A</v>
      </c>
    </row>
    <row r="674" spans="2:32">
      <c r="B674">
        <f>sz!D674</f>
        <v>0</v>
      </c>
      <c r="C674">
        <f>sz!C674</f>
        <v>0</v>
      </c>
      <c r="D674">
        <f>sz!S674</f>
        <v>0</v>
      </c>
      <c r="E674">
        <f>sz!R674</f>
        <v>0</v>
      </c>
      <c r="F674">
        <f>sz!AG674</f>
        <v>0</v>
      </c>
      <c r="G674">
        <f>sz!AF674</f>
        <v>0</v>
      </c>
      <c r="H674">
        <f>sz!AU674</f>
        <v>0</v>
      </c>
      <c r="I674">
        <f>sz!AT674</f>
        <v>0</v>
      </c>
      <c r="J674">
        <f>sz!BI674</f>
        <v>0</v>
      </c>
      <c r="K674">
        <f>sz!BH674</f>
        <v>0</v>
      </c>
      <c r="L674">
        <f>sz!BX674</f>
        <v>0</v>
      </c>
      <c r="M674">
        <f>sz!BW674</f>
        <v>0</v>
      </c>
      <c r="N674">
        <f>sz!CM674</f>
        <v>0</v>
      </c>
      <c r="O674">
        <f>sz!CL674</f>
        <v>0</v>
      </c>
      <c r="P674">
        <f>sz!DB674</f>
        <v>0</v>
      </c>
      <c r="Q674">
        <f>sz!DA674</f>
        <v>0</v>
      </c>
      <c r="R674">
        <f>sz!DQ674</f>
        <v>0</v>
      </c>
      <c r="S674">
        <f>sz!DP674</f>
        <v>0</v>
      </c>
      <c r="AE674" t="e">
        <f t="shared" si="21"/>
        <v>#N/A</v>
      </c>
      <c r="AF674" t="e">
        <f t="shared" si="22"/>
        <v>#N/A</v>
      </c>
    </row>
    <row r="675" spans="2:32">
      <c r="B675">
        <f>sz!D675</f>
        <v>0</v>
      </c>
      <c r="C675">
        <f>sz!C675</f>
        <v>0</v>
      </c>
      <c r="D675">
        <f>sz!S675</f>
        <v>0</v>
      </c>
      <c r="E675">
        <f>sz!R675</f>
        <v>0</v>
      </c>
      <c r="F675">
        <f>sz!AG675</f>
        <v>0</v>
      </c>
      <c r="G675">
        <f>sz!AF675</f>
        <v>0</v>
      </c>
      <c r="H675">
        <f>sz!AU675</f>
        <v>0</v>
      </c>
      <c r="I675">
        <f>sz!AT675</f>
        <v>0</v>
      </c>
      <c r="J675">
        <f>sz!BI675</f>
        <v>0</v>
      </c>
      <c r="K675">
        <f>sz!BH675</f>
        <v>0</v>
      </c>
      <c r="L675">
        <f>sz!BX675</f>
        <v>0</v>
      </c>
      <c r="M675">
        <f>sz!BW675</f>
        <v>0</v>
      </c>
      <c r="N675">
        <f>sz!CM675</f>
        <v>0</v>
      </c>
      <c r="O675">
        <f>sz!CL675</f>
        <v>0</v>
      </c>
      <c r="P675">
        <f>sz!DB675</f>
        <v>0</v>
      </c>
      <c r="Q675">
        <f>sz!DA675</f>
        <v>0</v>
      </c>
      <c r="R675">
        <f>sz!DQ675</f>
        <v>0</v>
      </c>
      <c r="S675">
        <f>sz!DP675</f>
        <v>0</v>
      </c>
      <c r="AE675" t="e">
        <f t="shared" si="21"/>
        <v>#N/A</v>
      </c>
      <c r="AF675" t="e">
        <f t="shared" si="22"/>
        <v>#N/A</v>
      </c>
    </row>
    <row r="676" spans="2:32">
      <c r="B676">
        <f>sz!D676</f>
        <v>0</v>
      </c>
      <c r="C676">
        <f>sz!C676</f>
        <v>0</v>
      </c>
      <c r="D676">
        <f>sz!S676</f>
        <v>0</v>
      </c>
      <c r="E676">
        <f>sz!R676</f>
        <v>0</v>
      </c>
      <c r="F676">
        <f>sz!AG676</f>
        <v>0</v>
      </c>
      <c r="G676">
        <f>sz!AF676</f>
        <v>0</v>
      </c>
      <c r="H676">
        <f>sz!AU676</f>
        <v>0</v>
      </c>
      <c r="I676">
        <f>sz!AT676</f>
        <v>0</v>
      </c>
      <c r="J676">
        <f>sz!BI676</f>
        <v>0</v>
      </c>
      <c r="K676">
        <f>sz!BH676</f>
        <v>0</v>
      </c>
      <c r="L676">
        <f>sz!BX676</f>
        <v>0</v>
      </c>
      <c r="M676">
        <f>sz!BW676</f>
        <v>0</v>
      </c>
      <c r="N676">
        <f>sz!CM676</f>
        <v>0</v>
      </c>
      <c r="O676">
        <f>sz!CL676</f>
        <v>0</v>
      </c>
      <c r="P676">
        <f>sz!DB676</f>
        <v>0</v>
      </c>
      <c r="Q676">
        <f>sz!DA676</f>
        <v>0</v>
      </c>
      <c r="R676">
        <f>sz!DQ676</f>
        <v>0</v>
      </c>
      <c r="S676">
        <f>sz!DP676</f>
        <v>0</v>
      </c>
      <c r="AE676" t="e">
        <f t="shared" si="21"/>
        <v>#N/A</v>
      </c>
      <c r="AF676" t="e">
        <f t="shared" si="22"/>
        <v>#N/A</v>
      </c>
    </row>
    <row r="677" spans="2:32">
      <c r="B677">
        <f>sz!D677</f>
        <v>0</v>
      </c>
      <c r="C677">
        <f>sz!C677</f>
        <v>0</v>
      </c>
      <c r="D677">
        <f>sz!S677</f>
        <v>0</v>
      </c>
      <c r="E677">
        <f>sz!R677</f>
        <v>0</v>
      </c>
      <c r="F677">
        <f>sz!AG677</f>
        <v>0</v>
      </c>
      <c r="G677">
        <f>sz!AF677</f>
        <v>0</v>
      </c>
      <c r="H677">
        <f>sz!AU677</f>
        <v>0</v>
      </c>
      <c r="I677">
        <f>sz!AT677</f>
        <v>0</v>
      </c>
      <c r="J677">
        <f>sz!BI677</f>
        <v>0</v>
      </c>
      <c r="K677">
        <f>sz!BH677</f>
        <v>0</v>
      </c>
      <c r="L677">
        <f>sz!BX677</f>
        <v>0</v>
      </c>
      <c r="M677">
        <f>sz!BW677</f>
        <v>0</v>
      </c>
      <c r="N677">
        <f>sz!CM677</f>
        <v>0</v>
      </c>
      <c r="O677">
        <f>sz!CL677</f>
        <v>0</v>
      </c>
      <c r="P677">
        <f>sz!DB677</f>
        <v>0</v>
      </c>
      <c r="Q677">
        <f>sz!DA677</f>
        <v>0</v>
      </c>
      <c r="R677">
        <f>sz!DQ677</f>
        <v>0</v>
      </c>
      <c r="S677">
        <f>sz!DP677</f>
        <v>0</v>
      </c>
      <c r="AE677" t="e">
        <f t="shared" si="21"/>
        <v>#N/A</v>
      </c>
      <c r="AF677" t="e">
        <f t="shared" si="22"/>
        <v>#N/A</v>
      </c>
    </row>
    <row r="678" spans="2:32">
      <c r="B678">
        <f>sz!D678</f>
        <v>0</v>
      </c>
      <c r="C678">
        <f>sz!C678</f>
        <v>0</v>
      </c>
      <c r="D678">
        <f>sz!S678</f>
        <v>0</v>
      </c>
      <c r="E678">
        <f>sz!R678</f>
        <v>0</v>
      </c>
      <c r="F678">
        <f>sz!AG678</f>
        <v>0</v>
      </c>
      <c r="G678">
        <f>sz!AF678</f>
        <v>0</v>
      </c>
      <c r="H678">
        <f>sz!AU678</f>
        <v>0</v>
      </c>
      <c r="I678">
        <f>sz!AT678</f>
        <v>0</v>
      </c>
      <c r="J678">
        <f>sz!BI678</f>
        <v>0</v>
      </c>
      <c r="K678">
        <f>sz!BH678</f>
        <v>0</v>
      </c>
      <c r="L678">
        <f>sz!BX678</f>
        <v>0</v>
      </c>
      <c r="M678">
        <f>sz!BW678</f>
        <v>0</v>
      </c>
      <c r="N678">
        <f>sz!CM678</f>
        <v>0</v>
      </c>
      <c r="O678">
        <f>sz!CL678</f>
        <v>0</v>
      </c>
      <c r="P678">
        <f>sz!DB678</f>
        <v>0</v>
      </c>
      <c r="Q678">
        <f>sz!DA678</f>
        <v>0</v>
      </c>
      <c r="R678">
        <f>sz!DQ678</f>
        <v>0</v>
      </c>
      <c r="S678">
        <f>sz!DP678</f>
        <v>0</v>
      </c>
      <c r="AE678" t="e">
        <f t="shared" si="21"/>
        <v>#N/A</v>
      </c>
      <c r="AF678" t="e">
        <f t="shared" si="22"/>
        <v>#N/A</v>
      </c>
    </row>
    <row r="679" spans="2:32">
      <c r="B679">
        <f>sz!D679</f>
        <v>0</v>
      </c>
      <c r="C679">
        <f>sz!C679</f>
        <v>0</v>
      </c>
      <c r="D679">
        <f>sz!S679</f>
        <v>0</v>
      </c>
      <c r="E679">
        <f>sz!R679</f>
        <v>0</v>
      </c>
      <c r="F679">
        <f>sz!AG679</f>
        <v>0</v>
      </c>
      <c r="G679">
        <f>sz!AF679</f>
        <v>0</v>
      </c>
      <c r="H679">
        <f>sz!AU679</f>
        <v>0</v>
      </c>
      <c r="I679">
        <f>sz!AT679</f>
        <v>0</v>
      </c>
      <c r="J679">
        <f>sz!BI679</f>
        <v>0</v>
      </c>
      <c r="K679">
        <f>sz!BH679</f>
        <v>0</v>
      </c>
      <c r="L679">
        <f>sz!BX679</f>
        <v>0</v>
      </c>
      <c r="M679">
        <f>sz!BW679</f>
        <v>0</v>
      </c>
      <c r="N679">
        <f>sz!CM679</f>
        <v>0</v>
      </c>
      <c r="O679">
        <f>sz!CL679</f>
        <v>0</v>
      </c>
      <c r="P679">
        <f>sz!DB679</f>
        <v>0</v>
      </c>
      <c r="Q679">
        <f>sz!DA679</f>
        <v>0</v>
      </c>
      <c r="R679">
        <f>sz!DQ679</f>
        <v>0</v>
      </c>
      <c r="S679">
        <f>sz!DP679</f>
        <v>0</v>
      </c>
      <c r="AE679" t="e">
        <f t="shared" si="21"/>
        <v>#N/A</v>
      </c>
      <c r="AF679" t="e">
        <f t="shared" si="22"/>
        <v>#N/A</v>
      </c>
    </row>
    <row r="680" spans="2:32">
      <c r="B680">
        <f>sz!D680</f>
        <v>0</v>
      </c>
      <c r="C680">
        <f>sz!C680</f>
        <v>0</v>
      </c>
      <c r="D680">
        <f>sz!S680</f>
        <v>0</v>
      </c>
      <c r="E680">
        <f>sz!R680</f>
        <v>0</v>
      </c>
      <c r="F680">
        <f>sz!AG680</f>
        <v>0</v>
      </c>
      <c r="G680">
        <f>sz!AF680</f>
        <v>0</v>
      </c>
      <c r="H680">
        <f>sz!AU680</f>
        <v>0</v>
      </c>
      <c r="I680">
        <f>sz!AT680</f>
        <v>0</v>
      </c>
      <c r="J680">
        <f>sz!BI680</f>
        <v>0</v>
      </c>
      <c r="K680">
        <f>sz!BH680</f>
        <v>0</v>
      </c>
      <c r="L680">
        <f>sz!BX680</f>
        <v>0</v>
      </c>
      <c r="M680">
        <f>sz!BW680</f>
        <v>0</v>
      </c>
      <c r="N680">
        <f>sz!CM680</f>
        <v>0</v>
      </c>
      <c r="O680">
        <f>sz!CL680</f>
        <v>0</v>
      </c>
      <c r="P680">
        <f>sz!DB680</f>
        <v>0</v>
      </c>
      <c r="Q680">
        <f>sz!DA680</f>
        <v>0</v>
      </c>
      <c r="R680">
        <f>sz!DQ680</f>
        <v>0</v>
      </c>
      <c r="S680">
        <f>sz!DP680</f>
        <v>0</v>
      </c>
      <c r="AE680" t="e">
        <f t="shared" si="21"/>
        <v>#N/A</v>
      </c>
      <c r="AF680" t="e">
        <f t="shared" si="22"/>
        <v>#N/A</v>
      </c>
    </row>
    <row r="681" spans="2:32">
      <c r="B681">
        <f>sz!D681</f>
        <v>0</v>
      </c>
      <c r="C681">
        <f>sz!C681</f>
        <v>0</v>
      </c>
      <c r="D681">
        <f>sz!S681</f>
        <v>0</v>
      </c>
      <c r="E681">
        <f>sz!R681</f>
        <v>0</v>
      </c>
      <c r="F681">
        <f>sz!AG681</f>
        <v>0</v>
      </c>
      <c r="G681">
        <f>sz!AF681</f>
        <v>0</v>
      </c>
      <c r="H681">
        <f>sz!AU681</f>
        <v>0</v>
      </c>
      <c r="I681">
        <f>sz!AT681</f>
        <v>0</v>
      </c>
      <c r="J681">
        <f>sz!BI681</f>
        <v>0</v>
      </c>
      <c r="K681">
        <f>sz!BH681</f>
        <v>0</v>
      </c>
      <c r="L681">
        <f>sz!BX681</f>
        <v>0</v>
      </c>
      <c r="M681">
        <f>sz!BW681</f>
        <v>0</v>
      </c>
      <c r="N681">
        <f>sz!CM681</f>
        <v>0</v>
      </c>
      <c r="O681">
        <f>sz!CL681</f>
        <v>0</v>
      </c>
      <c r="P681">
        <f>sz!DB681</f>
        <v>0</v>
      </c>
      <c r="Q681">
        <f>sz!DA681</f>
        <v>0</v>
      </c>
      <c r="R681">
        <f>sz!DQ681</f>
        <v>0</v>
      </c>
      <c r="S681">
        <f>sz!DP681</f>
        <v>0</v>
      </c>
      <c r="AE681" t="e">
        <f t="shared" si="21"/>
        <v>#N/A</v>
      </c>
      <c r="AF681" t="e">
        <f t="shared" si="22"/>
        <v>#N/A</v>
      </c>
    </row>
    <row r="682" spans="2:32">
      <c r="B682">
        <f>sz!D682</f>
        <v>0</v>
      </c>
      <c r="C682">
        <f>sz!C682</f>
        <v>0</v>
      </c>
      <c r="D682">
        <f>sz!S682</f>
        <v>0</v>
      </c>
      <c r="E682">
        <f>sz!R682</f>
        <v>0</v>
      </c>
      <c r="F682">
        <f>sz!AG682</f>
        <v>0</v>
      </c>
      <c r="G682">
        <f>sz!AF682</f>
        <v>0</v>
      </c>
      <c r="H682">
        <f>sz!AU682</f>
        <v>0</v>
      </c>
      <c r="I682">
        <f>sz!AT682</f>
        <v>0</v>
      </c>
      <c r="J682">
        <f>sz!BI682</f>
        <v>0</v>
      </c>
      <c r="K682">
        <f>sz!BH682</f>
        <v>0</v>
      </c>
      <c r="L682">
        <f>sz!BX682</f>
        <v>0</v>
      </c>
      <c r="M682">
        <f>sz!BW682</f>
        <v>0</v>
      </c>
      <c r="N682">
        <f>sz!CM682</f>
        <v>0</v>
      </c>
      <c r="O682">
        <f>sz!CL682</f>
        <v>0</v>
      </c>
      <c r="P682">
        <f>sz!DB682</f>
        <v>0</v>
      </c>
      <c r="Q682">
        <f>sz!DA682</f>
        <v>0</v>
      </c>
      <c r="R682">
        <f>sz!DQ682</f>
        <v>0</v>
      </c>
      <c r="S682">
        <f>sz!DP682</f>
        <v>0</v>
      </c>
      <c r="AE682" t="e">
        <f t="shared" si="21"/>
        <v>#N/A</v>
      </c>
      <c r="AF682" t="e">
        <f t="shared" si="22"/>
        <v>#N/A</v>
      </c>
    </row>
    <row r="683" spans="2:32">
      <c r="B683">
        <f>sz!D683</f>
        <v>0</v>
      </c>
      <c r="C683">
        <f>sz!C683</f>
        <v>0</v>
      </c>
      <c r="D683">
        <f>sz!S683</f>
        <v>0</v>
      </c>
      <c r="E683">
        <f>sz!R683</f>
        <v>0</v>
      </c>
      <c r="F683">
        <f>sz!AG683</f>
        <v>0</v>
      </c>
      <c r="G683">
        <f>sz!AF683</f>
        <v>0</v>
      </c>
      <c r="H683">
        <f>sz!AU683</f>
        <v>0</v>
      </c>
      <c r="I683">
        <f>sz!AT683</f>
        <v>0</v>
      </c>
      <c r="J683">
        <f>sz!BI683</f>
        <v>0</v>
      </c>
      <c r="K683">
        <f>sz!BH683</f>
        <v>0</v>
      </c>
      <c r="L683">
        <f>sz!BX683</f>
        <v>0</v>
      </c>
      <c r="M683">
        <f>sz!BW683</f>
        <v>0</v>
      </c>
      <c r="N683">
        <f>sz!CM683</f>
        <v>0</v>
      </c>
      <c r="O683">
        <f>sz!CL683</f>
        <v>0</v>
      </c>
      <c r="P683">
        <f>sz!DB683</f>
        <v>0</v>
      </c>
      <c r="Q683">
        <f>sz!DA683</f>
        <v>0</v>
      </c>
      <c r="R683">
        <f>sz!DQ683</f>
        <v>0</v>
      </c>
      <c r="S683">
        <f>sz!DP683</f>
        <v>0</v>
      </c>
      <c r="AE683" t="e">
        <f t="shared" si="21"/>
        <v>#N/A</v>
      </c>
      <c r="AF683" t="e">
        <f t="shared" si="22"/>
        <v>#N/A</v>
      </c>
    </row>
    <row r="684" spans="2:32">
      <c r="B684">
        <f>sz!D684</f>
        <v>0</v>
      </c>
      <c r="C684">
        <f>sz!C684</f>
        <v>0</v>
      </c>
      <c r="D684">
        <f>sz!S684</f>
        <v>0</v>
      </c>
      <c r="E684">
        <f>sz!R684</f>
        <v>0</v>
      </c>
      <c r="F684">
        <f>sz!AG684</f>
        <v>0</v>
      </c>
      <c r="G684">
        <f>sz!AF684</f>
        <v>0</v>
      </c>
      <c r="H684">
        <f>sz!AU684</f>
        <v>0</v>
      </c>
      <c r="I684">
        <f>sz!AT684</f>
        <v>0</v>
      </c>
      <c r="J684">
        <f>sz!BI684</f>
        <v>0</v>
      </c>
      <c r="K684">
        <f>sz!BH684</f>
        <v>0</v>
      </c>
      <c r="L684">
        <f>sz!BX684</f>
        <v>0</v>
      </c>
      <c r="M684">
        <f>sz!BW684</f>
        <v>0</v>
      </c>
      <c r="N684">
        <f>sz!CM684</f>
        <v>0</v>
      </c>
      <c r="O684">
        <f>sz!CL684</f>
        <v>0</v>
      </c>
      <c r="P684">
        <f>sz!DB684</f>
        <v>0</v>
      </c>
      <c r="Q684">
        <f>sz!DA684</f>
        <v>0</v>
      </c>
      <c r="R684">
        <f>sz!DQ684</f>
        <v>0</v>
      </c>
      <c r="S684">
        <f>sz!DP684</f>
        <v>0</v>
      </c>
      <c r="AE684" t="e">
        <f t="shared" si="21"/>
        <v>#N/A</v>
      </c>
      <c r="AF684" t="e">
        <f t="shared" si="22"/>
        <v>#N/A</v>
      </c>
    </row>
    <row r="685" spans="2:32">
      <c r="B685">
        <f>sz!D685</f>
        <v>0</v>
      </c>
      <c r="C685">
        <f>sz!C685</f>
        <v>0</v>
      </c>
      <c r="D685">
        <f>sz!S685</f>
        <v>0</v>
      </c>
      <c r="E685">
        <f>sz!R685</f>
        <v>0</v>
      </c>
      <c r="F685">
        <f>sz!AG685</f>
        <v>0</v>
      </c>
      <c r="G685">
        <f>sz!AF685</f>
        <v>0</v>
      </c>
      <c r="H685">
        <f>sz!AU685</f>
        <v>0</v>
      </c>
      <c r="I685">
        <f>sz!AT685</f>
        <v>0</v>
      </c>
      <c r="J685">
        <f>sz!BI685</f>
        <v>0</v>
      </c>
      <c r="K685">
        <f>sz!BH685</f>
        <v>0</v>
      </c>
      <c r="L685">
        <f>sz!BX685</f>
        <v>0</v>
      </c>
      <c r="M685">
        <f>sz!BW685</f>
        <v>0</v>
      </c>
      <c r="N685">
        <f>sz!CM685</f>
        <v>0</v>
      </c>
      <c r="O685">
        <f>sz!CL685</f>
        <v>0</v>
      </c>
      <c r="P685">
        <f>sz!DB685</f>
        <v>0</v>
      </c>
      <c r="Q685">
        <f>sz!DA685</f>
        <v>0</v>
      </c>
      <c r="R685">
        <f>sz!DQ685</f>
        <v>0</v>
      </c>
      <c r="S685">
        <f>sz!DP685</f>
        <v>0</v>
      </c>
      <c r="AE685" t="e">
        <f t="shared" si="21"/>
        <v>#N/A</v>
      </c>
      <c r="AF685" t="e">
        <f t="shared" si="22"/>
        <v>#N/A</v>
      </c>
    </row>
    <row r="686" spans="2:32">
      <c r="B686">
        <f>sz!D686</f>
        <v>0</v>
      </c>
      <c r="C686">
        <f>sz!C686</f>
        <v>0</v>
      </c>
      <c r="D686">
        <f>sz!S686</f>
        <v>0</v>
      </c>
      <c r="E686">
        <f>sz!R686</f>
        <v>0</v>
      </c>
      <c r="F686">
        <f>sz!AG686</f>
        <v>0</v>
      </c>
      <c r="G686">
        <f>sz!AF686</f>
        <v>0</v>
      </c>
      <c r="H686">
        <f>sz!AU686</f>
        <v>0</v>
      </c>
      <c r="I686">
        <f>sz!AT686</f>
        <v>0</v>
      </c>
      <c r="J686">
        <f>sz!BI686</f>
        <v>0</v>
      </c>
      <c r="K686">
        <f>sz!BH686</f>
        <v>0</v>
      </c>
      <c r="L686">
        <f>sz!BX686</f>
        <v>0</v>
      </c>
      <c r="M686">
        <f>sz!BW686</f>
        <v>0</v>
      </c>
      <c r="N686">
        <f>sz!CM686</f>
        <v>0</v>
      </c>
      <c r="O686">
        <f>sz!CL686</f>
        <v>0</v>
      </c>
      <c r="P686">
        <f>sz!DB686</f>
        <v>0</v>
      </c>
      <c r="Q686">
        <f>sz!DA686</f>
        <v>0</v>
      </c>
      <c r="R686">
        <f>sz!DQ686</f>
        <v>0</v>
      </c>
      <c r="S686">
        <f>sz!DP686</f>
        <v>0</v>
      </c>
      <c r="AE686" t="e">
        <f t="shared" si="21"/>
        <v>#N/A</v>
      </c>
      <c r="AF686" t="e">
        <f t="shared" si="22"/>
        <v>#N/A</v>
      </c>
    </row>
    <row r="687" spans="2:32">
      <c r="B687">
        <f>sz!D687</f>
        <v>0</v>
      </c>
      <c r="C687">
        <f>sz!C687</f>
        <v>0</v>
      </c>
      <c r="D687">
        <f>sz!S687</f>
        <v>0</v>
      </c>
      <c r="E687">
        <f>sz!R687</f>
        <v>0</v>
      </c>
      <c r="F687">
        <f>sz!AG687</f>
        <v>0</v>
      </c>
      <c r="G687">
        <f>sz!AF687</f>
        <v>0</v>
      </c>
      <c r="H687">
        <f>sz!AU687</f>
        <v>0</v>
      </c>
      <c r="I687">
        <f>sz!AT687</f>
        <v>0</v>
      </c>
      <c r="J687">
        <f>sz!BI687</f>
        <v>0</v>
      </c>
      <c r="K687">
        <f>sz!BH687</f>
        <v>0</v>
      </c>
      <c r="L687">
        <f>sz!BX687</f>
        <v>0</v>
      </c>
      <c r="M687">
        <f>sz!BW687</f>
        <v>0</v>
      </c>
      <c r="N687">
        <f>sz!CM687</f>
        <v>0</v>
      </c>
      <c r="O687">
        <f>sz!CL687</f>
        <v>0</v>
      </c>
      <c r="P687">
        <f>sz!DB687</f>
        <v>0</v>
      </c>
      <c r="Q687">
        <f>sz!DA687</f>
        <v>0</v>
      </c>
      <c r="R687">
        <f>sz!DQ687</f>
        <v>0</v>
      </c>
      <c r="S687">
        <f>sz!DP687</f>
        <v>0</v>
      </c>
      <c r="AE687" t="e">
        <f t="shared" si="21"/>
        <v>#N/A</v>
      </c>
      <c r="AF687" t="e">
        <f t="shared" si="22"/>
        <v>#N/A</v>
      </c>
    </row>
    <row r="688" spans="2:32">
      <c r="B688">
        <f>sz!D688</f>
        <v>0</v>
      </c>
      <c r="C688">
        <f>sz!C688</f>
        <v>0</v>
      </c>
      <c r="D688">
        <f>sz!S688</f>
        <v>0</v>
      </c>
      <c r="E688">
        <f>sz!R688</f>
        <v>0</v>
      </c>
      <c r="F688">
        <f>sz!AG688</f>
        <v>0</v>
      </c>
      <c r="G688">
        <f>sz!AF688</f>
        <v>0</v>
      </c>
      <c r="H688">
        <f>sz!AU688</f>
        <v>0</v>
      </c>
      <c r="I688">
        <f>sz!AT688</f>
        <v>0</v>
      </c>
      <c r="J688">
        <f>sz!BI688</f>
        <v>0</v>
      </c>
      <c r="K688">
        <f>sz!BH688</f>
        <v>0</v>
      </c>
      <c r="L688">
        <f>sz!BX688</f>
        <v>0</v>
      </c>
      <c r="M688">
        <f>sz!BW688</f>
        <v>0</v>
      </c>
      <c r="N688">
        <f>sz!CM688</f>
        <v>0</v>
      </c>
      <c r="O688">
        <f>sz!CL688</f>
        <v>0</v>
      </c>
      <c r="P688">
        <f>sz!DB688</f>
        <v>0</v>
      </c>
      <c r="Q688">
        <f>sz!DA688</f>
        <v>0</v>
      </c>
      <c r="R688">
        <f>sz!DQ688</f>
        <v>0</v>
      </c>
      <c r="S688">
        <f>sz!DP688</f>
        <v>0</v>
      </c>
      <c r="AE688" t="e">
        <f t="shared" si="21"/>
        <v>#N/A</v>
      </c>
      <c r="AF688" t="e">
        <f t="shared" si="22"/>
        <v>#N/A</v>
      </c>
    </row>
    <row r="689" spans="2:32">
      <c r="B689">
        <f>sz!D689</f>
        <v>0</v>
      </c>
      <c r="C689">
        <f>sz!C689</f>
        <v>0</v>
      </c>
      <c r="D689">
        <f>sz!S689</f>
        <v>0</v>
      </c>
      <c r="E689">
        <f>sz!R689</f>
        <v>0</v>
      </c>
      <c r="F689">
        <f>sz!AG689</f>
        <v>0</v>
      </c>
      <c r="G689">
        <f>sz!AF689</f>
        <v>0</v>
      </c>
      <c r="H689">
        <f>sz!AU689</f>
        <v>0</v>
      </c>
      <c r="I689">
        <f>sz!AT689</f>
        <v>0</v>
      </c>
      <c r="J689">
        <f>sz!BI689</f>
        <v>0</v>
      </c>
      <c r="K689">
        <f>sz!BH689</f>
        <v>0</v>
      </c>
      <c r="L689">
        <f>sz!BX689</f>
        <v>0</v>
      </c>
      <c r="M689">
        <f>sz!BW689</f>
        <v>0</v>
      </c>
      <c r="N689">
        <f>sz!CM689</f>
        <v>0</v>
      </c>
      <c r="O689">
        <f>sz!CL689</f>
        <v>0</v>
      </c>
      <c r="P689">
        <f>sz!DB689</f>
        <v>0</v>
      </c>
      <c r="Q689">
        <f>sz!DA689</f>
        <v>0</v>
      </c>
      <c r="R689">
        <f>sz!DQ689</f>
        <v>0</v>
      </c>
      <c r="S689">
        <f>sz!DP689</f>
        <v>0</v>
      </c>
      <c r="AE689" t="e">
        <f t="shared" si="21"/>
        <v>#N/A</v>
      </c>
      <c r="AF689" t="e">
        <f t="shared" si="22"/>
        <v>#N/A</v>
      </c>
    </row>
    <row r="690" spans="2:32">
      <c r="B690">
        <f>sz!D690</f>
        <v>0</v>
      </c>
      <c r="C690">
        <f>sz!C690</f>
        <v>0</v>
      </c>
      <c r="D690">
        <f>sz!S690</f>
        <v>0</v>
      </c>
      <c r="E690">
        <f>sz!R690</f>
        <v>0</v>
      </c>
      <c r="F690">
        <f>sz!AG690</f>
        <v>0</v>
      </c>
      <c r="G690">
        <f>sz!AF690</f>
        <v>0</v>
      </c>
      <c r="H690">
        <f>sz!AU690</f>
        <v>0</v>
      </c>
      <c r="I690">
        <f>sz!AT690</f>
        <v>0</v>
      </c>
      <c r="J690">
        <f>sz!BI690</f>
        <v>0</v>
      </c>
      <c r="K690">
        <f>sz!BH690</f>
        <v>0</v>
      </c>
      <c r="L690">
        <f>sz!BX690</f>
        <v>0</v>
      </c>
      <c r="M690">
        <f>sz!BW690</f>
        <v>0</v>
      </c>
      <c r="N690">
        <f>sz!CM690</f>
        <v>0</v>
      </c>
      <c r="O690">
        <f>sz!CL690</f>
        <v>0</v>
      </c>
      <c r="P690">
        <f>sz!DB690</f>
        <v>0</v>
      </c>
      <c r="Q690">
        <f>sz!DA690</f>
        <v>0</v>
      </c>
      <c r="R690">
        <f>sz!DQ690</f>
        <v>0</v>
      </c>
      <c r="S690">
        <f>sz!DP690</f>
        <v>0</v>
      </c>
      <c r="AE690" t="e">
        <f t="shared" si="21"/>
        <v>#N/A</v>
      </c>
      <c r="AF690" t="e">
        <f t="shared" si="22"/>
        <v>#N/A</v>
      </c>
    </row>
    <row r="691" spans="2:32">
      <c r="B691">
        <f>sz!D691</f>
        <v>0</v>
      </c>
      <c r="C691">
        <f>sz!C691</f>
        <v>0</v>
      </c>
      <c r="D691">
        <f>sz!S691</f>
        <v>0</v>
      </c>
      <c r="E691">
        <f>sz!R691</f>
        <v>0</v>
      </c>
      <c r="F691">
        <f>sz!AG691</f>
        <v>0</v>
      </c>
      <c r="G691">
        <f>sz!AF691</f>
        <v>0</v>
      </c>
      <c r="H691">
        <f>sz!AU691</f>
        <v>0</v>
      </c>
      <c r="I691">
        <f>sz!AT691</f>
        <v>0</v>
      </c>
      <c r="J691">
        <f>sz!BI691</f>
        <v>0</v>
      </c>
      <c r="K691">
        <f>sz!BH691</f>
        <v>0</v>
      </c>
      <c r="L691">
        <f>sz!BX691</f>
        <v>0</v>
      </c>
      <c r="M691">
        <f>sz!BW691</f>
        <v>0</v>
      </c>
      <c r="N691">
        <f>sz!CM691</f>
        <v>0</v>
      </c>
      <c r="O691">
        <f>sz!CL691</f>
        <v>0</v>
      </c>
      <c r="P691">
        <f>sz!DB691</f>
        <v>0</v>
      </c>
      <c r="Q691">
        <f>sz!DA691</f>
        <v>0</v>
      </c>
      <c r="R691">
        <f>sz!DQ691</f>
        <v>0</v>
      </c>
      <c r="S691">
        <f>sz!DP691</f>
        <v>0</v>
      </c>
      <c r="AE691" t="e">
        <f t="shared" si="21"/>
        <v>#N/A</v>
      </c>
      <c r="AF691" t="e">
        <f t="shared" si="22"/>
        <v>#N/A</v>
      </c>
    </row>
    <row r="692" spans="2:32">
      <c r="B692">
        <f>sz!D692</f>
        <v>0</v>
      </c>
      <c r="C692">
        <f>sz!C692</f>
        <v>0</v>
      </c>
      <c r="D692">
        <f>sz!S692</f>
        <v>0</v>
      </c>
      <c r="E692">
        <f>sz!R692</f>
        <v>0</v>
      </c>
      <c r="F692">
        <f>sz!AG692</f>
        <v>0</v>
      </c>
      <c r="G692">
        <f>sz!AF692</f>
        <v>0</v>
      </c>
      <c r="H692">
        <f>sz!AU692</f>
        <v>0</v>
      </c>
      <c r="I692">
        <f>sz!AT692</f>
        <v>0</v>
      </c>
      <c r="J692">
        <f>sz!BI692</f>
        <v>0</v>
      </c>
      <c r="K692">
        <f>sz!BH692</f>
        <v>0</v>
      </c>
      <c r="L692">
        <f>sz!BX692</f>
        <v>0</v>
      </c>
      <c r="M692">
        <f>sz!BW692</f>
        <v>0</v>
      </c>
      <c r="N692">
        <f>sz!CM692</f>
        <v>0</v>
      </c>
      <c r="O692">
        <f>sz!CL692</f>
        <v>0</v>
      </c>
      <c r="P692">
        <f>sz!DB692</f>
        <v>0</v>
      </c>
      <c r="Q692">
        <f>sz!DA692</f>
        <v>0</v>
      </c>
      <c r="R692">
        <f>sz!DQ692</f>
        <v>0</v>
      </c>
      <c r="S692">
        <f>sz!DP692</f>
        <v>0</v>
      </c>
      <c r="AE692" t="e">
        <f t="shared" si="21"/>
        <v>#N/A</v>
      </c>
      <c r="AF692" t="e">
        <f t="shared" si="22"/>
        <v>#N/A</v>
      </c>
    </row>
    <row r="693" spans="2:32">
      <c r="B693">
        <f>sz!D693</f>
        <v>0</v>
      </c>
      <c r="C693">
        <f>sz!C693</f>
        <v>0</v>
      </c>
      <c r="D693">
        <f>sz!S693</f>
        <v>0</v>
      </c>
      <c r="E693">
        <f>sz!R693</f>
        <v>0</v>
      </c>
      <c r="F693">
        <f>sz!AG693</f>
        <v>0</v>
      </c>
      <c r="G693">
        <f>sz!AF693</f>
        <v>0</v>
      </c>
      <c r="H693">
        <f>sz!AU693</f>
        <v>0</v>
      </c>
      <c r="I693">
        <f>sz!AT693</f>
        <v>0</v>
      </c>
      <c r="J693">
        <f>sz!BI693</f>
        <v>0</v>
      </c>
      <c r="K693">
        <f>sz!BH693</f>
        <v>0</v>
      </c>
      <c r="L693">
        <f>sz!BX693</f>
        <v>0</v>
      </c>
      <c r="M693">
        <f>sz!BW693</f>
        <v>0</v>
      </c>
      <c r="N693">
        <f>sz!CM693</f>
        <v>0</v>
      </c>
      <c r="O693">
        <f>sz!CL693</f>
        <v>0</v>
      </c>
      <c r="P693">
        <f>sz!DB693</f>
        <v>0</v>
      </c>
      <c r="Q693">
        <f>sz!DA693</f>
        <v>0</v>
      </c>
      <c r="R693">
        <f>sz!DQ693</f>
        <v>0</v>
      </c>
      <c r="S693">
        <f>sz!DP693</f>
        <v>0</v>
      </c>
      <c r="AE693" t="e">
        <f t="shared" si="21"/>
        <v>#N/A</v>
      </c>
      <c r="AF693" t="e">
        <f t="shared" si="22"/>
        <v>#N/A</v>
      </c>
    </row>
    <row r="694" spans="2:32">
      <c r="B694">
        <f>sz!D694</f>
        <v>0</v>
      </c>
      <c r="C694">
        <f>sz!C694</f>
        <v>0</v>
      </c>
      <c r="D694">
        <f>sz!S694</f>
        <v>0</v>
      </c>
      <c r="E694">
        <f>sz!R694</f>
        <v>0</v>
      </c>
      <c r="F694">
        <f>sz!AG694</f>
        <v>0</v>
      </c>
      <c r="G694">
        <f>sz!AF694</f>
        <v>0</v>
      </c>
      <c r="H694">
        <f>sz!AU694</f>
        <v>0</v>
      </c>
      <c r="I694">
        <f>sz!AT694</f>
        <v>0</v>
      </c>
      <c r="J694">
        <f>sz!BI694</f>
        <v>0</v>
      </c>
      <c r="K694">
        <f>sz!BH694</f>
        <v>0</v>
      </c>
      <c r="L694">
        <f>sz!BX694</f>
        <v>0</v>
      </c>
      <c r="M694">
        <f>sz!BW694</f>
        <v>0</v>
      </c>
      <c r="N694">
        <f>sz!CM694</f>
        <v>0</v>
      </c>
      <c r="O694">
        <f>sz!CL694</f>
        <v>0</v>
      </c>
      <c r="P694">
        <f>sz!DB694</f>
        <v>0</v>
      </c>
      <c r="Q694">
        <f>sz!DA694</f>
        <v>0</v>
      </c>
      <c r="R694">
        <f>sz!DQ694</f>
        <v>0</v>
      </c>
      <c r="S694">
        <f>sz!DP694</f>
        <v>0</v>
      </c>
      <c r="AE694" t="e">
        <f t="shared" si="21"/>
        <v>#N/A</v>
      </c>
      <c r="AF694" t="e">
        <f t="shared" si="22"/>
        <v>#N/A</v>
      </c>
    </row>
    <row r="695" spans="2:32">
      <c r="B695">
        <f>sz!D695</f>
        <v>0</v>
      </c>
      <c r="C695">
        <f>sz!C695</f>
        <v>0</v>
      </c>
      <c r="D695">
        <f>sz!S695</f>
        <v>0</v>
      </c>
      <c r="E695">
        <f>sz!R695</f>
        <v>0</v>
      </c>
      <c r="F695">
        <f>sz!AG695</f>
        <v>0</v>
      </c>
      <c r="G695">
        <f>sz!AF695</f>
        <v>0</v>
      </c>
      <c r="H695">
        <f>sz!AU695</f>
        <v>0</v>
      </c>
      <c r="I695">
        <f>sz!AT695</f>
        <v>0</v>
      </c>
      <c r="J695">
        <f>sz!BI695</f>
        <v>0</v>
      </c>
      <c r="K695">
        <f>sz!BH695</f>
        <v>0</v>
      </c>
      <c r="L695">
        <f>sz!BX695</f>
        <v>0</v>
      </c>
      <c r="M695">
        <f>sz!BW695</f>
        <v>0</v>
      </c>
      <c r="N695">
        <f>sz!CM695</f>
        <v>0</v>
      </c>
      <c r="O695">
        <f>sz!CL695</f>
        <v>0</v>
      </c>
      <c r="P695">
        <f>sz!DB695</f>
        <v>0</v>
      </c>
      <c r="Q695">
        <f>sz!DA695</f>
        <v>0</v>
      </c>
      <c r="R695">
        <f>sz!DQ695</f>
        <v>0</v>
      </c>
      <c r="S695">
        <f>sz!DP695</f>
        <v>0</v>
      </c>
      <c r="AE695" t="e">
        <f t="shared" si="21"/>
        <v>#N/A</v>
      </c>
      <c r="AF695" t="e">
        <f t="shared" si="22"/>
        <v>#N/A</v>
      </c>
    </row>
    <row r="696" spans="2:32">
      <c r="B696">
        <f>sz!D696</f>
        <v>0</v>
      </c>
      <c r="C696">
        <f>sz!C696</f>
        <v>0</v>
      </c>
      <c r="D696">
        <f>sz!S696</f>
        <v>0</v>
      </c>
      <c r="E696">
        <f>sz!R696</f>
        <v>0</v>
      </c>
      <c r="F696">
        <f>sz!AG696</f>
        <v>0</v>
      </c>
      <c r="G696">
        <f>sz!AF696</f>
        <v>0</v>
      </c>
      <c r="H696">
        <f>sz!AU696</f>
        <v>0</v>
      </c>
      <c r="I696">
        <f>sz!AT696</f>
        <v>0</v>
      </c>
      <c r="J696">
        <f>sz!BI696</f>
        <v>0</v>
      </c>
      <c r="K696">
        <f>sz!BH696</f>
        <v>0</v>
      </c>
      <c r="L696">
        <f>sz!BX696</f>
        <v>0</v>
      </c>
      <c r="M696">
        <f>sz!BW696</f>
        <v>0</v>
      </c>
      <c r="N696">
        <f>sz!CM696</f>
        <v>0</v>
      </c>
      <c r="O696">
        <f>sz!CL696</f>
        <v>0</v>
      </c>
      <c r="P696">
        <f>sz!DB696</f>
        <v>0</v>
      </c>
      <c r="Q696">
        <f>sz!DA696</f>
        <v>0</v>
      </c>
      <c r="R696">
        <f>sz!DQ696</f>
        <v>0</v>
      </c>
      <c r="S696">
        <f>sz!DP696</f>
        <v>0</v>
      </c>
      <c r="AE696" t="e">
        <f t="shared" si="21"/>
        <v>#N/A</v>
      </c>
      <c r="AF696" t="e">
        <f t="shared" si="22"/>
        <v>#N/A</v>
      </c>
    </row>
    <row r="697" spans="2:32">
      <c r="B697">
        <f>sz!D697</f>
        <v>0</v>
      </c>
      <c r="C697">
        <f>sz!C697</f>
        <v>0</v>
      </c>
      <c r="D697">
        <f>sz!S697</f>
        <v>0</v>
      </c>
      <c r="E697">
        <f>sz!R697</f>
        <v>0</v>
      </c>
      <c r="F697">
        <f>sz!AG697</f>
        <v>0</v>
      </c>
      <c r="G697">
        <f>sz!AF697</f>
        <v>0</v>
      </c>
      <c r="H697">
        <f>sz!AU697</f>
        <v>0</v>
      </c>
      <c r="I697">
        <f>sz!AT697</f>
        <v>0</v>
      </c>
      <c r="J697">
        <f>sz!BI697</f>
        <v>0</v>
      </c>
      <c r="K697">
        <f>sz!BH697</f>
        <v>0</v>
      </c>
      <c r="L697">
        <f>sz!BX697</f>
        <v>0</v>
      </c>
      <c r="M697">
        <f>sz!BW697</f>
        <v>0</v>
      </c>
      <c r="N697">
        <f>sz!CM697</f>
        <v>0</v>
      </c>
      <c r="O697">
        <f>sz!CL697</f>
        <v>0</v>
      </c>
      <c r="P697">
        <f>sz!DB697</f>
        <v>0</v>
      </c>
      <c r="Q697">
        <f>sz!DA697</f>
        <v>0</v>
      </c>
      <c r="R697">
        <f>sz!DQ697</f>
        <v>0</v>
      </c>
      <c r="S697">
        <f>sz!DP697</f>
        <v>0</v>
      </c>
      <c r="AE697" t="e">
        <f t="shared" si="21"/>
        <v>#N/A</v>
      </c>
      <c r="AF697" t="e">
        <f t="shared" si="22"/>
        <v>#N/A</v>
      </c>
    </row>
    <row r="698" spans="2:32">
      <c r="B698">
        <f>sz!D698</f>
        <v>0</v>
      </c>
      <c r="C698">
        <f>sz!C698</f>
        <v>0</v>
      </c>
      <c r="D698">
        <f>sz!S698</f>
        <v>0</v>
      </c>
      <c r="E698">
        <f>sz!R698</f>
        <v>0</v>
      </c>
      <c r="F698">
        <f>sz!AG698</f>
        <v>0</v>
      </c>
      <c r="G698">
        <f>sz!AF698</f>
        <v>0</v>
      </c>
      <c r="H698">
        <f>sz!AU698</f>
        <v>0</v>
      </c>
      <c r="I698">
        <f>sz!AT698</f>
        <v>0</v>
      </c>
      <c r="J698">
        <f>sz!BI698</f>
        <v>0</v>
      </c>
      <c r="K698">
        <f>sz!BH698</f>
        <v>0</v>
      </c>
      <c r="L698">
        <f>sz!BX698</f>
        <v>0</v>
      </c>
      <c r="M698">
        <f>sz!BW698</f>
        <v>0</v>
      </c>
      <c r="N698">
        <f>sz!CM698</f>
        <v>0</v>
      </c>
      <c r="O698">
        <f>sz!CL698</f>
        <v>0</v>
      </c>
      <c r="P698">
        <f>sz!DB698</f>
        <v>0</v>
      </c>
      <c r="Q698">
        <f>sz!DA698</f>
        <v>0</v>
      </c>
      <c r="R698">
        <f>sz!DQ698</f>
        <v>0</v>
      </c>
      <c r="S698">
        <f>sz!DP698</f>
        <v>0</v>
      </c>
      <c r="AE698" t="e">
        <f t="shared" si="21"/>
        <v>#N/A</v>
      </c>
      <c r="AF698" t="e">
        <f t="shared" si="22"/>
        <v>#N/A</v>
      </c>
    </row>
    <row r="699" spans="2:32">
      <c r="B699">
        <f>sz!D699</f>
        <v>0</v>
      </c>
      <c r="C699">
        <f>sz!C699</f>
        <v>0</v>
      </c>
      <c r="D699">
        <f>sz!S699</f>
        <v>0</v>
      </c>
      <c r="E699">
        <f>sz!R699</f>
        <v>0</v>
      </c>
      <c r="F699">
        <f>sz!AG699</f>
        <v>0</v>
      </c>
      <c r="G699">
        <f>sz!AF699</f>
        <v>0</v>
      </c>
      <c r="H699">
        <f>sz!AU699</f>
        <v>0</v>
      </c>
      <c r="I699">
        <f>sz!AT699</f>
        <v>0</v>
      </c>
      <c r="J699">
        <f>sz!BI699</f>
        <v>0</v>
      </c>
      <c r="K699">
        <f>sz!BH699</f>
        <v>0</v>
      </c>
      <c r="L699">
        <f>sz!BX699</f>
        <v>0</v>
      </c>
      <c r="M699">
        <f>sz!BW699</f>
        <v>0</v>
      </c>
      <c r="N699">
        <f>sz!CM699</f>
        <v>0</v>
      </c>
      <c r="O699">
        <f>sz!CL699</f>
        <v>0</v>
      </c>
      <c r="P699">
        <f>sz!DB699</f>
        <v>0</v>
      </c>
      <c r="Q699">
        <f>sz!DA699</f>
        <v>0</v>
      </c>
      <c r="R699">
        <f>sz!DQ699</f>
        <v>0</v>
      </c>
      <c r="S699">
        <f>sz!DP699</f>
        <v>0</v>
      </c>
      <c r="AE699" t="e">
        <f t="shared" si="21"/>
        <v>#N/A</v>
      </c>
      <c r="AF699" t="e">
        <f t="shared" si="22"/>
        <v>#N/A</v>
      </c>
    </row>
    <row r="700" spans="2:32">
      <c r="B700">
        <f>sz!D700</f>
        <v>0</v>
      </c>
      <c r="C700">
        <f>sz!C700</f>
        <v>0</v>
      </c>
      <c r="D700">
        <f>sz!S700</f>
        <v>0</v>
      </c>
      <c r="E700">
        <f>sz!R700</f>
        <v>0</v>
      </c>
      <c r="F700">
        <f>sz!AG700</f>
        <v>0</v>
      </c>
      <c r="G700">
        <f>sz!AF700</f>
        <v>0</v>
      </c>
      <c r="H700">
        <f>sz!AU700</f>
        <v>0</v>
      </c>
      <c r="I700">
        <f>sz!AT700</f>
        <v>0</v>
      </c>
      <c r="J700">
        <f>sz!BI700</f>
        <v>0</v>
      </c>
      <c r="K700">
        <f>sz!BH700</f>
        <v>0</v>
      </c>
      <c r="L700">
        <f>sz!BX700</f>
        <v>0</v>
      </c>
      <c r="M700">
        <f>sz!BW700</f>
        <v>0</v>
      </c>
      <c r="N700">
        <f>sz!CM700</f>
        <v>0</v>
      </c>
      <c r="O700">
        <f>sz!CL700</f>
        <v>0</v>
      </c>
      <c r="P700">
        <f>sz!DB700</f>
        <v>0</v>
      </c>
      <c r="Q700">
        <f>sz!DA700</f>
        <v>0</v>
      </c>
      <c r="R700">
        <f>sz!DQ700</f>
        <v>0</v>
      </c>
      <c r="S700">
        <f>sz!DP700</f>
        <v>0</v>
      </c>
      <c r="AE700" t="e">
        <f t="shared" si="21"/>
        <v>#N/A</v>
      </c>
      <c r="AF700" t="e">
        <f t="shared" si="22"/>
        <v>#N/A</v>
      </c>
    </row>
    <row r="701" spans="2:32">
      <c r="B701">
        <f>sz!D701</f>
        <v>0</v>
      </c>
      <c r="C701">
        <f>sz!C701</f>
        <v>0</v>
      </c>
      <c r="D701">
        <f>sz!S701</f>
        <v>0</v>
      </c>
      <c r="E701">
        <f>sz!R701</f>
        <v>0</v>
      </c>
      <c r="F701">
        <f>sz!AG701</f>
        <v>0</v>
      </c>
      <c r="G701">
        <f>sz!AF701</f>
        <v>0</v>
      </c>
      <c r="H701">
        <f>sz!AU701</f>
        <v>0</v>
      </c>
      <c r="I701">
        <f>sz!AT701</f>
        <v>0</v>
      </c>
      <c r="J701">
        <f>sz!BI701</f>
        <v>0</v>
      </c>
      <c r="K701">
        <f>sz!BH701</f>
        <v>0</v>
      </c>
      <c r="L701">
        <f>sz!BX701</f>
        <v>0</v>
      </c>
      <c r="M701">
        <f>sz!BW701</f>
        <v>0</v>
      </c>
      <c r="N701">
        <f>sz!CM701</f>
        <v>0</v>
      </c>
      <c r="O701">
        <f>sz!CL701</f>
        <v>0</v>
      </c>
      <c r="P701">
        <f>sz!DB701</f>
        <v>0</v>
      </c>
      <c r="Q701">
        <f>sz!DA701</f>
        <v>0</v>
      </c>
      <c r="R701">
        <f>sz!DQ701</f>
        <v>0</v>
      </c>
      <c r="S701">
        <f>sz!DP701</f>
        <v>0</v>
      </c>
      <c r="AE701" t="e">
        <f t="shared" si="21"/>
        <v>#N/A</v>
      </c>
      <c r="AF701" t="e">
        <f t="shared" si="22"/>
        <v>#N/A</v>
      </c>
    </row>
  </sheetData>
  <sheetProtection algorithmName="SHA-512" hashValue="LF57ES/aoA8ZKip/zQ7AZk7Mb+omMtWmeLd7zJJSqekjJqxQpmQdKTko19wORMrtuaVLa3vudOa3AFUAO04IFg==" saltValue="6JBI5XBhz6eaFYXohBdelg==" spinCount="100000" sheet="1" objects="1" scenarios="1"/>
  <dataValidations count="1">
    <dataValidation type="list" allowBlank="1" showInputMessage="1" showErrorMessage="1" sqref="AI1" xr:uid="{00000000-0002-0000-0300-000000000000}">
      <formula1>$AD$1:$AD$9</formula1>
    </dataValidation>
  </dataValidation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Munka10"/>
  <dimension ref="A1:P77"/>
  <sheetViews>
    <sheetView workbookViewId="0">
      <pane ySplit="1" topLeftCell="A2" activePane="bottomLeft" state="frozen"/>
      <selection activeCell="AU26" sqref="AU26"/>
      <selection pane="bottomLeft" activeCell="N1" sqref="N1"/>
    </sheetView>
  </sheetViews>
  <sheetFormatPr defaultRowHeight="14.5"/>
  <cols>
    <col min="1" max="1" width="13.7265625" bestFit="1" customWidth="1"/>
    <col min="2" max="2" width="9" bestFit="1" customWidth="1"/>
    <col min="4" max="4" width="11" style="80" customWidth="1"/>
    <col min="5" max="5" width="10.54296875" style="80" customWidth="1"/>
    <col min="6" max="6" width="12.453125" customWidth="1"/>
    <col min="7" max="7" width="17.81640625" style="82" customWidth="1"/>
    <col min="8" max="8" width="7.1796875" style="82" bestFit="1" customWidth="1"/>
    <col min="9" max="9" width="11.36328125" style="82" bestFit="1" customWidth="1"/>
    <col min="10" max="10" width="2.81640625" style="82" bestFit="1" customWidth="1"/>
    <col min="11" max="11" width="3.81640625" style="82" bestFit="1" customWidth="1"/>
    <col min="12" max="12" width="10.26953125" customWidth="1"/>
    <col min="13" max="13" width="10.26953125" style="82" customWidth="1"/>
    <col min="14" max="14" width="17.81640625" customWidth="1"/>
    <col min="15" max="15" width="7.1796875" bestFit="1" customWidth="1"/>
    <col min="16" max="18" width="9.81640625" bestFit="1" customWidth="1"/>
    <col min="19" max="19" width="9.36328125" bestFit="1" customWidth="1"/>
    <col min="20" max="20" width="10.26953125" customWidth="1"/>
  </cols>
  <sheetData>
    <row r="1" spans="1:16" ht="29.5" thickBot="1">
      <c r="A1" s="84" t="s">
        <v>149</v>
      </c>
      <c r="B1" s="85" t="s">
        <v>73</v>
      </c>
      <c r="C1" s="84" t="s">
        <v>42</v>
      </c>
      <c r="D1" s="85" t="s">
        <v>152</v>
      </c>
      <c r="E1" s="85" t="s">
        <v>150</v>
      </c>
      <c r="G1" s="87" t="s">
        <v>167</v>
      </c>
      <c r="H1" s="88"/>
      <c r="I1" s="89" t="s">
        <v>152</v>
      </c>
      <c r="J1"/>
      <c r="K1"/>
      <c r="M1"/>
      <c r="N1" s="90" t="s">
        <v>151</v>
      </c>
      <c r="O1" s="83"/>
      <c r="P1" s="90" t="s">
        <v>152</v>
      </c>
    </row>
    <row r="2" spans="1:16">
      <c r="G2" s="86" t="s">
        <v>149</v>
      </c>
      <c r="H2" s="86" t="s">
        <v>42</v>
      </c>
      <c r="J2"/>
      <c r="K2"/>
      <c r="M2"/>
      <c r="N2" s="37" t="s">
        <v>73</v>
      </c>
      <c r="O2" s="37" t="s">
        <v>42</v>
      </c>
      <c r="P2" t="s">
        <v>148</v>
      </c>
    </row>
    <row r="3" spans="1:16">
      <c r="G3"/>
      <c r="H3"/>
      <c r="I3"/>
      <c r="J3"/>
      <c r="K3"/>
      <c r="M3"/>
      <c r="N3" t="s">
        <v>148</v>
      </c>
      <c r="P3" s="82"/>
    </row>
    <row r="4" spans="1:16">
      <c r="G4"/>
      <c r="H4"/>
      <c r="I4"/>
      <c r="J4"/>
      <c r="K4"/>
      <c r="M4"/>
    </row>
    <row r="5" spans="1:16">
      <c r="G5"/>
      <c r="H5"/>
      <c r="I5"/>
      <c r="J5"/>
      <c r="K5"/>
      <c r="M5"/>
    </row>
    <row r="6" spans="1:16">
      <c r="G6"/>
      <c r="H6"/>
      <c r="I6"/>
      <c r="J6"/>
      <c r="K6"/>
      <c r="M6"/>
    </row>
    <row r="7" spans="1:16">
      <c r="G7"/>
      <c r="H7"/>
      <c r="I7"/>
      <c r="J7"/>
      <c r="K7"/>
      <c r="M7"/>
    </row>
    <row r="8" spans="1:16">
      <c r="G8"/>
      <c r="H8"/>
      <c r="I8"/>
      <c r="J8"/>
      <c r="K8"/>
      <c r="M8"/>
    </row>
    <row r="9" spans="1:16">
      <c r="G9"/>
      <c r="H9"/>
      <c r="I9"/>
      <c r="J9"/>
      <c r="K9"/>
      <c r="M9"/>
    </row>
    <row r="10" spans="1:16">
      <c r="G10"/>
      <c r="H10"/>
      <c r="I10"/>
      <c r="J10"/>
      <c r="K10"/>
      <c r="M10"/>
    </row>
    <row r="11" spans="1:16">
      <c r="G11"/>
      <c r="H11"/>
      <c r="I11"/>
      <c r="J11"/>
      <c r="K11"/>
      <c r="M11"/>
    </row>
    <row r="12" spans="1:16">
      <c r="G12"/>
      <c r="H12"/>
      <c r="I12"/>
      <c r="J12"/>
      <c r="K12"/>
      <c r="M12"/>
    </row>
    <row r="13" spans="1:16">
      <c r="G13"/>
      <c r="H13"/>
      <c r="I13"/>
      <c r="J13"/>
      <c r="K13"/>
      <c r="M13"/>
    </row>
    <row r="14" spans="1:16">
      <c r="G14"/>
      <c r="H14"/>
      <c r="I14"/>
      <c r="J14"/>
      <c r="K14"/>
      <c r="M14"/>
    </row>
    <row r="15" spans="1:16">
      <c r="G15"/>
      <c r="H15"/>
      <c r="I15"/>
      <c r="J15"/>
      <c r="K15"/>
      <c r="M15"/>
    </row>
    <row r="16" spans="1:16">
      <c r="G16"/>
      <c r="H16"/>
      <c r="I16"/>
      <c r="J16"/>
      <c r="K16"/>
      <c r="M16"/>
    </row>
    <row r="17" spans="7:13">
      <c r="G17"/>
      <c r="H17"/>
      <c r="I17"/>
      <c r="J17"/>
      <c r="K17"/>
      <c r="M17"/>
    </row>
    <row r="18" spans="7:13">
      <c r="G18"/>
      <c r="H18"/>
      <c r="I18"/>
      <c r="J18"/>
      <c r="K18"/>
      <c r="M18"/>
    </row>
    <row r="19" spans="7:13">
      <c r="G19"/>
      <c r="H19"/>
      <c r="I19"/>
      <c r="J19"/>
      <c r="K19"/>
      <c r="M19"/>
    </row>
    <row r="20" spans="7:13">
      <c r="G20"/>
      <c r="H20"/>
      <c r="I20"/>
      <c r="J20"/>
      <c r="K20"/>
      <c r="M20"/>
    </row>
    <row r="21" spans="7:13">
      <c r="G21"/>
      <c r="H21"/>
      <c r="I21"/>
      <c r="J21"/>
      <c r="K21"/>
      <c r="M21"/>
    </row>
    <row r="22" spans="7:13">
      <c r="G22"/>
      <c r="H22"/>
      <c r="I22"/>
      <c r="J22"/>
      <c r="K22"/>
      <c r="M22"/>
    </row>
    <row r="23" spans="7:13">
      <c r="G23"/>
      <c r="H23"/>
      <c r="I23"/>
      <c r="J23"/>
      <c r="K23"/>
      <c r="M23"/>
    </row>
    <row r="24" spans="7:13">
      <c r="G24"/>
      <c r="H24"/>
      <c r="I24"/>
      <c r="J24"/>
      <c r="K24"/>
      <c r="M24"/>
    </row>
    <row r="25" spans="7:13">
      <c r="G25"/>
      <c r="H25"/>
      <c r="I25"/>
      <c r="J25"/>
      <c r="K25"/>
      <c r="M25"/>
    </row>
    <row r="26" spans="7:13">
      <c r="G26"/>
      <c r="H26"/>
      <c r="I26"/>
      <c r="J26"/>
      <c r="K26"/>
      <c r="M26"/>
    </row>
    <row r="27" spans="7:13">
      <c r="G27"/>
      <c r="H27"/>
      <c r="I27"/>
      <c r="J27"/>
      <c r="K27"/>
      <c r="M27"/>
    </row>
    <row r="28" spans="7:13">
      <c r="G28"/>
      <c r="H28"/>
      <c r="I28"/>
      <c r="J28"/>
      <c r="K28"/>
      <c r="M28"/>
    </row>
    <row r="29" spans="7:13">
      <c r="G29"/>
      <c r="H29"/>
      <c r="I29"/>
      <c r="J29"/>
      <c r="K29"/>
      <c r="M29"/>
    </row>
    <row r="30" spans="7:13">
      <c r="G30"/>
      <c r="H30"/>
      <c r="I30"/>
      <c r="J30"/>
      <c r="K30"/>
      <c r="M30"/>
    </row>
    <row r="31" spans="7:13">
      <c r="G31"/>
      <c r="H31"/>
      <c r="I31"/>
      <c r="J31"/>
      <c r="K31"/>
      <c r="M31"/>
    </row>
    <row r="32" spans="7:13">
      <c r="G32"/>
      <c r="H32"/>
      <c r="I32"/>
      <c r="J32"/>
      <c r="K32"/>
      <c r="M32"/>
    </row>
    <row r="33" spans="7:13">
      <c r="G33"/>
      <c r="H33"/>
      <c r="I33"/>
      <c r="J33"/>
      <c r="K33"/>
      <c r="M33"/>
    </row>
    <row r="34" spans="7:13">
      <c r="G34"/>
      <c r="H34"/>
      <c r="I34"/>
      <c r="J34"/>
      <c r="K34"/>
      <c r="M34"/>
    </row>
    <row r="35" spans="7:13">
      <c r="G35"/>
      <c r="H35"/>
      <c r="I35"/>
      <c r="J35"/>
      <c r="K35"/>
      <c r="M35"/>
    </row>
    <row r="36" spans="7:13">
      <c r="G36"/>
      <c r="H36"/>
      <c r="I36"/>
      <c r="J36"/>
      <c r="K36"/>
      <c r="M36"/>
    </row>
    <row r="37" spans="7:13">
      <c r="G37"/>
      <c r="H37"/>
      <c r="I37"/>
      <c r="J37"/>
      <c r="K37"/>
      <c r="M37"/>
    </row>
    <row r="38" spans="7:13">
      <c r="G38"/>
      <c r="H38"/>
      <c r="I38"/>
      <c r="J38"/>
      <c r="K38"/>
      <c r="M38"/>
    </row>
    <row r="39" spans="7:13">
      <c r="G39"/>
      <c r="H39"/>
      <c r="I39"/>
      <c r="J39"/>
      <c r="K39"/>
      <c r="M39"/>
    </row>
    <row r="40" spans="7:13">
      <c r="G40"/>
      <c r="H40"/>
      <c r="I40"/>
      <c r="J40"/>
      <c r="K40"/>
      <c r="M40"/>
    </row>
    <row r="41" spans="7:13">
      <c r="G41"/>
      <c r="H41"/>
      <c r="I41"/>
      <c r="J41"/>
      <c r="K41"/>
      <c r="M41"/>
    </row>
    <row r="42" spans="7:13">
      <c r="G42"/>
      <c r="H42"/>
      <c r="I42"/>
      <c r="J42"/>
      <c r="K42"/>
      <c r="M42"/>
    </row>
    <row r="43" spans="7:13">
      <c r="G43"/>
      <c r="H43"/>
      <c r="I43"/>
      <c r="J43"/>
      <c r="K43"/>
      <c r="M43"/>
    </row>
    <row r="44" spans="7:13">
      <c r="G44"/>
      <c r="H44"/>
      <c r="I44"/>
      <c r="J44"/>
      <c r="K44"/>
      <c r="M44"/>
    </row>
    <row r="45" spans="7:13">
      <c r="G45"/>
      <c r="H45"/>
      <c r="I45"/>
      <c r="J45"/>
      <c r="K45"/>
      <c r="M45"/>
    </row>
    <row r="46" spans="7:13">
      <c r="G46"/>
      <c r="H46"/>
      <c r="I46"/>
      <c r="J46"/>
      <c r="K46"/>
      <c r="M46"/>
    </row>
    <row r="47" spans="7:13">
      <c r="G47"/>
      <c r="H47"/>
      <c r="I47"/>
      <c r="J47"/>
      <c r="K47"/>
      <c r="M47"/>
    </row>
    <row r="48" spans="7:13">
      <c r="G48"/>
      <c r="H48"/>
      <c r="I48"/>
      <c r="J48"/>
      <c r="K48"/>
      <c r="M48"/>
    </row>
    <row r="49" spans="7:13">
      <c r="G49"/>
      <c r="H49"/>
      <c r="I49"/>
      <c r="J49"/>
      <c r="K49"/>
      <c r="M49"/>
    </row>
    <row r="50" spans="7:13">
      <c r="G50"/>
      <c r="H50"/>
      <c r="I50"/>
      <c r="J50"/>
      <c r="K50"/>
      <c r="M50"/>
    </row>
    <row r="51" spans="7:13">
      <c r="G51"/>
      <c r="H51"/>
      <c r="I51"/>
      <c r="J51"/>
      <c r="K51"/>
      <c r="M51"/>
    </row>
    <row r="52" spans="7:13">
      <c r="G52"/>
      <c r="H52"/>
      <c r="I52"/>
      <c r="J52"/>
      <c r="K52"/>
      <c r="M52"/>
    </row>
    <row r="53" spans="7:13">
      <c r="G53"/>
      <c r="H53"/>
      <c r="I53"/>
      <c r="J53"/>
      <c r="K53"/>
      <c r="M53"/>
    </row>
    <row r="54" spans="7:13">
      <c r="G54"/>
      <c r="H54"/>
      <c r="I54"/>
      <c r="J54"/>
      <c r="K54"/>
      <c r="M54"/>
    </row>
    <row r="55" spans="7:13">
      <c r="G55"/>
      <c r="H55"/>
      <c r="I55"/>
      <c r="J55"/>
      <c r="K55"/>
      <c r="M55"/>
    </row>
    <row r="56" spans="7:13">
      <c r="G56"/>
      <c r="H56"/>
      <c r="I56"/>
      <c r="J56"/>
      <c r="K56"/>
      <c r="M56"/>
    </row>
    <row r="57" spans="7:13">
      <c r="G57"/>
      <c r="H57"/>
      <c r="I57"/>
      <c r="J57"/>
      <c r="K57"/>
      <c r="M57"/>
    </row>
    <row r="58" spans="7:13">
      <c r="G58"/>
      <c r="H58"/>
      <c r="I58"/>
      <c r="J58"/>
      <c r="K58"/>
      <c r="M58"/>
    </row>
    <row r="59" spans="7:13">
      <c r="G59"/>
      <c r="H59"/>
      <c r="I59"/>
      <c r="J59"/>
      <c r="K59"/>
      <c r="M59"/>
    </row>
    <row r="60" spans="7:13">
      <c r="G60"/>
      <c r="H60"/>
      <c r="I60"/>
      <c r="J60"/>
      <c r="K60"/>
      <c r="M60"/>
    </row>
    <row r="61" spans="7:13">
      <c r="G61"/>
      <c r="H61"/>
      <c r="I61"/>
      <c r="J61"/>
      <c r="K61"/>
      <c r="M61"/>
    </row>
    <row r="62" spans="7:13">
      <c r="G62"/>
      <c r="H62"/>
      <c r="I62"/>
      <c r="J62"/>
      <c r="K62"/>
      <c r="M62"/>
    </row>
    <row r="63" spans="7:13">
      <c r="G63"/>
      <c r="H63"/>
      <c r="I63"/>
      <c r="J63"/>
      <c r="K63"/>
      <c r="M63"/>
    </row>
    <row r="64" spans="7:13">
      <c r="G64"/>
      <c r="H64"/>
      <c r="I64"/>
      <c r="J64"/>
      <c r="K64"/>
      <c r="M64"/>
    </row>
    <row r="65" spans="7:13">
      <c r="G65"/>
      <c r="H65"/>
      <c r="I65"/>
      <c r="J65"/>
      <c r="K65"/>
      <c r="M65"/>
    </row>
    <row r="66" spans="7:13">
      <c r="G66"/>
      <c r="H66"/>
      <c r="I66"/>
      <c r="J66"/>
      <c r="K66"/>
      <c r="M66"/>
    </row>
    <row r="67" spans="7:13">
      <c r="G67"/>
      <c r="H67"/>
      <c r="I67"/>
      <c r="J67"/>
      <c r="K67"/>
      <c r="M67"/>
    </row>
    <row r="68" spans="7:13">
      <c r="G68"/>
      <c r="H68"/>
      <c r="I68"/>
      <c r="J68"/>
      <c r="K68"/>
      <c r="M68"/>
    </row>
    <row r="69" spans="7:13">
      <c r="G69"/>
      <c r="H69"/>
      <c r="I69"/>
      <c r="J69"/>
      <c r="K69"/>
    </row>
    <row r="70" spans="7:13">
      <c r="G70"/>
      <c r="H70"/>
      <c r="I70"/>
      <c r="J70"/>
      <c r="K70"/>
    </row>
    <row r="71" spans="7:13">
      <c r="G71"/>
      <c r="H71"/>
      <c r="I71"/>
      <c r="J71"/>
      <c r="K71"/>
    </row>
    <row r="72" spans="7:13">
      <c r="G72"/>
      <c r="H72"/>
      <c r="I72"/>
      <c r="J72"/>
      <c r="K72"/>
    </row>
    <row r="73" spans="7:13">
      <c r="G73"/>
      <c r="H73"/>
      <c r="I73"/>
      <c r="J73"/>
      <c r="K73"/>
    </row>
    <row r="74" spans="7:13">
      <c r="G74"/>
      <c r="H74"/>
      <c r="I74"/>
      <c r="J74"/>
      <c r="K74"/>
    </row>
    <row r="75" spans="7:13">
      <c r="G75"/>
      <c r="H75"/>
      <c r="I75"/>
      <c r="J75"/>
      <c r="K75"/>
    </row>
    <row r="76" spans="7:13">
      <c r="G76"/>
      <c r="H76"/>
      <c r="I76"/>
      <c r="J76"/>
      <c r="K76"/>
    </row>
    <row r="77" spans="7:13">
      <c r="G77"/>
      <c r="H77"/>
      <c r="I77"/>
      <c r="J77"/>
      <c r="K77"/>
    </row>
  </sheetData>
  <autoFilter ref="A1:E255" xr:uid="{00000000-0009-0000-0000-000004000000}"/>
  <pageMargins left="0.7" right="0.7" top="0.75" bottom="0.75" header="0.3" footer="0.3"/>
  <drawing r:id="rId3"/>
  <legacyDrawing r:id="rId4"/>
  <mc:AlternateContent xmlns:mc="http://schemas.openxmlformats.org/markup-compatibility/2006">
    <mc:Choice Requires="x14">
      <controls>
        <mc:AlternateContent xmlns:mc="http://schemas.openxmlformats.org/markup-compatibility/2006">
          <mc:Choice Requires="x14">
            <control shapeId="19459" r:id="rId5" name="Button 3">
              <controlPr defaultSize="0" print="0" autoFill="0" autoPict="0" macro="[0]!frissit2">
                <anchor moveWithCells="1" sizeWithCells="1">
                  <from>
                    <xdr:col>5</xdr:col>
                    <xdr:colOff>76200</xdr:colOff>
                    <xdr:row>0</xdr:row>
                    <xdr:rowOff>95250</xdr:rowOff>
                  </from>
                  <to>
                    <xdr:col>5</xdr:col>
                    <xdr:colOff>781050</xdr:colOff>
                    <xdr:row>0</xdr:row>
                    <xdr:rowOff>342900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Munka11">
    <pageSetUpPr fitToPage="1"/>
  </sheetPr>
  <dimension ref="A1:AP88"/>
  <sheetViews>
    <sheetView showZeros="0" zoomScale="63" zoomScaleNormal="63" zoomScalePageLayoutView="30" workbookViewId="0">
      <pane xSplit="2" ySplit="9" topLeftCell="C48" activePane="bottomRight" state="frozen"/>
      <selection activeCell="AU26" sqref="AU26"/>
      <selection pane="topRight" activeCell="AU26" sqref="AU26"/>
      <selection pane="bottomLeft" activeCell="AU26" sqref="AU26"/>
      <selection pane="bottomRight" activeCell="C2" sqref="C2:G2"/>
    </sheetView>
  </sheetViews>
  <sheetFormatPr defaultRowHeight="15.5"/>
  <cols>
    <col min="1" max="1" width="12" customWidth="1"/>
    <col min="2" max="2" width="13.26953125" style="8" customWidth="1"/>
    <col min="3" max="3" width="11" customWidth="1"/>
    <col min="4" max="4" width="10.1796875" customWidth="1"/>
    <col min="5" max="5" width="9.7265625" customWidth="1"/>
    <col min="6" max="6" width="10.1796875" customWidth="1"/>
    <col min="7" max="7" width="9.7265625" customWidth="1"/>
    <col min="8" max="8" width="10.1796875" customWidth="1"/>
    <col min="9" max="9" width="9.7265625" customWidth="1"/>
    <col min="10" max="10" width="10.1796875" customWidth="1"/>
    <col min="11" max="11" width="9.7265625" customWidth="1"/>
    <col min="12" max="12" width="10.1796875" customWidth="1"/>
    <col min="13" max="13" width="9.7265625" customWidth="1"/>
    <col min="14" max="14" width="10.1796875" customWidth="1"/>
    <col min="15" max="15" width="9.7265625" customWidth="1"/>
    <col min="16" max="16" width="10.1796875" customWidth="1"/>
    <col min="17" max="17" width="9.7265625" customWidth="1"/>
    <col min="18" max="18" width="10.1796875" customWidth="1"/>
    <col min="19" max="19" width="9.7265625" customWidth="1"/>
    <col min="20" max="20" width="10.1796875" customWidth="1"/>
    <col min="21" max="22" width="12.7265625" customWidth="1"/>
    <col min="23" max="31" width="9" customWidth="1"/>
    <col min="32" max="32" width="9.7265625" customWidth="1"/>
    <col min="33" max="41" width="9" customWidth="1"/>
    <col min="42" max="42" width="9.7265625" customWidth="1"/>
    <col min="56" max="57" width="9.1796875" customWidth="1"/>
    <col min="58" max="58" width="14.7265625" bestFit="1" customWidth="1"/>
    <col min="59" max="64" width="9.1796875" customWidth="1"/>
    <col min="65" max="65" width="12.54296875" customWidth="1"/>
    <col min="66" max="72" width="9.1796875" customWidth="1"/>
  </cols>
  <sheetData>
    <row r="1" spans="1:42" ht="21.5" thickBot="1">
      <c r="A1" s="279" t="s">
        <v>137</v>
      </c>
      <c r="B1" s="279"/>
      <c r="C1" s="280">
        <f>Alapadat!N2</f>
        <v>0</v>
      </c>
      <c r="D1" s="281"/>
      <c r="E1" s="281"/>
      <c r="F1" s="281"/>
      <c r="G1" s="282"/>
      <c r="H1" s="3"/>
      <c r="I1" s="3"/>
      <c r="J1" s="3"/>
      <c r="K1" s="3"/>
      <c r="M1" s="5"/>
      <c r="N1" s="1"/>
      <c r="O1" s="1"/>
      <c r="P1" s="1"/>
      <c r="Z1" s="2"/>
    </row>
    <row r="2" spans="1:42" ht="21.5" thickBot="1">
      <c r="A2" s="279" t="s">
        <v>138</v>
      </c>
      <c r="B2" s="279"/>
      <c r="C2" s="283">
        <f>Alapadat!N6</f>
        <v>0</v>
      </c>
      <c r="D2" s="284"/>
      <c r="E2" s="284"/>
      <c r="F2" s="284"/>
      <c r="G2" s="285"/>
      <c r="H2" s="3"/>
      <c r="I2" s="3"/>
      <c r="K2" s="3"/>
      <c r="M2" s="5"/>
      <c r="N2" s="1"/>
      <c r="O2" s="1"/>
      <c r="P2" s="1"/>
      <c r="U2" s="3"/>
      <c r="Z2" s="2"/>
    </row>
    <row r="3" spans="1:42" ht="20.25" customHeight="1" thickBot="1">
      <c r="A3" s="279" t="s">
        <v>40</v>
      </c>
      <c r="B3" s="286"/>
      <c r="C3" s="287" t="s">
        <v>36</v>
      </c>
      <c r="D3" s="288"/>
      <c r="E3" s="288"/>
      <c r="F3" s="288"/>
      <c r="G3" s="289"/>
      <c r="H3" s="9">
        <f>VLOOKUP(C3,a!B1:C6,2,FALSE)</f>
        <v>3</v>
      </c>
      <c r="I3" s="3"/>
      <c r="J3" s="3"/>
      <c r="K3" s="3"/>
      <c r="M3" s="5"/>
      <c r="N3" s="1"/>
      <c r="O3" s="1"/>
      <c r="P3" s="1"/>
      <c r="Y3">
        <v>0</v>
      </c>
      <c r="Z3" s="2"/>
    </row>
    <row r="4" spans="1:42" ht="21.5" thickBot="1">
      <c r="A4" s="279" t="s">
        <v>94</v>
      </c>
      <c r="B4" s="279"/>
      <c r="C4" s="76">
        <f>Alapadat!K1</f>
        <v>0</v>
      </c>
      <c r="D4" s="77"/>
      <c r="E4" s="77"/>
      <c r="F4" s="77"/>
      <c r="G4" s="77"/>
      <c r="I4" s="3"/>
      <c r="J4" s="3"/>
      <c r="K4" s="3"/>
      <c r="L4" s="5"/>
      <c r="M4" s="5"/>
      <c r="N4" s="1"/>
      <c r="O4" s="1"/>
      <c r="P4" s="1"/>
      <c r="Z4" s="2"/>
    </row>
    <row r="5" spans="1:42" ht="18" customHeight="1" thickBot="1">
      <c r="A5" s="3"/>
      <c r="B5" s="4"/>
      <c r="C5" s="3"/>
      <c r="D5" s="3"/>
      <c r="E5" s="3"/>
      <c r="F5" s="3"/>
      <c r="G5" s="3"/>
      <c r="H5" s="3"/>
      <c r="J5" s="3"/>
      <c r="K5" s="5"/>
      <c r="L5" s="3"/>
      <c r="M5" s="5"/>
      <c r="N5" s="3"/>
      <c r="O5" s="1"/>
      <c r="P5" s="1"/>
      <c r="T5" s="34"/>
      <c r="Z5" s="2"/>
    </row>
    <row r="6" spans="1:42" s="1" customFormat="1" ht="21">
      <c r="A6" s="290" t="s">
        <v>17</v>
      </c>
      <c r="B6" s="290" t="s">
        <v>95</v>
      </c>
      <c r="C6" s="293" t="s">
        <v>84</v>
      </c>
      <c r="D6" s="293"/>
      <c r="E6" s="293"/>
      <c r="F6" s="293"/>
      <c r="G6" s="293"/>
      <c r="H6" s="293"/>
      <c r="I6" s="293"/>
      <c r="J6" s="293"/>
      <c r="K6" s="293"/>
      <c r="L6" s="293"/>
      <c r="M6" s="293"/>
      <c r="N6" s="293"/>
      <c r="O6" s="293"/>
      <c r="P6" s="293"/>
      <c r="Q6" s="293"/>
      <c r="R6" s="293"/>
      <c r="S6" s="293"/>
      <c r="T6" s="294"/>
      <c r="U6" s="312" t="s">
        <v>86</v>
      </c>
      <c r="V6" s="290" t="s">
        <v>88</v>
      </c>
      <c r="W6" s="298" t="s">
        <v>89</v>
      </c>
      <c r="X6" s="299"/>
      <c r="Y6" s="299"/>
      <c r="Z6" s="299"/>
      <c r="AA6" s="299"/>
      <c r="AB6" s="299"/>
      <c r="AC6" s="299"/>
      <c r="AD6" s="299"/>
      <c r="AE6" s="299"/>
      <c r="AF6" s="300"/>
      <c r="AG6" s="298" t="s">
        <v>90</v>
      </c>
      <c r="AH6" s="299"/>
      <c r="AI6" s="299"/>
      <c r="AJ6" s="299"/>
      <c r="AK6" s="299"/>
      <c r="AL6" s="299"/>
      <c r="AM6" s="299"/>
      <c r="AN6" s="299"/>
      <c r="AO6" s="299"/>
      <c r="AP6" s="300"/>
    </row>
    <row r="7" spans="1:42" s="1" customFormat="1" ht="19" thickBot="1">
      <c r="A7" s="291"/>
      <c r="B7" s="291"/>
      <c r="C7" s="307" t="s">
        <v>85</v>
      </c>
      <c r="D7" s="307"/>
      <c r="E7" s="307"/>
      <c r="F7" s="307"/>
      <c r="G7" s="307"/>
      <c r="H7" s="307"/>
      <c r="I7" s="307"/>
      <c r="J7" s="307"/>
      <c r="K7" s="307"/>
      <c r="L7" s="307"/>
      <c r="M7" s="307"/>
      <c r="N7" s="307"/>
      <c r="O7" s="307"/>
      <c r="P7" s="307"/>
      <c r="Q7" s="307"/>
      <c r="R7" s="307"/>
      <c r="S7" s="307"/>
      <c r="T7" s="308"/>
      <c r="U7" s="313"/>
      <c r="V7" s="291"/>
      <c r="W7" s="301"/>
      <c r="X7" s="302"/>
      <c r="Y7" s="302"/>
      <c r="Z7" s="302"/>
      <c r="AA7" s="302"/>
      <c r="AB7" s="302"/>
      <c r="AC7" s="302"/>
      <c r="AD7" s="302"/>
      <c r="AE7" s="302"/>
      <c r="AF7" s="303"/>
      <c r="AG7" s="304"/>
      <c r="AH7" s="305"/>
      <c r="AI7" s="305"/>
      <c r="AJ7" s="305"/>
      <c r="AK7" s="305"/>
      <c r="AL7" s="305"/>
      <c r="AM7" s="305"/>
      <c r="AN7" s="305"/>
      <c r="AO7" s="305"/>
      <c r="AP7" s="306"/>
    </row>
    <row r="8" spans="1:42" s="1" customFormat="1" ht="20.5" thickBot="1">
      <c r="A8" s="291"/>
      <c r="B8" s="291"/>
      <c r="C8" s="44" t="s">
        <v>19</v>
      </c>
      <c r="D8" s="65">
        <f>Alapadat!B2</f>
        <v>0</v>
      </c>
      <c r="E8" s="44" t="s">
        <v>19</v>
      </c>
      <c r="F8" s="65">
        <f>Alapadat!B3</f>
        <v>0</v>
      </c>
      <c r="G8" s="44" t="s">
        <v>19</v>
      </c>
      <c r="H8" s="65">
        <f>Alapadat!B4</f>
        <v>0</v>
      </c>
      <c r="I8" s="44" t="s">
        <v>19</v>
      </c>
      <c r="J8" s="65">
        <f>Alapadat!B5</f>
        <v>0</v>
      </c>
      <c r="K8" s="44" t="s">
        <v>19</v>
      </c>
      <c r="L8" s="65">
        <f>Alapadat!B6</f>
        <v>0</v>
      </c>
      <c r="M8" s="44" t="s">
        <v>19</v>
      </c>
      <c r="N8" s="65">
        <f>Alapadat!B7</f>
        <v>0</v>
      </c>
      <c r="O8" s="44" t="s">
        <v>19</v>
      </c>
      <c r="P8" s="65">
        <f>Alapadat!B8</f>
        <v>0</v>
      </c>
      <c r="Q8" s="44" t="s">
        <v>19</v>
      </c>
      <c r="R8" s="65">
        <f>Alapadat!B9</f>
        <v>0</v>
      </c>
      <c r="S8" s="43" t="s">
        <v>19</v>
      </c>
      <c r="T8" s="64">
        <f>Alapadat!B10</f>
        <v>0</v>
      </c>
      <c r="U8" s="314"/>
      <c r="V8" s="291"/>
      <c r="W8" s="58">
        <f>D8</f>
        <v>0</v>
      </c>
      <c r="X8" s="58">
        <f>F8</f>
        <v>0</v>
      </c>
      <c r="Y8" s="58">
        <f>H8</f>
        <v>0</v>
      </c>
      <c r="Z8" s="58">
        <f>J8</f>
        <v>0</v>
      </c>
      <c r="AA8" s="58">
        <f>L8</f>
        <v>0</v>
      </c>
      <c r="AB8" s="58">
        <f>N8</f>
        <v>0</v>
      </c>
      <c r="AC8" s="58">
        <f>P8</f>
        <v>0</v>
      </c>
      <c r="AD8" s="58">
        <f>R8</f>
        <v>0</v>
      </c>
      <c r="AE8" s="58">
        <f>T8</f>
        <v>0</v>
      </c>
      <c r="AF8" s="59" t="s">
        <v>91</v>
      </c>
      <c r="AG8" s="58">
        <f t="shared" ref="AG8:AO8" si="0">W8</f>
        <v>0</v>
      </c>
      <c r="AH8" s="58">
        <f t="shared" si="0"/>
        <v>0</v>
      </c>
      <c r="AI8" s="58">
        <f t="shared" si="0"/>
        <v>0</v>
      </c>
      <c r="AJ8" s="58">
        <f t="shared" si="0"/>
        <v>0</v>
      </c>
      <c r="AK8" s="58">
        <f t="shared" si="0"/>
        <v>0</v>
      </c>
      <c r="AL8" s="58">
        <f t="shared" si="0"/>
        <v>0</v>
      </c>
      <c r="AM8" s="58">
        <f t="shared" si="0"/>
        <v>0</v>
      </c>
      <c r="AN8" s="58">
        <f t="shared" si="0"/>
        <v>0</v>
      </c>
      <c r="AO8" s="58">
        <f t="shared" si="0"/>
        <v>0</v>
      </c>
      <c r="AP8" s="59" t="s">
        <v>91</v>
      </c>
    </row>
    <row r="9" spans="1:42" s="1" customFormat="1" ht="21.5" thickBot="1">
      <c r="A9" s="291"/>
      <c r="B9" s="292"/>
      <c r="C9" s="55" t="s">
        <v>92</v>
      </c>
      <c r="D9" s="7" t="s">
        <v>87</v>
      </c>
      <c r="E9" s="55" t="s">
        <v>92</v>
      </c>
      <c r="F9" s="7" t="s">
        <v>87</v>
      </c>
      <c r="G9" s="55" t="s">
        <v>92</v>
      </c>
      <c r="H9" s="7" t="s">
        <v>87</v>
      </c>
      <c r="I9" s="55" t="s">
        <v>92</v>
      </c>
      <c r="J9" s="7" t="s">
        <v>87</v>
      </c>
      <c r="K9" s="55" t="s">
        <v>92</v>
      </c>
      <c r="L9" s="7" t="s">
        <v>87</v>
      </c>
      <c r="M9" s="55" t="s">
        <v>92</v>
      </c>
      <c r="N9" s="7" t="s">
        <v>87</v>
      </c>
      <c r="O9" s="55" t="s">
        <v>92</v>
      </c>
      <c r="P9" s="7" t="s">
        <v>87</v>
      </c>
      <c r="Q9" s="55" t="s">
        <v>92</v>
      </c>
      <c r="R9" s="7" t="s">
        <v>87</v>
      </c>
      <c r="S9" s="55" t="s">
        <v>92</v>
      </c>
      <c r="T9" s="7" t="s">
        <v>87</v>
      </c>
      <c r="U9" s="158" t="s">
        <v>83</v>
      </c>
      <c r="V9" s="159" t="s">
        <v>190</v>
      </c>
      <c r="W9" s="309" t="s">
        <v>41</v>
      </c>
      <c r="X9" s="310"/>
      <c r="Y9" s="310"/>
      <c r="Z9" s="310"/>
      <c r="AA9" s="310"/>
      <c r="AB9" s="310"/>
      <c r="AC9" s="310"/>
      <c r="AD9" s="310"/>
      <c r="AE9" s="310"/>
      <c r="AF9" s="311"/>
      <c r="AG9" s="309" t="s">
        <v>41</v>
      </c>
      <c r="AH9" s="310"/>
      <c r="AI9" s="310"/>
      <c r="AJ9" s="310"/>
      <c r="AK9" s="310"/>
      <c r="AL9" s="310"/>
      <c r="AM9" s="310"/>
      <c r="AN9" s="310"/>
      <c r="AO9" s="310"/>
      <c r="AP9" s="311"/>
    </row>
    <row r="10" spans="1:42" s="1" customFormat="1" ht="19" thickBot="1">
      <c r="A10" s="184">
        <v>7</v>
      </c>
      <c r="B10" s="93" t="s">
        <v>78</v>
      </c>
      <c r="C10" s="94" t="e">
        <f>Munka1!F4*10000/153.938/$C$4</f>
        <v>#DIV/0!</v>
      </c>
      <c r="D10" s="95" t="e">
        <f>Munka1!C4*10000/153.938/$C$4</f>
        <v>#DIV/0!</v>
      </c>
      <c r="E10" s="94" t="e">
        <f>Munka1!Q4*10000/153.938/$C$4</f>
        <v>#DIV/0!</v>
      </c>
      <c r="F10" s="95" t="e">
        <f>Munka1!N4*10000/153.938/$C$4</f>
        <v>#DIV/0!</v>
      </c>
      <c r="G10" s="94" t="e">
        <f>Munka1!AB4*10000/153.938/$C$4</f>
        <v>#DIV/0!</v>
      </c>
      <c r="H10" s="95" t="e">
        <f>Munka1!Y4*10000/153.938/$C$4</f>
        <v>#DIV/0!</v>
      </c>
      <c r="I10" s="94" t="e">
        <f>Munka1!AM4*10000/153.938/$C$4</f>
        <v>#DIV/0!</v>
      </c>
      <c r="J10" s="95" t="e">
        <f>Munka1!AJ4*10000/153.938/$C$4</f>
        <v>#DIV/0!</v>
      </c>
      <c r="K10" s="94" t="e">
        <f>Munka1!AX4*10000/153.938/$C$4</f>
        <v>#DIV/0!</v>
      </c>
      <c r="L10" s="95" t="e">
        <f>Munka1!AU4*10000/153.938/$C$4</f>
        <v>#DIV/0!</v>
      </c>
      <c r="M10" s="94" t="e">
        <f>Munka1!BI4*10000/153.938/$C$4</f>
        <v>#DIV/0!</v>
      </c>
      <c r="N10" s="95" t="e">
        <f>Munka1!BF4*10000/153.938/$C$4</f>
        <v>#DIV/0!</v>
      </c>
      <c r="O10" s="94" t="e">
        <f>Munka1!BT4*10000/153.938/$C$4</f>
        <v>#DIV/0!</v>
      </c>
      <c r="P10" s="95" t="e">
        <f>Munka1!BQ4*10000/153.938/$C$4</f>
        <v>#DIV/0!</v>
      </c>
      <c r="Q10" s="94" t="e">
        <f>Munka1!CE4*10000/153.938/$C$4</f>
        <v>#DIV/0!</v>
      </c>
      <c r="R10" s="95" t="e">
        <f>Munka1!CB4*10000/153.938/$C$4</f>
        <v>#DIV/0!</v>
      </c>
      <c r="S10" s="94" t="e">
        <f>Munka1!CP4*10000/153.938/$C$4</f>
        <v>#DIV/0!</v>
      </c>
      <c r="T10" s="95" t="e">
        <f>Munka1!CM4*10000/153.938/$C$4</f>
        <v>#DIV/0!</v>
      </c>
      <c r="U10" s="160" t="e">
        <f t="shared" ref="U10:V10" si="1">SUM(C10,E10,G10,I10,K10,M10,O10,Q10,S10)</f>
        <v>#DIV/0!</v>
      </c>
      <c r="V10" s="161" t="e">
        <f t="shared" si="1"/>
        <v>#DIV/0!</v>
      </c>
      <c r="W10" s="162" t="e">
        <f>Munka1!D4*10000/153.938/$C$4</f>
        <v>#DIV/0!</v>
      </c>
      <c r="X10" s="163" t="e">
        <f>Munka1!O4*10000/153.938/$C$4</f>
        <v>#DIV/0!</v>
      </c>
      <c r="Y10" s="163" t="e">
        <f>Munka1!Z4*10000/153.938/$C$4</f>
        <v>#DIV/0!</v>
      </c>
      <c r="Z10" s="163" t="e">
        <f>Munka1!AK4*10000/153.938/$C$4</f>
        <v>#DIV/0!</v>
      </c>
      <c r="AA10" s="163" t="e">
        <f>Munka1!AV4*10000/153.938/$C$4</f>
        <v>#DIV/0!</v>
      </c>
      <c r="AB10" s="163" t="e">
        <f>Munka1!BG4*10000/153.938/$C$4</f>
        <v>#DIV/0!</v>
      </c>
      <c r="AC10" s="163" t="e">
        <f>Munka1!BR4*10000/153.938/$C$4</f>
        <v>#DIV/0!</v>
      </c>
      <c r="AD10" s="163" t="e">
        <f>Munka1!CC4*10000/153.938/$C$4</f>
        <v>#DIV/0!</v>
      </c>
      <c r="AE10" s="163" t="e">
        <f>Munka1!CN4*10000/153.938/$C$4</f>
        <v>#DIV/0!</v>
      </c>
      <c r="AF10" s="164" t="e">
        <f t="shared" ref="AF10" si="2">SUM(W10:AE10)</f>
        <v>#DIV/0!</v>
      </c>
      <c r="AG10" s="163" t="e">
        <f>Munka1!E4*10000/153.938/$C$4</f>
        <v>#DIV/0!</v>
      </c>
      <c r="AH10" s="163" t="e">
        <f>Munka1!P4*10000/153.938/$C$4</f>
        <v>#DIV/0!</v>
      </c>
      <c r="AI10" s="163" t="e">
        <f>Munka1!AA4*10000/153.938/$C$4</f>
        <v>#DIV/0!</v>
      </c>
      <c r="AJ10" s="163" t="e">
        <f>Munka1!AL4*10000/153.938/$C$4</f>
        <v>#DIV/0!</v>
      </c>
      <c r="AK10" s="163" t="e">
        <f>Munka1!AW4*10000/153.938/$C$4</f>
        <v>#DIV/0!</v>
      </c>
      <c r="AL10" s="163" t="e">
        <f>Munka1!BH4*10000/153.938/$C$4</f>
        <v>#DIV/0!</v>
      </c>
      <c r="AM10" s="163" t="e">
        <f>Munka1!BS4*10000/153.938/$C$4</f>
        <v>#DIV/0!</v>
      </c>
      <c r="AN10" s="163" t="e">
        <f>Munka1!CD4*10000/153.938/$C$4</f>
        <v>#DIV/0!</v>
      </c>
      <c r="AO10" s="163" t="e">
        <f>Munka1!CO4*10000/153.938/$C$4</f>
        <v>#DIV/0!</v>
      </c>
      <c r="AP10" s="164" t="e">
        <f t="shared" ref="AP10" si="3">SUM(AG10:AO10)</f>
        <v>#DIV/0!</v>
      </c>
    </row>
    <row r="11" spans="1:42" s="1" customFormat="1" ht="18.5">
      <c r="A11" s="295" t="s">
        <v>202</v>
      </c>
      <c r="B11" s="48">
        <f>Munka1!B5</f>
        <v>14</v>
      </c>
      <c r="C11" s="45" t="e">
        <f>Munka1!H5</f>
        <v>#DIV/0!</v>
      </c>
      <c r="D11" s="60" t="e">
        <f>Munka1!I5</f>
        <v>#DIV/0!</v>
      </c>
      <c r="E11" s="45" t="e">
        <f>Munka1!S5</f>
        <v>#DIV/0!</v>
      </c>
      <c r="F11" s="60" t="e">
        <f>Munka1!T5</f>
        <v>#DIV/0!</v>
      </c>
      <c r="G11" s="45" t="e">
        <f>Munka1!AD5</f>
        <v>#DIV/0!</v>
      </c>
      <c r="H11" s="60" t="e">
        <f>Munka1!AE5</f>
        <v>#DIV/0!</v>
      </c>
      <c r="I11" s="45" t="e">
        <f>Munka1!AO5</f>
        <v>#DIV/0!</v>
      </c>
      <c r="J11" s="60" t="e">
        <f>Munka1!AP5</f>
        <v>#DIV/0!</v>
      </c>
      <c r="K11" s="45" t="e">
        <f>Munka1!AZ5</f>
        <v>#DIV/0!</v>
      </c>
      <c r="L11" s="60" t="e">
        <f>Munka1!BA5</f>
        <v>#DIV/0!</v>
      </c>
      <c r="M11" s="45" t="e">
        <f>Munka1!BK5</f>
        <v>#DIV/0!</v>
      </c>
      <c r="N11" s="60" t="e">
        <f>Munka1!BL5</f>
        <v>#DIV/0!</v>
      </c>
      <c r="O11" s="45" t="e">
        <f>Munka1!BV5</f>
        <v>#DIV/0!</v>
      </c>
      <c r="P11" s="60" t="e">
        <f>Munka1!BW5</f>
        <v>#DIV/0!</v>
      </c>
      <c r="Q11" s="45" t="e">
        <f>Munka1!CG5</f>
        <v>#DIV/0!</v>
      </c>
      <c r="R11" s="60" t="e">
        <f>Munka1!CH5</f>
        <v>#DIV/0!</v>
      </c>
      <c r="S11" s="45" t="e">
        <f>Munka1!CR5</f>
        <v>#DIV/0!</v>
      </c>
      <c r="T11" s="60" t="e">
        <f>Munka1!CS5</f>
        <v>#DIV/0!</v>
      </c>
      <c r="U11" s="165" t="e">
        <f t="shared" ref="U11:V38" si="4">SUM(C11,E11,G11,I11,K11,M11,O11,Q11,S11)</f>
        <v>#DIV/0!</v>
      </c>
      <c r="V11" s="166" t="e">
        <f t="shared" si="4"/>
        <v>#DIV/0!</v>
      </c>
      <c r="W11" s="167">
        <f>Munka1!J5</f>
        <v>0</v>
      </c>
      <c r="X11" s="168">
        <f>Munka1!U5</f>
        <v>0</v>
      </c>
      <c r="Y11" s="168">
        <f>Munka1!AF5</f>
        <v>0</v>
      </c>
      <c r="Z11" s="168">
        <f>Munka1!AQ5</f>
        <v>0</v>
      </c>
      <c r="AA11" s="168">
        <f>Munka1!BB5</f>
        <v>0</v>
      </c>
      <c r="AB11" s="168">
        <f>Munka1!BM5</f>
        <v>0</v>
      </c>
      <c r="AC11" s="168">
        <f>Munka1!BX5</f>
        <v>0</v>
      </c>
      <c r="AD11" s="168">
        <f>Munka1!CI5</f>
        <v>0</v>
      </c>
      <c r="AE11" s="168">
        <f>Munka1!CT5</f>
        <v>0</v>
      </c>
      <c r="AF11" s="169">
        <f t="shared" ref="AF11:AF38" si="5">SUM(W11:AE11)</f>
        <v>0</v>
      </c>
      <c r="AG11" s="168">
        <f>Munka1!K5</f>
        <v>0</v>
      </c>
      <c r="AH11" s="168">
        <f>Munka1!V5</f>
        <v>0</v>
      </c>
      <c r="AI11" s="168">
        <f>Munka1!AG5</f>
        <v>0</v>
      </c>
      <c r="AJ11" s="168">
        <f>Munka1!AR5</f>
        <v>0</v>
      </c>
      <c r="AK11" s="168">
        <f>Munka1!BC5</f>
        <v>0</v>
      </c>
      <c r="AL11" s="168">
        <f>Munka1!BN5</f>
        <v>0</v>
      </c>
      <c r="AM11" s="168">
        <f>Munka1!BY5</f>
        <v>0</v>
      </c>
      <c r="AN11" s="168">
        <f>Munka1!CJ5</f>
        <v>0</v>
      </c>
      <c r="AO11" s="168">
        <f>Munka1!CU5</f>
        <v>0</v>
      </c>
      <c r="AP11" s="169">
        <f t="shared" ref="AP11:AP38" si="6">SUM(AG11:AO11)</f>
        <v>0</v>
      </c>
    </row>
    <row r="12" spans="1:42" s="1" customFormat="1" ht="18.5">
      <c r="A12" s="296"/>
      <c r="B12" s="49">
        <f>Munka1!B6</f>
        <v>18</v>
      </c>
      <c r="C12" s="46" t="e">
        <f>Munka1!H6</f>
        <v>#DIV/0!</v>
      </c>
      <c r="D12" s="61" t="e">
        <f>Munka1!I6</f>
        <v>#DIV/0!</v>
      </c>
      <c r="E12" s="46" t="e">
        <f>Munka1!S6</f>
        <v>#DIV/0!</v>
      </c>
      <c r="F12" s="61" t="e">
        <f>Munka1!T6</f>
        <v>#DIV/0!</v>
      </c>
      <c r="G12" s="46" t="e">
        <f>Munka1!AD6</f>
        <v>#DIV/0!</v>
      </c>
      <c r="H12" s="61" t="e">
        <f>Munka1!AE6</f>
        <v>#DIV/0!</v>
      </c>
      <c r="I12" s="46" t="e">
        <f>Munka1!AO6</f>
        <v>#DIV/0!</v>
      </c>
      <c r="J12" s="61" t="e">
        <f>Munka1!AP6</f>
        <v>#DIV/0!</v>
      </c>
      <c r="K12" s="46" t="e">
        <f>Munka1!AZ6</f>
        <v>#DIV/0!</v>
      </c>
      <c r="L12" s="61" t="e">
        <f>Munka1!BA6</f>
        <v>#DIV/0!</v>
      </c>
      <c r="M12" s="46" t="e">
        <f>Munka1!BK6</f>
        <v>#DIV/0!</v>
      </c>
      <c r="N12" s="61" t="e">
        <f>Munka1!BL6</f>
        <v>#DIV/0!</v>
      </c>
      <c r="O12" s="46" t="e">
        <f>Munka1!BV6</f>
        <v>#DIV/0!</v>
      </c>
      <c r="P12" s="61" t="e">
        <f>Munka1!BW6</f>
        <v>#DIV/0!</v>
      </c>
      <c r="Q12" s="46" t="e">
        <f>Munka1!CG6</f>
        <v>#DIV/0!</v>
      </c>
      <c r="R12" s="61" t="e">
        <f>Munka1!CH6</f>
        <v>#DIV/0!</v>
      </c>
      <c r="S12" s="46" t="e">
        <f>Munka1!CR6</f>
        <v>#DIV/0!</v>
      </c>
      <c r="T12" s="61" t="e">
        <f>Munka1!CS6</f>
        <v>#DIV/0!</v>
      </c>
      <c r="U12" s="165" t="e">
        <f t="shared" si="4"/>
        <v>#DIV/0!</v>
      </c>
      <c r="V12" s="166" t="e">
        <f t="shared" si="4"/>
        <v>#DIV/0!</v>
      </c>
      <c r="W12" s="167">
        <f>Munka1!J6</f>
        <v>0</v>
      </c>
      <c r="X12" s="168">
        <f>Munka1!U6</f>
        <v>0</v>
      </c>
      <c r="Y12" s="168">
        <f>Munka1!AF6</f>
        <v>0</v>
      </c>
      <c r="Z12" s="168">
        <f>Munka1!AQ6</f>
        <v>0</v>
      </c>
      <c r="AA12" s="168">
        <f>Munka1!BB6</f>
        <v>0</v>
      </c>
      <c r="AB12" s="168">
        <f>Munka1!BM6</f>
        <v>0</v>
      </c>
      <c r="AC12" s="168">
        <f>Munka1!BX6</f>
        <v>0</v>
      </c>
      <c r="AD12" s="168">
        <f>Munka1!CI6</f>
        <v>0</v>
      </c>
      <c r="AE12" s="168">
        <f>Munka1!CT6</f>
        <v>0</v>
      </c>
      <c r="AF12" s="169">
        <f t="shared" si="5"/>
        <v>0</v>
      </c>
      <c r="AG12" s="168">
        <f>Munka1!K6</f>
        <v>0</v>
      </c>
      <c r="AH12" s="168">
        <f>Munka1!V6</f>
        <v>0</v>
      </c>
      <c r="AI12" s="168">
        <f>Munka1!AG6</f>
        <v>0</v>
      </c>
      <c r="AJ12" s="168">
        <f>Munka1!AR6</f>
        <v>0</v>
      </c>
      <c r="AK12" s="168">
        <f>Munka1!BC6</f>
        <v>0</v>
      </c>
      <c r="AL12" s="168">
        <f>Munka1!BN6</f>
        <v>0</v>
      </c>
      <c r="AM12" s="168">
        <f>Munka1!BY6</f>
        <v>0</v>
      </c>
      <c r="AN12" s="168">
        <f>Munka1!CJ6</f>
        <v>0</v>
      </c>
      <c r="AO12" s="168">
        <f>Munka1!CU6</f>
        <v>0</v>
      </c>
      <c r="AP12" s="169">
        <f t="shared" si="6"/>
        <v>0</v>
      </c>
    </row>
    <row r="13" spans="1:42" s="1" customFormat="1" ht="18.5">
      <c r="A13" s="296"/>
      <c r="B13" s="49">
        <f>Munka1!B7</f>
        <v>22</v>
      </c>
      <c r="C13" s="46" t="e">
        <f>Munka1!H7</f>
        <v>#DIV/0!</v>
      </c>
      <c r="D13" s="61" t="e">
        <f>Munka1!I7</f>
        <v>#DIV/0!</v>
      </c>
      <c r="E13" s="46" t="e">
        <f>Munka1!S7</f>
        <v>#DIV/0!</v>
      </c>
      <c r="F13" s="61" t="e">
        <f>Munka1!T7</f>
        <v>#DIV/0!</v>
      </c>
      <c r="G13" s="46" t="e">
        <f>Munka1!AD7</f>
        <v>#DIV/0!</v>
      </c>
      <c r="H13" s="61" t="e">
        <f>Munka1!AE7</f>
        <v>#DIV/0!</v>
      </c>
      <c r="I13" s="46" t="e">
        <f>Munka1!AO7</f>
        <v>#DIV/0!</v>
      </c>
      <c r="J13" s="61" t="e">
        <f>Munka1!AP7</f>
        <v>#DIV/0!</v>
      </c>
      <c r="K13" s="46" t="e">
        <f>Munka1!AZ7</f>
        <v>#DIV/0!</v>
      </c>
      <c r="L13" s="61" t="e">
        <f>Munka1!BA7</f>
        <v>#DIV/0!</v>
      </c>
      <c r="M13" s="46" t="e">
        <f>Munka1!BK7</f>
        <v>#DIV/0!</v>
      </c>
      <c r="N13" s="61" t="e">
        <f>Munka1!BL7</f>
        <v>#DIV/0!</v>
      </c>
      <c r="O13" s="46" t="e">
        <f>Munka1!BV7</f>
        <v>#DIV/0!</v>
      </c>
      <c r="P13" s="61" t="e">
        <f>Munka1!BW7</f>
        <v>#DIV/0!</v>
      </c>
      <c r="Q13" s="46" t="e">
        <f>Munka1!CG7</f>
        <v>#DIV/0!</v>
      </c>
      <c r="R13" s="61" t="e">
        <f>Munka1!CH7</f>
        <v>#DIV/0!</v>
      </c>
      <c r="S13" s="46" t="e">
        <f>Munka1!CR7</f>
        <v>#DIV/0!</v>
      </c>
      <c r="T13" s="61" t="e">
        <f>Munka1!CS7</f>
        <v>#DIV/0!</v>
      </c>
      <c r="U13" s="165" t="e">
        <f t="shared" si="4"/>
        <v>#DIV/0!</v>
      </c>
      <c r="V13" s="166" t="e">
        <f t="shared" si="4"/>
        <v>#DIV/0!</v>
      </c>
      <c r="W13" s="167">
        <f>Munka1!J7</f>
        <v>0</v>
      </c>
      <c r="X13" s="168">
        <f>Munka1!U7</f>
        <v>0</v>
      </c>
      <c r="Y13" s="168">
        <f>Munka1!AF7</f>
        <v>0</v>
      </c>
      <c r="Z13" s="168">
        <f>Munka1!AQ7</f>
        <v>0</v>
      </c>
      <c r="AA13" s="168">
        <f>Munka1!BB7</f>
        <v>0</v>
      </c>
      <c r="AB13" s="168">
        <f>Munka1!BM7</f>
        <v>0</v>
      </c>
      <c r="AC13" s="168">
        <f>Munka1!BX7</f>
        <v>0</v>
      </c>
      <c r="AD13" s="168">
        <f>Munka1!CI7</f>
        <v>0</v>
      </c>
      <c r="AE13" s="168">
        <f>Munka1!CT7</f>
        <v>0</v>
      </c>
      <c r="AF13" s="169">
        <f t="shared" si="5"/>
        <v>0</v>
      </c>
      <c r="AG13" s="168">
        <f>Munka1!K7</f>
        <v>0</v>
      </c>
      <c r="AH13" s="168">
        <f>Munka1!V7</f>
        <v>0</v>
      </c>
      <c r="AI13" s="168">
        <f>Munka1!AG7</f>
        <v>0</v>
      </c>
      <c r="AJ13" s="168">
        <f>Munka1!AR7</f>
        <v>0</v>
      </c>
      <c r="AK13" s="168">
        <f>Munka1!BC7</f>
        <v>0</v>
      </c>
      <c r="AL13" s="168">
        <f>Munka1!BN7</f>
        <v>0</v>
      </c>
      <c r="AM13" s="168">
        <f>Munka1!BY7</f>
        <v>0</v>
      </c>
      <c r="AN13" s="168">
        <f>Munka1!CJ7</f>
        <v>0</v>
      </c>
      <c r="AO13" s="168">
        <f>Munka1!CU7</f>
        <v>0</v>
      </c>
      <c r="AP13" s="169">
        <f t="shared" si="6"/>
        <v>0</v>
      </c>
    </row>
    <row r="14" spans="1:42" s="1" customFormat="1" ht="18.5">
      <c r="A14" s="296"/>
      <c r="B14" s="49">
        <f>Munka1!B8</f>
        <v>26</v>
      </c>
      <c r="C14" s="46" t="e">
        <f>Munka1!H8</f>
        <v>#DIV/0!</v>
      </c>
      <c r="D14" s="61" t="e">
        <f>Munka1!I8</f>
        <v>#DIV/0!</v>
      </c>
      <c r="E14" s="46" t="e">
        <f>Munka1!S8</f>
        <v>#DIV/0!</v>
      </c>
      <c r="F14" s="61" t="e">
        <f>Munka1!T8</f>
        <v>#DIV/0!</v>
      </c>
      <c r="G14" s="46" t="e">
        <f>Munka1!AD8</f>
        <v>#DIV/0!</v>
      </c>
      <c r="H14" s="61" t="e">
        <f>Munka1!AE8</f>
        <v>#DIV/0!</v>
      </c>
      <c r="I14" s="46" t="e">
        <f>Munka1!AO8</f>
        <v>#DIV/0!</v>
      </c>
      <c r="J14" s="61" t="e">
        <f>Munka1!AP8</f>
        <v>#DIV/0!</v>
      </c>
      <c r="K14" s="46" t="e">
        <f>Munka1!AZ8</f>
        <v>#DIV/0!</v>
      </c>
      <c r="L14" s="61" t="e">
        <f>Munka1!BA8</f>
        <v>#DIV/0!</v>
      </c>
      <c r="M14" s="46" t="e">
        <f>Munka1!BK8</f>
        <v>#DIV/0!</v>
      </c>
      <c r="N14" s="61" t="e">
        <f>Munka1!BL8</f>
        <v>#DIV/0!</v>
      </c>
      <c r="O14" s="46" t="e">
        <f>Munka1!BV8</f>
        <v>#DIV/0!</v>
      </c>
      <c r="P14" s="61" t="e">
        <f>Munka1!BW8</f>
        <v>#DIV/0!</v>
      </c>
      <c r="Q14" s="46" t="e">
        <f>Munka1!CG8</f>
        <v>#DIV/0!</v>
      </c>
      <c r="R14" s="61" t="e">
        <f>Munka1!CH8</f>
        <v>#DIV/0!</v>
      </c>
      <c r="S14" s="46" t="e">
        <f>Munka1!CR8</f>
        <v>#DIV/0!</v>
      </c>
      <c r="T14" s="61" t="e">
        <f>Munka1!CS8</f>
        <v>#DIV/0!</v>
      </c>
      <c r="U14" s="165" t="e">
        <f t="shared" si="4"/>
        <v>#DIV/0!</v>
      </c>
      <c r="V14" s="166" t="e">
        <f t="shared" si="4"/>
        <v>#DIV/0!</v>
      </c>
      <c r="W14" s="167">
        <f>Munka1!J8</f>
        <v>0</v>
      </c>
      <c r="X14" s="168">
        <f>Munka1!U8</f>
        <v>0</v>
      </c>
      <c r="Y14" s="168">
        <f>Munka1!AF8</f>
        <v>0</v>
      </c>
      <c r="Z14" s="168">
        <f>Munka1!AQ8</f>
        <v>0</v>
      </c>
      <c r="AA14" s="168">
        <f>Munka1!BB8</f>
        <v>0</v>
      </c>
      <c r="AB14" s="168">
        <f>Munka1!BM8</f>
        <v>0</v>
      </c>
      <c r="AC14" s="168">
        <f>Munka1!BX8</f>
        <v>0</v>
      </c>
      <c r="AD14" s="168">
        <f>Munka1!CI8</f>
        <v>0</v>
      </c>
      <c r="AE14" s="168">
        <f>Munka1!CT8</f>
        <v>0</v>
      </c>
      <c r="AF14" s="169">
        <f t="shared" si="5"/>
        <v>0</v>
      </c>
      <c r="AG14" s="168">
        <f>Munka1!K8</f>
        <v>0</v>
      </c>
      <c r="AH14" s="168">
        <f>Munka1!V8</f>
        <v>0</v>
      </c>
      <c r="AI14" s="168">
        <f>Munka1!AG8</f>
        <v>0</v>
      </c>
      <c r="AJ14" s="168">
        <f>Munka1!AR8</f>
        <v>0</v>
      </c>
      <c r="AK14" s="168">
        <f>Munka1!BC8</f>
        <v>0</v>
      </c>
      <c r="AL14" s="168">
        <f>Munka1!BN8</f>
        <v>0</v>
      </c>
      <c r="AM14" s="168">
        <f>Munka1!BY8</f>
        <v>0</v>
      </c>
      <c r="AN14" s="168">
        <f>Munka1!CJ8</f>
        <v>0</v>
      </c>
      <c r="AO14" s="168">
        <f>Munka1!CU8</f>
        <v>0</v>
      </c>
      <c r="AP14" s="169">
        <f t="shared" si="6"/>
        <v>0</v>
      </c>
    </row>
    <row r="15" spans="1:42" s="1" customFormat="1" ht="18.5">
      <c r="A15" s="296"/>
      <c r="B15" s="49">
        <f>Munka1!B9</f>
        <v>30</v>
      </c>
      <c r="C15" s="46" t="e">
        <f>Munka1!H9</f>
        <v>#DIV/0!</v>
      </c>
      <c r="D15" s="61" t="e">
        <f>Munka1!I9</f>
        <v>#DIV/0!</v>
      </c>
      <c r="E15" s="46" t="e">
        <f>Munka1!S9</f>
        <v>#DIV/0!</v>
      </c>
      <c r="F15" s="61" t="e">
        <f>Munka1!T9</f>
        <v>#DIV/0!</v>
      </c>
      <c r="G15" s="46" t="e">
        <f>Munka1!AD9</f>
        <v>#DIV/0!</v>
      </c>
      <c r="H15" s="61" t="e">
        <f>Munka1!AE9</f>
        <v>#DIV/0!</v>
      </c>
      <c r="I15" s="46" t="e">
        <f>Munka1!AO9</f>
        <v>#DIV/0!</v>
      </c>
      <c r="J15" s="61" t="e">
        <f>Munka1!AP9</f>
        <v>#DIV/0!</v>
      </c>
      <c r="K15" s="46" t="e">
        <f>Munka1!AZ9</f>
        <v>#DIV/0!</v>
      </c>
      <c r="L15" s="61" t="e">
        <f>Munka1!BA9</f>
        <v>#DIV/0!</v>
      </c>
      <c r="M15" s="46" t="e">
        <f>Munka1!BK9</f>
        <v>#DIV/0!</v>
      </c>
      <c r="N15" s="61" t="e">
        <f>Munka1!BL9</f>
        <v>#DIV/0!</v>
      </c>
      <c r="O15" s="46" t="e">
        <f>Munka1!BV9</f>
        <v>#DIV/0!</v>
      </c>
      <c r="P15" s="61" t="e">
        <f>Munka1!BW9</f>
        <v>#DIV/0!</v>
      </c>
      <c r="Q15" s="46" t="e">
        <f>Munka1!CG9</f>
        <v>#DIV/0!</v>
      </c>
      <c r="R15" s="61" t="e">
        <f>Munka1!CH9</f>
        <v>#DIV/0!</v>
      </c>
      <c r="S15" s="46" t="e">
        <f>Munka1!CR9</f>
        <v>#DIV/0!</v>
      </c>
      <c r="T15" s="61" t="e">
        <f>Munka1!CS9</f>
        <v>#DIV/0!</v>
      </c>
      <c r="U15" s="165" t="e">
        <f t="shared" si="4"/>
        <v>#DIV/0!</v>
      </c>
      <c r="V15" s="166" t="e">
        <f t="shared" si="4"/>
        <v>#DIV/0!</v>
      </c>
      <c r="W15" s="167">
        <f>Munka1!J9</f>
        <v>0</v>
      </c>
      <c r="X15" s="168">
        <f>Munka1!U9</f>
        <v>0</v>
      </c>
      <c r="Y15" s="168">
        <f>Munka1!AF9</f>
        <v>0</v>
      </c>
      <c r="Z15" s="168">
        <f>Munka1!AQ9</f>
        <v>0</v>
      </c>
      <c r="AA15" s="168">
        <f>Munka1!BB9</f>
        <v>0</v>
      </c>
      <c r="AB15" s="168">
        <f>Munka1!BM9</f>
        <v>0</v>
      </c>
      <c r="AC15" s="168">
        <f>Munka1!BX9</f>
        <v>0</v>
      </c>
      <c r="AD15" s="168">
        <f>Munka1!CI9</f>
        <v>0</v>
      </c>
      <c r="AE15" s="168">
        <f>Munka1!CT9</f>
        <v>0</v>
      </c>
      <c r="AF15" s="169">
        <f t="shared" si="5"/>
        <v>0</v>
      </c>
      <c r="AG15" s="168">
        <f>Munka1!K9</f>
        <v>0</v>
      </c>
      <c r="AH15" s="168">
        <f>Munka1!V9</f>
        <v>0</v>
      </c>
      <c r="AI15" s="168">
        <f>Munka1!AG9</f>
        <v>0</v>
      </c>
      <c r="AJ15" s="168">
        <f>Munka1!AR9</f>
        <v>0</v>
      </c>
      <c r="AK15" s="168">
        <f>Munka1!BC9</f>
        <v>0</v>
      </c>
      <c r="AL15" s="168">
        <f>Munka1!BN9</f>
        <v>0</v>
      </c>
      <c r="AM15" s="168">
        <f>Munka1!BY9</f>
        <v>0</v>
      </c>
      <c r="AN15" s="168">
        <f>Munka1!CJ9</f>
        <v>0</v>
      </c>
      <c r="AO15" s="168">
        <f>Munka1!CU9</f>
        <v>0</v>
      </c>
      <c r="AP15" s="169">
        <f t="shared" si="6"/>
        <v>0</v>
      </c>
    </row>
    <row r="16" spans="1:42" s="1" customFormat="1" ht="18.5">
      <c r="A16" s="296"/>
      <c r="B16" s="49">
        <f>Munka1!B10</f>
        <v>34</v>
      </c>
      <c r="C16" s="46" t="e">
        <f>Munka1!H10</f>
        <v>#DIV/0!</v>
      </c>
      <c r="D16" s="61" t="e">
        <f>Munka1!I10</f>
        <v>#DIV/0!</v>
      </c>
      <c r="E16" s="46" t="e">
        <f>Munka1!S10</f>
        <v>#DIV/0!</v>
      </c>
      <c r="F16" s="61" t="e">
        <f>Munka1!T10</f>
        <v>#DIV/0!</v>
      </c>
      <c r="G16" s="46" t="e">
        <f>Munka1!AD10</f>
        <v>#DIV/0!</v>
      </c>
      <c r="H16" s="61" t="e">
        <f>Munka1!AE10</f>
        <v>#DIV/0!</v>
      </c>
      <c r="I16" s="46" t="e">
        <f>Munka1!AO10</f>
        <v>#DIV/0!</v>
      </c>
      <c r="J16" s="61" t="e">
        <f>Munka1!AP10</f>
        <v>#DIV/0!</v>
      </c>
      <c r="K16" s="46" t="e">
        <f>Munka1!AZ10</f>
        <v>#DIV/0!</v>
      </c>
      <c r="L16" s="61" t="e">
        <f>Munka1!BA10</f>
        <v>#DIV/0!</v>
      </c>
      <c r="M16" s="46" t="e">
        <f>Munka1!BK10</f>
        <v>#DIV/0!</v>
      </c>
      <c r="N16" s="61" t="e">
        <f>Munka1!BL10</f>
        <v>#DIV/0!</v>
      </c>
      <c r="O16" s="46" t="e">
        <f>Munka1!BV10</f>
        <v>#DIV/0!</v>
      </c>
      <c r="P16" s="61" t="e">
        <f>Munka1!BW10</f>
        <v>#DIV/0!</v>
      </c>
      <c r="Q16" s="46" t="e">
        <f>Munka1!CG10</f>
        <v>#DIV/0!</v>
      </c>
      <c r="R16" s="61" t="e">
        <f>Munka1!CH10</f>
        <v>#DIV/0!</v>
      </c>
      <c r="S16" s="46" t="e">
        <f>Munka1!CR10</f>
        <v>#DIV/0!</v>
      </c>
      <c r="T16" s="61" t="e">
        <f>Munka1!CS10</f>
        <v>#DIV/0!</v>
      </c>
      <c r="U16" s="165" t="e">
        <f t="shared" si="4"/>
        <v>#DIV/0!</v>
      </c>
      <c r="V16" s="166" t="e">
        <f t="shared" si="4"/>
        <v>#DIV/0!</v>
      </c>
      <c r="W16" s="167">
        <f>Munka1!J10</f>
        <v>0</v>
      </c>
      <c r="X16" s="168">
        <f>Munka1!U10</f>
        <v>0</v>
      </c>
      <c r="Y16" s="168">
        <f>Munka1!AF10</f>
        <v>0</v>
      </c>
      <c r="Z16" s="168">
        <f>Munka1!AQ10</f>
        <v>0</v>
      </c>
      <c r="AA16" s="168">
        <f>Munka1!BB10</f>
        <v>0</v>
      </c>
      <c r="AB16" s="168">
        <f>Munka1!BM10</f>
        <v>0</v>
      </c>
      <c r="AC16" s="168">
        <f>Munka1!BX10</f>
        <v>0</v>
      </c>
      <c r="AD16" s="168">
        <f>Munka1!CI10</f>
        <v>0</v>
      </c>
      <c r="AE16" s="168">
        <f>Munka1!CT10</f>
        <v>0</v>
      </c>
      <c r="AF16" s="169">
        <f t="shared" si="5"/>
        <v>0</v>
      </c>
      <c r="AG16" s="168">
        <f>Munka1!K10</f>
        <v>0</v>
      </c>
      <c r="AH16" s="168">
        <f>Munka1!V10</f>
        <v>0</v>
      </c>
      <c r="AI16" s="168">
        <f>Munka1!AG10</f>
        <v>0</v>
      </c>
      <c r="AJ16" s="168">
        <f>Munka1!AR10</f>
        <v>0</v>
      </c>
      <c r="AK16" s="168">
        <f>Munka1!BC10</f>
        <v>0</v>
      </c>
      <c r="AL16" s="168">
        <f>Munka1!BN10</f>
        <v>0</v>
      </c>
      <c r="AM16" s="168">
        <f>Munka1!BY10</f>
        <v>0</v>
      </c>
      <c r="AN16" s="168">
        <f>Munka1!CJ10</f>
        <v>0</v>
      </c>
      <c r="AO16" s="168">
        <f>Munka1!CU10</f>
        <v>0</v>
      </c>
      <c r="AP16" s="169">
        <f t="shared" si="6"/>
        <v>0</v>
      </c>
    </row>
    <row r="17" spans="1:42" s="1" customFormat="1" ht="18.5">
      <c r="A17" s="296"/>
      <c r="B17" s="49">
        <f>Munka1!B11</f>
        <v>38</v>
      </c>
      <c r="C17" s="46" t="e">
        <f>Munka1!H11</f>
        <v>#DIV/0!</v>
      </c>
      <c r="D17" s="61" t="e">
        <f>Munka1!I11</f>
        <v>#DIV/0!</v>
      </c>
      <c r="E17" s="46" t="e">
        <f>Munka1!S11</f>
        <v>#DIV/0!</v>
      </c>
      <c r="F17" s="61" t="e">
        <f>Munka1!T11</f>
        <v>#DIV/0!</v>
      </c>
      <c r="G17" s="46" t="e">
        <f>Munka1!AD11</f>
        <v>#DIV/0!</v>
      </c>
      <c r="H17" s="61" t="e">
        <f>Munka1!AE11</f>
        <v>#DIV/0!</v>
      </c>
      <c r="I17" s="46" t="e">
        <f>Munka1!AO11</f>
        <v>#DIV/0!</v>
      </c>
      <c r="J17" s="61" t="e">
        <f>Munka1!AP11</f>
        <v>#DIV/0!</v>
      </c>
      <c r="K17" s="46" t="e">
        <f>Munka1!AZ11</f>
        <v>#DIV/0!</v>
      </c>
      <c r="L17" s="61" t="e">
        <f>Munka1!BA11</f>
        <v>#DIV/0!</v>
      </c>
      <c r="M17" s="46" t="e">
        <f>Munka1!BK11</f>
        <v>#DIV/0!</v>
      </c>
      <c r="N17" s="61" t="e">
        <f>Munka1!BL11</f>
        <v>#DIV/0!</v>
      </c>
      <c r="O17" s="46" t="e">
        <f>Munka1!BV11</f>
        <v>#DIV/0!</v>
      </c>
      <c r="P17" s="61" t="e">
        <f>Munka1!BW11</f>
        <v>#DIV/0!</v>
      </c>
      <c r="Q17" s="46" t="e">
        <f>Munka1!CG11</f>
        <v>#DIV/0!</v>
      </c>
      <c r="R17" s="61" t="e">
        <f>Munka1!CH11</f>
        <v>#DIV/0!</v>
      </c>
      <c r="S17" s="46" t="e">
        <f>Munka1!CR11</f>
        <v>#DIV/0!</v>
      </c>
      <c r="T17" s="61" t="e">
        <f>Munka1!CS11</f>
        <v>#DIV/0!</v>
      </c>
      <c r="U17" s="165" t="e">
        <f t="shared" si="4"/>
        <v>#DIV/0!</v>
      </c>
      <c r="V17" s="166" t="e">
        <f t="shared" si="4"/>
        <v>#DIV/0!</v>
      </c>
      <c r="W17" s="167">
        <f>Munka1!J11</f>
        <v>0</v>
      </c>
      <c r="X17" s="168">
        <f>Munka1!U11</f>
        <v>0</v>
      </c>
      <c r="Y17" s="168">
        <f>Munka1!AF11</f>
        <v>0</v>
      </c>
      <c r="Z17" s="168">
        <f>Munka1!AQ11</f>
        <v>0</v>
      </c>
      <c r="AA17" s="168">
        <f>Munka1!BB11</f>
        <v>0</v>
      </c>
      <c r="AB17" s="168">
        <f>Munka1!BM11</f>
        <v>0</v>
      </c>
      <c r="AC17" s="168">
        <f>Munka1!BX11</f>
        <v>0</v>
      </c>
      <c r="AD17" s="168">
        <f>Munka1!CI11</f>
        <v>0</v>
      </c>
      <c r="AE17" s="168">
        <f>Munka1!CT11</f>
        <v>0</v>
      </c>
      <c r="AF17" s="169">
        <f t="shared" si="5"/>
        <v>0</v>
      </c>
      <c r="AG17" s="168">
        <f>Munka1!K11</f>
        <v>0</v>
      </c>
      <c r="AH17" s="168">
        <f>Munka1!V11</f>
        <v>0</v>
      </c>
      <c r="AI17" s="168">
        <f>Munka1!AG11</f>
        <v>0</v>
      </c>
      <c r="AJ17" s="168">
        <f>Munka1!AR11</f>
        <v>0</v>
      </c>
      <c r="AK17" s="168">
        <f>Munka1!BC11</f>
        <v>0</v>
      </c>
      <c r="AL17" s="168">
        <f>Munka1!BN11</f>
        <v>0</v>
      </c>
      <c r="AM17" s="168">
        <f>Munka1!BY11</f>
        <v>0</v>
      </c>
      <c r="AN17" s="168">
        <f>Munka1!CJ11</f>
        <v>0</v>
      </c>
      <c r="AO17" s="168">
        <f>Munka1!CU11</f>
        <v>0</v>
      </c>
      <c r="AP17" s="169">
        <f t="shared" si="6"/>
        <v>0</v>
      </c>
    </row>
    <row r="18" spans="1:42" s="1" customFormat="1" ht="18.5">
      <c r="A18" s="296"/>
      <c r="B18" s="49">
        <f>Munka1!B12</f>
        <v>42</v>
      </c>
      <c r="C18" s="46" t="e">
        <f>Munka1!H12</f>
        <v>#DIV/0!</v>
      </c>
      <c r="D18" s="61" t="e">
        <f>Munka1!I12</f>
        <v>#DIV/0!</v>
      </c>
      <c r="E18" s="46" t="e">
        <f>Munka1!S12</f>
        <v>#DIV/0!</v>
      </c>
      <c r="F18" s="61" t="e">
        <f>Munka1!T12</f>
        <v>#DIV/0!</v>
      </c>
      <c r="G18" s="46" t="e">
        <f>Munka1!AD12</f>
        <v>#DIV/0!</v>
      </c>
      <c r="H18" s="61" t="e">
        <f>Munka1!AE12</f>
        <v>#DIV/0!</v>
      </c>
      <c r="I18" s="46" t="e">
        <f>Munka1!AO12</f>
        <v>#DIV/0!</v>
      </c>
      <c r="J18" s="61" t="e">
        <f>Munka1!AP12</f>
        <v>#DIV/0!</v>
      </c>
      <c r="K18" s="46" t="e">
        <f>Munka1!AZ12</f>
        <v>#DIV/0!</v>
      </c>
      <c r="L18" s="61" t="e">
        <f>Munka1!BA12</f>
        <v>#DIV/0!</v>
      </c>
      <c r="M18" s="46" t="e">
        <f>Munka1!BK12</f>
        <v>#DIV/0!</v>
      </c>
      <c r="N18" s="61" t="e">
        <f>Munka1!BL12</f>
        <v>#DIV/0!</v>
      </c>
      <c r="O18" s="46" t="e">
        <f>Munka1!BV12</f>
        <v>#DIV/0!</v>
      </c>
      <c r="P18" s="61" t="e">
        <f>Munka1!BW12</f>
        <v>#DIV/0!</v>
      </c>
      <c r="Q18" s="46" t="e">
        <f>Munka1!CG12</f>
        <v>#DIV/0!</v>
      </c>
      <c r="R18" s="61" t="e">
        <f>Munka1!CH12</f>
        <v>#DIV/0!</v>
      </c>
      <c r="S18" s="46" t="e">
        <f>Munka1!CR12</f>
        <v>#DIV/0!</v>
      </c>
      <c r="T18" s="61" t="e">
        <f>Munka1!CS12</f>
        <v>#DIV/0!</v>
      </c>
      <c r="U18" s="165" t="e">
        <f t="shared" si="4"/>
        <v>#DIV/0!</v>
      </c>
      <c r="V18" s="166" t="e">
        <f t="shared" si="4"/>
        <v>#DIV/0!</v>
      </c>
      <c r="W18" s="167">
        <f>Munka1!J12</f>
        <v>0</v>
      </c>
      <c r="X18" s="168">
        <f>Munka1!U12</f>
        <v>0</v>
      </c>
      <c r="Y18" s="168">
        <f>Munka1!AF12</f>
        <v>0</v>
      </c>
      <c r="Z18" s="168">
        <f>Munka1!AQ12</f>
        <v>0</v>
      </c>
      <c r="AA18" s="168">
        <f>Munka1!BB12</f>
        <v>0</v>
      </c>
      <c r="AB18" s="168">
        <f>Munka1!BM12</f>
        <v>0</v>
      </c>
      <c r="AC18" s="168">
        <f>Munka1!BX12</f>
        <v>0</v>
      </c>
      <c r="AD18" s="168">
        <f>Munka1!CI12</f>
        <v>0</v>
      </c>
      <c r="AE18" s="168">
        <f>Munka1!CT12</f>
        <v>0</v>
      </c>
      <c r="AF18" s="169">
        <f t="shared" si="5"/>
        <v>0</v>
      </c>
      <c r="AG18" s="168">
        <f>Munka1!K12</f>
        <v>0</v>
      </c>
      <c r="AH18" s="168">
        <f>Munka1!V12</f>
        <v>0</v>
      </c>
      <c r="AI18" s="168">
        <f>Munka1!AG12</f>
        <v>0</v>
      </c>
      <c r="AJ18" s="168">
        <f>Munka1!AR12</f>
        <v>0</v>
      </c>
      <c r="AK18" s="168">
        <f>Munka1!BC12</f>
        <v>0</v>
      </c>
      <c r="AL18" s="168">
        <f>Munka1!BN12</f>
        <v>0</v>
      </c>
      <c r="AM18" s="168">
        <f>Munka1!BY12</f>
        <v>0</v>
      </c>
      <c r="AN18" s="168">
        <f>Munka1!CJ12</f>
        <v>0</v>
      </c>
      <c r="AO18" s="168">
        <f>Munka1!CU12</f>
        <v>0</v>
      </c>
      <c r="AP18" s="169">
        <f t="shared" si="6"/>
        <v>0</v>
      </c>
    </row>
    <row r="19" spans="1:42" s="1" customFormat="1" ht="18.5">
      <c r="A19" s="296"/>
      <c r="B19" s="49">
        <f>Munka1!B13</f>
        <v>46</v>
      </c>
      <c r="C19" s="46" t="e">
        <f>Munka1!H13</f>
        <v>#DIV/0!</v>
      </c>
      <c r="D19" s="61" t="e">
        <f>Munka1!I13</f>
        <v>#DIV/0!</v>
      </c>
      <c r="E19" s="46" t="e">
        <f>Munka1!S13</f>
        <v>#DIV/0!</v>
      </c>
      <c r="F19" s="61" t="e">
        <f>Munka1!T13</f>
        <v>#DIV/0!</v>
      </c>
      <c r="G19" s="46" t="e">
        <f>Munka1!AD13</f>
        <v>#DIV/0!</v>
      </c>
      <c r="H19" s="61" t="e">
        <f>Munka1!AE13</f>
        <v>#DIV/0!</v>
      </c>
      <c r="I19" s="46" t="e">
        <f>Munka1!AO13</f>
        <v>#DIV/0!</v>
      </c>
      <c r="J19" s="61" t="e">
        <f>Munka1!AP13</f>
        <v>#DIV/0!</v>
      </c>
      <c r="K19" s="46" t="e">
        <f>Munka1!AZ13</f>
        <v>#DIV/0!</v>
      </c>
      <c r="L19" s="61" t="e">
        <f>Munka1!BA13</f>
        <v>#DIV/0!</v>
      </c>
      <c r="M19" s="46" t="e">
        <f>Munka1!BK13</f>
        <v>#DIV/0!</v>
      </c>
      <c r="N19" s="61" t="e">
        <f>Munka1!BL13</f>
        <v>#DIV/0!</v>
      </c>
      <c r="O19" s="46" t="e">
        <f>Munka1!BV13</f>
        <v>#DIV/0!</v>
      </c>
      <c r="P19" s="61" t="e">
        <f>Munka1!BW13</f>
        <v>#DIV/0!</v>
      </c>
      <c r="Q19" s="46" t="e">
        <f>Munka1!CG13</f>
        <v>#DIV/0!</v>
      </c>
      <c r="R19" s="61" t="e">
        <f>Munka1!CH13</f>
        <v>#DIV/0!</v>
      </c>
      <c r="S19" s="46" t="e">
        <f>Munka1!CR13</f>
        <v>#DIV/0!</v>
      </c>
      <c r="T19" s="61" t="e">
        <f>Munka1!CS13</f>
        <v>#DIV/0!</v>
      </c>
      <c r="U19" s="165" t="e">
        <f t="shared" si="4"/>
        <v>#DIV/0!</v>
      </c>
      <c r="V19" s="166" t="e">
        <f t="shared" si="4"/>
        <v>#DIV/0!</v>
      </c>
      <c r="W19" s="167">
        <f>Munka1!J13</f>
        <v>0</v>
      </c>
      <c r="X19" s="168">
        <f>Munka1!U13</f>
        <v>0</v>
      </c>
      <c r="Y19" s="168">
        <f>Munka1!AF13</f>
        <v>0</v>
      </c>
      <c r="Z19" s="168">
        <f>Munka1!AQ13</f>
        <v>0</v>
      </c>
      <c r="AA19" s="168">
        <f>Munka1!BB13</f>
        <v>0</v>
      </c>
      <c r="AB19" s="168">
        <f>Munka1!BM13</f>
        <v>0</v>
      </c>
      <c r="AC19" s="168">
        <f>Munka1!BX13</f>
        <v>0</v>
      </c>
      <c r="AD19" s="168">
        <f>Munka1!CI13</f>
        <v>0</v>
      </c>
      <c r="AE19" s="168">
        <f>Munka1!CT13</f>
        <v>0</v>
      </c>
      <c r="AF19" s="169">
        <f t="shared" si="5"/>
        <v>0</v>
      </c>
      <c r="AG19" s="168">
        <f>Munka1!K13</f>
        <v>0</v>
      </c>
      <c r="AH19" s="168">
        <f>Munka1!V13</f>
        <v>0</v>
      </c>
      <c r="AI19" s="168">
        <f>Munka1!AG13</f>
        <v>0</v>
      </c>
      <c r="AJ19" s="168">
        <f>Munka1!AR13</f>
        <v>0</v>
      </c>
      <c r="AK19" s="168">
        <f>Munka1!BC13</f>
        <v>0</v>
      </c>
      <c r="AL19" s="168">
        <f>Munka1!BN13</f>
        <v>0</v>
      </c>
      <c r="AM19" s="168">
        <f>Munka1!BY13</f>
        <v>0</v>
      </c>
      <c r="AN19" s="168">
        <f>Munka1!CJ13</f>
        <v>0</v>
      </c>
      <c r="AO19" s="168">
        <f>Munka1!CU13</f>
        <v>0</v>
      </c>
      <c r="AP19" s="169">
        <f t="shared" si="6"/>
        <v>0</v>
      </c>
    </row>
    <row r="20" spans="1:42" s="1" customFormat="1" ht="18.5">
      <c r="A20" s="296"/>
      <c r="B20" s="49">
        <f>Munka1!B14</f>
        <v>50</v>
      </c>
      <c r="C20" s="46" t="e">
        <f>Munka1!H14</f>
        <v>#DIV/0!</v>
      </c>
      <c r="D20" s="61" t="e">
        <f>Munka1!I14</f>
        <v>#DIV/0!</v>
      </c>
      <c r="E20" s="46" t="e">
        <f>Munka1!S14</f>
        <v>#DIV/0!</v>
      </c>
      <c r="F20" s="61" t="e">
        <f>Munka1!T14</f>
        <v>#DIV/0!</v>
      </c>
      <c r="G20" s="46" t="e">
        <f>Munka1!AD14</f>
        <v>#DIV/0!</v>
      </c>
      <c r="H20" s="61" t="e">
        <f>Munka1!AE14</f>
        <v>#DIV/0!</v>
      </c>
      <c r="I20" s="46" t="e">
        <f>Munka1!AO14</f>
        <v>#DIV/0!</v>
      </c>
      <c r="J20" s="61" t="e">
        <f>Munka1!AP14</f>
        <v>#DIV/0!</v>
      </c>
      <c r="K20" s="46" t="e">
        <f>Munka1!AZ14</f>
        <v>#DIV/0!</v>
      </c>
      <c r="L20" s="61" t="e">
        <f>Munka1!BA14</f>
        <v>#DIV/0!</v>
      </c>
      <c r="M20" s="46" t="e">
        <f>Munka1!BK14</f>
        <v>#DIV/0!</v>
      </c>
      <c r="N20" s="61" t="e">
        <f>Munka1!BL14</f>
        <v>#DIV/0!</v>
      </c>
      <c r="O20" s="46" t="e">
        <f>Munka1!BV14</f>
        <v>#DIV/0!</v>
      </c>
      <c r="P20" s="61" t="e">
        <f>Munka1!BW14</f>
        <v>#DIV/0!</v>
      </c>
      <c r="Q20" s="46" t="e">
        <f>Munka1!CG14</f>
        <v>#DIV/0!</v>
      </c>
      <c r="R20" s="61" t="e">
        <f>Munka1!CH14</f>
        <v>#DIV/0!</v>
      </c>
      <c r="S20" s="46" t="e">
        <f>Munka1!CR14</f>
        <v>#DIV/0!</v>
      </c>
      <c r="T20" s="61" t="e">
        <f>Munka1!CS14</f>
        <v>#DIV/0!</v>
      </c>
      <c r="U20" s="165" t="e">
        <f t="shared" si="4"/>
        <v>#DIV/0!</v>
      </c>
      <c r="V20" s="166" t="e">
        <f t="shared" si="4"/>
        <v>#DIV/0!</v>
      </c>
      <c r="W20" s="167">
        <f>Munka1!J14</f>
        <v>0</v>
      </c>
      <c r="X20" s="168">
        <f>Munka1!U14</f>
        <v>0</v>
      </c>
      <c r="Y20" s="168">
        <f>Munka1!AF14</f>
        <v>0</v>
      </c>
      <c r="Z20" s="168">
        <f>Munka1!AQ14</f>
        <v>0</v>
      </c>
      <c r="AA20" s="168">
        <f>Munka1!BB14</f>
        <v>0</v>
      </c>
      <c r="AB20" s="168">
        <f>Munka1!BM14</f>
        <v>0</v>
      </c>
      <c r="AC20" s="168">
        <f>Munka1!BX14</f>
        <v>0</v>
      </c>
      <c r="AD20" s="168">
        <f>Munka1!CI14</f>
        <v>0</v>
      </c>
      <c r="AE20" s="168">
        <f>Munka1!CT14</f>
        <v>0</v>
      </c>
      <c r="AF20" s="169">
        <f t="shared" si="5"/>
        <v>0</v>
      </c>
      <c r="AG20" s="168">
        <f>Munka1!K14</f>
        <v>0</v>
      </c>
      <c r="AH20" s="168">
        <f>Munka1!V14</f>
        <v>0</v>
      </c>
      <c r="AI20" s="168">
        <f>Munka1!AG14</f>
        <v>0</v>
      </c>
      <c r="AJ20" s="168">
        <f>Munka1!AR14</f>
        <v>0</v>
      </c>
      <c r="AK20" s="168">
        <f>Munka1!BC14</f>
        <v>0</v>
      </c>
      <c r="AL20" s="168">
        <f>Munka1!BN14</f>
        <v>0</v>
      </c>
      <c r="AM20" s="168">
        <f>Munka1!BY14</f>
        <v>0</v>
      </c>
      <c r="AN20" s="168">
        <f>Munka1!CJ14</f>
        <v>0</v>
      </c>
      <c r="AO20" s="168">
        <f>Munka1!CU14</f>
        <v>0</v>
      </c>
      <c r="AP20" s="169">
        <f t="shared" si="6"/>
        <v>0</v>
      </c>
    </row>
    <row r="21" spans="1:42" s="1" customFormat="1" ht="18.5">
      <c r="A21" s="296"/>
      <c r="B21" s="49">
        <f>Munka1!B15</f>
        <v>54</v>
      </c>
      <c r="C21" s="46" t="e">
        <f>Munka1!H15</f>
        <v>#DIV/0!</v>
      </c>
      <c r="D21" s="61" t="e">
        <f>Munka1!I15</f>
        <v>#DIV/0!</v>
      </c>
      <c r="E21" s="46" t="e">
        <f>Munka1!S15</f>
        <v>#DIV/0!</v>
      </c>
      <c r="F21" s="61" t="e">
        <f>Munka1!T15</f>
        <v>#DIV/0!</v>
      </c>
      <c r="G21" s="46" t="e">
        <f>Munka1!AD15</f>
        <v>#DIV/0!</v>
      </c>
      <c r="H21" s="61" t="e">
        <f>Munka1!AE15</f>
        <v>#DIV/0!</v>
      </c>
      <c r="I21" s="46" t="e">
        <f>Munka1!AO15</f>
        <v>#DIV/0!</v>
      </c>
      <c r="J21" s="61" t="e">
        <f>Munka1!AP15</f>
        <v>#DIV/0!</v>
      </c>
      <c r="K21" s="46" t="e">
        <f>Munka1!AZ15</f>
        <v>#DIV/0!</v>
      </c>
      <c r="L21" s="61" t="e">
        <f>Munka1!BA15</f>
        <v>#DIV/0!</v>
      </c>
      <c r="M21" s="46" t="e">
        <f>Munka1!BK15</f>
        <v>#DIV/0!</v>
      </c>
      <c r="N21" s="61" t="e">
        <f>Munka1!BL15</f>
        <v>#DIV/0!</v>
      </c>
      <c r="O21" s="46" t="e">
        <f>Munka1!BV15</f>
        <v>#DIV/0!</v>
      </c>
      <c r="P21" s="61" t="e">
        <f>Munka1!BW15</f>
        <v>#DIV/0!</v>
      </c>
      <c r="Q21" s="46" t="e">
        <f>Munka1!CG15</f>
        <v>#DIV/0!</v>
      </c>
      <c r="R21" s="61" t="e">
        <f>Munka1!CH15</f>
        <v>#DIV/0!</v>
      </c>
      <c r="S21" s="46" t="e">
        <f>Munka1!CR15</f>
        <v>#DIV/0!</v>
      </c>
      <c r="T21" s="61" t="e">
        <f>Munka1!CS15</f>
        <v>#DIV/0!</v>
      </c>
      <c r="U21" s="165" t="e">
        <f t="shared" si="4"/>
        <v>#DIV/0!</v>
      </c>
      <c r="V21" s="166" t="e">
        <f t="shared" si="4"/>
        <v>#DIV/0!</v>
      </c>
      <c r="W21" s="167">
        <f>Munka1!J15</f>
        <v>0</v>
      </c>
      <c r="X21" s="168">
        <f>Munka1!U15</f>
        <v>0</v>
      </c>
      <c r="Y21" s="168">
        <f>Munka1!AF15</f>
        <v>0</v>
      </c>
      <c r="Z21" s="168">
        <f>Munka1!AQ15</f>
        <v>0</v>
      </c>
      <c r="AA21" s="168">
        <f>Munka1!BB15</f>
        <v>0</v>
      </c>
      <c r="AB21" s="168">
        <f>Munka1!BM15</f>
        <v>0</v>
      </c>
      <c r="AC21" s="168">
        <f>Munka1!BX15</f>
        <v>0</v>
      </c>
      <c r="AD21" s="168">
        <f>Munka1!CI15</f>
        <v>0</v>
      </c>
      <c r="AE21" s="168">
        <f>Munka1!CT15</f>
        <v>0</v>
      </c>
      <c r="AF21" s="169">
        <f t="shared" si="5"/>
        <v>0</v>
      </c>
      <c r="AG21" s="168">
        <f>Munka1!K15</f>
        <v>0</v>
      </c>
      <c r="AH21" s="168">
        <f>Munka1!V15</f>
        <v>0</v>
      </c>
      <c r="AI21" s="168">
        <f>Munka1!AG15</f>
        <v>0</v>
      </c>
      <c r="AJ21" s="168">
        <f>Munka1!AR15</f>
        <v>0</v>
      </c>
      <c r="AK21" s="168">
        <f>Munka1!BC15</f>
        <v>0</v>
      </c>
      <c r="AL21" s="168">
        <f>Munka1!BN15</f>
        <v>0</v>
      </c>
      <c r="AM21" s="168">
        <f>Munka1!BY15</f>
        <v>0</v>
      </c>
      <c r="AN21" s="168">
        <f>Munka1!CJ15</f>
        <v>0</v>
      </c>
      <c r="AO21" s="168">
        <f>Munka1!CU15</f>
        <v>0</v>
      </c>
      <c r="AP21" s="169">
        <f t="shared" si="6"/>
        <v>0</v>
      </c>
    </row>
    <row r="22" spans="1:42" s="1" customFormat="1" ht="18.5">
      <c r="A22" s="296"/>
      <c r="B22" s="49">
        <f>Munka1!B16</f>
        <v>58</v>
      </c>
      <c r="C22" s="46" t="e">
        <f>Munka1!H16</f>
        <v>#DIV/0!</v>
      </c>
      <c r="D22" s="61" t="e">
        <f>Munka1!I16</f>
        <v>#DIV/0!</v>
      </c>
      <c r="E22" s="46" t="e">
        <f>Munka1!S16</f>
        <v>#DIV/0!</v>
      </c>
      <c r="F22" s="61" t="e">
        <f>Munka1!T16</f>
        <v>#DIV/0!</v>
      </c>
      <c r="G22" s="46" t="e">
        <f>Munka1!AD16</f>
        <v>#DIV/0!</v>
      </c>
      <c r="H22" s="61" t="e">
        <f>Munka1!AE16</f>
        <v>#DIV/0!</v>
      </c>
      <c r="I22" s="46" t="e">
        <f>Munka1!AO16</f>
        <v>#DIV/0!</v>
      </c>
      <c r="J22" s="61" t="e">
        <f>Munka1!AP16</f>
        <v>#DIV/0!</v>
      </c>
      <c r="K22" s="46" t="e">
        <f>Munka1!AZ16</f>
        <v>#DIV/0!</v>
      </c>
      <c r="L22" s="61" t="e">
        <f>Munka1!BA16</f>
        <v>#DIV/0!</v>
      </c>
      <c r="M22" s="46" t="e">
        <f>Munka1!BK16</f>
        <v>#DIV/0!</v>
      </c>
      <c r="N22" s="61" t="e">
        <f>Munka1!BL16</f>
        <v>#DIV/0!</v>
      </c>
      <c r="O22" s="46" t="e">
        <f>Munka1!BV16</f>
        <v>#DIV/0!</v>
      </c>
      <c r="P22" s="61" t="e">
        <f>Munka1!BW16</f>
        <v>#DIV/0!</v>
      </c>
      <c r="Q22" s="46" t="e">
        <f>Munka1!CG16</f>
        <v>#DIV/0!</v>
      </c>
      <c r="R22" s="61" t="e">
        <f>Munka1!CH16</f>
        <v>#DIV/0!</v>
      </c>
      <c r="S22" s="46" t="e">
        <f>Munka1!CR16</f>
        <v>#DIV/0!</v>
      </c>
      <c r="T22" s="61" t="e">
        <f>Munka1!CS16</f>
        <v>#DIV/0!</v>
      </c>
      <c r="U22" s="165" t="e">
        <f t="shared" si="4"/>
        <v>#DIV/0!</v>
      </c>
      <c r="V22" s="166" t="e">
        <f t="shared" si="4"/>
        <v>#DIV/0!</v>
      </c>
      <c r="W22" s="167">
        <f>Munka1!J16</f>
        <v>0</v>
      </c>
      <c r="X22" s="168">
        <f>Munka1!U16</f>
        <v>0</v>
      </c>
      <c r="Y22" s="168">
        <f>Munka1!AF16</f>
        <v>0</v>
      </c>
      <c r="Z22" s="168">
        <f>Munka1!AQ16</f>
        <v>0</v>
      </c>
      <c r="AA22" s="168">
        <f>Munka1!BB16</f>
        <v>0</v>
      </c>
      <c r="AB22" s="168">
        <f>Munka1!BM16</f>
        <v>0</v>
      </c>
      <c r="AC22" s="168">
        <f>Munka1!BX16</f>
        <v>0</v>
      </c>
      <c r="AD22" s="168">
        <f>Munka1!CI16</f>
        <v>0</v>
      </c>
      <c r="AE22" s="168">
        <f>Munka1!CT16</f>
        <v>0</v>
      </c>
      <c r="AF22" s="169">
        <f t="shared" si="5"/>
        <v>0</v>
      </c>
      <c r="AG22" s="168">
        <f>Munka1!K16</f>
        <v>0</v>
      </c>
      <c r="AH22" s="168">
        <f>Munka1!V16</f>
        <v>0</v>
      </c>
      <c r="AI22" s="168">
        <f>Munka1!AG16</f>
        <v>0</v>
      </c>
      <c r="AJ22" s="168">
        <f>Munka1!AR16</f>
        <v>0</v>
      </c>
      <c r="AK22" s="168">
        <f>Munka1!BC16</f>
        <v>0</v>
      </c>
      <c r="AL22" s="168">
        <f>Munka1!BN16</f>
        <v>0</v>
      </c>
      <c r="AM22" s="168">
        <f>Munka1!BY16</f>
        <v>0</v>
      </c>
      <c r="AN22" s="168">
        <f>Munka1!CJ16</f>
        <v>0</v>
      </c>
      <c r="AO22" s="168">
        <f>Munka1!CU16</f>
        <v>0</v>
      </c>
      <c r="AP22" s="169">
        <f t="shared" si="6"/>
        <v>0</v>
      </c>
    </row>
    <row r="23" spans="1:42" s="1" customFormat="1" ht="18.5">
      <c r="A23" s="296"/>
      <c r="B23" s="48">
        <f>Munka1!B17</f>
        <v>62</v>
      </c>
      <c r="C23" s="45" t="e">
        <f>Munka1!H17</f>
        <v>#DIV/0!</v>
      </c>
      <c r="D23" s="60" t="e">
        <f>Munka1!I17</f>
        <v>#DIV/0!</v>
      </c>
      <c r="E23" s="45" t="e">
        <f>Munka1!S17</f>
        <v>#DIV/0!</v>
      </c>
      <c r="F23" s="60" t="e">
        <f>Munka1!T17</f>
        <v>#DIV/0!</v>
      </c>
      <c r="G23" s="45" t="e">
        <f>Munka1!AD17</f>
        <v>#DIV/0!</v>
      </c>
      <c r="H23" s="60" t="e">
        <f>Munka1!AE17</f>
        <v>#DIV/0!</v>
      </c>
      <c r="I23" s="45" t="e">
        <f>Munka1!AO17</f>
        <v>#DIV/0!</v>
      </c>
      <c r="J23" s="60" t="e">
        <f>Munka1!AP17</f>
        <v>#DIV/0!</v>
      </c>
      <c r="K23" s="45" t="e">
        <f>Munka1!AZ17</f>
        <v>#DIV/0!</v>
      </c>
      <c r="L23" s="60" t="e">
        <f>Munka1!BA17</f>
        <v>#DIV/0!</v>
      </c>
      <c r="M23" s="45" t="e">
        <f>Munka1!BK17</f>
        <v>#DIV/0!</v>
      </c>
      <c r="N23" s="60" t="e">
        <f>Munka1!BL17</f>
        <v>#DIV/0!</v>
      </c>
      <c r="O23" s="45" t="e">
        <f>Munka1!BV17</f>
        <v>#DIV/0!</v>
      </c>
      <c r="P23" s="60" t="e">
        <f>Munka1!BW17</f>
        <v>#DIV/0!</v>
      </c>
      <c r="Q23" s="45" t="e">
        <f>Munka1!CG17</f>
        <v>#DIV/0!</v>
      </c>
      <c r="R23" s="60" t="e">
        <f>Munka1!CH17</f>
        <v>#DIV/0!</v>
      </c>
      <c r="S23" s="45" t="e">
        <f>Munka1!CR17</f>
        <v>#DIV/0!</v>
      </c>
      <c r="T23" s="60" t="e">
        <f>Munka1!CS17</f>
        <v>#DIV/0!</v>
      </c>
      <c r="U23" s="165" t="e">
        <f t="shared" si="4"/>
        <v>#DIV/0!</v>
      </c>
      <c r="V23" s="166" t="e">
        <f t="shared" si="4"/>
        <v>#DIV/0!</v>
      </c>
      <c r="W23" s="167">
        <f>Munka1!J17</f>
        <v>0</v>
      </c>
      <c r="X23" s="168">
        <f>Munka1!U17</f>
        <v>0</v>
      </c>
      <c r="Y23" s="168">
        <f>Munka1!AF17</f>
        <v>0</v>
      </c>
      <c r="Z23" s="168">
        <f>Munka1!AQ17</f>
        <v>0</v>
      </c>
      <c r="AA23" s="168">
        <f>Munka1!BB17</f>
        <v>0</v>
      </c>
      <c r="AB23" s="168">
        <f>Munka1!BM17</f>
        <v>0</v>
      </c>
      <c r="AC23" s="168">
        <f>Munka1!BX17</f>
        <v>0</v>
      </c>
      <c r="AD23" s="168">
        <f>Munka1!CI17</f>
        <v>0</v>
      </c>
      <c r="AE23" s="168">
        <f>Munka1!CT17</f>
        <v>0</v>
      </c>
      <c r="AF23" s="169">
        <f t="shared" si="5"/>
        <v>0</v>
      </c>
      <c r="AG23" s="168">
        <f>Munka1!K17</f>
        <v>0</v>
      </c>
      <c r="AH23" s="168">
        <f>Munka1!V17</f>
        <v>0</v>
      </c>
      <c r="AI23" s="168">
        <f>Munka1!AG17</f>
        <v>0</v>
      </c>
      <c r="AJ23" s="168">
        <f>Munka1!AR17</f>
        <v>0</v>
      </c>
      <c r="AK23" s="168">
        <f>Munka1!BC17</f>
        <v>0</v>
      </c>
      <c r="AL23" s="168">
        <f>Munka1!BN17</f>
        <v>0</v>
      </c>
      <c r="AM23" s="168">
        <f>Munka1!BY17</f>
        <v>0</v>
      </c>
      <c r="AN23" s="168">
        <f>Munka1!CJ17</f>
        <v>0</v>
      </c>
      <c r="AO23" s="168">
        <f>Munka1!CU17</f>
        <v>0</v>
      </c>
      <c r="AP23" s="169">
        <f t="shared" si="6"/>
        <v>0</v>
      </c>
    </row>
    <row r="24" spans="1:42" s="1" customFormat="1" ht="18.5">
      <c r="A24" s="296"/>
      <c r="B24" s="48">
        <f>Munka1!B18</f>
        <v>66</v>
      </c>
      <c r="C24" s="45" t="e">
        <f>Munka1!H18</f>
        <v>#DIV/0!</v>
      </c>
      <c r="D24" s="61" t="e">
        <f>Munka1!I18</f>
        <v>#DIV/0!</v>
      </c>
      <c r="E24" s="45" t="e">
        <f>Munka1!S18</f>
        <v>#DIV/0!</v>
      </c>
      <c r="F24" s="61" t="e">
        <f>Munka1!T18</f>
        <v>#DIV/0!</v>
      </c>
      <c r="G24" s="45" t="e">
        <f>Munka1!AD18</f>
        <v>#DIV/0!</v>
      </c>
      <c r="H24" s="61" t="e">
        <f>Munka1!AE18</f>
        <v>#DIV/0!</v>
      </c>
      <c r="I24" s="45" t="e">
        <f>Munka1!AO18</f>
        <v>#DIV/0!</v>
      </c>
      <c r="J24" s="61" t="e">
        <f>Munka1!AP18</f>
        <v>#DIV/0!</v>
      </c>
      <c r="K24" s="45" t="e">
        <f>Munka1!AZ18</f>
        <v>#DIV/0!</v>
      </c>
      <c r="L24" s="61" t="e">
        <f>Munka1!BA18</f>
        <v>#DIV/0!</v>
      </c>
      <c r="M24" s="45" t="e">
        <f>Munka1!BK18</f>
        <v>#DIV/0!</v>
      </c>
      <c r="N24" s="61" t="e">
        <f>Munka1!BL18</f>
        <v>#DIV/0!</v>
      </c>
      <c r="O24" s="45" t="e">
        <f>Munka1!BV18</f>
        <v>#DIV/0!</v>
      </c>
      <c r="P24" s="61" t="e">
        <f>Munka1!BW18</f>
        <v>#DIV/0!</v>
      </c>
      <c r="Q24" s="45" t="e">
        <f>Munka1!CG18</f>
        <v>#DIV/0!</v>
      </c>
      <c r="R24" s="61" t="e">
        <f>Munka1!CH18</f>
        <v>#DIV/0!</v>
      </c>
      <c r="S24" s="45" t="e">
        <f>Munka1!CR18</f>
        <v>#DIV/0!</v>
      </c>
      <c r="T24" s="61" t="e">
        <f>Munka1!CS18</f>
        <v>#DIV/0!</v>
      </c>
      <c r="U24" s="165" t="e">
        <f t="shared" si="4"/>
        <v>#DIV/0!</v>
      </c>
      <c r="V24" s="166" t="e">
        <f t="shared" si="4"/>
        <v>#DIV/0!</v>
      </c>
      <c r="W24" s="167">
        <f>Munka1!J18</f>
        <v>0</v>
      </c>
      <c r="X24" s="168">
        <f>Munka1!U18</f>
        <v>0</v>
      </c>
      <c r="Y24" s="168">
        <f>Munka1!AF18</f>
        <v>0</v>
      </c>
      <c r="Z24" s="168">
        <f>Munka1!AQ18</f>
        <v>0</v>
      </c>
      <c r="AA24" s="168">
        <f>Munka1!BB18</f>
        <v>0</v>
      </c>
      <c r="AB24" s="168">
        <f>Munka1!BM18</f>
        <v>0</v>
      </c>
      <c r="AC24" s="168">
        <f>Munka1!BX18</f>
        <v>0</v>
      </c>
      <c r="AD24" s="168">
        <f>Munka1!CI18</f>
        <v>0</v>
      </c>
      <c r="AE24" s="168">
        <f>Munka1!CT18</f>
        <v>0</v>
      </c>
      <c r="AF24" s="169">
        <f t="shared" si="5"/>
        <v>0</v>
      </c>
      <c r="AG24" s="168">
        <f>Munka1!K18</f>
        <v>0</v>
      </c>
      <c r="AH24" s="168">
        <f>Munka1!V18</f>
        <v>0</v>
      </c>
      <c r="AI24" s="168">
        <f>Munka1!AG18</f>
        <v>0</v>
      </c>
      <c r="AJ24" s="168">
        <f>Munka1!AR18</f>
        <v>0</v>
      </c>
      <c r="AK24" s="168">
        <f>Munka1!BC18</f>
        <v>0</v>
      </c>
      <c r="AL24" s="168">
        <f>Munka1!BN18</f>
        <v>0</v>
      </c>
      <c r="AM24" s="168">
        <f>Munka1!BY18</f>
        <v>0</v>
      </c>
      <c r="AN24" s="168">
        <f>Munka1!CJ18</f>
        <v>0</v>
      </c>
      <c r="AO24" s="168">
        <f>Munka1!CU18</f>
        <v>0</v>
      </c>
      <c r="AP24" s="169">
        <f t="shared" si="6"/>
        <v>0</v>
      </c>
    </row>
    <row r="25" spans="1:42" s="1" customFormat="1" ht="18.5">
      <c r="A25" s="296"/>
      <c r="B25" s="49">
        <f>Munka1!B19</f>
        <v>70</v>
      </c>
      <c r="C25" s="46" t="e">
        <f>Munka1!H19</f>
        <v>#DIV/0!</v>
      </c>
      <c r="D25" s="61" t="e">
        <f>Munka1!I19</f>
        <v>#DIV/0!</v>
      </c>
      <c r="E25" s="46" t="e">
        <f>Munka1!S19</f>
        <v>#DIV/0!</v>
      </c>
      <c r="F25" s="61" t="e">
        <f>Munka1!T19</f>
        <v>#DIV/0!</v>
      </c>
      <c r="G25" s="46" t="e">
        <f>Munka1!AD19</f>
        <v>#DIV/0!</v>
      </c>
      <c r="H25" s="61" t="e">
        <f>Munka1!AE19</f>
        <v>#DIV/0!</v>
      </c>
      <c r="I25" s="46" t="e">
        <f>Munka1!AO19</f>
        <v>#DIV/0!</v>
      </c>
      <c r="J25" s="61" t="e">
        <f>Munka1!AP19</f>
        <v>#DIV/0!</v>
      </c>
      <c r="K25" s="46" t="e">
        <f>Munka1!AZ19</f>
        <v>#DIV/0!</v>
      </c>
      <c r="L25" s="61" t="e">
        <f>Munka1!BA19</f>
        <v>#DIV/0!</v>
      </c>
      <c r="M25" s="46" t="e">
        <f>Munka1!BK19</f>
        <v>#DIV/0!</v>
      </c>
      <c r="N25" s="61" t="e">
        <f>Munka1!BL19</f>
        <v>#DIV/0!</v>
      </c>
      <c r="O25" s="46" t="e">
        <f>Munka1!BV19</f>
        <v>#DIV/0!</v>
      </c>
      <c r="P25" s="61" t="e">
        <f>Munka1!BW19</f>
        <v>#DIV/0!</v>
      </c>
      <c r="Q25" s="46" t="e">
        <f>Munka1!CG19</f>
        <v>#DIV/0!</v>
      </c>
      <c r="R25" s="61" t="e">
        <f>Munka1!CH19</f>
        <v>#DIV/0!</v>
      </c>
      <c r="S25" s="46" t="e">
        <f>Munka1!CR19</f>
        <v>#DIV/0!</v>
      </c>
      <c r="T25" s="61" t="e">
        <f>Munka1!CS19</f>
        <v>#DIV/0!</v>
      </c>
      <c r="U25" s="165" t="e">
        <f t="shared" si="4"/>
        <v>#DIV/0!</v>
      </c>
      <c r="V25" s="166" t="e">
        <f t="shared" si="4"/>
        <v>#DIV/0!</v>
      </c>
      <c r="W25" s="167">
        <f>Munka1!J19</f>
        <v>0</v>
      </c>
      <c r="X25" s="168">
        <f>Munka1!U19</f>
        <v>0</v>
      </c>
      <c r="Y25" s="168">
        <f>Munka1!AF19</f>
        <v>0</v>
      </c>
      <c r="Z25" s="168">
        <f>Munka1!AQ19</f>
        <v>0</v>
      </c>
      <c r="AA25" s="168">
        <f>Munka1!BB19</f>
        <v>0</v>
      </c>
      <c r="AB25" s="168">
        <f>Munka1!BM19</f>
        <v>0</v>
      </c>
      <c r="AC25" s="168">
        <f>Munka1!BX19</f>
        <v>0</v>
      </c>
      <c r="AD25" s="168">
        <f>Munka1!CI19</f>
        <v>0</v>
      </c>
      <c r="AE25" s="168">
        <f>Munka1!CT19</f>
        <v>0</v>
      </c>
      <c r="AF25" s="169">
        <f t="shared" si="5"/>
        <v>0</v>
      </c>
      <c r="AG25" s="168">
        <f>Munka1!K19</f>
        <v>0</v>
      </c>
      <c r="AH25" s="168">
        <f>Munka1!V19</f>
        <v>0</v>
      </c>
      <c r="AI25" s="168">
        <f>Munka1!AG19</f>
        <v>0</v>
      </c>
      <c r="AJ25" s="168">
        <f>Munka1!AR19</f>
        <v>0</v>
      </c>
      <c r="AK25" s="168">
        <f>Munka1!BC19</f>
        <v>0</v>
      </c>
      <c r="AL25" s="168">
        <f>Munka1!BN19</f>
        <v>0</v>
      </c>
      <c r="AM25" s="168">
        <f>Munka1!BY19</f>
        <v>0</v>
      </c>
      <c r="AN25" s="168">
        <f>Munka1!CJ19</f>
        <v>0</v>
      </c>
      <c r="AO25" s="168">
        <f>Munka1!CU19</f>
        <v>0</v>
      </c>
      <c r="AP25" s="169">
        <f t="shared" si="6"/>
        <v>0</v>
      </c>
    </row>
    <row r="26" spans="1:42" s="1" customFormat="1" ht="18.5">
      <c r="A26" s="296"/>
      <c r="B26" s="49">
        <f>Munka1!B20</f>
        <v>74</v>
      </c>
      <c r="C26" s="46" t="e">
        <f>Munka1!H20</f>
        <v>#DIV/0!</v>
      </c>
      <c r="D26" s="61" t="e">
        <f>Munka1!I20</f>
        <v>#DIV/0!</v>
      </c>
      <c r="E26" s="46" t="e">
        <f>Munka1!S20</f>
        <v>#DIV/0!</v>
      </c>
      <c r="F26" s="61" t="e">
        <f>Munka1!T20</f>
        <v>#DIV/0!</v>
      </c>
      <c r="G26" s="46" t="e">
        <f>Munka1!AD20</f>
        <v>#DIV/0!</v>
      </c>
      <c r="H26" s="61" t="e">
        <f>Munka1!AE20</f>
        <v>#DIV/0!</v>
      </c>
      <c r="I26" s="46" t="e">
        <f>Munka1!AO20</f>
        <v>#DIV/0!</v>
      </c>
      <c r="J26" s="61" t="e">
        <f>Munka1!AP20</f>
        <v>#DIV/0!</v>
      </c>
      <c r="K26" s="46" t="e">
        <f>Munka1!AZ20</f>
        <v>#DIV/0!</v>
      </c>
      <c r="L26" s="61" t="e">
        <f>Munka1!BA20</f>
        <v>#DIV/0!</v>
      </c>
      <c r="M26" s="46" t="e">
        <f>Munka1!BK20</f>
        <v>#DIV/0!</v>
      </c>
      <c r="N26" s="61" t="e">
        <f>Munka1!BL20</f>
        <v>#DIV/0!</v>
      </c>
      <c r="O26" s="46" t="e">
        <f>Munka1!BV20</f>
        <v>#DIV/0!</v>
      </c>
      <c r="P26" s="61" t="e">
        <f>Munka1!BW20</f>
        <v>#DIV/0!</v>
      </c>
      <c r="Q26" s="46" t="e">
        <f>Munka1!CG20</f>
        <v>#DIV/0!</v>
      </c>
      <c r="R26" s="61" t="e">
        <f>Munka1!CH20</f>
        <v>#DIV/0!</v>
      </c>
      <c r="S26" s="46" t="e">
        <f>Munka1!CR20</f>
        <v>#DIV/0!</v>
      </c>
      <c r="T26" s="61" t="e">
        <f>Munka1!CS20</f>
        <v>#DIV/0!</v>
      </c>
      <c r="U26" s="165" t="e">
        <f t="shared" si="4"/>
        <v>#DIV/0!</v>
      </c>
      <c r="V26" s="166" t="e">
        <f t="shared" si="4"/>
        <v>#DIV/0!</v>
      </c>
      <c r="W26" s="167">
        <f>Munka1!J20</f>
        <v>0</v>
      </c>
      <c r="X26" s="168">
        <f>Munka1!U20</f>
        <v>0</v>
      </c>
      <c r="Y26" s="168">
        <f>Munka1!AF20</f>
        <v>0</v>
      </c>
      <c r="Z26" s="168">
        <f>Munka1!AQ20</f>
        <v>0</v>
      </c>
      <c r="AA26" s="168">
        <f>Munka1!BB20</f>
        <v>0</v>
      </c>
      <c r="AB26" s="168">
        <f>Munka1!BM20</f>
        <v>0</v>
      </c>
      <c r="AC26" s="168">
        <f>Munka1!BX20</f>
        <v>0</v>
      </c>
      <c r="AD26" s="168">
        <f>Munka1!CI20</f>
        <v>0</v>
      </c>
      <c r="AE26" s="168">
        <f>Munka1!CT20</f>
        <v>0</v>
      </c>
      <c r="AF26" s="169">
        <f t="shared" si="5"/>
        <v>0</v>
      </c>
      <c r="AG26" s="168">
        <f>Munka1!K20</f>
        <v>0</v>
      </c>
      <c r="AH26" s="168">
        <f>Munka1!V20</f>
        <v>0</v>
      </c>
      <c r="AI26" s="168">
        <f>Munka1!AG20</f>
        <v>0</v>
      </c>
      <c r="AJ26" s="168">
        <f>Munka1!AR20</f>
        <v>0</v>
      </c>
      <c r="AK26" s="168">
        <f>Munka1!BC20</f>
        <v>0</v>
      </c>
      <c r="AL26" s="168">
        <f>Munka1!BN20</f>
        <v>0</v>
      </c>
      <c r="AM26" s="168">
        <f>Munka1!BY20</f>
        <v>0</v>
      </c>
      <c r="AN26" s="168">
        <f>Munka1!CJ20</f>
        <v>0</v>
      </c>
      <c r="AO26" s="168">
        <f>Munka1!CU20</f>
        <v>0</v>
      </c>
      <c r="AP26" s="169">
        <f t="shared" si="6"/>
        <v>0</v>
      </c>
    </row>
    <row r="27" spans="1:42" s="1" customFormat="1" ht="18.5">
      <c r="A27" s="296"/>
      <c r="B27" s="49">
        <f>Munka1!B21</f>
        <v>78</v>
      </c>
      <c r="C27" s="46" t="e">
        <f>Munka1!H21</f>
        <v>#DIV/0!</v>
      </c>
      <c r="D27" s="61" t="e">
        <f>Munka1!I21</f>
        <v>#DIV/0!</v>
      </c>
      <c r="E27" s="46" t="e">
        <f>Munka1!S21</f>
        <v>#DIV/0!</v>
      </c>
      <c r="F27" s="61" t="e">
        <f>Munka1!T21</f>
        <v>#DIV/0!</v>
      </c>
      <c r="G27" s="46" t="e">
        <f>Munka1!AD21</f>
        <v>#DIV/0!</v>
      </c>
      <c r="H27" s="61" t="e">
        <f>Munka1!AE21</f>
        <v>#DIV/0!</v>
      </c>
      <c r="I27" s="46" t="e">
        <f>Munka1!AO21</f>
        <v>#DIV/0!</v>
      </c>
      <c r="J27" s="61" t="e">
        <f>Munka1!AP21</f>
        <v>#DIV/0!</v>
      </c>
      <c r="K27" s="46" t="e">
        <f>Munka1!AZ21</f>
        <v>#DIV/0!</v>
      </c>
      <c r="L27" s="61" t="e">
        <f>Munka1!BA21</f>
        <v>#DIV/0!</v>
      </c>
      <c r="M27" s="46" t="e">
        <f>Munka1!BK21</f>
        <v>#DIV/0!</v>
      </c>
      <c r="N27" s="61" t="e">
        <f>Munka1!BL21</f>
        <v>#DIV/0!</v>
      </c>
      <c r="O27" s="46" t="e">
        <f>Munka1!BV21</f>
        <v>#DIV/0!</v>
      </c>
      <c r="P27" s="61" t="e">
        <f>Munka1!BW21</f>
        <v>#DIV/0!</v>
      </c>
      <c r="Q27" s="46" t="e">
        <f>Munka1!CG21</f>
        <v>#DIV/0!</v>
      </c>
      <c r="R27" s="61" t="e">
        <f>Munka1!CH21</f>
        <v>#DIV/0!</v>
      </c>
      <c r="S27" s="46" t="e">
        <f>Munka1!CR21</f>
        <v>#DIV/0!</v>
      </c>
      <c r="T27" s="61" t="e">
        <f>Munka1!CS21</f>
        <v>#DIV/0!</v>
      </c>
      <c r="U27" s="165" t="e">
        <f t="shared" si="4"/>
        <v>#DIV/0!</v>
      </c>
      <c r="V27" s="166" t="e">
        <f t="shared" si="4"/>
        <v>#DIV/0!</v>
      </c>
      <c r="W27" s="167">
        <f>Munka1!J21</f>
        <v>0</v>
      </c>
      <c r="X27" s="168">
        <f>Munka1!U21</f>
        <v>0</v>
      </c>
      <c r="Y27" s="168">
        <f>Munka1!AF21</f>
        <v>0</v>
      </c>
      <c r="Z27" s="168">
        <f>Munka1!AQ21</f>
        <v>0</v>
      </c>
      <c r="AA27" s="168">
        <f>Munka1!BB21</f>
        <v>0</v>
      </c>
      <c r="AB27" s="168">
        <f>Munka1!BM21</f>
        <v>0</v>
      </c>
      <c r="AC27" s="168">
        <f>Munka1!BX21</f>
        <v>0</v>
      </c>
      <c r="AD27" s="168">
        <f>Munka1!CI21</f>
        <v>0</v>
      </c>
      <c r="AE27" s="168">
        <f>Munka1!CT21</f>
        <v>0</v>
      </c>
      <c r="AF27" s="169">
        <f t="shared" si="5"/>
        <v>0</v>
      </c>
      <c r="AG27" s="168">
        <f>Munka1!K21</f>
        <v>0</v>
      </c>
      <c r="AH27" s="168">
        <f>Munka1!V21</f>
        <v>0</v>
      </c>
      <c r="AI27" s="168">
        <f>Munka1!AG21</f>
        <v>0</v>
      </c>
      <c r="AJ27" s="168">
        <f>Munka1!AR21</f>
        <v>0</v>
      </c>
      <c r="AK27" s="168">
        <f>Munka1!BC21</f>
        <v>0</v>
      </c>
      <c r="AL27" s="168">
        <f>Munka1!BN21</f>
        <v>0</v>
      </c>
      <c r="AM27" s="168">
        <f>Munka1!BY21</f>
        <v>0</v>
      </c>
      <c r="AN27" s="168">
        <f>Munka1!CJ21</f>
        <v>0</v>
      </c>
      <c r="AO27" s="168">
        <f>Munka1!CU21</f>
        <v>0</v>
      </c>
      <c r="AP27" s="169">
        <f t="shared" si="6"/>
        <v>0</v>
      </c>
    </row>
    <row r="28" spans="1:42" s="1" customFormat="1" ht="18.5">
      <c r="A28" s="296"/>
      <c r="B28" s="49">
        <f>Munka1!B22</f>
        <v>82</v>
      </c>
      <c r="C28" s="46" t="e">
        <f>Munka1!H22</f>
        <v>#DIV/0!</v>
      </c>
      <c r="D28" s="61" t="e">
        <f>Munka1!I22</f>
        <v>#DIV/0!</v>
      </c>
      <c r="E28" s="46" t="e">
        <f>Munka1!S22</f>
        <v>#DIV/0!</v>
      </c>
      <c r="F28" s="61" t="e">
        <f>Munka1!T22</f>
        <v>#DIV/0!</v>
      </c>
      <c r="G28" s="46" t="e">
        <f>Munka1!AD22</f>
        <v>#DIV/0!</v>
      </c>
      <c r="H28" s="61" t="e">
        <f>Munka1!AE22</f>
        <v>#DIV/0!</v>
      </c>
      <c r="I28" s="46" t="e">
        <f>Munka1!AO22</f>
        <v>#DIV/0!</v>
      </c>
      <c r="J28" s="61" t="e">
        <f>Munka1!AP22</f>
        <v>#DIV/0!</v>
      </c>
      <c r="K28" s="46" t="e">
        <f>Munka1!AZ22</f>
        <v>#DIV/0!</v>
      </c>
      <c r="L28" s="61" t="e">
        <f>Munka1!BA22</f>
        <v>#DIV/0!</v>
      </c>
      <c r="M28" s="46" t="e">
        <f>Munka1!BK22</f>
        <v>#DIV/0!</v>
      </c>
      <c r="N28" s="61" t="e">
        <f>Munka1!BL22</f>
        <v>#DIV/0!</v>
      </c>
      <c r="O28" s="46" t="e">
        <f>Munka1!BV22</f>
        <v>#DIV/0!</v>
      </c>
      <c r="P28" s="61" t="e">
        <f>Munka1!BW22</f>
        <v>#DIV/0!</v>
      </c>
      <c r="Q28" s="46" t="e">
        <f>Munka1!CG22</f>
        <v>#DIV/0!</v>
      </c>
      <c r="R28" s="61" t="e">
        <f>Munka1!CH22</f>
        <v>#DIV/0!</v>
      </c>
      <c r="S28" s="46" t="e">
        <f>Munka1!CR22</f>
        <v>#DIV/0!</v>
      </c>
      <c r="T28" s="61" t="e">
        <f>Munka1!CS22</f>
        <v>#DIV/0!</v>
      </c>
      <c r="U28" s="165" t="e">
        <f t="shared" si="4"/>
        <v>#DIV/0!</v>
      </c>
      <c r="V28" s="166" t="e">
        <f t="shared" si="4"/>
        <v>#DIV/0!</v>
      </c>
      <c r="W28" s="167">
        <f>Munka1!J22</f>
        <v>0</v>
      </c>
      <c r="X28" s="168">
        <f>Munka1!U22</f>
        <v>0</v>
      </c>
      <c r="Y28" s="168">
        <f>Munka1!AF22</f>
        <v>0</v>
      </c>
      <c r="Z28" s="168">
        <f>Munka1!AQ22</f>
        <v>0</v>
      </c>
      <c r="AA28" s="168">
        <f>Munka1!BB22</f>
        <v>0</v>
      </c>
      <c r="AB28" s="168">
        <f>Munka1!BM22</f>
        <v>0</v>
      </c>
      <c r="AC28" s="168">
        <f>Munka1!BX22</f>
        <v>0</v>
      </c>
      <c r="AD28" s="168">
        <f>Munka1!CI22</f>
        <v>0</v>
      </c>
      <c r="AE28" s="168">
        <f>Munka1!CT22</f>
        <v>0</v>
      </c>
      <c r="AF28" s="169">
        <f t="shared" si="5"/>
        <v>0</v>
      </c>
      <c r="AG28" s="168">
        <f>Munka1!K22</f>
        <v>0</v>
      </c>
      <c r="AH28" s="168">
        <f>Munka1!V22</f>
        <v>0</v>
      </c>
      <c r="AI28" s="168">
        <f>Munka1!AG22</f>
        <v>0</v>
      </c>
      <c r="AJ28" s="168">
        <f>Munka1!AR22</f>
        <v>0</v>
      </c>
      <c r="AK28" s="168">
        <f>Munka1!BC22</f>
        <v>0</v>
      </c>
      <c r="AL28" s="168">
        <f>Munka1!BN22</f>
        <v>0</v>
      </c>
      <c r="AM28" s="168">
        <f>Munka1!BY22</f>
        <v>0</v>
      </c>
      <c r="AN28" s="168">
        <f>Munka1!CJ22</f>
        <v>0</v>
      </c>
      <c r="AO28" s="168">
        <f>Munka1!CU22</f>
        <v>0</v>
      </c>
      <c r="AP28" s="169">
        <f t="shared" si="6"/>
        <v>0</v>
      </c>
    </row>
    <row r="29" spans="1:42" s="1" customFormat="1" ht="18.5">
      <c r="A29" s="296"/>
      <c r="B29" s="49">
        <f>Munka1!B23</f>
        <v>86</v>
      </c>
      <c r="C29" s="46" t="e">
        <f>Munka1!H23</f>
        <v>#DIV/0!</v>
      </c>
      <c r="D29" s="61" t="e">
        <f>Munka1!I23</f>
        <v>#DIV/0!</v>
      </c>
      <c r="E29" s="46" t="e">
        <f>Munka1!S23</f>
        <v>#DIV/0!</v>
      </c>
      <c r="F29" s="61" t="e">
        <f>Munka1!T23</f>
        <v>#DIV/0!</v>
      </c>
      <c r="G29" s="46" t="e">
        <f>Munka1!AD23</f>
        <v>#DIV/0!</v>
      </c>
      <c r="H29" s="61" t="e">
        <f>Munka1!AE23</f>
        <v>#DIV/0!</v>
      </c>
      <c r="I29" s="46" t="e">
        <f>Munka1!AO23</f>
        <v>#DIV/0!</v>
      </c>
      <c r="J29" s="61" t="e">
        <f>Munka1!AP23</f>
        <v>#DIV/0!</v>
      </c>
      <c r="K29" s="46" t="e">
        <f>Munka1!AZ23</f>
        <v>#DIV/0!</v>
      </c>
      <c r="L29" s="61" t="e">
        <f>Munka1!BA23</f>
        <v>#DIV/0!</v>
      </c>
      <c r="M29" s="46" t="e">
        <f>Munka1!BK23</f>
        <v>#DIV/0!</v>
      </c>
      <c r="N29" s="61" t="e">
        <f>Munka1!BL23</f>
        <v>#DIV/0!</v>
      </c>
      <c r="O29" s="46" t="e">
        <f>Munka1!BV23</f>
        <v>#DIV/0!</v>
      </c>
      <c r="P29" s="61" t="e">
        <f>Munka1!BW23</f>
        <v>#DIV/0!</v>
      </c>
      <c r="Q29" s="46" t="e">
        <f>Munka1!CG23</f>
        <v>#DIV/0!</v>
      </c>
      <c r="R29" s="61" t="e">
        <f>Munka1!CH23</f>
        <v>#DIV/0!</v>
      </c>
      <c r="S29" s="46" t="e">
        <f>Munka1!CR23</f>
        <v>#DIV/0!</v>
      </c>
      <c r="T29" s="61" t="e">
        <f>Munka1!CS23</f>
        <v>#DIV/0!</v>
      </c>
      <c r="U29" s="165" t="e">
        <f t="shared" si="4"/>
        <v>#DIV/0!</v>
      </c>
      <c r="V29" s="166" t="e">
        <f t="shared" si="4"/>
        <v>#DIV/0!</v>
      </c>
      <c r="W29" s="167">
        <f>Munka1!J23</f>
        <v>0</v>
      </c>
      <c r="X29" s="168">
        <f>Munka1!U23</f>
        <v>0</v>
      </c>
      <c r="Y29" s="168">
        <f>Munka1!AF23</f>
        <v>0</v>
      </c>
      <c r="Z29" s="168">
        <f>Munka1!AQ23</f>
        <v>0</v>
      </c>
      <c r="AA29" s="168">
        <f>Munka1!BB23</f>
        <v>0</v>
      </c>
      <c r="AB29" s="168">
        <f>Munka1!BM23</f>
        <v>0</v>
      </c>
      <c r="AC29" s="168">
        <f>Munka1!BX23</f>
        <v>0</v>
      </c>
      <c r="AD29" s="168">
        <f>Munka1!CI23</f>
        <v>0</v>
      </c>
      <c r="AE29" s="168">
        <f>Munka1!CT23</f>
        <v>0</v>
      </c>
      <c r="AF29" s="169">
        <f t="shared" si="5"/>
        <v>0</v>
      </c>
      <c r="AG29" s="168">
        <f>Munka1!K23</f>
        <v>0</v>
      </c>
      <c r="AH29" s="168">
        <f>Munka1!V23</f>
        <v>0</v>
      </c>
      <c r="AI29" s="168">
        <f>Munka1!AG23</f>
        <v>0</v>
      </c>
      <c r="AJ29" s="168">
        <f>Munka1!AR23</f>
        <v>0</v>
      </c>
      <c r="AK29" s="168">
        <f>Munka1!BC23</f>
        <v>0</v>
      </c>
      <c r="AL29" s="168">
        <f>Munka1!BN23</f>
        <v>0</v>
      </c>
      <c r="AM29" s="168">
        <f>Munka1!BY23</f>
        <v>0</v>
      </c>
      <c r="AN29" s="168">
        <f>Munka1!CJ23</f>
        <v>0</v>
      </c>
      <c r="AO29" s="168">
        <f>Munka1!CU23</f>
        <v>0</v>
      </c>
      <c r="AP29" s="169">
        <f t="shared" si="6"/>
        <v>0</v>
      </c>
    </row>
    <row r="30" spans="1:42" s="1" customFormat="1" ht="18.5">
      <c r="A30" s="296"/>
      <c r="B30" s="49">
        <f>Munka1!B24</f>
        <v>90</v>
      </c>
      <c r="C30" s="46" t="e">
        <f>Munka1!H24</f>
        <v>#DIV/0!</v>
      </c>
      <c r="D30" s="61" t="e">
        <f>Munka1!I24</f>
        <v>#DIV/0!</v>
      </c>
      <c r="E30" s="46" t="e">
        <f>Munka1!S24</f>
        <v>#DIV/0!</v>
      </c>
      <c r="F30" s="61" t="e">
        <f>Munka1!T24</f>
        <v>#DIV/0!</v>
      </c>
      <c r="G30" s="46" t="e">
        <f>Munka1!AD24</f>
        <v>#DIV/0!</v>
      </c>
      <c r="H30" s="61" t="e">
        <f>Munka1!AE24</f>
        <v>#DIV/0!</v>
      </c>
      <c r="I30" s="46" t="e">
        <f>Munka1!AO24</f>
        <v>#DIV/0!</v>
      </c>
      <c r="J30" s="61" t="e">
        <f>Munka1!AP24</f>
        <v>#DIV/0!</v>
      </c>
      <c r="K30" s="46" t="e">
        <f>Munka1!AZ24</f>
        <v>#DIV/0!</v>
      </c>
      <c r="L30" s="61" t="e">
        <f>Munka1!BA24</f>
        <v>#DIV/0!</v>
      </c>
      <c r="M30" s="46" t="e">
        <f>Munka1!BK24</f>
        <v>#DIV/0!</v>
      </c>
      <c r="N30" s="61" t="e">
        <f>Munka1!BL24</f>
        <v>#DIV/0!</v>
      </c>
      <c r="O30" s="46" t="e">
        <f>Munka1!BV24</f>
        <v>#DIV/0!</v>
      </c>
      <c r="P30" s="61" t="e">
        <f>Munka1!BW24</f>
        <v>#DIV/0!</v>
      </c>
      <c r="Q30" s="46" t="e">
        <f>Munka1!CG24</f>
        <v>#DIV/0!</v>
      </c>
      <c r="R30" s="61" t="e">
        <f>Munka1!CH24</f>
        <v>#DIV/0!</v>
      </c>
      <c r="S30" s="46" t="e">
        <f>Munka1!CR24</f>
        <v>#DIV/0!</v>
      </c>
      <c r="T30" s="61" t="e">
        <f>Munka1!CS24</f>
        <v>#DIV/0!</v>
      </c>
      <c r="U30" s="165" t="e">
        <f t="shared" si="4"/>
        <v>#DIV/0!</v>
      </c>
      <c r="V30" s="166" t="e">
        <f t="shared" si="4"/>
        <v>#DIV/0!</v>
      </c>
      <c r="W30" s="167">
        <f>Munka1!J24</f>
        <v>0</v>
      </c>
      <c r="X30" s="168">
        <f>Munka1!U24</f>
        <v>0</v>
      </c>
      <c r="Y30" s="168">
        <f>Munka1!AF24</f>
        <v>0</v>
      </c>
      <c r="Z30" s="168">
        <f>Munka1!AQ24</f>
        <v>0</v>
      </c>
      <c r="AA30" s="168">
        <f>Munka1!BB24</f>
        <v>0</v>
      </c>
      <c r="AB30" s="168">
        <f>Munka1!BM24</f>
        <v>0</v>
      </c>
      <c r="AC30" s="168">
        <f>Munka1!BX24</f>
        <v>0</v>
      </c>
      <c r="AD30" s="168">
        <f>Munka1!CI24</f>
        <v>0</v>
      </c>
      <c r="AE30" s="168">
        <f>Munka1!CT24</f>
        <v>0</v>
      </c>
      <c r="AF30" s="169">
        <f t="shared" si="5"/>
        <v>0</v>
      </c>
      <c r="AG30" s="168">
        <f>Munka1!K24</f>
        <v>0</v>
      </c>
      <c r="AH30" s="168">
        <f>Munka1!V24</f>
        <v>0</v>
      </c>
      <c r="AI30" s="168">
        <f>Munka1!AG24</f>
        <v>0</v>
      </c>
      <c r="AJ30" s="168">
        <f>Munka1!AR24</f>
        <v>0</v>
      </c>
      <c r="AK30" s="168">
        <f>Munka1!BC24</f>
        <v>0</v>
      </c>
      <c r="AL30" s="168">
        <f>Munka1!BN24</f>
        <v>0</v>
      </c>
      <c r="AM30" s="168">
        <f>Munka1!BY24</f>
        <v>0</v>
      </c>
      <c r="AN30" s="168">
        <f>Munka1!CJ24</f>
        <v>0</v>
      </c>
      <c r="AO30" s="168">
        <f>Munka1!CU24</f>
        <v>0</v>
      </c>
      <c r="AP30" s="169">
        <f t="shared" si="6"/>
        <v>0</v>
      </c>
    </row>
    <row r="31" spans="1:42" s="1" customFormat="1" ht="18.5">
      <c r="A31" s="296"/>
      <c r="B31" s="49">
        <f>Munka1!B25</f>
        <v>94</v>
      </c>
      <c r="C31" s="46" t="e">
        <f>Munka1!H25</f>
        <v>#DIV/0!</v>
      </c>
      <c r="D31" s="61" t="e">
        <f>Munka1!I25</f>
        <v>#DIV/0!</v>
      </c>
      <c r="E31" s="46" t="e">
        <f>Munka1!S25</f>
        <v>#DIV/0!</v>
      </c>
      <c r="F31" s="61" t="e">
        <f>Munka1!T25</f>
        <v>#DIV/0!</v>
      </c>
      <c r="G31" s="46" t="e">
        <f>Munka1!AD25</f>
        <v>#DIV/0!</v>
      </c>
      <c r="H31" s="61" t="e">
        <f>Munka1!AE25</f>
        <v>#DIV/0!</v>
      </c>
      <c r="I31" s="46" t="e">
        <f>Munka1!AO25</f>
        <v>#DIV/0!</v>
      </c>
      <c r="J31" s="61" t="e">
        <f>Munka1!AP25</f>
        <v>#DIV/0!</v>
      </c>
      <c r="K31" s="46" t="e">
        <f>Munka1!AZ25</f>
        <v>#DIV/0!</v>
      </c>
      <c r="L31" s="61" t="e">
        <f>Munka1!BA25</f>
        <v>#DIV/0!</v>
      </c>
      <c r="M31" s="46" t="e">
        <f>Munka1!BK25</f>
        <v>#DIV/0!</v>
      </c>
      <c r="N31" s="61" t="e">
        <f>Munka1!BL25</f>
        <v>#DIV/0!</v>
      </c>
      <c r="O31" s="46" t="e">
        <f>Munka1!BV25</f>
        <v>#DIV/0!</v>
      </c>
      <c r="P31" s="61" t="e">
        <f>Munka1!BW25</f>
        <v>#DIV/0!</v>
      </c>
      <c r="Q31" s="46" t="e">
        <f>Munka1!CG25</f>
        <v>#DIV/0!</v>
      </c>
      <c r="R31" s="61" t="e">
        <f>Munka1!CH25</f>
        <v>#DIV/0!</v>
      </c>
      <c r="S31" s="46" t="e">
        <f>Munka1!CR25</f>
        <v>#DIV/0!</v>
      </c>
      <c r="T31" s="61" t="e">
        <f>Munka1!CS25</f>
        <v>#DIV/0!</v>
      </c>
      <c r="U31" s="165" t="e">
        <f t="shared" si="4"/>
        <v>#DIV/0!</v>
      </c>
      <c r="V31" s="166" t="e">
        <f t="shared" si="4"/>
        <v>#DIV/0!</v>
      </c>
      <c r="W31" s="167">
        <f>Munka1!J25</f>
        <v>0</v>
      </c>
      <c r="X31" s="168">
        <f>Munka1!U25</f>
        <v>0</v>
      </c>
      <c r="Y31" s="168">
        <f>Munka1!AF25</f>
        <v>0</v>
      </c>
      <c r="Z31" s="168">
        <f>Munka1!AQ25</f>
        <v>0</v>
      </c>
      <c r="AA31" s="168">
        <f>Munka1!BB25</f>
        <v>0</v>
      </c>
      <c r="AB31" s="168">
        <f>Munka1!BM25</f>
        <v>0</v>
      </c>
      <c r="AC31" s="168">
        <f>Munka1!BX25</f>
        <v>0</v>
      </c>
      <c r="AD31" s="168">
        <f>Munka1!CI25</f>
        <v>0</v>
      </c>
      <c r="AE31" s="168">
        <f>Munka1!CT25</f>
        <v>0</v>
      </c>
      <c r="AF31" s="169">
        <f t="shared" si="5"/>
        <v>0</v>
      </c>
      <c r="AG31" s="168">
        <f>Munka1!K25</f>
        <v>0</v>
      </c>
      <c r="AH31" s="168">
        <f>Munka1!V25</f>
        <v>0</v>
      </c>
      <c r="AI31" s="168">
        <f>Munka1!AG25</f>
        <v>0</v>
      </c>
      <c r="AJ31" s="168">
        <f>Munka1!AR25</f>
        <v>0</v>
      </c>
      <c r="AK31" s="168">
        <f>Munka1!BC25</f>
        <v>0</v>
      </c>
      <c r="AL31" s="168">
        <f>Munka1!BN25</f>
        <v>0</v>
      </c>
      <c r="AM31" s="168">
        <f>Munka1!BY25</f>
        <v>0</v>
      </c>
      <c r="AN31" s="168">
        <f>Munka1!CJ25</f>
        <v>0</v>
      </c>
      <c r="AO31" s="168">
        <f>Munka1!CU25</f>
        <v>0</v>
      </c>
      <c r="AP31" s="169">
        <f t="shared" si="6"/>
        <v>0</v>
      </c>
    </row>
    <row r="32" spans="1:42" s="1" customFormat="1" ht="18.5">
      <c r="A32" s="296"/>
      <c r="B32" s="49">
        <f>Munka1!B26</f>
        <v>98</v>
      </c>
      <c r="C32" s="46" t="e">
        <f>Munka1!H26</f>
        <v>#DIV/0!</v>
      </c>
      <c r="D32" s="61" t="e">
        <f>Munka1!I26</f>
        <v>#DIV/0!</v>
      </c>
      <c r="E32" s="46" t="e">
        <f>Munka1!S26</f>
        <v>#DIV/0!</v>
      </c>
      <c r="F32" s="61" t="e">
        <f>Munka1!T26</f>
        <v>#DIV/0!</v>
      </c>
      <c r="G32" s="46" t="e">
        <f>Munka1!AD26</f>
        <v>#DIV/0!</v>
      </c>
      <c r="H32" s="61" t="e">
        <f>Munka1!AE26</f>
        <v>#DIV/0!</v>
      </c>
      <c r="I32" s="46" t="e">
        <f>Munka1!AO26</f>
        <v>#DIV/0!</v>
      </c>
      <c r="J32" s="61" t="e">
        <f>Munka1!AP26</f>
        <v>#DIV/0!</v>
      </c>
      <c r="K32" s="46" t="e">
        <f>Munka1!AZ26</f>
        <v>#DIV/0!</v>
      </c>
      <c r="L32" s="61" t="e">
        <f>Munka1!BA26</f>
        <v>#DIV/0!</v>
      </c>
      <c r="M32" s="46" t="e">
        <f>Munka1!BK26</f>
        <v>#DIV/0!</v>
      </c>
      <c r="N32" s="61" t="e">
        <f>Munka1!BL26</f>
        <v>#DIV/0!</v>
      </c>
      <c r="O32" s="46" t="e">
        <f>Munka1!BV26</f>
        <v>#DIV/0!</v>
      </c>
      <c r="P32" s="61" t="e">
        <f>Munka1!BW26</f>
        <v>#DIV/0!</v>
      </c>
      <c r="Q32" s="46" t="e">
        <f>Munka1!CG26</f>
        <v>#DIV/0!</v>
      </c>
      <c r="R32" s="61" t="e">
        <f>Munka1!CH26</f>
        <v>#DIV/0!</v>
      </c>
      <c r="S32" s="46" t="e">
        <f>Munka1!CR26</f>
        <v>#DIV/0!</v>
      </c>
      <c r="T32" s="61" t="e">
        <f>Munka1!CS26</f>
        <v>#DIV/0!</v>
      </c>
      <c r="U32" s="165" t="e">
        <f t="shared" si="4"/>
        <v>#DIV/0!</v>
      </c>
      <c r="V32" s="166" t="e">
        <f t="shared" si="4"/>
        <v>#DIV/0!</v>
      </c>
      <c r="W32" s="167">
        <f>Munka1!J26</f>
        <v>0</v>
      </c>
      <c r="X32" s="168">
        <f>Munka1!U26</f>
        <v>0</v>
      </c>
      <c r="Y32" s="168">
        <f>Munka1!AF26</f>
        <v>0</v>
      </c>
      <c r="Z32" s="168">
        <f>Munka1!AQ26</f>
        <v>0</v>
      </c>
      <c r="AA32" s="168">
        <f>Munka1!BB26</f>
        <v>0</v>
      </c>
      <c r="AB32" s="168">
        <f>Munka1!BM26</f>
        <v>0</v>
      </c>
      <c r="AC32" s="168">
        <f>Munka1!BX26</f>
        <v>0</v>
      </c>
      <c r="AD32" s="168">
        <f>Munka1!CI26</f>
        <v>0</v>
      </c>
      <c r="AE32" s="168">
        <f>Munka1!CT26</f>
        <v>0</v>
      </c>
      <c r="AF32" s="169">
        <f t="shared" si="5"/>
        <v>0</v>
      </c>
      <c r="AG32" s="168">
        <f>Munka1!K26</f>
        <v>0</v>
      </c>
      <c r="AH32" s="168">
        <f>Munka1!V26</f>
        <v>0</v>
      </c>
      <c r="AI32" s="168">
        <f>Munka1!AG26</f>
        <v>0</v>
      </c>
      <c r="AJ32" s="168">
        <f>Munka1!AR26</f>
        <v>0</v>
      </c>
      <c r="AK32" s="168">
        <f>Munka1!BC26</f>
        <v>0</v>
      </c>
      <c r="AL32" s="168">
        <f>Munka1!BN26</f>
        <v>0</v>
      </c>
      <c r="AM32" s="168">
        <f>Munka1!BY26</f>
        <v>0</v>
      </c>
      <c r="AN32" s="168">
        <f>Munka1!CJ26</f>
        <v>0</v>
      </c>
      <c r="AO32" s="168">
        <f>Munka1!CU26</f>
        <v>0</v>
      </c>
      <c r="AP32" s="169">
        <f t="shared" si="6"/>
        <v>0</v>
      </c>
    </row>
    <row r="33" spans="1:42" s="1" customFormat="1" ht="18.5">
      <c r="A33" s="296"/>
      <c r="B33" s="49">
        <f>Munka1!B27</f>
        <v>102</v>
      </c>
      <c r="C33" s="46" t="e">
        <f>Munka1!H27</f>
        <v>#DIV/0!</v>
      </c>
      <c r="D33" s="61" t="e">
        <f>Munka1!I27</f>
        <v>#DIV/0!</v>
      </c>
      <c r="E33" s="46" t="e">
        <f>Munka1!S27</f>
        <v>#DIV/0!</v>
      </c>
      <c r="F33" s="61" t="e">
        <f>Munka1!T27</f>
        <v>#DIV/0!</v>
      </c>
      <c r="G33" s="46" t="e">
        <f>Munka1!AD27</f>
        <v>#DIV/0!</v>
      </c>
      <c r="H33" s="61" t="e">
        <f>Munka1!AE27</f>
        <v>#DIV/0!</v>
      </c>
      <c r="I33" s="46" t="e">
        <f>Munka1!AO27</f>
        <v>#DIV/0!</v>
      </c>
      <c r="J33" s="61" t="e">
        <f>Munka1!AP27</f>
        <v>#DIV/0!</v>
      </c>
      <c r="K33" s="46" t="e">
        <f>Munka1!AZ27</f>
        <v>#DIV/0!</v>
      </c>
      <c r="L33" s="61" t="e">
        <f>Munka1!BA27</f>
        <v>#DIV/0!</v>
      </c>
      <c r="M33" s="46" t="e">
        <f>Munka1!BK27</f>
        <v>#DIV/0!</v>
      </c>
      <c r="N33" s="61" t="e">
        <f>Munka1!BL27</f>
        <v>#DIV/0!</v>
      </c>
      <c r="O33" s="46" t="e">
        <f>Munka1!BV27</f>
        <v>#DIV/0!</v>
      </c>
      <c r="P33" s="61" t="e">
        <f>Munka1!BW27</f>
        <v>#DIV/0!</v>
      </c>
      <c r="Q33" s="46" t="e">
        <f>Munka1!CG27</f>
        <v>#DIV/0!</v>
      </c>
      <c r="R33" s="61" t="e">
        <f>Munka1!CH27</f>
        <v>#DIV/0!</v>
      </c>
      <c r="S33" s="46" t="e">
        <f>Munka1!CR27</f>
        <v>#DIV/0!</v>
      </c>
      <c r="T33" s="61" t="e">
        <f>Munka1!CS27</f>
        <v>#DIV/0!</v>
      </c>
      <c r="U33" s="165" t="e">
        <f t="shared" si="4"/>
        <v>#DIV/0!</v>
      </c>
      <c r="V33" s="166" t="e">
        <f t="shared" si="4"/>
        <v>#DIV/0!</v>
      </c>
      <c r="W33" s="167">
        <f>Munka1!J27</f>
        <v>0</v>
      </c>
      <c r="X33" s="168">
        <f>Munka1!U27</f>
        <v>0</v>
      </c>
      <c r="Y33" s="168">
        <f>Munka1!AF27</f>
        <v>0</v>
      </c>
      <c r="Z33" s="168">
        <f>Munka1!AQ27</f>
        <v>0</v>
      </c>
      <c r="AA33" s="168">
        <f>Munka1!BB27</f>
        <v>0</v>
      </c>
      <c r="AB33" s="168">
        <f>Munka1!BM27</f>
        <v>0</v>
      </c>
      <c r="AC33" s="168">
        <f>Munka1!BX27</f>
        <v>0</v>
      </c>
      <c r="AD33" s="168">
        <f>Munka1!CI27</f>
        <v>0</v>
      </c>
      <c r="AE33" s="168">
        <f>Munka1!CT27</f>
        <v>0</v>
      </c>
      <c r="AF33" s="169">
        <f t="shared" si="5"/>
        <v>0</v>
      </c>
      <c r="AG33" s="168">
        <f>Munka1!K27</f>
        <v>0</v>
      </c>
      <c r="AH33" s="168">
        <f>Munka1!V27</f>
        <v>0</v>
      </c>
      <c r="AI33" s="168">
        <f>Munka1!AG27</f>
        <v>0</v>
      </c>
      <c r="AJ33" s="168">
        <f>Munka1!AR27</f>
        <v>0</v>
      </c>
      <c r="AK33" s="168">
        <f>Munka1!BC27</f>
        <v>0</v>
      </c>
      <c r="AL33" s="168">
        <f>Munka1!BN27</f>
        <v>0</v>
      </c>
      <c r="AM33" s="168">
        <f>Munka1!BY27</f>
        <v>0</v>
      </c>
      <c r="AN33" s="168">
        <f>Munka1!CJ27</f>
        <v>0</v>
      </c>
      <c r="AO33" s="168">
        <f>Munka1!CU27</f>
        <v>0</v>
      </c>
      <c r="AP33" s="169">
        <f t="shared" si="6"/>
        <v>0</v>
      </c>
    </row>
    <row r="34" spans="1:42" s="1" customFormat="1" ht="18.5">
      <c r="A34" s="296"/>
      <c r="B34" s="49">
        <f>Munka1!B28</f>
        <v>106</v>
      </c>
      <c r="C34" s="46" t="e">
        <f>Munka1!H28</f>
        <v>#DIV/0!</v>
      </c>
      <c r="D34" s="61" t="e">
        <f>Munka1!I28</f>
        <v>#DIV/0!</v>
      </c>
      <c r="E34" s="46" t="e">
        <f>Munka1!S28</f>
        <v>#DIV/0!</v>
      </c>
      <c r="F34" s="61" t="e">
        <f>Munka1!T28</f>
        <v>#DIV/0!</v>
      </c>
      <c r="G34" s="46" t="e">
        <f>Munka1!AD28</f>
        <v>#DIV/0!</v>
      </c>
      <c r="H34" s="61" t="e">
        <f>Munka1!AE28</f>
        <v>#DIV/0!</v>
      </c>
      <c r="I34" s="46" t="e">
        <f>Munka1!AO28</f>
        <v>#DIV/0!</v>
      </c>
      <c r="J34" s="61" t="e">
        <f>Munka1!AP28</f>
        <v>#DIV/0!</v>
      </c>
      <c r="K34" s="46" t="e">
        <f>Munka1!AZ28</f>
        <v>#DIV/0!</v>
      </c>
      <c r="L34" s="61" t="e">
        <f>Munka1!BA28</f>
        <v>#DIV/0!</v>
      </c>
      <c r="M34" s="46" t="e">
        <f>Munka1!BK28</f>
        <v>#DIV/0!</v>
      </c>
      <c r="N34" s="61" t="e">
        <f>Munka1!BL28</f>
        <v>#DIV/0!</v>
      </c>
      <c r="O34" s="46" t="e">
        <f>Munka1!BV28</f>
        <v>#DIV/0!</v>
      </c>
      <c r="P34" s="61" t="e">
        <f>Munka1!BW28</f>
        <v>#DIV/0!</v>
      </c>
      <c r="Q34" s="46" t="e">
        <f>Munka1!CG28</f>
        <v>#DIV/0!</v>
      </c>
      <c r="R34" s="61" t="e">
        <f>Munka1!CH28</f>
        <v>#DIV/0!</v>
      </c>
      <c r="S34" s="46" t="e">
        <f>Munka1!CR28</f>
        <v>#DIV/0!</v>
      </c>
      <c r="T34" s="61" t="e">
        <f>Munka1!CS28</f>
        <v>#DIV/0!</v>
      </c>
      <c r="U34" s="165" t="e">
        <f t="shared" si="4"/>
        <v>#DIV/0!</v>
      </c>
      <c r="V34" s="166" t="e">
        <f t="shared" si="4"/>
        <v>#DIV/0!</v>
      </c>
      <c r="W34" s="167">
        <f>Munka1!J28</f>
        <v>0</v>
      </c>
      <c r="X34" s="168">
        <f>Munka1!U28</f>
        <v>0</v>
      </c>
      <c r="Y34" s="168">
        <f>Munka1!AF28</f>
        <v>0</v>
      </c>
      <c r="Z34" s="168">
        <f>Munka1!AQ28</f>
        <v>0</v>
      </c>
      <c r="AA34" s="168">
        <f>Munka1!BB28</f>
        <v>0</v>
      </c>
      <c r="AB34" s="168">
        <f>Munka1!BM28</f>
        <v>0</v>
      </c>
      <c r="AC34" s="168">
        <f>Munka1!BX28</f>
        <v>0</v>
      </c>
      <c r="AD34" s="168">
        <f>Munka1!CI28</f>
        <v>0</v>
      </c>
      <c r="AE34" s="168">
        <f>Munka1!CT28</f>
        <v>0</v>
      </c>
      <c r="AF34" s="169">
        <f t="shared" si="5"/>
        <v>0</v>
      </c>
      <c r="AG34" s="168">
        <f>Munka1!K28</f>
        <v>0</v>
      </c>
      <c r="AH34" s="168">
        <f>Munka1!V28</f>
        <v>0</v>
      </c>
      <c r="AI34" s="168">
        <f>Munka1!AG28</f>
        <v>0</v>
      </c>
      <c r="AJ34" s="168">
        <f>Munka1!AR28</f>
        <v>0</v>
      </c>
      <c r="AK34" s="168">
        <f>Munka1!BC28</f>
        <v>0</v>
      </c>
      <c r="AL34" s="168">
        <f>Munka1!BN28</f>
        <v>0</v>
      </c>
      <c r="AM34" s="168">
        <f>Munka1!BY28</f>
        <v>0</v>
      </c>
      <c r="AN34" s="168">
        <f>Munka1!CJ28</f>
        <v>0</v>
      </c>
      <c r="AO34" s="168">
        <f>Munka1!CU28</f>
        <v>0</v>
      </c>
      <c r="AP34" s="169">
        <f t="shared" si="6"/>
        <v>0</v>
      </c>
    </row>
    <row r="35" spans="1:42" s="1" customFormat="1" ht="18.5">
      <c r="A35" s="296"/>
      <c r="B35" s="49">
        <f>Munka1!B29</f>
        <v>110</v>
      </c>
      <c r="C35" s="46" t="e">
        <f>Munka1!H29</f>
        <v>#DIV/0!</v>
      </c>
      <c r="D35" s="61" t="e">
        <f>Munka1!I29</f>
        <v>#DIV/0!</v>
      </c>
      <c r="E35" s="46" t="e">
        <f>Munka1!S29</f>
        <v>#DIV/0!</v>
      </c>
      <c r="F35" s="61" t="e">
        <f>Munka1!T29</f>
        <v>#DIV/0!</v>
      </c>
      <c r="G35" s="46" t="e">
        <f>Munka1!AD29</f>
        <v>#DIV/0!</v>
      </c>
      <c r="H35" s="61" t="e">
        <f>Munka1!AE29</f>
        <v>#DIV/0!</v>
      </c>
      <c r="I35" s="46" t="e">
        <f>Munka1!AO29</f>
        <v>#DIV/0!</v>
      </c>
      <c r="J35" s="61" t="e">
        <f>Munka1!AP29</f>
        <v>#DIV/0!</v>
      </c>
      <c r="K35" s="46" t="e">
        <f>Munka1!AZ29</f>
        <v>#DIV/0!</v>
      </c>
      <c r="L35" s="61" t="e">
        <f>Munka1!BA29</f>
        <v>#DIV/0!</v>
      </c>
      <c r="M35" s="46" t="e">
        <f>Munka1!BK29</f>
        <v>#DIV/0!</v>
      </c>
      <c r="N35" s="61" t="e">
        <f>Munka1!BL29</f>
        <v>#DIV/0!</v>
      </c>
      <c r="O35" s="46" t="e">
        <f>Munka1!BV29</f>
        <v>#DIV/0!</v>
      </c>
      <c r="P35" s="61" t="e">
        <f>Munka1!BW29</f>
        <v>#DIV/0!</v>
      </c>
      <c r="Q35" s="46" t="e">
        <f>Munka1!CG29</f>
        <v>#DIV/0!</v>
      </c>
      <c r="R35" s="61" t="e">
        <f>Munka1!CH29</f>
        <v>#DIV/0!</v>
      </c>
      <c r="S35" s="46" t="e">
        <f>Munka1!CR29</f>
        <v>#DIV/0!</v>
      </c>
      <c r="T35" s="61" t="e">
        <f>Munka1!CS29</f>
        <v>#DIV/0!</v>
      </c>
      <c r="U35" s="165" t="e">
        <f t="shared" si="4"/>
        <v>#DIV/0!</v>
      </c>
      <c r="V35" s="166" t="e">
        <f t="shared" si="4"/>
        <v>#DIV/0!</v>
      </c>
      <c r="W35" s="167">
        <f>Munka1!J29</f>
        <v>0</v>
      </c>
      <c r="X35" s="168">
        <f>Munka1!U29</f>
        <v>0</v>
      </c>
      <c r="Y35" s="168">
        <f>Munka1!AF29</f>
        <v>0</v>
      </c>
      <c r="Z35" s="168">
        <f>Munka1!AQ29</f>
        <v>0</v>
      </c>
      <c r="AA35" s="168">
        <f>Munka1!BB29</f>
        <v>0</v>
      </c>
      <c r="AB35" s="168">
        <f>Munka1!BM29</f>
        <v>0</v>
      </c>
      <c r="AC35" s="168">
        <f>Munka1!BX29</f>
        <v>0</v>
      </c>
      <c r="AD35" s="168">
        <f>Munka1!CI29</f>
        <v>0</v>
      </c>
      <c r="AE35" s="168">
        <f>Munka1!CT29</f>
        <v>0</v>
      </c>
      <c r="AF35" s="169">
        <f t="shared" si="5"/>
        <v>0</v>
      </c>
      <c r="AG35" s="168">
        <f>Munka1!K29</f>
        <v>0</v>
      </c>
      <c r="AH35" s="168">
        <f>Munka1!V29</f>
        <v>0</v>
      </c>
      <c r="AI35" s="168">
        <f>Munka1!AG29</f>
        <v>0</v>
      </c>
      <c r="AJ35" s="168">
        <f>Munka1!AR29</f>
        <v>0</v>
      </c>
      <c r="AK35" s="168">
        <f>Munka1!BC29</f>
        <v>0</v>
      </c>
      <c r="AL35" s="168">
        <f>Munka1!BN29</f>
        <v>0</v>
      </c>
      <c r="AM35" s="168">
        <f>Munka1!BY29</f>
        <v>0</v>
      </c>
      <c r="AN35" s="168">
        <f>Munka1!CJ29</f>
        <v>0</v>
      </c>
      <c r="AO35" s="168">
        <f>Munka1!CU29</f>
        <v>0</v>
      </c>
      <c r="AP35" s="169">
        <f t="shared" si="6"/>
        <v>0</v>
      </c>
    </row>
    <row r="36" spans="1:42" s="1" customFormat="1" ht="18.5">
      <c r="A36" s="296"/>
      <c r="B36" s="49">
        <f>Munka1!B30</f>
        <v>114</v>
      </c>
      <c r="C36" s="46" t="e">
        <f>Munka1!H30</f>
        <v>#DIV/0!</v>
      </c>
      <c r="D36" s="61" t="e">
        <f>Munka1!I30</f>
        <v>#DIV/0!</v>
      </c>
      <c r="E36" s="46" t="e">
        <f>Munka1!S30</f>
        <v>#DIV/0!</v>
      </c>
      <c r="F36" s="61" t="e">
        <f>Munka1!T30</f>
        <v>#DIV/0!</v>
      </c>
      <c r="G36" s="46" t="e">
        <f>Munka1!AD30</f>
        <v>#DIV/0!</v>
      </c>
      <c r="H36" s="61" t="e">
        <f>Munka1!AE30</f>
        <v>#DIV/0!</v>
      </c>
      <c r="I36" s="46" t="e">
        <f>Munka1!AO30</f>
        <v>#DIV/0!</v>
      </c>
      <c r="J36" s="61" t="e">
        <f>Munka1!AP30</f>
        <v>#DIV/0!</v>
      </c>
      <c r="K36" s="46" t="e">
        <f>Munka1!AZ30</f>
        <v>#DIV/0!</v>
      </c>
      <c r="L36" s="61" t="e">
        <f>Munka1!BA30</f>
        <v>#DIV/0!</v>
      </c>
      <c r="M36" s="46" t="e">
        <f>Munka1!BK30</f>
        <v>#DIV/0!</v>
      </c>
      <c r="N36" s="61" t="e">
        <f>Munka1!BL30</f>
        <v>#DIV/0!</v>
      </c>
      <c r="O36" s="46" t="e">
        <f>Munka1!BV30</f>
        <v>#DIV/0!</v>
      </c>
      <c r="P36" s="61" t="e">
        <f>Munka1!BW30</f>
        <v>#DIV/0!</v>
      </c>
      <c r="Q36" s="46" t="e">
        <f>Munka1!CG30</f>
        <v>#DIV/0!</v>
      </c>
      <c r="R36" s="61" t="e">
        <f>Munka1!CH30</f>
        <v>#DIV/0!</v>
      </c>
      <c r="S36" s="46" t="e">
        <f>Munka1!CR30</f>
        <v>#DIV/0!</v>
      </c>
      <c r="T36" s="61" t="e">
        <f>Munka1!CS30</f>
        <v>#DIV/0!</v>
      </c>
      <c r="U36" s="165" t="e">
        <f t="shared" si="4"/>
        <v>#DIV/0!</v>
      </c>
      <c r="V36" s="166" t="e">
        <f t="shared" si="4"/>
        <v>#DIV/0!</v>
      </c>
      <c r="W36" s="167">
        <f>Munka1!J30</f>
        <v>0</v>
      </c>
      <c r="X36" s="168">
        <f>Munka1!U30</f>
        <v>0</v>
      </c>
      <c r="Y36" s="168">
        <f>Munka1!AF30</f>
        <v>0</v>
      </c>
      <c r="Z36" s="168">
        <f>Munka1!AQ30</f>
        <v>0</v>
      </c>
      <c r="AA36" s="168">
        <f>Munka1!BB30</f>
        <v>0</v>
      </c>
      <c r="AB36" s="168">
        <f>Munka1!BM30</f>
        <v>0</v>
      </c>
      <c r="AC36" s="168">
        <f>Munka1!BX30</f>
        <v>0</v>
      </c>
      <c r="AD36" s="168">
        <f>Munka1!CI30</f>
        <v>0</v>
      </c>
      <c r="AE36" s="168">
        <f>Munka1!CT30</f>
        <v>0</v>
      </c>
      <c r="AF36" s="169">
        <f t="shared" si="5"/>
        <v>0</v>
      </c>
      <c r="AG36" s="168">
        <f>Munka1!K30</f>
        <v>0</v>
      </c>
      <c r="AH36" s="168">
        <f>Munka1!V30</f>
        <v>0</v>
      </c>
      <c r="AI36" s="168">
        <f>Munka1!AG30</f>
        <v>0</v>
      </c>
      <c r="AJ36" s="168">
        <f>Munka1!AR30</f>
        <v>0</v>
      </c>
      <c r="AK36" s="168">
        <f>Munka1!BC30</f>
        <v>0</v>
      </c>
      <c r="AL36" s="168">
        <f>Munka1!BN30</f>
        <v>0</v>
      </c>
      <c r="AM36" s="168">
        <f>Munka1!BY30</f>
        <v>0</v>
      </c>
      <c r="AN36" s="168">
        <f>Munka1!CJ30</f>
        <v>0</v>
      </c>
      <c r="AO36" s="168">
        <f>Munka1!CU30</f>
        <v>0</v>
      </c>
      <c r="AP36" s="169">
        <f t="shared" si="6"/>
        <v>0</v>
      </c>
    </row>
    <row r="37" spans="1:42" s="1" customFormat="1" ht="18.5">
      <c r="A37" s="296"/>
      <c r="B37" s="49">
        <f>Munka1!B31</f>
        <v>118</v>
      </c>
      <c r="C37" s="46" t="e">
        <f>Munka1!H31</f>
        <v>#DIV/0!</v>
      </c>
      <c r="D37" s="61" t="e">
        <f>Munka1!I31</f>
        <v>#DIV/0!</v>
      </c>
      <c r="E37" s="46" t="e">
        <f>Munka1!S31</f>
        <v>#DIV/0!</v>
      </c>
      <c r="F37" s="61" t="e">
        <f>Munka1!T31</f>
        <v>#DIV/0!</v>
      </c>
      <c r="G37" s="46" t="e">
        <f>Munka1!AD31</f>
        <v>#DIV/0!</v>
      </c>
      <c r="H37" s="61" t="e">
        <f>Munka1!AE31</f>
        <v>#DIV/0!</v>
      </c>
      <c r="I37" s="46" t="e">
        <f>Munka1!AO31</f>
        <v>#DIV/0!</v>
      </c>
      <c r="J37" s="61" t="e">
        <f>Munka1!AP31</f>
        <v>#DIV/0!</v>
      </c>
      <c r="K37" s="46" t="e">
        <f>Munka1!AZ31</f>
        <v>#DIV/0!</v>
      </c>
      <c r="L37" s="61" t="e">
        <f>Munka1!BA31</f>
        <v>#DIV/0!</v>
      </c>
      <c r="M37" s="46" t="e">
        <f>Munka1!BK31</f>
        <v>#DIV/0!</v>
      </c>
      <c r="N37" s="61" t="e">
        <f>Munka1!BL31</f>
        <v>#DIV/0!</v>
      </c>
      <c r="O37" s="46" t="e">
        <f>Munka1!BV31</f>
        <v>#DIV/0!</v>
      </c>
      <c r="P37" s="61" t="e">
        <f>Munka1!BW31</f>
        <v>#DIV/0!</v>
      </c>
      <c r="Q37" s="46" t="e">
        <f>Munka1!CG31</f>
        <v>#DIV/0!</v>
      </c>
      <c r="R37" s="61" t="e">
        <f>Munka1!CH31</f>
        <v>#DIV/0!</v>
      </c>
      <c r="S37" s="46" t="e">
        <f>Munka1!CR31</f>
        <v>#DIV/0!</v>
      </c>
      <c r="T37" s="61" t="e">
        <f>Munka1!CS31</f>
        <v>#DIV/0!</v>
      </c>
      <c r="U37" s="165" t="e">
        <f t="shared" si="4"/>
        <v>#DIV/0!</v>
      </c>
      <c r="V37" s="166" t="e">
        <f t="shared" si="4"/>
        <v>#DIV/0!</v>
      </c>
      <c r="W37" s="167">
        <f>Munka1!J31</f>
        <v>0</v>
      </c>
      <c r="X37" s="168">
        <f>Munka1!U31</f>
        <v>0</v>
      </c>
      <c r="Y37" s="168">
        <f>Munka1!AF31</f>
        <v>0</v>
      </c>
      <c r="Z37" s="168">
        <f>Munka1!AQ31</f>
        <v>0</v>
      </c>
      <c r="AA37" s="168">
        <f>Munka1!BB31</f>
        <v>0</v>
      </c>
      <c r="AB37" s="168">
        <f>Munka1!BM31</f>
        <v>0</v>
      </c>
      <c r="AC37" s="168">
        <f>Munka1!BX31</f>
        <v>0</v>
      </c>
      <c r="AD37" s="168">
        <f>Munka1!CI31</f>
        <v>0</v>
      </c>
      <c r="AE37" s="168">
        <f>Munka1!CT31</f>
        <v>0</v>
      </c>
      <c r="AF37" s="169">
        <f t="shared" si="5"/>
        <v>0</v>
      </c>
      <c r="AG37" s="168">
        <f>Munka1!K31</f>
        <v>0</v>
      </c>
      <c r="AH37" s="168">
        <f>Munka1!V31</f>
        <v>0</v>
      </c>
      <c r="AI37" s="168">
        <f>Munka1!AG31</f>
        <v>0</v>
      </c>
      <c r="AJ37" s="168">
        <f>Munka1!AR31</f>
        <v>0</v>
      </c>
      <c r="AK37" s="168">
        <f>Munka1!BC31</f>
        <v>0</v>
      </c>
      <c r="AL37" s="168">
        <f>Munka1!BN31</f>
        <v>0</v>
      </c>
      <c r="AM37" s="168">
        <f>Munka1!BY31</f>
        <v>0</v>
      </c>
      <c r="AN37" s="168">
        <f>Munka1!CJ31</f>
        <v>0</v>
      </c>
      <c r="AO37" s="168">
        <f>Munka1!CU31</f>
        <v>0</v>
      </c>
      <c r="AP37" s="169">
        <f t="shared" si="6"/>
        <v>0</v>
      </c>
    </row>
    <row r="38" spans="1:42" s="1" customFormat="1" ht="19" thickBot="1">
      <c r="A38" s="297"/>
      <c r="B38" s="50" t="str">
        <f>Munka1!B32</f>
        <v>&gt;120</v>
      </c>
      <c r="C38" s="47">
        <f>Munka1!H32</f>
        <v>0</v>
      </c>
      <c r="D38" s="62">
        <f>Munka1!I32</f>
        <v>0</v>
      </c>
      <c r="E38" s="47">
        <f>Munka1!S32</f>
        <v>0</v>
      </c>
      <c r="F38" s="62">
        <f>Munka1!T32</f>
        <v>0</v>
      </c>
      <c r="G38" s="47">
        <f>Munka1!AD32</f>
        <v>0</v>
      </c>
      <c r="H38" s="62">
        <f>Munka1!AE32</f>
        <v>0</v>
      </c>
      <c r="I38" s="47">
        <f>Munka1!AO32</f>
        <v>0</v>
      </c>
      <c r="J38" s="62">
        <f>Munka1!AP32</f>
        <v>0</v>
      </c>
      <c r="K38" s="47">
        <f>Munka1!AZ32</f>
        <v>0</v>
      </c>
      <c r="L38" s="62">
        <f>Munka1!BA32</f>
        <v>0</v>
      </c>
      <c r="M38" s="47">
        <f>Munka1!BK32</f>
        <v>0</v>
      </c>
      <c r="N38" s="62">
        <f>Munka1!BL32</f>
        <v>0</v>
      </c>
      <c r="O38" s="47">
        <f>Munka1!BV32</f>
        <v>0</v>
      </c>
      <c r="P38" s="62">
        <f>Munka1!BW32</f>
        <v>0</v>
      </c>
      <c r="Q38" s="47">
        <f>Munka1!CG32</f>
        <v>0</v>
      </c>
      <c r="R38" s="62">
        <f>Munka1!CH32</f>
        <v>0</v>
      </c>
      <c r="S38" s="47">
        <f>Munka1!CR32</f>
        <v>0</v>
      </c>
      <c r="T38" s="62">
        <f>Munka1!CS32</f>
        <v>0</v>
      </c>
      <c r="U38" s="170">
        <f t="shared" si="4"/>
        <v>0</v>
      </c>
      <c r="V38" s="171">
        <f t="shared" si="4"/>
        <v>0</v>
      </c>
      <c r="W38" s="172">
        <f>Munka1!J32</f>
        <v>0</v>
      </c>
      <c r="X38" s="173">
        <f>Munka1!U32</f>
        <v>0</v>
      </c>
      <c r="Y38" s="173">
        <f>Munka1!AF32</f>
        <v>0</v>
      </c>
      <c r="Z38" s="173">
        <f>Munka1!AQ32</f>
        <v>0</v>
      </c>
      <c r="AA38" s="173">
        <f>Munka1!BB32</f>
        <v>0</v>
      </c>
      <c r="AB38" s="173">
        <f>Munka1!BM32</f>
        <v>0</v>
      </c>
      <c r="AC38" s="173">
        <f>Munka1!BX32</f>
        <v>0</v>
      </c>
      <c r="AD38" s="173">
        <f>Munka1!CI32</f>
        <v>0</v>
      </c>
      <c r="AE38" s="173">
        <f>Munka1!CT32</f>
        <v>0</v>
      </c>
      <c r="AF38" s="174">
        <f t="shared" si="5"/>
        <v>0</v>
      </c>
      <c r="AG38" s="173">
        <f>Munka1!K32</f>
        <v>0</v>
      </c>
      <c r="AH38" s="173">
        <f>Munka1!V32</f>
        <v>0</v>
      </c>
      <c r="AI38" s="173">
        <f>Munka1!AG32</f>
        <v>0</v>
      </c>
      <c r="AJ38" s="173">
        <f>Munka1!AR32</f>
        <v>0</v>
      </c>
      <c r="AK38" s="173">
        <f>Munka1!BC32</f>
        <v>0</v>
      </c>
      <c r="AL38" s="173">
        <f>Munka1!BN32</f>
        <v>0</v>
      </c>
      <c r="AM38" s="173">
        <f>Munka1!BY32</f>
        <v>0</v>
      </c>
      <c r="AN38" s="173">
        <f>Munka1!CJ32</f>
        <v>0</v>
      </c>
      <c r="AO38" s="173">
        <f>Munka1!CU32</f>
        <v>0</v>
      </c>
      <c r="AP38" s="174">
        <f t="shared" si="6"/>
        <v>0</v>
      </c>
    </row>
    <row r="39" spans="1:42" s="6" customFormat="1" ht="19" thickBot="1">
      <c r="A39" s="41" t="s">
        <v>13</v>
      </c>
      <c r="B39" s="42"/>
      <c r="C39" s="53" t="e">
        <f t="shared" ref="C39:AO39" si="7">SUM(C11:C38)</f>
        <v>#DIV/0!</v>
      </c>
      <c r="D39" s="63" t="e">
        <f t="shared" si="7"/>
        <v>#DIV/0!</v>
      </c>
      <c r="E39" s="53" t="e">
        <f t="shared" si="7"/>
        <v>#DIV/0!</v>
      </c>
      <c r="F39" s="63" t="e">
        <f t="shared" si="7"/>
        <v>#DIV/0!</v>
      </c>
      <c r="G39" s="53" t="e">
        <f t="shared" si="7"/>
        <v>#DIV/0!</v>
      </c>
      <c r="H39" s="63" t="e">
        <f t="shared" si="7"/>
        <v>#DIV/0!</v>
      </c>
      <c r="I39" s="53" t="e">
        <f t="shared" si="7"/>
        <v>#DIV/0!</v>
      </c>
      <c r="J39" s="63" t="e">
        <f t="shared" si="7"/>
        <v>#DIV/0!</v>
      </c>
      <c r="K39" s="53" t="e">
        <f t="shared" si="7"/>
        <v>#DIV/0!</v>
      </c>
      <c r="L39" s="63" t="e">
        <f t="shared" si="7"/>
        <v>#DIV/0!</v>
      </c>
      <c r="M39" s="53" t="e">
        <f t="shared" si="7"/>
        <v>#DIV/0!</v>
      </c>
      <c r="N39" s="54" t="e">
        <f t="shared" si="7"/>
        <v>#DIV/0!</v>
      </c>
      <c r="O39" s="53" t="e">
        <f t="shared" si="7"/>
        <v>#DIV/0!</v>
      </c>
      <c r="P39" s="54" t="e">
        <f t="shared" si="7"/>
        <v>#DIV/0!</v>
      </c>
      <c r="Q39" s="53" t="e">
        <f t="shared" si="7"/>
        <v>#DIV/0!</v>
      </c>
      <c r="R39" s="54" t="e">
        <f t="shared" si="7"/>
        <v>#DIV/0!</v>
      </c>
      <c r="S39" s="53" t="e">
        <f t="shared" si="7"/>
        <v>#DIV/0!</v>
      </c>
      <c r="T39" s="54" t="e">
        <f t="shared" si="7"/>
        <v>#DIV/0!</v>
      </c>
      <c r="U39" s="175" t="e">
        <f t="shared" si="7"/>
        <v>#DIV/0!</v>
      </c>
      <c r="V39" s="176" t="e">
        <f t="shared" si="7"/>
        <v>#DIV/0!</v>
      </c>
      <c r="W39" s="177">
        <f t="shared" si="7"/>
        <v>0</v>
      </c>
      <c r="X39" s="178">
        <f t="shared" si="7"/>
        <v>0</v>
      </c>
      <c r="Y39" s="178">
        <f t="shared" si="7"/>
        <v>0</v>
      </c>
      <c r="Z39" s="178">
        <f t="shared" si="7"/>
        <v>0</v>
      </c>
      <c r="AA39" s="178">
        <f t="shared" si="7"/>
        <v>0</v>
      </c>
      <c r="AB39" s="178">
        <f t="shared" si="7"/>
        <v>0</v>
      </c>
      <c r="AC39" s="178">
        <f t="shared" si="7"/>
        <v>0</v>
      </c>
      <c r="AD39" s="178">
        <f t="shared" si="7"/>
        <v>0</v>
      </c>
      <c r="AE39" s="178">
        <f t="shared" si="7"/>
        <v>0</v>
      </c>
      <c r="AF39" s="179">
        <f t="shared" si="7"/>
        <v>0</v>
      </c>
      <c r="AG39" s="178">
        <f t="shared" si="7"/>
        <v>0</v>
      </c>
      <c r="AH39" s="178">
        <f t="shared" si="7"/>
        <v>0</v>
      </c>
      <c r="AI39" s="178">
        <f t="shared" si="7"/>
        <v>0</v>
      </c>
      <c r="AJ39" s="178">
        <f t="shared" si="7"/>
        <v>0</v>
      </c>
      <c r="AK39" s="178">
        <f t="shared" si="7"/>
        <v>0</v>
      </c>
      <c r="AL39" s="178">
        <f t="shared" si="7"/>
        <v>0</v>
      </c>
      <c r="AM39" s="178">
        <f t="shared" si="7"/>
        <v>0</v>
      </c>
      <c r="AN39" s="178">
        <f t="shared" si="7"/>
        <v>0</v>
      </c>
      <c r="AO39" s="178">
        <f t="shared" si="7"/>
        <v>0</v>
      </c>
      <c r="AP39" s="179">
        <f>SUM(AP11:AP38)</f>
        <v>0</v>
      </c>
    </row>
    <row r="40" spans="1:42" s="6" customFormat="1" ht="19" thickBot="1">
      <c r="A40" s="318" t="s">
        <v>187</v>
      </c>
      <c r="B40" s="318"/>
      <c r="C40" s="51"/>
      <c r="D40" s="142" t="e">
        <f>D39/$V$39</f>
        <v>#DIV/0!</v>
      </c>
      <c r="E40" s="51"/>
      <c r="F40" s="142" t="e">
        <f>F39/$V$39</f>
        <v>#DIV/0!</v>
      </c>
      <c r="G40" s="51"/>
      <c r="H40" s="142" t="e">
        <f>H39/$V$39</f>
        <v>#DIV/0!</v>
      </c>
      <c r="I40" s="51"/>
      <c r="J40" s="142" t="e">
        <f>J39/$V$39</f>
        <v>#DIV/0!</v>
      </c>
      <c r="K40" s="51"/>
      <c r="L40" s="142" t="e">
        <f>L39/$V$39</f>
        <v>#DIV/0!</v>
      </c>
      <c r="M40" s="51"/>
      <c r="N40" s="142" t="e">
        <f>N39/$V$39</f>
        <v>#DIV/0!</v>
      </c>
      <c r="O40" s="51"/>
      <c r="P40" s="142" t="e">
        <f>P39/$V$39</f>
        <v>#DIV/0!</v>
      </c>
      <c r="Q40" s="51"/>
      <c r="R40" s="142" t="e">
        <f>R39/$V$39</f>
        <v>#DIV/0!</v>
      </c>
      <c r="S40" s="51"/>
      <c r="T40" s="142" t="e">
        <f>T39/$V$39</f>
        <v>#DIV/0!</v>
      </c>
      <c r="U40" s="66"/>
      <c r="V40" s="142" t="e">
        <f>V39/$V$39</f>
        <v>#DIV/0!</v>
      </c>
      <c r="W40" s="67"/>
      <c r="X40" s="67"/>
      <c r="Y40" s="67"/>
      <c r="Z40" s="67"/>
      <c r="AA40" s="67"/>
      <c r="AB40" s="67"/>
      <c r="AC40" s="67"/>
      <c r="AD40" s="67"/>
      <c r="AE40" s="67"/>
      <c r="AF40" s="67"/>
      <c r="AG40" s="67"/>
      <c r="AH40" s="67"/>
      <c r="AI40" s="67"/>
      <c r="AJ40" s="67"/>
      <c r="AK40" s="67"/>
      <c r="AL40" s="67"/>
      <c r="AM40" s="67"/>
      <c r="AN40" s="67"/>
      <c r="AO40" s="67"/>
      <c r="AP40" s="67"/>
    </row>
    <row r="41" spans="1:42" s="6" customFormat="1" ht="18.5">
      <c r="A41" s="180"/>
      <c r="B41" s="180"/>
      <c r="C41" s="51"/>
      <c r="D41" s="145"/>
      <c r="E41" s="51"/>
      <c r="F41" s="145"/>
      <c r="G41" s="51"/>
      <c r="H41" s="145"/>
      <c r="I41" s="51"/>
      <c r="J41" s="145"/>
      <c r="K41" s="51"/>
      <c r="L41" s="145"/>
      <c r="M41" s="51"/>
      <c r="N41" s="145"/>
      <c r="O41" s="51"/>
      <c r="P41" s="145"/>
      <c r="Q41" s="51"/>
      <c r="R41" s="145"/>
      <c r="S41" s="51"/>
      <c r="T41" s="145"/>
      <c r="U41" s="66"/>
      <c r="V41" s="145"/>
      <c r="W41" s="67"/>
      <c r="X41" s="67"/>
      <c r="Y41" s="67"/>
      <c r="Z41" s="67"/>
      <c r="AA41" s="67"/>
      <c r="AB41" s="67"/>
      <c r="AC41" s="67"/>
      <c r="AD41" s="67"/>
      <c r="AE41" s="67"/>
      <c r="AF41" s="67"/>
      <c r="AG41" s="67"/>
      <c r="AH41" s="67"/>
      <c r="AI41" s="67"/>
      <c r="AJ41" s="67"/>
      <c r="AK41" s="67"/>
      <c r="AL41" s="67"/>
      <c r="AM41" s="67"/>
      <c r="AN41" s="67"/>
      <c r="AO41" s="67"/>
      <c r="AP41" s="67"/>
    </row>
    <row r="42" spans="1:42" s="6" customFormat="1" ht="19" thickBot="1">
      <c r="A42" s="180"/>
      <c r="B42" s="180"/>
      <c r="C42" s="51"/>
      <c r="D42" s="145"/>
      <c r="E42" s="51"/>
      <c r="F42" s="145"/>
      <c r="G42" s="51"/>
      <c r="H42" s="145"/>
      <c r="I42" s="51"/>
      <c r="J42" s="145"/>
      <c r="K42" s="51"/>
      <c r="L42" s="145"/>
      <c r="M42" s="51"/>
      <c r="N42" s="145"/>
      <c r="O42" s="51"/>
      <c r="P42" s="145"/>
      <c r="Q42" s="51"/>
      <c r="R42" s="145"/>
      <c r="S42" s="51"/>
      <c r="T42" s="145"/>
      <c r="U42" s="66"/>
      <c r="V42" s="67"/>
      <c r="W42" s="67"/>
      <c r="X42" s="67"/>
      <c r="Y42" s="67"/>
      <c r="Z42" s="67"/>
      <c r="AA42" s="67"/>
      <c r="AB42" s="67"/>
      <c r="AC42" s="67"/>
      <c r="AD42" s="67"/>
      <c r="AE42" s="67"/>
      <c r="AF42" s="67"/>
      <c r="AG42" s="67"/>
      <c r="AH42" s="67"/>
      <c r="AI42" s="67"/>
      <c r="AJ42" s="67"/>
      <c r="AK42" s="67"/>
      <c r="AL42" s="67"/>
      <c r="AM42" s="67"/>
      <c r="AN42" s="67"/>
      <c r="AO42" s="67"/>
      <c r="AP42" s="67"/>
    </row>
    <row r="43" spans="1:42" s="6" customFormat="1" ht="21" customHeight="1">
      <c r="A43" s="290" t="s">
        <v>17</v>
      </c>
      <c r="B43" s="290" t="s">
        <v>95</v>
      </c>
      <c r="C43" s="293" t="s">
        <v>191</v>
      </c>
      <c r="D43" s="293"/>
      <c r="E43" s="293"/>
      <c r="F43" s="293"/>
      <c r="G43" s="293"/>
      <c r="H43" s="293"/>
      <c r="I43" s="293"/>
      <c r="J43" s="293"/>
      <c r="K43" s="293"/>
      <c r="L43" s="293"/>
      <c r="M43" s="293"/>
      <c r="N43" s="293"/>
      <c r="O43" s="293"/>
      <c r="P43" s="293"/>
      <c r="Q43" s="293"/>
      <c r="R43" s="293"/>
      <c r="S43" s="293"/>
      <c r="T43" s="294"/>
      <c r="U43" s="312" t="s">
        <v>86</v>
      </c>
      <c r="V43" s="290" t="s">
        <v>88</v>
      </c>
      <c r="W43" s="67"/>
      <c r="X43" s="67"/>
      <c r="Y43" s="67"/>
      <c r="Z43" s="67"/>
      <c r="AA43" s="67"/>
      <c r="AB43" s="67"/>
      <c r="AC43" s="67"/>
      <c r="AD43" s="67"/>
      <c r="AE43" s="67"/>
      <c r="AF43" s="67"/>
      <c r="AG43" s="67"/>
      <c r="AH43" s="67"/>
      <c r="AI43" s="67"/>
      <c r="AJ43" s="67"/>
      <c r="AK43" s="67"/>
      <c r="AL43" s="67"/>
      <c r="AM43" s="67"/>
      <c r="AN43" s="67"/>
      <c r="AO43" s="67"/>
      <c r="AP43" s="67"/>
    </row>
    <row r="44" spans="1:42" s="6" customFormat="1" ht="18.5">
      <c r="A44" s="291"/>
      <c r="B44" s="291"/>
      <c r="C44" s="307" t="s">
        <v>85</v>
      </c>
      <c r="D44" s="307"/>
      <c r="E44" s="307"/>
      <c r="F44" s="307"/>
      <c r="G44" s="307"/>
      <c r="H44" s="307"/>
      <c r="I44" s="307"/>
      <c r="J44" s="307"/>
      <c r="K44" s="307"/>
      <c r="L44" s="307"/>
      <c r="M44" s="307"/>
      <c r="N44" s="307"/>
      <c r="O44" s="307"/>
      <c r="P44" s="307"/>
      <c r="Q44" s="307"/>
      <c r="R44" s="307"/>
      <c r="S44" s="307"/>
      <c r="T44" s="308"/>
      <c r="U44" s="313"/>
      <c r="V44" s="291"/>
      <c r="W44" s="67"/>
      <c r="X44" s="67"/>
      <c r="Y44" s="67"/>
      <c r="Z44" s="67"/>
      <c r="AA44" s="67"/>
      <c r="AB44" s="67"/>
      <c r="AC44" s="67"/>
      <c r="AD44" s="67"/>
      <c r="AE44" s="67"/>
      <c r="AF44" s="67"/>
      <c r="AG44" s="67"/>
      <c r="AH44" s="67"/>
      <c r="AI44" s="67"/>
      <c r="AJ44" s="67"/>
      <c r="AK44" s="67"/>
      <c r="AL44" s="67"/>
      <c r="AM44" s="67"/>
      <c r="AN44" s="67"/>
      <c r="AO44" s="67"/>
      <c r="AP44" s="67"/>
    </row>
    <row r="45" spans="1:42" s="6" customFormat="1" ht="18.5">
      <c r="A45" s="291"/>
      <c r="B45" s="291"/>
      <c r="C45" s="44" t="s">
        <v>19</v>
      </c>
      <c r="D45" s="65">
        <f>D8</f>
        <v>0</v>
      </c>
      <c r="E45" s="44" t="s">
        <v>19</v>
      </c>
      <c r="F45" s="65">
        <f>F8</f>
        <v>0</v>
      </c>
      <c r="G45" s="44" t="s">
        <v>19</v>
      </c>
      <c r="H45" s="65">
        <f>H8</f>
        <v>0</v>
      </c>
      <c r="I45" s="44" t="s">
        <v>19</v>
      </c>
      <c r="J45" s="65">
        <f>J8</f>
        <v>0</v>
      </c>
      <c r="K45" s="44" t="s">
        <v>19</v>
      </c>
      <c r="L45" s="65">
        <f>L8</f>
        <v>0</v>
      </c>
      <c r="M45" s="44" t="s">
        <v>19</v>
      </c>
      <c r="N45" s="65">
        <f>N8</f>
        <v>0</v>
      </c>
      <c r="O45" s="44" t="s">
        <v>19</v>
      </c>
      <c r="P45" s="65">
        <f>P8</f>
        <v>0</v>
      </c>
      <c r="Q45" s="44" t="s">
        <v>19</v>
      </c>
      <c r="R45" s="65">
        <f>R8</f>
        <v>0</v>
      </c>
      <c r="S45" s="43" t="s">
        <v>19</v>
      </c>
      <c r="T45" s="64">
        <f>T8</f>
        <v>0</v>
      </c>
      <c r="U45" s="314"/>
      <c r="V45" s="291"/>
      <c r="W45" s="67"/>
      <c r="X45" s="67"/>
      <c r="Y45" s="67"/>
      <c r="Z45" s="67"/>
      <c r="AA45" s="67"/>
      <c r="AB45" s="67"/>
      <c r="AC45" s="67"/>
      <c r="AD45" s="67"/>
      <c r="AE45" s="67"/>
      <c r="AF45" s="67"/>
      <c r="AG45" s="67"/>
      <c r="AH45" s="67"/>
      <c r="AI45" s="67"/>
      <c r="AJ45" s="67"/>
      <c r="AK45" s="67"/>
      <c r="AL45" s="67"/>
      <c r="AM45" s="67"/>
      <c r="AN45" s="67"/>
      <c r="AO45" s="67"/>
      <c r="AP45" s="67"/>
    </row>
    <row r="46" spans="1:42" s="6" customFormat="1" ht="21.5" thickBot="1">
      <c r="A46" s="291"/>
      <c r="B46" s="292"/>
      <c r="C46" s="55" t="s">
        <v>92</v>
      </c>
      <c r="D46" s="7" t="s">
        <v>87</v>
      </c>
      <c r="E46" s="55" t="s">
        <v>92</v>
      </c>
      <c r="F46" s="7" t="s">
        <v>87</v>
      </c>
      <c r="G46" s="55" t="s">
        <v>92</v>
      </c>
      <c r="H46" s="7" t="s">
        <v>87</v>
      </c>
      <c r="I46" s="55" t="s">
        <v>92</v>
      </c>
      <c r="J46" s="7" t="s">
        <v>87</v>
      </c>
      <c r="K46" s="55" t="s">
        <v>92</v>
      </c>
      <c r="L46" s="7" t="s">
        <v>87</v>
      </c>
      <c r="M46" s="55" t="s">
        <v>92</v>
      </c>
      <c r="N46" s="7" t="s">
        <v>87</v>
      </c>
      <c r="O46" s="55" t="s">
        <v>92</v>
      </c>
      <c r="P46" s="7" t="s">
        <v>87</v>
      </c>
      <c r="Q46" s="55" t="s">
        <v>92</v>
      </c>
      <c r="R46" s="7" t="s">
        <v>87</v>
      </c>
      <c r="S46" s="55" t="s">
        <v>92</v>
      </c>
      <c r="T46" s="7" t="s">
        <v>87</v>
      </c>
      <c r="U46" s="158" t="s">
        <v>83</v>
      </c>
      <c r="V46" s="159" t="s">
        <v>190</v>
      </c>
      <c r="W46" s="67"/>
      <c r="X46" s="67"/>
      <c r="Y46" s="67"/>
      <c r="Z46" s="67"/>
      <c r="AA46" s="67"/>
      <c r="AB46" s="67"/>
      <c r="AC46" s="67"/>
      <c r="AD46" s="67"/>
      <c r="AE46" s="67"/>
      <c r="AF46" s="67"/>
      <c r="AG46" s="67"/>
      <c r="AH46" s="67"/>
      <c r="AI46" s="67"/>
      <c r="AJ46" s="67"/>
      <c r="AK46" s="67"/>
      <c r="AL46" s="67"/>
      <c r="AM46" s="67"/>
      <c r="AN46" s="67"/>
      <c r="AO46" s="67"/>
      <c r="AP46" s="67"/>
    </row>
    <row r="47" spans="1:42" s="6" customFormat="1" ht="18.5">
      <c r="A47" s="319">
        <v>7</v>
      </c>
      <c r="B47" s="152">
        <v>7.5</v>
      </c>
      <c r="C47" s="94" t="e">
        <f>Munka1!F41*10000/153.938/$C$4</f>
        <v>#DIV/0!</v>
      </c>
      <c r="D47" s="95" t="e">
        <f>Munka1!C41*10000/153.938/$C$4</f>
        <v>#DIV/0!</v>
      </c>
      <c r="E47" s="94" t="e">
        <f>Munka1!Q41*10000/153.938/$C$4</f>
        <v>#DIV/0!</v>
      </c>
      <c r="F47" s="95" t="e">
        <f>Munka1!N41*10000/153.938/$C$4</f>
        <v>#DIV/0!</v>
      </c>
      <c r="G47" s="94" t="e">
        <f>Munka1!AB41*10000/153.938/$C$4</f>
        <v>#DIV/0!</v>
      </c>
      <c r="H47" s="95" t="e">
        <f>Munka1!Y41*10000/153.938/$C$4</f>
        <v>#DIV/0!</v>
      </c>
      <c r="I47" s="94" t="e">
        <f>Munka1!AM41*10000/153.938/$C$4</f>
        <v>#DIV/0!</v>
      </c>
      <c r="J47" s="95" t="e">
        <f>Munka1!AJ41*10000/153.938/$C$4</f>
        <v>#DIV/0!</v>
      </c>
      <c r="K47" s="94" t="e">
        <f>Munka1!AX41*10000/153.938/$C$4</f>
        <v>#DIV/0!</v>
      </c>
      <c r="L47" s="95" t="e">
        <f>Munka1!AU41*10000/153.938/$C$4</f>
        <v>#DIV/0!</v>
      </c>
      <c r="M47" s="94" t="e">
        <f>Munka1!BI41*10000/153.938/$C$4</f>
        <v>#DIV/0!</v>
      </c>
      <c r="N47" s="95" t="e">
        <f>Munka1!BF41*10000/153.938/$C$4</f>
        <v>#DIV/0!</v>
      </c>
      <c r="O47" s="94" t="e">
        <f>Munka1!BT41*10000/153.938/$C$4</f>
        <v>#DIV/0!</v>
      </c>
      <c r="P47" s="95" t="e">
        <f>Munka1!BQ41*10000/153.938/$C$4</f>
        <v>#DIV/0!</v>
      </c>
      <c r="Q47" s="94" t="e">
        <f>Munka1!CE41*10000/153.938/$C$4</f>
        <v>#DIV/0!</v>
      </c>
      <c r="R47" s="95" t="e">
        <f>Munka1!CB41*10000/153.938/$C$4</f>
        <v>#DIV/0!</v>
      </c>
      <c r="S47" s="94" t="e">
        <f>Munka1!CP41*10000/153.938/$C$4</f>
        <v>#DIV/0!</v>
      </c>
      <c r="T47" s="95" t="e">
        <f>Munka1!CM41*10000/153.938/$C$4</f>
        <v>#DIV/0!</v>
      </c>
      <c r="U47" s="146" t="e">
        <f t="shared" ref="U47:V51" si="8">SUM(C47,E47,G47,I47,K47,M47,O47,Q47,S47)</f>
        <v>#DIV/0!</v>
      </c>
      <c r="V47" s="147" t="e">
        <f t="shared" si="8"/>
        <v>#DIV/0!</v>
      </c>
      <c r="W47" s="67"/>
      <c r="X47" s="67"/>
      <c r="Y47" s="67"/>
      <c r="Z47" s="67"/>
      <c r="AA47" s="67"/>
      <c r="AB47" s="67"/>
      <c r="AC47" s="67"/>
      <c r="AD47" s="67"/>
      <c r="AE47" s="67"/>
      <c r="AF47" s="67"/>
      <c r="AG47" s="67"/>
      <c r="AH47" s="67"/>
      <c r="AI47" s="67"/>
      <c r="AJ47" s="67"/>
      <c r="AK47" s="67"/>
      <c r="AL47" s="67"/>
      <c r="AM47" s="67"/>
      <c r="AN47" s="67"/>
      <c r="AO47" s="67"/>
      <c r="AP47" s="67"/>
    </row>
    <row r="48" spans="1:42" s="6" customFormat="1" ht="18.5">
      <c r="A48" s="320"/>
      <c r="B48" s="153">
        <v>8.5</v>
      </c>
      <c r="C48" s="45" t="e">
        <f>Munka1!F42*10000/153.938/$C$4</f>
        <v>#DIV/0!</v>
      </c>
      <c r="D48" s="60" t="e">
        <f>Munka1!C42*10000/153.938/$C$4</f>
        <v>#DIV/0!</v>
      </c>
      <c r="E48" s="45" t="e">
        <f>Munka1!Q42*10000/153.938/$C$4</f>
        <v>#DIV/0!</v>
      </c>
      <c r="F48" s="60" t="e">
        <f>Munka1!N42*10000/153.938/$C$4</f>
        <v>#DIV/0!</v>
      </c>
      <c r="G48" s="45" t="e">
        <f>Munka1!AB42*10000/153.938/$C$4</f>
        <v>#DIV/0!</v>
      </c>
      <c r="H48" s="60" t="e">
        <f>Munka1!Y42*10000/153.938/$C$4</f>
        <v>#DIV/0!</v>
      </c>
      <c r="I48" s="45" t="e">
        <f>Munka1!AM42*10000/153.938/$C$4</f>
        <v>#DIV/0!</v>
      </c>
      <c r="J48" s="60" t="e">
        <f>Munka1!AJ42*10000/153.938/$C$4</f>
        <v>#DIV/0!</v>
      </c>
      <c r="K48" s="45" t="e">
        <f>Munka1!AX42*10000/153.938/$C$4</f>
        <v>#DIV/0!</v>
      </c>
      <c r="L48" s="60" t="e">
        <f>Munka1!AU42*10000/153.938/$C$4</f>
        <v>#DIV/0!</v>
      </c>
      <c r="M48" s="45" t="e">
        <f>Munka1!BI42*10000/153.938/$C$4</f>
        <v>#DIV/0!</v>
      </c>
      <c r="N48" s="60" t="e">
        <f>Munka1!BF42*10000/153.938/$C$4</f>
        <v>#DIV/0!</v>
      </c>
      <c r="O48" s="45" t="e">
        <f>Munka1!BT42*10000/153.938/$C$4</f>
        <v>#DIV/0!</v>
      </c>
      <c r="P48" s="60" t="e">
        <f>Munka1!BQ42*10000/153.938/$C$4</f>
        <v>#DIV/0!</v>
      </c>
      <c r="Q48" s="45" t="e">
        <f>Munka1!CE42*10000/153.938/$C$4</f>
        <v>#DIV/0!</v>
      </c>
      <c r="R48" s="60" t="e">
        <f>Munka1!CB42*10000/153.938/$C$4</f>
        <v>#DIV/0!</v>
      </c>
      <c r="S48" s="45" t="e">
        <f>Munka1!CP42*10000/153.938/$C$4</f>
        <v>#DIV/0!</v>
      </c>
      <c r="T48" s="60" t="e">
        <f>Munka1!CM42*10000/153.938/$C$4</f>
        <v>#DIV/0!</v>
      </c>
      <c r="U48" s="148" t="e">
        <f t="shared" si="8"/>
        <v>#DIV/0!</v>
      </c>
      <c r="V48" s="149" t="e">
        <f t="shared" si="8"/>
        <v>#DIV/0!</v>
      </c>
      <c r="W48" s="67"/>
      <c r="X48" s="67"/>
      <c r="Y48" s="67"/>
      <c r="Z48" s="67"/>
      <c r="AA48" s="67"/>
      <c r="AB48" s="67"/>
      <c r="AC48" s="67"/>
      <c r="AD48" s="67"/>
      <c r="AE48" s="67"/>
      <c r="AF48" s="67"/>
      <c r="AG48" s="67"/>
      <c r="AH48" s="67"/>
      <c r="AI48" s="67"/>
      <c r="AJ48" s="67"/>
      <c r="AK48" s="67"/>
      <c r="AL48" s="67"/>
      <c r="AM48" s="67"/>
      <c r="AN48" s="67"/>
      <c r="AO48" s="67"/>
      <c r="AP48" s="67"/>
    </row>
    <row r="49" spans="1:42" s="6" customFormat="1" ht="18.5">
      <c r="A49" s="320"/>
      <c r="B49" s="154">
        <v>9.5</v>
      </c>
      <c r="C49" s="46" t="e">
        <f>Munka1!F43*10000/153.938/$C$4</f>
        <v>#DIV/0!</v>
      </c>
      <c r="D49" s="61" t="e">
        <f>Munka1!C43*10000/153.938/$C$4</f>
        <v>#DIV/0!</v>
      </c>
      <c r="E49" s="46" t="e">
        <f>Munka1!Q43*10000/153.938/$C$4</f>
        <v>#DIV/0!</v>
      </c>
      <c r="F49" s="61" t="e">
        <f>Munka1!N43*10000/153.938/$C$4</f>
        <v>#DIV/0!</v>
      </c>
      <c r="G49" s="46" t="e">
        <f>Munka1!AB43*10000/153.938/$C$4</f>
        <v>#DIV/0!</v>
      </c>
      <c r="H49" s="61" t="e">
        <f>Munka1!Y43*10000/153.938/$C$4</f>
        <v>#DIV/0!</v>
      </c>
      <c r="I49" s="46" t="e">
        <f>Munka1!AM43*10000/153.938/$C$4</f>
        <v>#DIV/0!</v>
      </c>
      <c r="J49" s="61" t="e">
        <f>Munka1!AJ43*10000/153.938/$C$4</f>
        <v>#DIV/0!</v>
      </c>
      <c r="K49" s="46" t="e">
        <f>Munka1!AX43*10000/153.938/$C$4</f>
        <v>#DIV/0!</v>
      </c>
      <c r="L49" s="61" t="e">
        <f>Munka1!AU43*10000/153.938/$C$4</f>
        <v>#DIV/0!</v>
      </c>
      <c r="M49" s="46" t="e">
        <f>Munka1!BI43*10000/153.938/$C$4</f>
        <v>#DIV/0!</v>
      </c>
      <c r="N49" s="61" t="e">
        <f>Munka1!BF43*10000/153.938/$C$4</f>
        <v>#DIV/0!</v>
      </c>
      <c r="O49" s="46" t="e">
        <f>Munka1!BT43*10000/153.938/$C$4</f>
        <v>#DIV/0!</v>
      </c>
      <c r="P49" s="61" t="e">
        <f>Munka1!BQ43*10000/153.938/$C$4</f>
        <v>#DIV/0!</v>
      </c>
      <c r="Q49" s="46" t="e">
        <f>Munka1!CE43*10000/153.938/$C$4</f>
        <v>#DIV/0!</v>
      </c>
      <c r="R49" s="61" t="e">
        <f>Munka1!CB43*10000/153.938/$C$4</f>
        <v>#DIV/0!</v>
      </c>
      <c r="S49" s="46" t="e">
        <f>Munka1!CP43*10000/153.938/$C$4</f>
        <v>#DIV/0!</v>
      </c>
      <c r="T49" s="61" t="e">
        <f>Munka1!CM43*10000/153.938/$C$4</f>
        <v>#DIV/0!</v>
      </c>
      <c r="U49" s="148" t="e">
        <f t="shared" si="8"/>
        <v>#DIV/0!</v>
      </c>
      <c r="V49" s="149" t="e">
        <f t="shared" si="8"/>
        <v>#DIV/0!</v>
      </c>
      <c r="W49" s="67"/>
      <c r="X49" s="67"/>
      <c r="Y49" s="67"/>
      <c r="Z49" s="67"/>
      <c r="AA49" s="67"/>
      <c r="AB49" s="67"/>
      <c r="AC49" s="67"/>
      <c r="AD49" s="67"/>
      <c r="AE49" s="67"/>
      <c r="AF49" s="67"/>
      <c r="AG49" s="67"/>
      <c r="AH49" s="67"/>
      <c r="AI49" s="67"/>
      <c r="AJ49" s="67"/>
      <c r="AK49" s="67"/>
      <c r="AL49" s="67"/>
      <c r="AM49" s="67"/>
      <c r="AN49" s="67"/>
      <c r="AO49" s="67"/>
      <c r="AP49" s="67"/>
    </row>
    <row r="50" spans="1:42" s="6" customFormat="1" ht="18.5">
      <c r="A50" s="320"/>
      <c r="B50" s="153">
        <v>10.5</v>
      </c>
      <c r="C50" s="45" t="e">
        <f>Munka1!F44*10000/153.938/$C$4</f>
        <v>#DIV/0!</v>
      </c>
      <c r="D50" s="60" t="e">
        <f>Munka1!C44*10000/153.938/$C$4</f>
        <v>#DIV/0!</v>
      </c>
      <c r="E50" s="45" t="e">
        <f>Munka1!Q44*10000/153.938/$C$4</f>
        <v>#DIV/0!</v>
      </c>
      <c r="F50" s="60" t="e">
        <f>Munka1!N44*10000/153.938/$C$4</f>
        <v>#DIV/0!</v>
      </c>
      <c r="G50" s="45" t="e">
        <f>Munka1!AB44*10000/153.938/$C$4</f>
        <v>#DIV/0!</v>
      </c>
      <c r="H50" s="60" t="e">
        <f>Munka1!Y44*10000/153.938/$C$4</f>
        <v>#DIV/0!</v>
      </c>
      <c r="I50" s="45" t="e">
        <f>Munka1!AM44*10000/153.938/$C$4</f>
        <v>#DIV/0!</v>
      </c>
      <c r="J50" s="60" t="e">
        <f>Munka1!AJ44*10000/153.938/$C$4</f>
        <v>#DIV/0!</v>
      </c>
      <c r="K50" s="45" t="e">
        <f>Munka1!AX44*10000/153.938/$C$4</f>
        <v>#DIV/0!</v>
      </c>
      <c r="L50" s="60" t="e">
        <f>Munka1!AU44*10000/153.938/$C$4</f>
        <v>#DIV/0!</v>
      </c>
      <c r="M50" s="45" t="e">
        <f>Munka1!BI44*10000/153.938/$C$4</f>
        <v>#DIV/0!</v>
      </c>
      <c r="N50" s="60" t="e">
        <f>Munka1!BF44*10000/153.938/$C$4</f>
        <v>#DIV/0!</v>
      </c>
      <c r="O50" s="45" t="e">
        <f>Munka1!BT44*10000/153.938/$C$4</f>
        <v>#DIV/0!</v>
      </c>
      <c r="P50" s="60" t="e">
        <f>Munka1!BQ44*10000/153.938/$C$4</f>
        <v>#DIV/0!</v>
      </c>
      <c r="Q50" s="45" t="e">
        <f>Munka1!CE44*10000/153.938/$C$4</f>
        <v>#DIV/0!</v>
      </c>
      <c r="R50" s="60" t="e">
        <f>Munka1!CB44*10000/153.938/$C$4</f>
        <v>#DIV/0!</v>
      </c>
      <c r="S50" s="45" t="e">
        <f>Munka1!CP44*10000/153.938/$C$4</f>
        <v>#DIV/0!</v>
      </c>
      <c r="T50" s="60" t="e">
        <f>Munka1!CM44*10000/153.938/$C$4</f>
        <v>#DIV/0!</v>
      </c>
      <c r="U50" s="148" t="e">
        <f t="shared" si="8"/>
        <v>#DIV/0!</v>
      </c>
      <c r="V50" s="149" t="e">
        <f t="shared" si="8"/>
        <v>#DIV/0!</v>
      </c>
      <c r="W50" s="67"/>
      <c r="X50" s="67"/>
      <c r="Y50" s="67"/>
      <c r="Z50" s="67"/>
      <c r="AA50" s="67"/>
      <c r="AB50" s="67"/>
      <c r="AC50" s="67"/>
      <c r="AD50" s="67"/>
      <c r="AE50" s="67"/>
      <c r="AF50" s="67"/>
      <c r="AG50" s="67"/>
      <c r="AH50" s="67"/>
      <c r="AI50" s="67"/>
      <c r="AJ50" s="67"/>
      <c r="AK50" s="67"/>
      <c r="AL50" s="67"/>
      <c r="AM50" s="67"/>
      <c r="AN50" s="67"/>
      <c r="AO50" s="67"/>
      <c r="AP50" s="67"/>
    </row>
    <row r="51" spans="1:42" s="6" customFormat="1" ht="19" thickBot="1">
      <c r="A51" s="321"/>
      <c r="B51" s="155">
        <v>11.5</v>
      </c>
      <c r="C51" s="46" t="e">
        <f>Munka1!F45*10000/153.938/$C$4</f>
        <v>#DIV/0!</v>
      </c>
      <c r="D51" s="61" t="e">
        <f>Munka1!C45*10000/153.938/$C$4</f>
        <v>#DIV/0!</v>
      </c>
      <c r="E51" s="46" t="e">
        <f>Munka1!Q45*10000/153.938/$C$4</f>
        <v>#DIV/0!</v>
      </c>
      <c r="F51" s="61" t="e">
        <f>Munka1!N45*10000/153.938/$C$4</f>
        <v>#DIV/0!</v>
      </c>
      <c r="G51" s="46" t="e">
        <f>Munka1!AB45*10000/153.938/$C$4</f>
        <v>#DIV/0!</v>
      </c>
      <c r="H51" s="61" t="e">
        <f>Munka1!Y45*10000/153.938/$C$4</f>
        <v>#DIV/0!</v>
      </c>
      <c r="I51" s="46" t="e">
        <f>Munka1!AM45*10000/153.938/$C$4</f>
        <v>#DIV/0!</v>
      </c>
      <c r="J51" s="61" t="e">
        <f>Munka1!AJ45*10000/153.938/$C$4</f>
        <v>#DIV/0!</v>
      </c>
      <c r="K51" s="46" t="e">
        <f>Munka1!AX45*10000/153.938/$C$4</f>
        <v>#DIV/0!</v>
      </c>
      <c r="L51" s="61" t="e">
        <f>Munka1!AU45*10000/153.938/$C$4</f>
        <v>#DIV/0!</v>
      </c>
      <c r="M51" s="46" t="e">
        <f>Munka1!BI45*10000/153.938/$C$4</f>
        <v>#DIV/0!</v>
      </c>
      <c r="N51" s="61" t="e">
        <f>Munka1!BF45*10000/153.938/$C$4</f>
        <v>#DIV/0!</v>
      </c>
      <c r="O51" s="46" t="e">
        <f>Munka1!BT45*10000/153.938/$C$4</f>
        <v>#DIV/0!</v>
      </c>
      <c r="P51" s="61" t="e">
        <f>Munka1!BQ45*10000/153.938/$C$4</f>
        <v>#DIV/0!</v>
      </c>
      <c r="Q51" s="46" t="e">
        <f>Munka1!CE45*10000/153.938/$C$4</f>
        <v>#DIV/0!</v>
      </c>
      <c r="R51" s="61" t="e">
        <f>Munka1!CB45*10000/153.938/$C$4</f>
        <v>#DIV/0!</v>
      </c>
      <c r="S51" s="46" t="e">
        <f>Munka1!CP45*10000/153.938/$C$4</f>
        <v>#DIV/0!</v>
      </c>
      <c r="T51" s="61" t="e">
        <f>Munka1!CM45*10000/153.938/$C$4</f>
        <v>#DIV/0!</v>
      </c>
      <c r="U51" s="150" t="e">
        <f t="shared" si="8"/>
        <v>#DIV/0!</v>
      </c>
      <c r="V51" s="151" t="e">
        <f t="shared" si="8"/>
        <v>#DIV/0!</v>
      </c>
      <c r="W51" s="67"/>
      <c r="X51" s="67"/>
      <c r="Y51" s="67"/>
      <c r="Z51" s="67"/>
      <c r="AA51" s="67"/>
      <c r="AB51" s="67"/>
      <c r="AC51" s="67"/>
      <c r="AD51" s="67"/>
      <c r="AE51" s="67"/>
      <c r="AF51" s="67"/>
      <c r="AG51" s="67"/>
      <c r="AH51" s="67"/>
      <c r="AI51" s="67"/>
      <c r="AJ51" s="67"/>
      <c r="AK51" s="67"/>
      <c r="AL51" s="67"/>
      <c r="AM51" s="67"/>
      <c r="AN51" s="67"/>
      <c r="AO51" s="67"/>
      <c r="AP51" s="67"/>
    </row>
    <row r="52" spans="1:42" s="6" customFormat="1" ht="19" thickBot="1">
      <c r="A52" s="181" t="s">
        <v>13</v>
      </c>
      <c r="B52" s="42"/>
      <c r="C52" s="53" t="e">
        <f t="shared" ref="C52:V52" si="9">SUM(C47:C51)</f>
        <v>#DIV/0!</v>
      </c>
      <c r="D52" s="63" t="e">
        <f t="shared" si="9"/>
        <v>#DIV/0!</v>
      </c>
      <c r="E52" s="53" t="e">
        <f t="shared" si="9"/>
        <v>#DIV/0!</v>
      </c>
      <c r="F52" s="63" t="e">
        <f t="shared" si="9"/>
        <v>#DIV/0!</v>
      </c>
      <c r="G52" s="53" t="e">
        <f t="shared" si="9"/>
        <v>#DIV/0!</v>
      </c>
      <c r="H52" s="63" t="e">
        <f t="shared" si="9"/>
        <v>#DIV/0!</v>
      </c>
      <c r="I52" s="53" t="e">
        <f t="shared" si="9"/>
        <v>#DIV/0!</v>
      </c>
      <c r="J52" s="63" t="e">
        <f t="shared" si="9"/>
        <v>#DIV/0!</v>
      </c>
      <c r="K52" s="53" t="e">
        <f t="shared" si="9"/>
        <v>#DIV/0!</v>
      </c>
      <c r="L52" s="63" t="e">
        <f t="shared" si="9"/>
        <v>#DIV/0!</v>
      </c>
      <c r="M52" s="53" t="e">
        <f t="shared" si="9"/>
        <v>#DIV/0!</v>
      </c>
      <c r="N52" s="54" t="e">
        <f t="shared" si="9"/>
        <v>#DIV/0!</v>
      </c>
      <c r="O52" s="53" t="e">
        <f t="shared" si="9"/>
        <v>#DIV/0!</v>
      </c>
      <c r="P52" s="54" t="e">
        <f t="shared" si="9"/>
        <v>#DIV/0!</v>
      </c>
      <c r="Q52" s="53" t="e">
        <f t="shared" si="9"/>
        <v>#DIV/0!</v>
      </c>
      <c r="R52" s="54" t="e">
        <f t="shared" si="9"/>
        <v>#DIV/0!</v>
      </c>
      <c r="S52" s="53" t="e">
        <f t="shared" si="9"/>
        <v>#DIV/0!</v>
      </c>
      <c r="T52" s="54" t="e">
        <f t="shared" si="9"/>
        <v>#DIV/0!</v>
      </c>
      <c r="U52" s="156" t="e">
        <f t="shared" si="9"/>
        <v>#DIV/0!</v>
      </c>
      <c r="V52" s="157" t="e">
        <f t="shared" si="9"/>
        <v>#DIV/0!</v>
      </c>
      <c r="W52" s="67"/>
      <c r="X52" s="67"/>
      <c r="Y52" s="67"/>
      <c r="Z52" s="67"/>
      <c r="AA52" s="67"/>
      <c r="AB52" s="67"/>
      <c r="AC52" s="67"/>
      <c r="AD52" s="67"/>
      <c r="AE52" s="67"/>
      <c r="AF52" s="67"/>
      <c r="AG52" s="67"/>
      <c r="AH52" s="67"/>
      <c r="AI52" s="67"/>
      <c r="AJ52" s="67"/>
      <c r="AK52" s="67"/>
      <c r="AL52" s="67"/>
      <c r="AM52" s="67"/>
      <c r="AN52" s="67"/>
      <c r="AO52" s="67"/>
      <c r="AP52" s="67"/>
    </row>
    <row r="53" spans="1:42" s="6" customFormat="1" ht="19" thickBot="1">
      <c r="A53" s="318" t="s">
        <v>187</v>
      </c>
      <c r="B53" s="318"/>
      <c r="C53" s="51"/>
      <c r="D53" s="142" t="e">
        <f>D52/$V$52</f>
        <v>#DIV/0!</v>
      </c>
      <c r="E53" s="51"/>
      <c r="F53" s="142" t="e">
        <f>F52/$V$52</f>
        <v>#DIV/0!</v>
      </c>
      <c r="G53" s="51"/>
      <c r="H53" s="142" t="e">
        <f>H52/$V$52</f>
        <v>#DIV/0!</v>
      </c>
      <c r="I53" s="51"/>
      <c r="J53" s="142" t="e">
        <f>J52/$V$52</f>
        <v>#DIV/0!</v>
      </c>
      <c r="K53" s="51"/>
      <c r="L53" s="142" t="e">
        <f>L52/$V$52</f>
        <v>#DIV/0!</v>
      </c>
      <c r="M53" s="51"/>
      <c r="N53" s="142" t="e">
        <f>N52/$V$52</f>
        <v>#DIV/0!</v>
      </c>
      <c r="O53" s="51"/>
      <c r="P53" s="142" t="e">
        <f>P52/$V$52</f>
        <v>#DIV/0!</v>
      </c>
      <c r="Q53" s="51"/>
      <c r="R53" s="142" t="e">
        <f>R52/$V$52</f>
        <v>#DIV/0!</v>
      </c>
      <c r="S53" s="51"/>
      <c r="T53" s="142" t="e">
        <f>T52/$V$52</f>
        <v>#DIV/0!</v>
      </c>
      <c r="U53" s="66"/>
      <c r="V53" s="142" t="e">
        <f>V52/$V$52</f>
        <v>#DIV/0!</v>
      </c>
      <c r="W53" s="67"/>
      <c r="X53" s="67"/>
      <c r="Y53" s="67"/>
      <c r="Z53" s="67"/>
      <c r="AA53" s="67"/>
      <c r="AB53" s="67"/>
      <c r="AC53" s="67"/>
      <c r="AD53" s="67"/>
      <c r="AE53" s="67"/>
      <c r="AF53" s="67"/>
      <c r="AG53" s="67"/>
      <c r="AH53" s="67"/>
      <c r="AI53" s="67"/>
      <c r="AJ53" s="67"/>
      <c r="AK53" s="67"/>
      <c r="AL53" s="67"/>
      <c r="AM53" s="67"/>
      <c r="AN53" s="67"/>
      <c r="AO53" s="67"/>
      <c r="AP53" s="67"/>
    </row>
    <row r="54" spans="1:42" s="6" customFormat="1" ht="18.5">
      <c r="A54" s="180"/>
      <c r="B54" s="180"/>
      <c r="C54" s="51"/>
      <c r="D54" s="51"/>
      <c r="E54" s="51"/>
      <c r="F54" s="51"/>
      <c r="G54" s="51"/>
      <c r="H54" s="51"/>
      <c r="I54" s="51"/>
      <c r="J54" s="51"/>
      <c r="K54" s="51"/>
      <c r="L54" s="51"/>
      <c r="M54" s="51"/>
      <c r="N54" s="51"/>
      <c r="O54" s="51"/>
      <c r="P54" s="51"/>
      <c r="Q54" s="51"/>
      <c r="R54" s="51"/>
      <c r="S54" s="51"/>
      <c r="T54" s="51"/>
      <c r="U54" s="51"/>
      <c r="V54" s="51"/>
      <c r="W54" s="51"/>
      <c r="X54" s="51"/>
      <c r="Y54" s="51"/>
      <c r="Z54" s="51"/>
      <c r="AA54" s="51"/>
      <c r="AB54" s="51"/>
      <c r="AC54" s="51"/>
      <c r="AD54" s="51"/>
      <c r="AE54" s="51"/>
      <c r="AF54" s="51"/>
      <c r="AG54" s="51"/>
      <c r="AH54" s="51"/>
      <c r="AI54" s="51"/>
      <c r="AJ54" s="51"/>
      <c r="AK54" s="51"/>
      <c r="AL54" s="51"/>
      <c r="AM54" s="51"/>
      <c r="AN54" s="51"/>
      <c r="AO54" s="51"/>
      <c r="AP54" s="51"/>
    </row>
    <row r="55" spans="1:42" s="6" customFormat="1" ht="19" thickBot="1">
      <c r="A55" s="41"/>
      <c r="B55" s="42"/>
      <c r="C55" s="51"/>
      <c r="D55" s="52"/>
      <c r="E55" s="51"/>
      <c r="F55" s="52"/>
      <c r="G55" s="51"/>
      <c r="H55" s="52"/>
      <c r="I55" s="51"/>
      <c r="J55" s="52"/>
      <c r="K55" s="51"/>
      <c r="L55" s="52"/>
      <c r="M55" s="51"/>
      <c r="N55" s="52"/>
      <c r="O55" s="51"/>
      <c r="P55" s="52"/>
      <c r="Q55" s="51"/>
      <c r="R55" s="52"/>
      <c r="S55" s="51"/>
      <c r="T55" s="52"/>
      <c r="U55" s="66"/>
      <c r="V55" s="66"/>
      <c r="W55" s="67"/>
      <c r="X55" s="67"/>
      <c r="Y55" s="67"/>
      <c r="Z55" s="67"/>
      <c r="AA55" s="67"/>
      <c r="AB55" s="67"/>
      <c r="AC55" s="67"/>
      <c r="AD55" s="67"/>
      <c r="AE55" s="67"/>
      <c r="AF55" s="67"/>
      <c r="AG55" s="67"/>
      <c r="AH55" s="67"/>
      <c r="AI55" s="67"/>
      <c r="AJ55" s="67"/>
      <c r="AK55" s="67"/>
      <c r="AL55" s="67"/>
      <c r="AM55" s="67"/>
      <c r="AN55" s="67"/>
      <c r="AO55" s="67"/>
      <c r="AP55" s="67"/>
    </row>
    <row r="56" spans="1:42" s="111" customFormat="1" ht="48" customHeight="1" thickBot="1">
      <c r="B56" s="322" t="s">
        <v>192</v>
      </c>
      <c r="C56" s="322"/>
      <c r="D56" s="323"/>
      <c r="E56" s="136" t="s">
        <v>12</v>
      </c>
      <c r="F56" s="137">
        <f>Utánpótlás!H4</f>
        <v>0</v>
      </c>
      <c r="G56" s="138">
        <f>Utánpótlás!H5</f>
        <v>0</v>
      </c>
      <c r="H56" s="138">
        <f>Utánpótlás!H6</f>
        <v>0</v>
      </c>
      <c r="I56" s="138">
        <f>Utánpótlás!H7</f>
        <v>0</v>
      </c>
      <c r="J56" s="138">
        <f>Utánpótlás!$H8</f>
        <v>0</v>
      </c>
      <c r="K56" s="139">
        <f>Utánpótlás!$H9</f>
        <v>0</v>
      </c>
      <c r="L56" s="138">
        <f>Utánpótlás!$H10</f>
        <v>0</v>
      </c>
      <c r="M56" s="138">
        <f>Utánpótlás!$H11</f>
        <v>0</v>
      </c>
      <c r="N56" s="140">
        <f>Utánpótlás!$H12</f>
        <v>0</v>
      </c>
      <c r="W56" s="112"/>
      <c r="X56" s="113"/>
      <c r="Y56" s="113"/>
      <c r="Z56" s="113"/>
      <c r="AA56" s="113"/>
      <c r="AB56" s="112"/>
      <c r="AC56" s="112"/>
      <c r="AD56" s="112"/>
      <c r="AE56" s="112"/>
      <c r="AF56" s="112"/>
      <c r="AG56" s="112"/>
      <c r="AH56" s="112"/>
      <c r="AI56" s="112"/>
      <c r="AJ56" s="112"/>
      <c r="AK56" s="112"/>
      <c r="AL56" s="112"/>
      <c r="AM56" s="112"/>
      <c r="AN56" s="112"/>
      <c r="AO56" s="112"/>
      <c r="AP56" s="112"/>
    </row>
    <row r="57" spans="1:42" ht="35.25" customHeight="1" thickBot="1">
      <c r="B57" s="114" t="s">
        <v>181</v>
      </c>
      <c r="C57" s="115" t="s">
        <v>18</v>
      </c>
      <c r="D57" s="116" t="s">
        <v>5</v>
      </c>
      <c r="E57" s="117"/>
      <c r="F57" s="118" t="s">
        <v>11</v>
      </c>
      <c r="G57" s="119" t="s">
        <v>11</v>
      </c>
      <c r="H57" s="119" t="s">
        <v>11</v>
      </c>
      <c r="I57" s="119" t="s">
        <v>11</v>
      </c>
      <c r="J57" s="119" t="s">
        <v>11</v>
      </c>
      <c r="K57" s="118" t="s">
        <v>11</v>
      </c>
      <c r="L57" s="119" t="s">
        <v>11</v>
      </c>
      <c r="M57" s="119" t="s">
        <v>11</v>
      </c>
      <c r="N57" s="120" t="s">
        <v>11</v>
      </c>
      <c r="W57" s="1"/>
      <c r="AG57" s="1"/>
      <c r="AH57" s="1"/>
      <c r="AI57" s="1"/>
      <c r="AJ57" s="1"/>
      <c r="AK57" s="1"/>
      <c r="AL57" s="1"/>
      <c r="AM57" s="1"/>
      <c r="AN57" s="1"/>
      <c r="AO57" s="1"/>
      <c r="AP57" s="1"/>
    </row>
    <row r="58" spans="1:42" ht="18" customHeight="1" thickBot="1">
      <c r="B58" s="121">
        <v>3</v>
      </c>
      <c r="C58" s="122" t="s">
        <v>8</v>
      </c>
      <c r="D58" s="123" t="s">
        <v>10</v>
      </c>
      <c r="E58" s="124" t="e">
        <f>SUM(F58:N58)</f>
        <v>#DIV/0!</v>
      </c>
      <c r="F58" s="125" t="e">
        <f>Utánpótlás!K4/100/$C$4</f>
        <v>#DIV/0!</v>
      </c>
      <c r="G58" s="125" t="e">
        <f>Utánpótlás!K5/100/$C$4</f>
        <v>#DIV/0!</v>
      </c>
      <c r="H58" s="126" t="e">
        <f>Utánpótlás!K6/100/$C$4</f>
        <v>#DIV/0!</v>
      </c>
      <c r="I58" s="126" t="e">
        <f>Utánpótlás!K7/100/$C$4</f>
        <v>#DIV/0!</v>
      </c>
      <c r="J58" s="126" t="e">
        <f>Utánpótlás!$K8/100/$C$4</f>
        <v>#DIV/0!</v>
      </c>
      <c r="K58" s="125" t="e">
        <f>Utánpótlás!$K9/100/$C$4</f>
        <v>#DIV/0!</v>
      </c>
      <c r="L58" s="126" t="e">
        <f>Utánpótlás!$K10/100/$C$4</f>
        <v>#DIV/0!</v>
      </c>
      <c r="M58" s="126" t="e">
        <f>Utánpótlás!$K11/100/$C$4</f>
        <v>#DIV/0!</v>
      </c>
      <c r="N58" s="127" t="e">
        <f>Utánpótlás!$K12/100/$C$4</f>
        <v>#DIV/0!</v>
      </c>
      <c r="W58" s="1"/>
      <c r="AG58" s="1"/>
      <c r="AH58" s="1"/>
      <c r="AI58" s="1"/>
      <c r="AJ58" s="1"/>
      <c r="AK58" s="1"/>
      <c r="AL58" s="1"/>
      <c r="AM58" s="1"/>
      <c r="AN58" s="1"/>
      <c r="AO58" s="1"/>
      <c r="AP58" s="1"/>
    </row>
    <row r="59" spans="1:42" ht="18.649999999999999" customHeight="1" thickBot="1">
      <c r="B59" s="121">
        <v>2</v>
      </c>
      <c r="C59" s="122" t="s">
        <v>7</v>
      </c>
      <c r="D59" s="128" t="s">
        <v>9</v>
      </c>
      <c r="E59" s="124" t="e">
        <f>SUM(F59:N59)</f>
        <v>#DIV/0!</v>
      </c>
      <c r="F59" s="125" t="e">
        <f>Utánpótlás!J4/100/$C$4</f>
        <v>#DIV/0!</v>
      </c>
      <c r="G59" s="126" t="e">
        <f>Utánpótlás!J5/100/$C$4</f>
        <v>#DIV/0!</v>
      </c>
      <c r="H59" s="126" t="e">
        <f>Utánpótlás!J6/100/$C$4</f>
        <v>#DIV/0!</v>
      </c>
      <c r="I59" s="126" t="e">
        <f>Utánpótlás!J7/100/$C$4</f>
        <v>#DIV/0!</v>
      </c>
      <c r="J59" s="126" t="e">
        <f>Utánpótlás!$J8/100/$C$4</f>
        <v>#DIV/0!</v>
      </c>
      <c r="K59" s="125" t="e">
        <f>Utánpótlás!$J9/100/$C$4</f>
        <v>#DIV/0!</v>
      </c>
      <c r="L59" s="126" t="e">
        <f>Utánpótlás!$J10/100/$C$4</f>
        <v>#DIV/0!</v>
      </c>
      <c r="M59" s="126" t="e">
        <f>Utánpótlás!$J11/100/$C$4</f>
        <v>#DIV/0!</v>
      </c>
      <c r="N59" s="127" t="e">
        <f>Utánpótlás!$J12/100/$C$4</f>
        <v>#DIV/0!</v>
      </c>
      <c r="W59" s="1"/>
      <c r="AG59" s="1"/>
      <c r="AH59" s="1"/>
      <c r="AI59" s="1"/>
      <c r="AJ59" s="1"/>
      <c r="AK59" s="1"/>
      <c r="AL59" s="1"/>
      <c r="AM59" s="1"/>
      <c r="AN59" s="1"/>
      <c r="AO59" s="1"/>
      <c r="AP59" s="1"/>
    </row>
    <row r="60" spans="1:42" ht="18.649999999999999" customHeight="1" thickBot="1">
      <c r="B60" s="129">
        <v>1</v>
      </c>
      <c r="C60" s="119" t="s">
        <v>6</v>
      </c>
      <c r="D60" s="130" t="s">
        <v>9</v>
      </c>
      <c r="E60" s="131" t="e">
        <f>SUM(F60:N60)</f>
        <v>#DIV/0!</v>
      </c>
      <c r="F60" s="125" t="e">
        <f>Utánpótlás!I4/100/$C$4</f>
        <v>#DIV/0!</v>
      </c>
      <c r="G60" s="126" t="e">
        <f>Utánpótlás!I5/100/$C$4</f>
        <v>#DIV/0!</v>
      </c>
      <c r="H60" s="126" t="e">
        <f>Utánpótlás!I6/100/$C$4</f>
        <v>#DIV/0!</v>
      </c>
      <c r="I60" s="126" t="e">
        <f>Utánpótlás!I7/100/$C$4</f>
        <v>#DIV/0!</v>
      </c>
      <c r="J60" s="126" t="e">
        <f>Utánpótlás!$I8/100/$C$4</f>
        <v>#DIV/0!</v>
      </c>
      <c r="K60" s="125" t="e">
        <f>Utánpótlás!$I9/100/$C$4</f>
        <v>#DIV/0!</v>
      </c>
      <c r="L60" s="126" t="e">
        <f>Utánpótlás!$I10/100/$C$4</f>
        <v>#DIV/0!</v>
      </c>
      <c r="M60" s="126" t="e">
        <f>Utánpótlás!$I11/100/$C$4</f>
        <v>#DIV/0!</v>
      </c>
      <c r="N60" s="127" t="e">
        <f>Utánpótlás!$I12/100/$C$4</f>
        <v>#DIV/0!</v>
      </c>
      <c r="W60" s="1"/>
      <c r="AG60" s="1"/>
      <c r="AH60" s="1"/>
      <c r="AI60" s="1"/>
      <c r="AJ60" s="1"/>
      <c r="AK60" s="1"/>
      <c r="AL60" s="1"/>
      <c r="AM60" s="1"/>
      <c r="AN60" s="1"/>
      <c r="AO60" s="1"/>
      <c r="AP60" s="1"/>
    </row>
    <row r="61" spans="1:42" ht="18.649999999999999" customHeight="1" thickBot="1">
      <c r="B61" s="315" t="s">
        <v>182</v>
      </c>
      <c r="C61" s="316"/>
      <c r="D61" s="317"/>
      <c r="E61" s="132" t="e">
        <f t="shared" ref="E61:N61" si="10">SUM(E58:E60)</f>
        <v>#DIV/0!</v>
      </c>
      <c r="F61" s="133" t="e">
        <f t="shared" si="10"/>
        <v>#DIV/0!</v>
      </c>
      <c r="G61" s="134" t="e">
        <f t="shared" si="10"/>
        <v>#DIV/0!</v>
      </c>
      <c r="H61" s="134" t="e">
        <f t="shared" si="10"/>
        <v>#DIV/0!</v>
      </c>
      <c r="I61" s="134" t="e">
        <f t="shared" si="10"/>
        <v>#DIV/0!</v>
      </c>
      <c r="J61" s="135" t="e">
        <f t="shared" si="10"/>
        <v>#DIV/0!</v>
      </c>
      <c r="K61" s="134" t="e">
        <f t="shared" si="10"/>
        <v>#DIV/0!</v>
      </c>
      <c r="L61" s="134" t="e">
        <f t="shared" si="10"/>
        <v>#DIV/0!</v>
      </c>
      <c r="M61" s="134" t="e">
        <f t="shared" si="10"/>
        <v>#DIV/0!</v>
      </c>
      <c r="N61" s="135" t="e">
        <f t="shared" si="10"/>
        <v>#DIV/0!</v>
      </c>
      <c r="W61" s="1"/>
      <c r="AG61" s="1"/>
      <c r="AH61" s="1"/>
      <c r="AI61" s="1"/>
      <c r="AJ61" s="1"/>
      <c r="AK61" s="1"/>
      <c r="AL61" s="1"/>
      <c r="AM61" s="1"/>
      <c r="AN61" s="1"/>
      <c r="AO61" s="1"/>
      <c r="AP61" s="1"/>
    </row>
    <row r="62" spans="1:42" ht="14.5">
      <c r="B62"/>
    </row>
    <row r="63" spans="1:42" ht="14.5">
      <c r="B63"/>
    </row>
    <row r="64" spans="1:42" ht="14.5">
      <c r="B64"/>
    </row>
    <row r="65" spans="2:21" ht="14.5">
      <c r="B65"/>
    </row>
    <row r="66" spans="2:21" ht="18.75" customHeight="1">
      <c r="B66"/>
    </row>
    <row r="67" spans="2:21" ht="18.75" customHeight="1">
      <c r="B67"/>
    </row>
    <row r="68" spans="2:21" ht="18.75" customHeight="1">
      <c r="B68"/>
    </row>
    <row r="69" spans="2:21" ht="18.75" customHeight="1">
      <c r="B69"/>
    </row>
    <row r="70" spans="2:21" ht="14.5">
      <c r="B70"/>
    </row>
    <row r="71" spans="2:21" ht="14.5">
      <c r="B71"/>
    </row>
    <row r="72" spans="2:21" ht="18.5">
      <c r="B72"/>
      <c r="S72" s="69"/>
      <c r="T72" s="69"/>
      <c r="U72" s="69"/>
    </row>
    <row r="73" spans="2:21" ht="18.5">
      <c r="B73"/>
      <c r="S73" s="69"/>
      <c r="T73" s="69"/>
      <c r="U73" s="69"/>
    </row>
    <row r="74" spans="2:21" ht="18.5">
      <c r="B74"/>
      <c r="S74" s="69"/>
      <c r="T74" s="69"/>
      <c r="U74" s="69"/>
    </row>
    <row r="75" spans="2:21" ht="18.5">
      <c r="B75"/>
      <c r="R75" s="69"/>
      <c r="S75" s="69"/>
      <c r="T75" s="69"/>
      <c r="U75" s="69"/>
    </row>
    <row r="76" spans="2:21" ht="18.5">
      <c r="B76"/>
      <c r="R76" s="69"/>
      <c r="S76" s="69"/>
      <c r="T76" s="69"/>
      <c r="U76" s="69"/>
    </row>
    <row r="77" spans="2:21" ht="18.5">
      <c r="B77"/>
      <c r="R77" s="69"/>
      <c r="S77" s="69"/>
      <c r="T77" s="69"/>
      <c r="U77" s="69"/>
    </row>
    <row r="78" spans="2:21" ht="18.5">
      <c r="B78"/>
      <c r="R78" s="69"/>
      <c r="S78" s="69"/>
      <c r="T78" s="69"/>
      <c r="U78" s="69"/>
    </row>
    <row r="79" spans="2:21" ht="18.5">
      <c r="B79"/>
      <c r="R79" s="69"/>
      <c r="S79" s="69"/>
      <c r="T79" s="69"/>
      <c r="U79" s="69"/>
    </row>
    <row r="80" spans="2:21" ht="18.5">
      <c r="B80"/>
      <c r="R80" s="69"/>
      <c r="S80" s="69"/>
      <c r="T80" s="69"/>
      <c r="U80" s="69"/>
    </row>
    <row r="81" spans="2:21" ht="18.5">
      <c r="B81"/>
      <c r="R81" s="69"/>
      <c r="S81" s="69"/>
      <c r="T81" s="69"/>
      <c r="U81" s="69"/>
    </row>
    <row r="82" spans="2:21" ht="14.5">
      <c r="B82"/>
    </row>
    <row r="83" spans="2:21" ht="14.5">
      <c r="B83"/>
    </row>
    <row r="84" spans="2:21" ht="14.5">
      <c r="B84"/>
    </row>
    <row r="85" spans="2:21" ht="14.5">
      <c r="B85"/>
    </row>
    <row r="86" spans="2:21" ht="14.5">
      <c r="B86"/>
    </row>
    <row r="87" spans="2:21" ht="14.5">
      <c r="B87"/>
    </row>
    <row r="88" spans="2:21" ht="14.5">
      <c r="B88"/>
    </row>
  </sheetData>
  <sheetProtection algorithmName="SHA-512" hashValue="vtcMYN/UA5PdsFfMuomqHbzZosfi5HL9OtZX/s+Rbc/D47iIuiwxl8ReCF0DaLKnjFpprjhuRl5Ga9EBOysj6w==" saltValue="aL2ywurecZ3Mp3PsyS6bbQ==" spinCount="100000" sheet="1" objects="1" scenarios="1"/>
  <protectedRanges>
    <protectedRange algorithmName="SHA-512" hashValue="IClEMQDPe4QVJfkcrr3KMW7a1DRt1ZLY/3AE11moc6uudNRV45foKf27REF0cTxDAKy36O2wy1ByTKqEp4vBBQ==" saltValue="Pz4l9lCAOOJLcglSpPz9qQ==" spinCount="100000" sqref="U10:AP39 U55:AP56 U40:U42 U53 U47:V52 W40:AP53" name="Tartomány1"/>
  </protectedRanges>
  <mergeCells count="29">
    <mergeCell ref="V43:V45"/>
    <mergeCell ref="C44:T44"/>
    <mergeCell ref="A47:A51"/>
    <mergeCell ref="A53:B53"/>
    <mergeCell ref="B56:D56"/>
    <mergeCell ref="U43:U45"/>
    <mergeCell ref="B61:D61"/>
    <mergeCell ref="A40:B40"/>
    <mergeCell ref="A43:A46"/>
    <mergeCell ref="B43:B46"/>
    <mergeCell ref="C43:T43"/>
    <mergeCell ref="W6:AF7"/>
    <mergeCell ref="AG6:AP7"/>
    <mergeCell ref="C7:T7"/>
    <mergeCell ref="W9:AF9"/>
    <mergeCell ref="AG9:AP9"/>
    <mergeCell ref="U6:U8"/>
    <mergeCell ref="V6:V8"/>
    <mergeCell ref="A4:B4"/>
    <mergeCell ref="A6:A9"/>
    <mergeCell ref="B6:B9"/>
    <mergeCell ref="C6:T6"/>
    <mergeCell ref="A11:A38"/>
    <mergeCell ref="A1:B1"/>
    <mergeCell ref="C1:G1"/>
    <mergeCell ref="A2:B2"/>
    <mergeCell ref="C2:G2"/>
    <mergeCell ref="A3:B3"/>
    <mergeCell ref="C3:G3"/>
  </mergeCells>
  <printOptions horizontalCentered="1" verticalCentered="1"/>
  <pageMargins left="0.25" right="0.25" top="0.75" bottom="0.75" header="0.3" footer="0.3"/>
  <pageSetup paperSize="9" scale="34" orientation="landscape" r:id="rId1"/>
  <headerFooter>
    <oddHeader>&amp;C&amp;"-,Félkövér"&amp;16Örökerdő erdőrészlet kiértékelő lap</oddHeader>
  </headerFooter>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0000000}">
          <x14:formula1>
            <xm:f>a!$B$1:$B$6</xm:f>
          </x14:formula1>
          <xm:sqref>C3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Munka9">
    <pageSetUpPr fitToPage="1"/>
  </sheetPr>
  <dimension ref="A1:AQ47"/>
  <sheetViews>
    <sheetView showGridLines="0" topLeftCell="S1" zoomScale="70" zoomScaleNormal="70" workbookViewId="0">
      <pane ySplit="1" topLeftCell="A2" activePane="bottomLeft" state="frozen"/>
      <selection activeCell="AU26" sqref="AU26"/>
      <selection pane="bottomLeft" activeCell="V1" sqref="V1"/>
    </sheetView>
  </sheetViews>
  <sheetFormatPr defaultRowHeight="14.5"/>
  <cols>
    <col min="4" max="4" width="10.26953125" bestFit="1" customWidth="1"/>
    <col min="9" max="9" width="10.453125" bestFit="1" customWidth="1"/>
    <col min="10" max="10" width="10.26953125" bestFit="1" customWidth="1"/>
    <col min="16" max="18" width="3.81640625" customWidth="1"/>
    <col min="19" max="19" width="3.54296875" customWidth="1"/>
    <col min="21" max="21" width="12.54296875" customWidth="1"/>
    <col min="22" max="22" width="17.26953125" customWidth="1"/>
    <col min="23" max="23" width="4.7265625" customWidth="1"/>
  </cols>
  <sheetData>
    <row r="1" spans="1:43" ht="21.5" thickBot="1">
      <c r="J1" t="str">
        <f>VLOOKUP(C3,J3:K9,2,FALSE)</f>
        <v>Célkörlap 17.5 m2/ha KTT &amp; B40%, GY &amp; EKL 60%</v>
      </c>
      <c r="T1" s="3" t="s">
        <v>101</v>
      </c>
      <c r="U1" s="3"/>
      <c r="V1" s="79" t="s">
        <v>97</v>
      </c>
      <c r="Y1" s="326" t="str">
        <f>CONCATENATE("Törzsszám és körlapösszeg eloszlás vastagsági méretcsoportonként, ",Eredmény!C1)</f>
        <v>Törzsszám és körlapösszeg eloszlás vastagsági méretcsoportonként, 0</v>
      </c>
      <c r="Z1" s="326"/>
      <c r="AA1" s="326"/>
      <c r="AB1" s="326"/>
      <c r="AC1" s="326"/>
      <c r="AD1" s="326"/>
      <c r="AE1" s="326"/>
      <c r="AF1" s="326"/>
      <c r="AG1" s="326"/>
      <c r="AH1" s="326"/>
      <c r="AI1" s="326"/>
      <c r="AJ1" s="326"/>
      <c r="AK1" s="326"/>
      <c r="AL1" s="326"/>
      <c r="AM1" s="326"/>
      <c r="AN1" s="326"/>
      <c r="AO1" s="326"/>
      <c r="AP1" s="326"/>
      <c r="AQ1" s="326"/>
    </row>
    <row r="3" spans="1:43" ht="15" customHeight="1">
      <c r="A3" s="1" t="s">
        <v>96</v>
      </c>
      <c r="B3" s="1"/>
      <c r="C3" s="1" t="str">
        <f>Eloszlás!V1</f>
        <v>II. modell</v>
      </c>
      <c r="D3" s="1" t="s">
        <v>96</v>
      </c>
      <c r="E3" s="1" t="s">
        <v>97</v>
      </c>
      <c r="F3" s="1" t="s">
        <v>98</v>
      </c>
      <c r="G3" s="1" t="s">
        <v>99</v>
      </c>
      <c r="H3" s="1" t="s">
        <v>100</v>
      </c>
      <c r="I3" s="1" t="s">
        <v>147</v>
      </c>
      <c r="J3" s="1" t="s">
        <v>96</v>
      </c>
      <c r="K3" s="1" t="s">
        <v>102</v>
      </c>
      <c r="L3" s="1"/>
      <c r="M3" s="1"/>
      <c r="N3" s="1"/>
      <c r="O3" s="1"/>
      <c r="P3" s="1"/>
      <c r="U3" s="325" t="str">
        <f>Eloszlás!J1</f>
        <v>Célkörlap 17.5 m2/ha KTT &amp; B40%, GY &amp; EKL 60%</v>
      </c>
      <c r="V3" s="325"/>
      <c r="W3" s="325"/>
    </row>
    <row r="4" spans="1:43" ht="15" customHeight="1">
      <c r="A4" s="1" t="s">
        <v>97</v>
      </c>
      <c r="B4" s="183" t="s">
        <v>78</v>
      </c>
      <c r="C4" s="1"/>
      <c r="D4" s="1"/>
      <c r="E4" s="1"/>
      <c r="F4" s="1"/>
      <c r="G4" s="1"/>
      <c r="H4" s="1"/>
      <c r="I4" s="96"/>
      <c r="J4" s="1" t="s">
        <v>97</v>
      </c>
      <c r="K4" s="1" t="s">
        <v>103</v>
      </c>
      <c r="L4" s="1"/>
      <c r="M4" s="1"/>
      <c r="N4" s="1"/>
      <c r="O4" s="1"/>
      <c r="P4" s="1"/>
      <c r="U4" s="325"/>
      <c r="V4" s="325"/>
      <c r="W4" s="325"/>
    </row>
    <row r="5" spans="1:43" ht="15" customHeight="1">
      <c r="A5" s="1" t="s">
        <v>98</v>
      </c>
      <c r="B5" s="1">
        <v>14</v>
      </c>
      <c r="C5" s="1">
        <f>HLOOKUP(C$3,$D$3:$I$20,3,FALSE)</f>
        <v>53.41</v>
      </c>
      <c r="D5" s="1">
        <v>46</v>
      </c>
      <c r="E5" s="1">
        <v>53.41</v>
      </c>
      <c r="F5" s="1">
        <v>65.13</v>
      </c>
      <c r="G5" s="1">
        <v>51.37</v>
      </c>
      <c r="H5" s="1">
        <v>59.1</v>
      </c>
      <c r="I5" s="96"/>
      <c r="J5" s="1" t="s">
        <v>98</v>
      </c>
      <c r="K5" s="1" t="s">
        <v>104</v>
      </c>
      <c r="L5" s="1"/>
      <c r="M5" s="1"/>
      <c r="N5" s="1"/>
      <c r="O5" s="1"/>
      <c r="P5" s="1"/>
      <c r="Q5" s="1"/>
      <c r="R5" s="1"/>
      <c r="U5" s="325"/>
      <c r="V5" s="325"/>
      <c r="W5" s="325"/>
    </row>
    <row r="6" spans="1:43" ht="15" customHeight="1">
      <c r="A6" s="1" t="s">
        <v>99</v>
      </c>
      <c r="B6" s="1">
        <v>18</v>
      </c>
      <c r="C6">
        <f>HLOOKUP(C$3,$D$3:$I$20,4,FALSE)</f>
        <v>42.08708</v>
      </c>
      <c r="D6" s="1">
        <v>37.089800000000004</v>
      </c>
      <c r="E6" s="1">
        <v>42.08708</v>
      </c>
      <c r="F6" s="1">
        <v>49.511825999999999</v>
      </c>
      <c r="G6" s="1">
        <v>41.219287999999999</v>
      </c>
      <c r="H6" s="1">
        <v>47.084969999999998</v>
      </c>
      <c r="I6" s="96"/>
      <c r="J6" s="1" t="s">
        <v>99</v>
      </c>
      <c r="K6" s="1" t="s">
        <v>105</v>
      </c>
      <c r="L6" s="1"/>
      <c r="M6" s="1"/>
      <c r="N6" s="1"/>
      <c r="O6" s="1"/>
      <c r="P6" s="1"/>
      <c r="Q6" s="1"/>
      <c r="R6" s="1"/>
    </row>
    <row r="7" spans="1:43" ht="18.75" customHeight="1">
      <c r="A7" s="1" t="s">
        <v>100</v>
      </c>
      <c r="B7" s="1">
        <v>22</v>
      </c>
      <c r="C7">
        <f>HLOOKUP(C$3,$D$3:$I$20,5,FALSE)</f>
        <v>33.164619039999998</v>
      </c>
      <c r="D7" s="1">
        <v>29.905505740000002</v>
      </c>
      <c r="E7" s="1">
        <v>33.164619039999998</v>
      </c>
      <c r="F7" s="1">
        <v>37.638890125199993</v>
      </c>
      <c r="G7" s="1">
        <v>33.074356691200002</v>
      </c>
      <c r="H7" s="1">
        <v>37.512595598999994</v>
      </c>
      <c r="I7" s="96"/>
      <c r="J7" s="1" t="s">
        <v>100</v>
      </c>
      <c r="K7" s="1" t="s">
        <v>106</v>
      </c>
      <c r="L7" s="1"/>
      <c r="M7" s="1"/>
      <c r="N7" s="1"/>
      <c r="O7" s="1"/>
      <c r="P7" s="1"/>
      <c r="Q7" s="1"/>
      <c r="R7" s="1"/>
      <c r="U7" s="210" t="s">
        <v>251</v>
      </c>
      <c r="V7" s="327" t="str">
        <f>AB39</f>
        <v>KTT 70 cm; B 60-65 cm; HJ-MK-CSNY 55-65 cm</v>
      </c>
      <c r="W7" s="327"/>
    </row>
    <row r="8" spans="1:43" ht="18.5">
      <c r="A8" s="1" t="s">
        <v>147</v>
      </c>
      <c r="B8" s="1">
        <v>26</v>
      </c>
      <c r="C8">
        <f>HLOOKUP(C$3,$D$3:$I$20,6,FALSE)</f>
        <v>26.133719803520002</v>
      </c>
      <c r="D8" s="1">
        <v>24.112809278162</v>
      </c>
      <c r="E8" s="1">
        <v>26.133719803520002</v>
      </c>
      <c r="F8" s="1">
        <v>28.613084273177034</v>
      </c>
      <c r="G8" s="1">
        <v>26.538863809018881</v>
      </c>
      <c r="H8" s="1">
        <v>29.886284913723298</v>
      </c>
      <c r="I8" s="96"/>
      <c r="J8" s="1" t="s">
        <v>147</v>
      </c>
      <c r="K8" s="1"/>
      <c r="L8" s="1"/>
      <c r="M8" s="1"/>
      <c r="N8" s="1"/>
      <c r="O8" s="1"/>
      <c r="P8" s="1"/>
      <c r="Q8" s="1"/>
      <c r="R8" s="1"/>
      <c r="V8" s="327"/>
      <c r="W8" s="327"/>
    </row>
    <row r="9" spans="1:43" ht="18.5">
      <c r="A9" s="1"/>
      <c r="B9" s="1">
        <v>30</v>
      </c>
      <c r="C9">
        <f>HLOOKUP(C$3,$D$3:$I$20,7,FALSE)</f>
        <v>20.59337120517376</v>
      </c>
      <c r="D9" s="1">
        <v>19.442158120982022</v>
      </c>
      <c r="E9" s="1">
        <v>20.59337120517376</v>
      </c>
      <c r="F9" s="1">
        <v>21.75166666446918</v>
      </c>
      <c r="G9" s="1">
        <v>21.294784320356751</v>
      </c>
      <c r="H9" s="1">
        <v>23.810403190763349</v>
      </c>
      <c r="I9" s="96"/>
      <c r="J9" s="1"/>
      <c r="K9" s="1"/>
      <c r="L9" s="1"/>
      <c r="M9" s="1"/>
      <c r="N9" s="1"/>
      <c r="O9" s="1"/>
      <c r="P9" s="1"/>
      <c r="Q9" s="1"/>
      <c r="R9" s="1"/>
      <c r="V9" s="327"/>
      <c r="W9" s="327"/>
    </row>
    <row r="10" spans="1:43" ht="18.5">
      <c r="A10" s="1"/>
      <c r="B10" s="1">
        <v>34</v>
      </c>
      <c r="C10">
        <f>HLOOKUP(C$3,$D$3:$I$20,8,FALSE)</f>
        <v>16.227576509676926</v>
      </c>
      <c r="D10" s="1">
        <v>15.676212092947805</v>
      </c>
      <c r="E10" s="1">
        <v>16.227576509676926</v>
      </c>
      <c r="F10" s="1">
        <v>16.535616998329473</v>
      </c>
      <c r="G10" s="1">
        <v>17.086934938654256</v>
      </c>
      <c r="H10" s="1">
        <v>18.969748222081162</v>
      </c>
      <c r="I10" s="96"/>
      <c r="J10" s="1"/>
      <c r="K10" s="1"/>
      <c r="L10" s="1"/>
      <c r="M10" s="1"/>
      <c r="N10" s="1"/>
      <c r="O10" s="1"/>
      <c r="P10" s="1"/>
      <c r="Q10" s="1"/>
      <c r="R10" s="1"/>
    </row>
    <row r="11" spans="1:43" ht="18.5">
      <c r="A11" s="1"/>
      <c r="B11" s="1">
        <v>38</v>
      </c>
      <c r="C11">
        <f>HLOOKUP(C$3,$D$3:$I$20,9,FALSE)</f>
        <v>12.787330289625418</v>
      </c>
      <c r="D11" s="1">
        <v>12.639729810543814</v>
      </c>
      <c r="E11" s="1">
        <v>12.787330289625418</v>
      </c>
      <c r="F11" s="1">
        <v>12.570376042130063</v>
      </c>
      <c r="G11" s="1">
        <v>13.710556594776177</v>
      </c>
      <c r="H11" s="1">
        <v>15.113198408532059</v>
      </c>
      <c r="I11" s="96"/>
      <c r="J11" s="1"/>
      <c r="K11" s="1"/>
      <c r="L11" s="1"/>
      <c r="M11" s="1"/>
      <c r="N11" s="1"/>
      <c r="O11" s="1"/>
      <c r="P11" s="1"/>
      <c r="Q11" s="1"/>
      <c r="R11" s="1"/>
    </row>
    <row r="12" spans="1:43" ht="18.5">
      <c r="A12" s="1"/>
      <c r="B12" s="1">
        <v>42</v>
      </c>
      <c r="C12">
        <f>HLOOKUP(C$3,$D$3:$I$20,10,FALSE)</f>
        <v>10.076416268224829</v>
      </c>
      <c r="D12" s="1">
        <v>10.191414146241479</v>
      </c>
      <c r="E12" s="1">
        <v>10.076416268224829</v>
      </c>
      <c r="F12" s="1">
        <v>9.555999867227273</v>
      </c>
      <c r="G12" s="1">
        <v>11.001350611648403</v>
      </c>
      <c r="H12" s="1">
        <v>12.040685172077492</v>
      </c>
      <c r="I12" s="96"/>
      <c r="J12" s="1"/>
      <c r="K12" s="1"/>
      <c r="L12" s="1"/>
      <c r="M12" s="1"/>
      <c r="N12" s="1"/>
      <c r="O12" s="1"/>
      <c r="P12" s="1"/>
      <c r="Q12" s="1"/>
      <c r="R12" s="1"/>
    </row>
    <row r="13" spans="1:43" ht="18.5">
      <c r="A13" s="1"/>
      <c r="B13" s="1">
        <v>46</v>
      </c>
      <c r="C13">
        <f>HLOOKUP(C$3,$D$3:$I$20,11,FALSE)</f>
        <v>7.9402160193611655</v>
      </c>
      <c r="D13" s="1">
        <v>8.2173372261145037</v>
      </c>
      <c r="E13" s="1">
        <v>7.9402160193611655</v>
      </c>
      <c r="F13" s="1">
        <v>7.2644710990661734</v>
      </c>
      <c r="G13" s="1">
        <v>8.82748373078668</v>
      </c>
      <c r="H13" s="1">
        <v>9.5928138765941355</v>
      </c>
      <c r="I13" s="96"/>
      <c r="J13" s="1"/>
      <c r="K13" s="1"/>
      <c r="L13" s="1"/>
      <c r="M13" s="1"/>
      <c r="N13" s="1"/>
      <c r="O13" s="1"/>
      <c r="P13" s="1"/>
      <c r="Q13" s="1"/>
      <c r="R13" s="1"/>
    </row>
    <row r="14" spans="1:43" ht="18.5">
      <c r="A14" s="1"/>
      <c r="B14" s="1">
        <v>50</v>
      </c>
      <c r="C14">
        <f>HLOOKUP(C$3,$D$3:$I$20,12,FALSE)</f>
        <v>6.2568902232565984</v>
      </c>
      <c r="D14" s="1">
        <v>6.625639005416124</v>
      </c>
      <c r="E14" s="1">
        <v>6.2568902232565984</v>
      </c>
      <c r="F14" s="1">
        <v>5.5224509295101054</v>
      </c>
      <c r="G14" s="1">
        <v>7.0831729455832306</v>
      </c>
      <c r="H14" s="1">
        <v>7.6425948154825463</v>
      </c>
      <c r="I14" s="96"/>
      <c r="J14" s="1"/>
      <c r="K14" s="1"/>
      <c r="L14" s="1"/>
      <c r="M14" s="1"/>
      <c r="N14" s="1"/>
      <c r="O14" s="1"/>
      <c r="P14" s="1"/>
      <c r="Q14" s="1"/>
      <c r="R14" s="1"/>
    </row>
    <row r="15" spans="1:43" ht="18.5">
      <c r="A15" s="1"/>
      <c r="B15" s="1">
        <v>54</v>
      </c>
      <c r="C15">
        <f>HLOOKUP(C$3,$D$3:$I$20,13,FALSE)</f>
        <v>4.9304294959261998</v>
      </c>
      <c r="D15" s="1">
        <v>5.3422527300670213</v>
      </c>
      <c r="E15" s="1">
        <v>4.9304294959261998</v>
      </c>
      <c r="F15" s="1">
        <v>4.1981671966135821</v>
      </c>
      <c r="G15" s="1">
        <v>5.6835379715359853</v>
      </c>
      <c r="H15" s="1"/>
      <c r="I15" s="96"/>
      <c r="J15" s="1"/>
      <c r="K15" s="1"/>
      <c r="L15" s="1"/>
      <c r="M15" s="1"/>
      <c r="N15" s="1"/>
      <c r="O15" s="1"/>
      <c r="P15" s="1"/>
      <c r="Q15" s="1"/>
      <c r="R15" s="1"/>
    </row>
    <row r="16" spans="1:43" ht="18.5">
      <c r="A16" s="1"/>
      <c r="B16" s="1">
        <v>58</v>
      </c>
      <c r="C16">
        <f>HLOOKUP(C$3,$D$3:$I$20,14,FALSE)</f>
        <v>3.8851784427898459</v>
      </c>
      <c r="D16" s="1">
        <v>4.307458376253039</v>
      </c>
      <c r="E16" s="1">
        <v>3.8851784427898459</v>
      </c>
      <c r="F16" s="1">
        <v>3.1914467028656448</v>
      </c>
      <c r="G16" s="1">
        <v>4.5604708683604755</v>
      </c>
      <c r="H16" s="1"/>
      <c r="I16" s="96"/>
      <c r="J16" s="1"/>
      <c r="K16" s="1"/>
      <c r="L16" s="1"/>
      <c r="M16" s="1"/>
      <c r="N16" s="1"/>
      <c r="O16" s="1"/>
      <c r="P16" s="1"/>
      <c r="Q16" s="1"/>
      <c r="R16" s="1"/>
    </row>
    <row r="17" spans="1:43" ht="18.5">
      <c r="A17" s="1"/>
      <c r="B17" s="1">
        <v>62</v>
      </c>
      <c r="C17">
        <f>HLOOKUP(C$3,$D$3:$I$20,15,FALSE)</f>
        <v>3.0615206129183985</v>
      </c>
      <c r="D17" s="1">
        <v>3.4731036887728255</v>
      </c>
      <c r="E17" s="1">
        <v>3.0615206129183985</v>
      </c>
      <c r="F17" s="1">
        <v>2.4261377835184632</v>
      </c>
      <c r="G17" s="1"/>
      <c r="H17" s="1"/>
      <c r="I17" s="97"/>
      <c r="J17" s="1"/>
      <c r="K17" s="1"/>
      <c r="L17" s="1"/>
      <c r="M17" s="1"/>
      <c r="N17" s="1"/>
      <c r="O17" s="1"/>
      <c r="P17" s="1"/>
      <c r="Q17" s="1"/>
      <c r="R17" s="1"/>
    </row>
    <row r="18" spans="1:43" ht="18.5">
      <c r="A18" s="1"/>
      <c r="B18" s="1">
        <v>66</v>
      </c>
      <c r="C18">
        <f>HLOOKUP(C$3,$D$3:$I$20,16,FALSE)</f>
        <v>2.4124782429796983</v>
      </c>
      <c r="D18" s="1">
        <v>2.8003635042575294</v>
      </c>
      <c r="E18" s="1">
        <v>2.4124782429796983</v>
      </c>
      <c r="F18" s="1">
        <v>1.8443499430307357</v>
      </c>
      <c r="G18" s="1"/>
      <c r="H18" s="1"/>
      <c r="I18" s="96"/>
      <c r="J18" s="1"/>
      <c r="K18" s="1"/>
      <c r="L18" s="1"/>
      <c r="M18" s="1"/>
      <c r="N18" s="1"/>
      <c r="O18" s="1"/>
      <c r="P18" s="1"/>
      <c r="Q18" s="1"/>
      <c r="R18" s="1"/>
    </row>
    <row r="19" spans="1:43" ht="18.5">
      <c r="A19" s="1"/>
      <c r="B19" s="1">
        <v>70</v>
      </c>
      <c r="C19">
        <f>HLOOKUP(C$3,$D$3:$I$20,17,FALSE)</f>
        <v>1.9010328554680023</v>
      </c>
      <c r="D19" s="1">
        <v>2.2579330934828459</v>
      </c>
      <c r="E19" s="1">
        <v>1.9010328554680023</v>
      </c>
      <c r="F19" s="1">
        <v>1.4020748266919651</v>
      </c>
      <c r="G19" s="1"/>
      <c r="H19" s="1"/>
      <c r="I19" s="96"/>
      <c r="J19" s="1"/>
      <c r="K19" s="1"/>
      <c r="L19" s="1"/>
      <c r="M19" s="1"/>
      <c r="N19" s="1"/>
      <c r="O19" s="1"/>
      <c r="P19" s="1"/>
      <c r="Q19" s="1"/>
      <c r="R19" s="1"/>
    </row>
    <row r="20" spans="1:43" ht="18.5">
      <c r="A20" s="1"/>
      <c r="B20" s="1">
        <v>74</v>
      </c>
      <c r="C20">
        <f>HLOOKUP(C$3,$D$3:$I$21,18,FALSE)</f>
        <v>0</v>
      </c>
      <c r="D20" s="1">
        <v>1.8205714532752186</v>
      </c>
      <c r="E20" s="1"/>
      <c r="F20" s="1"/>
      <c r="G20" s="1"/>
      <c r="H20" s="1"/>
      <c r="I20" s="96"/>
      <c r="J20" s="1"/>
      <c r="K20" s="1"/>
      <c r="L20" s="1"/>
      <c r="M20" s="1"/>
      <c r="N20" s="1"/>
      <c r="O20" s="1"/>
      <c r="P20" s="1"/>
      <c r="Q20" s="1"/>
      <c r="R20" s="1"/>
    </row>
    <row r="21" spans="1:43" ht="18.5">
      <c r="A21" s="1"/>
      <c r="B21" s="1">
        <v>78</v>
      </c>
      <c r="C21">
        <f>HLOOKUP(C$3,$D$3:$I$21,19,FALSE)</f>
        <v>0</v>
      </c>
      <c r="D21" s="1">
        <v>1.467926762775809</v>
      </c>
      <c r="E21" s="1"/>
      <c r="F21" s="1"/>
      <c r="G21" s="1"/>
      <c r="H21" s="1"/>
      <c r="I21" s="1"/>
      <c r="J21" s="1"/>
      <c r="K21" s="1"/>
      <c r="L21" s="1"/>
      <c r="M21" s="1"/>
      <c r="N21" s="1"/>
      <c r="O21" s="1"/>
      <c r="P21" s="1"/>
      <c r="Q21" s="1"/>
      <c r="R21" s="1"/>
    </row>
    <row r="22" spans="1:43" ht="18.5">
      <c r="A22" s="1"/>
      <c r="B22" s="1">
        <v>82</v>
      </c>
      <c r="C22" s="1"/>
      <c r="D22" s="1"/>
      <c r="E22" s="1"/>
      <c r="F22" s="1"/>
      <c r="G22" s="1"/>
      <c r="H22" s="1"/>
      <c r="I22" s="1"/>
      <c r="J22" s="1"/>
      <c r="K22" s="1"/>
      <c r="L22" s="1"/>
      <c r="M22" s="1"/>
      <c r="N22" s="1"/>
      <c r="O22" s="1"/>
      <c r="P22" s="1"/>
      <c r="Q22" s="1"/>
      <c r="R22" s="1"/>
    </row>
    <row r="23" spans="1:43" ht="18.5">
      <c r="A23" s="1"/>
      <c r="B23" s="1">
        <v>86</v>
      </c>
      <c r="C23" s="1"/>
      <c r="D23" s="1"/>
      <c r="E23" s="1"/>
      <c r="F23" s="1"/>
      <c r="G23" s="1"/>
      <c r="H23" s="1"/>
      <c r="I23" s="1"/>
      <c r="J23" s="1"/>
      <c r="K23" s="1"/>
      <c r="L23" s="1"/>
      <c r="M23" s="1"/>
      <c r="N23" s="1"/>
      <c r="O23" s="1"/>
      <c r="P23" s="1"/>
      <c r="Q23" s="1"/>
      <c r="R23" s="1"/>
    </row>
    <row r="24" spans="1:43" ht="18.5">
      <c r="A24" s="1"/>
      <c r="B24" s="1">
        <v>90</v>
      </c>
      <c r="C24" s="1"/>
      <c r="D24" s="1"/>
      <c r="E24" s="1"/>
      <c r="F24" s="1"/>
      <c r="G24" s="1"/>
      <c r="H24" s="1"/>
      <c r="I24" s="1"/>
      <c r="J24" s="1"/>
      <c r="K24" s="1"/>
      <c r="L24" s="1"/>
      <c r="M24" s="1"/>
      <c r="N24" s="1"/>
      <c r="O24" s="1"/>
      <c r="P24" s="1"/>
      <c r="Q24" s="1"/>
      <c r="R24" s="1"/>
    </row>
    <row r="25" spans="1:43" ht="18.5">
      <c r="A25" s="1"/>
      <c r="B25" s="1"/>
      <c r="C25" s="1"/>
      <c r="D25" s="1"/>
      <c r="E25" s="1"/>
      <c r="F25" s="1"/>
      <c r="G25" s="1"/>
      <c r="H25" s="1"/>
      <c r="I25" s="1"/>
      <c r="J25" s="1"/>
      <c r="K25" s="1"/>
      <c r="L25" s="1"/>
      <c r="M25" s="1"/>
      <c r="N25" s="1"/>
      <c r="O25" s="1"/>
      <c r="P25" s="1"/>
      <c r="Q25" s="1"/>
      <c r="R25" s="1"/>
    </row>
    <row r="26" spans="1:43" ht="18.5">
      <c r="A26" s="1"/>
      <c r="B26" s="1"/>
      <c r="C26" s="1" t="str">
        <f>Eloszlás!V1</f>
        <v>II. modell</v>
      </c>
      <c r="D26" s="1" t="s">
        <v>96</v>
      </c>
      <c r="E26" s="1" t="s">
        <v>97</v>
      </c>
      <c r="F26" s="1" t="s">
        <v>98</v>
      </c>
      <c r="G26" s="1" t="s">
        <v>99</v>
      </c>
      <c r="H26" s="1" t="s">
        <v>100</v>
      </c>
      <c r="I26" s="1" t="s">
        <v>147</v>
      </c>
      <c r="J26" s="1"/>
      <c r="K26" s="1"/>
      <c r="L26" s="1"/>
      <c r="M26" s="1"/>
      <c r="N26" s="1"/>
      <c r="O26" s="1"/>
      <c r="P26" s="1"/>
      <c r="Q26" s="1"/>
      <c r="R26" s="1"/>
    </row>
    <row r="27" spans="1:43" ht="18.5">
      <c r="A27" s="1"/>
      <c r="B27" s="183" t="s">
        <v>78</v>
      </c>
      <c r="C27" s="1"/>
      <c r="D27" s="1"/>
      <c r="E27" s="1"/>
      <c r="F27" s="1"/>
      <c r="G27" s="1"/>
      <c r="H27" s="1"/>
      <c r="I27" s="1"/>
      <c r="J27" s="1"/>
      <c r="K27" s="1"/>
      <c r="L27" s="1"/>
      <c r="M27" s="1"/>
      <c r="N27" s="1"/>
      <c r="O27" s="1"/>
      <c r="P27" s="1"/>
      <c r="Q27" s="1"/>
      <c r="R27" s="1"/>
    </row>
    <row r="28" spans="1:43" ht="18.5">
      <c r="A28" s="1"/>
      <c r="B28" s="1">
        <v>14</v>
      </c>
      <c r="C28" s="1">
        <f>HLOOKUP(C$26,$D$26:$I$44,3,FALSE)</f>
        <v>0.82218307177833116</v>
      </c>
      <c r="D28" s="1">
        <v>0.70811498411913931</v>
      </c>
      <c r="E28" s="1">
        <v>0.82218307177833116</v>
      </c>
      <c r="F28" s="1">
        <v>1.0025984546886857</v>
      </c>
      <c r="G28" s="1">
        <v>0.7907797116130475</v>
      </c>
      <c r="H28" s="1">
        <v>0.90977381655306822</v>
      </c>
      <c r="I28" s="1">
        <f t="shared" ref="I28:I44" si="0">(B28/200)^2*PI()*I5</f>
        <v>0</v>
      </c>
      <c r="J28" s="1"/>
      <c r="K28" s="1"/>
      <c r="L28" s="1"/>
      <c r="M28" s="1"/>
      <c r="N28" s="1"/>
      <c r="O28" s="1"/>
      <c r="P28" s="1"/>
      <c r="Q28" s="1"/>
      <c r="R28" s="1"/>
    </row>
    <row r="29" spans="1:43" ht="18.5">
      <c r="A29" s="1"/>
      <c r="B29" s="1">
        <v>18</v>
      </c>
      <c r="C29">
        <f>HLOOKUP(C$3,$D$26:$I$43,4,FALSE)</f>
        <v>1.0709857368462716</v>
      </c>
      <c r="D29" s="1">
        <v>0.94382044994522907</v>
      </c>
      <c r="E29" s="1">
        <v>1.0709857368462716</v>
      </c>
      <c r="F29" s="1">
        <v>1.2599225095020703</v>
      </c>
      <c r="G29" s="1">
        <v>1.0489031201727155</v>
      </c>
      <c r="H29" s="1">
        <v>1.198166546356616</v>
      </c>
      <c r="I29" s="1">
        <f t="shared" si="0"/>
        <v>0</v>
      </c>
      <c r="J29" s="1"/>
      <c r="K29" s="1"/>
      <c r="L29" s="1"/>
      <c r="M29" s="1"/>
      <c r="N29" s="1"/>
      <c r="O29" s="1"/>
      <c r="P29" s="1"/>
      <c r="Q29" s="1"/>
      <c r="R29" s="1"/>
    </row>
    <row r="30" spans="1:43" ht="18.5">
      <c r="A30" s="1"/>
      <c r="B30" s="1">
        <v>22</v>
      </c>
      <c r="C30">
        <f>HLOOKUP(C$3,$D$26:$I$43,5,FALSE)</f>
        <v>1.2606956547755348</v>
      </c>
      <c r="D30" s="1">
        <v>1.136806097329524</v>
      </c>
      <c r="E30" s="1">
        <v>1.2606956547755348</v>
      </c>
      <c r="F30" s="1">
        <v>1.4307773345498807</v>
      </c>
      <c r="G30" s="1">
        <v>1.2572644876397163</v>
      </c>
      <c r="H30" s="1">
        <v>1.4259764664859285</v>
      </c>
      <c r="I30" s="1">
        <f t="shared" si="0"/>
        <v>0</v>
      </c>
      <c r="J30" s="1"/>
      <c r="K30" s="1"/>
      <c r="L30" s="1"/>
      <c r="M30" s="1"/>
      <c r="N30" s="1"/>
      <c r="O30" s="1"/>
      <c r="P30" s="1"/>
      <c r="Q30" s="1"/>
      <c r="R30" s="1"/>
      <c r="AB30" t="s">
        <v>279</v>
      </c>
      <c r="AC30" t="s">
        <v>280</v>
      </c>
      <c r="AD30" t="s">
        <v>281</v>
      </c>
    </row>
    <row r="31" spans="1:43" ht="19.5" customHeight="1">
      <c r="A31" s="1"/>
      <c r="B31" s="1">
        <v>26</v>
      </c>
      <c r="C31">
        <f>HLOOKUP(C$3,$D$26:$I$43,6,FALSE)</f>
        <v>1.3875153862625418</v>
      </c>
      <c r="D31" s="1">
        <v>1.2802193538080857</v>
      </c>
      <c r="E31" s="1">
        <v>1.3875153862625418</v>
      </c>
      <c r="F31" s="1">
        <v>1.5191520754007806</v>
      </c>
      <c r="G31" s="1">
        <v>1.4090256628518705</v>
      </c>
      <c r="H31" s="1">
        <v>1.5867500098639533</v>
      </c>
      <c r="I31" s="1">
        <f t="shared" si="0"/>
        <v>0</v>
      </c>
      <c r="J31" s="1"/>
      <c r="K31" s="1"/>
      <c r="L31" s="1"/>
      <c r="M31" s="1"/>
      <c r="N31" s="1"/>
      <c r="O31" s="1"/>
      <c r="P31" s="1"/>
      <c r="Q31" s="1"/>
      <c r="R31" s="1"/>
      <c r="Z31" t="s">
        <v>96</v>
      </c>
      <c r="AA31" t="s">
        <v>244</v>
      </c>
      <c r="AB31" t="s">
        <v>274</v>
      </c>
      <c r="AC31" t="s">
        <v>272</v>
      </c>
      <c r="AD31" t="s">
        <v>269</v>
      </c>
      <c r="AL31" s="324"/>
      <c r="AM31" s="324"/>
      <c r="AN31" s="324"/>
      <c r="AO31" s="324"/>
      <c r="AP31" s="324"/>
      <c r="AQ31" s="324"/>
    </row>
    <row r="32" spans="1:43" ht="20.25" customHeight="1">
      <c r="A32" s="1"/>
      <c r="B32" s="1">
        <v>30</v>
      </c>
      <c r="C32">
        <f>HLOOKUP(C$3,$D$26:$I$43,7,FALSE)</f>
        <v>1.455659633043483</v>
      </c>
      <c r="D32" s="1">
        <v>1.3742851752631857</v>
      </c>
      <c r="E32" s="1">
        <v>1.455659633043483</v>
      </c>
      <c r="F32" s="1">
        <v>1.5375347144196834</v>
      </c>
      <c r="G32" s="1">
        <v>1.5052396045637673</v>
      </c>
      <c r="H32" s="1">
        <v>1.6830582242200449</v>
      </c>
      <c r="I32" s="1">
        <f t="shared" si="0"/>
        <v>0</v>
      </c>
      <c r="J32" s="1"/>
      <c r="K32" s="1"/>
      <c r="L32" s="1"/>
      <c r="M32" s="1"/>
      <c r="N32" s="1"/>
      <c r="O32" s="1"/>
      <c r="P32" s="1"/>
      <c r="Q32" s="1"/>
      <c r="R32" s="1"/>
      <c r="Z32" t="s">
        <v>97</v>
      </c>
      <c r="AA32" t="s">
        <v>245</v>
      </c>
      <c r="AB32" t="s">
        <v>273</v>
      </c>
      <c r="AC32" t="s">
        <v>275</v>
      </c>
      <c r="AD32" t="s">
        <v>270</v>
      </c>
      <c r="AL32" s="324"/>
      <c r="AM32" s="324"/>
      <c r="AN32" s="228"/>
      <c r="AO32" s="228"/>
      <c r="AP32" s="228"/>
      <c r="AQ32" s="324"/>
    </row>
    <row r="33" spans="1:43" ht="18.5">
      <c r="A33" s="1"/>
      <c r="B33" s="1">
        <v>34</v>
      </c>
      <c r="C33">
        <f>HLOOKUP(C$3,$D$26:$I$43,8,FALSE)</f>
        <v>1.4733345757878158</v>
      </c>
      <c r="D33" s="1">
        <v>1.4232750823975566</v>
      </c>
      <c r="E33" s="1">
        <v>1.4733345757878158</v>
      </c>
      <c r="F33" s="1">
        <v>1.5013021963628124</v>
      </c>
      <c r="G33" s="1">
        <v>1.5513574700660819</v>
      </c>
      <c r="H33" s="1">
        <v>1.7223019058277143</v>
      </c>
      <c r="I33" s="1">
        <f t="shared" si="0"/>
        <v>0</v>
      </c>
      <c r="J33" s="1"/>
      <c r="K33" s="1"/>
      <c r="L33" s="1"/>
      <c r="M33" s="1"/>
      <c r="N33" s="1"/>
      <c r="O33" s="1"/>
      <c r="P33" s="1"/>
      <c r="Q33" s="1"/>
      <c r="R33" s="1"/>
      <c r="Z33" t="s">
        <v>98</v>
      </c>
      <c r="AA33" t="s">
        <v>244</v>
      </c>
      <c r="AB33" t="s">
        <v>246</v>
      </c>
      <c r="AC33" t="s">
        <v>276</v>
      </c>
      <c r="AD33" t="s">
        <v>271</v>
      </c>
      <c r="AL33" s="324"/>
      <c r="AM33" s="324"/>
      <c r="AN33" s="228"/>
      <c r="AO33" s="228"/>
      <c r="AP33" s="228"/>
      <c r="AQ33" s="324"/>
    </row>
    <row r="34" spans="1:43" ht="18.5">
      <c r="A34" s="1"/>
      <c r="B34" s="1">
        <v>38</v>
      </c>
      <c r="C34">
        <f>HLOOKUP(C$3,$D$26:$I$43,9,FALSE)</f>
        <v>1.4502302425785756</v>
      </c>
      <c r="D34" s="1">
        <v>1.4334906516135333</v>
      </c>
      <c r="E34" s="1">
        <v>1.4502302425785756</v>
      </c>
      <c r="F34" s="1">
        <v>1.4256251370680917</v>
      </c>
      <c r="G34" s="1">
        <v>1.5549347178794111</v>
      </c>
      <c r="H34" s="1">
        <v>1.7140104226388626</v>
      </c>
      <c r="I34" s="1">
        <f t="shared" si="0"/>
        <v>0</v>
      </c>
      <c r="J34" s="1"/>
      <c r="K34" s="1"/>
      <c r="L34" s="1"/>
      <c r="M34" s="1"/>
      <c r="N34" s="1"/>
      <c r="O34" s="1"/>
      <c r="P34" s="1"/>
      <c r="Q34" s="1"/>
      <c r="R34" s="1"/>
      <c r="Z34" t="s">
        <v>99</v>
      </c>
      <c r="AA34" t="s">
        <v>244</v>
      </c>
      <c r="AB34" t="s">
        <v>248</v>
      </c>
      <c r="AC34" t="s">
        <v>277</v>
      </c>
      <c r="AD34" t="s">
        <v>247</v>
      </c>
      <c r="AL34" s="324"/>
      <c r="AM34" s="324"/>
      <c r="AN34" s="228"/>
      <c r="AO34" s="228"/>
      <c r="AP34" s="324"/>
      <c r="AQ34" s="324"/>
    </row>
    <row r="35" spans="1:43" ht="18.5">
      <c r="A35" s="1"/>
      <c r="B35" s="1">
        <v>42</v>
      </c>
      <c r="C35">
        <f>HLOOKUP(C$3,$D$26:$I$43,10,FALSE)</f>
        <v>1.39602939373406</v>
      </c>
      <c r="D35" s="1">
        <v>1.4119616868881786</v>
      </c>
      <c r="E35" s="1">
        <v>1.39602939373406</v>
      </c>
      <c r="F35" s="1">
        <v>1.3239287010438532</v>
      </c>
      <c r="G35" s="1">
        <v>1.5241737157154007</v>
      </c>
      <c r="H35" s="1">
        <v>1.6681675283626716</v>
      </c>
      <c r="I35" s="1">
        <f t="shared" si="0"/>
        <v>0</v>
      </c>
      <c r="J35" s="1"/>
      <c r="K35" s="1"/>
      <c r="L35" s="1"/>
      <c r="M35" s="1"/>
      <c r="N35" s="1"/>
      <c r="O35" s="1"/>
      <c r="P35" s="1"/>
      <c r="Q35" s="1"/>
      <c r="R35" s="1"/>
      <c r="Z35" t="s">
        <v>100</v>
      </c>
      <c r="AA35" t="s">
        <v>245</v>
      </c>
      <c r="AB35" t="s">
        <v>250</v>
      </c>
      <c r="AC35" t="s">
        <v>268</v>
      </c>
      <c r="AD35" t="s">
        <v>249</v>
      </c>
      <c r="AL35" s="324"/>
      <c r="AM35" s="324"/>
      <c r="AN35" s="228"/>
      <c r="AO35" s="228"/>
      <c r="AP35" s="324"/>
      <c r="AQ35" s="324"/>
    </row>
    <row r="36" spans="1:43" ht="18.5">
      <c r="A36" s="1"/>
      <c r="B36" s="1">
        <v>46</v>
      </c>
      <c r="C36">
        <f>HLOOKUP(C$3,$D$26:$I$43,11,FALSE)</f>
        <v>1.3195864962286403</v>
      </c>
      <c r="D36" s="1">
        <v>1.3656413392402933</v>
      </c>
      <c r="E36" s="1">
        <v>1.3195864962286403</v>
      </c>
      <c r="F36" s="1">
        <v>1.2072842780595037</v>
      </c>
      <c r="G36" s="1">
        <v>1.4670417402272788</v>
      </c>
      <c r="H36" s="1">
        <v>1.5942321495438088</v>
      </c>
      <c r="I36" s="1">
        <f t="shared" si="0"/>
        <v>0</v>
      </c>
      <c r="J36" s="1"/>
      <c r="K36" s="1"/>
      <c r="L36" s="1"/>
      <c r="M36" s="1"/>
      <c r="N36" s="1"/>
      <c r="O36" s="1"/>
      <c r="P36" s="1"/>
      <c r="Q36" s="1"/>
      <c r="R36" s="1"/>
      <c r="Z36" t="s">
        <v>147</v>
      </c>
      <c r="AB36" s="104"/>
      <c r="AC36" s="104"/>
      <c r="AD36" s="104"/>
      <c r="AL36" s="324"/>
      <c r="AM36" s="324"/>
      <c r="AN36" s="229"/>
      <c r="AO36" s="228"/>
      <c r="AP36" s="324"/>
      <c r="AQ36" s="324"/>
    </row>
    <row r="37" spans="1:43" ht="24.75" customHeight="1">
      <c r="A37" s="1"/>
      <c r="B37" s="1">
        <v>50</v>
      </c>
      <c r="C37">
        <f>HLOOKUP(C$3,$D$26:$I$43,12,FALSE)</f>
        <v>1.2285375224812956</v>
      </c>
      <c r="D37" s="1">
        <v>1.30094117654708</v>
      </c>
      <c r="E37" s="1">
        <v>1.2285375224812956</v>
      </c>
      <c r="F37" s="1">
        <v>1.0843307043724419</v>
      </c>
      <c r="G37" s="1">
        <v>1.3907777556218908</v>
      </c>
      <c r="H37" s="1">
        <v>1.5006199829177129</v>
      </c>
      <c r="I37" s="1">
        <f t="shared" si="0"/>
        <v>0</v>
      </c>
      <c r="J37" s="1"/>
      <c r="K37" s="1"/>
      <c r="L37" s="1"/>
      <c r="M37" s="1"/>
      <c r="N37" s="1"/>
      <c r="O37" s="1"/>
      <c r="P37" s="1"/>
      <c r="Q37" s="1"/>
      <c r="R37" s="1"/>
      <c r="AB37" t="str">
        <f>VLOOKUP(Eloszlás!V1,Z31:AD36,5,FALSE)</f>
        <v>KTT-B 40%, GY-EKL (HJ, KJ, MK, CSNY, BABE) 60%</v>
      </c>
      <c r="AL37" s="324"/>
      <c r="AM37" s="324"/>
      <c r="AN37" s="324"/>
      <c r="AO37" s="228"/>
      <c r="AP37" s="324"/>
      <c r="AQ37" s="324"/>
    </row>
    <row r="38" spans="1:43" ht="18.5">
      <c r="A38" s="1"/>
      <c r="B38" s="1">
        <v>54</v>
      </c>
      <c r="C38">
        <f>HLOOKUP(C$3,$D$26:$I$43,13,FALSE)</f>
        <v>1.1291773389830806</v>
      </c>
      <c r="D38" s="1">
        <v>1.2234939627260557</v>
      </c>
      <c r="E38" s="1">
        <v>1.1291773389830806</v>
      </c>
      <c r="F38" s="1">
        <v>0.96147308618752836</v>
      </c>
      <c r="G38" s="1">
        <v>1.3016558269438767</v>
      </c>
      <c r="H38" s="1"/>
      <c r="I38" s="1">
        <f t="shared" si="0"/>
        <v>0</v>
      </c>
      <c r="J38" s="6"/>
      <c r="K38" s="6"/>
      <c r="L38" s="6"/>
      <c r="M38" s="6"/>
      <c r="N38" s="6"/>
      <c r="O38" s="6"/>
      <c r="P38" s="6"/>
      <c r="Q38" s="6"/>
      <c r="R38" s="6"/>
      <c r="AB38" t="str">
        <f>VLOOKUP(V1,Z31:AD36,3,FALSE)</f>
        <v>17,5 m2/ha</v>
      </c>
      <c r="AL38" s="324"/>
      <c r="AM38" s="324"/>
      <c r="AN38" s="324"/>
      <c r="AO38" s="228"/>
      <c r="AP38" s="324"/>
      <c r="AQ38" s="324"/>
    </row>
    <row r="39" spans="1:43" ht="18.5">
      <c r="A39" s="1"/>
      <c r="B39" s="1">
        <v>58</v>
      </c>
      <c r="C39">
        <f>HLOOKUP(C$3,$D$26:$I$43,14,FALSE)</f>
        <v>1.0264950013207124</v>
      </c>
      <c r="D39" s="1">
        <v>1.1380647135593989</v>
      </c>
      <c r="E39" s="1">
        <v>1.0264950013207124</v>
      </c>
      <c r="F39" s="1">
        <v>0.84320556589947504</v>
      </c>
      <c r="G39" s="1">
        <v>1.2049126234416241</v>
      </c>
      <c r="H39" s="1"/>
      <c r="I39" s="1">
        <f t="shared" si="0"/>
        <v>0</v>
      </c>
      <c r="J39" s="6"/>
      <c r="K39" s="6"/>
      <c r="L39" s="6"/>
      <c r="M39" s="6"/>
      <c r="N39" s="6"/>
      <c r="O39" s="6"/>
      <c r="P39" s="6"/>
      <c r="Q39" s="6"/>
      <c r="R39" s="6"/>
      <c r="AB39" t="str">
        <f>VLOOKUP(V1,Z31:AD36,4,FALSE)</f>
        <v>KTT 70 cm; B 60-65 cm; HJ-MK-CSNY 55-65 cm</v>
      </c>
      <c r="AL39" s="324"/>
      <c r="AM39" s="324"/>
      <c r="AN39" s="324"/>
      <c r="AO39" s="228"/>
      <c r="AP39" s="324"/>
      <c r="AQ39" s="324"/>
    </row>
    <row r="40" spans="1:43" ht="18.75" customHeight="1">
      <c r="A40" s="1"/>
      <c r="B40" s="1">
        <v>62</v>
      </c>
      <c r="C40">
        <f>HLOOKUP(C$3,$D$26:$I$43,15,FALSE)</f>
        <v>0.9242946690370194</v>
      </c>
      <c r="D40" s="1">
        <v>1.0485545029485952</v>
      </c>
      <c r="E40" s="1">
        <v>0.9242946690370194</v>
      </c>
      <c r="F40" s="1">
        <v>0.73246811084435981</v>
      </c>
      <c r="G40" s="1"/>
      <c r="H40" s="1"/>
      <c r="I40" s="1">
        <f t="shared" si="0"/>
        <v>0</v>
      </c>
      <c r="AL40" s="324"/>
      <c r="AM40" s="324"/>
      <c r="AN40" s="324"/>
      <c r="AO40" s="228"/>
      <c r="AP40" s="324"/>
      <c r="AQ40" s="324"/>
    </row>
    <row r="41" spans="1:43" ht="18.5">
      <c r="A41" s="1"/>
      <c r="B41" s="1">
        <v>66</v>
      </c>
      <c r="C41">
        <f>HLOOKUP(C$3,$D$26:$I$43,16,FALSE)</f>
        <v>0.82535570544232628</v>
      </c>
      <c r="D41" s="1">
        <v>0.95805879380561454</v>
      </c>
      <c r="E41" s="1">
        <v>0.82535570544232628</v>
      </c>
      <c r="F41" s="1">
        <v>0.63098796962931092</v>
      </c>
      <c r="G41" s="1"/>
      <c r="H41" s="1"/>
      <c r="I41" s="1">
        <f t="shared" si="0"/>
        <v>0</v>
      </c>
      <c r="AL41" s="324"/>
      <c r="AM41" s="324"/>
      <c r="AN41" s="324"/>
      <c r="AO41" s="228"/>
      <c r="AP41" s="324"/>
      <c r="AQ41" s="324"/>
    </row>
    <row r="42" spans="1:43" ht="18.5">
      <c r="A42" s="1"/>
      <c r="B42" s="1">
        <v>70</v>
      </c>
      <c r="C42">
        <f>HLOOKUP(C$3,$D$26:$I$43,17,FALSE)</f>
        <v>0.73160317948896003</v>
      </c>
      <c r="D42" s="1">
        <v>0.86895448730091562</v>
      </c>
      <c r="E42" s="1">
        <v>0.73160317948896003</v>
      </c>
      <c r="F42" s="1">
        <v>0.53958162697653589</v>
      </c>
      <c r="G42" s="1"/>
      <c r="H42" s="1"/>
      <c r="I42" s="1">
        <f t="shared" si="0"/>
        <v>0</v>
      </c>
      <c r="AL42" s="324"/>
      <c r="AM42" s="324"/>
      <c r="AN42" s="228"/>
      <c r="AO42" s="228"/>
      <c r="AP42" s="324"/>
      <c r="AQ42" s="324"/>
    </row>
    <row r="43" spans="1:43" ht="18.5">
      <c r="A43" s="1"/>
      <c r="B43" s="1">
        <v>74</v>
      </c>
      <c r="C43">
        <f>HLOOKUP(C$3,$D$26:$I$44,18,FALSE)</f>
        <v>0</v>
      </c>
      <c r="D43" s="1">
        <v>0.78299871531313214</v>
      </c>
      <c r="E43" s="1"/>
      <c r="F43" s="1"/>
      <c r="G43" s="1"/>
      <c r="H43" s="1"/>
      <c r="I43" s="1">
        <f t="shared" si="0"/>
        <v>0</v>
      </c>
      <c r="AL43" s="324"/>
      <c r="AM43" s="324"/>
      <c r="AN43" s="228"/>
      <c r="AO43" s="228"/>
      <c r="AP43" s="324"/>
      <c r="AQ43" s="324"/>
    </row>
    <row r="44" spans="1:43" ht="18.5">
      <c r="A44" s="1"/>
      <c r="B44" s="1">
        <v>78</v>
      </c>
      <c r="C44">
        <f>HLOOKUP(C$3,$D$26:$I$44,19,FALSE)</f>
        <v>0</v>
      </c>
      <c r="D44" s="1">
        <v>0.70142860875293234</v>
      </c>
      <c r="E44" s="1"/>
      <c r="F44" s="1"/>
      <c r="G44" s="1"/>
      <c r="H44" s="1"/>
      <c r="I44" s="1">
        <f t="shared" si="0"/>
        <v>0</v>
      </c>
      <c r="AL44" s="324"/>
      <c r="AM44" s="324"/>
      <c r="AN44" s="229"/>
      <c r="AO44" s="228"/>
      <c r="AP44" s="324"/>
      <c r="AQ44" s="324"/>
    </row>
    <row r="45" spans="1:43" ht="18.5">
      <c r="A45" s="1"/>
      <c r="B45" s="1">
        <v>82</v>
      </c>
      <c r="C45" s="1"/>
      <c r="D45" s="1"/>
      <c r="E45" s="1"/>
      <c r="F45" s="1"/>
      <c r="G45" s="1"/>
      <c r="H45" s="1"/>
      <c r="AL45" s="324"/>
      <c r="AM45" s="324"/>
      <c r="AN45" s="228"/>
      <c r="AO45" s="324"/>
      <c r="AP45" s="324"/>
      <c r="AQ45" s="324"/>
    </row>
    <row r="46" spans="1:43" ht="18.5">
      <c r="A46" s="1"/>
      <c r="B46" s="1">
        <v>86</v>
      </c>
      <c r="C46" s="1"/>
      <c r="D46" s="1"/>
      <c r="E46" s="1"/>
      <c r="F46" s="1"/>
      <c r="G46" s="1"/>
      <c r="H46" s="1"/>
      <c r="AL46" s="324"/>
      <c r="AM46" s="324"/>
      <c r="AN46" s="228"/>
      <c r="AO46" s="324"/>
      <c r="AP46" s="324"/>
      <c r="AQ46" s="324"/>
    </row>
    <row r="47" spans="1:43" ht="18.5">
      <c r="B47" s="1">
        <v>90</v>
      </c>
      <c r="C47" s="1"/>
      <c r="D47" s="1"/>
      <c r="E47" s="1"/>
      <c r="F47" s="1"/>
      <c r="G47" s="1"/>
      <c r="H47" s="1"/>
    </row>
  </sheetData>
  <sheetProtection algorithmName="SHA-512" hashValue="U/U6pdIaxfuSPpqwUp5aibZIMX53g991ImfAV81rfx4eoEaZpLtnu/vLwaH3s56bfNVKX86JRVmb7nYcMQxsRg==" saltValue="1oyC3Ue2aJ/59SxPKblv/g==" spinCount="100000" sheet="1" objects="1" scenarios="1"/>
  <mergeCells count="30">
    <mergeCell ref="U3:W5"/>
    <mergeCell ref="Y1:AQ1"/>
    <mergeCell ref="AL31:AL33"/>
    <mergeCell ref="AM31:AM33"/>
    <mergeCell ref="AN31:AQ31"/>
    <mergeCell ref="AQ32:AQ33"/>
    <mergeCell ref="V7:W9"/>
    <mergeCell ref="AL34:AL36"/>
    <mergeCell ref="AM34:AM36"/>
    <mergeCell ref="AP34:AP36"/>
    <mergeCell ref="AQ34:AQ36"/>
    <mergeCell ref="AL37:AL39"/>
    <mergeCell ref="AM37:AM39"/>
    <mergeCell ref="AN37:AN39"/>
    <mergeCell ref="AP37:AP39"/>
    <mergeCell ref="AQ37:AQ39"/>
    <mergeCell ref="AL40:AL41"/>
    <mergeCell ref="AM40:AM41"/>
    <mergeCell ref="AN40:AN41"/>
    <mergeCell ref="AP40:AP41"/>
    <mergeCell ref="AQ40:AQ41"/>
    <mergeCell ref="AL42:AL44"/>
    <mergeCell ref="AM42:AM44"/>
    <mergeCell ref="AP42:AP44"/>
    <mergeCell ref="AQ42:AQ44"/>
    <mergeCell ref="AL45:AL46"/>
    <mergeCell ref="AM45:AM46"/>
    <mergeCell ref="AO45:AO46"/>
    <mergeCell ref="AP45:AP46"/>
    <mergeCell ref="AQ45:AQ46"/>
  </mergeCells>
  <dataValidations count="1">
    <dataValidation type="list" allowBlank="1" showInputMessage="1" showErrorMessage="1" error="Hibás modell beírás!" sqref="V1" xr:uid="{00000000-0002-0000-0600-000000000000}">
      <formula1>$A$3:$A$9</formula1>
    </dataValidation>
  </dataValidations>
  <pageMargins left="0.25" right="0.25" top="0.75" bottom="0.75" header="0.3" footer="0.3"/>
  <pageSetup paperSize="9" scale="6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41"/>
  <sheetViews>
    <sheetView topLeftCell="A21" workbookViewId="0">
      <selection activeCell="G5" sqref="G5"/>
    </sheetView>
  </sheetViews>
  <sheetFormatPr defaultRowHeight="14.5"/>
  <cols>
    <col min="2" max="2" width="12" customWidth="1"/>
    <col min="4" max="4" width="11.54296875" customWidth="1"/>
    <col min="12" max="12" width="14.54296875" customWidth="1"/>
  </cols>
  <sheetData>
    <row r="1" spans="1:12" ht="18.5">
      <c r="A1" s="194" t="s">
        <v>225</v>
      </c>
    </row>
    <row r="2" spans="1:12" ht="18.5">
      <c r="A2" s="194"/>
    </row>
    <row r="4" spans="1:12" ht="15.5">
      <c r="A4" s="68" t="s">
        <v>215</v>
      </c>
      <c r="D4" s="191"/>
    </row>
    <row r="5" spans="1:12">
      <c r="A5" s="2"/>
      <c r="B5" s="188" t="s">
        <v>222</v>
      </c>
      <c r="D5" s="192"/>
    </row>
    <row r="6" spans="1:12">
      <c r="A6" s="2"/>
      <c r="B6" s="188" t="s">
        <v>289</v>
      </c>
      <c r="D6" s="188"/>
      <c r="E6" s="188" t="s">
        <v>290</v>
      </c>
    </row>
    <row r="7" spans="1:12">
      <c r="A7" s="2"/>
      <c r="B7" s="188" t="s">
        <v>291</v>
      </c>
      <c r="D7" s="188"/>
    </row>
    <row r="8" spans="1:12" ht="15" customHeight="1"/>
    <row r="9" spans="1:12" ht="15.5">
      <c r="A9" s="189" t="s">
        <v>216</v>
      </c>
      <c r="D9" s="220" t="str">
        <f>Eloszlás!V1</f>
        <v>II. modell</v>
      </c>
    </row>
    <row r="10" spans="1:12" ht="6.75" customHeight="1"/>
    <row r="11" spans="1:12" ht="18" customHeight="1">
      <c r="A11" s="336" t="s">
        <v>217</v>
      </c>
      <c r="B11" s="336"/>
      <c r="C11" s="336"/>
      <c r="D11" s="336"/>
      <c r="E11" s="336"/>
      <c r="F11" s="336"/>
      <c r="G11" s="336"/>
      <c r="H11" s="336"/>
      <c r="I11" s="336"/>
      <c r="J11" s="336"/>
      <c r="K11" s="336"/>
      <c r="L11" s="336"/>
    </row>
    <row r="12" spans="1:12" ht="15" customHeight="1"/>
    <row r="13" spans="1:12" ht="15" customHeight="1">
      <c r="A13" s="191" t="s">
        <v>266</v>
      </c>
      <c r="B13" s="190"/>
      <c r="C13" s="190"/>
      <c r="D13" s="339"/>
      <c r="E13" s="340"/>
      <c r="F13" s="340"/>
      <c r="G13" s="340"/>
      <c r="H13" s="340"/>
      <c r="I13" s="340"/>
      <c r="J13" s="340"/>
      <c r="K13" s="340"/>
      <c r="L13" s="341"/>
    </row>
    <row r="14" spans="1:12">
      <c r="A14" s="191"/>
      <c r="B14" s="190"/>
      <c r="C14" s="190"/>
      <c r="D14" s="342"/>
      <c r="E14" s="343"/>
      <c r="F14" s="343"/>
      <c r="G14" s="343"/>
      <c r="H14" s="343"/>
      <c r="I14" s="343"/>
      <c r="J14" s="343"/>
      <c r="K14" s="343"/>
      <c r="L14" s="344"/>
    </row>
    <row r="15" spans="1:12">
      <c r="A15" s="191"/>
      <c r="B15" s="190"/>
      <c r="C15" s="190"/>
      <c r="D15" s="342"/>
      <c r="E15" s="343"/>
      <c r="F15" s="343"/>
      <c r="G15" s="343"/>
      <c r="H15" s="343"/>
      <c r="I15" s="343"/>
      <c r="J15" s="343"/>
      <c r="K15" s="343"/>
      <c r="L15" s="344"/>
    </row>
    <row r="16" spans="1:12">
      <c r="A16" s="191"/>
      <c r="B16" s="190"/>
      <c r="C16" s="190"/>
      <c r="D16" s="342"/>
      <c r="E16" s="343"/>
      <c r="F16" s="343"/>
      <c r="G16" s="343"/>
      <c r="H16" s="343"/>
      <c r="I16" s="343"/>
      <c r="J16" s="343"/>
      <c r="K16" s="343"/>
      <c r="L16" s="344"/>
    </row>
    <row r="17" spans="1:12">
      <c r="A17" s="191"/>
      <c r="B17" s="190"/>
      <c r="C17" s="190"/>
      <c r="D17" s="342"/>
      <c r="E17" s="343"/>
      <c r="F17" s="343"/>
      <c r="G17" s="343"/>
      <c r="H17" s="343"/>
      <c r="I17" s="343"/>
      <c r="J17" s="343"/>
      <c r="K17" s="343"/>
      <c r="L17" s="344"/>
    </row>
    <row r="18" spans="1:12">
      <c r="A18" s="191"/>
      <c r="B18" s="190"/>
      <c r="C18" s="190"/>
      <c r="D18" s="345"/>
      <c r="E18" s="346"/>
      <c r="F18" s="346"/>
      <c r="G18" s="346"/>
      <c r="H18" s="346"/>
      <c r="I18" s="346"/>
      <c r="J18" s="346"/>
      <c r="K18" s="346"/>
      <c r="L18" s="347"/>
    </row>
    <row r="19" spans="1:12">
      <c r="A19" s="191"/>
      <c r="B19" s="190"/>
      <c r="C19" s="190"/>
      <c r="D19" s="241"/>
      <c r="E19" s="241"/>
      <c r="F19" s="241"/>
      <c r="G19" s="241"/>
      <c r="H19" s="241"/>
      <c r="I19" s="241"/>
      <c r="J19" s="241"/>
      <c r="K19" s="241"/>
      <c r="L19" s="241"/>
    </row>
    <row r="20" spans="1:12" ht="16.5">
      <c r="A20" s="188" t="s">
        <v>218</v>
      </c>
      <c r="C20" s="10" t="e">
        <f>Eredmény!V39</f>
        <v>#DIV/0!</v>
      </c>
      <c r="D20" t="s">
        <v>219</v>
      </c>
    </row>
    <row r="21" spans="1:12">
      <c r="A21" s="188"/>
      <c r="C21" s="10"/>
    </row>
    <row r="22" spans="1:12">
      <c r="A22" s="188" t="s">
        <v>220</v>
      </c>
      <c r="C22" s="198" t="e">
        <f>IF(C23=0,"",Eredmény!D8)</f>
        <v>#DIV/0!</v>
      </c>
      <c r="D22" s="198" t="e">
        <f>IF(D23=0,"",Eredmény!F8)</f>
        <v>#DIV/0!</v>
      </c>
      <c r="E22" s="198" t="e">
        <f>IF(E23=0,"",Eredmény!H8)</f>
        <v>#DIV/0!</v>
      </c>
      <c r="F22" s="198" t="e">
        <f>IF(F23=0,"",Eredmény!J8)</f>
        <v>#DIV/0!</v>
      </c>
      <c r="G22" s="198" t="e">
        <f>IF(G23=0,"",Eredmény!L8)</f>
        <v>#DIV/0!</v>
      </c>
      <c r="H22" s="198" t="e">
        <f>IF(H23=0,"",Eredmény!N8)</f>
        <v>#DIV/0!</v>
      </c>
      <c r="I22" s="198" t="e">
        <f>IF(I23=0,"",Eredmény!P8)</f>
        <v>#DIV/0!</v>
      </c>
      <c r="J22" s="198" t="e">
        <f>IF(J23=0,"",Eredmény!R8)</f>
        <v>#DIV/0!</v>
      </c>
      <c r="K22" s="198" t="e">
        <f>IF(K23=0,"",Eredmény!T8)</f>
        <v>#DIV/0!</v>
      </c>
    </row>
    <row r="23" spans="1:12">
      <c r="A23" s="188"/>
      <c r="C23" s="197" t="e">
        <f>Eredmény!D40</f>
        <v>#DIV/0!</v>
      </c>
      <c r="D23" s="197" t="e">
        <f>Eredmény!F40</f>
        <v>#DIV/0!</v>
      </c>
      <c r="E23" s="197" t="e">
        <f>Eredmény!H40</f>
        <v>#DIV/0!</v>
      </c>
      <c r="F23" s="197" t="e">
        <f>Eredmény!J40</f>
        <v>#DIV/0!</v>
      </c>
      <c r="G23" s="197" t="e">
        <f>Eredmény!L40</f>
        <v>#DIV/0!</v>
      </c>
      <c r="H23" s="197" t="e">
        <f>Eredmény!N40</f>
        <v>#DIV/0!</v>
      </c>
      <c r="I23" s="197" t="e">
        <f>Eredmény!P40</f>
        <v>#DIV/0!</v>
      </c>
      <c r="J23" s="197" t="e">
        <f>Eredmény!R40</f>
        <v>#DIV/0!</v>
      </c>
      <c r="K23" s="197" t="e">
        <f>Eredmény!T40</f>
        <v>#DIV/0!</v>
      </c>
    </row>
    <row r="24" spans="1:12">
      <c r="A24" s="188"/>
      <c r="C24" s="202"/>
      <c r="D24" s="202"/>
      <c r="E24" s="202"/>
      <c r="F24" s="202"/>
      <c r="G24" s="202"/>
      <c r="H24" s="202"/>
      <c r="I24" s="202"/>
      <c r="J24" s="202"/>
      <c r="K24" s="202"/>
    </row>
    <row r="25" spans="1:12" ht="15" customHeight="1">
      <c r="A25" s="188"/>
      <c r="C25" s="202"/>
      <c r="D25" s="202"/>
      <c r="E25" s="202"/>
      <c r="F25" s="202"/>
      <c r="G25" s="202"/>
      <c r="H25" s="202"/>
      <c r="I25" s="202"/>
      <c r="J25" s="202"/>
      <c r="K25" s="202"/>
    </row>
    <row r="26" spans="1:12">
      <c r="A26" s="188" t="s">
        <v>221</v>
      </c>
      <c r="C26" s="231"/>
      <c r="D26" s="232"/>
      <c r="E26" s="232"/>
      <c r="F26" s="232"/>
      <c r="G26" s="232"/>
      <c r="H26" s="232"/>
      <c r="I26" s="232"/>
      <c r="J26" s="232"/>
      <c r="K26" s="232"/>
      <c r="L26" s="233"/>
    </row>
    <row r="27" spans="1:12">
      <c r="A27" s="188"/>
      <c r="C27" s="234"/>
      <c r="D27" s="235"/>
      <c r="E27" s="235"/>
      <c r="F27" s="235"/>
      <c r="G27" s="235"/>
      <c r="H27" s="235"/>
      <c r="I27" s="235"/>
      <c r="J27" s="235"/>
      <c r="K27" s="235"/>
      <c r="L27" s="236"/>
    </row>
    <row r="28" spans="1:12">
      <c r="A28" s="188"/>
      <c r="C28" s="234"/>
      <c r="D28" s="235"/>
      <c r="E28" s="235"/>
      <c r="F28" s="235"/>
      <c r="G28" s="235"/>
      <c r="H28" s="235"/>
      <c r="I28" s="235"/>
      <c r="J28" s="235"/>
      <c r="K28" s="235"/>
      <c r="L28" s="236"/>
    </row>
    <row r="29" spans="1:12">
      <c r="A29" s="188"/>
      <c r="C29" s="237"/>
      <c r="D29" s="238"/>
      <c r="E29" s="238"/>
      <c r="F29" s="238"/>
      <c r="G29" s="238"/>
      <c r="H29" s="238"/>
      <c r="I29" s="238"/>
      <c r="J29" s="238"/>
      <c r="K29" s="238"/>
      <c r="L29" s="239"/>
    </row>
    <row r="30" spans="1:12">
      <c r="A30" s="188"/>
      <c r="C30" s="240"/>
      <c r="D30" s="240"/>
      <c r="E30" s="240"/>
      <c r="F30" s="240"/>
      <c r="G30" s="240"/>
      <c r="H30" s="240"/>
      <c r="I30" s="240"/>
      <c r="J30" s="240"/>
      <c r="K30" s="240"/>
      <c r="L30" s="240"/>
    </row>
    <row r="31" spans="1:12">
      <c r="A31" s="188"/>
      <c r="C31" s="240"/>
      <c r="D31" s="240"/>
      <c r="E31" s="240"/>
      <c r="F31" s="240"/>
      <c r="G31" s="240"/>
      <c r="H31" s="240"/>
      <c r="I31" s="240"/>
      <c r="J31" s="240"/>
      <c r="K31" s="240"/>
      <c r="L31" s="240"/>
    </row>
    <row r="32" spans="1:12" ht="15" customHeight="1"/>
    <row r="33" spans="1:1" ht="16.5">
      <c r="A33" s="191" t="s">
        <v>223</v>
      </c>
    </row>
    <row r="62" spans="1:14" ht="15" customHeight="1"/>
    <row r="63" spans="1:14">
      <c r="A63" s="216" t="s">
        <v>233</v>
      </c>
      <c r="B63" s="216"/>
      <c r="C63" s="216"/>
      <c r="D63" s="216"/>
      <c r="E63" s="216"/>
      <c r="F63" s="216"/>
      <c r="G63" s="216"/>
      <c r="H63" s="216"/>
      <c r="I63" s="216"/>
      <c r="J63" s="216"/>
      <c r="K63" s="216"/>
      <c r="L63" s="216"/>
      <c r="M63" s="216"/>
      <c r="N63" s="216"/>
    </row>
    <row r="64" spans="1:14" ht="15" customHeight="1"/>
    <row r="65" spans="1:14" ht="16.5">
      <c r="A65" s="219" t="s">
        <v>224</v>
      </c>
      <c r="B65" s="219"/>
      <c r="C65" s="219"/>
      <c r="D65" s="219"/>
      <c r="E65" s="219"/>
      <c r="F65" s="219"/>
      <c r="G65" s="219"/>
      <c r="H65" s="219"/>
      <c r="I65" s="219"/>
      <c r="J65" s="219"/>
      <c r="K65" s="219"/>
      <c r="L65" s="219"/>
      <c r="M65" s="219"/>
      <c r="N65" s="219"/>
    </row>
    <row r="66" spans="1:14" ht="16.5">
      <c r="A66" s="199" t="s">
        <v>229</v>
      </c>
      <c r="B66" s="188" t="s">
        <v>227</v>
      </c>
      <c r="G66" s="195" t="e">
        <f>Eredmény!E61</f>
        <v>#DIV/0!</v>
      </c>
      <c r="H66" t="s">
        <v>226</v>
      </c>
    </row>
    <row r="67" spans="1:14">
      <c r="B67" s="188" t="s">
        <v>220</v>
      </c>
      <c r="C67" s="196" t="e">
        <f>IF(C68=0,"",Eredmény!F56)</f>
        <v>#DIV/0!</v>
      </c>
      <c r="D67" s="196" t="e">
        <f>IF(D68=0,"",Eredmény!G56)</f>
        <v>#DIV/0!</v>
      </c>
      <c r="E67" s="196" t="e">
        <f>IF(E68=0,"",Eredmény!H56)</f>
        <v>#DIV/0!</v>
      </c>
      <c r="F67" s="196" t="e">
        <f>IF(F68=0,"",Eredmény!I56)</f>
        <v>#DIV/0!</v>
      </c>
      <c r="G67" s="196" t="e">
        <f>IF(G68=0,"",Eredmény!J56)</f>
        <v>#DIV/0!</v>
      </c>
      <c r="H67" s="196" t="e">
        <f>IF(H68=0,"",Eredmény!K56)</f>
        <v>#DIV/0!</v>
      </c>
      <c r="I67" s="196" t="e">
        <f>IF(I68=0,"",Eredmény!L56)</f>
        <v>#DIV/0!</v>
      </c>
      <c r="J67" s="196" t="e">
        <f>IF(J68=0,"",Eredmény!M56)</f>
        <v>#DIV/0!</v>
      </c>
      <c r="K67" s="196" t="e">
        <f>IF(K68=0,"",Eredmény!N56)</f>
        <v>#DIV/0!</v>
      </c>
    </row>
    <row r="68" spans="1:14">
      <c r="C68" s="197" t="e">
        <f>Eredmény!F61</f>
        <v>#DIV/0!</v>
      </c>
      <c r="D68" s="197" t="e">
        <f>Eredmény!G61</f>
        <v>#DIV/0!</v>
      </c>
      <c r="E68" s="197" t="e">
        <f>Eredmény!H61</f>
        <v>#DIV/0!</v>
      </c>
      <c r="F68" s="197" t="e">
        <f>Eredmény!I61</f>
        <v>#DIV/0!</v>
      </c>
      <c r="G68" s="197" t="e">
        <f>Eredmény!J61</f>
        <v>#DIV/0!</v>
      </c>
      <c r="H68" s="197" t="e">
        <f>Eredmény!K61</f>
        <v>#DIV/0!</v>
      </c>
      <c r="I68" s="197" t="e">
        <f>Eredmény!L61</f>
        <v>#DIV/0!</v>
      </c>
      <c r="J68" s="197" t="e">
        <f>Eredmény!M61</f>
        <v>#DIV/0!</v>
      </c>
      <c r="K68" s="197" t="e">
        <f>Eredmény!N61</f>
        <v>#DIV/0!</v>
      </c>
    </row>
    <row r="69" spans="1:14">
      <c r="B69" s="337" t="s">
        <v>228</v>
      </c>
      <c r="C69" s="338"/>
      <c r="D69" s="338"/>
      <c r="E69" s="338"/>
      <c r="F69" s="338"/>
      <c r="G69" s="338"/>
      <c r="H69" s="338"/>
      <c r="I69" s="338"/>
      <c r="J69" s="338"/>
      <c r="K69" s="338"/>
    </row>
    <row r="71" spans="1:14" ht="16.5">
      <c r="A71" s="199" t="s">
        <v>229</v>
      </c>
      <c r="B71" s="188" t="s">
        <v>292</v>
      </c>
      <c r="G71" s="200" t="e">
        <f>Eredmény!U52</f>
        <v>#DIV/0!</v>
      </c>
      <c r="H71" t="s">
        <v>230</v>
      </c>
    </row>
    <row r="72" spans="1:14">
      <c r="B72" s="188" t="s">
        <v>220</v>
      </c>
      <c r="C72" s="198" t="e">
        <f>IF(C73=0,"",Eredmény!D45)</f>
        <v>#DIV/0!</v>
      </c>
      <c r="D72" s="198" t="e">
        <f>IF(D73=0,"",Eredmény!F45)</f>
        <v>#DIV/0!</v>
      </c>
      <c r="E72" s="198" t="e">
        <f>IF(E73=0,"",Eredmény!H45)</f>
        <v>#DIV/0!</v>
      </c>
      <c r="F72" s="198" t="e">
        <f>IF(F73=0,"",Eredmény!J45)</f>
        <v>#DIV/0!</v>
      </c>
      <c r="G72" s="198" t="e">
        <f>IF(G73=0,"",Eredmény!L45)</f>
        <v>#DIV/0!</v>
      </c>
      <c r="H72" s="198" t="e">
        <f>IF(H73=0,"",Eredmény!N45)</f>
        <v>#DIV/0!</v>
      </c>
      <c r="I72" s="198" t="e">
        <f>IF(I73=0,"",Eredmény!P45)</f>
        <v>#DIV/0!</v>
      </c>
      <c r="J72" s="198" t="e">
        <f>IF(J73=0,"",Eredmény!R45)</f>
        <v>#DIV/0!</v>
      </c>
      <c r="K72" s="198" t="e">
        <f>IF(K73=0,"",Eredmény!T45)</f>
        <v>#DIV/0!</v>
      </c>
    </row>
    <row r="73" spans="1:14">
      <c r="C73" s="197" t="e">
        <f>Eredmény!D53</f>
        <v>#DIV/0!</v>
      </c>
      <c r="D73" s="197" t="e">
        <f>Eredmény!F53</f>
        <v>#DIV/0!</v>
      </c>
      <c r="E73" s="197" t="e">
        <f>Eredmény!H53</f>
        <v>#DIV/0!</v>
      </c>
      <c r="F73" s="197" t="e">
        <f>Eredmény!J53</f>
        <v>#DIV/0!</v>
      </c>
      <c r="G73" s="197" t="e">
        <f>Eredmény!L53</f>
        <v>#DIV/0!</v>
      </c>
      <c r="H73" s="197" t="e">
        <f>Eredmény!N53</f>
        <v>#DIV/0!</v>
      </c>
      <c r="I73" s="197" t="e">
        <f>Eredmény!P53</f>
        <v>#DIV/0!</v>
      </c>
      <c r="J73" s="197" t="e">
        <f>Eredmény!R53</f>
        <v>#DIV/0!</v>
      </c>
      <c r="K73" s="197" t="e">
        <f>Eredmény!T53</f>
        <v>#DIV/0!</v>
      </c>
    </row>
    <row r="74" spans="1:14">
      <c r="C74" s="188" t="s">
        <v>232</v>
      </c>
    </row>
    <row r="75" spans="1:14">
      <c r="B75" s="337" t="s">
        <v>231</v>
      </c>
      <c r="C75" s="338"/>
      <c r="D75" s="338"/>
      <c r="E75" s="338"/>
      <c r="F75" s="338"/>
      <c r="G75" s="338"/>
      <c r="H75" s="338"/>
      <c r="I75" s="338"/>
      <c r="J75" s="338"/>
      <c r="K75" s="338"/>
    </row>
    <row r="77" spans="1:14" ht="15.5">
      <c r="A77" s="68" t="s">
        <v>234</v>
      </c>
    </row>
    <row r="79" spans="1:14" ht="16.5">
      <c r="B79" s="83" t="s">
        <v>237</v>
      </c>
      <c r="C79" s="83"/>
      <c r="D79" s="83"/>
      <c r="E79" s="201" t="e">
        <f>Eredmény!V39</f>
        <v>#DIV/0!</v>
      </c>
      <c r="F79" s="83"/>
      <c r="G79" s="83"/>
      <c r="H79" s="83"/>
      <c r="I79" s="83"/>
      <c r="J79" s="83"/>
      <c r="K79" s="83"/>
    </row>
    <row r="80" spans="1:14" ht="16.5">
      <c r="B80" s="83" t="s">
        <v>235</v>
      </c>
      <c r="C80" s="83"/>
      <c r="D80" s="83"/>
      <c r="E80" s="83"/>
      <c r="F80" s="83"/>
      <c r="G80" s="221"/>
      <c r="H80" s="83"/>
      <c r="I80" s="83"/>
      <c r="J80" s="83"/>
      <c r="K80" s="83"/>
    </row>
    <row r="81" spans="1:24">
      <c r="B81" s="83" t="s">
        <v>236</v>
      </c>
      <c r="C81" s="83"/>
      <c r="D81" s="83"/>
      <c r="E81" s="221"/>
      <c r="F81" s="83"/>
      <c r="G81" s="83"/>
      <c r="H81" s="83"/>
      <c r="I81" s="83"/>
      <c r="J81" s="83"/>
      <c r="K81" s="83"/>
    </row>
    <row r="82" spans="1:24" ht="16.5">
      <c r="B82" s="83" t="s">
        <v>238</v>
      </c>
      <c r="C82" s="83"/>
      <c r="D82" s="83"/>
      <c r="E82" s="83"/>
      <c r="F82" s="83"/>
      <c r="G82" s="83"/>
      <c r="H82" s="203"/>
      <c r="I82" s="83"/>
      <c r="J82" s="83"/>
      <c r="K82" s="83"/>
    </row>
    <row r="83" spans="1:24">
      <c r="B83" s="83" t="s">
        <v>239</v>
      </c>
      <c r="C83" s="83"/>
      <c r="D83" s="83"/>
      <c r="E83" s="83"/>
      <c r="F83" s="83"/>
      <c r="G83" s="83"/>
      <c r="H83" s="222"/>
      <c r="I83" s="223"/>
      <c r="J83" s="223"/>
      <c r="K83" s="223"/>
      <c r="L83" s="224"/>
      <c r="M83" s="216"/>
      <c r="N83" s="216"/>
    </row>
    <row r="84" spans="1:24" ht="16.5">
      <c r="B84" s="204" t="s">
        <v>240</v>
      </c>
      <c r="C84" s="204"/>
      <c r="D84" s="204"/>
      <c r="E84" s="204"/>
      <c r="F84" s="204"/>
      <c r="G84" s="204"/>
      <c r="H84" s="221"/>
      <c r="I84" s="204"/>
      <c r="J84" s="204"/>
      <c r="K84" s="204"/>
    </row>
    <row r="85" spans="1:24">
      <c r="B85" s="83" t="s">
        <v>241</v>
      </c>
      <c r="C85" s="83"/>
      <c r="D85" s="83"/>
      <c r="E85" s="83"/>
      <c r="F85" s="83"/>
      <c r="G85" s="205" t="e">
        <f>H84/E79</f>
        <v>#DIV/0!</v>
      </c>
      <c r="I85" s="83"/>
      <c r="J85" s="83"/>
      <c r="K85" s="83"/>
      <c r="L85" s="83"/>
      <c r="M85" s="83"/>
      <c r="N85" s="83"/>
    </row>
    <row r="87" spans="1:24" ht="15.5">
      <c r="A87" s="189" t="s">
        <v>242</v>
      </c>
      <c r="B87" s="189"/>
      <c r="C87" s="189"/>
      <c r="D87" s="189"/>
      <c r="E87" s="189"/>
      <c r="F87" s="189"/>
      <c r="G87" s="189"/>
      <c r="H87" s="189"/>
      <c r="I87" s="189"/>
      <c r="J87" s="189"/>
      <c r="K87" s="189"/>
      <c r="L87" s="189"/>
      <c r="M87" s="189"/>
      <c r="N87" s="189"/>
    </row>
    <row r="88" spans="1:24" ht="15.75" customHeight="1">
      <c r="B88" s="335" t="s">
        <v>243</v>
      </c>
      <c r="C88" s="335"/>
      <c r="D88" s="335"/>
      <c r="E88" s="335"/>
      <c r="F88" s="335"/>
      <c r="G88" s="335"/>
      <c r="H88" s="335"/>
      <c r="I88" s="207"/>
      <c r="J88" s="206"/>
      <c r="K88" s="206"/>
      <c r="L88" s="206"/>
      <c r="M88" s="206"/>
      <c r="N88" s="206"/>
      <c r="X88" s="211"/>
    </row>
    <row r="89" spans="1:24" ht="15" customHeight="1">
      <c r="B89" s="208" t="s">
        <v>258</v>
      </c>
      <c r="C89" s="208"/>
      <c r="D89" s="211" t="str">
        <f>Eloszlás!$AB$37</f>
        <v>KTT-B 40%, GY-EKL (HJ, KJ, MK, CSNY, BABE) 60%</v>
      </c>
      <c r="E89" s="212"/>
      <c r="F89" s="212"/>
      <c r="G89" s="212"/>
      <c r="H89" s="212"/>
      <c r="I89" s="212"/>
      <c r="J89" s="212"/>
      <c r="K89" s="212"/>
      <c r="L89" s="212"/>
      <c r="M89" s="212"/>
      <c r="N89" s="212"/>
    </row>
    <row r="90" spans="1:24" ht="15.5">
      <c r="B90" s="209" t="s">
        <v>259</v>
      </c>
      <c r="D90" t="str">
        <f>Eloszlás!$AB$38</f>
        <v>17,5 m2/ha</v>
      </c>
    </row>
    <row r="91" spans="1:24" ht="15.5">
      <c r="B91" s="209" t="s">
        <v>260</v>
      </c>
      <c r="D91" t="str">
        <f>Eloszlás!$AB$39</f>
        <v>KTT 70 cm; B 60-65 cm; HJ-MK-CSNY 55-65 cm</v>
      </c>
    </row>
    <row r="92" spans="1:24" ht="15.5">
      <c r="B92" s="209" t="s">
        <v>261</v>
      </c>
      <c r="E92" s="329"/>
      <c r="F92" s="330"/>
    </row>
    <row r="93" spans="1:24" ht="15.5">
      <c r="B93" s="225" t="s">
        <v>262</v>
      </c>
      <c r="C93" s="226"/>
      <c r="D93" s="226"/>
      <c r="E93" s="226"/>
      <c r="F93" s="226"/>
      <c r="G93" s="226"/>
      <c r="H93" s="226"/>
      <c r="I93" s="226"/>
      <c r="J93" s="226"/>
      <c r="K93" s="226"/>
      <c r="L93" s="227"/>
      <c r="M93" s="208"/>
      <c r="N93" s="208"/>
    </row>
    <row r="95" spans="1:24">
      <c r="B95" s="213" t="s">
        <v>255</v>
      </c>
    </row>
    <row r="96" spans="1:24">
      <c r="B96" s="215" t="s">
        <v>257</v>
      </c>
      <c r="C96" s="215"/>
      <c r="D96" s="215"/>
      <c r="E96" s="214">
        <f>E81</f>
        <v>0</v>
      </c>
      <c r="F96" s="215"/>
      <c r="G96" s="215"/>
      <c r="H96" s="215"/>
      <c r="I96" s="215"/>
      <c r="J96" s="215"/>
      <c r="K96" s="215"/>
      <c r="L96" s="215"/>
      <c r="M96" s="215"/>
      <c r="N96" s="215"/>
    </row>
    <row r="97" spans="1:14" ht="30" customHeight="1">
      <c r="B97" s="334" t="s">
        <v>256</v>
      </c>
      <c r="C97" s="334"/>
      <c r="D97" s="334"/>
      <c r="E97" s="334"/>
      <c r="F97" s="334"/>
      <c r="G97" s="334"/>
      <c r="H97" s="334"/>
      <c r="I97" s="334"/>
      <c r="J97" s="334"/>
      <c r="K97" s="334"/>
      <c r="L97" s="334"/>
      <c r="M97" s="218"/>
      <c r="N97" s="218"/>
    </row>
    <row r="98" spans="1:14" ht="15.75" customHeight="1"/>
    <row r="99" spans="1:14" ht="15.5">
      <c r="A99" s="189" t="s">
        <v>263</v>
      </c>
    </row>
    <row r="101" spans="1:14" ht="58.5" customHeight="1">
      <c r="B101" s="331"/>
      <c r="C101" s="332"/>
      <c r="D101" s="332"/>
      <c r="E101" s="332"/>
      <c r="F101" s="332"/>
      <c r="G101" s="332"/>
      <c r="H101" s="332"/>
      <c r="I101" s="332"/>
      <c r="J101" s="332"/>
      <c r="K101" s="332"/>
      <c r="L101" s="333"/>
      <c r="M101" s="217"/>
      <c r="N101" s="217"/>
    </row>
    <row r="103" spans="1:14" ht="15.5">
      <c r="A103" s="189" t="s">
        <v>264</v>
      </c>
    </row>
    <row r="104" spans="1:14" ht="54" customHeight="1">
      <c r="B104" s="331"/>
      <c r="C104" s="332"/>
      <c r="D104" s="332"/>
      <c r="E104" s="332"/>
      <c r="F104" s="332"/>
      <c r="G104" s="332"/>
      <c r="H104" s="332"/>
      <c r="I104" s="332"/>
      <c r="J104" s="332"/>
      <c r="K104" s="332"/>
      <c r="L104" s="333"/>
      <c r="M104" s="217"/>
      <c r="N104" s="217"/>
    </row>
    <row r="110" spans="1:14">
      <c r="I110" s="77"/>
      <c r="J110" s="77"/>
      <c r="K110" s="77"/>
      <c r="L110" s="77"/>
    </row>
    <row r="111" spans="1:14">
      <c r="A111" t="s">
        <v>112</v>
      </c>
      <c r="B111" s="77"/>
      <c r="C111" s="77"/>
      <c r="D111" s="77"/>
      <c r="I111" s="77"/>
      <c r="J111" s="77"/>
      <c r="K111" s="77"/>
      <c r="L111" s="77"/>
    </row>
    <row r="112" spans="1:14">
      <c r="I112" s="230"/>
      <c r="J112" s="230"/>
      <c r="K112" s="230"/>
      <c r="L112" s="230"/>
    </row>
    <row r="113" spans="9:12">
      <c r="I113" s="328" t="s">
        <v>265</v>
      </c>
      <c r="J113" s="328"/>
      <c r="K113" s="328"/>
      <c r="L113" s="328"/>
    </row>
    <row r="114" spans="9:12">
      <c r="I114" s="77"/>
      <c r="J114" s="77"/>
      <c r="K114" s="77"/>
      <c r="L114" s="77"/>
    </row>
    <row r="115" spans="9:12">
      <c r="I115" s="77"/>
      <c r="J115" s="77"/>
      <c r="K115" s="77"/>
      <c r="L115" s="77"/>
    </row>
    <row r="139" spans="4:4">
      <c r="D139" t="s">
        <v>252</v>
      </c>
    </row>
    <row r="140" spans="4:4">
      <c r="D140" t="s">
        <v>253</v>
      </c>
    </row>
    <row r="141" spans="4:4">
      <c r="D141" t="s">
        <v>254</v>
      </c>
    </row>
  </sheetData>
  <mergeCells count="10">
    <mergeCell ref="B88:H88"/>
    <mergeCell ref="A11:L11"/>
    <mergeCell ref="B69:K69"/>
    <mergeCell ref="B75:K75"/>
    <mergeCell ref="D13:L18"/>
    <mergeCell ref="I113:L113"/>
    <mergeCell ref="E92:F92"/>
    <mergeCell ref="B101:L101"/>
    <mergeCell ref="B97:L97"/>
    <mergeCell ref="B104:L104"/>
  </mergeCells>
  <dataValidations count="1">
    <dataValidation type="list" allowBlank="1" showInputMessage="1" showErrorMessage="1" sqref="E92" xr:uid="{00000000-0002-0000-0700-000000000000}">
      <formula1>$D$139:$D$141</formula1>
    </dataValidation>
  </dataValidations>
  <pageMargins left="0.70866141732283472" right="0.19685039370078741" top="0.55118110236220474" bottom="0.55118110236220474" header="0.31496062992125984" footer="0.31496062992125984"/>
  <pageSetup paperSize="9" scale="75" orientation="portrait" r:id="rId1"/>
  <rowBreaks count="1" manualBreakCount="1">
    <brk id="62" max="11"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unka8"/>
  <dimension ref="A1:CU709"/>
  <sheetViews>
    <sheetView workbookViewId="0">
      <pane ySplit="2" topLeftCell="A3" activePane="bottomLeft" state="frozen"/>
      <selection pane="bottomLeft" activeCell="C47" sqref="C47"/>
    </sheetView>
  </sheetViews>
  <sheetFormatPr defaultRowHeight="14.5"/>
  <cols>
    <col min="1" max="1" width="5.81640625" bestFit="1" customWidth="1"/>
    <col min="2" max="2" width="6.26953125" bestFit="1" customWidth="1"/>
    <col min="3" max="3" width="6.54296875" customWidth="1"/>
    <col min="4" max="5" width="4.54296875" customWidth="1"/>
    <col min="6" max="6" width="4" bestFit="1" customWidth="1"/>
    <col min="7" max="7" width="5.81640625" customWidth="1"/>
    <col min="8" max="8" width="5.453125" customWidth="1"/>
    <col min="9" max="9" width="4" customWidth="1"/>
    <col min="10" max="10" width="5" customWidth="1"/>
    <col min="11" max="11" width="4" customWidth="1"/>
    <col min="12" max="12" width="5.81640625" bestFit="1" customWidth="1"/>
    <col min="13" max="13" width="5.7265625" bestFit="1" customWidth="1"/>
    <col min="14" max="14" width="6.453125" customWidth="1"/>
    <col min="15" max="17" width="6.26953125" customWidth="1"/>
    <col min="18" max="18" width="5.81640625" customWidth="1"/>
    <col min="19" max="19" width="5.453125" customWidth="1"/>
    <col min="20" max="20" width="4" customWidth="1"/>
    <col min="21" max="21" width="5" customWidth="1"/>
    <col min="22" max="22" width="4" customWidth="1"/>
    <col min="23" max="23" width="5.81640625" bestFit="1" customWidth="1"/>
    <col min="24" max="24" width="5.7265625" bestFit="1" customWidth="1"/>
    <col min="25" max="25" width="6.453125" customWidth="1"/>
    <col min="26" max="28" width="6.26953125" customWidth="1"/>
    <col min="29" max="29" width="5.81640625" customWidth="1"/>
    <col min="30" max="30" width="5.453125" customWidth="1"/>
    <col min="31" max="31" width="4" customWidth="1"/>
    <col min="32" max="32" width="5" customWidth="1"/>
    <col min="33" max="33" width="4" customWidth="1"/>
    <col min="34" max="34" width="5.81640625" bestFit="1" customWidth="1"/>
    <col min="35" max="35" width="5.7265625" bestFit="1" customWidth="1"/>
    <col min="36" max="36" width="6.453125" customWidth="1"/>
    <col min="37" max="39" width="6.26953125" customWidth="1"/>
    <col min="40" max="40" width="5.81640625" customWidth="1"/>
    <col min="41" max="41" width="5.453125" customWidth="1"/>
    <col min="42" max="42" width="4" customWidth="1"/>
    <col min="43" max="43" width="5" customWidth="1"/>
    <col min="44" max="44" width="4" customWidth="1"/>
    <col min="45" max="45" width="5.81640625" bestFit="1" customWidth="1"/>
    <col min="46" max="46" width="5.7265625" bestFit="1" customWidth="1"/>
    <col min="47" max="47" width="6.453125" customWidth="1"/>
    <col min="48" max="48" width="6.26953125" customWidth="1"/>
    <col min="49" max="49" width="8" bestFit="1" customWidth="1"/>
    <col min="50" max="50" width="6.26953125" customWidth="1"/>
    <col min="51" max="51" width="5.81640625" customWidth="1"/>
    <col min="52" max="52" width="5.453125" customWidth="1"/>
    <col min="53" max="53" width="4" customWidth="1"/>
    <col min="54" max="54" width="5" customWidth="1"/>
    <col min="55" max="55" width="4" customWidth="1"/>
    <col min="56" max="56" width="5.81640625" bestFit="1" customWidth="1"/>
    <col min="57" max="57" width="5.7265625" bestFit="1" customWidth="1"/>
    <col min="58" max="58" width="6.453125" customWidth="1"/>
    <col min="59" max="61" width="6.26953125" customWidth="1"/>
    <col min="62" max="62" width="5.81640625" customWidth="1"/>
    <col min="63" max="63" width="5.453125" customWidth="1"/>
    <col min="64" max="64" width="4" customWidth="1"/>
    <col min="65" max="65" width="5" customWidth="1"/>
    <col min="66" max="66" width="4" customWidth="1"/>
    <col min="67" max="67" width="5.81640625" bestFit="1" customWidth="1"/>
    <col min="68" max="68" width="5.7265625" bestFit="1" customWidth="1"/>
    <col min="69" max="69" width="6.453125" customWidth="1"/>
    <col min="70" max="72" width="6.26953125" customWidth="1"/>
    <col min="73" max="73" width="5.81640625" customWidth="1"/>
    <col min="74" max="74" width="5.453125" customWidth="1"/>
    <col min="75" max="75" width="4" customWidth="1"/>
    <col min="76" max="76" width="5" customWidth="1"/>
    <col min="77" max="77" width="4" customWidth="1"/>
    <col min="78" max="78" width="5.81640625" bestFit="1" customWidth="1"/>
    <col min="79" max="79" width="5.7265625" bestFit="1" customWidth="1"/>
    <col min="80" max="80" width="6.453125" customWidth="1"/>
    <col min="81" max="83" width="6.26953125" customWidth="1"/>
    <col min="84" max="84" width="5.81640625" customWidth="1"/>
    <col min="85" max="85" width="5.453125" customWidth="1"/>
    <col min="86" max="86" width="4" customWidth="1"/>
    <col min="87" max="87" width="5" customWidth="1"/>
    <col min="88" max="88" width="4" customWidth="1"/>
    <col min="89" max="89" width="5.81640625" bestFit="1" customWidth="1"/>
    <col min="90" max="90" width="5.7265625" bestFit="1" customWidth="1"/>
    <col min="91" max="91" width="6.453125" customWidth="1"/>
    <col min="92" max="94" width="6.26953125" customWidth="1"/>
    <col min="95" max="95" width="5.81640625" customWidth="1"/>
    <col min="96" max="96" width="5.453125" customWidth="1"/>
    <col min="97" max="97" width="4" customWidth="1"/>
    <col min="98" max="98" width="5" customWidth="1"/>
    <col min="99" max="99" width="4" customWidth="1"/>
  </cols>
  <sheetData>
    <row r="1" spans="1:99" ht="15" thickBot="1">
      <c r="A1" s="36" t="s">
        <v>19</v>
      </c>
      <c r="C1" t="s">
        <v>80</v>
      </c>
      <c r="D1" t="s">
        <v>81</v>
      </c>
      <c r="E1" t="s">
        <v>82</v>
      </c>
      <c r="F1" t="s">
        <v>93</v>
      </c>
      <c r="G1" t="s">
        <v>197</v>
      </c>
      <c r="H1" t="s">
        <v>196</v>
      </c>
      <c r="I1" t="s">
        <v>195</v>
      </c>
      <c r="J1" t="s">
        <v>198</v>
      </c>
      <c r="K1" t="s">
        <v>199</v>
      </c>
      <c r="L1" s="36" t="s">
        <v>19</v>
      </c>
      <c r="N1" t="s">
        <v>80</v>
      </c>
      <c r="O1" t="s">
        <v>81</v>
      </c>
      <c r="P1" t="s">
        <v>82</v>
      </c>
      <c r="Q1" t="s">
        <v>93</v>
      </c>
      <c r="R1" t="s">
        <v>197</v>
      </c>
      <c r="S1" t="s">
        <v>196</v>
      </c>
      <c r="T1" t="s">
        <v>195</v>
      </c>
      <c r="U1" t="s">
        <v>198</v>
      </c>
      <c r="V1" t="s">
        <v>199</v>
      </c>
      <c r="W1" s="36" t="s">
        <v>19</v>
      </c>
      <c r="Y1" t="s">
        <v>80</v>
      </c>
      <c r="Z1" t="s">
        <v>81</v>
      </c>
      <c r="AA1" t="s">
        <v>82</v>
      </c>
      <c r="AB1" t="s">
        <v>93</v>
      </c>
      <c r="AC1" t="s">
        <v>197</v>
      </c>
      <c r="AD1" t="s">
        <v>196</v>
      </c>
      <c r="AE1" t="s">
        <v>195</v>
      </c>
      <c r="AF1" t="s">
        <v>198</v>
      </c>
      <c r="AG1" t="s">
        <v>199</v>
      </c>
      <c r="AH1" s="36" t="s">
        <v>19</v>
      </c>
      <c r="AJ1" t="s">
        <v>80</v>
      </c>
      <c r="AK1" t="s">
        <v>81</v>
      </c>
      <c r="AL1" t="s">
        <v>82</v>
      </c>
      <c r="AM1" t="s">
        <v>93</v>
      </c>
      <c r="AN1" t="s">
        <v>197</v>
      </c>
      <c r="AO1" t="s">
        <v>196</v>
      </c>
      <c r="AP1" t="s">
        <v>195</v>
      </c>
      <c r="AQ1" t="s">
        <v>198</v>
      </c>
      <c r="AR1" t="s">
        <v>199</v>
      </c>
      <c r="AS1" s="36" t="s">
        <v>19</v>
      </c>
      <c r="AU1" t="s">
        <v>80</v>
      </c>
      <c r="AV1" t="s">
        <v>81</v>
      </c>
      <c r="AW1" t="s">
        <v>82</v>
      </c>
      <c r="AX1" t="s">
        <v>93</v>
      </c>
      <c r="AY1" t="s">
        <v>197</v>
      </c>
      <c r="AZ1" t="s">
        <v>196</v>
      </c>
      <c r="BA1" t="s">
        <v>195</v>
      </c>
      <c r="BB1" t="s">
        <v>198</v>
      </c>
      <c r="BC1" t="s">
        <v>199</v>
      </c>
      <c r="BD1" s="36" t="s">
        <v>19</v>
      </c>
      <c r="BF1" t="s">
        <v>80</v>
      </c>
      <c r="BG1" t="s">
        <v>81</v>
      </c>
      <c r="BH1" t="s">
        <v>82</v>
      </c>
      <c r="BI1" t="s">
        <v>93</v>
      </c>
      <c r="BJ1" t="s">
        <v>197</v>
      </c>
      <c r="BK1" t="s">
        <v>196</v>
      </c>
      <c r="BL1" t="s">
        <v>195</v>
      </c>
      <c r="BM1" t="s">
        <v>198</v>
      </c>
      <c r="BN1" t="s">
        <v>199</v>
      </c>
      <c r="BO1" s="36" t="s">
        <v>19</v>
      </c>
      <c r="BQ1" t="s">
        <v>80</v>
      </c>
      <c r="BR1" t="s">
        <v>81</v>
      </c>
      <c r="BS1" t="s">
        <v>82</v>
      </c>
      <c r="BT1" t="s">
        <v>93</v>
      </c>
      <c r="BU1" t="s">
        <v>197</v>
      </c>
      <c r="BV1" t="s">
        <v>196</v>
      </c>
      <c r="BW1" t="s">
        <v>195</v>
      </c>
      <c r="BX1" t="s">
        <v>198</v>
      </c>
      <c r="BY1" t="s">
        <v>199</v>
      </c>
      <c r="BZ1" s="36" t="s">
        <v>19</v>
      </c>
      <c r="CB1" t="s">
        <v>80</v>
      </c>
      <c r="CC1" t="s">
        <v>81</v>
      </c>
      <c r="CD1" t="s">
        <v>82</v>
      </c>
      <c r="CE1" t="s">
        <v>93</v>
      </c>
      <c r="CF1" t="s">
        <v>197</v>
      </c>
      <c r="CG1" t="s">
        <v>196</v>
      </c>
      <c r="CH1" t="s">
        <v>195</v>
      </c>
      <c r="CI1" t="s">
        <v>198</v>
      </c>
      <c r="CJ1" t="s">
        <v>199</v>
      </c>
      <c r="CK1" s="36" t="s">
        <v>19</v>
      </c>
      <c r="CM1" t="s">
        <v>80</v>
      </c>
      <c r="CN1" t="s">
        <v>81</v>
      </c>
      <c r="CO1" t="s">
        <v>82</v>
      </c>
      <c r="CP1" t="s">
        <v>93</v>
      </c>
      <c r="CQ1" t="s">
        <v>197</v>
      </c>
      <c r="CR1" t="s">
        <v>196</v>
      </c>
      <c r="CS1" t="s">
        <v>195</v>
      </c>
      <c r="CT1" t="s">
        <v>198</v>
      </c>
      <c r="CU1" t="s">
        <v>199</v>
      </c>
    </row>
    <row r="2" spans="1:99">
      <c r="A2" s="57">
        <f>Eredmény!D8</f>
        <v>0</v>
      </c>
      <c r="L2" s="57">
        <f>Eredmény!F8</f>
        <v>0</v>
      </c>
      <c r="W2" s="57">
        <f>Eredmény!H8</f>
        <v>0</v>
      </c>
      <c r="AH2" s="57">
        <f>Eredmény!J8</f>
        <v>0</v>
      </c>
      <c r="AS2" s="57">
        <f>Eredmény!L8</f>
        <v>0</v>
      </c>
      <c r="BD2" s="57">
        <f>Eredmény!N8</f>
        <v>0</v>
      </c>
      <c r="BO2" s="57">
        <f>Eredmény!P8</f>
        <v>0</v>
      </c>
      <c r="BZ2" s="57">
        <f>Eredmény!R8</f>
        <v>0</v>
      </c>
      <c r="CK2" s="57">
        <f>Eredmény!T8</f>
        <v>0</v>
      </c>
    </row>
    <row r="4" spans="1:99">
      <c r="B4" s="40" t="s">
        <v>78</v>
      </c>
      <c r="C4">
        <f>SUMIFS(sz!L:L,sz!$B:$B,"&gt;6,99",sz!$B:$B,"&lt;12")</f>
        <v>0</v>
      </c>
      <c r="D4">
        <f>SUMIFS(sz!M:M,sz!$B:$B,"&gt;6,99",sz!$B:$B,"&lt;12")</f>
        <v>0</v>
      </c>
      <c r="E4">
        <f>SUMIFS(sz!N:N,sz!$B:$B,"&gt;6,99",sz!$B:$B,"&lt;12")</f>
        <v>0</v>
      </c>
      <c r="F4">
        <f>SUMIFS(sz!O:O,sz!$B:$B,"&gt;6,99",sz!$B:$B,"&lt;12")</f>
        <v>0</v>
      </c>
      <c r="M4" s="40" t="s">
        <v>78</v>
      </c>
      <c r="N4">
        <f>SUMIFS(sz!Z:Z,sz!$Q:$Q,"&gt;6,99",sz!$Q:$Q,"&lt;12")</f>
        <v>0</v>
      </c>
      <c r="O4">
        <f>SUMIFS(sz!AA:AA,sz!$Q:$Q,"&gt;6,99",sz!$Q:$Q,"&lt;12")</f>
        <v>0</v>
      </c>
      <c r="P4">
        <f>SUMIFS(sz!AB:AB,sz!$Q:$Q,"&gt;6,99",sz!$Q:$Q,"&lt;12")</f>
        <v>0</v>
      </c>
      <c r="Q4">
        <f>SUMIFS(sz!AC:AC,sz!$Q:$Q,"&gt;6,99",sz!$Q:$Q,"&lt;12")</f>
        <v>0</v>
      </c>
      <c r="X4" s="40" t="s">
        <v>78</v>
      </c>
      <c r="Y4">
        <f>SUMIFS(sz!AN:AN,sz!$AE:$AE,"&gt;6,99",sz!$AE:$AE,"&lt;12")</f>
        <v>0</v>
      </c>
      <c r="Z4">
        <f>SUMIFS(sz!AO:AO,sz!$AE:$AE,"&gt;6,99",sz!$AE:$AE,"&lt;12")</f>
        <v>0</v>
      </c>
      <c r="AA4">
        <f>SUMIFS(sz!AP:AP,sz!$AE:$AE,"&gt;6,99",sz!$AE:$AE,"&lt;12")</f>
        <v>0</v>
      </c>
      <c r="AB4">
        <f>SUMIFS(sz!AQ:AQ,sz!$AE:$AE,"&gt;6,99",sz!$AE:$AE,"&lt;12")</f>
        <v>0</v>
      </c>
      <c r="AI4" s="40" t="s">
        <v>78</v>
      </c>
      <c r="AJ4">
        <f>SUMIFS(sz!BB:BB,sz!$AS:$AS,"&gt;6,99",sz!$AS:$AS,"&lt;12")</f>
        <v>0</v>
      </c>
      <c r="AK4">
        <f>SUMIFS(sz!BC:BC,sz!$AS:$AS,"&gt;6,99",sz!$AS:$AS,"&lt;12")</f>
        <v>0</v>
      </c>
      <c r="AL4">
        <f>SUMIFS(sz!BD:BD,sz!$AS:$AS,"&gt;6,99",sz!$AS:$AS,"&lt;12")</f>
        <v>0</v>
      </c>
      <c r="AM4">
        <f>SUMIFS(sz!BE:BE,sz!$AS:$AS,"&gt;6,99",sz!$AS:$AS,"&lt;12")</f>
        <v>0</v>
      </c>
      <c r="AT4" s="40" t="s">
        <v>78</v>
      </c>
      <c r="AU4">
        <f>SUMIFS(sz!BP:BP,sz!$BG:$BG,"&gt;6,99",sz!$BG:$BG,"&lt;12")</f>
        <v>0</v>
      </c>
      <c r="AV4">
        <f>SUMIFS(sz!BQ:BQ,sz!$BG:$BG,"&gt;6,99",sz!$BG:$BG,"&lt;12")</f>
        <v>0</v>
      </c>
      <c r="AW4">
        <f>SUMIFS(sz!BR:BR,sz!$BG:$BG,"&gt;6,99",sz!$BG:$BG,"&lt;12")</f>
        <v>0</v>
      </c>
      <c r="AX4">
        <f>SUMIFS(sz!BS:BS,sz!$BG:$BG,"&gt;6,99",sz!$BG:$BG,"&lt;12")</f>
        <v>0</v>
      </c>
      <c r="BE4" s="40" t="s">
        <v>78</v>
      </c>
      <c r="BF4">
        <f>SUMIFS(sz!CE:CE,sz!$BV:$BV,"&gt;6,99",sz!$BV:$BV,"&lt;12")</f>
        <v>0</v>
      </c>
      <c r="BG4">
        <f>SUMIFS(sz!CF:CF,sz!$BV:$BV,"&gt;6,99",sz!$BV:$BV,"&lt;12")</f>
        <v>0</v>
      </c>
      <c r="BH4">
        <f>SUMIFS(sz!CG:CG,sz!$BV:$BV,"&gt;6,99",sz!$BV:$BV,"&lt;12")</f>
        <v>0</v>
      </c>
      <c r="BI4">
        <f>SUMIFS(sz!CH:CH,sz!$BV:$BV,"&gt;6,99",sz!$BV:$BV,"&lt;12")</f>
        <v>0</v>
      </c>
      <c r="BP4" s="40" t="s">
        <v>78</v>
      </c>
      <c r="BQ4">
        <f>SUMIFS(sz!CT:CT,sz!$CK:$CK,"&gt;6,99",sz!$CK:$CK,"&lt;12")</f>
        <v>0</v>
      </c>
      <c r="BR4">
        <f>SUMIFS(sz!CU:CU,sz!$CK:$CK,"&gt;6,99",sz!$CK:$CK,"&lt;12")</f>
        <v>0</v>
      </c>
      <c r="BS4">
        <f>SUMIFS(sz!CV:CV,sz!$CK:$CK,"&gt;6,99",sz!$CK:$CK,"&lt;12")</f>
        <v>0</v>
      </c>
      <c r="BT4">
        <f>SUMIFS(sz!CW:CW,sz!$CK:$CK,"&gt;6,99",sz!$CK:$CK,"&lt;12")</f>
        <v>0</v>
      </c>
      <c r="CA4" s="40" t="s">
        <v>78</v>
      </c>
      <c r="CB4">
        <f>SUMIFS(sz!DI:DI,sz!$CZ:$CZ,"&gt;6,99",sz!$CZ:$CZ,"&lt;12")</f>
        <v>0</v>
      </c>
      <c r="CC4">
        <f>SUMIFS(sz!DJ:DJ,sz!$CZ:$CZ,"&gt;6,99",sz!$CZ:$CZ,"&lt;12")</f>
        <v>0</v>
      </c>
      <c r="CD4">
        <f>SUMIFS(sz!DK:DK,sz!$CZ:$CZ,"&gt;6,99",sz!$CZ:$CZ,"&lt;12")</f>
        <v>0</v>
      </c>
      <c r="CE4">
        <f>SUMIFS(sz!DL:DL,sz!$CZ:$CZ,"&gt;6,99",sz!$CZ:$CZ,"&lt;12")</f>
        <v>0</v>
      </c>
      <c r="CL4" s="40" t="s">
        <v>78</v>
      </c>
      <c r="CM4">
        <f>SUMIFS(sz!DX:DX,sz!$DO:$DO,"&gt;6,99",sz!$DO:$DO,"&lt;12")</f>
        <v>0</v>
      </c>
      <c r="CN4">
        <f>SUMIFS(sz!DY:DY,sz!$DO:$DO,"&gt;6,99",sz!$DO:$DO,"&lt;12")</f>
        <v>0</v>
      </c>
      <c r="CO4">
        <f>SUMIFS(sz!DZ:DZ,sz!$DO:$DO,"&gt;6,99",sz!$DO:$DO,"&lt;12")</f>
        <v>0</v>
      </c>
      <c r="CP4">
        <f>SUMIFS(sz!EA:EA,sz!$DO:$DO,"&gt;6,99",sz!$DO:$DO,"&lt;12")</f>
        <v>0</v>
      </c>
    </row>
    <row r="5" spans="1:99">
      <c r="B5">
        <v>14</v>
      </c>
      <c r="C5">
        <f>SUMIFS(sz!L:L,sz!$B:$B,"&gt;11,99",sz!$B:$B,"&lt;16")</f>
        <v>0</v>
      </c>
      <c r="D5">
        <f>SUMIFS(sz!M:M,sz!$B:$B,"&gt;11,99",sz!$B:$B,"&lt;16")</f>
        <v>0</v>
      </c>
      <c r="E5">
        <f>SUMIFS(sz!N:N,sz!$B:$B,"&gt;11,99",sz!$B:$B,"&lt;16")</f>
        <v>0</v>
      </c>
      <c r="F5">
        <f>SUMIFS(sz!O:O,sz!$B:$B,"&gt;11,99",sz!$B:$B,"&lt;16")</f>
        <v>0</v>
      </c>
      <c r="G5">
        <f>(B5/200)^2*PI()</f>
        <v>1.5393804002589988E-2</v>
      </c>
      <c r="H5" t="e">
        <f>(F5/G5/Eredmény!$C$4)*Alapadat!$U$4</f>
        <v>#DIV/0!</v>
      </c>
      <c r="I5" t="e">
        <f>F5/Eredmény!$C$4*Alapadat!$U$4</f>
        <v>#DIV/0!</v>
      </c>
      <c r="J5">
        <f t="shared" ref="J5:J31" si="0">IF(F5=0,0,(D5/F5)*H5)</f>
        <v>0</v>
      </c>
      <c r="K5">
        <f t="shared" ref="K5:K31" si="1">IF(F5=0,0,(E5/F5)*H5)</f>
        <v>0</v>
      </c>
      <c r="M5">
        <v>14</v>
      </c>
      <c r="N5">
        <f>SUMIFS(sz!Z:Z,sz!$Q:$Q,"&gt;11,99",sz!$Q:$Q,"&lt;16")</f>
        <v>0</v>
      </c>
      <c r="O5">
        <f>SUMIFS(sz!AA:AA,sz!$Q:$Q,"&gt;11,99",sz!$Q:$Q,"&lt;16")</f>
        <v>0</v>
      </c>
      <c r="P5">
        <f>SUMIFS(sz!AB:AB,sz!$Q:$Q,"&gt;11,99",sz!$Q:$Q,"&lt;16")</f>
        <v>0</v>
      </c>
      <c r="Q5">
        <f>SUMIFS(sz!AC:AC,sz!$Q:$Q,"&gt;11,99",sz!$Q:$Q,"&lt;16")</f>
        <v>0</v>
      </c>
      <c r="R5">
        <f>(M5/200)^2*PI()</f>
        <v>1.5393804002589988E-2</v>
      </c>
      <c r="S5" t="e">
        <f>Q5/R5/Eredmény!$C$4*Alapadat!$U$4</f>
        <v>#DIV/0!</v>
      </c>
      <c r="T5" t="e">
        <f>Q5/Eredmény!$C$4*Alapadat!$U$4</f>
        <v>#DIV/0!</v>
      </c>
      <c r="U5">
        <f t="shared" ref="U5:U31" si="2">IF(Q5=0,0,O5/Q5*S5)</f>
        <v>0</v>
      </c>
      <c r="V5">
        <f t="shared" ref="V5:V31" si="3">IF(Q5=0,0,P5/Q5*S5)</f>
        <v>0</v>
      </c>
      <c r="X5">
        <v>14</v>
      </c>
      <c r="Y5">
        <f>SUMIFS(sz!AN:AN,sz!$AE:$AE,"&gt;11,99",sz!$AE:$AE,"&lt;16")</f>
        <v>0</v>
      </c>
      <c r="Z5">
        <f>SUMIFS(sz!AO:AO,sz!$AE:$AE,"&gt;11,99",sz!$AE:$AE,"&lt;16")</f>
        <v>0</v>
      </c>
      <c r="AA5">
        <f>SUMIFS(sz!AP:AP,sz!$AE:$AE,"&gt;11,99",sz!$AE:$AE,"&lt;16")</f>
        <v>0</v>
      </c>
      <c r="AB5">
        <f>SUMIFS(sz!AQ:AQ,sz!$AE:$AE,"&gt;11,99",sz!$AE:$AE,"&lt;16")</f>
        <v>0</v>
      </c>
      <c r="AC5">
        <f>(X5/200)^2*PI()</f>
        <v>1.5393804002589988E-2</v>
      </c>
      <c r="AD5" t="e">
        <f>AB5/AC5/Eredmény!$C$4*Alapadat!$U$4</f>
        <v>#DIV/0!</v>
      </c>
      <c r="AE5" t="e">
        <f>AB5/Eredmény!$C$4*Alapadat!$U$4</f>
        <v>#DIV/0!</v>
      </c>
      <c r="AF5">
        <f t="shared" ref="AF5:AF31" si="4">IF(AB5=0,0,Z5/AB5*AD5)</f>
        <v>0</v>
      </c>
      <c r="AG5">
        <f t="shared" ref="AG5:AG31" si="5">IF(AB5=0,0,AA5/AB5*AD5)</f>
        <v>0</v>
      </c>
      <c r="AI5">
        <v>14</v>
      </c>
      <c r="AJ5">
        <f>SUMIFS(sz!BB:BB,sz!$AS:$AS,"&gt;11,99",sz!$AS:$AS,"&lt;16")</f>
        <v>0</v>
      </c>
      <c r="AK5">
        <f>SUMIFS(sz!BC:BC,sz!$AS:$AS,"&gt;11,99",sz!$AS:$AS,"&lt;16")</f>
        <v>0</v>
      </c>
      <c r="AL5">
        <f>SUMIFS(sz!BD:BD,sz!$AS:$AS,"&gt;11,99",sz!$AS:$AS,"&lt;16")</f>
        <v>0</v>
      </c>
      <c r="AM5">
        <f>SUMIFS(sz!BE:BE,sz!$AS:$AS,"&gt;11,99",sz!$AS:$AS,"&lt;16")</f>
        <v>0</v>
      </c>
      <c r="AN5">
        <f>(AI5/200)^2*PI()</f>
        <v>1.5393804002589988E-2</v>
      </c>
      <c r="AO5" t="e">
        <f>AM5/AN5/Eredmény!$C$4*Alapadat!$U$4</f>
        <v>#DIV/0!</v>
      </c>
      <c r="AP5" t="e">
        <f>AM5/Eredmény!$C$4*Alapadat!$U$4</f>
        <v>#DIV/0!</v>
      </c>
      <c r="AQ5">
        <f t="shared" ref="AQ5:AQ31" si="6">IF(AM5=0,0,AK5/AM5*AO5)</f>
        <v>0</v>
      </c>
      <c r="AR5">
        <f t="shared" ref="AR5:AR31" si="7">IF(AM5=0,0,AL5/AM5*AO5)</f>
        <v>0</v>
      </c>
      <c r="AT5">
        <v>14</v>
      </c>
      <c r="AU5">
        <f>SUMIFS(sz!BP:BP,sz!$BG:$BG,"&gt;11,99",sz!$BG:$BG,"&lt;16")</f>
        <v>0</v>
      </c>
      <c r="AV5">
        <f>SUMIFS(sz!BQ:BQ,sz!$BG:$BG,"&gt;11,99",sz!$BG:$BG,"&lt;16")</f>
        <v>0</v>
      </c>
      <c r="AW5">
        <f>SUMIFS(sz!BR:BR,sz!$BG:$BG,"&gt;11,99",sz!$BG:$BG,"&lt;16")</f>
        <v>0</v>
      </c>
      <c r="AX5">
        <f>SUMIFS(sz!BS:BS,sz!$BG:$BG,"&gt;11,99",sz!$BG:$BG,"&lt;16")</f>
        <v>0</v>
      </c>
      <c r="AY5">
        <f>(AT5/200)^2*PI()</f>
        <v>1.5393804002589988E-2</v>
      </c>
      <c r="AZ5" t="e">
        <f>AX5/AY5/Eredmény!$C$4*Alapadat!$U$4</f>
        <v>#DIV/0!</v>
      </c>
      <c r="BA5" t="e">
        <f>AX5/Eredmény!$C$4*Alapadat!$U$4</f>
        <v>#DIV/0!</v>
      </c>
      <c r="BB5">
        <f t="shared" ref="BB5:BB31" si="8">IF(AX5=0,0,AV5/AX5*AZ5)</f>
        <v>0</v>
      </c>
      <c r="BC5">
        <f t="shared" ref="BC5:BC31" si="9">IF(AX5=0,0,AW5/AX5*AZ5)</f>
        <v>0</v>
      </c>
      <c r="BE5">
        <v>14</v>
      </c>
      <c r="BF5">
        <f>SUMIFS(sz!CE:CE,sz!$BV:$BV,"&gt;11,99",sz!$BV:$BV,"&lt;16")</f>
        <v>0</v>
      </c>
      <c r="BG5">
        <f>SUMIFS(sz!CF:CF,sz!$BV:$BV,"&gt;11,99",sz!$BV:$BV,"&lt;16")</f>
        <v>0</v>
      </c>
      <c r="BH5">
        <f>SUMIFS(sz!CG:CG,sz!$BV:$BV,"&gt;11,99",sz!$BV:$BV,"&lt;16")</f>
        <v>0</v>
      </c>
      <c r="BI5">
        <f>SUMIFS(sz!CH:CH,sz!$BV:$BV,"&gt;11,99",sz!$BV:$BV,"&lt;16")</f>
        <v>0</v>
      </c>
      <c r="BJ5">
        <f>(BE5/200)^2*PI()</f>
        <v>1.5393804002589988E-2</v>
      </c>
      <c r="BK5" t="e">
        <f>BI5/BJ5/Eredmény!$C$4*Alapadat!$U$4</f>
        <v>#DIV/0!</v>
      </c>
      <c r="BL5" t="e">
        <f>BI5/Eredmény!$C$4*Alapadat!$U$4</f>
        <v>#DIV/0!</v>
      </c>
      <c r="BM5">
        <f t="shared" ref="BM5:BM31" si="10">IF(BI5=0,0,BG5/BI5*BK5)</f>
        <v>0</v>
      </c>
      <c r="BN5">
        <f t="shared" ref="BN5:BN31" si="11">IF(BI5=0,0,BH5/BI5*BK5)</f>
        <v>0</v>
      </c>
      <c r="BP5">
        <v>14</v>
      </c>
      <c r="BQ5">
        <f>SUMIFS(sz!CT:CT,sz!$CK:$CK,"&gt;11,99",sz!$CK:$CK,"&lt;16")</f>
        <v>0</v>
      </c>
      <c r="BR5">
        <f>SUMIFS(sz!CU:CU,sz!$CK:$CK,"&gt;11,99",sz!$CK:$CK,"&lt;16")</f>
        <v>0</v>
      </c>
      <c r="BS5">
        <f>SUMIFS(sz!CV:CV,sz!$CK:$CK,"&gt;11,99",sz!$CK:$CK,"&lt;16")</f>
        <v>0</v>
      </c>
      <c r="BT5">
        <f>SUMIFS(sz!CW:CW,sz!$CK:$CK,"&gt;11,99",sz!$CK:$CK,"&lt;16")</f>
        <v>0</v>
      </c>
      <c r="BU5">
        <f>(BP5/200)^2*PI()</f>
        <v>1.5393804002589988E-2</v>
      </c>
      <c r="BV5" t="e">
        <f>BT5/BU5/Eredmény!$C$4*Alapadat!$U$4</f>
        <v>#DIV/0!</v>
      </c>
      <c r="BW5" t="e">
        <f>BT5/Eredmény!$C$4*Alapadat!$U$4</f>
        <v>#DIV/0!</v>
      </c>
      <c r="BX5">
        <f t="shared" ref="BX5:BX31" si="12">IF(BT5=0,0,BR5/BT5*BV5)</f>
        <v>0</v>
      </c>
      <c r="BY5">
        <f t="shared" ref="BY5:BY31" si="13">IF(BT5=0,0,BS5/BT5*BV5)</f>
        <v>0</v>
      </c>
      <c r="CA5">
        <v>14</v>
      </c>
      <c r="CB5">
        <f>SUMIFS(sz!DI:DI,sz!$CZ:$CZ,"&gt;11,99",sz!$CZ:$CZ,"&lt;16")</f>
        <v>0</v>
      </c>
      <c r="CC5">
        <f>SUMIFS(sz!DJ:DJ,sz!$CZ:$CZ,"&gt;11,99",sz!$CZ:$CZ,"&lt;16")</f>
        <v>0</v>
      </c>
      <c r="CD5">
        <f>SUMIFS(sz!DK:DK,sz!$CZ:$CZ,"&gt;11,99",sz!$CZ:$CZ,"&lt;16")</f>
        <v>0</v>
      </c>
      <c r="CE5">
        <f>SUMIFS(sz!DL:DL,sz!$CZ:$CZ,"&gt;11,99",sz!$CZ:$CZ,"&lt;16")</f>
        <v>0</v>
      </c>
      <c r="CF5">
        <f>(CA5/200)^2*PI()</f>
        <v>1.5393804002589988E-2</v>
      </c>
      <c r="CG5" t="e">
        <f>CE5/CF5/Eredmény!$C$4*Alapadat!$U$4</f>
        <v>#DIV/0!</v>
      </c>
      <c r="CH5" t="e">
        <f>CE5/Eredmény!$C$4*Alapadat!$U$4</f>
        <v>#DIV/0!</v>
      </c>
      <c r="CI5">
        <f t="shared" ref="CI5:CI31" si="14">IF(CE5=0,0,CC5/CE5*CG5)</f>
        <v>0</v>
      </c>
      <c r="CJ5">
        <f t="shared" ref="CJ5:CJ31" si="15">IF(CE5=0,0,CD5/CE5*CG5)</f>
        <v>0</v>
      </c>
      <c r="CL5">
        <v>14</v>
      </c>
      <c r="CM5">
        <f>SUMIFS(sz!DX:DX,sz!$DO:$DO,"&gt;11,99",sz!$DO:$DO,"&lt;16")</f>
        <v>0</v>
      </c>
      <c r="CN5">
        <f>SUMIFS(sz!DY:DY,sz!$DO:$DO,"&gt;11,99",sz!$DO:$DO,"&lt;16")</f>
        <v>0</v>
      </c>
      <c r="CO5">
        <f>SUMIFS(sz!DZ:DZ,sz!$DO:$DO,"&gt;11,99",sz!$DO:$DO,"&lt;16")</f>
        <v>0</v>
      </c>
      <c r="CP5">
        <f>SUMIFS(sz!EA:EA,sz!$DO:$DO,"&gt;11,99",sz!$DO:$DO,"&lt;16")</f>
        <v>0</v>
      </c>
      <c r="CQ5">
        <f>(CL5/200)^2*PI()</f>
        <v>1.5393804002589988E-2</v>
      </c>
      <c r="CR5" t="e">
        <f>CP5/CQ5/Eredmény!$C$4*Alapadat!$U$4</f>
        <v>#DIV/0!</v>
      </c>
      <c r="CS5" t="e">
        <f>CP5/Eredmény!$C$4*Alapadat!$U$4</f>
        <v>#DIV/0!</v>
      </c>
      <c r="CT5">
        <f t="shared" ref="CT5:CT31" si="16">IF(CP5=0,0,CN5/CP5*CR5)</f>
        <v>0</v>
      </c>
      <c r="CU5">
        <f t="shared" ref="CU5:CU31" si="17">IF(CP5=0,0,CO5/CP5*CR5)</f>
        <v>0</v>
      </c>
    </row>
    <row r="6" spans="1:99">
      <c r="B6">
        <v>18</v>
      </c>
      <c r="C6">
        <f>SUMIFS(sz!L:L,sz!$B:$B,"&gt;15,99",sz!$B:$B,"&lt;20")</f>
        <v>0</v>
      </c>
      <c r="D6">
        <f>SUMIFS(sz!M:M,sz!$B:$B,"&gt;15,99",sz!$B:$B,"&lt;20")</f>
        <v>0</v>
      </c>
      <c r="E6">
        <f>SUMIFS(sz!N:N,sz!$B:$B,"&gt;15,99",sz!$B:$B,"&lt;20")</f>
        <v>0</v>
      </c>
      <c r="F6">
        <f>SUMIFS(sz!O:O,sz!$B:$B,"&gt;15,99",sz!$B:$B,"&lt;20")</f>
        <v>0</v>
      </c>
      <c r="G6">
        <f t="shared" ref="G6:G31" si="18">(B6/200)^2*PI()</f>
        <v>2.5446900494077322E-2</v>
      </c>
      <c r="H6" t="e">
        <f>F6/G6/Eredmény!$C$4*Alapadat!$U$4</f>
        <v>#DIV/0!</v>
      </c>
      <c r="I6" t="e">
        <f>F6/Eredmény!$C$4*Alapadat!$U$4</f>
        <v>#DIV/0!</v>
      </c>
      <c r="J6">
        <f t="shared" si="0"/>
        <v>0</v>
      </c>
      <c r="K6">
        <f t="shared" si="1"/>
        <v>0</v>
      </c>
      <c r="M6">
        <v>18</v>
      </c>
      <c r="N6">
        <f>SUMIFS(sz!Z:Z,sz!$Q:$Q,"&gt;15,99",sz!$Q:$Q,"&lt;20")</f>
        <v>0</v>
      </c>
      <c r="O6">
        <f>SUMIFS(sz!AA:AA,sz!$Q:$Q,"&gt;15,99",sz!$Q:$Q,"&lt;20")</f>
        <v>0</v>
      </c>
      <c r="P6">
        <f>SUMIFS(sz!AB:AB,sz!$Q:$Q,"&gt;15,99",sz!$Q:$Q,"&lt;20")</f>
        <v>0</v>
      </c>
      <c r="Q6">
        <f>SUMIFS(sz!AC:AC,sz!$Q:$Q,"&gt;15,99",sz!$Q:$Q,"&lt;20")</f>
        <v>0</v>
      </c>
      <c r="R6">
        <f t="shared" ref="R6:R31" si="19">(M6/200)^2*PI()</f>
        <v>2.5446900494077322E-2</v>
      </c>
      <c r="S6" t="e">
        <f>Q6/R6/Eredmény!$C$4*Alapadat!$U$4</f>
        <v>#DIV/0!</v>
      </c>
      <c r="T6" t="e">
        <f>Q6/Eredmény!$C$4*Alapadat!$U$4</f>
        <v>#DIV/0!</v>
      </c>
      <c r="U6">
        <f t="shared" si="2"/>
        <v>0</v>
      </c>
      <c r="V6">
        <f t="shared" si="3"/>
        <v>0</v>
      </c>
      <c r="X6">
        <v>18</v>
      </c>
      <c r="Y6">
        <f>SUMIFS(sz!AN:AN,sz!$AE:$AE,"&gt;15,99",sz!$AE:$AE,"&lt;20")</f>
        <v>0</v>
      </c>
      <c r="Z6">
        <f>SUMIFS(sz!AO:AO,sz!$AE:$AE,"&gt;15,99",sz!$AE:$AE,"&lt;20")</f>
        <v>0</v>
      </c>
      <c r="AA6">
        <f>SUMIFS(sz!AP:AP,sz!$AE:$AE,"&gt;15,99",sz!$AE:$AE,"&lt;20")</f>
        <v>0</v>
      </c>
      <c r="AB6">
        <f>SUMIFS(sz!AQ:AQ,sz!$AE:$AE,"&gt;15,99",sz!$AE:$AE,"&lt;20")</f>
        <v>0</v>
      </c>
      <c r="AC6">
        <f t="shared" ref="AC6:AC31" si="20">(X6/200)^2*PI()</f>
        <v>2.5446900494077322E-2</v>
      </c>
      <c r="AD6" t="e">
        <f>AB6/AC6/Eredmény!$C$4*Alapadat!$U$4</f>
        <v>#DIV/0!</v>
      </c>
      <c r="AE6" t="e">
        <f>AB6/Eredmény!$C$4*Alapadat!$U$4</f>
        <v>#DIV/0!</v>
      </c>
      <c r="AF6">
        <f t="shared" si="4"/>
        <v>0</v>
      </c>
      <c r="AG6">
        <f t="shared" si="5"/>
        <v>0</v>
      </c>
      <c r="AI6">
        <v>18</v>
      </c>
      <c r="AJ6">
        <f>SUMIFS(sz!BB:BB,sz!$AS:$AS,"&gt;15,99",sz!$AS:$AS,"&lt;20")</f>
        <v>0</v>
      </c>
      <c r="AK6">
        <f>SUMIFS(sz!BC:BC,sz!$AS:$AS,"&gt;15,99",sz!$AS:$AS,"&lt;20")</f>
        <v>0</v>
      </c>
      <c r="AL6">
        <f>SUMIFS(sz!BD:BD,sz!$AS:$AS,"&gt;15,99",sz!$AS:$AS,"&lt;20")</f>
        <v>0</v>
      </c>
      <c r="AM6">
        <f>SUMIFS(sz!BE:BE,sz!$AS:$AS,"&gt;15,99",sz!$AS:$AS,"&lt;20")</f>
        <v>0</v>
      </c>
      <c r="AN6">
        <f t="shared" ref="AN6:AN31" si="21">(AI6/200)^2*PI()</f>
        <v>2.5446900494077322E-2</v>
      </c>
      <c r="AO6" t="e">
        <f>AM6/AN6/Eredmény!$C$4*Alapadat!$U$4</f>
        <v>#DIV/0!</v>
      </c>
      <c r="AP6" t="e">
        <f>AM6/Eredmény!$C$4*Alapadat!$U$4</f>
        <v>#DIV/0!</v>
      </c>
      <c r="AQ6">
        <f t="shared" si="6"/>
        <v>0</v>
      </c>
      <c r="AR6">
        <f t="shared" si="7"/>
        <v>0</v>
      </c>
      <c r="AT6">
        <v>18</v>
      </c>
      <c r="AU6">
        <f>SUMIFS(sz!BP:BP,sz!$BG:$BG,"&gt;15,99",sz!$BG:$BG,"&lt;20")</f>
        <v>0</v>
      </c>
      <c r="AV6">
        <f>SUMIFS(sz!BQ:BQ,sz!$BG:$BG,"&gt;15,99",sz!$BG:$BG,"&lt;20")</f>
        <v>0</v>
      </c>
      <c r="AW6">
        <f>SUMIFS(sz!BR:BR,sz!$BG:$BG,"&gt;15,99",sz!$BG:$BG,"&lt;20")</f>
        <v>0</v>
      </c>
      <c r="AX6">
        <f>SUMIFS(sz!BS:BS,sz!$BG:$BG,"&gt;15,99",sz!$BG:$BG,"&lt;20")</f>
        <v>0</v>
      </c>
      <c r="AY6">
        <f t="shared" ref="AY6:AY31" si="22">(AT6/200)^2*PI()</f>
        <v>2.5446900494077322E-2</v>
      </c>
      <c r="AZ6" t="e">
        <f>AX6/AY6/Eredmény!$C$4*Alapadat!$U$4</f>
        <v>#DIV/0!</v>
      </c>
      <c r="BA6" t="e">
        <f>AX6/Eredmény!$C$4*Alapadat!$U$4</f>
        <v>#DIV/0!</v>
      </c>
      <c r="BB6">
        <f t="shared" si="8"/>
        <v>0</v>
      </c>
      <c r="BC6">
        <f t="shared" si="9"/>
        <v>0</v>
      </c>
      <c r="BE6">
        <v>18</v>
      </c>
      <c r="BF6">
        <f>SUMIFS(sz!CE:CE,sz!$BV:$BV,"&gt;15,99",sz!$BV:$BV,"&lt;20")</f>
        <v>0</v>
      </c>
      <c r="BG6">
        <f>SUMIFS(sz!CF:CF,sz!$BV:$BV,"&gt;15,99",sz!$BV:$BV,"&lt;20")</f>
        <v>0</v>
      </c>
      <c r="BH6">
        <f>SUMIFS(sz!CG:CG,sz!$BV:$BV,"&gt;15,99",sz!$BV:$BV,"&lt;20")</f>
        <v>0</v>
      </c>
      <c r="BI6">
        <f>SUMIFS(sz!CH:CH,sz!$BV:$BV,"&gt;15,99",sz!$BV:$BV,"&lt;20")</f>
        <v>0</v>
      </c>
      <c r="BJ6">
        <f t="shared" ref="BJ6:BJ31" si="23">(BE6/200)^2*PI()</f>
        <v>2.5446900494077322E-2</v>
      </c>
      <c r="BK6" t="e">
        <f>BI6/BJ6/Eredmény!$C$4*Alapadat!$U$4</f>
        <v>#DIV/0!</v>
      </c>
      <c r="BL6" t="e">
        <f>BI6/Eredmény!$C$4*Alapadat!$U$4</f>
        <v>#DIV/0!</v>
      </c>
      <c r="BM6">
        <f t="shared" si="10"/>
        <v>0</v>
      </c>
      <c r="BN6">
        <f t="shared" si="11"/>
        <v>0</v>
      </c>
      <c r="BP6">
        <v>18</v>
      </c>
      <c r="BQ6">
        <f>SUMIFS(sz!CT:CT,sz!$CK:$CK,"&gt;15,99",sz!$CK:$CK,"&lt;20")</f>
        <v>0</v>
      </c>
      <c r="BR6">
        <f>SUMIFS(sz!CU:CU,sz!$CK:$CK,"&gt;15,99",sz!$CK:$CK,"&lt;20")</f>
        <v>0</v>
      </c>
      <c r="BS6">
        <f>SUMIFS(sz!CV:CV,sz!$CK:$CK,"&gt;15,99",sz!$CK:$CK,"&lt;20")</f>
        <v>0</v>
      </c>
      <c r="BT6">
        <f>SUMIFS(sz!CW:CW,sz!$CK:$CK,"&gt;15,99",sz!$CK:$CK,"&lt;20")</f>
        <v>0</v>
      </c>
      <c r="BU6">
        <f t="shared" ref="BU6:BU31" si="24">(BP6/200)^2*PI()</f>
        <v>2.5446900494077322E-2</v>
      </c>
      <c r="BV6" t="e">
        <f>BT6/BU6/Eredmény!$C$4*Alapadat!$U$4</f>
        <v>#DIV/0!</v>
      </c>
      <c r="BW6" t="e">
        <f>BT6/Eredmény!$C$4*Alapadat!$U$4</f>
        <v>#DIV/0!</v>
      </c>
      <c r="BX6">
        <f t="shared" si="12"/>
        <v>0</v>
      </c>
      <c r="BY6">
        <f t="shared" si="13"/>
        <v>0</v>
      </c>
      <c r="CA6">
        <v>18</v>
      </c>
      <c r="CB6">
        <f>SUMIFS(sz!DI:DI,sz!$CZ:$CZ,"&gt;15,99",sz!$CZ:$CZ,"&lt;20")</f>
        <v>0</v>
      </c>
      <c r="CC6">
        <f>SUMIFS(sz!DJ:DJ,sz!$CZ:$CZ,"&gt;15,99",sz!$CZ:$CZ,"&lt;20")</f>
        <v>0</v>
      </c>
      <c r="CD6">
        <f>SUMIFS(sz!DK:DK,sz!$CZ:$CZ,"&gt;15,99",sz!$CZ:$CZ,"&lt;20")</f>
        <v>0</v>
      </c>
      <c r="CE6">
        <f>SUMIFS(sz!DL:DL,sz!$CZ:$CZ,"&gt;15,99",sz!$CZ:$CZ,"&lt;20")</f>
        <v>0</v>
      </c>
      <c r="CF6">
        <f t="shared" ref="CF6:CF31" si="25">(CA6/200)^2*PI()</f>
        <v>2.5446900494077322E-2</v>
      </c>
      <c r="CG6" t="e">
        <f>CE6/CF6/Eredmény!$C$4*Alapadat!$U$4</f>
        <v>#DIV/0!</v>
      </c>
      <c r="CH6" t="e">
        <f>CE6/Eredmény!$C$4*Alapadat!$U$4</f>
        <v>#DIV/0!</v>
      </c>
      <c r="CI6">
        <f t="shared" si="14"/>
        <v>0</v>
      </c>
      <c r="CJ6">
        <f t="shared" si="15"/>
        <v>0</v>
      </c>
      <c r="CL6">
        <v>18</v>
      </c>
      <c r="CM6">
        <f>SUMIFS(sz!DX:DX,sz!$DO:$DO,"&gt;15,99",sz!$DO:$DO,"&lt;20")</f>
        <v>0</v>
      </c>
      <c r="CN6">
        <f>SUMIFS(sz!DY:DY,sz!$DO:$DO,"&gt;15,99",sz!$DO:$DO,"&lt;20")</f>
        <v>0</v>
      </c>
      <c r="CO6">
        <f>SUMIFS(sz!DZ:DZ,sz!$DO:$DO,"&gt;15,99",sz!$DO:$DO,"&lt;20")</f>
        <v>0</v>
      </c>
      <c r="CP6">
        <f>SUMIFS(sz!EA:EA,sz!$DO:$DO,"&gt;15,99",sz!$DO:$DO,"&lt;20")</f>
        <v>0</v>
      </c>
      <c r="CQ6">
        <f t="shared" ref="CQ6:CQ31" si="26">(CL6/200)^2*PI()</f>
        <v>2.5446900494077322E-2</v>
      </c>
      <c r="CR6" t="e">
        <f>CP6/CQ6/Eredmény!$C$4*Alapadat!$U$4</f>
        <v>#DIV/0!</v>
      </c>
      <c r="CS6" t="e">
        <f>CP6/Eredmény!$C$4*Alapadat!$U$4</f>
        <v>#DIV/0!</v>
      </c>
      <c r="CT6">
        <f t="shared" si="16"/>
        <v>0</v>
      </c>
      <c r="CU6">
        <f t="shared" si="17"/>
        <v>0</v>
      </c>
    </row>
    <row r="7" spans="1:99">
      <c r="B7">
        <v>22</v>
      </c>
      <c r="C7">
        <f>SUMIFS(sz!L:L,sz!$B:$B,"&gt;19,99",sz!$B:$B,"&lt;24")</f>
        <v>0</v>
      </c>
      <c r="D7">
        <f>SUMIFS(sz!M:M,sz!$B:$B,"&gt;19,99",sz!$B:$B,"&lt;24")</f>
        <v>0</v>
      </c>
      <c r="E7">
        <f>SUMIFS(sz!N:N,sz!$B:$B,"&gt;19,99",sz!$B:$B,"&lt;24")</f>
        <v>0</v>
      </c>
      <c r="F7">
        <f>SUMIFS(sz!O:O,sz!$B:$B,"&gt;19,99",sz!$B:$B,"&lt;24")</f>
        <v>0</v>
      </c>
      <c r="G7">
        <f t="shared" si="18"/>
        <v>3.8013271108436497E-2</v>
      </c>
      <c r="H7" t="e">
        <f>F7/G7/Eredmény!$C$4*Alapadat!$U$4</f>
        <v>#DIV/0!</v>
      </c>
      <c r="I7" t="e">
        <f>F7/Eredmény!$C$4*Alapadat!$U$4</f>
        <v>#DIV/0!</v>
      </c>
      <c r="J7">
        <f t="shared" si="0"/>
        <v>0</v>
      </c>
      <c r="K7">
        <f t="shared" si="1"/>
        <v>0</v>
      </c>
      <c r="M7">
        <v>22</v>
      </c>
      <c r="N7">
        <f>SUMIFS(sz!Z:Z,sz!$Q:$Q,"&gt;19,99",sz!$Q:$Q,"&lt;24")</f>
        <v>0</v>
      </c>
      <c r="O7">
        <f>SUMIFS(sz!AA:AA,sz!$Q:$Q,"&gt;19,99",sz!$Q:$Q,"&lt;24")</f>
        <v>0</v>
      </c>
      <c r="P7">
        <f>SUMIFS(sz!AB:AB,sz!$Q:$Q,"&gt;19,99",sz!$Q:$Q,"&lt;24")</f>
        <v>0</v>
      </c>
      <c r="Q7">
        <f>SUMIFS(sz!AC:AC,sz!$Q:$Q,"&gt;19,99",sz!$Q:$Q,"&lt;24")</f>
        <v>0</v>
      </c>
      <c r="R7">
        <f t="shared" si="19"/>
        <v>3.8013271108436497E-2</v>
      </c>
      <c r="S7" t="e">
        <f>Q7/R7/Eredmény!$C$4*Alapadat!$U$4</f>
        <v>#DIV/0!</v>
      </c>
      <c r="T7" t="e">
        <f>Q7/Eredmény!$C$4*Alapadat!$U$4</f>
        <v>#DIV/0!</v>
      </c>
      <c r="U7">
        <f t="shared" si="2"/>
        <v>0</v>
      </c>
      <c r="V7">
        <f t="shared" si="3"/>
        <v>0</v>
      </c>
      <c r="X7">
        <v>22</v>
      </c>
      <c r="Y7">
        <f>SUMIFS(sz!AN:AN,sz!$AE:$AE,"&gt;19,99",sz!$AE:$AE,"&lt;24")</f>
        <v>0</v>
      </c>
      <c r="Z7">
        <f>SUMIFS(sz!AO:AO,sz!$AE:$AE,"&gt;19,99",sz!$AE:$AE,"&lt;24")</f>
        <v>0</v>
      </c>
      <c r="AA7">
        <f>SUMIFS(sz!AP:AP,sz!$AE:$AE,"&gt;19,99",sz!$AE:$AE,"&lt;24")</f>
        <v>0</v>
      </c>
      <c r="AB7">
        <f>SUMIFS(sz!AQ:AQ,sz!$AE:$AE,"&gt;19,99",sz!$AE:$AE,"&lt;24")</f>
        <v>0</v>
      </c>
      <c r="AC7">
        <f t="shared" si="20"/>
        <v>3.8013271108436497E-2</v>
      </c>
      <c r="AD7" t="e">
        <f>AB7/AC7/Eredmény!$C$4*Alapadat!$U$4</f>
        <v>#DIV/0!</v>
      </c>
      <c r="AE7" t="e">
        <f>AB7/Eredmény!$C$4*Alapadat!$U$4</f>
        <v>#DIV/0!</v>
      </c>
      <c r="AF7">
        <f t="shared" si="4"/>
        <v>0</v>
      </c>
      <c r="AG7">
        <f t="shared" si="5"/>
        <v>0</v>
      </c>
      <c r="AI7">
        <v>22</v>
      </c>
      <c r="AJ7">
        <f>SUMIFS(sz!BB:BB,sz!$AS:$AS,"&gt;19,99",sz!$AS:$AS,"&lt;24")</f>
        <v>0</v>
      </c>
      <c r="AK7">
        <f>SUMIFS(sz!BC:BC,sz!$AS:$AS,"&gt;19,99",sz!$AS:$AS,"&lt;24")</f>
        <v>0</v>
      </c>
      <c r="AL7">
        <f>SUMIFS(sz!BD:BD,sz!$AS:$AS,"&gt;19,99",sz!$AS:$AS,"&lt;24")</f>
        <v>0</v>
      </c>
      <c r="AM7">
        <f>SUMIFS(sz!BE:BE,sz!$AS:$AS,"&gt;19,99",sz!$AS:$AS,"&lt;24")</f>
        <v>0</v>
      </c>
      <c r="AN7">
        <f t="shared" si="21"/>
        <v>3.8013271108436497E-2</v>
      </c>
      <c r="AO7" t="e">
        <f>AM7/AN7/Eredmény!$C$4*Alapadat!$U$4</f>
        <v>#DIV/0!</v>
      </c>
      <c r="AP7" t="e">
        <f>AM7/Eredmény!$C$4*Alapadat!$U$4</f>
        <v>#DIV/0!</v>
      </c>
      <c r="AQ7">
        <f t="shared" si="6"/>
        <v>0</v>
      </c>
      <c r="AR7">
        <f t="shared" si="7"/>
        <v>0</v>
      </c>
      <c r="AT7">
        <v>22</v>
      </c>
      <c r="AU7">
        <f>SUMIFS(sz!BP:BP,sz!$BG:$BG,"&gt;19,99",sz!$BG:$BG,"&lt;24")</f>
        <v>0</v>
      </c>
      <c r="AV7">
        <f>SUMIFS(sz!BQ:BQ,sz!$BG:$BG,"&gt;19,99",sz!$BG:$BG,"&lt;24")</f>
        <v>0</v>
      </c>
      <c r="AW7">
        <f>SUMIFS(sz!BR:BR,sz!$BG:$BG,"&gt;19,99",sz!$BG:$BG,"&lt;24")</f>
        <v>0</v>
      </c>
      <c r="AX7">
        <f>SUMIFS(sz!BS:BS,sz!$BG:$BG,"&gt;19,99",sz!$BG:$BG,"&lt;24")</f>
        <v>0</v>
      </c>
      <c r="AY7">
        <f t="shared" si="22"/>
        <v>3.8013271108436497E-2</v>
      </c>
      <c r="AZ7" t="e">
        <f>AX7/AY7/Eredmény!$C$4*Alapadat!$U$4</f>
        <v>#DIV/0!</v>
      </c>
      <c r="BA7" t="e">
        <f>AX7/Eredmény!$C$4*Alapadat!$U$4</f>
        <v>#DIV/0!</v>
      </c>
      <c r="BB7">
        <f t="shared" si="8"/>
        <v>0</v>
      </c>
      <c r="BC7">
        <f t="shared" si="9"/>
        <v>0</v>
      </c>
      <c r="BE7">
        <v>22</v>
      </c>
      <c r="BF7">
        <f>SUMIFS(sz!CE:CE,sz!$BV:$BV,"&gt;19,99",sz!$BV:$BV,"&lt;24")</f>
        <v>0</v>
      </c>
      <c r="BG7">
        <f>SUMIFS(sz!CF:CF,sz!$BV:$BV,"&gt;19,99",sz!$BV:$BV,"&lt;24")</f>
        <v>0</v>
      </c>
      <c r="BH7">
        <f>SUMIFS(sz!CG:CG,sz!$BV:$BV,"&gt;19,99",sz!$BV:$BV,"&lt;24")</f>
        <v>0</v>
      </c>
      <c r="BI7">
        <f>SUMIFS(sz!CH:CH,sz!$BV:$BV,"&gt;19,99",sz!$BV:$BV,"&lt;24")</f>
        <v>0</v>
      </c>
      <c r="BJ7">
        <f t="shared" si="23"/>
        <v>3.8013271108436497E-2</v>
      </c>
      <c r="BK7" t="e">
        <f>BI7/BJ7/Eredmény!$C$4*Alapadat!$U$4</f>
        <v>#DIV/0!</v>
      </c>
      <c r="BL7" t="e">
        <f>BI7/Eredmény!$C$4*Alapadat!$U$4</f>
        <v>#DIV/0!</v>
      </c>
      <c r="BM7">
        <f t="shared" si="10"/>
        <v>0</v>
      </c>
      <c r="BN7">
        <f t="shared" si="11"/>
        <v>0</v>
      </c>
      <c r="BP7">
        <v>22</v>
      </c>
      <c r="BQ7">
        <f>SUMIFS(sz!CT:CT,sz!$CK:$CK,"&gt;19,99",sz!$CK:$CK,"&lt;24")</f>
        <v>0</v>
      </c>
      <c r="BR7">
        <f>SUMIFS(sz!CU:CU,sz!$CK:$CK,"&gt;19,99",sz!$CK:$CK,"&lt;24")</f>
        <v>0</v>
      </c>
      <c r="BS7">
        <f>SUMIFS(sz!CV:CV,sz!$CK:$CK,"&gt;19,99",sz!$CK:$CK,"&lt;24")</f>
        <v>0</v>
      </c>
      <c r="BT7">
        <f>SUMIFS(sz!CW:CW,sz!$CK:$CK,"&gt;19,99",sz!$CK:$CK,"&lt;24")</f>
        <v>0</v>
      </c>
      <c r="BU7">
        <f t="shared" si="24"/>
        <v>3.8013271108436497E-2</v>
      </c>
      <c r="BV7" t="e">
        <f>BT7/BU7/Eredmény!$C$4*Alapadat!$U$4</f>
        <v>#DIV/0!</v>
      </c>
      <c r="BW7" t="e">
        <f>BT7/Eredmény!$C$4*Alapadat!$U$4</f>
        <v>#DIV/0!</v>
      </c>
      <c r="BX7">
        <f t="shared" si="12"/>
        <v>0</v>
      </c>
      <c r="BY7">
        <f t="shared" si="13"/>
        <v>0</v>
      </c>
      <c r="CA7">
        <v>22</v>
      </c>
      <c r="CB7">
        <f>SUMIFS(sz!DI:DI,sz!$CZ:$CZ,"&gt;19,99",sz!$CZ:$CZ,"&lt;24")</f>
        <v>0</v>
      </c>
      <c r="CC7">
        <f>SUMIFS(sz!DJ:DJ,sz!$CZ:$CZ,"&gt;19,99",sz!$CZ:$CZ,"&lt;24")</f>
        <v>0</v>
      </c>
      <c r="CD7">
        <f>SUMIFS(sz!DK:DK,sz!$CZ:$CZ,"&gt;19,99",sz!$CZ:$CZ,"&lt;24")</f>
        <v>0</v>
      </c>
      <c r="CE7">
        <f>SUMIFS(sz!DL:DL,sz!$CZ:$CZ,"&gt;19,99",sz!$CZ:$CZ,"&lt;24")</f>
        <v>0</v>
      </c>
      <c r="CF7">
        <f t="shared" si="25"/>
        <v>3.8013271108436497E-2</v>
      </c>
      <c r="CG7" t="e">
        <f>CE7/CF7/Eredmény!$C$4*Alapadat!$U$4</f>
        <v>#DIV/0!</v>
      </c>
      <c r="CH7" t="e">
        <f>CE7/Eredmény!$C$4*Alapadat!$U$4</f>
        <v>#DIV/0!</v>
      </c>
      <c r="CI7">
        <f t="shared" si="14"/>
        <v>0</v>
      </c>
      <c r="CJ7">
        <f t="shared" si="15"/>
        <v>0</v>
      </c>
      <c r="CL7">
        <v>22</v>
      </c>
      <c r="CM7">
        <f>SUMIFS(sz!DX:DX,sz!$DO:$DO,"&gt;19,99",sz!$DO:$DO,"&lt;24")</f>
        <v>0</v>
      </c>
      <c r="CN7">
        <f>SUMIFS(sz!DY:DY,sz!$DO:$DO,"&gt;19,99",sz!$DO:$DO,"&lt;24")</f>
        <v>0</v>
      </c>
      <c r="CO7">
        <f>SUMIFS(sz!DZ:DZ,sz!$DO:$DO,"&gt;19,99",sz!$DO:$DO,"&lt;24")</f>
        <v>0</v>
      </c>
      <c r="CP7">
        <f>SUMIFS(sz!EA:EA,sz!$DO:$DO,"&gt;19,99",sz!$DO:$DO,"&lt;24")</f>
        <v>0</v>
      </c>
      <c r="CQ7">
        <f t="shared" si="26"/>
        <v>3.8013271108436497E-2</v>
      </c>
      <c r="CR7" t="e">
        <f>CP7/CQ7/Eredmény!$C$4*Alapadat!$U$4</f>
        <v>#DIV/0!</v>
      </c>
      <c r="CS7" t="e">
        <f>CP7/Eredmény!$C$4*Alapadat!$U$4</f>
        <v>#DIV/0!</v>
      </c>
      <c r="CT7">
        <f t="shared" si="16"/>
        <v>0</v>
      </c>
      <c r="CU7">
        <f t="shared" si="17"/>
        <v>0</v>
      </c>
    </row>
    <row r="8" spans="1:99">
      <c r="B8">
        <v>26</v>
      </c>
      <c r="C8">
        <f>SUMIFS(sz!L:L,sz!$B:$B,"&gt;23,99",sz!$B:$B,"&lt;28")</f>
        <v>0</v>
      </c>
      <c r="D8">
        <f>SUMIFS(sz!M:M,sz!$B:$B,"&gt;23,99",sz!$B:$B,"&lt;28")</f>
        <v>0</v>
      </c>
      <c r="E8">
        <f>SUMIFS(sz!N:N,sz!$B:$B,"&gt;23,99",sz!$B:$B,"&lt;28")</f>
        <v>0</v>
      </c>
      <c r="F8">
        <f>SUMIFS(sz!O:O,sz!$B:$B,"&gt;23,99",sz!$B:$B,"&lt;28")</f>
        <v>0</v>
      </c>
      <c r="G8">
        <f t="shared" si="18"/>
        <v>5.3092915845667513E-2</v>
      </c>
      <c r="H8" t="e">
        <f>F8/G8/Eredmény!$C$4*Alapadat!$U$4</f>
        <v>#DIV/0!</v>
      </c>
      <c r="I8" t="e">
        <f>F8/Eredmény!$C$4*Alapadat!$U$4</f>
        <v>#DIV/0!</v>
      </c>
      <c r="J8">
        <f t="shared" si="0"/>
        <v>0</v>
      </c>
      <c r="K8">
        <f t="shared" si="1"/>
        <v>0</v>
      </c>
      <c r="M8">
        <v>26</v>
      </c>
      <c r="N8">
        <f>SUMIFS(sz!Z:Z,sz!$Q:$Q,"&gt;23,99",sz!$Q:$Q,"&lt;28")</f>
        <v>0</v>
      </c>
      <c r="O8">
        <f>SUMIFS(sz!AA:AA,sz!$Q:$Q,"&gt;23,99",sz!$Q:$Q,"&lt;28")</f>
        <v>0</v>
      </c>
      <c r="P8">
        <f>SUMIFS(sz!AB:AB,sz!$Q:$Q,"&gt;23,99",sz!$Q:$Q,"&lt;28")</f>
        <v>0</v>
      </c>
      <c r="Q8">
        <f>SUMIFS(sz!AC:AC,sz!$Q:$Q,"&gt;23,99",sz!$Q:$Q,"&lt;28")</f>
        <v>0</v>
      </c>
      <c r="R8">
        <f t="shared" si="19"/>
        <v>5.3092915845667513E-2</v>
      </c>
      <c r="S8" t="e">
        <f>Q8/R8/Eredmény!$C$4*Alapadat!$U$4</f>
        <v>#DIV/0!</v>
      </c>
      <c r="T8" t="e">
        <f>Q8/Eredmény!$C$4*Alapadat!$U$4</f>
        <v>#DIV/0!</v>
      </c>
      <c r="U8">
        <f t="shared" si="2"/>
        <v>0</v>
      </c>
      <c r="V8">
        <f t="shared" si="3"/>
        <v>0</v>
      </c>
      <c r="X8">
        <v>26</v>
      </c>
      <c r="Y8">
        <f>SUMIFS(sz!AN:AN,sz!$AE:$AE,"&gt;23,99",sz!$AE:$AE,"&lt;28")</f>
        <v>0</v>
      </c>
      <c r="Z8">
        <f>SUMIFS(sz!AO:AO,sz!$AE:$AE,"&gt;23,99",sz!$AE:$AE,"&lt;28")</f>
        <v>0</v>
      </c>
      <c r="AA8">
        <f>SUMIFS(sz!AP:AP,sz!$AE:$AE,"&gt;23,99",sz!$AE:$AE,"&lt;28")</f>
        <v>0</v>
      </c>
      <c r="AB8">
        <f>SUMIFS(sz!AQ:AQ,sz!$AE:$AE,"&gt;23,99",sz!$AE:$AE,"&lt;28")</f>
        <v>0</v>
      </c>
      <c r="AC8">
        <f t="shared" si="20"/>
        <v>5.3092915845667513E-2</v>
      </c>
      <c r="AD8" t="e">
        <f>AB8/AC8/Eredmény!$C$4*Alapadat!$U$4</f>
        <v>#DIV/0!</v>
      </c>
      <c r="AE8" t="e">
        <f>AB8/Eredmény!$C$4*Alapadat!$U$4</f>
        <v>#DIV/0!</v>
      </c>
      <c r="AF8">
        <f t="shared" si="4"/>
        <v>0</v>
      </c>
      <c r="AG8">
        <f t="shared" si="5"/>
        <v>0</v>
      </c>
      <c r="AI8">
        <v>26</v>
      </c>
      <c r="AJ8">
        <f>SUMIFS(sz!BB:BB,sz!$AS:$AS,"&gt;23,99",sz!$AS:$AS,"&lt;28")</f>
        <v>0</v>
      </c>
      <c r="AK8">
        <f>SUMIFS(sz!BC:BC,sz!$AS:$AS,"&gt;23,99",sz!$AS:$AS,"&lt;28")</f>
        <v>0</v>
      </c>
      <c r="AL8">
        <f>SUMIFS(sz!BD:BD,sz!$AS:$AS,"&gt;23,99",sz!$AS:$AS,"&lt;28")</f>
        <v>0</v>
      </c>
      <c r="AM8">
        <f>SUMIFS(sz!BE:BE,sz!$AS:$AS,"&gt;23,99",sz!$AS:$AS,"&lt;28")</f>
        <v>0</v>
      </c>
      <c r="AN8">
        <f t="shared" si="21"/>
        <v>5.3092915845667513E-2</v>
      </c>
      <c r="AO8" t="e">
        <f>AM8/AN8/Eredmény!$C$4*Alapadat!$U$4</f>
        <v>#DIV/0!</v>
      </c>
      <c r="AP8" t="e">
        <f>AM8/Eredmény!$C$4*Alapadat!$U$4</f>
        <v>#DIV/0!</v>
      </c>
      <c r="AQ8">
        <f t="shared" si="6"/>
        <v>0</v>
      </c>
      <c r="AR8">
        <f t="shared" si="7"/>
        <v>0</v>
      </c>
      <c r="AT8">
        <v>26</v>
      </c>
      <c r="AU8">
        <f>SUMIFS(sz!BP:BP,sz!$BG:$BG,"&gt;23,99",sz!$BG:$BG,"&lt;28")</f>
        <v>0</v>
      </c>
      <c r="AV8">
        <f>SUMIFS(sz!BQ:BQ,sz!$BG:$BG,"&gt;23,99",sz!$BG:$BG,"&lt;28")</f>
        <v>0</v>
      </c>
      <c r="AW8">
        <f>SUMIFS(sz!BR:BR,sz!$BG:$BG,"&gt;23,99",sz!$BG:$BG,"&lt;28")</f>
        <v>0</v>
      </c>
      <c r="AX8">
        <f>SUMIFS(sz!BS:BS,sz!$BG:$BG,"&gt;23,99",sz!$BG:$BG,"&lt;28")</f>
        <v>0</v>
      </c>
      <c r="AY8">
        <f t="shared" si="22"/>
        <v>5.3092915845667513E-2</v>
      </c>
      <c r="AZ8" t="e">
        <f>AX8/AY8/Eredmény!$C$4*Alapadat!$U$4</f>
        <v>#DIV/0!</v>
      </c>
      <c r="BA8" t="e">
        <f>AX8/Eredmény!$C$4*Alapadat!$U$4</f>
        <v>#DIV/0!</v>
      </c>
      <c r="BB8">
        <f t="shared" si="8"/>
        <v>0</v>
      </c>
      <c r="BC8">
        <f t="shared" si="9"/>
        <v>0</v>
      </c>
      <c r="BE8">
        <v>26</v>
      </c>
      <c r="BF8">
        <f>SUMIFS(sz!CE:CE,sz!$BV:$BV,"&gt;23,99",sz!$BV:$BV,"&lt;28")</f>
        <v>0</v>
      </c>
      <c r="BG8">
        <f>SUMIFS(sz!CF:CF,sz!$BV:$BV,"&gt;23,99",sz!$BV:$BV,"&lt;28")</f>
        <v>0</v>
      </c>
      <c r="BH8">
        <f>SUMIFS(sz!CG:CG,sz!$BV:$BV,"&gt;23,99",sz!$BV:$BV,"&lt;28")</f>
        <v>0</v>
      </c>
      <c r="BI8">
        <f>SUMIFS(sz!CH:CH,sz!$BV:$BV,"&gt;23,99",sz!$BV:$BV,"&lt;28")</f>
        <v>0</v>
      </c>
      <c r="BJ8">
        <f t="shared" si="23"/>
        <v>5.3092915845667513E-2</v>
      </c>
      <c r="BK8" t="e">
        <f>BI8/BJ8/Eredmény!$C$4*Alapadat!$U$4</f>
        <v>#DIV/0!</v>
      </c>
      <c r="BL8" t="e">
        <f>BI8/Eredmény!$C$4*Alapadat!$U$4</f>
        <v>#DIV/0!</v>
      </c>
      <c r="BM8">
        <f t="shared" si="10"/>
        <v>0</v>
      </c>
      <c r="BN8">
        <f t="shared" si="11"/>
        <v>0</v>
      </c>
      <c r="BP8">
        <v>26</v>
      </c>
      <c r="BQ8">
        <f>SUMIFS(sz!CT:CT,sz!$CK:$CK,"&gt;23,99",sz!$CK:$CK,"&lt;28")</f>
        <v>0</v>
      </c>
      <c r="BR8">
        <f>SUMIFS(sz!CU:CU,sz!$CK:$CK,"&gt;23,99",sz!$CK:$CK,"&lt;28")</f>
        <v>0</v>
      </c>
      <c r="BS8">
        <f>SUMIFS(sz!CV:CV,sz!$CK:$CK,"&gt;23,99",sz!$CK:$CK,"&lt;28")</f>
        <v>0</v>
      </c>
      <c r="BT8">
        <f>SUMIFS(sz!CW:CW,sz!$CK:$CK,"&gt;23,99",sz!$CK:$CK,"&lt;28")</f>
        <v>0</v>
      </c>
      <c r="BU8">
        <f t="shared" si="24"/>
        <v>5.3092915845667513E-2</v>
      </c>
      <c r="BV8" t="e">
        <f>BT8/BU8/Eredmény!$C$4*Alapadat!$U$4</f>
        <v>#DIV/0!</v>
      </c>
      <c r="BW8" t="e">
        <f>BT8/Eredmény!$C$4*Alapadat!$U$4</f>
        <v>#DIV/0!</v>
      </c>
      <c r="BX8">
        <f t="shared" si="12"/>
        <v>0</v>
      </c>
      <c r="BY8">
        <f t="shared" si="13"/>
        <v>0</v>
      </c>
      <c r="CA8">
        <v>26</v>
      </c>
      <c r="CB8">
        <f>SUMIFS(sz!DI:DI,sz!$CZ:$CZ,"&gt;23,99",sz!$CZ:$CZ,"&lt;28")</f>
        <v>0</v>
      </c>
      <c r="CC8">
        <f>SUMIFS(sz!DJ:DJ,sz!$CZ:$CZ,"&gt;23,99",sz!$CZ:$CZ,"&lt;28")</f>
        <v>0</v>
      </c>
      <c r="CD8">
        <f>SUMIFS(sz!DK:DK,sz!$CZ:$CZ,"&gt;23,99",sz!$CZ:$CZ,"&lt;28")</f>
        <v>0</v>
      </c>
      <c r="CE8">
        <f>SUMIFS(sz!DL:DL,sz!$CZ:$CZ,"&gt;23,99",sz!$CZ:$CZ,"&lt;28")</f>
        <v>0</v>
      </c>
      <c r="CF8">
        <f t="shared" si="25"/>
        <v>5.3092915845667513E-2</v>
      </c>
      <c r="CG8" t="e">
        <f>CE8/CF8/Eredmény!$C$4*Alapadat!$U$4</f>
        <v>#DIV/0!</v>
      </c>
      <c r="CH8" t="e">
        <f>CE8/Eredmény!$C$4*Alapadat!$U$4</f>
        <v>#DIV/0!</v>
      </c>
      <c r="CI8">
        <f t="shared" si="14"/>
        <v>0</v>
      </c>
      <c r="CJ8">
        <f t="shared" si="15"/>
        <v>0</v>
      </c>
      <c r="CL8">
        <v>26</v>
      </c>
      <c r="CM8">
        <f>SUMIFS(sz!DX:DX,sz!$DO:$DO,"&gt;23,99",sz!$DO:$DO,"&lt;28")</f>
        <v>0</v>
      </c>
      <c r="CN8">
        <f>SUMIFS(sz!DY:DY,sz!$DO:$DO,"&gt;23,99",sz!$DO:$DO,"&lt;28")</f>
        <v>0</v>
      </c>
      <c r="CO8">
        <f>SUMIFS(sz!DZ:DZ,sz!$DO:$DO,"&gt;23,99",sz!$DO:$DO,"&lt;28")</f>
        <v>0</v>
      </c>
      <c r="CP8">
        <f>SUMIFS(sz!EA:EA,sz!$DO:$DO,"&gt;23,99",sz!$DO:$DO,"&lt;28")</f>
        <v>0</v>
      </c>
      <c r="CQ8">
        <f t="shared" si="26"/>
        <v>5.3092915845667513E-2</v>
      </c>
      <c r="CR8" t="e">
        <f>CP8/CQ8/Eredmény!$C$4*Alapadat!$U$4</f>
        <v>#DIV/0!</v>
      </c>
      <c r="CS8" t="e">
        <f>CP8/Eredmény!$C$4*Alapadat!$U$4</f>
        <v>#DIV/0!</v>
      </c>
      <c r="CT8">
        <f t="shared" si="16"/>
        <v>0</v>
      </c>
      <c r="CU8">
        <f t="shared" si="17"/>
        <v>0</v>
      </c>
    </row>
    <row r="9" spans="1:99">
      <c r="B9">
        <v>30</v>
      </c>
      <c r="C9">
        <f>SUMIFS(sz!L:L,sz!$B:$B,"&gt;27,99",sz!$B:$B,"&lt;32")</f>
        <v>0</v>
      </c>
      <c r="D9">
        <f>SUMIFS(sz!M:M,sz!$B:$B,"&gt;27,99",sz!$B:$B,"&lt;32")</f>
        <v>0</v>
      </c>
      <c r="E9">
        <f>SUMIFS(sz!N:N,sz!$B:$B,"&gt;27,99",sz!$B:$B,"&lt;32")</f>
        <v>0</v>
      </c>
      <c r="F9">
        <f>SUMIFS(sz!O:O,sz!$B:$B,"&gt;27,99",sz!$B:$B,"&lt;32")</f>
        <v>0</v>
      </c>
      <c r="G9">
        <f t="shared" si="18"/>
        <v>7.0685834705770348E-2</v>
      </c>
      <c r="H9" t="e">
        <f>F9/G9/Eredmény!$C$4*Alapadat!$U$4</f>
        <v>#DIV/0!</v>
      </c>
      <c r="I9" t="e">
        <f>F9/Eredmény!$C$4*Alapadat!$U$4</f>
        <v>#DIV/0!</v>
      </c>
      <c r="J9">
        <f t="shared" si="0"/>
        <v>0</v>
      </c>
      <c r="K9">
        <f t="shared" si="1"/>
        <v>0</v>
      </c>
      <c r="M9">
        <v>30</v>
      </c>
      <c r="N9">
        <f>SUMIFS(sz!Z:Z,sz!$Q:$Q,"&gt;27,99",sz!$Q:$Q,"&lt;32")</f>
        <v>0</v>
      </c>
      <c r="O9">
        <f>SUMIFS(sz!AA:AA,sz!$Q:$Q,"&gt;27,99",sz!$Q:$Q,"&lt;32")</f>
        <v>0</v>
      </c>
      <c r="P9">
        <f>SUMIFS(sz!AB:AB,sz!$Q:$Q,"&gt;27,99",sz!$Q:$Q,"&lt;32")</f>
        <v>0</v>
      </c>
      <c r="Q9">
        <f>SUMIFS(sz!AC:AC,sz!$Q:$Q,"&gt;27,99",sz!$Q:$Q,"&lt;32")</f>
        <v>0</v>
      </c>
      <c r="R9">
        <f t="shared" si="19"/>
        <v>7.0685834705770348E-2</v>
      </c>
      <c r="S9" t="e">
        <f>Q9/R9/Eredmény!$C$4*Alapadat!$U$4</f>
        <v>#DIV/0!</v>
      </c>
      <c r="T9" t="e">
        <f>Q9/Eredmény!$C$4*Alapadat!$U$4</f>
        <v>#DIV/0!</v>
      </c>
      <c r="U9">
        <f t="shared" si="2"/>
        <v>0</v>
      </c>
      <c r="V9">
        <f t="shared" si="3"/>
        <v>0</v>
      </c>
      <c r="X9">
        <v>30</v>
      </c>
      <c r="Y9">
        <f>SUMIFS(sz!AN:AN,sz!$AE:$AE,"&gt;27,99",sz!$AE:$AE,"&lt;32")</f>
        <v>0</v>
      </c>
      <c r="Z9">
        <f>SUMIFS(sz!AO:AO,sz!$AE:$AE,"&gt;27,99",sz!$AE:$AE,"&lt;32")</f>
        <v>0</v>
      </c>
      <c r="AA9">
        <f>SUMIFS(sz!AP:AP,sz!$AE:$AE,"&gt;27,99",sz!$AE:$AE,"&lt;32")</f>
        <v>0</v>
      </c>
      <c r="AB9">
        <f>SUMIFS(sz!AQ:AQ,sz!$AE:$AE,"&gt;27,99",sz!$AE:$AE,"&lt;32")</f>
        <v>0</v>
      </c>
      <c r="AC9">
        <f t="shared" si="20"/>
        <v>7.0685834705770348E-2</v>
      </c>
      <c r="AD9" t="e">
        <f>AB9/AC9/Eredmény!$C$4*Alapadat!$U$4</f>
        <v>#DIV/0!</v>
      </c>
      <c r="AE9" t="e">
        <f>AB9/Eredmény!$C$4*Alapadat!$U$4</f>
        <v>#DIV/0!</v>
      </c>
      <c r="AF9">
        <f t="shared" si="4"/>
        <v>0</v>
      </c>
      <c r="AG9">
        <f t="shared" si="5"/>
        <v>0</v>
      </c>
      <c r="AI9">
        <v>30</v>
      </c>
      <c r="AJ9">
        <f>SUMIFS(sz!BB:BB,sz!$AS:$AS,"&gt;27,99",sz!$AS:$AS,"&lt;32")</f>
        <v>0</v>
      </c>
      <c r="AK9">
        <f>SUMIFS(sz!BC:BC,sz!$AS:$AS,"&gt;27,99",sz!$AS:$AS,"&lt;32")</f>
        <v>0</v>
      </c>
      <c r="AL9">
        <f>SUMIFS(sz!BD:BD,sz!$AS:$AS,"&gt;27,99",sz!$AS:$AS,"&lt;32")</f>
        <v>0</v>
      </c>
      <c r="AM9">
        <f>SUMIFS(sz!BE:BE,sz!$AS:$AS,"&gt;27,99",sz!$AS:$AS,"&lt;32")</f>
        <v>0</v>
      </c>
      <c r="AN9">
        <f t="shared" si="21"/>
        <v>7.0685834705770348E-2</v>
      </c>
      <c r="AO9" t="e">
        <f>AM9/AN9/Eredmény!$C$4*Alapadat!$U$4</f>
        <v>#DIV/0!</v>
      </c>
      <c r="AP9" t="e">
        <f>AM9/Eredmény!$C$4*Alapadat!$U$4</f>
        <v>#DIV/0!</v>
      </c>
      <c r="AQ9">
        <f t="shared" si="6"/>
        <v>0</v>
      </c>
      <c r="AR9">
        <f t="shared" si="7"/>
        <v>0</v>
      </c>
      <c r="AT9">
        <v>30</v>
      </c>
      <c r="AU9">
        <f>SUMIFS(sz!BP:BP,sz!$BG:$BG,"&gt;27,99",sz!$BG:$BG,"&lt;32")</f>
        <v>0</v>
      </c>
      <c r="AV9">
        <f>SUMIFS(sz!BQ:BQ,sz!$BG:$BG,"&gt;27,99",sz!$BG:$BG,"&lt;32")</f>
        <v>0</v>
      </c>
      <c r="AW9">
        <f>SUMIFS(sz!BR:BR,sz!$BG:$BG,"&gt;27,99",sz!$BG:$BG,"&lt;32")</f>
        <v>0</v>
      </c>
      <c r="AX9">
        <f>SUMIFS(sz!BS:BS,sz!$BG:$BG,"&gt;27,99",sz!$BG:$BG,"&lt;32")</f>
        <v>0</v>
      </c>
      <c r="AY9">
        <f t="shared" si="22"/>
        <v>7.0685834705770348E-2</v>
      </c>
      <c r="AZ9" t="e">
        <f>AX9/AY9/Eredmény!$C$4*Alapadat!$U$4</f>
        <v>#DIV/0!</v>
      </c>
      <c r="BA9" t="e">
        <f>AX9/Eredmény!$C$4*Alapadat!$U$4</f>
        <v>#DIV/0!</v>
      </c>
      <c r="BB9">
        <f t="shared" si="8"/>
        <v>0</v>
      </c>
      <c r="BC9">
        <f t="shared" si="9"/>
        <v>0</v>
      </c>
      <c r="BE9">
        <v>30</v>
      </c>
      <c r="BF9">
        <f>SUMIFS(sz!CE:CE,sz!$BV:$BV,"&gt;27,99",sz!$BV:$BV,"&lt;32")</f>
        <v>0</v>
      </c>
      <c r="BG9">
        <f>SUMIFS(sz!CF:CF,sz!$BV:$BV,"&gt;27,99",sz!$BV:$BV,"&lt;32")</f>
        <v>0</v>
      </c>
      <c r="BH9">
        <f>SUMIFS(sz!CG:CG,sz!$BV:$BV,"&gt;27,99",sz!$BV:$BV,"&lt;32")</f>
        <v>0</v>
      </c>
      <c r="BI9">
        <f>SUMIFS(sz!CH:CH,sz!$BV:$BV,"&gt;27,99",sz!$BV:$BV,"&lt;32")</f>
        <v>0</v>
      </c>
      <c r="BJ9">
        <f t="shared" si="23"/>
        <v>7.0685834705770348E-2</v>
      </c>
      <c r="BK9" t="e">
        <f>BI9/BJ9/Eredmény!$C$4*Alapadat!$U$4</f>
        <v>#DIV/0!</v>
      </c>
      <c r="BL9" t="e">
        <f>BI9/Eredmény!$C$4*Alapadat!$U$4</f>
        <v>#DIV/0!</v>
      </c>
      <c r="BM9">
        <f t="shared" si="10"/>
        <v>0</v>
      </c>
      <c r="BN9">
        <f t="shared" si="11"/>
        <v>0</v>
      </c>
      <c r="BP9">
        <v>30</v>
      </c>
      <c r="BQ9">
        <f>SUMIFS(sz!CT:CT,sz!$CK:$CK,"&gt;27,99",sz!$CK:$CK,"&lt;32")</f>
        <v>0</v>
      </c>
      <c r="BR9">
        <f>SUMIFS(sz!CU:CU,sz!$CK:$CK,"&gt;27,99",sz!$CK:$CK,"&lt;32")</f>
        <v>0</v>
      </c>
      <c r="BS9">
        <f>SUMIFS(sz!CV:CV,sz!$CK:$CK,"&gt;27,99",sz!$CK:$CK,"&lt;32")</f>
        <v>0</v>
      </c>
      <c r="BT9">
        <f>SUMIFS(sz!CW:CW,sz!$CK:$CK,"&gt;27,99",sz!$CK:$CK,"&lt;32")</f>
        <v>0</v>
      </c>
      <c r="BU9">
        <f t="shared" si="24"/>
        <v>7.0685834705770348E-2</v>
      </c>
      <c r="BV9" t="e">
        <f>BT9/BU9/Eredmény!$C$4*Alapadat!$U$4</f>
        <v>#DIV/0!</v>
      </c>
      <c r="BW9" t="e">
        <f>BT9/Eredmény!$C$4*Alapadat!$U$4</f>
        <v>#DIV/0!</v>
      </c>
      <c r="BX9">
        <f t="shared" si="12"/>
        <v>0</v>
      </c>
      <c r="BY9">
        <f t="shared" si="13"/>
        <v>0</v>
      </c>
      <c r="CA9">
        <v>30</v>
      </c>
      <c r="CB9">
        <f>SUMIFS(sz!DI:DI,sz!$CZ:$CZ,"&gt;27,99",sz!$CZ:$CZ,"&lt;32")</f>
        <v>0</v>
      </c>
      <c r="CC9">
        <f>SUMIFS(sz!DJ:DJ,sz!$CZ:$CZ,"&gt;27,99",sz!$CZ:$CZ,"&lt;32")</f>
        <v>0</v>
      </c>
      <c r="CD9">
        <f>SUMIFS(sz!DK:DK,sz!$CZ:$CZ,"&gt;27,99",sz!$CZ:$CZ,"&lt;32")</f>
        <v>0</v>
      </c>
      <c r="CE9">
        <f>SUMIFS(sz!DL:DL,sz!$CZ:$CZ,"&gt;27,99",sz!$CZ:$CZ,"&lt;32")</f>
        <v>0</v>
      </c>
      <c r="CF9">
        <f t="shared" si="25"/>
        <v>7.0685834705770348E-2</v>
      </c>
      <c r="CG9" t="e">
        <f>CE9/CF9/Eredmény!$C$4*Alapadat!$U$4</f>
        <v>#DIV/0!</v>
      </c>
      <c r="CH9" t="e">
        <f>CE9/Eredmény!$C$4*Alapadat!$U$4</f>
        <v>#DIV/0!</v>
      </c>
      <c r="CI9">
        <f t="shared" si="14"/>
        <v>0</v>
      </c>
      <c r="CJ9">
        <f t="shared" si="15"/>
        <v>0</v>
      </c>
      <c r="CL9">
        <v>30</v>
      </c>
      <c r="CM9">
        <f>SUMIFS(sz!DX:DX,sz!$DO:$DO,"&gt;27,99",sz!$DO:$DO,"&lt;32")</f>
        <v>0</v>
      </c>
      <c r="CN9">
        <f>SUMIFS(sz!DY:DY,sz!$DO:$DO,"&gt;27,99",sz!$DO:$DO,"&lt;32")</f>
        <v>0</v>
      </c>
      <c r="CO9">
        <f>SUMIFS(sz!DZ:DZ,sz!$DO:$DO,"&gt;27,99",sz!$DO:$DO,"&lt;32")</f>
        <v>0</v>
      </c>
      <c r="CP9">
        <f>SUMIFS(sz!EA:EA,sz!$DO:$DO,"&gt;27,99",sz!$DO:$DO,"&lt;32")</f>
        <v>0</v>
      </c>
      <c r="CQ9">
        <f t="shared" si="26"/>
        <v>7.0685834705770348E-2</v>
      </c>
      <c r="CR9" t="e">
        <f>CP9/CQ9/Eredmény!$C$4*Alapadat!$U$4</f>
        <v>#DIV/0!</v>
      </c>
      <c r="CS9" t="e">
        <f>CP9/Eredmény!$C$4*Alapadat!$U$4</f>
        <v>#DIV/0!</v>
      </c>
      <c r="CT9">
        <f t="shared" si="16"/>
        <v>0</v>
      </c>
      <c r="CU9">
        <f t="shared" si="17"/>
        <v>0</v>
      </c>
    </row>
    <row r="10" spans="1:99">
      <c r="B10">
        <v>34</v>
      </c>
      <c r="C10">
        <f>SUMIFS(sz!L:L,sz!$B:$B,"&gt;31,99",sz!$B:$B,"&lt;36")</f>
        <v>0</v>
      </c>
      <c r="D10">
        <f>SUMIFS(sz!M:M,sz!$B:$B,"&gt;31,99",sz!$B:$B,"&lt;36")</f>
        <v>0</v>
      </c>
      <c r="E10">
        <f>SUMIFS(sz!N:N,sz!$B:$B,"&gt;31,99",sz!$B:$B,"&lt;36")</f>
        <v>0</v>
      </c>
      <c r="F10">
        <f>SUMIFS(sz!O:O,sz!$B:$B,"&gt;31,99",sz!$B:$B,"&lt;36")</f>
        <v>0</v>
      </c>
      <c r="G10">
        <f t="shared" si="18"/>
        <v>9.0792027688745044E-2</v>
      </c>
      <c r="H10" t="e">
        <f>F10/G10/Eredmény!$C$4*Alapadat!$U$4</f>
        <v>#DIV/0!</v>
      </c>
      <c r="I10" t="e">
        <f>F10/Eredmény!$C$4*Alapadat!$U$4</f>
        <v>#DIV/0!</v>
      </c>
      <c r="J10">
        <f t="shared" si="0"/>
        <v>0</v>
      </c>
      <c r="K10">
        <f t="shared" si="1"/>
        <v>0</v>
      </c>
      <c r="M10">
        <v>34</v>
      </c>
      <c r="N10">
        <f>SUMIFS(sz!Z:Z,sz!$Q:$Q,"&gt;31,99",sz!$Q:$Q,"&lt;36")</f>
        <v>0</v>
      </c>
      <c r="O10">
        <f>SUMIFS(sz!AA:AA,sz!$Q:$Q,"&gt;31,99",sz!$Q:$Q,"&lt;36")</f>
        <v>0</v>
      </c>
      <c r="P10">
        <f>SUMIFS(sz!AB:AB,sz!$Q:$Q,"&gt;31,99",sz!$Q:$Q,"&lt;36")</f>
        <v>0</v>
      </c>
      <c r="Q10">
        <f>SUMIFS(sz!AC:AC,sz!$Q:$Q,"&gt;31,99",sz!$Q:$Q,"&lt;36")</f>
        <v>0</v>
      </c>
      <c r="R10">
        <f t="shared" si="19"/>
        <v>9.0792027688745044E-2</v>
      </c>
      <c r="S10" t="e">
        <f>Q10/R10/Eredmény!$C$4*Alapadat!$U$4</f>
        <v>#DIV/0!</v>
      </c>
      <c r="T10" t="e">
        <f>Q10/Eredmény!$C$4*Alapadat!$U$4</f>
        <v>#DIV/0!</v>
      </c>
      <c r="U10">
        <f t="shared" si="2"/>
        <v>0</v>
      </c>
      <c r="V10">
        <f t="shared" si="3"/>
        <v>0</v>
      </c>
      <c r="X10">
        <v>34</v>
      </c>
      <c r="Y10">
        <f>SUMIFS(sz!AN:AN,sz!$AE:$AE,"&gt;31,99",sz!$AE:$AE,"&lt;36")</f>
        <v>0</v>
      </c>
      <c r="Z10">
        <f>SUMIFS(sz!AO:AO,sz!$AE:$AE,"&gt;31,99",sz!$AE:$AE,"&lt;36")</f>
        <v>0</v>
      </c>
      <c r="AA10">
        <f>SUMIFS(sz!AP:AP,sz!$AE:$AE,"&gt;31,99",sz!$AE:$AE,"&lt;36")</f>
        <v>0</v>
      </c>
      <c r="AB10">
        <f>SUMIFS(sz!AQ:AQ,sz!$AE:$AE,"&gt;31,99",sz!$AE:$AE,"&lt;36")</f>
        <v>0</v>
      </c>
      <c r="AC10">
        <f t="shared" si="20"/>
        <v>9.0792027688745044E-2</v>
      </c>
      <c r="AD10" t="e">
        <f>AB10/AC10/Eredmény!$C$4*Alapadat!$U$4</f>
        <v>#DIV/0!</v>
      </c>
      <c r="AE10" t="e">
        <f>AB10/Eredmény!$C$4*Alapadat!$U$4</f>
        <v>#DIV/0!</v>
      </c>
      <c r="AF10">
        <f t="shared" si="4"/>
        <v>0</v>
      </c>
      <c r="AG10">
        <f t="shared" si="5"/>
        <v>0</v>
      </c>
      <c r="AI10">
        <v>34</v>
      </c>
      <c r="AJ10">
        <f>SUMIFS(sz!BB:BB,sz!$AS:$AS,"&gt;31,99",sz!$AS:$AS,"&lt;36")</f>
        <v>0</v>
      </c>
      <c r="AK10">
        <f>SUMIFS(sz!BC:BC,sz!$AS:$AS,"&gt;31,99",sz!$AS:$AS,"&lt;36")</f>
        <v>0</v>
      </c>
      <c r="AL10">
        <f>SUMIFS(sz!BD:BD,sz!$AS:$AS,"&gt;31,99",sz!$AS:$AS,"&lt;36")</f>
        <v>0</v>
      </c>
      <c r="AM10">
        <f>SUMIFS(sz!BE:BE,sz!$AS:$AS,"&gt;31,99",sz!$AS:$AS,"&lt;36")</f>
        <v>0</v>
      </c>
      <c r="AN10">
        <f t="shared" si="21"/>
        <v>9.0792027688745044E-2</v>
      </c>
      <c r="AO10" t="e">
        <f>AM10/AN10/Eredmény!$C$4*Alapadat!$U$4</f>
        <v>#DIV/0!</v>
      </c>
      <c r="AP10" t="e">
        <f>AM10/Eredmény!$C$4*Alapadat!$U$4</f>
        <v>#DIV/0!</v>
      </c>
      <c r="AQ10">
        <f t="shared" si="6"/>
        <v>0</v>
      </c>
      <c r="AR10">
        <f t="shared" si="7"/>
        <v>0</v>
      </c>
      <c r="AT10">
        <v>34</v>
      </c>
      <c r="AU10">
        <f>SUMIFS(sz!BP:BP,sz!$BG:$BG,"&gt;31,99",sz!$BG:$BG,"&lt;36")</f>
        <v>0</v>
      </c>
      <c r="AV10">
        <f>SUMIFS(sz!BQ:BQ,sz!$BG:$BG,"&gt;31,99",sz!$BG:$BG,"&lt;36")</f>
        <v>0</v>
      </c>
      <c r="AW10">
        <f>SUMIFS(sz!BR:BR,sz!$BG:$BG,"&gt;31,99",sz!$BG:$BG,"&lt;36")</f>
        <v>0</v>
      </c>
      <c r="AX10">
        <f>SUMIFS(sz!BS:BS,sz!$BG:$BG,"&gt;31,99",sz!$BG:$BG,"&lt;36")</f>
        <v>0</v>
      </c>
      <c r="AY10">
        <f t="shared" si="22"/>
        <v>9.0792027688745044E-2</v>
      </c>
      <c r="AZ10" t="e">
        <f>AX10/AY10/Eredmény!$C$4*Alapadat!$U$4</f>
        <v>#DIV/0!</v>
      </c>
      <c r="BA10" t="e">
        <f>AX10/Eredmény!$C$4*Alapadat!$U$4</f>
        <v>#DIV/0!</v>
      </c>
      <c r="BB10">
        <f t="shared" si="8"/>
        <v>0</v>
      </c>
      <c r="BC10">
        <f t="shared" si="9"/>
        <v>0</v>
      </c>
      <c r="BE10">
        <v>34</v>
      </c>
      <c r="BF10">
        <f>SUMIFS(sz!CE:CE,sz!$BV:$BV,"&gt;31,99",sz!$BV:$BV,"&lt;36")</f>
        <v>0</v>
      </c>
      <c r="BG10">
        <f>SUMIFS(sz!CF:CF,sz!$BV:$BV,"&gt;31,99",sz!$BV:$BV,"&lt;36")</f>
        <v>0</v>
      </c>
      <c r="BH10">
        <f>SUMIFS(sz!CG:CG,sz!$BV:$BV,"&gt;31,99",sz!$BV:$BV,"&lt;36")</f>
        <v>0</v>
      </c>
      <c r="BI10">
        <f>SUMIFS(sz!CH:CH,sz!$BV:$BV,"&gt;31,99",sz!$BV:$BV,"&lt;36")</f>
        <v>0</v>
      </c>
      <c r="BJ10">
        <f t="shared" si="23"/>
        <v>9.0792027688745044E-2</v>
      </c>
      <c r="BK10" t="e">
        <f>BI10/BJ10/Eredmény!$C$4*Alapadat!$U$4</f>
        <v>#DIV/0!</v>
      </c>
      <c r="BL10" t="e">
        <f>BI10/Eredmény!$C$4*Alapadat!$U$4</f>
        <v>#DIV/0!</v>
      </c>
      <c r="BM10">
        <f t="shared" si="10"/>
        <v>0</v>
      </c>
      <c r="BN10">
        <f t="shared" si="11"/>
        <v>0</v>
      </c>
      <c r="BP10">
        <v>34</v>
      </c>
      <c r="BQ10">
        <f>SUMIFS(sz!CT:CT,sz!$CK:$CK,"&gt;31,99",sz!$CK:$CK,"&lt;36")</f>
        <v>0</v>
      </c>
      <c r="BR10">
        <f>SUMIFS(sz!CU:CU,sz!$CK:$CK,"&gt;31,99",sz!$CK:$CK,"&lt;36")</f>
        <v>0</v>
      </c>
      <c r="BS10">
        <f>SUMIFS(sz!CV:CV,sz!$CK:$CK,"&gt;31,99",sz!$CK:$CK,"&lt;36")</f>
        <v>0</v>
      </c>
      <c r="BT10">
        <f>SUMIFS(sz!CW:CW,sz!$CK:$CK,"&gt;31,99",sz!$CK:$CK,"&lt;36")</f>
        <v>0</v>
      </c>
      <c r="BU10">
        <f t="shared" si="24"/>
        <v>9.0792027688745044E-2</v>
      </c>
      <c r="BV10" t="e">
        <f>BT10/BU10/Eredmény!$C$4*Alapadat!$U$4</f>
        <v>#DIV/0!</v>
      </c>
      <c r="BW10" t="e">
        <f>BT10/Eredmény!$C$4*Alapadat!$U$4</f>
        <v>#DIV/0!</v>
      </c>
      <c r="BX10">
        <f t="shared" si="12"/>
        <v>0</v>
      </c>
      <c r="BY10">
        <f t="shared" si="13"/>
        <v>0</v>
      </c>
      <c r="CA10">
        <v>34</v>
      </c>
      <c r="CB10">
        <f>SUMIFS(sz!DI:DI,sz!$CZ:$CZ,"&gt;31,99",sz!$CZ:$CZ,"&lt;36")</f>
        <v>0</v>
      </c>
      <c r="CC10">
        <f>SUMIFS(sz!DJ:DJ,sz!$CZ:$CZ,"&gt;31,99",sz!$CZ:$CZ,"&lt;36")</f>
        <v>0</v>
      </c>
      <c r="CD10">
        <f>SUMIFS(sz!DK:DK,sz!$CZ:$CZ,"&gt;31,99",sz!$CZ:$CZ,"&lt;36")</f>
        <v>0</v>
      </c>
      <c r="CE10">
        <f>SUMIFS(sz!DL:DL,sz!$CZ:$CZ,"&gt;31,99",sz!$CZ:$CZ,"&lt;36")</f>
        <v>0</v>
      </c>
      <c r="CF10">
        <f t="shared" si="25"/>
        <v>9.0792027688745044E-2</v>
      </c>
      <c r="CG10" t="e">
        <f>CE10/CF10/Eredmény!$C$4*Alapadat!$U$4</f>
        <v>#DIV/0!</v>
      </c>
      <c r="CH10" t="e">
        <f>CE10/Eredmény!$C$4*Alapadat!$U$4</f>
        <v>#DIV/0!</v>
      </c>
      <c r="CI10">
        <f t="shared" si="14"/>
        <v>0</v>
      </c>
      <c r="CJ10">
        <f t="shared" si="15"/>
        <v>0</v>
      </c>
      <c r="CL10">
        <v>34</v>
      </c>
      <c r="CM10">
        <f>SUMIFS(sz!DX:DX,sz!$DO:$DO,"&gt;31,99",sz!$DO:$DO,"&lt;36")</f>
        <v>0</v>
      </c>
      <c r="CN10">
        <f>SUMIFS(sz!DY:DY,sz!$DO:$DO,"&gt;31,99",sz!$DO:$DO,"&lt;36")</f>
        <v>0</v>
      </c>
      <c r="CO10">
        <f>SUMIFS(sz!DZ:DZ,sz!$DO:$DO,"&gt;31,99",sz!$DO:$DO,"&lt;36")</f>
        <v>0</v>
      </c>
      <c r="CP10">
        <f>SUMIFS(sz!EA:EA,sz!$DO:$DO,"&gt;31,99",sz!$DO:$DO,"&lt;36")</f>
        <v>0</v>
      </c>
      <c r="CQ10">
        <f t="shared" si="26"/>
        <v>9.0792027688745044E-2</v>
      </c>
      <c r="CR10" t="e">
        <f>CP10/CQ10/Eredmény!$C$4*Alapadat!$U$4</f>
        <v>#DIV/0!</v>
      </c>
      <c r="CS10" t="e">
        <f>CP10/Eredmény!$C$4*Alapadat!$U$4</f>
        <v>#DIV/0!</v>
      </c>
      <c r="CT10">
        <f t="shared" si="16"/>
        <v>0</v>
      </c>
      <c r="CU10">
        <f t="shared" si="17"/>
        <v>0</v>
      </c>
    </row>
    <row r="11" spans="1:99">
      <c r="B11">
        <v>38</v>
      </c>
      <c r="C11">
        <f>SUMIFS(sz!L:L,sz!$B:$B,"&gt;35,99",sz!$B:$B,"&lt;40")</f>
        <v>0</v>
      </c>
      <c r="D11">
        <f>SUMIFS(sz!M:M,sz!$B:$B,"&gt;35,99",sz!$B:$B,"&lt;40")</f>
        <v>0</v>
      </c>
      <c r="E11">
        <f>SUMIFS(sz!N:N,sz!$B:$B,"&gt;35,99",sz!$B:$B,"&lt;40")</f>
        <v>0</v>
      </c>
      <c r="F11">
        <f>SUMIFS(sz!O:O,sz!$B:$B,"&gt;35,99",sz!$B:$B,"&lt;40")</f>
        <v>0</v>
      </c>
      <c r="G11">
        <f t="shared" si="18"/>
        <v>0.11341149479459153</v>
      </c>
      <c r="H11" t="e">
        <f>F11/G11/Eredmény!$C$4*Alapadat!$U$4</f>
        <v>#DIV/0!</v>
      </c>
      <c r="I11" t="e">
        <f>F11/Eredmény!$C$4*Alapadat!$U$4</f>
        <v>#DIV/0!</v>
      </c>
      <c r="J11">
        <f t="shared" si="0"/>
        <v>0</v>
      </c>
      <c r="K11">
        <f t="shared" si="1"/>
        <v>0</v>
      </c>
      <c r="M11">
        <v>38</v>
      </c>
      <c r="N11">
        <f>SUMIFS(sz!Z:Z,sz!$Q:$Q,"&gt;35,99",sz!$Q:$Q,"&lt;40")</f>
        <v>0</v>
      </c>
      <c r="O11">
        <f>SUMIFS(sz!AA:AA,sz!$Q:$Q,"&gt;35,99",sz!$Q:$Q,"&lt;40")</f>
        <v>0</v>
      </c>
      <c r="P11">
        <f>SUMIFS(sz!AB:AB,sz!$Q:$Q,"&gt;35,99",sz!$Q:$Q,"&lt;40")</f>
        <v>0</v>
      </c>
      <c r="Q11">
        <f>SUMIFS(sz!AC:AC,sz!$Q:$Q,"&gt;35,99",sz!$Q:$Q,"&lt;40")</f>
        <v>0</v>
      </c>
      <c r="R11">
        <f t="shared" si="19"/>
        <v>0.11341149479459153</v>
      </c>
      <c r="S11" t="e">
        <f>Q11/R11/Eredmény!$C$4*Alapadat!$U$4</f>
        <v>#DIV/0!</v>
      </c>
      <c r="T11" t="e">
        <f>Q11/Eredmény!$C$4*Alapadat!$U$4</f>
        <v>#DIV/0!</v>
      </c>
      <c r="U11">
        <f t="shared" si="2"/>
        <v>0</v>
      </c>
      <c r="V11">
        <f t="shared" si="3"/>
        <v>0</v>
      </c>
      <c r="X11">
        <v>38</v>
      </c>
      <c r="Y11">
        <f>SUMIFS(sz!AN:AN,sz!$AE:$AE,"&gt;35,99",sz!$AE:$AE,"&lt;40")</f>
        <v>0</v>
      </c>
      <c r="Z11">
        <f>SUMIFS(sz!AO:AO,sz!$AE:$AE,"&gt;35,99",sz!$AE:$AE,"&lt;40")</f>
        <v>0</v>
      </c>
      <c r="AA11">
        <f>SUMIFS(sz!AP:AP,sz!$AE:$AE,"&gt;35,99",sz!$AE:$AE,"&lt;40")</f>
        <v>0</v>
      </c>
      <c r="AB11">
        <f>SUMIFS(sz!AQ:AQ,sz!$AE:$AE,"&gt;35,99",sz!$AE:$AE,"&lt;40")</f>
        <v>0</v>
      </c>
      <c r="AC11">
        <f t="shared" si="20"/>
        <v>0.11341149479459153</v>
      </c>
      <c r="AD11" t="e">
        <f>AB11/AC11/Eredmény!$C$4*Alapadat!$U$4</f>
        <v>#DIV/0!</v>
      </c>
      <c r="AE11" t="e">
        <f>AB11/Eredmény!$C$4*Alapadat!$U$4</f>
        <v>#DIV/0!</v>
      </c>
      <c r="AF11">
        <f t="shared" si="4"/>
        <v>0</v>
      </c>
      <c r="AG11">
        <f t="shared" si="5"/>
        <v>0</v>
      </c>
      <c r="AI11">
        <v>38</v>
      </c>
      <c r="AJ11">
        <f>SUMIFS(sz!BB:BB,sz!$AS:$AS,"&gt;35,99",sz!$AS:$AS,"&lt;40")</f>
        <v>0</v>
      </c>
      <c r="AK11">
        <f>SUMIFS(sz!BC:BC,sz!$AS:$AS,"&gt;35,99",sz!$AS:$AS,"&lt;40")</f>
        <v>0</v>
      </c>
      <c r="AL11">
        <f>SUMIFS(sz!BD:BD,sz!$AS:$AS,"&gt;35,99",sz!$AS:$AS,"&lt;40")</f>
        <v>0</v>
      </c>
      <c r="AM11">
        <f>SUMIFS(sz!BE:BE,sz!$AS:$AS,"&gt;35,99",sz!$AS:$AS,"&lt;40")</f>
        <v>0</v>
      </c>
      <c r="AN11">
        <f t="shared" si="21"/>
        <v>0.11341149479459153</v>
      </c>
      <c r="AO11" t="e">
        <f>AM11/AN11/Eredmény!$C$4*Alapadat!$U$4</f>
        <v>#DIV/0!</v>
      </c>
      <c r="AP11" t="e">
        <f>AM11/Eredmény!$C$4*Alapadat!$U$4</f>
        <v>#DIV/0!</v>
      </c>
      <c r="AQ11">
        <f t="shared" si="6"/>
        <v>0</v>
      </c>
      <c r="AR11">
        <f t="shared" si="7"/>
        <v>0</v>
      </c>
      <c r="AT11">
        <v>38</v>
      </c>
      <c r="AU11">
        <f>SUMIFS(sz!BP:BP,sz!$BG:$BG,"&gt;35,99",sz!$BG:$BG,"&lt;40")</f>
        <v>0</v>
      </c>
      <c r="AV11">
        <f>SUMIFS(sz!BQ:BQ,sz!$BG:$BG,"&gt;35,99",sz!$BG:$BG,"&lt;40")</f>
        <v>0</v>
      </c>
      <c r="AW11">
        <f>SUMIFS(sz!BR:BR,sz!$BG:$BG,"&gt;35,99",sz!$BG:$BG,"&lt;40")</f>
        <v>0</v>
      </c>
      <c r="AX11">
        <f>SUMIFS(sz!BS:BS,sz!$BG:$BG,"&gt;35,99",sz!$BG:$BG,"&lt;40")</f>
        <v>0</v>
      </c>
      <c r="AY11">
        <f t="shared" si="22"/>
        <v>0.11341149479459153</v>
      </c>
      <c r="AZ11" t="e">
        <f>AX11/AY11/Eredmény!$C$4*Alapadat!$U$4</f>
        <v>#DIV/0!</v>
      </c>
      <c r="BA11" t="e">
        <f>AX11/Eredmény!$C$4*Alapadat!$U$4</f>
        <v>#DIV/0!</v>
      </c>
      <c r="BB11">
        <f t="shared" si="8"/>
        <v>0</v>
      </c>
      <c r="BC11">
        <f t="shared" si="9"/>
        <v>0</v>
      </c>
      <c r="BE11">
        <v>38</v>
      </c>
      <c r="BF11">
        <f>SUMIFS(sz!CE:CE,sz!$BV:$BV,"&gt;35,99",sz!$BV:$BV,"&lt;40")</f>
        <v>0</v>
      </c>
      <c r="BG11">
        <f>SUMIFS(sz!CF:CF,sz!$BV:$BV,"&gt;35,99",sz!$BV:$BV,"&lt;40")</f>
        <v>0</v>
      </c>
      <c r="BH11">
        <f>SUMIFS(sz!CG:CG,sz!$BV:$BV,"&gt;35,99",sz!$BV:$BV,"&lt;40")</f>
        <v>0</v>
      </c>
      <c r="BI11">
        <f>SUMIFS(sz!CH:CH,sz!$BV:$BV,"&gt;35,99",sz!$BV:$BV,"&lt;40")</f>
        <v>0</v>
      </c>
      <c r="BJ11">
        <f t="shared" si="23"/>
        <v>0.11341149479459153</v>
      </c>
      <c r="BK11" t="e">
        <f>BI11/BJ11/Eredmény!$C$4*Alapadat!$U$4</f>
        <v>#DIV/0!</v>
      </c>
      <c r="BL11" t="e">
        <f>BI11/Eredmény!$C$4*Alapadat!$U$4</f>
        <v>#DIV/0!</v>
      </c>
      <c r="BM11">
        <f t="shared" si="10"/>
        <v>0</v>
      </c>
      <c r="BN11">
        <f t="shared" si="11"/>
        <v>0</v>
      </c>
      <c r="BP11">
        <v>38</v>
      </c>
      <c r="BQ11">
        <f>SUMIFS(sz!CT:CT,sz!$CK:$CK,"&gt;35,99",sz!$CK:$CK,"&lt;40")</f>
        <v>0</v>
      </c>
      <c r="BR11">
        <f>SUMIFS(sz!CU:CU,sz!$CK:$CK,"&gt;35,99",sz!$CK:$CK,"&lt;40")</f>
        <v>0</v>
      </c>
      <c r="BS11">
        <f>SUMIFS(sz!CV:CV,sz!$CK:$CK,"&gt;35,99",sz!$CK:$CK,"&lt;40")</f>
        <v>0</v>
      </c>
      <c r="BT11">
        <f>SUMIFS(sz!CW:CW,sz!$CK:$CK,"&gt;35,99",sz!$CK:$CK,"&lt;40")</f>
        <v>0</v>
      </c>
      <c r="BU11">
        <f t="shared" si="24"/>
        <v>0.11341149479459153</v>
      </c>
      <c r="BV11" t="e">
        <f>BT11/BU11/Eredmény!$C$4*Alapadat!$U$4</f>
        <v>#DIV/0!</v>
      </c>
      <c r="BW11" t="e">
        <f>BT11/Eredmény!$C$4*Alapadat!$U$4</f>
        <v>#DIV/0!</v>
      </c>
      <c r="BX11">
        <f t="shared" si="12"/>
        <v>0</v>
      </c>
      <c r="BY11">
        <f t="shared" si="13"/>
        <v>0</v>
      </c>
      <c r="CA11">
        <v>38</v>
      </c>
      <c r="CB11">
        <f>SUMIFS(sz!DI:DI,sz!$CZ:$CZ,"&gt;35,99",sz!$CZ:$CZ,"&lt;40")</f>
        <v>0</v>
      </c>
      <c r="CC11">
        <f>SUMIFS(sz!DJ:DJ,sz!$CZ:$CZ,"&gt;35,99",sz!$CZ:$CZ,"&lt;40")</f>
        <v>0</v>
      </c>
      <c r="CD11">
        <f>SUMIFS(sz!DK:DK,sz!$CZ:$CZ,"&gt;35,99",sz!$CZ:$CZ,"&lt;40")</f>
        <v>0</v>
      </c>
      <c r="CE11">
        <f>SUMIFS(sz!DL:DL,sz!$CZ:$CZ,"&gt;35,99",sz!$CZ:$CZ,"&lt;40")</f>
        <v>0</v>
      </c>
      <c r="CF11">
        <f t="shared" si="25"/>
        <v>0.11341149479459153</v>
      </c>
      <c r="CG11" t="e">
        <f>CE11/CF11/Eredmény!$C$4*Alapadat!$U$4</f>
        <v>#DIV/0!</v>
      </c>
      <c r="CH11" t="e">
        <f>CE11/Eredmény!$C$4*Alapadat!$U$4</f>
        <v>#DIV/0!</v>
      </c>
      <c r="CI11">
        <f t="shared" si="14"/>
        <v>0</v>
      </c>
      <c r="CJ11">
        <f t="shared" si="15"/>
        <v>0</v>
      </c>
      <c r="CL11">
        <v>38</v>
      </c>
      <c r="CM11">
        <f>SUMIFS(sz!DX:DX,sz!$DO:$DO,"&gt;35,99",sz!$DO:$DO,"&lt;40")</f>
        <v>0</v>
      </c>
      <c r="CN11">
        <f>SUMIFS(sz!DY:DY,sz!$DO:$DO,"&gt;35,99",sz!$DO:$DO,"&lt;40")</f>
        <v>0</v>
      </c>
      <c r="CO11">
        <f>SUMIFS(sz!DZ:DZ,sz!$DO:$DO,"&gt;35,99",sz!$DO:$DO,"&lt;40")</f>
        <v>0</v>
      </c>
      <c r="CP11">
        <f>SUMIFS(sz!EA:EA,sz!$DO:$DO,"&gt;35,99",sz!$DO:$DO,"&lt;40")</f>
        <v>0</v>
      </c>
      <c r="CQ11">
        <f t="shared" si="26"/>
        <v>0.11341149479459153</v>
      </c>
      <c r="CR11" t="e">
        <f>CP11/CQ11/Eredmény!$C$4*Alapadat!$U$4</f>
        <v>#DIV/0!</v>
      </c>
      <c r="CS11" t="e">
        <f>CP11/Eredmény!$C$4*Alapadat!$U$4</f>
        <v>#DIV/0!</v>
      </c>
      <c r="CT11">
        <f t="shared" si="16"/>
        <v>0</v>
      </c>
      <c r="CU11">
        <f t="shared" si="17"/>
        <v>0</v>
      </c>
    </row>
    <row r="12" spans="1:99">
      <c r="B12">
        <v>42</v>
      </c>
      <c r="C12">
        <f>SUMIFS(sz!L:L,sz!$B:$B,"&gt;39,99",sz!$B:$B,"&lt;44")</f>
        <v>0</v>
      </c>
      <c r="D12">
        <f>SUMIFS(sz!M:M,sz!$B:$B,"&gt;39,99",sz!$B:$B,"&lt;44")</f>
        <v>0</v>
      </c>
      <c r="E12">
        <f>SUMIFS(sz!N:N,sz!$B:$B,"&gt;39,99",sz!$B:$B,"&lt;44")</f>
        <v>0</v>
      </c>
      <c r="F12">
        <f>SUMIFS(sz!O:O,sz!$B:$B,"&gt;39,99",sz!$B:$B,"&lt;44")</f>
        <v>0</v>
      </c>
      <c r="G12">
        <f t="shared" si="18"/>
        <v>0.13854423602330987</v>
      </c>
      <c r="H12" t="e">
        <f>F12/G12/Eredmény!$C$4*Alapadat!$U$4</f>
        <v>#DIV/0!</v>
      </c>
      <c r="I12" t="e">
        <f>F12/Eredmény!$C$4*Alapadat!$U$4</f>
        <v>#DIV/0!</v>
      </c>
      <c r="J12">
        <f t="shared" si="0"/>
        <v>0</v>
      </c>
      <c r="K12">
        <f t="shared" si="1"/>
        <v>0</v>
      </c>
      <c r="M12">
        <v>42</v>
      </c>
      <c r="N12">
        <f>SUMIFS(sz!Z:Z,sz!$Q:$Q,"&gt;39,99",sz!$Q:$Q,"&lt;44")</f>
        <v>0</v>
      </c>
      <c r="O12">
        <f>SUMIFS(sz!AA:AA,sz!$Q:$Q,"&gt;39,99",sz!$Q:$Q,"&lt;44")</f>
        <v>0</v>
      </c>
      <c r="P12">
        <f>SUMIFS(sz!AB:AB,sz!$Q:$Q,"&gt;39,99",sz!$Q:$Q,"&lt;44")</f>
        <v>0</v>
      </c>
      <c r="Q12">
        <f>SUMIFS(sz!AC:AC,sz!$Q:$Q,"&gt;39,99",sz!$Q:$Q,"&lt;44")</f>
        <v>0</v>
      </c>
      <c r="R12">
        <f t="shared" si="19"/>
        <v>0.13854423602330987</v>
      </c>
      <c r="S12" t="e">
        <f>Q12/R12/Eredmény!$C$4*Alapadat!$U$4</f>
        <v>#DIV/0!</v>
      </c>
      <c r="T12" t="e">
        <f>Q12/Eredmény!$C$4*Alapadat!$U$4</f>
        <v>#DIV/0!</v>
      </c>
      <c r="U12">
        <f t="shared" si="2"/>
        <v>0</v>
      </c>
      <c r="V12">
        <f t="shared" si="3"/>
        <v>0</v>
      </c>
      <c r="X12">
        <v>42</v>
      </c>
      <c r="Y12">
        <f>SUMIFS(sz!AN:AN,sz!$AE:$AE,"&gt;39,99",sz!$AE:$AE,"&lt;44")</f>
        <v>0</v>
      </c>
      <c r="Z12">
        <f>SUMIFS(sz!AO:AO,sz!$AE:$AE,"&gt;39,99",sz!$AE:$AE,"&lt;44")</f>
        <v>0</v>
      </c>
      <c r="AA12">
        <f>SUMIFS(sz!AP:AP,sz!$AE:$AE,"&gt;39,99",sz!$AE:$AE,"&lt;44")</f>
        <v>0</v>
      </c>
      <c r="AB12">
        <f>SUMIFS(sz!AQ:AQ,sz!$AE:$AE,"&gt;39,99",sz!$AE:$AE,"&lt;44")</f>
        <v>0</v>
      </c>
      <c r="AC12">
        <f t="shared" si="20"/>
        <v>0.13854423602330987</v>
      </c>
      <c r="AD12" t="e">
        <f>AB12/AC12/Eredmény!$C$4*Alapadat!$U$4</f>
        <v>#DIV/0!</v>
      </c>
      <c r="AE12" t="e">
        <f>AB12/Eredmény!$C$4*Alapadat!$U$4</f>
        <v>#DIV/0!</v>
      </c>
      <c r="AF12">
        <f t="shared" si="4"/>
        <v>0</v>
      </c>
      <c r="AG12">
        <f t="shared" si="5"/>
        <v>0</v>
      </c>
      <c r="AI12">
        <v>42</v>
      </c>
      <c r="AJ12">
        <f>SUMIFS(sz!BB:BB,sz!$AS:$AS,"&gt;39,99",sz!$AS:$AS,"&lt;44")</f>
        <v>0</v>
      </c>
      <c r="AK12">
        <f>SUMIFS(sz!BC:BC,sz!$AS:$AS,"&gt;39,99",sz!$AS:$AS,"&lt;44")</f>
        <v>0</v>
      </c>
      <c r="AL12">
        <f>SUMIFS(sz!BD:BD,sz!$AS:$AS,"&gt;39,99",sz!$AS:$AS,"&lt;44")</f>
        <v>0</v>
      </c>
      <c r="AM12">
        <f>SUMIFS(sz!BE:BE,sz!$AS:$AS,"&gt;39,99",sz!$AS:$AS,"&lt;44")</f>
        <v>0</v>
      </c>
      <c r="AN12">
        <f t="shared" si="21"/>
        <v>0.13854423602330987</v>
      </c>
      <c r="AO12" t="e">
        <f>AM12/AN12/Eredmény!$C$4*Alapadat!$U$4</f>
        <v>#DIV/0!</v>
      </c>
      <c r="AP12" t="e">
        <f>AM12/Eredmény!$C$4*Alapadat!$U$4</f>
        <v>#DIV/0!</v>
      </c>
      <c r="AQ12">
        <f t="shared" si="6"/>
        <v>0</v>
      </c>
      <c r="AR12">
        <f t="shared" si="7"/>
        <v>0</v>
      </c>
      <c r="AT12">
        <v>42</v>
      </c>
      <c r="AU12">
        <f>SUMIFS(sz!BP:BP,sz!$BG:$BG,"&gt;39,99",sz!$BG:$BG,"&lt;44")</f>
        <v>0</v>
      </c>
      <c r="AV12">
        <f>SUMIFS(sz!BQ:BQ,sz!$BG:$BG,"&gt;39,99",sz!$BG:$BG,"&lt;44")</f>
        <v>0</v>
      </c>
      <c r="AW12">
        <f>SUMIFS(sz!BR:BR,sz!$BG:$BG,"&gt;39,99",sz!$BG:$BG,"&lt;44")</f>
        <v>0</v>
      </c>
      <c r="AX12">
        <f>SUMIFS(sz!BS:BS,sz!$BG:$BG,"&gt;39,99",sz!$BG:$BG,"&lt;44")</f>
        <v>0</v>
      </c>
      <c r="AY12">
        <f t="shared" si="22"/>
        <v>0.13854423602330987</v>
      </c>
      <c r="AZ12" t="e">
        <f>AX12/AY12/Eredmény!$C$4*Alapadat!$U$4</f>
        <v>#DIV/0!</v>
      </c>
      <c r="BA12" t="e">
        <f>AX12/Eredmény!$C$4*Alapadat!$U$4</f>
        <v>#DIV/0!</v>
      </c>
      <c r="BB12">
        <f t="shared" si="8"/>
        <v>0</v>
      </c>
      <c r="BC12">
        <f t="shared" si="9"/>
        <v>0</v>
      </c>
      <c r="BE12">
        <v>42</v>
      </c>
      <c r="BF12">
        <f>SUMIFS(sz!CE:CE,sz!$BV:$BV,"&gt;39,99",sz!$BV:$BV,"&lt;44")</f>
        <v>0</v>
      </c>
      <c r="BG12">
        <f>SUMIFS(sz!CF:CF,sz!$BV:$BV,"&gt;39,99",sz!$BV:$BV,"&lt;44")</f>
        <v>0</v>
      </c>
      <c r="BH12">
        <f>SUMIFS(sz!CG:CG,sz!$BV:$BV,"&gt;39,99",sz!$BV:$BV,"&lt;44")</f>
        <v>0</v>
      </c>
      <c r="BI12">
        <f>SUMIFS(sz!CH:CH,sz!$BV:$BV,"&gt;39,99",sz!$BV:$BV,"&lt;44")</f>
        <v>0</v>
      </c>
      <c r="BJ12">
        <f t="shared" si="23"/>
        <v>0.13854423602330987</v>
      </c>
      <c r="BK12" t="e">
        <f>BI12/BJ12/Eredmény!$C$4*Alapadat!$U$4</f>
        <v>#DIV/0!</v>
      </c>
      <c r="BL12" t="e">
        <f>BI12/Eredmény!$C$4*Alapadat!$U$4</f>
        <v>#DIV/0!</v>
      </c>
      <c r="BM12">
        <f t="shared" si="10"/>
        <v>0</v>
      </c>
      <c r="BN12">
        <f t="shared" si="11"/>
        <v>0</v>
      </c>
      <c r="BP12">
        <v>42</v>
      </c>
      <c r="BQ12">
        <f>SUMIFS(sz!CT:CT,sz!$CK:$CK,"&gt;39,99",sz!$CK:$CK,"&lt;44")</f>
        <v>0</v>
      </c>
      <c r="BR12">
        <f>SUMIFS(sz!CU:CU,sz!$CK:$CK,"&gt;39,99",sz!$CK:$CK,"&lt;44")</f>
        <v>0</v>
      </c>
      <c r="BS12">
        <f>SUMIFS(sz!CV:CV,sz!$CK:$CK,"&gt;39,99",sz!$CK:$CK,"&lt;44")</f>
        <v>0</v>
      </c>
      <c r="BT12">
        <f>SUMIFS(sz!CW:CW,sz!$CK:$CK,"&gt;39,99",sz!$CK:$CK,"&lt;44")</f>
        <v>0</v>
      </c>
      <c r="BU12">
        <f t="shared" si="24"/>
        <v>0.13854423602330987</v>
      </c>
      <c r="BV12" t="e">
        <f>BT12/BU12/Eredmény!$C$4*Alapadat!$U$4</f>
        <v>#DIV/0!</v>
      </c>
      <c r="BW12" t="e">
        <f>BT12/Eredmény!$C$4*Alapadat!$U$4</f>
        <v>#DIV/0!</v>
      </c>
      <c r="BX12">
        <f t="shared" si="12"/>
        <v>0</v>
      </c>
      <c r="BY12">
        <f t="shared" si="13"/>
        <v>0</v>
      </c>
      <c r="CA12">
        <v>42</v>
      </c>
      <c r="CB12">
        <f>SUMIFS(sz!DI:DI,sz!$CZ:$CZ,"&gt;39,99",sz!$CZ:$CZ,"&lt;44")</f>
        <v>0</v>
      </c>
      <c r="CC12">
        <f>SUMIFS(sz!DJ:DJ,sz!$CZ:$CZ,"&gt;39,99",sz!$CZ:$CZ,"&lt;44")</f>
        <v>0</v>
      </c>
      <c r="CD12">
        <f>SUMIFS(sz!DK:DK,sz!$CZ:$CZ,"&gt;39,99",sz!$CZ:$CZ,"&lt;44")</f>
        <v>0</v>
      </c>
      <c r="CE12">
        <f>SUMIFS(sz!DL:DL,sz!$CZ:$CZ,"&gt;39,99",sz!$CZ:$CZ,"&lt;44")</f>
        <v>0</v>
      </c>
      <c r="CF12">
        <f t="shared" si="25"/>
        <v>0.13854423602330987</v>
      </c>
      <c r="CG12" t="e">
        <f>CE12/CF12/Eredmény!$C$4*Alapadat!$U$4</f>
        <v>#DIV/0!</v>
      </c>
      <c r="CH12" t="e">
        <f>CE12/Eredmény!$C$4*Alapadat!$U$4</f>
        <v>#DIV/0!</v>
      </c>
      <c r="CI12">
        <f t="shared" si="14"/>
        <v>0</v>
      </c>
      <c r="CJ12">
        <f t="shared" si="15"/>
        <v>0</v>
      </c>
      <c r="CL12">
        <v>42</v>
      </c>
      <c r="CM12">
        <f>SUMIFS(sz!DX:DX,sz!$DO:$DO,"&gt;39,99",sz!$DO:$DO,"&lt;44")</f>
        <v>0</v>
      </c>
      <c r="CN12">
        <f>SUMIFS(sz!DY:DY,sz!$DO:$DO,"&gt;39,99",sz!$DO:$DO,"&lt;44")</f>
        <v>0</v>
      </c>
      <c r="CO12">
        <f>SUMIFS(sz!DZ:DZ,sz!$DO:$DO,"&gt;39,99",sz!$DO:$DO,"&lt;44")</f>
        <v>0</v>
      </c>
      <c r="CP12">
        <f>SUMIFS(sz!EA:EA,sz!$DO:$DO,"&gt;39,99",sz!$DO:$DO,"&lt;44")</f>
        <v>0</v>
      </c>
      <c r="CQ12">
        <f t="shared" si="26"/>
        <v>0.13854423602330987</v>
      </c>
      <c r="CR12" t="e">
        <f>CP12/CQ12/Eredmény!$C$4*Alapadat!$U$4</f>
        <v>#DIV/0!</v>
      </c>
      <c r="CS12" t="e">
        <f>CP12/Eredmény!$C$4*Alapadat!$U$4</f>
        <v>#DIV/0!</v>
      </c>
      <c r="CT12">
        <f t="shared" si="16"/>
        <v>0</v>
      </c>
      <c r="CU12">
        <f t="shared" si="17"/>
        <v>0</v>
      </c>
    </row>
    <row r="13" spans="1:99">
      <c r="B13">
        <v>46</v>
      </c>
      <c r="C13">
        <f>SUMIFS(sz!L:L,sz!$B:$B,"&gt;43,99",sz!$B:$B,"&lt;48")</f>
        <v>0</v>
      </c>
      <c r="D13">
        <f>SUMIFS(sz!M:M,sz!$B:$B,"&gt;43,99",sz!$B:$B,"&lt;48")</f>
        <v>0</v>
      </c>
      <c r="E13">
        <f>SUMIFS(sz!N:N,sz!$B:$B,"&gt;43,99",sz!$B:$B,"&lt;48")</f>
        <v>0</v>
      </c>
      <c r="F13">
        <f>SUMIFS(sz!O:O,sz!$B:$B,"&gt;43,99",sz!$B:$B,"&lt;48")</f>
        <v>0</v>
      </c>
      <c r="G13">
        <f t="shared" si="18"/>
        <v>0.16619025137490007</v>
      </c>
      <c r="H13" t="e">
        <f>F13/G13/Eredmény!$C$4*Alapadat!$U$4</f>
        <v>#DIV/0!</v>
      </c>
      <c r="I13" t="e">
        <f>F13/Eredmény!$C$4*Alapadat!$U$4</f>
        <v>#DIV/0!</v>
      </c>
      <c r="J13">
        <f t="shared" si="0"/>
        <v>0</v>
      </c>
      <c r="K13">
        <f t="shared" si="1"/>
        <v>0</v>
      </c>
      <c r="M13">
        <v>46</v>
      </c>
      <c r="N13">
        <f>SUMIFS(sz!Z:Z,sz!$Q:$Q,"&gt;43,99",sz!$Q:$Q,"&lt;48")</f>
        <v>0</v>
      </c>
      <c r="O13">
        <f>SUMIFS(sz!AA:AA,sz!$Q:$Q,"&gt;43,99",sz!$Q:$Q,"&lt;48")</f>
        <v>0</v>
      </c>
      <c r="P13">
        <f>SUMIFS(sz!AB:AB,sz!$Q:$Q,"&gt;43,99",sz!$Q:$Q,"&lt;48")</f>
        <v>0</v>
      </c>
      <c r="Q13">
        <f>SUMIFS(sz!AC:AC,sz!$Q:$Q,"&gt;43,99",sz!$Q:$Q,"&lt;48")</f>
        <v>0</v>
      </c>
      <c r="R13">
        <f t="shared" si="19"/>
        <v>0.16619025137490007</v>
      </c>
      <c r="S13" t="e">
        <f>Q13/R13/Eredmény!$C$4*Alapadat!$U$4</f>
        <v>#DIV/0!</v>
      </c>
      <c r="T13" t="e">
        <f>Q13/Eredmény!$C$4*Alapadat!$U$4</f>
        <v>#DIV/0!</v>
      </c>
      <c r="U13">
        <f t="shared" si="2"/>
        <v>0</v>
      </c>
      <c r="V13">
        <f t="shared" si="3"/>
        <v>0</v>
      </c>
      <c r="X13">
        <v>46</v>
      </c>
      <c r="Y13">
        <f>SUMIFS(sz!AN:AN,sz!$AE:$AE,"&gt;43,99",sz!$AE:$AE,"&lt;48")</f>
        <v>0</v>
      </c>
      <c r="Z13">
        <f>SUMIFS(sz!AO:AO,sz!$AE:$AE,"&gt;43,99",sz!$AE:$AE,"&lt;48")</f>
        <v>0</v>
      </c>
      <c r="AA13">
        <f>SUMIFS(sz!AP:AP,sz!$AE:$AE,"&gt;43,99",sz!$AE:$AE,"&lt;48")</f>
        <v>0</v>
      </c>
      <c r="AB13">
        <f>SUMIFS(sz!AQ:AQ,sz!$AE:$AE,"&gt;43,99",sz!$AE:$AE,"&lt;48")</f>
        <v>0</v>
      </c>
      <c r="AC13">
        <f t="shared" si="20"/>
        <v>0.16619025137490007</v>
      </c>
      <c r="AD13" t="e">
        <f>AB13/AC13/Eredmény!$C$4*Alapadat!$U$4</f>
        <v>#DIV/0!</v>
      </c>
      <c r="AE13" t="e">
        <f>AB13/Eredmény!$C$4*Alapadat!$U$4</f>
        <v>#DIV/0!</v>
      </c>
      <c r="AF13">
        <f t="shared" si="4"/>
        <v>0</v>
      </c>
      <c r="AG13">
        <f t="shared" si="5"/>
        <v>0</v>
      </c>
      <c r="AI13">
        <v>46</v>
      </c>
      <c r="AJ13">
        <f>SUMIFS(sz!BB:BB,sz!$AS:$AS,"&gt;43,99",sz!$AS:$AS,"&lt;48")</f>
        <v>0</v>
      </c>
      <c r="AK13">
        <f>SUMIFS(sz!BC:BC,sz!$AS:$AS,"&gt;43,99",sz!$AS:$AS,"&lt;48")</f>
        <v>0</v>
      </c>
      <c r="AL13">
        <f>SUMIFS(sz!BD:BD,sz!$AS:$AS,"&gt;43,99",sz!$AS:$AS,"&lt;48")</f>
        <v>0</v>
      </c>
      <c r="AM13">
        <f>SUMIFS(sz!BE:BE,sz!$AS:$AS,"&gt;43,99",sz!$AS:$AS,"&lt;48")</f>
        <v>0</v>
      </c>
      <c r="AN13">
        <f t="shared" si="21"/>
        <v>0.16619025137490007</v>
      </c>
      <c r="AO13" t="e">
        <f>AM13/AN13/Eredmény!$C$4*Alapadat!$U$4</f>
        <v>#DIV/0!</v>
      </c>
      <c r="AP13" t="e">
        <f>AM13/Eredmény!$C$4*Alapadat!$U$4</f>
        <v>#DIV/0!</v>
      </c>
      <c r="AQ13">
        <f t="shared" si="6"/>
        <v>0</v>
      </c>
      <c r="AR13">
        <f t="shared" si="7"/>
        <v>0</v>
      </c>
      <c r="AT13">
        <v>46</v>
      </c>
      <c r="AU13">
        <f>SUMIFS(sz!BP:BP,sz!$BG:$BG,"&gt;43,99",sz!$BG:$BG,"&lt;48")</f>
        <v>0</v>
      </c>
      <c r="AV13">
        <f>SUMIFS(sz!BQ:BQ,sz!$BG:$BG,"&gt;43,99",sz!$BG:$BG,"&lt;48")</f>
        <v>0</v>
      </c>
      <c r="AW13">
        <f>SUMIFS(sz!BR:BR,sz!$BG:$BG,"&gt;43,99",sz!$BG:$BG,"&lt;48")</f>
        <v>0</v>
      </c>
      <c r="AX13">
        <f>SUMIFS(sz!BS:BS,sz!$BG:$BG,"&gt;43,99",sz!$BG:$BG,"&lt;48")</f>
        <v>0</v>
      </c>
      <c r="AY13">
        <f t="shared" si="22"/>
        <v>0.16619025137490007</v>
      </c>
      <c r="AZ13" t="e">
        <f>AX13/AY13/Eredmény!$C$4*Alapadat!$U$4</f>
        <v>#DIV/0!</v>
      </c>
      <c r="BA13" t="e">
        <f>AX13/Eredmény!$C$4*Alapadat!$U$4</f>
        <v>#DIV/0!</v>
      </c>
      <c r="BB13">
        <f t="shared" si="8"/>
        <v>0</v>
      </c>
      <c r="BC13">
        <f t="shared" si="9"/>
        <v>0</v>
      </c>
      <c r="BE13">
        <v>46</v>
      </c>
      <c r="BF13">
        <f>SUMIFS(sz!CE:CE,sz!$BV:$BV,"&gt;43,99",sz!$BV:$BV,"&lt;48")</f>
        <v>0</v>
      </c>
      <c r="BG13">
        <f>SUMIFS(sz!CF:CF,sz!$BV:$BV,"&gt;43,99",sz!$BV:$BV,"&lt;48")</f>
        <v>0</v>
      </c>
      <c r="BH13">
        <f>SUMIFS(sz!CG:CG,sz!$BV:$BV,"&gt;43,99",sz!$BV:$BV,"&lt;48")</f>
        <v>0</v>
      </c>
      <c r="BI13">
        <f>SUMIFS(sz!CH:CH,sz!$BV:$BV,"&gt;43,99",sz!$BV:$BV,"&lt;48")</f>
        <v>0</v>
      </c>
      <c r="BJ13">
        <f t="shared" si="23"/>
        <v>0.16619025137490007</v>
      </c>
      <c r="BK13" t="e">
        <f>BI13/BJ13/Eredmény!$C$4*Alapadat!$U$4</f>
        <v>#DIV/0!</v>
      </c>
      <c r="BL13" t="e">
        <f>BI13/Eredmény!$C$4*Alapadat!$U$4</f>
        <v>#DIV/0!</v>
      </c>
      <c r="BM13">
        <f t="shared" si="10"/>
        <v>0</v>
      </c>
      <c r="BN13">
        <f t="shared" si="11"/>
        <v>0</v>
      </c>
      <c r="BP13">
        <v>46</v>
      </c>
      <c r="BQ13">
        <f>SUMIFS(sz!CT:CT,sz!$CK:$CK,"&gt;43,99",sz!$CK:$CK,"&lt;48")</f>
        <v>0</v>
      </c>
      <c r="BR13">
        <f>SUMIFS(sz!CU:CU,sz!$CK:$CK,"&gt;43,99",sz!$CK:$CK,"&lt;48")</f>
        <v>0</v>
      </c>
      <c r="BS13">
        <f>SUMIFS(sz!CV:CV,sz!$CK:$CK,"&gt;43,99",sz!$CK:$CK,"&lt;48")</f>
        <v>0</v>
      </c>
      <c r="BT13">
        <f>SUMIFS(sz!CW:CW,sz!$CK:$CK,"&gt;43,99",sz!$CK:$CK,"&lt;48")</f>
        <v>0</v>
      </c>
      <c r="BU13">
        <f t="shared" si="24"/>
        <v>0.16619025137490007</v>
      </c>
      <c r="BV13" t="e">
        <f>BT13/BU13/Eredmény!$C$4*Alapadat!$U$4</f>
        <v>#DIV/0!</v>
      </c>
      <c r="BW13" t="e">
        <f>BT13/Eredmény!$C$4*Alapadat!$U$4</f>
        <v>#DIV/0!</v>
      </c>
      <c r="BX13">
        <f t="shared" si="12"/>
        <v>0</v>
      </c>
      <c r="BY13">
        <f t="shared" si="13"/>
        <v>0</v>
      </c>
      <c r="CA13">
        <v>46</v>
      </c>
      <c r="CB13">
        <f>SUMIFS(sz!DI:DI,sz!$CZ:$CZ,"&gt;43,99",sz!$CZ:$CZ,"&lt;48")</f>
        <v>0</v>
      </c>
      <c r="CC13">
        <f>SUMIFS(sz!DJ:DJ,sz!$CZ:$CZ,"&gt;43,99",sz!$CZ:$CZ,"&lt;48")</f>
        <v>0</v>
      </c>
      <c r="CD13">
        <f>SUMIFS(sz!DK:DK,sz!$CZ:$CZ,"&gt;43,99",sz!$CZ:$CZ,"&lt;48")</f>
        <v>0</v>
      </c>
      <c r="CE13">
        <f>SUMIFS(sz!DL:DL,sz!$CZ:$CZ,"&gt;43,99",sz!$CZ:$CZ,"&lt;48")</f>
        <v>0</v>
      </c>
      <c r="CF13">
        <f t="shared" si="25"/>
        <v>0.16619025137490007</v>
      </c>
      <c r="CG13" t="e">
        <f>CE13/CF13/Eredmény!$C$4*Alapadat!$U$4</f>
        <v>#DIV/0!</v>
      </c>
      <c r="CH13" t="e">
        <f>CE13/Eredmény!$C$4*Alapadat!$U$4</f>
        <v>#DIV/0!</v>
      </c>
      <c r="CI13">
        <f t="shared" si="14"/>
        <v>0</v>
      </c>
      <c r="CJ13">
        <f t="shared" si="15"/>
        <v>0</v>
      </c>
      <c r="CL13">
        <v>46</v>
      </c>
      <c r="CM13">
        <f>SUMIFS(sz!DX:DX,sz!$DO:$DO,"&gt;43,99",sz!$DO:$DO,"&lt;48")</f>
        <v>0</v>
      </c>
      <c r="CN13">
        <f>SUMIFS(sz!DY:DY,sz!$DO:$DO,"&gt;43,99",sz!$DO:$DO,"&lt;48")</f>
        <v>0</v>
      </c>
      <c r="CO13">
        <f>SUMIFS(sz!DZ:DZ,sz!$DO:$DO,"&gt;43,99",sz!$DO:$DO,"&lt;48")</f>
        <v>0</v>
      </c>
      <c r="CP13">
        <f>SUMIFS(sz!EA:EA,sz!$DO:$DO,"&gt;43,99",sz!$DO:$DO,"&lt;48")</f>
        <v>0</v>
      </c>
      <c r="CQ13">
        <f t="shared" si="26"/>
        <v>0.16619025137490007</v>
      </c>
      <c r="CR13" t="e">
        <f>CP13/CQ13/Eredmény!$C$4*Alapadat!$U$4</f>
        <v>#DIV/0!</v>
      </c>
      <c r="CS13" t="e">
        <f>CP13/Eredmény!$C$4*Alapadat!$U$4</f>
        <v>#DIV/0!</v>
      </c>
      <c r="CT13">
        <f t="shared" si="16"/>
        <v>0</v>
      </c>
      <c r="CU13">
        <f t="shared" si="17"/>
        <v>0</v>
      </c>
    </row>
    <row r="14" spans="1:99">
      <c r="B14">
        <v>50</v>
      </c>
      <c r="C14">
        <f>SUMIFS(sz!L:L,sz!$B:$B,"&gt;47,99",sz!$B:$B,"&lt;52")</f>
        <v>0</v>
      </c>
      <c r="D14">
        <f>SUMIFS(sz!M:M,sz!$B:$B,"&gt;47,99",sz!$B:$B,"&lt;52")</f>
        <v>0</v>
      </c>
      <c r="E14">
        <f>SUMIFS(sz!N:N,sz!$B:$B,"&gt;47,99",sz!$B:$B,"&lt;52")</f>
        <v>0</v>
      </c>
      <c r="F14">
        <f>SUMIFS(sz!O:O,sz!$B:$B,"&gt;47,99",sz!$B:$B,"&lt;52")</f>
        <v>0</v>
      </c>
      <c r="G14">
        <f t="shared" si="18"/>
        <v>0.19634954084936207</v>
      </c>
      <c r="H14" t="e">
        <f>F14/G14/Eredmény!$C$4*Alapadat!$U$4</f>
        <v>#DIV/0!</v>
      </c>
      <c r="I14" t="e">
        <f>F14/Eredmény!$C$4*Alapadat!$U$4</f>
        <v>#DIV/0!</v>
      </c>
      <c r="J14">
        <f t="shared" si="0"/>
        <v>0</v>
      </c>
      <c r="K14">
        <f t="shared" si="1"/>
        <v>0</v>
      </c>
      <c r="M14">
        <v>50</v>
      </c>
      <c r="N14">
        <f>SUMIFS(sz!Z:Z,sz!$Q:$Q,"&gt;47,99",sz!$Q:$Q,"&lt;52")</f>
        <v>0</v>
      </c>
      <c r="O14">
        <f>SUMIFS(sz!AA:AA,sz!$Q:$Q,"&gt;47,99",sz!$Q:$Q,"&lt;52")</f>
        <v>0</v>
      </c>
      <c r="P14">
        <f>SUMIFS(sz!AB:AB,sz!$Q:$Q,"&gt;47,99",sz!$Q:$Q,"&lt;52")</f>
        <v>0</v>
      </c>
      <c r="Q14">
        <f>SUMIFS(sz!AC:AC,sz!$Q:$Q,"&gt;47,99",sz!$Q:$Q,"&lt;52")</f>
        <v>0</v>
      </c>
      <c r="R14">
        <f t="shared" si="19"/>
        <v>0.19634954084936207</v>
      </c>
      <c r="S14" t="e">
        <f>Q14/R14/Eredmény!$C$4*Alapadat!$U$4</f>
        <v>#DIV/0!</v>
      </c>
      <c r="T14" t="e">
        <f>Q14/Eredmény!$C$4*Alapadat!$U$4</f>
        <v>#DIV/0!</v>
      </c>
      <c r="U14">
        <f t="shared" si="2"/>
        <v>0</v>
      </c>
      <c r="V14">
        <f t="shared" si="3"/>
        <v>0</v>
      </c>
      <c r="X14">
        <v>50</v>
      </c>
      <c r="Y14">
        <f>SUMIFS(sz!AN:AN,sz!$AE:$AE,"&gt;47,99",sz!$AE:$AE,"&lt;52")</f>
        <v>0</v>
      </c>
      <c r="Z14">
        <f>SUMIFS(sz!AO:AO,sz!$AE:$AE,"&gt;47,99",sz!$AE:$AE,"&lt;52")</f>
        <v>0</v>
      </c>
      <c r="AA14">
        <f>SUMIFS(sz!AP:AP,sz!$AE:$AE,"&gt;47,99",sz!$AE:$AE,"&lt;52")</f>
        <v>0</v>
      </c>
      <c r="AB14">
        <f>SUMIFS(sz!AQ:AQ,sz!$AE:$AE,"&gt;47,99",sz!$AE:$AE,"&lt;52")</f>
        <v>0</v>
      </c>
      <c r="AC14">
        <f t="shared" si="20"/>
        <v>0.19634954084936207</v>
      </c>
      <c r="AD14" t="e">
        <f>AB14/AC14/Eredmény!$C$4*Alapadat!$U$4</f>
        <v>#DIV/0!</v>
      </c>
      <c r="AE14" t="e">
        <f>AB14/Eredmény!$C$4*Alapadat!$U$4</f>
        <v>#DIV/0!</v>
      </c>
      <c r="AF14">
        <f t="shared" si="4"/>
        <v>0</v>
      </c>
      <c r="AG14">
        <f t="shared" si="5"/>
        <v>0</v>
      </c>
      <c r="AI14">
        <v>50</v>
      </c>
      <c r="AJ14">
        <f>SUMIFS(sz!BB:BB,sz!$AS:$AS,"&gt;47,99",sz!$AS:$AS,"&lt;52")</f>
        <v>0</v>
      </c>
      <c r="AK14">
        <f>SUMIFS(sz!BC:BC,sz!$AS:$AS,"&gt;47,99",sz!$AS:$AS,"&lt;52")</f>
        <v>0</v>
      </c>
      <c r="AL14">
        <f>SUMIFS(sz!BD:BD,sz!$AS:$AS,"&gt;47,99",sz!$AS:$AS,"&lt;52")</f>
        <v>0</v>
      </c>
      <c r="AM14">
        <f>SUMIFS(sz!BE:BE,sz!$AS:$AS,"&gt;47,99",sz!$AS:$AS,"&lt;52")</f>
        <v>0</v>
      </c>
      <c r="AN14">
        <f t="shared" si="21"/>
        <v>0.19634954084936207</v>
      </c>
      <c r="AO14" t="e">
        <f>AM14/AN14/Eredmény!$C$4*Alapadat!$U$4</f>
        <v>#DIV/0!</v>
      </c>
      <c r="AP14" t="e">
        <f>AM14/Eredmény!$C$4*Alapadat!$U$4</f>
        <v>#DIV/0!</v>
      </c>
      <c r="AQ14">
        <f t="shared" si="6"/>
        <v>0</v>
      </c>
      <c r="AR14">
        <f t="shared" si="7"/>
        <v>0</v>
      </c>
      <c r="AT14">
        <v>50</v>
      </c>
      <c r="AU14">
        <f>SUMIFS(sz!BP:BP,sz!$BG:$BG,"&gt;47,99",sz!$BG:$BG,"&lt;52")</f>
        <v>0</v>
      </c>
      <c r="AV14">
        <f>SUMIFS(sz!BQ:BQ,sz!$BG:$BG,"&gt;47,99",sz!$BG:$BG,"&lt;52")</f>
        <v>0</v>
      </c>
      <c r="AW14">
        <f>SUMIFS(sz!BR:BR,sz!$BG:$BG,"&gt;47,99",sz!$BG:$BG,"&lt;52")</f>
        <v>0</v>
      </c>
      <c r="AX14">
        <f>SUMIFS(sz!BS:BS,sz!$BG:$BG,"&gt;47,99",sz!$BG:$BG,"&lt;52")</f>
        <v>0</v>
      </c>
      <c r="AY14">
        <f t="shared" si="22"/>
        <v>0.19634954084936207</v>
      </c>
      <c r="AZ14" t="e">
        <f>AX14/AY14/Eredmény!$C$4*Alapadat!$U$4</f>
        <v>#DIV/0!</v>
      </c>
      <c r="BA14" t="e">
        <f>AX14/Eredmény!$C$4*Alapadat!$U$4</f>
        <v>#DIV/0!</v>
      </c>
      <c r="BB14">
        <f t="shared" si="8"/>
        <v>0</v>
      </c>
      <c r="BC14">
        <f t="shared" si="9"/>
        <v>0</v>
      </c>
      <c r="BE14">
        <v>50</v>
      </c>
      <c r="BF14">
        <f>SUMIFS(sz!CE:CE,sz!$BV:$BV,"&gt;47,99",sz!$BV:$BV,"&lt;52")</f>
        <v>0</v>
      </c>
      <c r="BG14">
        <f>SUMIFS(sz!CF:CF,sz!$BV:$BV,"&gt;47,99",sz!$BV:$BV,"&lt;52")</f>
        <v>0</v>
      </c>
      <c r="BH14">
        <f>SUMIFS(sz!CG:CG,sz!$BV:$BV,"&gt;47,99",sz!$BV:$BV,"&lt;52")</f>
        <v>0</v>
      </c>
      <c r="BI14">
        <f>SUMIFS(sz!CH:CH,sz!$BV:$BV,"&gt;47,99",sz!$BV:$BV,"&lt;52")</f>
        <v>0</v>
      </c>
      <c r="BJ14">
        <f t="shared" si="23"/>
        <v>0.19634954084936207</v>
      </c>
      <c r="BK14" t="e">
        <f>BI14/BJ14/Eredmény!$C$4*Alapadat!$U$4</f>
        <v>#DIV/0!</v>
      </c>
      <c r="BL14" t="e">
        <f>BI14/Eredmény!$C$4*Alapadat!$U$4</f>
        <v>#DIV/0!</v>
      </c>
      <c r="BM14">
        <f t="shared" si="10"/>
        <v>0</v>
      </c>
      <c r="BN14">
        <f t="shared" si="11"/>
        <v>0</v>
      </c>
      <c r="BP14">
        <v>50</v>
      </c>
      <c r="BQ14">
        <f>SUMIFS(sz!CT:CT,sz!$CK:$CK,"&gt;47,99",sz!$CK:$CK,"&lt;52")</f>
        <v>0</v>
      </c>
      <c r="BR14">
        <f>SUMIFS(sz!CU:CU,sz!$CK:$CK,"&gt;47,99",sz!$CK:$CK,"&lt;52")</f>
        <v>0</v>
      </c>
      <c r="BS14">
        <f>SUMIFS(sz!CV:CV,sz!$CK:$CK,"&gt;47,99",sz!$CK:$CK,"&lt;52")</f>
        <v>0</v>
      </c>
      <c r="BT14">
        <f>SUMIFS(sz!CW:CW,sz!$CK:$CK,"&gt;47,99",sz!$CK:$CK,"&lt;52")</f>
        <v>0</v>
      </c>
      <c r="BU14">
        <f t="shared" si="24"/>
        <v>0.19634954084936207</v>
      </c>
      <c r="BV14" t="e">
        <f>BT14/BU14/Eredmény!$C$4*Alapadat!$U$4</f>
        <v>#DIV/0!</v>
      </c>
      <c r="BW14" t="e">
        <f>BT14/Eredmény!$C$4*Alapadat!$U$4</f>
        <v>#DIV/0!</v>
      </c>
      <c r="BX14">
        <f t="shared" si="12"/>
        <v>0</v>
      </c>
      <c r="BY14">
        <f t="shared" si="13"/>
        <v>0</v>
      </c>
      <c r="CA14">
        <v>50</v>
      </c>
      <c r="CB14">
        <f>SUMIFS(sz!DI:DI,sz!$CZ:$CZ,"&gt;47,99",sz!$CZ:$CZ,"&lt;52")</f>
        <v>0</v>
      </c>
      <c r="CC14">
        <f>SUMIFS(sz!DJ:DJ,sz!$CZ:$CZ,"&gt;47,99",sz!$CZ:$CZ,"&lt;52")</f>
        <v>0</v>
      </c>
      <c r="CD14">
        <f>SUMIFS(sz!DK:DK,sz!$CZ:$CZ,"&gt;47,99",sz!$CZ:$CZ,"&lt;52")</f>
        <v>0</v>
      </c>
      <c r="CE14">
        <f>SUMIFS(sz!DL:DL,sz!$CZ:$CZ,"&gt;47,99",sz!$CZ:$CZ,"&lt;52")</f>
        <v>0</v>
      </c>
      <c r="CF14">
        <f t="shared" si="25"/>
        <v>0.19634954084936207</v>
      </c>
      <c r="CG14" t="e">
        <f>CE14/CF14/Eredmény!$C$4*Alapadat!$U$4</f>
        <v>#DIV/0!</v>
      </c>
      <c r="CH14" t="e">
        <f>CE14/Eredmény!$C$4*Alapadat!$U$4</f>
        <v>#DIV/0!</v>
      </c>
      <c r="CI14">
        <f t="shared" si="14"/>
        <v>0</v>
      </c>
      <c r="CJ14">
        <f t="shared" si="15"/>
        <v>0</v>
      </c>
      <c r="CL14">
        <v>50</v>
      </c>
      <c r="CM14">
        <f>SUMIFS(sz!DX:DX,sz!$DO:$DO,"&gt;47,99",sz!$DO:$DO,"&lt;52")</f>
        <v>0</v>
      </c>
      <c r="CN14">
        <f>SUMIFS(sz!DY:DY,sz!$DO:$DO,"&gt;47,99",sz!$DO:$DO,"&lt;52")</f>
        <v>0</v>
      </c>
      <c r="CO14">
        <f>SUMIFS(sz!DZ:DZ,sz!$DO:$DO,"&gt;47,99",sz!$DO:$DO,"&lt;52")</f>
        <v>0</v>
      </c>
      <c r="CP14">
        <f>SUMIFS(sz!EA:EA,sz!$DO:$DO,"&gt;47,99",sz!$DO:$DO,"&lt;52")</f>
        <v>0</v>
      </c>
      <c r="CQ14">
        <f t="shared" si="26"/>
        <v>0.19634954084936207</v>
      </c>
      <c r="CR14" t="e">
        <f>CP14/CQ14/Eredmény!$C$4*Alapadat!$U$4</f>
        <v>#DIV/0!</v>
      </c>
      <c r="CS14" t="e">
        <f>CP14/Eredmény!$C$4*Alapadat!$U$4</f>
        <v>#DIV/0!</v>
      </c>
      <c r="CT14">
        <f t="shared" si="16"/>
        <v>0</v>
      </c>
      <c r="CU14">
        <f t="shared" si="17"/>
        <v>0</v>
      </c>
    </row>
    <row r="15" spans="1:99">
      <c r="B15">
        <v>54</v>
      </c>
      <c r="C15">
        <f>SUMIFS(sz!L:L,sz!$B:$B,"&gt;51,99",sz!$B:$B,"&lt;56")</f>
        <v>0</v>
      </c>
      <c r="D15">
        <f>SUMIFS(sz!M:M,sz!$B:$B,"&gt;51,99",sz!$B:$B,"&lt;56")</f>
        <v>0</v>
      </c>
      <c r="E15">
        <f>SUMIFS(sz!N:N,sz!$B:$B,"&gt;51,99",sz!$B:$B,"&lt;56")</f>
        <v>0</v>
      </c>
      <c r="F15">
        <f>SUMIFS(sz!O:O,sz!$B:$B,"&gt;51,99",sz!$B:$B,"&lt;56")</f>
        <v>0</v>
      </c>
      <c r="G15">
        <f t="shared" si="18"/>
        <v>0.22902210444669593</v>
      </c>
      <c r="H15" t="e">
        <f>F15/G15/Eredmény!$C$4*Alapadat!$U$4</f>
        <v>#DIV/0!</v>
      </c>
      <c r="I15" t="e">
        <f>F15/Eredmény!$C$4*Alapadat!$U$4</f>
        <v>#DIV/0!</v>
      </c>
      <c r="J15">
        <f t="shared" si="0"/>
        <v>0</v>
      </c>
      <c r="K15">
        <f t="shared" si="1"/>
        <v>0</v>
      </c>
      <c r="M15">
        <v>54</v>
      </c>
      <c r="N15">
        <f>SUMIFS(sz!Z:Z,sz!$Q:$Q,"&gt;51,99",sz!$Q:$Q,"&lt;56")</f>
        <v>0</v>
      </c>
      <c r="O15">
        <f>SUMIFS(sz!AA:AA,sz!$Q:$Q,"&gt;51,99",sz!$Q:$Q,"&lt;56")</f>
        <v>0</v>
      </c>
      <c r="P15">
        <f>SUMIFS(sz!AB:AB,sz!$Q:$Q,"&gt;51,99",sz!$Q:$Q,"&lt;56")</f>
        <v>0</v>
      </c>
      <c r="Q15">
        <f>SUMIFS(sz!AC:AC,sz!$Q:$Q,"&gt;51,99",sz!$Q:$Q,"&lt;56")</f>
        <v>0</v>
      </c>
      <c r="R15">
        <f t="shared" si="19"/>
        <v>0.22902210444669593</v>
      </c>
      <c r="S15" t="e">
        <f>Q15/R15/Eredmény!$C$4*Alapadat!$U$4</f>
        <v>#DIV/0!</v>
      </c>
      <c r="T15" t="e">
        <f>Q15/Eredmény!$C$4*Alapadat!$U$4</f>
        <v>#DIV/0!</v>
      </c>
      <c r="U15">
        <f t="shared" si="2"/>
        <v>0</v>
      </c>
      <c r="V15">
        <f t="shared" si="3"/>
        <v>0</v>
      </c>
      <c r="X15">
        <v>54</v>
      </c>
      <c r="Y15">
        <f>SUMIFS(sz!AN:AN,sz!$AE:$AE,"&gt;51,99",sz!$AE:$AE,"&lt;56")</f>
        <v>0</v>
      </c>
      <c r="Z15">
        <f>SUMIFS(sz!AO:AO,sz!$AE:$AE,"&gt;51,99",sz!$AE:$AE,"&lt;56")</f>
        <v>0</v>
      </c>
      <c r="AA15">
        <f>SUMIFS(sz!AP:AP,sz!$AE:$AE,"&gt;51,99",sz!$AE:$AE,"&lt;56")</f>
        <v>0</v>
      </c>
      <c r="AB15">
        <f>SUMIFS(sz!AQ:AQ,sz!$AE:$AE,"&gt;51,99",sz!$AE:$AE,"&lt;56")</f>
        <v>0</v>
      </c>
      <c r="AC15">
        <f t="shared" si="20"/>
        <v>0.22902210444669593</v>
      </c>
      <c r="AD15" t="e">
        <f>AB15/AC15/Eredmény!$C$4*Alapadat!$U$4</f>
        <v>#DIV/0!</v>
      </c>
      <c r="AE15" t="e">
        <f>AB15/Eredmény!$C$4*Alapadat!$U$4</f>
        <v>#DIV/0!</v>
      </c>
      <c r="AF15">
        <f t="shared" si="4"/>
        <v>0</v>
      </c>
      <c r="AG15">
        <f t="shared" si="5"/>
        <v>0</v>
      </c>
      <c r="AI15">
        <v>54</v>
      </c>
      <c r="AJ15">
        <f>SUMIFS(sz!BB:BB,sz!$AS:$AS,"&gt;51,99",sz!$AS:$AS,"&lt;56")</f>
        <v>0</v>
      </c>
      <c r="AK15">
        <f>SUMIFS(sz!BC:BC,sz!$AS:$AS,"&gt;51,99",sz!$AS:$AS,"&lt;56")</f>
        <v>0</v>
      </c>
      <c r="AL15">
        <f>SUMIFS(sz!BD:BD,sz!$AS:$AS,"&gt;51,99",sz!$AS:$AS,"&lt;56")</f>
        <v>0</v>
      </c>
      <c r="AM15">
        <f>SUMIFS(sz!BE:BE,sz!$AS:$AS,"&gt;51,99",sz!$AS:$AS,"&lt;56")</f>
        <v>0</v>
      </c>
      <c r="AN15">
        <f t="shared" si="21"/>
        <v>0.22902210444669593</v>
      </c>
      <c r="AO15" t="e">
        <f>AM15/AN15/Eredmény!$C$4*Alapadat!$U$4</f>
        <v>#DIV/0!</v>
      </c>
      <c r="AP15" t="e">
        <f>AM15/Eredmény!$C$4*Alapadat!$U$4</f>
        <v>#DIV/0!</v>
      </c>
      <c r="AQ15">
        <f t="shared" si="6"/>
        <v>0</v>
      </c>
      <c r="AR15">
        <f t="shared" si="7"/>
        <v>0</v>
      </c>
      <c r="AT15">
        <v>54</v>
      </c>
      <c r="AU15">
        <f>SUMIFS(sz!BP:BP,sz!$BG:$BG,"&gt;51,99",sz!$BG:$BG,"&lt;56")</f>
        <v>0</v>
      </c>
      <c r="AV15">
        <f>SUMIFS(sz!BQ:BQ,sz!$BG:$BG,"&gt;51,99",sz!$BG:$BG,"&lt;56")</f>
        <v>0</v>
      </c>
      <c r="AW15">
        <f>SUMIFS(sz!BR:BR,sz!$BG:$BG,"&gt;51,99",sz!$BG:$BG,"&lt;56")</f>
        <v>0</v>
      </c>
      <c r="AX15">
        <f>SUMIFS(sz!BS:BS,sz!$BG:$BG,"&gt;51,99",sz!$BG:$BG,"&lt;56")</f>
        <v>0</v>
      </c>
      <c r="AY15">
        <f t="shared" si="22"/>
        <v>0.22902210444669593</v>
      </c>
      <c r="AZ15" t="e">
        <f>AX15/AY15/Eredmény!$C$4*Alapadat!$U$4</f>
        <v>#DIV/0!</v>
      </c>
      <c r="BA15" t="e">
        <f>AX15/Eredmény!$C$4*Alapadat!$U$4</f>
        <v>#DIV/0!</v>
      </c>
      <c r="BB15">
        <f t="shared" si="8"/>
        <v>0</v>
      </c>
      <c r="BC15">
        <f t="shared" si="9"/>
        <v>0</v>
      </c>
      <c r="BE15">
        <v>54</v>
      </c>
      <c r="BF15">
        <f>SUMIFS(sz!CE:CE,sz!$BV:$BV,"&gt;51,99",sz!$BV:$BV,"&lt;56")</f>
        <v>0</v>
      </c>
      <c r="BG15">
        <f>SUMIFS(sz!CF:CF,sz!$BV:$BV,"&gt;51,99",sz!$BV:$BV,"&lt;56")</f>
        <v>0</v>
      </c>
      <c r="BH15">
        <f>SUMIFS(sz!CG:CG,sz!$BV:$BV,"&gt;51,99",sz!$BV:$BV,"&lt;56")</f>
        <v>0</v>
      </c>
      <c r="BI15">
        <f>SUMIFS(sz!CH:CH,sz!$BV:$BV,"&gt;51,99",sz!$BV:$BV,"&lt;56")</f>
        <v>0</v>
      </c>
      <c r="BJ15">
        <f t="shared" si="23"/>
        <v>0.22902210444669593</v>
      </c>
      <c r="BK15" t="e">
        <f>BI15/BJ15/Eredmény!$C$4*Alapadat!$U$4</f>
        <v>#DIV/0!</v>
      </c>
      <c r="BL15" t="e">
        <f>BI15/Eredmény!$C$4*Alapadat!$U$4</f>
        <v>#DIV/0!</v>
      </c>
      <c r="BM15">
        <f t="shared" si="10"/>
        <v>0</v>
      </c>
      <c r="BN15">
        <f t="shared" si="11"/>
        <v>0</v>
      </c>
      <c r="BP15">
        <v>54</v>
      </c>
      <c r="BQ15">
        <f>SUMIFS(sz!CT:CT,sz!$CK:$CK,"&gt;51,99",sz!$CK:$CK,"&lt;56")</f>
        <v>0</v>
      </c>
      <c r="BR15">
        <f>SUMIFS(sz!CU:CU,sz!$CK:$CK,"&gt;51,99",sz!$CK:$CK,"&lt;56")</f>
        <v>0</v>
      </c>
      <c r="BS15">
        <f>SUMIFS(sz!CV:CV,sz!$CK:$CK,"&gt;51,99",sz!$CK:$CK,"&lt;56")</f>
        <v>0</v>
      </c>
      <c r="BT15">
        <f>SUMIFS(sz!CW:CW,sz!$CK:$CK,"&gt;51,99",sz!$CK:$CK,"&lt;56")</f>
        <v>0</v>
      </c>
      <c r="BU15">
        <f t="shared" si="24"/>
        <v>0.22902210444669593</v>
      </c>
      <c r="BV15" t="e">
        <f>BT15/BU15/Eredmény!$C$4*Alapadat!$U$4</f>
        <v>#DIV/0!</v>
      </c>
      <c r="BW15" t="e">
        <f>BT15/Eredmény!$C$4*Alapadat!$U$4</f>
        <v>#DIV/0!</v>
      </c>
      <c r="BX15">
        <f t="shared" si="12"/>
        <v>0</v>
      </c>
      <c r="BY15">
        <f t="shared" si="13"/>
        <v>0</v>
      </c>
      <c r="CA15">
        <v>54</v>
      </c>
      <c r="CB15">
        <f>SUMIFS(sz!DI:DI,sz!$CZ:$CZ,"&gt;51,99",sz!$CZ:$CZ,"&lt;56")</f>
        <v>0</v>
      </c>
      <c r="CC15">
        <f>SUMIFS(sz!DJ:DJ,sz!$CZ:$CZ,"&gt;51,99",sz!$CZ:$CZ,"&lt;56")</f>
        <v>0</v>
      </c>
      <c r="CD15">
        <f>SUMIFS(sz!DK:DK,sz!$CZ:$CZ,"&gt;51,99",sz!$CZ:$CZ,"&lt;56")</f>
        <v>0</v>
      </c>
      <c r="CE15">
        <f>SUMIFS(sz!DL:DL,sz!$CZ:$CZ,"&gt;51,99",sz!$CZ:$CZ,"&lt;56")</f>
        <v>0</v>
      </c>
      <c r="CF15">
        <f t="shared" si="25"/>
        <v>0.22902210444669593</v>
      </c>
      <c r="CG15" t="e">
        <f>CE15/CF15/Eredmény!$C$4*Alapadat!$U$4</f>
        <v>#DIV/0!</v>
      </c>
      <c r="CH15" t="e">
        <f>CE15/Eredmény!$C$4*Alapadat!$U$4</f>
        <v>#DIV/0!</v>
      </c>
      <c r="CI15">
        <f t="shared" si="14"/>
        <v>0</v>
      </c>
      <c r="CJ15">
        <f t="shared" si="15"/>
        <v>0</v>
      </c>
      <c r="CL15">
        <v>54</v>
      </c>
      <c r="CM15">
        <f>SUMIFS(sz!DX:DX,sz!$DO:$DO,"&gt;51,99",sz!$DO:$DO,"&lt;56")</f>
        <v>0</v>
      </c>
      <c r="CN15">
        <f>SUMIFS(sz!DY:DY,sz!$DO:$DO,"&gt;51,99",sz!$DO:$DO,"&lt;56")</f>
        <v>0</v>
      </c>
      <c r="CO15">
        <f>SUMIFS(sz!DZ:DZ,sz!$DO:$DO,"&gt;51,99",sz!$DO:$DO,"&lt;56")</f>
        <v>0</v>
      </c>
      <c r="CP15">
        <f>SUMIFS(sz!EA:EA,sz!$DO:$DO,"&gt;51,99",sz!$DO:$DO,"&lt;56")</f>
        <v>0</v>
      </c>
      <c r="CQ15">
        <f t="shared" si="26"/>
        <v>0.22902210444669593</v>
      </c>
      <c r="CR15" t="e">
        <f>CP15/CQ15/Eredmény!$C$4*Alapadat!$U$4</f>
        <v>#DIV/0!</v>
      </c>
      <c r="CS15" t="e">
        <f>CP15/Eredmény!$C$4*Alapadat!$U$4</f>
        <v>#DIV/0!</v>
      </c>
      <c r="CT15">
        <f t="shared" si="16"/>
        <v>0</v>
      </c>
      <c r="CU15">
        <f t="shared" si="17"/>
        <v>0</v>
      </c>
    </row>
    <row r="16" spans="1:99">
      <c r="B16">
        <v>58</v>
      </c>
      <c r="C16">
        <f>SUMIFS(sz!L:L,sz!$B:$B,"&gt;55,99",sz!$B:$B,"&lt;60")</f>
        <v>0</v>
      </c>
      <c r="D16">
        <f>SUMIFS(sz!M:M,sz!$B:$B,"&gt;55,99",sz!$B:$B,"&lt;60")</f>
        <v>0</v>
      </c>
      <c r="E16">
        <f>SUMIFS(sz!N:N,sz!$B:$B,"&gt;55,99",sz!$B:$B,"&lt;60")</f>
        <v>0</v>
      </c>
      <c r="F16">
        <f>SUMIFS(sz!O:O,sz!$B:$B,"&gt;55,99",sz!$B:$B,"&lt;60")</f>
        <v>0</v>
      </c>
      <c r="G16">
        <f t="shared" si="18"/>
        <v>0.26420794216690158</v>
      </c>
      <c r="H16" t="e">
        <f>F16/G16/Eredmény!$C$4*Alapadat!$U$4</f>
        <v>#DIV/0!</v>
      </c>
      <c r="I16" t="e">
        <f>F16/Eredmény!$C$4*Alapadat!$U$4</f>
        <v>#DIV/0!</v>
      </c>
      <c r="J16">
        <f t="shared" si="0"/>
        <v>0</v>
      </c>
      <c r="K16">
        <f t="shared" si="1"/>
        <v>0</v>
      </c>
      <c r="M16">
        <v>58</v>
      </c>
      <c r="N16">
        <f>SUMIFS(sz!Z:Z,sz!$Q:$Q,"&gt;55,99",sz!$Q:$Q,"&lt;60")</f>
        <v>0</v>
      </c>
      <c r="O16">
        <f>SUMIFS(sz!AA:AA,sz!$Q:$Q,"&gt;55,99",sz!$Q:$Q,"&lt;60")</f>
        <v>0</v>
      </c>
      <c r="P16">
        <f>SUMIFS(sz!AB:AB,sz!$Q:$Q,"&gt;55,99",sz!$Q:$Q,"&lt;60")</f>
        <v>0</v>
      </c>
      <c r="Q16">
        <f>SUMIFS(sz!AC:AC,sz!$Q:$Q,"&gt;55,99",sz!$Q:$Q,"&lt;60")</f>
        <v>0</v>
      </c>
      <c r="R16">
        <f t="shared" si="19"/>
        <v>0.26420794216690158</v>
      </c>
      <c r="S16" t="e">
        <f>Q16/R16/Eredmény!$C$4*Alapadat!$U$4</f>
        <v>#DIV/0!</v>
      </c>
      <c r="T16" t="e">
        <f>Q16/Eredmény!$C$4*Alapadat!$U$4</f>
        <v>#DIV/0!</v>
      </c>
      <c r="U16">
        <f t="shared" si="2"/>
        <v>0</v>
      </c>
      <c r="V16">
        <f t="shared" si="3"/>
        <v>0</v>
      </c>
      <c r="X16">
        <v>58</v>
      </c>
      <c r="Y16">
        <f>SUMIFS(sz!AN:AN,sz!$AE:$AE,"&gt;55,99",sz!$AE:$AE,"&lt;60")</f>
        <v>0</v>
      </c>
      <c r="Z16">
        <f>SUMIFS(sz!AO:AO,sz!$AE:$AE,"&gt;55,99",sz!$AE:$AE,"&lt;60")</f>
        <v>0</v>
      </c>
      <c r="AA16">
        <f>SUMIFS(sz!AP:AP,sz!$AE:$AE,"&gt;55,99",sz!$AE:$AE,"&lt;60")</f>
        <v>0</v>
      </c>
      <c r="AB16">
        <f>SUMIFS(sz!AQ:AQ,sz!$AE:$AE,"&gt;55,99",sz!$AE:$AE,"&lt;60")</f>
        <v>0</v>
      </c>
      <c r="AC16">
        <f t="shared" si="20"/>
        <v>0.26420794216690158</v>
      </c>
      <c r="AD16" t="e">
        <f>AB16/AC16/Eredmény!$C$4*Alapadat!$U$4</f>
        <v>#DIV/0!</v>
      </c>
      <c r="AE16" t="e">
        <f>AB16/Eredmény!$C$4*Alapadat!$U$4</f>
        <v>#DIV/0!</v>
      </c>
      <c r="AF16">
        <f t="shared" si="4"/>
        <v>0</v>
      </c>
      <c r="AG16">
        <f t="shared" si="5"/>
        <v>0</v>
      </c>
      <c r="AI16">
        <v>58</v>
      </c>
      <c r="AJ16">
        <f>SUMIFS(sz!BB:BB,sz!$AS:$AS,"&gt;55,99",sz!$AS:$AS,"&lt;60")</f>
        <v>0</v>
      </c>
      <c r="AK16">
        <f>SUMIFS(sz!BC:BC,sz!$AS:$AS,"&gt;55,99",sz!$AS:$AS,"&lt;60")</f>
        <v>0</v>
      </c>
      <c r="AL16">
        <f>SUMIFS(sz!BD:BD,sz!$AS:$AS,"&gt;55,99",sz!$AS:$AS,"&lt;60")</f>
        <v>0</v>
      </c>
      <c r="AM16">
        <f>SUMIFS(sz!BE:BE,sz!$AS:$AS,"&gt;55,99",sz!$AS:$AS,"&lt;60")</f>
        <v>0</v>
      </c>
      <c r="AN16">
        <f t="shared" si="21"/>
        <v>0.26420794216690158</v>
      </c>
      <c r="AO16" t="e">
        <f>AM16/AN16/Eredmény!$C$4*Alapadat!$U$4</f>
        <v>#DIV/0!</v>
      </c>
      <c r="AP16" t="e">
        <f>AM16/Eredmény!$C$4*Alapadat!$U$4</f>
        <v>#DIV/0!</v>
      </c>
      <c r="AQ16">
        <f t="shared" si="6"/>
        <v>0</v>
      </c>
      <c r="AR16">
        <f t="shared" si="7"/>
        <v>0</v>
      </c>
      <c r="AT16">
        <v>58</v>
      </c>
      <c r="AU16">
        <f>SUMIFS(sz!BP:BP,sz!$BG:$BG,"&gt;55,99",sz!$BG:$BG,"&lt;60")</f>
        <v>0</v>
      </c>
      <c r="AV16">
        <f>SUMIFS(sz!BQ:BQ,sz!$BG:$BG,"&gt;55,99",sz!$BG:$BG,"&lt;60")</f>
        <v>0</v>
      </c>
      <c r="AW16">
        <f>SUMIFS(sz!BR:BR,sz!$BG:$BG,"&gt;55,99",sz!$BG:$BG,"&lt;60")</f>
        <v>0</v>
      </c>
      <c r="AX16">
        <f>SUMIFS(sz!BS:BS,sz!$BG:$BG,"&gt;55,99",sz!$BG:$BG,"&lt;60")</f>
        <v>0</v>
      </c>
      <c r="AY16">
        <f t="shared" si="22"/>
        <v>0.26420794216690158</v>
      </c>
      <c r="AZ16" t="e">
        <f>AX16/AY16/Eredmény!$C$4*Alapadat!$U$4</f>
        <v>#DIV/0!</v>
      </c>
      <c r="BA16" t="e">
        <f>AX16/Eredmény!$C$4*Alapadat!$U$4</f>
        <v>#DIV/0!</v>
      </c>
      <c r="BB16">
        <f t="shared" si="8"/>
        <v>0</v>
      </c>
      <c r="BC16">
        <f t="shared" si="9"/>
        <v>0</v>
      </c>
      <c r="BE16">
        <v>58</v>
      </c>
      <c r="BF16">
        <f>SUMIFS(sz!CE:CE,sz!$BV:$BV,"&gt;55,99",sz!$BV:$BV,"&lt;60")</f>
        <v>0</v>
      </c>
      <c r="BG16">
        <f>SUMIFS(sz!CF:CF,sz!$BV:$BV,"&gt;55,99",sz!$BV:$BV,"&lt;60")</f>
        <v>0</v>
      </c>
      <c r="BH16">
        <f>SUMIFS(sz!CG:CG,sz!$BV:$BV,"&gt;55,99",sz!$BV:$BV,"&lt;60")</f>
        <v>0</v>
      </c>
      <c r="BI16">
        <f>SUMIFS(sz!CH:CH,sz!$BV:$BV,"&gt;55,99",sz!$BV:$BV,"&lt;60")</f>
        <v>0</v>
      </c>
      <c r="BJ16">
        <f t="shared" si="23"/>
        <v>0.26420794216690158</v>
      </c>
      <c r="BK16" t="e">
        <f>BI16/BJ16/Eredmény!$C$4*Alapadat!$U$4</f>
        <v>#DIV/0!</v>
      </c>
      <c r="BL16" t="e">
        <f>BI16/Eredmény!$C$4*Alapadat!$U$4</f>
        <v>#DIV/0!</v>
      </c>
      <c r="BM16">
        <f t="shared" si="10"/>
        <v>0</v>
      </c>
      <c r="BN16">
        <f t="shared" si="11"/>
        <v>0</v>
      </c>
      <c r="BP16">
        <v>58</v>
      </c>
      <c r="BQ16">
        <f>SUMIFS(sz!CT:CT,sz!$CK:$CK,"&gt;55,99",sz!$CK:$CK,"&lt;60")</f>
        <v>0</v>
      </c>
      <c r="BR16">
        <f>SUMIFS(sz!CU:CU,sz!$CK:$CK,"&gt;55,99",sz!$CK:$CK,"&lt;60")</f>
        <v>0</v>
      </c>
      <c r="BS16">
        <f>SUMIFS(sz!CV:CV,sz!$CK:$CK,"&gt;55,99",sz!$CK:$CK,"&lt;60")</f>
        <v>0</v>
      </c>
      <c r="BT16">
        <f>SUMIFS(sz!CW:CW,sz!$CK:$CK,"&gt;55,99",sz!$CK:$CK,"&lt;60")</f>
        <v>0</v>
      </c>
      <c r="BU16">
        <f t="shared" si="24"/>
        <v>0.26420794216690158</v>
      </c>
      <c r="BV16" t="e">
        <f>BT16/BU16/Eredmény!$C$4*Alapadat!$U$4</f>
        <v>#DIV/0!</v>
      </c>
      <c r="BW16" t="e">
        <f>BT16/Eredmény!$C$4*Alapadat!$U$4</f>
        <v>#DIV/0!</v>
      </c>
      <c r="BX16">
        <f t="shared" si="12"/>
        <v>0</v>
      </c>
      <c r="BY16">
        <f t="shared" si="13"/>
        <v>0</v>
      </c>
      <c r="CA16">
        <v>58</v>
      </c>
      <c r="CB16">
        <f>SUMIFS(sz!DI:DI,sz!$CZ:$CZ,"&gt;55,99",sz!$CZ:$CZ,"&lt;60")</f>
        <v>0</v>
      </c>
      <c r="CC16">
        <f>SUMIFS(sz!DJ:DJ,sz!$CZ:$CZ,"&gt;55,99",sz!$CZ:$CZ,"&lt;60")</f>
        <v>0</v>
      </c>
      <c r="CD16">
        <f>SUMIFS(sz!DK:DK,sz!$CZ:$CZ,"&gt;55,99",sz!$CZ:$CZ,"&lt;60")</f>
        <v>0</v>
      </c>
      <c r="CE16">
        <f>SUMIFS(sz!DL:DL,sz!$CZ:$CZ,"&gt;55,99",sz!$CZ:$CZ,"&lt;60")</f>
        <v>0</v>
      </c>
      <c r="CF16">
        <f t="shared" si="25"/>
        <v>0.26420794216690158</v>
      </c>
      <c r="CG16" t="e">
        <f>CE16/CF16/Eredmény!$C$4*Alapadat!$U$4</f>
        <v>#DIV/0!</v>
      </c>
      <c r="CH16" t="e">
        <f>CE16/Eredmény!$C$4*Alapadat!$U$4</f>
        <v>#DIV/0!</v>
      </c>
      <c r="CI16">
        <f t="shared" si="14"/>
        <v>0</v>
      </c>
      <c r="CJ16">
        <f t="shared" si="15"/>
        <v>0</v>
      </c>
      <c r="CL16">
        <v>58</v>
      </c>
      <c r="CM16">
        <f>SUMIFS(sz!DX:DX,sz!$DO:$DO,"&gt;55,99",sz!$DO:$DO,"&lt;60")</f>
        <v>0</v>
      </c>
      <c r="CN16">
        <f>SUMIFS(sz!DY:DY,sz!$DO:$DO,"&gt;55,99",sz!$DO:$DO,"&lt;60")</f>
        <v>0</v>
      </c>
      <c r="CO16">
        <f>SUMIFS(sz!DZ:DZ,sz!$DO:$DO,"&gt;55,99",sz!$DO:$DO,"&lt;60")</f>
        <v>0</v>
      </c>
      <c r="CP16">
        <f>SUMIFS(sz!EA:EA,sz!$DO:$DO,"&gt;55,99",sz!$DO:$DO,"&lt;60")</f>
        <v>0</v>
      </c>
      <c r="CQ16">
        <f t="shared" si="26"/>
        <v>0.26420794216690158</v>
      </c>
      <c r="CR16" t="e">
        <f>CP16/CQ16/Eredmény!$C$4*Alapadat!$U$4</f>
        <v>#DIV/0!</v>
      </c>
      <c r="CS16" t="e">
        <f>CP16/Eredmény!$C$4*Alapadat!$U$4</f>
        <v>#DIV/0!</v>
      </c>
      <c r="CT16">
        <f t="shared" si="16"/>
        <v>0</v>
      </c>
      <c r="CU16">
        <f t="shared" si="17"/>
        <v>0</v>
      </c>
    </row>
    <row r="17" spans="2:99">
      <c r="B17">
        <v>62</v>
      </c>
      <c r="C17">
        <f>SUMIFS(sz!L:L,sz!$B:$B,"&gt;59,99",sz!$B:$B,"&lt;64")</f>
        <v>0</v>
      </c>
      <c r="D17">
        <f>SUMIFS(sz!M:M,sz!$B:$B,"&gt;59,99",sz!$B:$B,"&lt;64")</f>
        <v>0</v>
      </c>
      <c r="E17">
        <f>SUMIFS(sz!N:N,sz!$B:$B,"&gt;59,99",sz!$B:$B,"&lt;64")</f>
        <v>0</v>
      </c>
      <c r="F17">
        <f>SUMIFS(sz!O:O,sz!$B:$B,"&gt;59,99",sz!$B:$B,"&lt;64")</f>
        <v>0</v>
      </c>
      <c r="G17">
        <f t="shared" si="18"/>
        <v>0.30190705400997914</v>
      </c>
      <c r="H17" t="e">
        <f>F17/G17/Eredmény!$C$4*Alapadat!$U$4</f>
        <v>#DIV/0!</v>
      </c>
      <c r="I17" t="e">
        <f>F17/Eredmény!$C$4*Alapadat!$U$4</f>
        <v>#DIV/0!</v>
      </c>
      <c r="J17">
        <f t="shared" si="0"/>
        <v>0</v>
      </c>
      <c r="K17">
        <f t="shared" si="1"/>
        <v>0</v>
      </c>
      <c r="M17">
        <v>62</v>
      </c>
      <c r="N17">
        <f>SUMIFS(sz!Z:Z,sz!$Q:$Q,"&gt;59,99",sz!$Q:$Q,"&lt;64")</f>
        <v>0</v>
      </c>
      <c r="O17">
        <f>SUMIFS(sz!AA:AA,sz!$Q:$Q,"&gt;59,99",sz!$Q:$Q,"&lt;64")</f>
        <v>0</v>
      </c>
      <c r="P17">
        <f>SUMIFS(sz!AB:AB,sz!$Q:$Q,"&gt;59,99",sz!$Q:$Q,"&lt;64")</f>
        <v>0</v>
      </c>
      <c r="Q17">
        <f>SUMIFS(sz!AC:AC,sz!$Q:$Q,"&gt;59,99",sz!$Q:$Q,"&lt;64")</f>
        <v>0</v>
      </c>
      <c r="R17">
        <f t="shared" si="19"/>
        <v>0.30190705400997914</v>
      </c>
      <c r="S17" t="e">
        <f>Q17/R17/Eredmény!$C$4*Alapadat!$U$4</f>
        <v>#DIV/0!</v>
      </c>
      <c r="T17" t="e">
        <f>Q17/Eredmény!$C$4*Alapadat!$U$4</f>
        <v>#DIV/0!</v>
      </c>
      <c r="U17">
        <f t="shared" si="2"/>
        <v>0</v>
      </c>
      <c r="V17">
        <f t="shared" si="3"/>
        <v>0</v>
      </c>
      <c r="X17">
        <v>62</v>
      </c>
      <c r="Y17">
        <f>SUMIFS(sz!AN:AN,sz!$AE:$AE,"&gt;59,99",sz!$AE:$AE,"&lt;64")</f>
        <v>0</v>
      </c>
      <c r="Z17">
        <f>SUMIFS(sz!AO:AO,sz!$AE:$AE,"&gt;59,99",sz!$AE:$AE,"&lt;64")</f>
        <v>0</v>
      </c>
      <c r="AA17">
        <f>SUMIFS(sz!AP:AP,sz!$AE:$AE,"&gt;59,99",sz!$AE:$AE,"&lt;64")</f>
        <v>0</v>
      </c>
      <c r="AB17">
        <f>SUMIFS(sz!AQ:AQ,sz!$AE:$AE,"&gt;59,99",sz!$AE:$AE,"&lt;64")</f>
        <v>0</v>
      </c>
      <c r="AC17">
        <f t="shared" si="20"/>
        <v>0.30190705400997914</v>
      </c>
      <c r="AD17" t="e">
        <f>AB17/AC17/Eredmény!$C$4*Alapadat!$U$4</f>
        <v>#DIV/0!</v>
      </c>
      <c r="AE17" t="e">
        <f>AB17/Eredmény!$C$4*Alapadat!$U$4</f>
        <v>#DIV/0!</v>
      </c>
      <c r="AF17">
        <f t="shared" si="4"/>
        <v>0</v>
      </c>
      <c r="AG17">
        <f t="shared" si="5"/>
        <v>0</v>
      </c>
      <c r="AI17">
        <v>62</v>
      </c>
      <c r="AJ17">
        <f>SUMIFS(sz!BB:BB,sz!$AS:$AS,"&gt;59,99",sz!$AS:$AS,"&lt;64")</f>
        <v>0</v>
      </c>
      <c r="AK17">
        <f>SUMIFS(sz!BC:BC,sz!$AS:$AS,"&gt;59,99",sz!$AS:$AS,"&lt;64")</f>
        <v>0</v>
      </c>
      <c r="AL17">
        <f>SUMIFS(sz!BD:BD,sz!$AS:$AS,"&gt;59,99",sz!$AS:$AS,"&lt;64")</f>
        <v>0</v>
      </c>
      <c r="AM17">
        <f>SUMIFS(sz!BE:BE,sz!$AS:$AS,"&gt;59,99",sz!$AS:$AS,"&lt;64")</f>
        <v>0</v>
      </c>
      <c r="AN17">
        <f t="shared" si="21"/>
        <v>0.30190705400997914</v>
      </c>
      <c r="AO17" t="e">
        <f>AM17/AN17/Eredmény!$C$4*Alapadat!$U$4</f>
        <v>#DIV/0!</v>
      </c>
      <c r="AP17" t="e">
        <f>AM17/Eredmény!$C$4*Alapadat!$U$4</f>
        <v>#DIV/0!</v>
      </c>
      <c r="AQ17">
        <f t="shared" si="6"/>
        <v>0</v>
      </c>
      <c r="AR17">
        <f t="shared" si="7"/>
        <v>0</v>
      </c>
      <c r="AT17">
        <v>62</v>
      </c>
      <c r="AU17">
        <f>SUMIFS(sz!BP:BP,sz!$BG:$BG,"&gt;59,99",sz!$BG:$BG,"&lt;64")</f>
        <v>0</v>
      </c>
      <c r="AV17">
        <f>SUMIFS(sz!BQ:BQ,sz!$BG:$BG,"&gt;59,99",sz!$BG:$BG,"&lt;64")</f>
        <v>0</v>
      </c>
      <c r="AW17">
        <f>SUMIFS(sz!BR:BR,sz!$BG:$BG,"&gt;59,99",sz!$BG:$BG,"&lt;64")</f>
        <v>0</v>
      </c>
      <c r="AX17">
        <f>SUMIFS(sz!BS:BS,sz!$BG:$BG,"&gt;59,99",sz!$BG:$BG,"&lt;64")</f>
        <v>0</v>
      </c>
      <c r="AY17">
        <f t="shared" si="22"/>
        <v>0.30190705400997914</v>
      </c>
      <c r="AZ17" t="e">
        <f>AX17/AY17/Eredmény!$C$4*Alapadat!$U$4</f>
        <v>#DIV/0!</v>
      </c>
      <c r="BA17" t="e">
        <f>AX17/Eredmény!$C$4*Alapadat!$U$4</f>
        <v>#DIV/0!</v>
      </c>
      <c r="BB17">
        <f t="shared" si="8"/>
        <v>0</v>
      </c>
      <c r="BC17">
        <f t="shared" si="9"/>
        <v>0</v>
      </c>
      <c r="BE17">
        <v>62</v>
      </c>
      <c r="BF17">
        <f>SUMIFS(sz!CE:CE,sz!$BV:$BV,"&gt;59,99",sz!$BV:$BV,"&lt;64")</f>
        <v>0</v>
      </c>
      <c r="BG17">
        <f>SUMIFS(sz!CF:CF,sz!$BV:$BV,"&gt;59,99",sz!$BV:$BV,"&lt;64")</f>
        <v>0</v>
      </c>
      <c r="BH17">
        <f>SUMIFS(sz!CG:CG,sz!$BV:$BV,"&gt;59,99",sz!$BV:$BV,"&lt;64")</f>
        <v>0</v>
      </c>
      <c r="BI17">
        <f>SUMIFS(sz!CH:CH,sz!$BV:$BV,"&gt;59,99",sz!$BV:$BV,"&lt;64")</f>
        <v>0</v>
      </c>
      <c r="BJ17">
        <f t="shared" si="23"/>
        <v>0.30190705400997914</v>
      </c>
      <c r="BK17" t="e">
        <f>BI17/BJ17/Eredmény!$C$4*Alapadat!$U$4</f>
        <v>#DIV/0!</v>
      </c>
      <c r="BL17" t="e">
        <f>BI17/Eredmény!$C$4*Alapadat!$U$4</f>
        <v>#DIV/0!</v>
      </c>
      <c r="BM17">
        <f t="shared" si="10"/>
        <v>0</v>
      </c>
      <c r="BN17">
        <f t="shared" si="11"/>
        <v>0</v>
      </c>
      <c r="BP17">
        <v>62</v>
      </c>
      <c r="BQ17">
        <f>SUMIFS(sz!CT:CT,sz!$CK:$CK,"&gt;59,99",sz!$CK:$CK,"&lt;64")</f>
        <v>0</v>
      </c>
      <c r="BR17">
        <f>SUMIFS(sz!CU:CU,sz!$CK:$CK,"&gt;59,99",sz!$CK:$CK,"&lt;64")</f>
        <v>0</v>
      </c>
      <c r="BS17">
        <f>SUMIFS(sz!CV:CV,sz!$CK:$CK,"&gt;59,99",sz!$CK:$CK,"&lt;64")</f>
        <v>0</v>
      </c>
      <c r="BT17">
        <f>SUMIFS(sz!CW:CW,sz!$CK:$CK,"&gt;59,99",sz!$CK:$CK,"&lt;64")</f>
        <v>0</v>
      </c>
      <c r="BU17">
        <f t="shared" si="24"/>
        <v>0.30190705400997914</v>
      </c>
      <c r="BV17" t="e">
        <f>BT17/BU17/Eredmény!$C$4*Alapadat!$U$4</f>
        <v>#DIV/0!</v>
      </c>
      <c r="BW17" t="e">
        <f>BT17/Eredmény!$C$4*Alapadat!$U$4</f>
        <v>#DIV/0!</v>
      </c>
      <c r="BX17">
        <f t="shared" si="12"/>
        <v>0</v>
      </c>
      <c r="BY17">
        <f t="shared" si="13"/>
        <v>0</v>
      </c>
      <c r="CA17">
        <v>62</v>
      </c>
      <c r="CB17">
        <f>SUMIFS(sz!DI:DI,sz!$CZ:$CZ,"&gt;59,99",sz!$CZ:$CZ,"&lt;64")</f>
        <v>0</v>
      </c>
      <c r="CC17">
        <f>SUMIFS(sz!DJ:DJ,sz!$CZ:$CZ,"&gt;59,99",sz!$CZ:$CZ,"&lt;64")</f>
        <v>0</v>
      </c>
      <c r="CD17">
        <f>SUMIFS(sz!DK:DK,sz!$CZ:$CZ,"&gt;59,99",sz!$CZ:$CZ,"&lt;64")</f>
        <v>0</v>
      </c>
      <c r="CE17">
        <f>SUMIFS(sz!DL:DL,sz!$CZ:$CZ,"&gt;59,99",sz!$CZ:$CZ,"&lt;64")</f>
        <v>0</v>
      </c>
      <c r="CF17">
        <f t="shared" si="25"/>
        <v>0.30190705400997914</v>
      </c>
      <c r="CG17" t="e">
        <f>CE17/CF17/Eredmény!$C$4*Alapadat!$U$4</f>
        <v>#DIV/0!</v>
      </c>
      <c r="CH17" t="e">
        <f>CE17/Eredmény!$C$4*Alapadat!$U$4</f>
        <v>#DIV/0!</v>
      </c>
      <c r="CI17">
        <f t="shared" si="14"/>
        <v>0</v>
      </c>
      <c r="CJ17">
        <f t="shared" si="15"/>
        <v>0</v>
      </c>
      <c r="CL17">
        <v>62</v>
      </c>
      <c r="CM17">
        <f>SUMIFS(sz!DX:DX,sz!$DO:$DO,"&gt;59,99",sz!$DO:$DO,"&lt;64")</f>
        <v>0</v>
      </c>
      <c r="CN17">
        <f>SUMIFS(sz!DY:DY,sz!$DO:$DO,"&gt;59,99",sz!$DO:$DO,"&lt;64")</f>
        <v>0</v>
      </c>
      <c r="CO17">
        <f>SUMIFS(sz!DZ:DZ,sz!$DO:$DO,"&gt;59,99",sz!$DO:$DO,"&lt;64")</f>
        <v>0</v>
      </c>
      <c r="CP17">
        <f>SUMIFS(sz!EA:EA,sz!$DO:$DO,"&gt;59,99",sz!$DO:$DO,"&lt;64")</f>
        <v>0</v>
      </c>
      <c r="CQ17">
        <f t="shared" si="26"/>
        <v>0.30190705400997914</v>
      </c>
      <c r="CR17" t="e">
        <f>CP17/CQ17/Eredmény!$C$4*Alapadat!$U$4</f>
        <v>#DIV/0!</v>
      </c>
      <c r="CS17" t="e">
        <f>CP17/Eredmény!$C$4*Alapadat!$U$4</f>
        <v>#DIV/0!</v>
      </c>
      <c r="CT17">
        <f t="shared" si="16"/>
        <v>0</v>
      </c>
      <c r="CU17">
        <f t="shared" si="17"/>
        <v>0</v>
      </c>
    </row>
    <row r="18" spans="2:99">
      <c r="B18">
        <v>66</v>
      </c>
      <c r="C18">
        <f>SUMIFS(sz!L:L,sz!$B:$B,"&gt;63,99",sz!$B:$B,"&lt;68")</f>
        <v>0</v>
      </c>
      <c r="D18">
        <f>SUMIFS(sz!M:M,sz!$B:$B,"&gt;63,99",sz!$B:$B,"&lt;68")</f>
        <v>0</v>
      </c>
      <c r="E18">
        <f>SUMIFS(sz!N:N,sz!$B:$B,"&gt;63,99",sz!$B:$B,"&lt;68")</f>
        <v>0</v>
      </c>
      <c r="F18">
        <f>SUMIFS(sz!O:O,sz!$B:$B,"&gt;63,99",sz!$B:$B,"&lt;68")</f>
        <v>0</v>
      </c>
      <c r="G18">
        <f t="shared" si="18"/>
        <v>0.34211943997592853</v>
      </c>
      <c r="H18" t="e">
        <f>F18/G18/Eredmény!$C$4*Alapadat!$U$4</f>
        <v>#DIV/0!</v>
      </c>
      <c r="I18" t="e">
        <f>F18/Eredmény!$C$4*Alapadat!$U$4</f>
        <v>#DIV/0!</v>
      </c>
      <c r="J18">
        <f t="shared" si="0"/>
        <v>0</v>
      </c>
      <c r="K18">
        <f t="shared" si="1"/>
        <v>0</v>
      </c>
      <c r="M18">
        <v>66</v>
      </c>
      <c r="N18">
        <f>SUMIFS(sz!Z:Z,sz!$Q:$Q,"&gt;63,99",sz!$Q:$Q,"&lt;68")</f>
        <v>0</v>
      </c>
      <c r="O18">
        <f>SUMIFS(sz!AA:AA,sz!$Q:$Q,"&gt;63,99",sz!$Q:$Q,"&lt;68")</f>
        <v>0</v>
      </c>
      <c r="P18">
        <f>SUMIFS(sz!AB:AB,sz!$Q:$Q,"&gt;63,99",sz!$Q:$Q,"&lt;68")</f>
        <v>0</v>
      </c>
      <c r="Q18">
        <f>SUMIFS(sz!AC:AC,sz!$Q:$Q,"&gt;63,99",sz!$Q:$Q,"&lt;68")</f>
        <v>0</v>
      </c>
      <c r="R18">
        <f t="shared" si="19"/>
        <v>0.34211943997592853</v>
      </c>
      <c r="S18" t="e">
        <f>Q18/R18/Eredmény!$C$4*Alapadat!$U$4</f>
        <v>#DIV/0!</v>
      </c>
      <c r="T18" t="e">
        <f>Q18/Eredmény!$C$4*Alapadat!$U$4</f>
        <v>#DIV/0!</v>
      </c>
      <c r="U18">
        <f t="shared" si="2"/>
        <v>0</v>
      </c>
      <c r="V18">
        <f t="shared" si="3"/>
        <v>0</v>
      </c>
      <c r="X18">
        <v>66</v>
      </c>
      <c r="Y18">
        <f>SUMIFS(sz!AN:AN,sz!$AE:$AE,"&gt;63,99",sz!$AE:$AE,"&lt;68")</f>
        <v>0</v>
      </c>
      <c r="Z18">
        <f>SUMIFS(sz!AO:AO,sz!$AE:$AE,"&gt;63,99",sz!$AE:$AE,"&lt;68")</f>
        <v>0</v>
      </c>
      <c r="AA18">
        <f>SUMIFS(sz!AP:AP,sz!$AE:$AE,"&gt;63,99",sz!$AE:$AE,"&lt;68")</f>
        <v>0</v>
      </c>
      <c r="AB18">
        <f>SUMIFS(sz!AQ:AQ,sz!$AE:$AE,"&gt;63,99",sz!$AE:$AE,"&lt;68")</f>
        <v>0</v>
      </c>
      <c r="AC18">
        <f t="shared" si="20"/>
        <v>0.34211943997592853</v>
      </c>
      <c r="AD18" t="e">
        <f>AB18/AC18/Eredmény!$C$4*Alapadat!$U$4</f>
        <v>#DIV/0!</v>
      </c>
      <c r="AE18" t="e">
        <f>AB18/Eredmény!$C$4*Alapadat!$U$4</f>
        <v>#DIV/0!</v>
      </c>
      <c r="AF18">
        <f t="shared" si="4"/>
        <v>0</v>
      </c>
      <c r="AG18">
        <f t="shared" si="5"/>
        <v>0</v>
      </c>
      <c r="AI18">
        <v>66</v>
      </c>
      <c r="AJ18">
        <f>SUMIFS(sz!BB:BB,sz!$AS:$AS,"&gt;63,99",sz!$AS:$AS,"&lt;68")</f>
        <v>0</v>
      </c>
      <c r="AK18">
        <f>SUMIFS(sz!BC:BC,sz!$AS:$AS,"&gt;63,99",sz!$AS:$AS,"&lt;68")</f>
        <v>0</v>
      </c>
      <c r="AL18">
        <f>SUMIFS(sz!BD:BD,sz!$AS:$AS,"&gt;63,99",sz!$AS:$AS,"&lt;68")</f>
        <v>0</v>
      </c>
      <c r="AM18">
        <f>SUMIFS(sz!BE:BE,sz!$AS:$AS,"&gt;63,99",sz!$AS:$AS,"&lt;68")</f>
        <v>0</v>
      </c>
      <c r="AN18">
        <f t="shared" si="21"/>
        <v>0.34211943997592853</v>
      </c>
      <c r="AO18" t="e">
        <f>AM18/AN18/Eredmény!$C$4*Alapadat!$U$4</f>
        <v>#DIV/0!</v>
      </c>
      <c r="AP18" t="e">
        <f>AM18/Eredmény!$C$4*Alapadat!$U$4</f>
        <v>#DIV/0!</v>
      </c>
      <c r="AQ18">
        <f t="shared" si="6"/>
        <v>0</v>
      </c>
      <c r="AR18">
        <f t="shared" si="7"/>
        <v>0</v>
      </c>
      <c r="AT18">
        <v>66</v>
      </c>
      <c r="AU18">
        <f>SUMIFS(sz!BP:BP,sz!$BG:$BG,"&gt;63,99",sz!$BG:$BG,"&lt;68")</f>
        <v>0</v>
      </c>
      <c r="AV18">
        <f>SUMIFS(sz!BQ:BQ,sz!$BG:$BG,"&gt;63,99",sz!$BG:$BG,"&lt;68")</f>
        <v>0</v>
      </c>
      <c r="AW18">
        <f>SUMIFS(sz!BR:BR,sz!$BG:$BG,"&gt;63,99",sz!$BG:$BG,"&lt;68")</f>
        <v>0</v>
      </c>
      <c r="AX18">
        <f>SUMIFS(sz!BS:BS,sz!$BG:$BG,"&gt;63,99",sz!$BG:$BG,"&lt;68")</f>
        <v>0</v>
      </c>
      <c r="AY18">
        <f t="shared" si="22"/>
        <v>0.34211943997592853</v>
      </c>
      <c r="AZ18" t="e">
        <f>AX18/AY18/Eredmény!$C$4*Alapadat!$U$4</f>
        <v>#DIV/0!</v>
      </c>
      <c r="BA18" t="e">
        <f>AX18/Eredmény!$C$4*Alapadat!$U$4</f>
        <v>#DIV/0!</v>
      </c>
      <c r="BB18">
        <f t="shared" si="8"/>
        <v>0</v>
      </c>
      <c r="BC18">
        <f t="shared" si="9"/>
        <v>0</v>
      </c>
      <c r="BE18">
        <v>66</v>
      </c>
      <c r="BF18">
        <f>SUMIFS(sz!CE:CE,sz!$BV:$BV,"&gt;63,99",sz!$BV:$BV,"&lt;68")</f>
        <v>0</v>
      </c>
      <c r="BG18">
        <f>SUMIFS(sz!CF:CF,sz!$BV:$BV,"&gt;63,99",sz!$BV:$BV,"&lt;68")</f>
        <v>0</v>
      </c>
      <c r="BH18">
        <f>SUMIFS(sz!CG:CG,sz!$BV:$BV,"&gt;63,99",sz!$BV:$BV,"&lt;68")</f>
        <v>0</v>
      </c>
      <c r="BI18">
        <f>SUMIFS(sz!CH:CH,sz!$BV:$BV,"&gt;63,99",sz!$BV:$BV,"&lt;68")</f>
        <v>0</v>
      </c>
      <c r="BJ18">
        <f t="shared" si="23"/>
        <v>0.34211943997592853</v>
      </c>
      <c r="BK18" t="e">
        <f>BI18/BJ18/Eredmény!$C$4*Alapadat!$U$4</f>
        <v>#DIV/0!</v>
      </c>
      <c r="BL18" t="e">
        <f>BI18/Eredmény!$C$4*Alapadat!$U$4</f>
        <v>#DIV/0!</v>
      </c>
      <c r="BM18">
        <f t="shared" si="10"/>
        <v>0</v>
      </c>
      <c r="BN18">
        <f t="shared" si="11"/>
        <v>0</v>
      </c>
      <c r="BP18">
        <v>66</v>
      </c>
      <c r="BQ18">
        <f>SUMIFS(sz!CT:CT,sz!$CK:$CK,"&gt;63,99",sz!$CK:$CK,"&lt;68")</f>
        <v>0</v>
      </c>
      <c r="BR18">
        <f>SUMIFS(sz!CU:CU,sz!$CK:$CK,"&gt;63,99",sz!$CK:$CK,"&lt;68")</f>
        <v>0</v>
      </c>
      <c r="BS18">
        <f>SUMIFS(sz!CV:CV,sz!$CK:$CK,"&gt;63,99",sz!$CK:$CK,"&lt;68")</f>
        <v>0</v>
      </c>
      <c r="BT18">
        <f>SUMIFS(sz!CW:CW,sz!$CK:$CK,"&gt;63,99",sz!$CK:$CK,"&lt;68")</f>
        <v>0</v>
      </c>
      <c r="BU18">
        <f t="shared" si="24"/>
        <v>0.34211943997592853</v>
      </c>
      <c r="BV18" t="e">
        <f>BT18/BU18/Eredmény!$C$4*Alapadat!$U$4</f>
        <v>#DIV/0!</v>
      </c>
      <c r="BW18" t="e">
        <f>BT18/Eredmény!$C$4*Alapadat!$U$4</f>
        <v>#DIV/0!</v>
      </c>
      <c r="BX18">
        <f t="shared" si="12"/>
        <v>0</v>
      </c>
      <c r="BY18">
        <f t="shared" si="13"/>
        <v>0</v>
      </c>
      <c r="CA18">
        <v>66</v>
      </c>
      <c r="CB18">
        <f>SUMIFS(sz!DI:DI,sz!$CZ:$CZ,"&gt;63,99",sz!$CZ:$CZ,"&lt;68")</f>
        <v>0</v>
      </c>
      <c r="CC18">
        <f>SUMIFS(sz!DJ:DJ,sz!$CZ:$CZ,"&gt;63,99",sz!$CZ:$CZ,"&lt;68")</f>
        <v>0</v>
      </c>
      <c r="CD18">
        <f>SUMIFS(sz!DK:DK,sz!$CZ:$CZ,"&gt;63,99",sz!$CZ:$CZ,"&lt;68")</f>
        <v>0</v>
      </c>
      <c r="CE18">
        <f>SUMIFS(sz!DL:DL,sz!$CZ:$CZ,"&gt;63,99",sz!$CZ:$CZ,"&lt;68")</f>
        <v>0</v>
      </c>
      <c r="CF18">
        <f t="shared" si="25"/>
        <v>0.34211943997592853</v>
      </c>
      <c r="CG18" t="e">
        <f>CE18/CF18/Eredmény!$C$4*Alapadat!$U$4</f>
        <v>#DIV/0!</v>
      </c>
      <c r="CH18" t="e">
        <f>CE18/Eredmény!$C$4*Alapadat!$U$4</f>
        <v>#DIV/0!</v>
      </c>
      <c r="CI18">
        <f t="shared" si="14"/>
        <v>0</v>
      </c>
      <c r="CJ18">
        <f t="shared" si="15"/>
        <v>0</v>
      </c>
      <c r="CL18">
        <v>66</v>
      </c>
      <c r="CM18">
        <f>SUMIFS(sz!DX:DX,sz!$DO:$DO,"&gt;63,99",sz!$DO:$DO,"&lt;68")</f>
        <v>0</v>
      </c>
      <c r="CN18">
        <f>SUMIFS(sz!DY:DY,sz!$DO:$DO,"&gt;63,99",sz!$DO:$DO,"&lt;68")</f>
        <v>0</v>
      </c>
      <c r="CO18">
        <f>SUMIFS(sz!DZ:DZ,sz!$DO:$DO,"&gt;63,99",sz!$DO:$DO,"&lt;68")</f>
        <v>0</v>
      </c>
      <c r="CP18">
        <f>SUMIFS(sz!EA:EA,sz!$DO:$DO,"&gt;63,99",sz!$DO:$DO,"&lt;68")</f>
        <v>0</v>
      </c>
      <c r="CQ18">
        <f t="shared" si="26"/>
        <v>0.34211943997592853</v>
      </c>
      <c r="CR18" t="e">
        <f>CP18/CQ18/Eredmény!$C$4*Alapadat!$U$4</f>
        <v>#DIV/0!</v>
      </c>
      <c r="CS18" t="e">
        <f>CP18/Eredmény!$C$4*Alapadat!$U$4</f>
        <v>#DIV/0!</v>
      </c>
      <c r="CT18">
        <f t="shared" si="16"/>
        <v>0</v>
      </c>
      <c r="CU18">
        <f t="shared" si="17"/>
        <v>0</v>
      </c>
    </row>
    <row r="19" spans="2:99">
      <c r="B19">
        <v>70</v>
      </c>
      <c r="C19">
        <f>SUMIFS(sz!L:L,sz!$B:$B,"&gt;67,99",sz!$B:$B,"&lt;72")</f>
        <v>0</v>
      </c>
      <c r="D19">
        <f>SUMIFS(sz!M:M,sz!$B:$B,"&gt;67,99",sz!$B:$B,"&lt;72")</f>
        <v>0</v>
      </c>
      <c r="E19">
        <f>SUMIFS(sz!N:N,sz!$B:$B,"&gt;67,99",sz!$B:$B,"&lt;72")</f>
        <v>0</v>
      </c>
      <c r="F19">
        <f>SUMIFS(sz!O:O,sz!$B:$B,"&gt;67,99",sz!$B:$B,"&lt;72")</f>
        <v>0</v>
      </c>
      <c r="G19">
        <f t="shared" si="18"/>
        <v>0.38484510006474959</v>
      </c>
      <c r="H19" t="e">
        <f>F19/G19/Eredmény!$C$4*Alapadat!$U$4</f>
        <v>#DIV/0!</v>
      </c>
      <c r="I19" t="e">
        <f>F19/Eredmény!$C$4*Alapadat!$U$4</f>
        <v>#DIV/0!</v>
      </c>
      <c r="J19">
        <f t="shared" si="0"/>
        <v>0</v>
      </c>
      <c r="K19">
        <f t="shared" si="1"/>
        <v>0</v>
      </c>
      <c r="M19">
        <v>70</v>
      </c>
      <c r="N19">
        <f>SUMIFS(sz!Z:Z,sz!$Q:$Q,"&gt;67,99",sz!$Q:$Q,"&lt;72")</f>
        <v>0</v>
      </c>
      <c r="O19">
        <f>SUMIFS(sz!AA:AA,sz!$Q:$Q,"&gt;67,99",sz!$Q:$Q,"&lt;72")</f>
        <v>0</v>
      </c>
      <c r="P19">
        <f>SUMIFS(sz!AB:AB,sz!$Q:$Q,"&gt;67,99",sz!$Q:$Q,"&lt;72")</f>
        <v>0</v>
      </c>
      <c r="Q19">
        <f>SUMIFS(sz!AC:AC,sz!$Q:$Q,"&gt;67,99",sz!$Q:$Q,"&lt;72")</f>
        <v>0</v>
      </c>
      <c r="R19">
        <f t="shared" si="19"/>
        <v>0.38484510006474959</v>
      </c>
      <c r="S19" t="e">
        <f>Q19/R19/Eredmény!$C$4*Alapadat!$U$4</f>
        <v>#DIV/0!</v>
      </c>
      <c r="T19" t="e">
        <f>Q19/Eredmény!$C$4*Alapadat!$U$4</f>
        <v>#DIV/0!</v>
      </c>
      <c r="U19">
        <f t="shared" si="2"/>
        <v>0</v>
      </c>
      <c r="V19">
        <f t="shared" si="3"/>
        <v>0</v>
      </c>
      <c r="X19">
        <v>70</v>
      </c>
      <c r="Y19">
        <f>SUMIFS(sz!AN:AN,sz!$AE:$AE,"&gt;67,99",sz!$AE:$AE,"&lt;72")</f>
        <v>0</v>
      </c>
      <c r="Z19">
        <f>SUMIFS(sz!AO:AO,sz!$AE:$AE,"&gt;67,99",sz!$AE:$AE,"&lt;72")</f>
        <v>0</v>
      </c>
      <c r="AA19">
        <f>SUMIFS(sz!AP:AP,sz!$AE:$AE,"&gt;67,99",sz!$AE:$AE,"&lt;72")</f>
        <v>0</v>
      </c>
      <c r="AB19">
        <f>SUMIFS(sz!AQ:AQ,sz!$AE:$AE,"&gt;67,99",sz!$AE:$AE,"&lt;72")</f>
        <v>0</v>
      </c>
      <c r="AC19">
        <f t="shared" si="20"/>
        <v>0.38484510006474959</v>
      </c>
      <c r="AD19" t="e">
        <f>AB19/AC19/Eredmény!$C$4*Alapadat!$U$4</f>
        <v>#DIV/0!</v>
      </c>
      <c r="AE19" t="e">
        <f>AB19/Eredmény!$C$4*Alapadat!$U$4</f>
        <v>#DIV/0!</v>
      </c>
      <c r="AF19">
        <f t="shared" si="4"/>
        <v>0</v>
      </c>
      <c r="AG19">
        <f t="shared" si="5"/>
        <v>0</v>
      </c>
      <c r="AI19">
        <v>70</v>
      </c>
      <c r="AJ19">
        <f>SUMIFS(sz!BB:BB,sz!$AS:$AS,"&gt;67,99",sz!$AS:$AS,"&lt;72")</f>
        <v>0</v>
      </c>
      <c r="AK19">
        <f>SUMIFS(sz!BC:BC,sz!$AS:$AS,"&gt;67,99",sz!$AS:$AS,"&lt;72")</f>
        <v>0</v>
      </c>
      <c r="AL19">
        <f>SUMIFS(sz!BD:BD,sz!$AS:$AS,"&gt;67,99",sz!$AS:$AS,"&lt;72")</f>
        <v>0</v>
      </c>
      <c r="AM19">
        <f>SUMIFS(sz!BE:BE,sz!$AS:$AS,"&gt;67,99",sz!$AS:$AS,"&lt;72")</f>
        <v>0</v>
      </c>
      <c r="AN19">
        <f t="shared" si="21"/>
        <v>0.38484510006474959</v>
      </c>
      <c r="AO19" t="e">
        <f>AM19/AN19/Eredmény!$C$4*Alapadat!$U$4</f>
        <v>#DIV/0!</v>
      </c>
      <c r="AP19" t="e">
        <f>AM19/Eredmény!$C$4*Alapadat!$U$4</f>
        <v>#DIV/0!</v>
      </c>
      <c r="AQ19">
        <f t="shared" si="6"/>
        <v>0</v>
      </c>
      <c r="AR19">
        <f t="shared" si="7"/>
        <v>0</v>
      </c>
      <c r="AT19">
        <v>70</v>
      </c>
      <c r="AU19">
        <f>SUMIFS(sz!BP:BP,sz!$BG:$BG,"&gt;67,99",sz!$BG:$BG,"&lt;72")</f>
        <v>0</v>
      </c>
      <c r="AV19">
        <f>SUMIFS(sz!BQ:BQ,sz!$BG:$BG,"&gt;67,99",sz!$BG:$BG,"&lt;72")</f>
        <v>0</v>
      </c>
      <c r="AW19">
        <f>SUMIFS(sz!BR:BR,sz!$BG:$BG,"&gt;67,99",sz!$BG:$BG,"&lt;72")</f>
        <v>0</v>
      </c>
      <c r="AX19">
        <f>SUMIFS(sz!BS:BS,sz!$BG:$BG,"&gt;67,99",sz!$BG:$BG,"&lt;72")</f>
        <v>0</v>
      </c>
      <c r="AY19">
        <f t="shared" si="22"/>
        <v>0.38484510006474959</v>
      </c>
      <c r="AZ19" t="e">
        <f>AX19/AY19/Eredmény!$C$4*Alapadat!$U$4</f>
        <v>#DIV/0!</v>
      </c>
      <c r="BA19" t="e">
        <f>AX19/Eredmény!$C$4*Alapadat!$U$4</f>
        <v>#DIV/0!</v>
      </c>
      <c r="BB19">
        <f t="shared" si="8"/>
        <v>0</v>
      </c>
      <c r="BC19">
        <f t="shared" si="9"/>
        <v>0</v>
      </c>
      <c r="BE19">
        <v>70</v>
      </c>
      <c r="BF19">
        <f>SUMIFS(sz!CE:CE,sz!$BV:$BV,"&gt;67,99",sz!$BV:$BV,"&lt;72")</f>
        <v>0</v>
      </c>
      <c r="BG19">
        <f>SUMIFS(sz!CF:CF,sz!$BV:$BV,"&gt;67,99",sz!$BV:$BV,"&lt;72")</f>
        <v>0</v>
      </c>
      <c r="BH19">
        <f>SUMIFS(sz!CG:CG,sz!$BV:$BV,"&gt;67,99",sz!$BV:$BV,"&lt;72")</f>
        <v>0</v>
      </c>
      <c r="BI19">
        <f>SUMIFS(sz!CH:CH,sz!$BV:$BV,"&gt;67,99",sz!$BV:$BV,"&lt;72")</f>
        <v>0</v>
      </c>
      <c r="BJ19">
        <f t="shared" si="23"/>
        <v>0.38484510006474959</v>
      </c>
      <c r="BK19" t="e">
        <f>BI19/BJ19/Eredmény!$C$4*Alapadat!$U$4</f>
        <v>#DIV/0!</v>
      </c>
      <c r="BL19" t="e">
        <f>BI19/Eredmény!$C$4*Alapadat!$U$4</f>
        <v>#DIV/0!</v>
      </c>
      <c r="BM19">
        <f t="shared" si="10"/>
        <v>0</v>
      </c>
      <c r="BN19">
        <f t="shared" si="11"/>
        <v>0</v>
      </c>
      <c r="BP19">
        <v>70</v>
      </c>
      <c r="BQ19">
        <f>SUMIFS(sz!CT:CT,sz!$CK:$CK,"&gt;67,99",sz!$CK:$CK,"&lt;72")</f>
        <v>0</v>
      </c>
      <c r="BR19">
        <f>SUMIFS(sz!CU:CU,sz!$CK:$CK,"&gt;67,99",sz!$CK:$CK,"&lt;72")</f>
        <v>0</v>
      </c>
      <c r="BS19">
        <f>SUMIFS(sz!CV:CV,sz!$CK:$CK,"&gt;67,99",sz!$CK:$CK,"&lt;72")</f>
        <v>0</v>
      </c>
      <c r="BT19">
        <f>SUMIFS(sz!CW:CW,sz!$CK:$CK,"&gt;67,99",sz!$CK:$CK,"&lt;72")</f>
        <v>0</v>
      </c>
      <c r="BU19">
        <f t="shared" si="24"/>
        <v>0.38484510006474959</v>
      </c>
      <c r="BV19" t="e">
        <f>BT19/BU19/Eredmény!$C$4*Alapadat!$U$4</f>
        <v>#DIV/0!</v>
      </c>
      <c r="BW19" t="e">
        <f>BT19/Eredmény!$C$4*Alapadat!$U$4</f>
        <v>#DIV/0!</v>
      </c>
      <c r="BX19">
        <f t="shared" si="12"/>
        <v>0</v>
      </c>
      <c r="BY19">
        <f t="shared" si="13"/>
        <v>0</v>
      </c>
      <c r="CA19">
        <v>70</v>
      </c>
      <c r="CB19">
        <f>SUMIFS(sz!DI:DI,sz!$CZ:$CZ,"&gt;67,99",sz!$CZ:$CZ,"&lt;72")</f>
        <v>0</v>
      </c>
      <c r="CC19">
        <f>SUMIFS(sz!DJ:DJ,sz!$CZ:$CZ,"&gt;67,99",sz!$CZ:$CZ,"&lt;72")</f>
        <v>0</v>
      </c>
      <c r="CD19">
        <f>SUMIFS(sz!DK:DK,sz!$CZ:$CZ,"&gt;67,99",sz!$CZ:$CZ,"&lt;72")</f>
        <v>0</v>
      </c>
      <c r="CE19">
        <f>SUMIFS(sz!DL:DL,sz!$CZ:$CZ,"&gt;67,99",sz!$CZ:$CZ,"&lt;72")</f>
        <v>0</v>
      </c>
      <c r="CF19">
        <f t="shared" si="25"/>
        <v>0.38484510006474959</v>
      </c>
      <c r="CG19" t="e">
        <f>CE19/CF19/Eredmény!$C$4*Alapadat!$U$4</f>
        <v>#DIV/0!</v>
      </c>
      <c r="CH19" t="e">
        <f>CE19/Eredmény!$C$4*Alapadat!$U$4</f>
        <v>#DIV/0!</v>
      </c>
      <c r="CI19">
        <f t="shared" si="14"/>
        <v>0</v>
      </c>
      <c r="CJ19">
        <f t="shared" si="15"/>
        <v>0</v>
      </c>
      <c r="CL19">
        <v>70</v>
      </c>
      <c r="CM19">
        <f>SUMIFS(sz!DX:DX,sz!$DO:$DO,"&gt;67,99",sz!$DO:$DO,"&lt;72")</f>
        <v>0</v>
      </c>
      <c r="CN19">
        <f>SUMIFS(sz!DY:DY,sz!$DO:$DO,"&gt;67,99",sz!$DO:$DO,"&lt;72")</f>
        <v>0</v>
      </c>
      <c r="CO19">
        <f>SUMIFS(sz!DZ:DZ,sz!$DO:$DO,"&gt;67,99",sz!$DO:$DO,"&lt;72")</f>
        <v>0</v>
      </c>
      <c r="CP19">
        <f>SUMIFS(sz!EA:EA,sz!$DO:$DO,"&gt;67,99",sz!$DO:$DO,"&lt;72")</f>
        <v>0</v>
      </c>
      <c r="CQ19">
        <f t="shared" si="26"/>
        <v>0.38484510006474959</v>
      </c>
      <c r="CR19" t="e">
        <f>CP19/CQ19/Eredmény!$C$4*Alapadat!$U$4</f>
        <v>#DIV/0!</v>
      </c>
      <c r="CS19" t="e">
        <f>CP19/Eredmény!$C$4*Alapadat!$U$4</f>
        <v>#DIV/0!</v>
      </c>
      <c r="CT19">
        <f t="shared" si="16"/>
        <v>0</v>
      </c>
      <c r="CU19">
        <f t="shared" si="17"/>
        <v>0</v>
      </c>
    </row>
    <row r="20" spans="2:99">
      <c r="B20">
        <v>74</v>
      </c>
      <c r="C20">
        <f>SUMIFS(sz!L:L,sz!$B:$B,"&gt;71,99",sz!$B:$B,"&lt;76")</f>
        <v>0</v>
      </c>
      <c r="D20">
        <f>SUMIFS(sz!M:M,sz!$B:$B,"&gt;71,99",sz!$B:$B,"&lt;76")</f>
        <v>0</v>
      </c>
      <c r="E20">
        <f>SUMIFS(sz!N:N,sz!$B:$B,"&gt;71,99",sz!$B:$B,"&lt;76")</f>
        <v>0</v>
      </c>
      <c r="F20">
        <f>SUMIFS(sz!O:O,sz!$B:$B,"&gt;71,99",sz!$B:$B,"&lt;76")</f>
        <v>0</v>
      </c>
      <c r="G20">
        <f t="shared" si="18"/>
        <v>0.43008403427644265</v>
      </c>
      <c r="H20" t="e">
        <f>F20/G20/Eredmény!$C$4*Alapadat!$U$4</f>
        <v>#DIV/0!</v>
      </c>
      <c r="I20" t="e">
        <f>F20/Eredmény!$C$4*Alapadat!$U$4</f>
        <v>#DIV/0!</v>
      </c>
      <c r="J20">
        <f t="shared" si="0"/>
        <v>0</v>
      </c>
      <c r="K20">
        <f t="shared" si="1"/>
        <v>0</v>
      </c>
      <c r="M20">
        <v>74</v>
      </c>
      <c r="N20">
        <f>SUMIFS(sz!Z:Z,sz!$Q:$Q,"&gt;71,99",sz!$Q:$Q,"&lt;76")</f>
        <v>0</v>
      </c>
      <c r="O20">
        <f>SUMIFS(sz!AA:AA,sz!$Q:$Q,"&gt;71,99",sz!$Q:$Q,"&lt;76")</f>
        <v>0</v>
      </c>
      <c r="P20">
        <f>SUMIFS(sz!AB:AB,sz!$Q:$Q,"&gt;71,99",sz!$Q:$Q,"&lt;76")</f>
        <v>0</v>
      </c>
      <c r="Q20">
        <f>SUMIFS(sz!AC:AC,sz!$Q:$Q,"&gt;71,99",sz!$Q:$Q,"&lt;76")</f>
        <v>0</v>
      </c>
      <c r="R20">
        <f t="shared" si="19"/>
        <v>0.43008403427644265</v>
      </c>
      <c r="S20" t="e">
        <f>Q20/R20/Eredmény!$C$4*Alapadat!$U$4</f>
        <v>#DIV/0!</v>
      </c>
      <c r="T20" t="e">
        <f>Q20/Eredmény!$C$4*Alapadat!$U$4</f>
        <v>#DIV/0!</v>
      </c>
      <c r="U20">
        <f t="shared" si="2"/>
        <v>0</v>
      </c>
      <c r="V20">
        <f t="shared" si="3"/>
        <v>0</v>
      </c>
      <c r="X20">
        <v>74</v>
      </c>
      <c r="Y20">
        <f>SUMIFS(sz!AN:AN,sz!$AE:$AE,"&gt;71,99",sz!$AE:$AE,"&lt;76")</f>
        <v>0</v>
      </c>
      <c r="Z20">
        <f>SUMIFS(sz!AO:AO,sz!$AE:$AE,"&gt;71,99",sz!$AE:$AE,"&lt;76")</f>
        <v>0</v>
      </c>
      <c r="AA20">
        <f>SUMIFS(sz!AP:AP,sz!$AE:$AE,"&gt;71,99",sz!$AE:$AE,"&lt;76")</f>
        <v>0</v>
      </c>
      <c r="AB20">
        <f>SUMIFS(sz!AQ:AQ,sz!$AE:$AE,"&gt;71,99",sz!$AE:$AE,"&lt;76")</f>
        <v>0</v>
      </c>
      <c r="AC20">
        <f t="shared" si="20"/>
        <v>0.43008403427644265</v>
      </c>
      <c r="AD20" t="e">
        <f>AB20/AC20/Eredmény!$C$4*Alapadat!$U$4</f>
        <v>#DIV/0!</v>
      </c>
      <c r="AE20" t="e">
        <f>AB20/Eredmény!$C$4*Alapadat!$U$4</f>
        <v>#DIV/0!</v>
      </c>
      <c r="AF20">
        <f t="shared" si="4"/>
        <v>0</v>
      </c>
      <c r="AG20">
        <f t="shared" si="5"/>
        <v>0</v>
      </c>
      <c r="AI20">
        <v>74</v>
      </c>
      <c r="AJ20">
        <f>SUMIFS(sz!BB:BB,sz!$AS:$AS,"&gt;71,99",sz!$AS:$AS,"&lt;76")</f>
        <v>0</v>
      </c>
      <c r="AK20">
        <f>SUMIFS(sz!BC:BC,sz!$AS:$AS,"&gt;71,99",sz!$AS:$AS,"&lt;76")</f>
        <v>0</v>
      </c>
      <c r="AL20">
        <f>SUMIFS(sz!BD:BD,sz!$AS:$AS,"&gt;71,99",sz!$AS:$AS,"&lt;76")</f>
        <v>0</v>
      </c>
      <c r="AM20">
        <f>SUMIFS(sz!BE:BE,sz!$AS:$AS,"&gt;71,99",sz!$AS:$AS,"&lt;76")</f>
        <v>0</v>
      </c>
      <c r="AN20">
        <f t="shared" si="21"/>
        <v>0.43008403427644265</v>
      </c>
      <c r="AO20" t="e">
        <f>AM20/AN20/Eredmény!$C$4*Alapadat!$U$4</f>
        <v>#DIV/0!</v>
      </c>
      <c r="AP20" t="e">
        <f>AM20/Eredmény!$C$4*Alapadat!$U$4</f>
        <v>#DIV/0!</v>
      </c>
      <c r="AQ20">
        <f t="shared" si="6"/>
        <v>0</v>
      </c>
      <c r="AR20">
        <f t="shared" si="7"/>
        <v>0</v>
      </c>
      <c r="AT20">
        <v>74</v>
      </c>
      <c r="AU20">
        <f>SUMIFS(sz!BP:BP,sz!$BG:$BG,"&gt;71,99",sz!$BG:$BG,"&lt;76")</f>
        <v>0</v>
      </c>
      <c r="AV20">
        <f>SUMIFS(sz!BQ:BQ,sz!$BG:$BG,"&gt;71,99",sz!$BG:$BG,"&lt;76")</f>
        <v>0</v>
      </c>
      <c r="AW20">
        <f>SUMIFS(sz!BR:BR,sz!$BG:$BG,"&gt;71,99",sz!$BG:$BG,"&lt;76")</f>
        <v>0</v>
      </c>
      <c r="AX20">
        <f>SUMIFS(sz!BS:BS,sz!$BG:$BG,"&gt;71,99",sz!$BG:$BG,"&lt;76")</f>
        <v>0</v>
      </c>
      <c r="AY20">
        <f t="shared" si="22"/>
        <v>0.43008403427644265</v>
      </c>
      <c r="AZ20" t="e">
        <f>AX20/AY20/Eredmény!$C$4*Alapadat!$U$4</f>
        <v>#DIV/0!</v>
      </c>
      <c r="BA20" t="e">
        <f>AX20/Eredmény!$C$4*Alapadat!$U$4</f>
        <v>#DIV/0!</v>
      </c>
      <c r="BB20">
        <f t="shared" si="8"/>
        <v>0</v>
      </c>
      <c r="BC20">
        <f t="shared" si="9"/>
        <v>0</v>
      </c>
      <c r="BE20">
        <v>74</v>
      </c>
      <c r="BF20">
        <f>SUMIFS(sz!CE:CE,sz!$BV:$BV,"&gt;71,99",sz!$BV:$BV,"&lt;76")</f>
        <v>0</v>
      </c>
      <c r="BG20">
        <f>SUMIFS(sz!CF:CF,sz!$BV:$BV,"&gt;71,99",sz!$BV:$BV,"&lt;76")</f>
        <v>0</v>
      </c>
      <c r="BH20">
        <f>SUMIFS(sz!CG:CG,sz!$BV:$BV,"&gt;71,99",sz!$BV:$BV,"&lt;76")</f>
        <v>0</v>
      </c>
      <c r="BI20">
        <f>SUMIFS(sz!CH:CH,sz!$BV:$BV,"&gt;71,99",sz!$BV:$BV,"&lt;76")</f>
        <v>0</v>
      </c>
      <c r="BJ20">
        <f t="shared" si="23"/>
        <v>0.43008403427644265</v>
      </c>
      <c r="BK20" t="e">
        <f>BI20/BJ20/Eredmény!$C$4*Alapadat!$U$4</f>
        <v>#DIV/0!</v>
      </c>
      <c r="BL20" t="e">
        <f>BI20/Eredmény!$C$4*Alapadat!$U$4</f>
        <v>#DIV/0!</v>
      </c>
      <c r="BM20">
        <f t="shared" si="10"/>
        <v>0</v>
      </c>
      <c r="BN20">
        <f t="shared" si="11"/>
        <v>0</v>
      </c>
      <c r="BP20">
        <v>74</v>
      </c>
      <c r="BQ20">
        <f>SUMIFS(sz!CT:CT,sz!$CK:$CK,"&gt;71,99",sz!$CK:$CK,"&lt;76")</f>
        <v>0</v>
      </c>
      <c r="BR20">
        <f>SUMIFS(sz!CU:CU,sz!$CK:$CK,"&gt;71,99",sz!$CK:$CK,"&lt;76")</f>
        <v>0</v>
      </c>
      <c r="BS20">
        <f>SUMIFS(sz!CV:CV,sz!$CK:$CK,"&gt;71,99",sz!$CK:$CK,"&lt;76")</f>
        <v>0</v>
      </c>
      <c r="BT20">
        <f>SUMIFS(sz!CW:CW,sz!$CK:$CK,"&gt;71,99",sz!$CK:$CK,"&lt;76")</f>
        <v>0</v>
      </c>
      <c r="BU20">
        <f t="shared" si="24"/>
        <v>0.43008403427644265</v>
      </c>
      <c r="BV20" t="e">
        <f>BT20/BU20/Eredmény!$C$4*Alapadat!$U$4</f>
        <v>#DIV/0!</v>
      </c>
      <c r="BW20" t="e">
        <f>BT20/Eredmény!$C$4*Alapadat!$U$4</f>
        <v>#DIV/0!</v>
      </c>
      <c r="BX20">
        <f t="shared" si="12"/>
        <v>0</v>
      </c>
      <c r="BY20">
        <f t="shared" si="13"/>
        <v>0</v>
      </c>
      <c r="CA20">
        <v>74</v>
      </c>
      <c r="CB20">
        <f>SUMIFS(sz!DI:DI,sz!$CZ:$CZ,"&gt;71,99",sz!$CZ:$CZ,"&lt;76")</f>
        <v>0</v>
      </c>
      <c r="CC20">
        <f>SUMIFS(sz!DJ:DJ,sz!$CZ:$CZ,"&gt;71,99",sz!$CZ:$CZ,"&lt;76")</f>
        <v>0</v>
      </c>
      <c r="CD20">
        <f>SUMIFS(sz!DK:DK,sz!$CZ:$CZ,"&gt;71,99",sz!$CZ:$CZ,"&lt;76")</f>
        <v>0</v>
      </c>
      <c r="CE20">
        <f>SUMIFS(sz!DL:DL,sz!$CZ:$CZ,"&gt;71,99",sz!$CZ:$CZ,"&lt;76")</f>
        <v>0</v>
      </c>
      <c r="CF20">
        <f t="shared" si="25"/>
        <v>0.43008403427644265</v>
      </c>
      <c r="CG20" t="e">
        <f>CE20/CF20/Eredmény!$C$4*Alapadat!$U$4</f>
        <v>#DIV/0!</v>
      </c>
      <c r="CH20" t="e">
        <f>CE20/Eredmény!$C$4*Alapadat!$U$4</f>
        <v>#DIV/0!</v>
      </c>
      <c r="CI20">
        <f t="shared" si="14"/>
        <v>0</v>
      </c>
      <c r="CJ20">
        <f t="shared" si="15"/>
        <v>0</v>
      </c>
      <c r="CL20">
        <v>74</v>
      </c>
      <c r="CM20">
        <f>SUMIFS(sz!DX:DX,sz!$DO:$DO,"&gt;71,99",sz!$DO:$DO,"&lt;76")</f>
        <v>0</v>
      </c>
      <c r="CN20">
        <f>SUMIFS(sz!DY:DY,sz!$DO:$DO,"&gt;71,99",sz!$DO:$DO,"&lt;76")</f>
        <v>0</v>
      </c>
      <c r="CO20">
        <f>SUMIFS(sz!DZ:DZ,sz!$DO:$DO,"&gt;71,99",sz!$DO:$DO,"&lt;76")</f>
        <v>0</v>
      </c>
      <c r="CP20">
        <f>SUMIFS(sz!EA:EA,sz!$DO:$DO,"&gt;71,99",sz!$DO:$DO,"&lt;76")</f>
        <v>0</v>
      </c>
      <c r="CQ20">
        <f t="shared" si="26"/>
        <v>0.43008403427644265</v>
      </c>
      <c r="CR20" t="e">
        <f>CP20/CQ20/Eredmény!$C$4*Alapadat!$U$4</f>
        <v>#DIV/0!</v>
      </c>
      <c r="CS20" t="e">
        <f>CP20/Eredmény!$C$4*Alapadat!$U$4</f>
        <v>#DIV/0!</v>
      </c>
      <c r="CT20">
        <f t="shared" si="16"/>
        <v>0</v>
      </c>
      <c r="CU20">
        <f t="shared" si="17"/>
        <v>0</v>
      </c>
    </row>
    <row r="21" spans="2:99">
      <c r="B21">
        <v>78</v>
      </c>
      <c r="C21">
        <f>SUMIFS(sz!L:L,sz!$B:$B,"&gt;75,99",sz!$B:$B,"&lt;80")</f>
        <v>0</v>
      </c>
      <c r="D21">
        <f>SUMIFS(sz!M:M,sz!$B:$B,"&gt;75,99",sz!$B:$B,"&lt;80")</f>
        <v>0</v>
      </c>
      <c r="E21">
        <f>SUMIFS(sz!N:N,sz!$B:$B,"&gt;75,99",sz!$B:$B,"&lt;80")</f>
        <v>0</v>
      </c>
      <c r="F21">
        <f>SUMIFS(sz!O:O,sz!$B:$B,"&gt;75,99",sz!$B:$B,"&lt;80")</f>
        <v>0</v>
      </c>
      <c r="G21">
        <f t="shared" si="18"/>
        <v>0.4778362426110076</v>
      </c>
      <c r="H21" t="e">
        <f>F21/G21/Eredmény!$C$4*Alapadat!$U$4</f>
        <v>#DIV/0!</v>
      </c>
      <c r="I21" t="e">
        <f>F21/Eredmény!$C$4*Alapadat!$U$4</f>
        <v>#DIV/0!</v>
      </c>
      <c r="J21">
        <f t="shared" si="0"/>
        <v>0</v>
      </c>
      <c r="K21">
        <f t="shared" si="1"/>
        <v>0</v>
      </c>
      <c r="M21">
        <v>78</v>
      </c>
      <c r="N21">
        <f>SUMIFS(sz!Z:Z,sz!$Q:$Q,"&gt;75,99",sz!$Q:$Q,"&lt;80")</f>
        <v>0</v>
      </c>
      <c r="O21">
        <f>SUMIFS(sz!AA:AA,sz!$Q:$Q,"&gt;75,99",sz!$Q:$Q,"&lt;80")</f>
        <v>0</v>
      </c>
      <c r="P21">
        <f>SUMIFS(sz!AB:AB,sz!$Q:$Q,"&gt;75,99",sz!$Q:$Q,"&lt;80")</f>
        <v>0</v>
      </c>
      <c r="Q21">
        <f>SUMIFS(sz!AC:AC,sz!$Q:$Q,"&gt;75,99",sz!$Q:$Q,"&lt;80")</f>
        <v>0</v>
      </c>
      <c r="R21">
        <f t="shared" si="19"/>
        <v>0.4778362426110076</v>
      </c>
      <c r="S21" t="e">
        <f>Q21/R21/Eredmény!$C$4*Alapadat!$U$4</f>
        <v>#DIV/0!</v>
      </c>
      <c r="T21" t="e">
        <f>Q21/Eredmény!$C$4*Alapadat!$U$4</f>
        <v>#DIV/0!</v>
      </c>
      <c r="U21">
        <f t="shared" si="2"/>
        <v>0</v>
      </c>
      <c r="V21">
        <f t="shared" si="3"/>
        <v>0</v>
      </c>
      <c r="X21">
        <v>78</v>
      </c>
      <c r="Y21">
        <f>SUMIFS(sz!AN:AN,sz!$AE:$AE,"&gt;75,99",sz!$AE:$AE,"&lt;80")</f>
        <v>0</v>
      </c>
      <c r="Z21">
        <f>SUMIFS(sz!AO:AO,sz!$AE:$AE,"&gt;75,99",sz!$AE:$AE,"&lt;80")</f>
        <v>0</v>
      </c>
      <c r="AA21">
        <f>SUMIFS(sz!AP:AP,sz!$AE:$AE,"&gt;75,99",sz!$AE:$AE,"&lt;80")</f>
        <v>0</v>
      </c>
      <c r="AB21">
        <f>SUMIFS(sz!AQ:AQ,sz!$AE:$AE,"&gt;75,99",sz!$AE:$AE,"&lt;80")</f>
        <v>0</v>
      </c>
      <c r="AC21">
        <f t="shared" si="20"/>
        <v>0.4778362426110076</v>
      </c>
      <c r="AD21" t="e">
        <f>AB21/AC21/Eredmény!$C$4*Alapadat!$U$4</f>
        <v>#DIV/0!</v>
      </c>
      <c r="AE21" t="e">
        <f>AB21/Eredmény!$C$4*Alapadat!$U$4</f>
        <v>#DIV/0!</v>
      </c>
      <c r="AF21">
        <f t="shared" si="4"/>
        <v>0</v>
      </c>
      <c r="AG21">
        <f t="shared" si="5"/>
        <v>0</v>
      </c>
      <c r="AI21">
        <v>78</v>
      </c>
      <c r="AJ21">
        <f>SUMIFS(sz!BB:BB,sz!$AS:$AS,"&gt;75,99",sz!$AS:$AS,"&lt;80")</f>
        <v>0</v>
      </c>
      <c r="AK21">
        <f>SUMIFS(sz!BC:BC,sz!$AS:$AS,"&gt;75,99",sz!$AS:$AS,"&lt;80")</f>
        <v>0</v>
      </c>
      <c r="AL21">
        <f>SUMIFS(sz!BD:BD,sz!$AS:$AS,"&gt;75,99",sz!$AS:$AS,"&lt;80")</f>
        <v>0</v>
      </c>
      <c r="AM21">
        <f>SUMIFS(sz!BE:BE,sz!$AS:$AS,"&gt;75,99",sz!$AS:$AS,"&lt;80")</f>
        <v>0</v>
      </c>
      <c r="AN21">
        <f t="shared" si="21"/>
        <v>0.4778362426110076</v>
      </c>
      <c r="AO21" t="e">
        <f>AM21/AN21/Eredmény!$C$4*Alapadat!$U$4</f>
        <v>#DIV/0!</v>
      </c>
      <c r="AP21" t="e">
        <f>AM21/Eredmény!$C$4*Alapadat!$U$4</f>
        <v>#DIV/0!</v>
      </c>
      <c r="AQ21">
        <f t="shared" si="6"/>
        <v>0</v>
      </c>
      <c r="AR21">
        <f t="shared" si="7"/>
        <v>0</v>
      </c>
      <c r="AT21">
        <v>78</v>
      </c>
      <c r="AU21">
        <f>SUMIFS(sz!BP:BP,sz!$BG:$BG,"&gt;75,99",sz!$BG:$BG,"&lt;80")</f>
        <v>0</v>
      </c>
      <c r="AV21">
        <f>SUMIFS(sz!BQ:BQ,sz!$BG:$BG,"&gt;75,99",sz!$BG:$BG,"&lt;80")</f>
        <v>0</v>
      </c>
      <c r="AW21">
        <f>SUMIFS(sz!BR:BR,sz!$BG:$BG,"&gt;75,99",sz!$BG:$BG,"&lt;80")</f>
        <v>0</v>
      </c>
      <c r="AX21">
        <f>SUMIFS(sz!BS:BS,sz!$BG:$BG,"&gt;75,99",sz!$BG:$BG,"&lt;80")</f>
        <v>0</v>
      </c>
      <c r="AY21">
        <f t="shared" si="22"/>
        <v>0.4778362426110076</v>
      </c>
      <c r="AZ21" t="e">
        <f>AX21/AY21/Eredmény!$C$4*Alapadat!$U$4</f>
        <v>#DIV/0!</v>
      </c>
      <c r="BA21" t="e">
        <f>AX21/Eredmény!$C$4*Alapadat!$U$4</f>
        <v>#DIV/0!</v>
      </c>
      <c r="BB21">
        <f t="shared" si="8"/>
        <v>0</v>
      </c>
      <c r="BC21">
        <f t="shared" si="9"/>
        <v>0</v>
      </c>
      <c r="BE21">
        <v>78</v>
      </c>
      <c r="BF21">
        <f>SUMIFS(sz!CE:CE,sz!$BV:$BV,"&gt;75,99",sz!$BV:$BV,"&lt;80")</f>
        <v>0</v>
      </c>
      <c r="BG21">
        <f>SUMIFS(sz!CF:CF,sz!$BV:$BV,"&gt;75,99",sz!$BV:$BV,"&lt;80")</f>
        <v>0</v>
      </c>
      <c r="BH21">
        <f>SUMIFS(sz!CG:CG,sz!$BV:$BV,"&gt;75,99",sz!$BV:$BV,"&lt;80")</f>
        <v>0</v>
      </c>
      <c r="BI21">
        <f>SUMIFS(sz!CH:CH,sz!$BV:$BV,"&gt;75,99",sz!$BV:$BV,"&lt;80")</f>
        <v>0</v>
      </c>
      <c r="BJ21">
        <f t="shared" si="23"/>
        <v>0.4778362426110076</v>
      </c>
      <c r="BK21" t="e">
        <f>BI21/BJ21/Eredmény!$C$4*Alapadat!$U$4</f>
        <v>#DIV/0!</v>
      </c>
      <c r="BL21" t="e">
        <f>BI21/Eredmény!$C$4*Alapadat!$U$4</f>
        <v>#DIV/0!</v>
      </c>
      <c r="BM21">
        <f t="shared" si="10"/>
        <v>0</v>
      </c>
      <c r="BN21">
        <f t="shared" si="11"/>
        <v>0</v>
      </c>
      <c r="BP21">
        <v>78</v>
      </c>
      <c r="BQ21">
        <f>SUMIFS(sz!CT:CT,sz!$CK:$CK,"&gt;75,99",sz!$CK:$CK,"&lt;80")</f>
        <v>0</v>
      </c>
      <c r="BR21">
        <f>SUMIFS(sz!CU:CU,sz!$CK:$CK,"&gt;75,99",sz!$CK:$CK,"&lt;80")</f>
        <v>0</v>
      </c>
      <c r="BS21">
        <f>SUMIFS(sz!CV:CV,sz!$CK:$CK,"&gt;75,99",sz!$CK:$CK,"&lt;80")</f>
        <v>0</v>
      </c>
      <c r="BT21">
        <f>SUMIFS(sz!CW:CW,sz!$CK:$CK,"&gt;75,99",sz!$CK:$CK,"&lt;80")</f>
        <v>0</v>
      </c>
      <c r="BU21">
        <f t="shared" si="24"/>
        <v>0.4778362426110076</v>
      </c>
      <c r="BV21" t="e">
        <f>BT21/BU21/Eredmény!$C$4*Alapadat!$U$4</f>
        <v>#DIV/0!</v>
      </c>
      <c r="BW21" t="e">
        <f>BT21/Eredmény!$C$4*Alapadat!$U$4</f>
        <v>#DIV/0!</v>
      </c>
      <c r="BX21">
        <f t="shared" si="12"/>
        <v>0</v>
      </c>
      <c r="BY21">
        <f t="shared" si="13"/>
        <v>0</v>
      </c>
      <c r="CA21">
        <v>78</v>
      </c>
      <c r="CB21">
        <f>SUMIFS(sz!DI:DI,sz!$CZ:$CZ,"&gt;75,99",sz!$CZ:$CZ,"&lt;80")</f>
        <v>0</v>
      </c>
      <c r="CC21">
        <f>SUMIFS(sz!DJ:DJ,sz!$CZ:$CZ,"&gt;75,99",sz!$CZ:$CZ,"&lt;80")</f>
        <v>0</v>
      </c>
      <c r="CD21">
        <f>SUMIFS(sz!DK:DK,sz!$CZ:$CZ,"&gt;75,99",sz!$CZ:$CZ,"&lt;80")</f>
        <v>0</v>
      </c>
      <c r="CE21">
        <f>SUMIFS(sz!DL:DL,sz!$CZ:$CZ,"&gt;75,99",sz!$CZ:$CZ,"&lt;80")</f>
        <v>0</v>
      </c>
      <c r="CF21">
        <f t="shared" si="25"/>
        <v>0.4778362426110076</v>
      </c>
      <c r="CG21" t="e">
        <f>CE21/CF21/Eredmény!$C$4*Alapadat!$U$4</f>
        <v>#DIV/0!</v>
      </c>
      <c r="CH21" t="e">
        <f>CE21/Eredmény!$C$4*Alapadat!$U$4</f>
        <v>#DIV/0!</v>
      </c>
      <c r="CI21">
        <f t="shared" si="14"/>
        <v>0</v>
      </c>
      <c r="CJ21">
        <f t="shared" si="15"/>
        <v>0</v>
      </c>
      <c r="CL21">
        <v>78</v>
      </c>
      <c r="CM21">
        <f>SUMIFS(sz!DX:DX,sz!$DO:$DO,"&gt;75,99",sz!$DO:$DO,"&lt;80")</f>
        <v>0</v>
      </c>
      <c r="CN21">
        <f>SUMIFS(sz!DY:DY,sz!$DO:$DO,"&gt;75,99",sz!$DO:$DO,"&lt;80")</f>
        <v>0</v>
      </c>
      <c r="CO21">
        <f>SUMIFS(sz!DZ:DZ,sz!$DO:$DO,"&gt;75,99",sz!$DO:$DO,"&lt;80")</f>
        <v>0</v>
      </c>
      <c r="CP21">
        <f>SUMIFS(sz!EA:EA,sz!$DO:$DO,"&gt;75,99",sz!$DO:$DO,"&lt;80")</f>
        <v>0</v>
      </c>
      <c r="CQ21">
        <f t="shared" si="26"/>
        <v>0.4778362426110076</v>
      </c>
      <c r="CR21" t="e">
        <f>CP21/CQ21/Eredmény!$C$4*Alapadat!$U$4</f>
        <v>#DIV/0!</v>
      </c>
      <c r="CS21" t="e">
        <f>CP21/Eredmény!$C$4*Alapadat!$U$4</f>
        <v>#DIV/0!</v>
      </c>
      <c r="CT21">
        <f t="shared" si="16"/>
        <v>0</v>
      </c>
      <c r="CU21">
        <f t="shared" si="17"/>
        <v>0</v>
      </c>
    </row>
    <row r="22" spans="2:99">
      <c r="B22">
        <v>82</v>
      </c>
      <c r="C22">
        <f>SUMIFS(sz!L:L,sz!$B:$B,"&gt;79,99",sz!$B:$B,"&lt;84")</f>
        <v>0</v>
      </c>
      <c r="D22">
        <f>SUMIFS(sz!M:M,sz!$B:$B,"&gt;79,99",sz!$B:$B,"&lt;84")</f>
        <v>0</v>
      </c>
      <c r="E22">
        <f>SUMIFS(sz!N:N,sz!$B:$B,"&gt;79,99",sz!$B:$B,"&lt;84")</f>
        <v>0</v>
      </c>
      <c r="F22">
        <f>SUMIFS(sz!O:O,sz!$B:$B,"&gt;79,99",sz!$B:$B,"&lt;84")</f>
        <v>0</v>
      </c>
      <c r="G22">
        <f t="shared" si="18"/>
        <v>0.52810172506844411</v>
      </c>
      <c r="H22" t="e">
        <f>F22/G22/Eredmény!$C$4*Alapadat!$U$4</f>
        <v>#DIV/0!</v>
      </c>
      <c r="I22" t="e">
        <f>F22/Eredmény!$C$4*Alapadat!$U$4</f>
        <v>#DIV/0!</v>
      </c>
      <c r="J22">
        <f t="shared" si="0"/>
        <v>0</v>
      </c>
      <c r="K22">
        <f t="shared" si="1"/>
        <v>0</v>
      </c>
      <c r="M22">
        <v>82</v>
      </c>
      <c r="N22">
        <f>SUMIFS(sz!Z:Z,sz!$Q:$Q,"&gt;79,99",sz!$Q:$Q,"&lt;84")</f>
        <v>0</v>
      </c>
      <c r="O22">
        <f>SUMIFS(sz!AA:AA,sz!$Q:$Q,"&gt;79,99",sz!$Q:$Q,"&lt;84")</f>
        <v>0</v>
      </c>
      <c r="P22">
        <f>SUMIFS(sz!AB:AB,sz!$Q:$Q,"&gt;79,99",sz!$Q:$Q,"&lt;84")</f>
        <v>0</v>
      </c>
      <c r="Q22">
        <f>SUMIFS(sz!AC:AC,sz!$Q:$Q,"&gt;79,99",sz!$Q:$Q,"&lt;84")</f>
        <v>0</v>
      </c>
      <c r="R22">
        <f t="shared" si="19"/>
        <v>0.52810172506844411</v>
      </c>
      <c r="S22" t="e">
        <f>Q22/R22/Eredmény!$C$4*Alapadat!$U$4</f>
        <v>#DIV/0!</v>
      </c>
      <c r="T22" t="e">
        <f>Q22/Eredmény!$C$4*Alapadat!$U$4</f>
        <v>#DIV/0!</v>
      </c>
      <c r="U22">
        <f t="shared" si="2"/>
        <v>0</v>
      </c>
      <c r="V22">
        <f t="shared" si="3"/>
        <v>0</v>
      </c>
      <c r="X22">
        <v>82</v>
      </c>
      <c r="Y22">
        <f>SUMIFS(sz!AN:AN,sz!$AE:$AE,"&gt;79,99",sz!$AE:$AE,"&lt;84")</f>
        <v>0</v>
      </c>
      <c r="Z22">
        <f>SUMIFS(sz!AO:AO,sz!$AE:$AE,"&gt;79,99",sz!$AE:$AE,"&lt;84")</f>
        <v>0</v>
      </c>
      <c r="AA22">
        <f>SUMIFS(sz!AP:AP,sz!$AE:$AE,"&gt;79,99",sz!$AE:$AE,"&lt;84")</f>
        <v>0</v>
      </c>
      <c r="AB22">
        <f>SUMIFS(sz!AQ:AQ,sz!$AE:$AE,"&gt;79,99",sz!$AE:$AE,"&lt;84")</f>
        <v>0</v>
      </c>
      <c r="AC22">
        <f t="shared" si="20"/>
        <v>0.52810172506844411</v>
      </c>
      <c r="AD22" t="e">
        <f>AB22/AC22/Eredmény!$C$4*Alapadat!$U$4</f>
        <v>#DIV/0!</v>
      </c>
      <c r="AE22" t="e">
        <f>AB22/Eredmény!$C$4*Alapadat!$U$4</f>
        <v>#DIV/0!</v>
      </c>
      <c r="AF22">
        <f t="shared" si="4"/>
        <v>0</v>
      </c>
      <c r="AG22">
        <f t="shared" si="5"/>
        <v>0</v>
      </c>
      <c r="AI22">
        <v>82</v>
      </c>
      <c r="AJ22">
        <f>SUMIFS(sz!BB:BB,sz!$AS:$AS,"&gt;79,99",sz!$AS:$AS,"&lt;84")</f>
        <v>0</v>
      </c>
      <c r="AK22">
        <f>SUMIFS(sz!BC:BC,sz!$AS:$AS,"&gt;79,99",sz!$AS:$AS,"&lt;84")</f>
        <v>0</v>
      </c>
      <c r="AL22">
        <f>SUMIFS(sz!BD:BD,sz!$AS:$AS,"&gt;79,99",sz!$AS:$AS,"&lt;84")</f>
        <v>0</v>
      </c>
      <c r="AM22">
        <f>SUMIFS(sz!BE:BE,sz!$AS:$AS,"&gt;79,99",sz!$AS:$AS,"&lt;84")</f>
        <v>0</v>
      </c>
      <c r="AN22">
        <f t="shared" si="21"/>
        <v>0.52810172506844411</v>
      </c>
      <c r="AO22" t="e">
        <f>AM22/AN22/Eredmény!$C$4*Alapadat!$U$4</f>
        <v>#DIV/0!</v>
      </c>
      <c r="AP22" t="e">
        <f>AM22/Eredmény!$C$4*Alapadat!$U$4</f>
        <v>#DIV/0!</v>
      </c>
      <c r="AQ22">
        <f t="shared" si="6"/>
        <v>0</v>
      </c>
      <c r="AR22">
        <f t="shared" si="7"/>
        <v>0</v>
      </c>
      <c r="AT22">
        <v>82</v>
      </c>
      <c r="AU22">
        <f>SUMIFS(sz!BP:BP,sz!$BG:$BG,"&gt;79,99",sz!$BG:$BG,"&lt;84")</f>
        <v>0</v>
      </c>
      <c r="AV22">
        <f>SUMIFS(sz!BQ:BQ,sz!$BG:$BG,"&gt;79,99",sz!$BG:$BG,"&lt;84")</f>
        <v>0</v>
      </c>
      <c r="AW22">
        <f>SUMIFS(sz!BR:BR,sz!$BG:$BG,"&gt;79,99",sz!$BG:$BG,"&lt;84")</f>
        <v>0</v>
      </c>
      <c r="AX22">
        <f>SUMIFS(sz!BS:BS,sz!$BG:$BG,"&gt;79,99",sz!$BG:$BG,"&lt;84")</f>
        <v>0</v>
      </c>
      <c r="AY22">
        <f t="shared" si="22"/>
        <v>0.52810172506844411</v>
      </c>
      <c r="AZ22" t="e">
        <f>AX22/AY22/Eredmény!$C$4*Alapadat!$U$4</f>
        <v>#DIV/0!</v>
      </c>
      <c r="BA22" t="e">
        <f>AX22/Eredmény!$C$4*Alapadat!$U$4</f>
        <v>#DIV/0!</v>
      </c>
      <c r="BB22">
        <f t="shared" si="8"/>
        <v>0</v>
      </c>
      <c r="BC22">
        <f t="shared" si="9"/>
        <v>0</v>
      </c>
      <c r="BE22">
        <v>82</v>
      </c>
      <c r="BF22">
        <f>SUMIFS(sz!CE:CE,sz!$BV:$BV,"&gt;79,99",sz!$BV:$BV,"&lt;84")</f>
        <v>0</v>
      </c>
      <c r="BG22">
        <f>SUMIFS(sz!CF:CF,sz!$BV:$BV,"&gt;79,99",sz!$BV:$BV,"&lt;84")</f>
        <v>0</v>
      </c>
      <c r="BH22">
        <f>SUMIFS(sz!CG:CG,sz!$BV:$BV,"&gt;79,99",sz!$BV:$BV,"&lt;84")</f>
        <v>0</v>
      </c>
      <c r="BI22">
        <f>SUMIFS(sz!CH:CH,sz!$BV:$BV,"&gt;79,99",sz!$BV:$BV,"&lt;84")</f>
        <v>0</v>
      </c>
      <c r="BJ22">
        <f t="shared" si="23"/>
        <v>0.52810172506844411</v>
      </c>
      <c r="BK22" t="e">
        <f>BI22/BJ22/Eredmény!$C$4*Alapadat!$U$4</f>
        <v>#DIV/0!</v>
      </c>
      <c r="BL22" t="e">
        <f>BI22/Eredmény!$C$4*Alapadat!$U$4</f>
        <v>#DIV/0!</v>
      </c>
      <c r="BM22">
        <f t="shared" si="10"/>
        <v>0</v>
      </c>
      <c r="BN22">
        <f t="shared" si="11"/>
        <v>0</v>
      </c>
      <c r="BP22">
        <v>82</v>
      </c>
      <c r="BQ22">
        <f>SUMIFS(sz!CT:CT,sz!$CK:$CK,"&gt;79,99",sz!$CK:$CK,"&lt;84")</f>
        <v>0</v>
      </c>
      <c r="BR22">
        <f>SUMIFS(sz!CU:CU,sz!$CK:$CK,"&gt;79,99",sz!$CK:$CK,"&lt;84")</f>
        <v>0</v>
      </c>
      <c r="BS22">
        <f>SUMIFS(sz!CV:CV,sz!$CK:$CK,"&gt;79,99",sz!$CK:$CK,"&lt;84")</f>
        <v>0</v>
      </c>
      <c r="BT22">
        <f>SUMIFS(sz!CW:CW,sz!$CK:$CK,"&gt;79,99",sz!$CK:$CK,"&lt;84")</f>
        <v>0</v>
      </c>
      <c r="BU22">
        <f t="shared" si="24"/>
        <v>0.52810172506844411</v>
      </c>
      <c r="BV22" t="e">
        <f>BT22/BU22/Eredmény!$C$4*Alapadat!$U$4</f>
        <v>#DIV/0!</v>
      </c>
      <c r="BW22" t="e">
        <f>BT22/Eredmény!$C$4*Alapadat!$U$4</f>
        <v>#DIV/0!</v>
      </c>
      <c r="BX22">
        <f t="shared" si="12"/>
        <v>0</v>
      </c>
      <c r="BY22">
        <f t="shared" si="13"/>
        <v>0</v>
      </c>
      <c r="CA22">
        <v>82</v>
      </c>
      <c r="CB22">
        <f>SUMIFS(sz!DI:DI,sz!$CZ:$CZ,"&gt;79,99",sz!$CZ:$CZ,"&lt;84")</f>
        <v>0</v>
      </c>
      <c r="CC22">
        <f>SUMIFS(sz!DJ:DJ,sz!$CZ:$CZ,"&gt;79,99",sz!$CZ:$CZ,"&lt;84")</f>
        <v>0</v>
      </c>
      <c r="CD22">
        <f>SUMIFS(sz!DK:DK,sz!$CZ:$CZ,"&gt;79,99",sz!$CZ:$CZ,"&lt;84")</f>
        <v>0</v>
      </c>
      <c r="CE22">
        <f>SUMIFS(sz!DL:DL,sz!$CZ:$CZ,"&gt;79,99",sz!$CZ:$CZ,"&lt;84")</f>
        <v>0</v>
      </c>
      <c r="CF22">
        <f t="shared" si="25"/>
        <v>0.52810172506844411</v>
      </c>
      <c r="CG22" t="e">
        <f>CE22/CF22/Eredmény!$C$4*Alapadat!$U$4</f>
        <v>#DIV/0!</v>
      </c>
      <c r="CH22" t="e">
        <f>CE22/Eredmény!$C$4*Alapadat!$U$4</f>
        <v>#DIV/0!</v>
      </c>
      <c r="CI22">
        <f t="shared" si="14"/>
        <v>0</v>
      </c>
      <c r="CJ22">
        <f t="shared" si="15"/>
        <v>0</v>
      </c>
      <c r="CL22">
        <v>82</v>
      </c>
      <c r="CM22">
        <f>SUMIFS(sz!DX:DX,sz!$DO:$DO,"&gt;79,99",sz!$DO:$DO,"&lt;84")</f>
        <v>0</v>
      </c>
      <c r="CN22">
        <f>SUMIFS(sz!DY:DY,sz!$DO:$DO,"&gt;79,99",sz!$DO:$DO,"&lt;84")</f>
        <v>0</v>
      </c>
      <c r="CO22">
        <f>SUMIFS(sz!DZ:DZ,sz!$DO:$DO,"&gt;79,99",sz!$DO:$DO,"&lt;84")</f>
        <v>0</v>
      </c>
      <c r="CP22">
        <f>SUMIFS(sz!EA:EA,sz!$DO:$DO,"&gt;79,99",sz!$DO:$DO,"&lt;84")</f>
        <v>0</v>
      </c>
      <c r="CQ22">
        <f t="shared" si="26"/>
        <v>0.52810172506844411</v>
      </c>
      <c r="CR22" t="e">
        <f>CP22/CQ22/Eredmény!$C$4*Alapadat!$U$4</f>
        <v>#DIV/0!</v>
      </c>
      <c r="CS22" t="e">
        <f>CP22/Eredmény!$C$4*Alapadat!$U$4</f>
        <v>#DIV/0!</v>
      </c>
      <c r="CT22">
        <f t="shared" si="16"/>
        <v>0</v>
      </c>
      <c r="CU22">
        <f t="shared" si="17"/>
        <v>0</v>
      </c>
    </row>
    <row r="23" spans="2:99">
      <c r="B23">
        <v>86</v>
      </c>
      <c r="C23">
        <f>SUMIFS(sz!L:L,sz!$B:$B,"&gt;83,99",sz!$B:$B,"&lt;88")</f>
        <v>0</v>
      </c>
      <c r="D23">
        <f>SUMIFS(sz!M:M,sz!$B:$B,"&gt;83,99",sz!$B:$B,"&lt;88")</f>
        <v>0</v>
      </c>
      <c r="E23">
        <f>SUMIFS(sz!N:N,sz!$B:$B,"&gt;83,99",sz!$B:$B,"&lt;88")</f>
        <v>0</v>
      </c>
      <c r="F23">
        <f>SUMIFS(sz!O:O,sz!$B:$B,"&gt;83,99",sz!$B:$B,"&lt;88")</f>
        <v>0</v>
      </c>
      <c r="G23">
        <f t="shared" si="18"/>
        <v>0.58088048164875272</v>
      </c>
      <c r="H23" t="e">
        <f>F23/G23/Eredmény!$C$4*Alapadat!$U$4</f>
        <v>#DIV/0!</v>
      </c>
      <c r="I23" t="e">
        <f>F23/Eredmény!$C$4*Alapadat!$U$4</f>
        <v>#DIV/0!</v>
      </c>
      <c r="J23">
        <f t="shared" si="0"/>
        <v>0</v>
      </c>
      <c r="K23">
        <f t="shared" si="1"/>
        <v>0</v>
      </c>
      <c r="M23">
        <v>86</v>
      </c>
      <c r="N23">
        <f>SUMIFS(sz!Z:Z,sz!$Q:$Q,"&gt;83,99",sz!$Q:$Q,"&lt;88")</f>
        <v>0</v>
      </c>
      <c r="O23">
        <f>SUMIFS(sz!AA:AA,sz!$Q:$Q,"&gt;83,99",sz!$Q:$Q,"&lt;88")</f>
        <v>0</v>
      </c>
      <c r="P23">
        <f>SUMIFS(sz!AB:AB,sz!$Q:$Q,"&gt;83,99",sz!$Q:$Q,"&lt;88")</f>
        <v>0</v>
      </c>
      <c r="Q23">
        <f>SUMIFS(sz!AC:AC,sz!$Q:$Q,"&gt;83,99",sz!$Q:$Q,"&lt;88")</f>
        <v>0</v>
      </c>
      <c r="R23">
        <f t="shared" si="19"/>
        <v>0.58088048164875272</v>
      </c>
      <c r="S23" t="e">
        <f>Q23/R23/Eredmény!$C$4*Alapadat!$U$4</f>
        <v>#DIV/0!</v>
      </c>
      <c r="T23" t="e">
        <f>Q23/Eredmény!$C$4*Alapadat!$U$4</f>
        <v>#DIV/0!</v>
      </c>
      <c r="U23">
        <f t="shared" si="2"/>
        <v>0</v>
      </c>
      <c r="V23">
        <f t="shared" si="3"/>
        <v>0</v>
      </c>
      <c r="X23">
        <v>86</v>
      </c>
      <c r="Y23">
        <f>SUMIFS(sz!AN:AN,sz!$AE:$AE,"&gt;83,99",sz!$AE:$AE,"&lt;88")</f>
        <v>0</v>
      </c>
      <c r="Z23">
        <f>SUMIFS(sz!AO:AO,sz!$AE:$AE,"&gt;83,99",sz!$AE:$AE,"&lt;88")</f>
        <v>0</v>
      </c>
      <c r="AA23">
        <f>SUMIFS(sz!AP:AP,sz!$AE:$AE,"&gt;83,99",sz!$AE:$AE,"&lt;88")</f>
        <v>0</v>
      </c>
      <c r="AB23">
        <f>SUMIFS(sz!AQ:AQ,sz!$AE:$AE,"&gt;83,99",sz!$AE:$AE,"&lt;88")</f>
        <v>0</v>
      </c>
      <c r="AC23">
        <f t="shared" si="20"/>
        <v>0.58088048164875272</v>
      </c>
      <c r="AD23" t="e">
        <f>AB23/AC23/Eredmény!$C$4*Alapadat!$U$4</f>
        <v>#DIV/0!</v>
      </c>
      <c r="AE23" t="e">
        <f>AB23/Eredmény!$C$4*Alapadat!$U$4</f>
        <v>#DIV/0!</v>
      </c>
      <c r="AF23">
        <f t="shared" si="4"/>
        <v>0</v>
      </c>
      <c r="AG23">
        <f t="shared" si="5"/>
        <v>0</v>
      </c>
      <c r="AI23">
        <v>86</v>
      </c>
      <c r="AJ23">
        <f>SUMIFS(sz!BB:BB,sz!$AS:$AS,"&gt;83,99",sz!$AS:$AS,"&lt;88")</f>
        <v>0</v>
      </c>
      <c r="AK23">
        <f>SUMIFS(sz!BC:BC,sz!$AS:$AS,"&gt;83,99",sz!$AS:$AS,"&lt;88")</f>
        <v>0</v>
      </c>
      <c r="AL23">
        <f>SUMIFS(sz!BD:BD,sz!$AS:$AS,"&gt;83,99",sz!$AS:$AS,"&lt;88")</f>
        <v>0</v>
      </c>
      <c r="AM23">
        <f>SUMIFS(sz!BE:BE,sz!$AS:$AS,"&gt;83,99",sz!$AS:$AS,"&lt;88")</f>
        <v>0</v>
      </c>
      <c r="AN23">
        <f t="shared" si="21"/>
        <v>0.58088048164875272</v>
      </c>
      <c r="AO23" t="e">
        <f>AM23/AN23/Eredmény!$C$4*Alapadat!$U$4</f>
        <v>#DIV/0!</v>
      </c>
      <c r="AP23" t="e">
        <f>AM23/Eredmény!$C$4*Alapadat!$U$4</f>
        <v>#DIV/0!</v>
      </c>
      <c r="AQ23">
        <f t="shared" si="6"/>
        <v>0</v>
      </c>
      <c r="AR23">
        <f t="shared" si="7"/>
        <v>0</v>
      </c>
      <c r="AT23">
        <v>86</v>
      </c>
      <c r="AU23">
        <f>SUMIFS(sz!BP:BP,sz!$BG:$BG,"&gt;83,99",sz!$BG:$BG,"&lt;88")</f>
        <v>0</v>
      </c>
      <c r="AV23">
        <f>SUMIFS(sz!BQ:BQ,sz!$BG:$BG,"&gt;83,99",sz!$BG:$BG,"&lt;88")</f>
        <v>0</v>
      </c>
      <c r="AW23">
        <f>SUMIFS(sz!BR:BR,sz!$BG:$BG,"&gt;83,99",sz!$BG:$BG,"&lt;88")</f>
        <v>0</v>
      </c>
      <c r="AX23">
        <f>SUMIFS(sz!BS:BS,sz!$BG:$BG,"&gt;83,99",sz!$BG:$BG,"&lt;88")</f>
        <v>0</v>
      </c>
      <c r="AY23">
        <f t="shared" si="22"/>
        <v>0.58088048164875272</v>
      </c>
      <c r="AZ23" t="e">
        <f>AX23/AY23/Eredmény!$C$4*Alapadat!$U$4</f>
        <v>#DIV/0!</v>
      </c>
      <c r="BA23" t="e">
        <f>AX23/Eredmény!$C$4*Alapadat!$U$4</f>
        <v>#DIV/0!</v>
      </c>
      <c r="BB23">
        <f t="shared" si="8"/>
        <v>0</v>
      </c>
      <c r="BC23">
        <f t="shared" si="9"/>
        <v>0</v>
      </c>
      <c r="BE23">
        <v>86</v>
      </c>
      <c r="BF23">
        <f>SUMIFS(sz!CE:CE,sz!$BV:$BV,"&gt;83,99",sz!$BV:$BV,"&lt;88")</f>
        <v>0</v>
      </c>
      <c r="BG23">
        <f>SUMIFS(sz!CF:CF,sz!$BV:$BV,"&gt;83,99",sz!$BV:$BV,"&lt;88")</f>
        <v>0</v>
      </c>
      <c r="BH23">
        <f>SUMIFS(sz!CG:CG,sz!$BV:$BV,"&gt;83,99",sz!$BV:$BV,"&lt;88")</f>
        <v>0</v>
      </c>
      <c r="BI23">
        <f>SUMIFS(sz!CH:CH,sz!$BV:$BV,"&gt;83,99",sz!$BV:$BV,"&lt;88")</f>
        <v>0</v>
      </c>
      <c r="BJ23">
        <f t="shared" si="23"/>
        <v>0.58088048164875272</v>
      </c>
      <c r="BK23" t="e">
        <f>BI23/BJ23/Eredmény!$C$4*Alapadat!$U$4</f>
        <v>#DIV/0!</v>
      </c>
      <c r="BL23" t="e">
        <f>BI23/Eredmény!$C$4*Alapadat!$U$4</f>
        <v>#DIV/0!</v>
      </c>
      <c r="BM23">
        <f t="shared" si="10"/>
        <v>0</v>
      </c>
      <c r="BN23">
        <f t="shared" si="11"/>
        <v>0</v>
      </c>
      <c r="BP23">
        <v>86</v>
      </c>
      <c r="BQ23">
        <f>SUMIFS(sz!CT:CT,sz!$CK:$CK,"&gt;83,99",sz!$CK:$CK,"&lt;88")</f>
        <v>0</v>
      </c>
      <c r="BR23">
        <f>SUMIFS(sz!CU:CU,sz!$CK:$CK,"&gt;83,99",sz!$CK:$CK,"&lt;88")</f>
        <v>0</v>
      </c>
      <c r="BS23">
        <f>SUMIFS(sz!CV:CV,sz!$CK:$CK,"&gt;83,99",sz!$CK:$CK,"&lt;88")</f>
        <v>0</v>
      </c>
      <c r="BT23">
        <f>SUMIFS(sz!CW:CW,sz!$CK:$CK,"&gt;83,99",sz!$CK:$CK,"&lt;88")</f>
        <v>0</v>
      </c>
      <c r="BU23">
        <f t="shared" si="24"/>
        <v>0.58088048164875272</v>
      </c>
      <c r="BV23" t="e">
        <f>BT23/BU23/Eredmény!$C$4*Alapadat!$U$4</f>
        <v>#DIV/0!</v>
      </c>
      <c r="BW23" t="e">
        <f>BT23/Eredmény!$C$4*Alapadat!$U$4</f>
        <v>#DIV/0!</v>
      </c>
      <c r="BX23">
        <f t="shared" si="12"/>
        <v>0</v>
      </c>
      <c r="BY23">
        <f t="shared" si="13"/>
        <v>0</v>
      </c>
      <c r="CA23">
        <v>86</v>
      </c>
      <c r="CB23">
        <f>SUMIFS(sz!DI:DI,sz!$CZ:$CZ,"&gt;83,99",sz!$CZ:$CZ,"&lt;88")</f>
        <v>0</v>
      </c>
      <c r="CC23">
        <f>SUMIFS(sz!DJ:DJ,sz!$CZ:$CZ,"&gt;83,99",sz!$CZ:$CZ,"&lt;88")</f>
        <v>0</v>
      </c>
      <c r="CD23">
        <f>SUMIFS(sz!DK:DK,sz!$CZ:$CZ,"&gt;83,99",sz!$CZ:$CZ,"&lt;88")</f>
        <v>0</v>
      </c>
      <c r="CE23">
        <f>SUMIFS(sz!DL:DL,sz!$CZ:$CZ,"&gt;83,99",sz!$CZ:$CZ,"&lt;88")</f>
        <v>0</v>
      </c>
      <c r="CF23">
        <f t="shared" si="25"/>
        <v>0.58088048164875272</v>
      </c>
      <c r="CG23" t="e">
        <f>CE23/CF23/Eredmény!$C$4*Alapadat!$U$4</f>
        <v>#DIV/0!</v>
      </c>
      <c r="CH23" t="e">
        <f>CE23/Eredmény!$C$4*Alapadat!$U$4</f>
        <v>#DIV/0!</v>
      </c>
      <c r="CI23">
        <f t="shared" si="14"/>
        <v>0</v>
      </c>
      <c r="CJ23">
        <f t="shared" si="15"/>
        <v>0</v>
      </c>
      <c r="CL23">
        <v>86</v>
      </c>
      <c r="CM23">
        <f>SUMIFS(sz!DX:DX,sz!$DO:$DO,"&gt;83,99",sz!$DO:$DO,"&lt;88")</f>
        <v>0</v>
      </c>
      <c r="CN23">
        <f>SUMIFS(sz!DY:DY,sz!$DO:$DO,"&gt;83,99",sz!$DO:$DO,"&lt;88")</f>
        <v>0</v>
      </c>
      <c r="CO23">
        <f>SUMIFS(sz!DZ:DZ,sz!$DO:$DO,"&gt;83,99",sz!$DO:$DO,"&lt;88")</f>
        <v>0</v>
      </c>
      <c r="CP23">
        <f>SUMIFS(sz!EA:EA,sz!$DO:$DO,"&gt;83,99",sz!$DO:$DO,"&lt;88")</f>
        <v>0</v>
      </c>
      <c r="CQ23">
        <f t="shared" si="26"/>
        <v>0.58088048164875272</v>
      </c>
      <c r="CR23" t="e">
        <f>CP23/CQ23/Eredmény!$C$4*Alapadat!$U$4</f>
        <v>#DIV/0!</v>
      </c>
      <c r="CS23" t="e">
        <f>CP23/Eredmény!$C$4*Alapadat!$U$4</f>
        <v>#DIV/0!</v>
      </c>
      <c r="CT23">
        <f t="shared" si="16"/>
        <v>0</v>
      </c>
      <c r="CU23">
        <f t="shared" si="17"/>
        <v>0</v>
      </c>
    </row>
    <row r="24" spans="2:99">
      <c r="B24">
        <v>90</v>
      </c>
      <c r="C24">
        <f>SUMIFS(sz!L:L,sz!$B:$B,"&gt;87,99",sz!$B:$B,"&lt;92")</f>
        <v>0</v>
      </c>
      <c r="D24">
        <f>SUMIFS(sz!M:M,sz!$B:$B,"&gt;87,99",sz!$B:$B,"&lt;92")</f>
        <v>0</v>
      </c>
      <c r="E24">
        <f>SUMIFS(sz!N:N,sz!$B:$B,"&gt;87,99",sz!$B:$B,"&lt;92")</f>
        <v>0</v>
      </c>
      <c r="F24">
        <f>SUMIFS(sz!O:O,sz!$B:$B,"&gt;87,99",sz!$B:$B,"&lt;92")</f>
        <v>0</v>
      </c>
      <c r="G24">
        <f t="shared" si="18"/>
        <v>0.63617251235193317</v>
      </c>
      <c r="H24" t="e">
        <f>F24/G24/Eredmény!$C$4*Alapadat!$U$4</f>
        <v>#DIV/0!</v>
      </c>
      <c r="I24" t="e">
        <f>F24/Eredmény!$C$4*Alapadat!$U$4</f>
        <v>#DIV/0!</v>
      </c>
      <c r="J24">
        <f t="shared" si="0"/>
        <v>0</v>
      </c>
      <c r="K24">
        <f t="shared" si="1"/>
        <v>0</v>
      </c>
      <c r="M24">
        <v>90</v>
      </c>
      <c r="N24">
        <f>SUMIFS(sz!Z:Z,sz!$Q:$Q,"&gt;87,99",sz!$Q:$Q,"&lt;92")</f>
        <v>0</v>
      </c>
      <c r="O24">
        <f>SUMIFS(sz!AA:AA,sz!$Q:$Q,"&gt;87,99",sz!$Q:$Q,"&lt;92")</f>
        <v>0</v>
      </c>
      <c r="P24">
        <f>SUMIFS(sz!AB:AB,sz!$Q:$Q,"&gt;87,99",sz!$Q:$Q,"&lt;92")</f>
        <v>0</v>
      </c>
      <c r="Q24">
        <f>SUMIFS(sz!AC:AC,sz!$Q:$Q,"&gt;87,99",sz!$Q:$Q,"&lt;92")</f>
        <v>0</v>
      </c>
      <c r="R24">
        <f t="shared" si="19"/>
        <v>0.63617251235193317</v>
      </c>
      <c r="S24" t="e">
        <f>Q24/R24/Eredmény!$C$4*Alapadat!$U$4</f>
        <v>#DIV/0!</v>
      </c>
      <c r="T24" t="e">
        <f>Q24/Eredmény!$C$4*Alapadat!$U$4</f>
        <v>#DIV/0!</v>
      </c>
      <c r="U24">
        <f t="shared" si="2"/>
        <v>0</v>
      </c>
      <c r="V24">
        <f t="shared" si="3"/>
        <v>0</v>
      </c>
      <c r="X24">
        <v>90</v>
      </c>
      <c r="Y24">
        <f>SUMIFS(sz!AN:AN,sz!$AE:$AE,"&gt;87,99",sz!$AE:$AE,"&lt;92")</f>
        <v>0</v>
      </c>
      <c r="Z24">
        <f>SUMIFS(sz!AO:AO,sz!$AE:$AE,"&gt;87,99",sz!$AE:$AE,"&lt;92")</f>
        <v>0</v>
      </c>
      <c r="AA24">
        <f>SUMIFS(sz!AP:AP,sz!$AE:$AE,"&gt;87,99",sz!$AE:$AE,"&lt;92")</f>
        <v>0</v>
      </c>
      <c r="AB24">
        <f>SUMIFS(sz!AQ:AQ,sz!$AE:$AE,"&gt;87,99",sz!$AE:$AE,"&lt;92")</f>
        <v>0</v>
      </c>
      <c r="AC24">
        <f t="shared" si="20"/>
        <v>0.63617251235193317</v>
      </c>
      <c r="AD24" t="e">
        <f>AB24/AC24/Eredmény!$C$4*Alapadat!$U$4</f>
        <v>#DIV/0!</v>
      </c>
      <c r="AE24" t="e">
        <f>AB24/Eredmény!$C$4*Alapadat!$U$4</f>
        <v>#DIV/0!</v>
      </c>
      <c r="AF24">
        <f t="shared" si="4"/>
        <v>0</v>
      </c>
      <c r="AG24">
        <f t="shared" si="5"/>
        <v>0</v>
      </c>
      <c r="AI24">
        <v>90</v>
      </c>
      <c r="AJ24">
        <f>SUMIFS(sz!BB:BB,sz!$AS:$AS,"&gt;87,99",sz!$AS:$AS,"&lt;92")</f>
        <v>0</v>
      </c>
      <c r="AK24">
        <f>SUMIFS(sz!BC:BC,sz!$AS:$AS,"&gt;87,99",sz!$AS:$AS,"&lt;92")</f>
        <v>0</v>
      </c>
      <c r="AL24">
        <f>SUMIFS(sz!BD:BD,sz!$AS:$AS,"&gt;87,99",sz!$AS:$AS,"&lt;92")</f>
        <v>0</v>
      </c>
      <c r="AM24">
        <f>SUMIFS(sz!BE:BE,sz!$AS:$AS,"&gt;87,99",sz!$AS:$AS,"&lt;92")</f>
        <v>0</v>
      </c>
      <c r="AN24">
        <f t="shared" si="21"/>
        <v>0.63617251235193317</v>
      </c>
      <c r="AO24" t="e">
        <f>AM24/AN24/Eredmény!$C$4*Alapadat!$U$4</f>
        <v>#DIV/0!</v>
      </c>
      <c r="AP24" t="e">
        <f>AM24/Eredmény!$C$4*Alapadat!$U$4</f>
        <v>#DIV/0!</v>
      </c>
      <c r="AQ24">
        <f t="shared" si="6"/>
        <v>0</v>
      </c>
      <c r="AR24">
        <f t="shared" si="7"/>
        <v>0</v>
      </c>
      <c r="AT24">
        <v>90</v>
      </c>
      <c r="AU24">
        <f>SUMIFS(sz!BP:BP,sz!$BG:$BG,"&gt;87,99",sz!$BG:$BG,"&lt;92")</f>
        <v>0</v>
      </c>
      <c r="AV24">
        <f>SUMIFS(sz!BQ:BQ,sz!$BG:$BG,"&gt;87,99",sz!$BG:$BG,"&lt;92")</f>
        <v>0</v>
      </c>
      <c r="AW24">
        <f>SUMIFS(sz!BR:BR,sz!$BG:$BG,"&gt;87,99",sz!$BG:$BG,"&lt;92")</f>
        <v>0</v>
      </c>
      <c r="AX24">
        <f>SUMIFS(sz!BS:BS,sz!$BG:$BG,"&gt;87,99",sz!$BG:$BG,"&lt;92")</f>
        <v>0</v>
      </c>
      <c r="AY24">
        <f t="shared" si="22"/>
        <v>0.63617251235193317</v>
      </c>
      <c r="AZ24" t="e">
        <f>AX24/AY24/Eredmény!$C$4*Alapadat!$U$4</f>
        <v>#DIV/0!</v>
      </c>
      <c r="BA24" t="e">
        <f>AX24/Eredmény!$C$4*Alapadat!$U$4</f>
        <v>#DIV/0!</v>
      </c>
      <c r="BB24">
        <f t="shared" si="8"/>
        <v>0</v>
      </c>
      <c r="BC24">
        <f t="shared" si="9"/>
        <v>0</v>
      </c>
      <c r="BE24">
        <v>90</v>
      </c>
      <c r="BF24">
        <f>SUMIFS(sz!CE:CE,sz!$BV:$BV,"&gt;87,99",sz!$BV:$BV,"&lt;92")</f>
        <v>0</v>
      </c>
      <c r="BG24">
        <f>SUMIFS(sz!CF:CF,sz!$BV:$BV,"&gt;87,99",sz!$BV:$BV,"&lt;92")</f>
        <v>0</v>
      </c>
      <c r="BH24">
        <f>SUMIFS(sz!CG:CG,sz!$BV:$BV,"&gt;87,99",sz!$BV:$BV,"&lt;92")</f>
        <v>0</v>
      </c>
      <c r="BI24">
        <f>SUMIFS(sz!CH:CH,sz!$BV:$BV,"&gt;87,99",sz!$BV:$BV,"&lt;92")</f>
        <v>0</v>
      </c>
      <c r="BJ24">
        <f t="shared" si="23"/>
        <v>0.63617251235193317</v>
      </c>
      <c r="BK24" t="e">
        <f>BI24/BJ24/Eredmény!$C$4*Alapadat!$U$4</f>
        <v>#DIV/0!</v>
      </c>
      <c r="BL24" t="e">
        <f>BI24/Eredmény!$C$4*Alapadat!$U$4</f>
        <v>#DIV/0!</v>
      </c>
      <c r="BM24">
        <f t="shared" si="10"/>
        <v>0</v>
      </c>
      <c r="BN24">
        <f t="shared" si="11"/>
        <v>0</v>
      </c>
      <c r="BP24">
        <v>90</v>
      </c>
      <c r="BQ24">
        <f>SUMIFS(sz!CT:CT,sz!$CK:$CK,"&gt;87,99",sz!$CK:$CK,"&lt;92")</f>
        <v>0</v>
      </c>
      <c r="BR24">
        <f>SUMIFS(sz!CU:CU,sz!$CK:$CK,"&gt;87,99",sz!$CK:$CK,"&lt;92")</f>
        <v>0</v>
      </c>
      <c r="BS24">
        <f>SUMIFS(sz!CV:CV,sz!$CK:$CK,"&gt;87,99",sz!$CK:$CK,"&lt;92")</f>
        <v>0</v>
      </c>
      <c r="BT24">
        <f>SUMIFS(sz!CW:CW,sz!$CK:$CK,"&gt;87,99",sz!$CK:$CK,"&lt;92")</f>
        <v>0</v>
      </c>
      <c r="BU24">
        <f t="shared" si="24"/>
        <v>0.63617251235193317</v>
      </c>
      <c r="BV24" t="e">
        <f>BT24/BU24/Eredmény!$C$4*Alapadat!$U$4</f>
        <v>#DIV/0!</v>
      </c>
      <c r="BW24" t="e">
        <f>BT24/Eredmény!$C$4*Alapadat!$U$4</f>
        <v>#DIV/0!</v>
      </c>
      <c r="BX24">
        <f t="shared" si="12"/>
        <v>0</v>
      </c>
      <c r="BY24">
        <f t="shared" si="13"/>
        <v>0</v>
      </c>
      <c r="CA24">
        <v>90</v>
      </c>
      <c r="CB24">
        <f>SUMIFS(sz!DI:DI,sz!$CZ:$CZ,"&gt;87,99",sz!$CZ:$CZ,"&lt;92")</f>
        <v>0</v>
      </c>
      <c r="CC24">
        <f>SUMIFS(sz!DJ:DJ,sz!$CZ:$CZ,"&gt;87,99",sz!$CZ:$CZ,"&lt;92")</f>
        <v>0</v>
      </c>
      <c r="CD24">
        <f>SUMIFS(sz!DK:DK,sz!$CZ:$CZ,"&gt;87,99",sz!$CZ:$CZ,"&lt;92")</f>
        <v>0</v>
      </c>
      <c r="CE24">
        <f>SUMIFS(sz!DL:DL,sz!$CZ:$CZ,"&gt;87,99",sz!$CZ:$CZ,"&lt;92")</f>
        <v>0</v>
      </c>
      <c r="CF24">
        <f t="shared" si="25"/>
        <v>0.63617251235193317</v>
      </c>
      <c r="CG24" t="e">
        <f>CE24/CF24/Eredmény!$C$4*Alapadat!$U$4</f>
        <v>#DIV/0!</v>
      </c>
      <c r="CH24" t="e">
        <f>CE24/Eredmény!$C$4*Alapadat!$U$4</f>
        <v>#DIV/0!</v>
      </c>
      <c r="CI24">
        <f t="shared" si="14"/>
        <v>0</v>
      </c>
      <c r="CJ24">
        <f t="shared" si="15"/>
        <v>0</v>
      </c>
      <c r="CL24">
        <v>90</v>
      </c>
      <c r="CM24">
        <f>SUMIFS(sz!DX:DX,sz!$DO:$DO,"&gt;87,99",sz!$DO:$DO,"&lt;92")</f>
        <v>0</v>
      </c>
      <c r="CN24">
        <f>SUMIFS(sz!DY:DY,sz!$DO:$DO,"&gt;87,99",sz!$DO:$DO,"&lt;92")</f>
        <v>0</v>
      </c>
      <c r="CO24">
        <f>SUMIFS(sz!DZ:DZ,sz!$DO:$DO,"&gt;87,99",sz!$DO:$DO,"&lt;92")</f>
        <v>0</v>
      </c>
      <c r="CP24">
        <f>SUMIFS(sz!EA:EA,sz!$DO:$DO,"&gt;87,99",sz!$DO:$DO,"&lt;92")</f>
        <v>0</v>
      </c>
      <c r="CQ24">
        <f t="shared" si="26"/>
        <v>0.63617251235193317</v>
      </c>
      <c r="CR24" t="e">
        <f>CP24/CQ24/Eredmény!$C$4*Alapadat!$U$4</f>
        <v>#DIV/0!</v>
      </c>
      <c r="CS24" t="e">
        <f>CP24/Eredmény!$C$4*Alapadat!$U$4</f>
        <v>#DIV/0!</v>
      </c>
      <c r="CT24">
        <f t="shared" si="16"/>
        <v>0</v>
      </c>
      <c r="CU24">
        <f t="shared" si="17"/>
        <v>0</v>
      </c>
    </row>
    <row r="25" spans="2:99">
      <c r="B25">
        <v>94</v>
      </c>
      <c r="C25">
        <f>SUMIFS(sz!L:L,sz!$B:$B,"&gt;91,99",sz!$B:$B,"&lt;96")</f>
        <v>0</v>
      </c>
      <c r="D25">
        <f>SUMIFS(sz!M:M,sz!$B:$B,"&gt;91,99",sz!$B:$B,"&lt;96")</f>
        <v>0</v>
      </c>
      <c r="E25">
        <f>SUMIFS(sz!N:N,sz!$B:$B,"&gt;91,99",sz!$B:$B,"&lt;96")</f>
        <v>0</v>
      </c>
      <c r="F25">
        <f>SUMIFS(sz!O:O,sz!$B:$B,"&gt;91,99",sz!$B:$B,"&lt;96")</f>
        <v>0</v>
      </c>
      <c r="G25">
        <f t="shared" si="18"/>
        <v>0.69397781717798523</v>
      </c>
      <c r="H25" t="e">
        <f>F25/G25/Eredmény!$C$4*Alapadat!$U$4</f>
        <v>#DIV/0!</v>
      </c>
      <c r="I25" t="e">
        <f>F25/Eredmény!$C$4*Alapadat!$U$4</f>
        <v>#DIV/0!</v>
      </c>
      <c r="J25">
        <f t="shared" si="0"/>
        <v>0</v>
      </c>
      <c r="K25">
        <f t="shared" si="1"/>
        <v>0</v>
      </c>
      <c r="M25">
        <v>94</v>
      </c>
      <c r="N25">
        <f>SUMIFS(sz!Z:Z,sz!$Q:$Q,"&gt;91,99",sz!$Q:$Q,"&lt;96")</f>
        <v>0</v>
      </c>
      <c r="O25">
        <f>SUMIFS(sz!AA:AA,sz!$Q:$Q,"&gt;91,99",sz!$Q:$Q,"&lt;96")</f>
        <v>0</v>
      </c>
      <c r="P25">
        <f>SUMIFS(sz!AB:AB,sz!$Q:$Q,"&gt;91,99",sz!$Q:$Q,"&lt;96")</f>
        <v>0</v>
      </c>
      <c r="Q25">
        <f>SUMIFS(sz!AC:AC,sz!$Q:$Q,"&gt;91,99",sz!$Q:$Q,"&lt;96")</f>
        <v>0</v>
      </c>
      <c r="R25">
        <f t="shared" si="19"/>
        <v>0.69397781717798523</v>
      </c>
      <c r="S25" t="e">
        <f>Q25/R25/Eredmény!$C$4*Alapadat!$U$4</f>
        <v>#DIV/0!</v>
      </c>
      <c r="T25" t="e">
        <f>Q25/Eredmény!$C$4*Alapadat!$U$4</f>
        <v>#DIV/0!</v>
      </c>
      <c r="U25">
        <f t="shared" si="2"/>
        <v>0</v>
      </c>
      <c r="V25">
        <f t="shared" si="3"/>
        <v>0</v>
      </c>
      <c r="X25">
        <v>94</v>
      </c>
      <c r="Y25">
        <f>SUMIFS(sz!AN:AN,sz!$AE:$AE,"&gt;91,99",sz!$AE:$AE,"&lt;96")</f>
        <v>0</v>
      </c>
      <c r="Z25">
        <f>SUMIFS(sz!AO:AO,sz!$AE:$AE,"&gt;91,99",sz!$AE:$AE,"&lt;96")</f>
        <v>0</v>
      </c>
      <c r="AA25">
        <f>SUMIFS(sz!AP:AP,sz!$AE:$AE,"&gt;91,99",sz!$AE:$AE,"&lt;96")</f>
        <v>0</v>
      </c>
      <c r="AB25">
        <f>SUMIFS(sz!AQ:AQ,sz!$AE:$AE,"&gt;91,99",sz!$AE:$AE,"&lt;96")</f>
        <v>0</v>
      </c>
      <c r="AC25">
        <f t="shared" si="20"/>
        <v>0.69397781717798523</v>
      </c>
      <c r="AD25" t="e">
        <f>AB25/AC25/Eredmény!$C$4*Alapadat!$U$4</f>
        <v>#DIV/0!</v>
      </c>
      <c r="AE25" t="e">
        <f>AB25/Eredmény!$C$4*Alapadat!$U$4</f>
        <v>#DIV/0!</v>
      </c>
      <c r="AF25">
        <f t="shared" si="4"/>
        <v>0</v>
      </c>
      <c r="AG25">
        <f t="shared" si="5"/>
        <v>0</v>
      </c>
      <c r="AI25">
        <v>94</v>
      </c>
      <c r="AJ25">
        <f>SUMIFS(sz!BB:BB,sz!$AS:$AS,"&gt;91,99",sz!$AS:$AS,"&lt;96")</f>
        <v>0</v>
      </c>
      <c r="AK25">
        <f>SUMIFS(sz!BC:BC,sz!$AS:$AS,"&gt;91,99",sz!$AS:$AS,"&lt;96")</f>
        <v>0</v>
      </c>
      <c r="AL25">
        <f>SUMIFS(sz!BD:BD,sz!$AS:$AS,"&gt;91,99",sz!$AS:$AS,"&lt;96")</f>
        <v>0</v>
      </c>
      <c r="AM25">
        <f>SUMIFS(sz!BE:BE,sz!$AS:$AS,"&gt;91,99",sz!$AS:$AS,"&lt;96")</f>
        <v>0</v>
      </c>
      <c r="AN25">
        <f t="shared" si="21"/>
        <v>0.69397781717798523</v>
      </c>
      <c r="AO25" t="e">
        <f>AM25/AN25/Eredmény!$C$4*Alapadat!$U$4</f>
        <v>#DIV/0!</v>
      </c>
      <c r="AP25" t="e">
        <f>AM25/Eredmény!$C$4*Alapadat!$U$4</f>
        <v>#DIV/0!</v>
      </c>
      <c r="AQ25">
        <f t="shared" si="6"/>
        <v>0</v>
      </c>
      <c r="AR25">
        <f t="shared" si="7"/>
        <v>0</v>
      </c>
      <c r="AT25">
        <v>94</v>
      </c>
      <c r="AU25">
        <f>SUMIFS(sz!BP:BP,sz!$BG:$BG,"&gt;91,99",sz!$BG:$BG,"&lt;96")</f>
        <v>0</v>
      </c>
      <c r="AV25">
        <f>SUMIFS(sz!BQ:BQ,sz!$BG:$BG,"&gt;91,99",sz!$BG:$BG,"&lt;96")</f>
        <v>0</v>
      </c>
      <c r="AW25">
        <f>SUMIFS(sz!BR:BR,sz!$BG:$BG,"&gt;91,99",sz!$BG:$BG,"&lt;96")</f>
        <v>0</v>
      </c>
      <c r="AX25">
        <f>SUMIFS(sz!BS:BS,sz!$BG:$BG,"&gt;91,99",sz!$BG:$BG,"&lt;96")</f>
        <v>0</v>
      </c>
      <c r="AY25">
        <f t="shared" si="22"/>
        <v>0.69397781717798523</v>
      </c>
      <c r="AZ25" t="e">
        <f>AX25/AY25/Eredmény!$C$4*Alapadat!$U$4</f>
        <v>#DIV/0!</v>
      </c>
      <c r="BA25" t="e">
        <f>AX25/Eredmény!$C$4*Alapadat!$U$4</f>
        <v>#DIV/0!</v>
      </c>
      <c r="BB25">
        <f t="shared" si="8"/>
        <v>0</v>
      </c>
      <c r="BC25">
        <f t="shared" si="9"/>
        <v>0</v>
      </c>
      <c r="BE25">
        <v>94</v>
      </c>
      <c r="BF25">
        <f>SUMIFS(sz!CE:CE,sz!$BV:$BV,"&gt;91,99",sz!$BV:$BV,"&lt;96")</f>
        <v>0</v>
      </c>
      <c r="BG25">
        <f>SUMIFS(sz!CF:CF,sz!$BV:$BV,"&gt;91,99",sz!$BV:$BV,"&lt;96")</f>
        <v>0</v>
      </c>
      <c r="BH25">
        <f>SUMIFS(sz!CG:CG,sz!$BV:$BV,"&gt;91,99",sz!$BV:$BV,"&lt;96")</f>
        <v>0</v>
      </c>
      <c r="BI25">
        <f>SUMIFS(sz!CH:CH,sz!$BV:$BV,"&gt;91,99",sz!$BV:$BV,"&lt;96")</f>
        <v>0</v>
      </c>
      <c r="BJ25">
        <f t="shared" si="23"/>
        <v>0.69397781717798523</v>
      </c>
      <c r="BK25" t="e">
        <f>BI25/BJ25/Eredmény!$C$4*Alapadat!$U$4</f>
        <v>#DIV/0!</v>
      </c>
      <c r="BL25" t="e">
        <f>BI25/Eredmény!$C$4*Alapadat!$U$4</f>
        <v>#DIV/0!</v>
      </c>
      <c r="BM25">
        <f t="shared" si="10"/>
        <v>0</v>
      </c>
      <c r="BN25">
        <f t="shared" si="11"/>
        <v>0</v>
      </c>
      <c r="BP25">
        <v>94</v>
      </c>
      <c r="BQ25">
        <f>SUMIFS(sz!CT:CT,sz!$CK:$CK,"&gt;91,99",sz!$CK:$CK,"&lt;96")</f>
        <v>0</v>
      </c>
      <c r="BR25">
        <f>SUMIFS(sz!CU:CU,sz!$CK:$CK,"&gt;91,99",sz!$CK:$CK,"&lt;96")</f>
        <v>0</v>
      </c>
      <c r="BS25">
        <f>SUMIFS(sz!CV:CV,sz!$CK:$CK,"&gt;91,99",sz!$CK:$CK,"&lt;96")</f>
        <v>0</v>
      </c>
      <c r="BT25">
        <f>SUMIFS(sz!CW:CW,sz!$CK:$CK,"&gt;91,99",sz!$CK:$CK,"&lt;96")</f>
        <v>0</v>
      </c>
      <c r="BU25">
        <f t="shared" si="24"/>
        <v>0.69397781717798523</v>
      </c>
      <c r="BV25" t="e">
        <f>BT25/BU25/Eredmény!$C$4*Alapadat!$U$4</f>
        <v>#DIV/0!</v>
      </c>
      <c r="BW25" t="e">
        <f>BT25/Eredmény!$C$4*Alapadat!$U$4</f>
        <v>#DIV/0!</v>
      </c>
      <c r="BX25">
        <f t="shared" si="12"/>
        <v>0</v>
      </c>
      <c r="BY25">
        <f t="shared" si="13"/>
        <v>0</v>
      </c>
      <c r="CA25">
        <v>94</v>
      </c>
      <c r="CB25">
        <f>SUMIFS(sz!DI:DI,sz!$CZ:$CZ,"&gt;91,99",sz!$CZ:$CZ,"&lt;96")</f>
        <v>0</v>
      </c>
      <c r="CC25">
        <f>SUMIFS(sz!DJ:DJ,sz!$CZ:$CZ,"&gt;91,99",sz!$CZ:$CZ,"&lt;96")</f>
        <v>0</v>
      </c>
      <c r="CD25">
        <f>SUMIFS(sz!DK:DK,sz!$CZ:$CZ,"&gt;91,99",sz!$CZ:$CZ,"&lt;96")</f>
        <v>0</v>
      </c>
      <c r="CE25">
        <f>SUMIFS(sz!DL:DL,sz!$CZ:$CZ,"&gt;91,99",sz!$CZ:$CZ,"&lt;96")</f>
        <v>0</v>
      </c>
      <c r="CF25">
        <f t="shared" si="25"/>
        <v>0.69397781717798523</v>
      </c>
      <c r="CG25" t="e">
        <f>CE25/CF25/Eredmény!$C$4*Alapadat!$U$4</f>
        <v>#DIV/0!</v>
      </c>
      <c r="CH25" t="e">
        <f>CE25/Eredmény!$C$4*Alapadat!$U$4</f>
        <v>#DIV/0!</v>
      </c>
      <c r="CI25">
        <f t="shared" si="14"/>
        <v>0</v>
      </c>
      <c r="CJ25">
        <f t="shared" si="15"/>
        <v>0</v>
      </c>
      <c r="CL25">
        <v>94</v>
      </c>
      <c r="CM25">
        <f>SUMIFS(sz!DX:DX,sz!$DO:$DO,"&gt;91,99",sz!$DO:$DO,"&lt;96")</f>
        <v>0</v>
      </c>
      <c r="CN25">
        <f>SUMIFS(sz!DY:DY,sz!$DO:$DO,"&gt;91,99",sz!$DO:$DO,"&lt;96")</f>
        <v>0</v>
      </c>
      <c r="CO25">
        <f>SUMIFS(sz!DZ:DZ,sz!$DO:$DO,"&gt;91,99",sz!$DO:$DO,"&lt;96")</f>
        <v>0</v>
      </c>
      <c r="CP25">
        <f>SUMIFS(sz!EA:EA,sz!$DO:$DO,"&gt;91,99",sz!$DO:$DO,"&lt;96")</f>
        <v>0</v>
      </c>
      <c r="CQ25">
        <f t="shared" si="26"/>
        <v>0.69397781717798523</v>
      </c>
      <c r="CR25" t="e">
        <f>CP25/CQ25/Eredmény!$C$4*Alapadat!$U$4</f>
        <v>#DIV/0!</v>
      </c>
      <c r="CS25" t="e">
        <f>CP25/Eredmény!$C$4*Alapadat!$U$4</f>
        <v>#DIV/0!</v>
      </c>
      <c r="CT25">
        <f t="shared" si="16"/>
        <v>0</v>
      </c>
      <c r="CU25">
        <f t="shared" si="17"/>
        <v>0</v>
      </c>
    </row>
    <row r="26" spans="2:99">
      <c r="B26">
        <v>98</v>
      </c>
      <c r="C26">
        <f>SUMIFS(sz!L:L,sz!$B:$B,"&gt;95,99",sz!$B:$B,"&lt;100")</f>
        <v>0</v>
      </c>
      <c r="D26">
        <f>SUMIFS(sz!M:M,sz!$B:$B,"&gt;95,99",sz!$B:$B,"&lt;100")</f>
        <v>0</v>
      </c>
      <c r="E26">
        <f>SUMIFS(sz!N:N,sz!$B:$B,"&gt;95,99",sz!$B:$B,"&lt;100")</f>
        <v>0</v>
      </c>
      <c r="F26">
        <f>SUMIFS(sz!O:O,sz!$B:$B,"&gt;95,99",sz!$B:$B,"&lt;100")</f>
        <v>0</v>
      </c>
      <c r="G26">
        <f t="shared" si="18"/>
        <v>0.75429639612690924</v>
      </c>
      <c r="H26" t="e">
        <f>F26/G26/Eredmény!$C$4*Alapadat!$U$4</f>
        <v>#DIV/0!</v>
      </c>
      <c r="I26" t="e">
        <f>F26/Eredmény!$C$4*Alapadat!$U$4</f>
        <v>#DIV/0!</v>
      </c>
      <c r="J26">
        <f t="shared" si="0"/>
        <v>0</v>
      </c>
      <c r="K26">
        <f t="shared" si="1"/>
        <v>0</v>
      </c>
      <c r="M26">
        <v>98</v>
      </c>
      <c r="N26">
        <f>SUMIFS(sz!Z:Z,sz!$Q:$Q,"&gt;95,99",sz!$Q:$Q,"&lt;100")</f>
        <v>0</v>
      </c>
      <c r="O26">
        <f>SUMIFS(sz!AA:AA,sz!$Q:$Q,"&gt;95,99",sz!$Q:$Q,"&lt;100")</f>
        <v>0</v>
      </c>
      <c r="P26">
        <f>SUMIFS(sz!AB:AB,sz!$Q:$Q,"&gt;95,99",sz!$Q:$Q,"&lt;100")</f>
        <v>0</v>
      </c>
      <c r="Q26">
        <f>SUMIFS(sz!AC:AC,sz!$Q:$Q,"&gt;95,99",sz!$Q:$Q,"&lt;100")</f>
        <v>0</v>
      </c>
      <c r="R26">
        <f t="shared" si="19"/>
        <v>0.75429639612690924</v>
      </c>
      <c r="S26" t="e">
        <f>Q26/R26/Eredmény!$C$4*Alapadat!$U$4</f>
        <v>#DIV/0!</v>
      </c>
      <c r="T26" t="e">
        <f>Q26/Eredmény!$C$4*Alapadat!$U$4</f>
        <v>#DIV/0!</v>
      </c>
      <c r="U26">
        <f t="shared" si="2"/>
        <v>0</v>
      </c>
      <c r="V26">
        <f t="shared" si="3"/>
        <v>0</v>
      </c>
      <c r="X26">
        <v>98</v>
      </c>
      <c r="Y26">
        <f>SUMIFS(sz!AN:AN,sz!$AE:$AE,"&gt;95,99",sz!$AE:$AE,"&lt;100")</f>
        <v>0</v>
      </c>
      <c r="Z26">
        <f>SUMIFS(sz!AO:AO,sz!$AE:$AE,"&gt;95,99",sz!$AE:$AE,"&lt;100")</f>
        <v>0</v>
      </c>
      <c r="AA26">
        <f>SUMIFS(sz!AP:AP,sz!$AE:$AE,"&gt;95,99",sz!$AE:$AE,"&lt;100")</f>
        <v>0</v>
      </c>
      <c r="AB26">
        <f>SUMIFS(sz!AQ:AQ,sz!$AE:$AE,"&gt;95,99",sz!$AE:$AE,"&lt;100")</f>
        <v>0</v>
      </c>
      <c r="AC26">
        <f t="shared" si="20"/>
        <v>0.75429639612690924</v>
      </c>
      <c r="AD26" t="e">
        <f>AB26/AC26/Eredmény!$C$4*Alapadat!$U$4</f>
        <v>#DIV/0!</v>
      </c>
      <c r="AE26" t="e">
        <f>AB26/Eredmény!$C$4*Alapadat!$U$4</f>
        <v>#DIV/0!</v>
      </c>
      <c r="AF26">
        <f t="shared" si="4"/>
        <v>0</v>
      </c>
      <c r="AG26">
        <f t="shared" si="5"/>
        <v>0</v>
      </c>
      <c r="AI26">
        <v>98</v>
      </c>
      <c r="AJ26">
        <f>SUMIFS(sz!BB:BB,sz!$AS:$AS,"&gt;95,99",sz!$AS:$AS,"&lt;100")</f>
        <v>0</v>
      </c>
      <c r="AK26">
        <f>SUMIFS(sz!BC:BC,sz!$AS:$AS,"&gt;95,99",sz!$AS:$AS,"&lt;100")</f>
        <v>0</v>
      </c>
      <c r="AL26">
        <f>SUMIFS(sz!BD:BD,sz!$AS:$AS,"&gt;95,99",sz!$AS:$AS,"&lt;100")</f>
        <v>0</v>
      </c>
      <c r="AM26">
        <f>SUMIFS(sz!BE:BE,sz!$AS:$AS,"&gt;95,99",sz!$AS:$AS,"&lt;100")</f>
        <v>0</v>
      </c>
      <c r="AN26">
        <f t="shared" si="21"/>
        <v>0.75429639612690924</v>
      </c>
      <c r="AO26" t="e">
        <f>AM26/AN26/Eredmény!$C$4*Alapadat!$U$4</f>
        <v>#DIV/0!</v>
      </c>
      <c r="AP26" t="e">
        <f>AM26/Eredmény!$C$4*Alapadat!$U$4</f>
        <v>#DIV/0!</v>
      </c>
      <c r="AQ26">
        <f t="shared" si="6"/>
        <v>0</v>
      </c>
      <c r="AR26">
        <f t="shared" si="7"/>
        <v>0</v>
      </c>
      <c r="AT26">
        <v>98</v>
      </c>
      <c r="AU26">
        <f>SUMIFS(sz!BP:BP,sz!$BG:$BG,"&gt;95,99",sz!$BG:$BG,"&lt;100")</f>
        <v>0</v>
      </c>
      <c r="AV26">
        <f>SUMIFS(sz!BQ:BQ,sz!$BG:$BG,"&gt;95,99",sz!$BG:$BG,"&lt;100")</f>
        <v>0</v>
      </c>
      <c r="AW26">
        <f>SUMIFS(sz!BR:BR,sz!$BG:$BG,"&gt;95,99",sz!$BG:$BG,"&lt;100")</f>
        <v>0</v>
      </c>
      <c r="AX26">
        <f>SUMIFS(sz!BS:BS,sz!$BG:$BG,"&gt;95,99",sz!$BG:$BG,"&lt;100")</f>
        <v>0</v>
      </c>
      <c r="AY26">
        <f t="shared" si="22"/>
        <v>0.75429639612690924</v>
      </c>
      <c r="AZ26" t="e">
        <f>AX26/AY26/Eredmény!$C$4*Alapadat!$U$4</f>
        <v>#DIV/0!</v>
      </c>
      <c r="BA26" t="e">
        <f>AX26/Eredmény!$C$4*Alapadat!$U$4</f>
        <v>#DIV/0!</v>
      </c>
      <c r="BB26">
        <f t="shared" si="8"/>
        <v>0</v>
      </c>
      <c r="BC26">
        <f t="shared" si="9"/>
        <v>0</v>
      </c>
      <c r="BE26">
        <v>98</v>
      </c>
      <c r="BF26">
        <f>SUMIFS(sz!CE:CE,sz!$BV:$BV,"&gt;95,99",sz!$BV:$BV,"&lt;100")</f>
        <v>0</v>
      </c>
      <c r="BG26">
        <f>SUMIFS(sz!CF:CF,sz!$BV:$BV,"&gt;95,99",sz!$BV:$BV,"&lt;100")</f>
        <v>0</v>
      </c>
      <c r="BH26">
        <f>SUMIFS(sz!CG:CG,sz!$BV:$BV,"&gt;95,99",sz!$BV:$BV,"&lt;100")</f>
        <v>0</v>
      </c>
      <c r="BI26">
        <f>SUMIFS(sz!CH:CH,sz!$BV:$BV,"&gt;95,99",sz!$BV:$BV,"&lt;100")</f>
        <v>0</v>
      </c>
      <c r="BJ26">
        <f t="shared" si="23"/>
        <v>0.75429639612690924</v>
      </c>
      <c r="BK26" t="e">
        <f>BI26/BJ26/Eredmény!$C$4*Alapadat!$U$4</f>
        <v>#DIV/0!</v>
      </c>
      <c r="BL26" t="e">
        <f>BI26/Eredmény!$C$4*Alapadat!$U$4</f>
        <v>#DIV/0!</v>
      </c>
      <c r="BM26">
        <f t="shared" si="10"/>
        <v>0</v>
      </c>
      <c r="BN26">
        <f t="shared" si="11"/>
        <v>0</v>
      </c>
      <c r="BP26">
        <v>98</v>
      </c>
      <c r="BQ26">
        <f>SUMIFS(sz!CT:CT,sz!$CK:$CK,"&gt;95,99",sz!$CK:$CK,"&lt;100")</f>
        <v>0</v>
      </c>
      <c r="BR26">
        <f>SUMIFS(sz!CU:CU,sz!$CK:$CK,"&gt;95,99",sz!$CK:$CK,"&lt;100")</f>
        <v>0</v>
      </c>
      <c r="BS26">
        <f>SUMIFS(sz!CV:CV,sz!$CK:$CK,"&gt;95,99",sz!$CK:$CK,"&lt;100")</f>
        <v>0</v>
      </c>
      <c r="BT26">
        <f>SUMIFS(sz!CW:CW,sz!$CK:$CK,"&gt;95,99",sz!$CK:$CK,"&lt;100")</f>
        <v>0</v>
      </c>
      <c r="BU26">
        <f t="shared" si="24"/>
        <v>0.75429639612690924</v>
      </c>
      <c r="BV26" t="e">
        <f>BT26/BU26/Eredmény!$C$4*Alapadat!$U$4</f>
        <v>#DIV/0!</v>
      </c>
      <c r="BW26" t="e">
        <f>BT26/Eredmény!$C$4*Alapadat!$U$4</f>
        <v>#DIV/0!</v>
      </c>
      <c r="BX26">
        <f t="shared" si="12"/>
        <v>0</v>
      </c>
      <c r="BY26">
        <f t="shared" si="13"/>
        <v>0</v>
      </c>
      <c r="CA26">
        <v>98</v>
      </c>
      <c r="CB26">
        <f>SUMIFS(sz!DI:DI,sz!$CZ:$CZ,"&gt;95,99",sz!$CZ:$CZ,"&lt;100")</f>
        <v>0</v>
      </c>
      <c r="CC26">
        <f>SUMIFS(sz!DJ:DJ,sz!$CZ:$CZ,"&gt;95,99",sz!$CZ:$CZ,"&lt;100")</f>
        <v>0</v>
      </c>
      <c r="CD26">
        <f>SUMIFS(sz!DK:DK,sz!$CZ:$CZ,"&gt;95,99",sz!$CZ:$CZ,"&lt;100")</f>
        <v>0</v>
      </c>
      <c r="CE26">
        <f>SUMIFS(sz!DL:DL,sz!$CZ:$CZ,"&gt;95,99",sz!$CZ:$CZ,"&lt;100")</f>
        <v>0</v>
      </c>
      <c r="CF26">
        <f t="shared" si="25"/>
        <v>0.75429639612690924</v>
      </c>
      <c r="CG26" t="e">
        <f>CE26/CF26/Eredmény!$C$4*Alapadat!$U$4</f>
        <v>#DIV/0!</v>
      </c>
      <c r="CH26" t="e">
        <f>CE26/Eredmény!$C$4*Alapadat!$U$4</f>
        <v>#DIV/0!</v>
      </c>
      <c r="CI26">
        <f t="shared" si="14"/>
        <v>0</v>
      </c>
      <c r="CJ26">
        <f t="shared" si="15"/>
        <v>0</v>
      </c>
      <c r="CL26">
        <v>98</v>
      </c>
      <c r="CM26">
        <f>SUMIFS(sz!DX:DX,sz!$DO:$DO,"&gt;95,99",sz!$DO:$DO,"&lt;100")</f>
        <v>0</v>
      </c>
      <c r="CN26">
        <f>SUMIFS(sz!DY:DY,sz!$DO:$DO,"&gt;95,99",sz!$DO:$DO,"&lt;100")</f>
        <v>0</v>
      </c>
      <c r="CO26">
        <f>SUMIFS(sz!DZ:DZ,sz!$DO:$DO,"&gt;95,99",sz!$DO:$DO,"&lt;100")</f>
        <v>0</v>
      </c>
      <c r="CP26">
        <f>SUMIFS(sz!EA:EA,sz!$DO:$DO,"&gt;95,99",sz!$DO:$DO,"&lt;100")</f>
        <v>0</v>
      </c>
      <c r="CQ26">
        <f t="shared" si="26"/>
        <v>0.75429639612690924</v>
      </c>
      <c r="CR26" t="e">
        <f>CP26/CQ26/Eredmény!$C$4*Alapadat!$U$4</f>
        <v>#DIV/0!</v>
      </c>
      <c r="CS26" t="e">
        <f>CP26/Eredmény!$C$4*Alapadat!$U$4</f>
        <v>#DIV/0!</v>
      </c>
      <c r="CT26">
        <f t="shared" si="16"/>
        <v>0</v>
      </c>
      <c r="CU26">
        <f t="shared" si="17"/>
        <v>0</v>
      </c>
    </row>
    <row r="27" spans="2:99">
      <c r="B27">
        <v>102</v>
      </c>
      <c r="C27">
        <f>SUMIFS(sz!L:L,sz!$B:$B,"&gt;99,99",sz!$B:$B,"&lt;104")</f>
        <v>0</v>
      </c>
      <c r="D27">
        <f>SUMIFS(sz!M:M,sz!$B:$B,"&gt;99,99",sz!$B:$B,"&lt;104")</f>
        <v>0</v>
      </c>
      <c r="E27">
        <f>SUMIFS(sz!N:N,sz!$B:$B,"&gt;99,99",sz!$B:$B,"&lt;104")</f>
        <v>0</v>
      </c>
      <c r="F27">
        <f>SUMIFS(sz!O:O,sz!$B:$B,"&gt;99,99",sz!$B:$B,"&lt;104")</f>
        <v>0</v>
      </c>
      <c r="G27">
        <f t="shared" si="18"/>
        <v>0.81712824919870519</v>
      </c>
      <c r="H27" t="e">
        <f>F27/G27/Eredmény!$C$4*Alapadat!$U$4</f>
        <v>#DIV/0!</v>
      </c>
      <c r="I27" t="e">
        <f>F27/Eredmény!$C$4*Alapadat!$U$4</f>
        <v>#DIV/0!</v>
      </c>
      <c r="J27">
        <f t="shared" si="0"/>
        <v>0</v>
      </c>
      <c r="K27">
        <f t="shared" si="1"/>
        <v>0</v>
      </c>
      <c r="M27">
        <v>102</v>
      </c>
      <c r="N27">
        <f>SUMIFS(sz!Z:Z,sz!$Q:$Q,"&gt;99,99",sz!$Q:$Q,"&lt;104")</f>
        <v>0</v>
      </c>
      <c r="O27">
        <f>SUMIFS(sz!AA:AA,sz!$Q:$Q,"&gt;99,99",sz!$Q:$Q,"&lt;104")</f>
        <v>0</v>
      </c>
      <c r="P27">
        <f>SUMIFS(sz!AB:AB,sz!$Q:$Q,"&gt;99,99",sz!$Q:$Q,"&lt;104")</f>
        <v>0</v>
      </c>
      <c r="Q27">
        <f>SUMIFS(sz!AC:AC,sz!$Q:$Q,"&gt;99,99",sz!$Q:$Q,"&lt;104")</f>
        <v>0</v>
      </c>
      <c r="R27">
        <f t="shared" si="19"/>
        <v>0.81712824919870519</v>
      </c>
      <c r="S27" t="e">
        <f>Q27/R27/Eredmény!$C$4*Alapadat!$U$4</f>
        <v>#DIV/0!</v>
      </c>
      <c r="T27" t="e">
        <f>Q27/Eredmény!$C$4*Alapadat!$U$4</f>
        <v>#DIV/0!</v>
      </c>
      <c r="U27">
        <f t="shared" si="2"/>
        <v>0</v>
      </c>
      <c r="V27">
        <f t="shared" si="3"/>
        <v>0</v>
      </c>
      <c r="X27">
        <v>102</v>
      </c>
      <c r="Y27">
        <f>SUMIFS(sz!AN:AN,sz!$AE:$AE,"&gt;99,99",sz!$AE:$AE,"&lt;104")</f>
        <v>0</v>
      </c>
      <c r="Z27">
        <f>SUMIFS(sz!AO:AO,sz!$AE:$AE,"&gt;99,99",sz!$AE:$AE,"&lt;104")</f>
        <v>0</v>
      </c>
      <c r="AA27">
        <f>SUMIFS(sz!AP:AP,sz!$AE:$AE,"&gt;99,99",sz!$AE:$AE,"&lt;104")</f>
        <v>0</v>
      </c>
      <c r="AB27">
        <f>SUMIFS(sz!AQ:AQ,sz!$AE:$AE,"&gt;99,99",sz!$AE:$AE,"&lt;104")</f>
        <v>0</v>
      </c>
      <c r="AC27">
        <f t="shared" si="20"/>
        <v>0.81712824919870519</v>
      </c>
      <c r="AD27" t="e">
        <f>AB27/AC27/Eredmény!$C$4*Alapadat!$U$4</f>
        <v>#DIV/0!</v>
      </c>
      <c r="AE27" t="e">
        <f>AB27/Eredmény!$C$4*Alapadat!$U$4</f>
        <v>#DIV/0!</v>
      </c>
      <c r="AF27">
        <f t="shared" si="4"/>
        <v>0</v>
      </c>
      <c r="AG27">
        <f t="shared" si="5"/>
        <v>0</v>
      </c>
      <c r="AI27">
        <v>102</v>
      </c>
      <c r="AJ27">
        <f>SUMIFS(sz!BB:BB,sz!$AS:$AS,"&gt;99,99",sz!$AS:$AS,"&lt;104")</f>
        <v>0</v>
      </c>
      <c r="AK27">
        <f>SUMIFS(sz!BC:BC,sz!$AS:$AS,"&gt;99,99",sz!$AS:$AS,"&lt;104")</f>
        <v>0</v>
      </c>
      <c r="AL27">
        <f>SUMIFS(sz!BD:BD,sz!$AS:$AS,"&gt;99,99",sz!$AS:$AS,"&lt;104")</f>
        <v>0</v>
      </c>
      <c r="AM27">
        <f>SUMIFS(sz!BE:BE,sz!$AS:$AS,"&gt;99,99",sz!$AS:$AS,"&lt;104")</f>
        <v>0</v>
      </c>
      <c r="AN27">
        <f t="shared" si="21"/>
        <v>0.81712824919870519</v>
      </c>
      <c r="AO27" t="e">
        <f>AM27/AN27/Eredmény!$C$4*Alapadat!$U$4</f>
        <v>#DIV/0!</v>
      </c>
      <c r="AP27" t="e">
        <f>AM27/Eredmény!$C$4*Alapadat!$U$4</f>
        <v>#DIV/0!</v>
      </c>
      <c r="AQ27">
        <f t="shared" si="6"/>
        <v>0</v>
      </c>
      <c r="AR27">
        <f t="shared" si="7"/>
        <v>0</v>
      </c>
      <c r="AT27">
        <v>102</v>
      </c>
      <c r="AU27">
        <f>SUMIFS(sz!BP:BP,sz!$BG:$BG,"&gt;99,99",sz!$BG:$BG,"&lt;104")</f>
        <v>0</v>
      </c>
      <c r="AV27">
        <f>SUMIFS(sz!BQ:BQ,sz!$BG:$BG,"&gt;99,99",sz!$BG:$BG,"&lt;104")</f>
        <v>0</v>
      </c>
      <c r="AW27">
        <f>SUMIFS(sz!BR:BR,sz!$BG:$BG,"&gt;99,99",sz!$BG:$BG,"&lt;104")</f>
        <v>0</v>
      </c>
      <c r="AX27">
        <f>SUMIFS(sz!BS:BS,sz!$BG:$BG,"&gt;99,99",sz!$BG:$BG,"&lt;104")</f>
        <v>0</v>
      </c>
      <c r="AY27">
        <f t="shared" si="22"/>
        <v>0.81712824919870519</v>
      </c>
      <c r="AZ27" t="e">
        <f>AX27/AY27/Eredmény!$C$4*Alapadat!$U$4</f>
        <v>#DIV/0!</v>
      </c>
      <c r="BA27" t="e">
        <f>AX27/Eredmény!$C$4*Alapadat!$U$4</f>
        <v>#DIV/0!</v>
      </c>
      <c r="BB27">
        <f t="shared" si="8"/>
        <v>0</v>
      </c>
      <c r="BC27">
        <f t="shared" si="9"/>
        <v>0</v>
      </c>
      <c r="BE27">
        <v>102</v>
      </c>
      <c r="BF27">
        <f>SUMIFS(sz!CE:CE,sz!$BV:$BV,"&gt;99,99",sz!$BV:$BV,"&lt;104")</f>
        <v>0</v>
      </c>
      <c r="BG27">
        <f>SUMIFS(sz!CF:CF,sz!$BV:$BV,"&gt;99,99",sz!$BV:$BV,"&lt;104")</f>
        <v>0</v>
      </c>
      <c r="BH27">
        <f>SUMIFS(sz!CG:CG,sz!$BV:$BV,"&gt;99,99",sz!$BV:$BV,"&lt;104")</f>
        <v>0</v>
      </c>
      <c r="BI27">
        <f>SUMIFS(sz!CH:CH,sz!$BV:$BV,"&gt;99,99",sz!$BV:$BV,"&lt;104")</f>
        <v>0</v>
      </c>
      <c r="BJ27">
        <f t="shared" si="23"/>
        <v>0.81712824919870519</v>
      </c>
      <c r="BK27" t="e">
        <f>BI27/BJ27/Eredmény!$C$4*Alapadat!$U$4</f>
        <v>#DIV/0!</v>
      </c>
      <c r="BL27" t="e">
        <f>BI27/Eredmény!$C$4*Alapadat!$U$4</f>
        <v>#DIV/0!</v>
      </c>
      <c r="BM27">
        <f t="shared" si="10"/>
        <v>0</v>
      </c>
      <c r="BN27">
        <f t="shared" si="11"/>
        <v>0</v>
      </c>
      <c r="BP27">
        <v>102</v>
      </c>
      <c r="BQ27">
        <f>SUMIFS(sz!CT:CT,sz!$CK:$CK,"&gt;99,99",sz!$CK:$CK,"&lt;104")</f>
        <v>0</v>
      </c>
      <c r="BR27">
        <f>SUMIFS(sz!CU:CU,sz!$CK:$CK,"&gt;99,99",sz!$CK:$CK,"&lt;104")</f>
        <v>0</v>
      </c>
      <c r="BS27">
        <f>SUMIFS(sz!CV:CV,sz!$CK:$CK,"&gt;99,99",sz!$CK:$CK,"&lt;104")</f>
        <v>0</v>
      </c>
      <c r="BT27">
        <f>SUMIFS(sz!CW:CW,sz!$CK:$CK,"&gt;99,99",sz!$CK:$CK,"&lt;104")</f>
        <v>0</v>
      </c>
      <c r="BU27">
        <f t="shared" si="24"/>
        <v>0.81712824919870519</v>
      </c>
      <c r="BV27" t="e">
        <f>BT27/BU27/Eredmény!$C$4*Alapadat!$U$4</f>
        <v>#DIV/0!</v>
      </c>
      <c r="BW27" t="e">
        <f>BT27/Eredmény!$C$4*Alapadat!$U$4</f>
        <v>#DIV/0!</v>
      </c>
      <c r="BX27">
        <f t="shared" si="12"/>
        <v>0</v>
      </c>
      <c r="BY27">
        <f t="shared" si="13"/>
        <v>0</v>
      </c>
      <c r="CA27">
        <v>102</v>
      </c>
      <c r="CB27">
        <f>SUMIFS(sz!DI:DI,sz!$CZ:$CZ,"&gt;99,99",sz!$CZ:$CZ,"&lt;104")</f>
        <v>0</v>
      </c>
      <c r="CC27">
        <f>SUMIFS(sz!DJ:DJ,sz!$CZ:$CZ,"&gt;99,99",sz!$CZ:$CZ,"&lt;104")</f>
        <v>0</v>
      </c>
      <c r="CD27">
        <f>SUMIFS(sz!DK:DK,sz!$CZ:$CZ,"&gt;99,99",sz!$CZ:$CZ,"&lt;104")</f>
        <v>0</v>
      </c>
      <c r="CE27">
        <f>SUMIFS(sz!DL:DL,sz!$CZ:$CZ,"&gt;99,99",sz!$CZ:$CZ,"&lt;104")</f>
        <v>0</v>
      </c>
      <c r="CF27">
        <f t="shared" si="25"/>
        <v>0.81712824919870519</v>
      </c>
      <c r="CG27" t="e">
        <f>CE27/CF27/Eredmény!$C$4*Alapadat!$U$4</f>
        <v>#DIV/0!</v>
      </c>
      <c r="CH27" t="e">
        <f>CE27/Eredmény!$C$4*Alapadat!$U$4</f>
        <v>#DIV/0!</v>
      </c>
      <c r="CI27">
        <f t="shared" si="14"/>
        <v>0</v>
      </c>
      <c r="CJ27">
        <f t="shared" si="15"/>
        <v>0</v>
      </c>
      <c r="CL27">
        <v>102</v>
      </c>
      <c r="CM27">
        <f>SUMIFS(sz!DX:DX,sz!$DO:$DO,"&gt;99,99",sz!$DO:$DO,"&lt;104")</f>
        <v>0</v>
      </c>
      <c r="CN27">
        <f>SUMIFS(sz!DY:DY,sz!$DO:$DO,"&gt;99,99",sz!$DO:$DO,"&lt;104")</f>
        <v>0</v>
      </c>
      <c r="CO27">
        <f>SUMIFS(sz!DZ:DZ,sz!$DO:$DO,"&gt;99,99",sz!$DO:$DO,"&lt;104")</f>
        <v>0</v>
      </c>
      <c r="CP27">
        <f>SUMIFS(sz!EA:EA,sz!$DO:$DO,"&gt;99,99",sz!$DO:$DO,"&lt;104")</f>
        <v>0</v>
      </c>
      <c r="CQ27">
        <f t="shared" si="26"/>
        <v>0.81712824919870519</v>
      </c>
      <c r="CR27" t="e">
        <f>CP27/CQ27/Eredmény!$C$4*Alapadat!$U$4</f>
        <v>#DIV/0!</v>
      </c>
      <c r="CS27" t="e">
        <f>CP27/Eredmény!$C$4*Alapadat!$U$4</f>
        <v>#DIV/0!</v>
      </c>
      <c r="CT27">
        <f t="shared" si="16"/>
        <v>0</v>
      </c>
      <c r="CU27">
        <f t="shared" si="17"/>
        <v>0</v>
      </c>
    </row>
    <row r="28" spans="2:99">
      <c r="B28">
        <v>106</v>
      </c>
      <c r="C28">
        <f>SUMIFS(sz!L:L,sz!$B:$B,"&gt;103,99",sz!$B:$B,"&lt;108")</f>
        <v>0</v>
      </c>
      <c r="D28">
        <f>SUMIFS(sz!M:M,sz!$B:$B,"&gt;103,99",sz!$B:$B,"&lt;108")</f>
        <v>0</v>
      </c>
      <c r="E28">
        <f>SUMIFS(sz!N:N,sz!$B:$B,"&gt;103,99",sz!$B:$B,"&lt;108")</f>
        <v>0</v>
      </c>
      <c r="F28">
        <f>SUMIFS(sz!O:O,sz!$B:$B,"&gt;103,99",sz!$B:$B,"&lt;108")</f>
        <v>0</v>
      </c>
      <c r="G28">
        <f t="shared" si="18"/>
        <v>0.88247337639337298</v>
      </c>
      <c r="H28" t="e">
        <f>F28/G28/Eredmény!$C$4*Alapadat!$U$4</f>
        <v>#DIV/0!</v>
      </c>
      <c r="I28" t="e">
        <f>F28/Eredmény!$C$4*Alapadat!$U$4</f>
        <v>#DIV/0!</v>
      </c>
      <c r="J28">
        <f t="shared" si="0"/>
        <v>0</v>
      </c>
      <c r="K28">
        <f t="shared" si="1"/>
        <v>0</v>
      </c>
      <c r="M28">
        <v>106</v>
      </c>
      <c r="N28">
        <f>SUMIFS(sz!Z:Z,sz!$Q:$Q,"&gt;103,99",sz!$Q:$Q,"&lt;108")</f>
        <v>0</v>
      </c>
      <c r="O28">
        <f>SUMIFS(sz!AA:AA,sz!$Q:$Q,"&gt;103,99",sz!$Q:$Q,"&lt;108")</f>
        <v>0</v>
      </c>
      <c r="P28">
        <f>SUMIFS(sz!AB:AB,sz!$Q:$Q,"&gt;103,99",sz!$Q:$Q,"&lt;108")</f>
        <v>0</v>
      </c>
      <c r="Q28">
        <f>SUMIFS(sz!AC:AC,sz!$Q:$Q,"&gt;103,99",sz!$Q:$Q,"&lt;108")</f>
        <v>0</v>
      </c>
      <c r="R28">
        <f t="shared" si="19"/>
        <v>0.88247337639337298</v>
      </c>
      <c r="S28" t="e">
        <f>Q28/R28/Eredmény!$C$4*Alapadat!$U$4</f>
        <v>#DIV/0!</v>
      </c>
      <c r="T28" t="e">
        <f>Q28/Eredmény!$C$4*Alapadat!$U$4</f>
        <v>#DIV/0!</v>
      </c>
      <c r="U28">
        <f t="shared" si="2"/>
        <v>0</v>
      </c>
      <c r="V28">
        <f t="shared" si="3"/>
        <v>0</v>
      </c>
      <c r="X28">
        <v>106</v>
      </c>
      <c r="Y28">
        <f>SUMIFS(sz!AN:AN,sz!$AE:$AE,"&gt;103,99",sz!$AE:$AE,"&lt;108")</f>
        <v>0</v>
      </c>
      <c r="Z28">
        <f>SUMIFS(sz!AO:AO,sz!$AE:$AE,"&gt;103,99",sz!$AE:$AE,"&lt;108")</f>
        <v>0</v>
      </c>
      <c r="AA28">
        <f>SUMIFS(sz!AP:AP,sz!$AE:$AE,"&gt;103,99",sz!$AE:$AE,"&lt;108")</f>
        <v>0</v>
      </c>
      <c r="AB28">
        <f>SUMIFS(sz!AQ:AQ,sz!$AE:$AE,"&gt;103,99",sz!$AE:$AE,"&lt;108")</f>
        <v>0</v>
      </c>
      <c r="AC28">
        <f t="shared" si="20"/>
        <v>0.88247337639337298</v>
      </c>
      <c r="AD28" t="e">
        <f>AB28/AC28/Eredmény!$C$4*Alapadat!$U$4</f>
        <v>#DIV/0!</v>
      </c>
      <c r="AE28" t="e">
        <f>AB28/Eredmény!$C$4*Alapadat!$U$4</f>
        <v>#DIV/0!</v>
      </c>
      <c r="AF28">
        <f t="shared" si="4"/>
        <v>0</v>
      </c>
      <c r="AG28">
        <f t="shared" si="5"/>
        <v>0</v>
      </c>
      <c r="AI28">
        <v>106</v>
      </c>
      <c r="AJ28">
        <f>SUMIFS(sz!BB:BB,sz!$AS:$AS,"&gt;103,99",sz!$AS:$AS,"&lt;108")</f>
        <v>0</v>
      </c>
      <c r="AK28">
        <f>SUMIFS(sz!BC:BC,sz!$AS:$AS,"&gt;103,99",sz!$AS:$AS,"&lt;108")</f>
        <v>0</v>
      </c>
      <c r="AL28">
        <f>SUMIFS(sz!BD:BD,sz!$AS:$AS,"&gt;103,99",sz!$AS:$AS,"&lt;108")</f>
        <v>0</v>
      </c>
      <c r="AM28">
        <f>SUMIFS(sz!BE:BE,sz!$AS:$AS,"&gt;103,99",sz!$AS:$AS,"&lt;108")</f>
        <v>0</v>
      </c>
      <c r="AN28">
        <f t="shared" si="21"/>
        <v>0.88247337639337298</v>
      </c>
      <c r="AO28" t="e">
        <f>AM28/AN28/Eredmény!$C$4*Alapadat!$U$4</f>
        <v>#DIV/0!</v>
      </c>
      <c r="AP28" t="e">
        <f>AM28/Eredmény!$C$4*Alapadat!$U$4</f>
        <v>#DIV/0!</v>
      </c>
      <c r="AQ28">
        <f t="shared" si="6"/>
        <v>0</v>
      </c>
      <c r="AR28">
        <f t="shared" si="7"/>
        <v>0</v>
      </c>
      <c r="AT28">
        <v>106</v>
      </c>
      <c r="AU28">
        <f>SUMIFS(sz!BP:BP,sz!$BG:$BG,"&gt;103,99",sz!$BG:$BG,"&lt;108")</f>
        <v>0</v>
      </c>
      <c r="AV28">
        <f>SUMIFS(sz!BQ:BQ,sz!$BG:$BG,"&gt;103,99",sz!$BG:$BG,"&lt;108")</f>
        <v>0</v>
      </c>
      <c r="AW28">
        <f>SUMIFS(sz!BR:BR,sz!$BG:$BG,"&gt;103,99",sz!$BG:$BG,"&lt;108")</f>
        <v>0</v>
      </c>
      <c r="AX28">
        <f>SUMIFS(sz!BS:BS,sz!$BG:$BG,"&gt;103,99",sz!$BG:$BG,"&lt;108")</f>
        <v>0</v>
      </c>
      <c r="AY28">
        <f t="shared" si="22"/>
        <v>0.88247337639337298</v>
      </c>
      <c r="AZ28" t="e">
        <f>AX28/AY28/Eredmény!$C$4*Alapadat!$U$4</f>
        <v>#DIV/0!</v>
      </c>
      <c r="BA28" t="e">
        <f>AX28/Eredmény!$C$4*Alapadat!$U$4</f>
        <v>#DIV/0!</v>
      </c>
      <c r="BB28">
        <f t="shared" si="8"/>
        <v>0</v>
      </c>
      <c r="BC28">
        <f t="shared" si="9"/>
        <v>0</v>
      </c>
      <c r="BE28">
        <v>106</v>
      </c>
      <c r="BF28">
        <f>SUMIFS(sz!CE:CE,sz!$BV:$BV,"&gt;103,99",sz!$BV:$BV,"&lt;108")</f>
        <v>0</v>
      </c>
      <c r="BG28">
        <f>SUMIFS(sz!CF:CF,sz!$BV:$BV,"&gt;103,99",sz!$BV:$BV,"&lt;108")</f>
        <v>0</v>
      </c>
      <c r="BH28">
        <f>SUMIFS(sz!CG:CG,sz!$BV:$BV,"&gt;103,99",sz!$BV:$BV,"&lt;108")</f>
        <v>0</v>
      </c>
      <c r="BI28">
        <f>SUMIFS(sz!CH:CH,sz!$BV:$BV,"&gt;103,99",sz!$BV:$BV,"&lt;108")</f>
        <v>0</v>
      </c>
      <c r="BJ28">
        <f t="shared" si="23"/>
        <v>0.88247337639337298</v>
      </c>
      <c r="BK28" t="e">
        <f>BI28/BJ28/Eredmény!$C$4*Alapadat!$U$4</f>
        <v>#DIV/0!</v>
      </c>
      <c r="BL28" t="e">
        <f>BI28/Eredmény!$C$4*Alapadat!$U$4</f>
        <v>#DIV/0!</v>
      </c>
      <c r="BM28">
        <f t="shared" si="10"/>
        <v>0</v>
      </c>
      <c r="BN28">
        <f t="shared" si="11"/>
        <v>0</v>
      </c>
      <c r="BP28">
        <v>106</v>
      </c>
      <c r="BQ28">
        <f>SUMIFS(sz!CT:CT,sz!$CK:$CK,"&gt;103,99",sz!$CK:$CK,"&lt;108")</f>
        <v>0</v>
      </c>
      <c r="BR28">
        <f>SUMIFS(sz!CU:CU,sz!$CK:$CK,"&gt;103,99",sz!$CK:$CK,"&lt;108")</f>
        <v>0</v>
      </c>
      <c r="BS28">
        <f>SUMIFS(sz!CV:CV,sz!$CK:$CK,"&gt;103,99",sz!$CK:$CK,"&lt;108")</f>
        <v>0</v>
      </c>
      <c r="BT28">
        <f>SUMIFS(sz!CW:CW,sz!$CK:$CK,"&gt;103,99",sz!$CK:$CK,"&lt;108")</f>
        <v>0</v>
      </c>
      <c r="BU28">
        <f t="shared" si="24"/>
        <v>0.88247337639337298</v>
      </c>
      <c r="BV28" t="e">
        <f>BT28/BU28/Eredmény!$C$4*Alapadat!$U$4</f>
        <v>#DIV/0!</v>
      </c>
      <c r="BW28" t="e">
        <f>BT28/Eredmény!$C$4*Alapadat!$U$4</f>
        <v>#DIV/0!</v>
      </c>
      <c r="BX28">
        <f t="shared" si="12"/>
        <v>0</v>
      </c>
      <c r="BY28">
        <f t="shared" si="13"/>
        <v>0</v>
      </c>
      <c r="CA28">
        <v>106</v>
      </c>
      <c r="CB28">
        <f>SUMIFS(sz!DI:DI,sz!$CZ:$CZ,"&gt;103,99",sz!$CZ:$CZ,"&lt;108")</f>
        <v>0</v>
      </c>
      <c r="CC28">
        <f>SUMIFS(sz!DJ:DJ,sz!$CZ:$CZ,"&gt;103,99",sz!$CZ:$CZ,"&lt;108")</f>
        <v>0</v>
      </c>
      <c r="CD28">
        <f>SUMIFS(sz!DK:DK,sz!$CZ:$CZ,"&gt;103,99",sz!$CZ:$CZ,"&lt;108")</f>
        <v>0</v>
      </c>
      <c r="CE28">
        <f>SUMIFS(sz!DL:DL,sz!$CZ:$CZ,"&gt;103,99",sz!$CZ:$CZ,"&lt;108")</f>
        <v>0</v>
      </c>
      <c r="CF28">
        <f t="shared" si="25"/>
        <v>0.88247337639337298</v>
      </c>
      <c r="CG28" t="e">
        <f>CE28/CF28/Eredmény!$C$4*Alapadat!$U$4</f>
        <v>#DIV/0!</v>
      </c>
      <c r="CH28" t="e">
        <f>CE28/Eredmény!$C$4*Alapadat!$U$4</f>
        <v>#DIV/0!</v>
      </c>
      <c r="CI28">
        <f t="shared" si="14"/>
        <v>0</v>
      </c>
      <c r="CJ28">
        <f t="shared" si="15"/>
        <v>0</v>
      </c>
      <c r="CL28">
        <v>106</v>
      </c>
      <c r="CM28">
        <f>SUMIFS(sz!DX:DX,sz!$DO:$DO,"&gt;103,99",sz!$DO:$DO,"&lt;108")</f>
        <v>0</v>
      </c>
      <c r="CN28">
        <f>SUMIFS(sz!DY:DY,sz!$DO:$DO,"&gt;103,99",sz!$DO:$DO,"&lt;108")</f>
        <v>0</v>
      </c>
      <c r="CO28">
        <f>SUMIFS(sz!DZ:DZ,sz!$DO:$DO,"&gt;103,99",sz!$DO:$DO,"&lt;108")</f>
        <v>0</v>
      </c>
      <c r="CP28">
        <f>SUMIFS(sz!EA:EA,sz!$DO:$DO,"&gt;103,99",sz!$DO:$DO,"&lt;108")</f>
        <v>0</v>
      </c>
      <c r="CQ28">
        <f t="shared" si="26"/>
        <v>0.88247337639337298</v>
      </c>
      <c r="CR28" t="e">
        <f>CP28/CQ28/Eredmény!$C$4*Alapadat!$U$4</f>
        <v>#DIV/0!</v>
      </c>
      <c r="CS28" t="e">
        <f>CP28/Eredmény!$C$4*Alapadat!$U$4</f>
        <v>#DIV/0!</v>
      </c>
      <c r="CT28">
        <f t="shared" si="16"/>
        <v>0</v>
      </c>
      <c r="CU28">
        <f t="shared" si="17"/>
        <v>0</v>
      </c>
    </row>
    <row r="29" spans="2:99">
      <c r="B29">
        <v>110</v>
      </c>
      <c r="C29">
        <f>SUMIFS(sz!L:L,sz!$B:$B,"&gt;107,99",sz!$B:$B,"&lt;112")</f>
        <v>0</v>
      </c>
      <c r="D29">
        <f>SUMIFS(sz!M:M,sz!$B:$B,"&gt;107,99",sz!$B:$B,"&lt;112")</f>
        <v>0</v>
      </c>
      <c r="E29">
        <f>SUMIFS(sz!N:N,sz!$B:$B,"&gt;107,99",sz!$B:$B,"&lt;112")</f>
        <v>0</v>
      </c>
      <c r="F29">
        <f>SUMIFS(sz!O:O,sz!$B:$B,"&gt;107,99",sz!$B:$B,"&lt;112")</f>
        <v>0</v>
      </c>
      <c r="G29">
        <f t="shared" si="18"/>
        <v>0.9503317777109126</v>
      </c>
      <c r="H29" t="e">
        <f>F29/G29/Eredmény!$C$4*Alapadat!$U$4</f>
        <v>#DIV/0!</v>
      </c>
      <c r="I29" t="e">
        <f>F29/Eredmény!$C$4*Alapadat!$U$4</f>
        <v>#DIV/0!</v>
      </c>
      <c r="J29">
        <f t="shared" si="0"/>
        <v>0</v>
      </c>
      <c r="K29">
        <f t="shared" si="1"/>
        <v>0</v>
      </c>
      <c r="M29">
        <v>110</v>
      </c>
      <c r="N29">
        <f>SUMIFS(sz!Z:Z,sz!$Q:$Q,"&gt;107,99",sz!$Q:$Q,"&lt;112")</f>
        <v>0</v>
      </c>
      <c r="O29">
        <f>SUMIFS(sz!AA:AA,sz!$Q:$Q,"&gt;107,99",sz!$Q:$Q,"&lt;112")</f>
        <v>0</v>
      </c>
      <c r="P29">
        <f>SUMIFS(sz!AB:AB,sz!$Q:$Q,"&gt;107,99",sz!$Q:$Q,"&lt;112")</f>
        <v>0</v>
      </c>
      <c r="Q29">
        <f>SUMIFS(sz!AC:AC,sz!$Q:$Q,"&gt;107,99",sz!$Q:$Q,"&lt;112")</f>
        <v>0</v>
      </c>
      <c r="R29">
        <f t="shared" si="19"/>
        <v>0.9503317777109126</v>
      </c>
      <c r="S29" t="e">
        <f>Q29/R29/Eredmény!$C$4*Alapadat!$U$4</f>
        <v>#DIV/0!</v>
      </c>
      <c r="T29" t="e">
        <f>Q29/Eredmény!$C$4*Alapadat!$U$4</f>
        <v>#DIV/0!</v>
      </c>
      <c r="U29">
        <f t="shared" si="2"/>
        <v>0</v>
      </c>
      <c r="V29">
        <f t="shared" si="3"/>
        <v>0</v>
      </c>
      <c r="X29">
        <v>110</v>
      </c>
      <c r="Y29">
        <f>SUMIFS(sz!AN:AN,sz!$AE:$AE,"&gt;107,99",sz!$AE:$AE,"&lt;112")</f>
        <v>0</v>
      </c>
      <c r="Z29">
        <f>SUMIFS(sz!AO:AO,sz!$AE:$AE,"&gt;107,99",sz!$AE:$AE,"&lt;112")</f>
        <v>0</v>
      </c>
      <c r="AA29">
        <f>SUMIFS(sz!AP:AP,sz!$AE:$AE,"&gt;107,99",sz!$AE:$AE,"&lt;112")</f>
        <v>0</v>
      </c>
      <c r="AB29">
        <f>SUMIFS(sz!AQ:AQ,sz!$AE:$AE,"&gt;107,99",sz!$AE:$AE,"&lt;112")</f>
        <v>0</v>
      </c>
      <c r="AC29">
        <f t="shared" si="20"/>
        <v>0.9503317777109126</v>
      </c>
      <c r="AD29" t="e">
        <f>AB29/AC29/Eredmény!$C$4*Alapadat!$U$4</f>
        <v>#DIV/0!</v>
      </c>
      <c r="AE29" t="e">
        <f>AB29/Eredmény!$C$4*Alapadat!$U$4</f>
        <v>#DIV/0!</v>
      </c>
      <c r="AF29">
        <f t="shared" si="4"/>
        <v>0</v>
      </c>
      <c r="AG29">
        <f t="shared" si="5"/>
        <v>0</v>
      </c>
      <c r="AI29">
        <v>110</v>
      </c>
      <c r="AJ29">
        <f>SUMIFS(sz!BB:BB,sz!$AS:$AS,"&gt;107,99",sz!$AS:$AS,"&lt;112")</f>
        <v>0</v>
      </c>
      <c r="AK29">
        <f>SUMIFS(sz!BC:BC,sz!$AS:$AS,"&gt;107,99",sz!$AS:$AS,"&lt;112")</f>
        <v>0</v>
      </c>
      <c r="AL29">
        <f>SUMIFS(sz!BD:BD,sz!$AS:$AS,"&gt;107,99",sz!$AS:$AS,"&lt;112")</f>
        <v>0</v>
      </c>
      <c r="AM29">
        <f>SUMIFS(sz!BE:BE,sz!$AS:$AS,"&gt;107,99",sz!$AS:$AS,"&lt;112")</f>
        <v>0</v>
      </c>
      <c r="AN29">
        <f t="shared" si="21"/>
        <v>0.9503317777109126</v>
      </c>
      <c r="AO29" t="e">
        <f>AM29/AN29/Eredmény!$C$4*Alapadat!$U$4</f>
        <v>#DIV/0!</v>
      </c>
      <c r="AP29" t="e">
        <f>AM29/Eredmény!$C$4*Alapadat!$U$4</f>
        <v>#DIV/0!</v>
      </c>
      <c r="AQ29">
        <f t="shared" si="6"/>
        <v>0</v>
      </c>
      <c r="AR29">
        <f t="shared" si="7"/>
        <v>0</v>
      </c>
      <c r="AT29">
        <v>110</v>
      </c>
      <c r="AU29">
        <f>SUMIFS(sz!BP:BP,sz!$BG:$BG,"&gt;107,99",sz!$BG:$BG,"&lt;112")</f>
        <v>0</v>
      </c>
      <c r="AV29">
        <f>SUMIFS(sz!BQ:BQ,sz!$BG:$BG,"&gt;107,99",sz!$BG:$BG,"&lt;112")</f>
        <v>0</v>
      </c>
      <c r="AW29">
        <f>SUMIFS(sz!BR:BR,sz!$BG:$BG,"&gt;107,99",sz!$BG:$BG,"&lt;112")</f>
        <v>0</v>
      </c>
      <c r="AX29">
        <f>SUMIFS(sz!BS:BS,sz!$BG:$BG,"&gt;107,99",sz!$BG:$BG,"&lt;112")</f>
        <v>0</v>
      </c>
      <c r="AY29">
        <f t="shared" si="22"/>
        <v>0.9503317777109126</v>
      </c>
      <c r="AZ29" t="e">
        <f>AX29/AY29/Eredmény!$C$4*Alapadat!$U$4</f>
        <v>#DIV/0!</v>
      </c>
      <c r="BA29" t="e">
        <f>AX29/Eredmény!$C$4*Alapadat!$U$4</f>
        <v>#DIV/0!</v>
      </c>
      <c r="BB29">
        <f t="shared" si="8"/>
        <v>0</v>
      </c>
      <c r="BC29">
        <f t="shared" si="9"/>
        <v>0</v>
      </c>
      <c r="BE29">
        <v>110</v>
      </c>
      <c r="BF29">
        <f>SUMIFS(sz!CE:CE,sz!$BV:$BV,"&gt;107,99",sz!$BV:$BV,"&lt;112")</f>
        <v>0</v>
      </c>
      <c r="BG29">
        <f>SUMIFS(sz!CF:CF,sz!$BV:$BV,"&gt;107,99",sz!$BV:$BV,"&lt;112")</f>
        <v>0</v>
      </c>
      <c r="BH29">
        <f>SUMIFS(sz!CG:CG,sz!$BV:$BV,"&gt;107,99",sz!$BV:$BV,"&lt;112")</f>
        <v>0</v>
      </c>
      <c r="BI29">
        <f>SUMIFS(sz!CH:CH,sz!$BV:$BV,"&gt;107,99",sz!$BV:$BV,"&lt;112")</f>
        <v>0</v>
      </c>
      <c r="BJ29">
        <f t="shared" si="23"/>
        <v>0.9503317777109126</v>
      </c>
      <c r="BK29" t="e">
        <f>BI29/BJ29/Eredmény!$C$4*Alapadat!$U$4</f>
        <v>#DIV/0!</v>
      </c>
      <c r="BL29" t="e">
        <f>BI29/Eredmény!$C$4*Alapadat!$U$4</f>
        <v>#DIV/0!</v>
      </c>
      <c r="BM29">
        <f t="shared" si="10"/>
        <v>0</v>
      </c>
      <c r="BN29">
        <f t="shared" si="11"/>
        <v>0</v>
      </c>
      <c r="BP29">
        <v>110</v>
      </c>
      <c r="BQ29">
        <f>SUMIFS(sz!CT:CT,sz!$CK:$CK,"&gt;107,99",sz!$CK:$CK,"&lt;112")</f>
        <v>0</v>
      </c>
      <c r="BR29">
        <f>SUMIFS(sz!CU:CU,sz!$CK:$CK,"&gt;107,99",sz!$CK:$CK,"&lt;112")</f>
        <v>0</v>
      </c>
      <c r="BS29">
        <f>SUMIFS(sz!CV:CV,sz!$CK:$CK,"&gt;107,99",sz!$CK:$CK,"&lt;112")</f>
        <v>0</v>
      </c>
      <c r="BT29">
        <f>SUMIFS(sz!CW:CW,sz!$CK:$CK,"&gt;107,99",sz!$CK:$CK,"&lt;112")</f>
        <v>0</v>
      </c>
      <c r="BU29">
        <f t="shared" si="24"/>
        <v>0.9503317777109126</v>
      </c>
      <c r="BV29" t="e">
        <f>BT29/BU29/Eredmény!$C$4*Alapadat!$U$4</f>
        <v>#DIV/0!</v>
      </c>
      <c r="BW29" t="e">
        <f>BT29/Eredmény!$C$4*Alapadat!$U$4</f>
        <v>#DIV/0!</v>
      </c>
      <c r="BX29">
        <f t="shared" si="12"/>
        <v>0</v>
      </c>
      <c r="BY29">
        <f t="shared" si="13"/>
        <v>0</v>
      </c>
      <c r="CA29">
        <v>110</v>
      </c>
      <c r="CB29">
        <f>SUMIFS(sz!DI:DI,sz!$CZ:$CZ,"&gt;107,99",sz!$CZ:$CZ,"&lt;112")</f>
        <v>0</v>
      </c>
      <c r="CC29">
        <f>SUMIFS(sz!DJ:DJ,sz!$CZ:$CZ,"&gt;107,99",sz!$CZ:$CZ,"&lt;112")</f>
        <v>0</v>
      </c>
      <c r="CD29">
        <f>SUMIFS(sz!DK:DK,sz!$CZ:$CZ,"&gt;107,99",sz!$CZ:$CZ,"&lt;112")</f>
        <v>0</v>
      </c>
      <c r="CE29">
        <f>SUMIFS(sz!DL:DL,sz!$CZ:$CZ,"&gt;107,99",sz!$CZ:$CZ,"&lt;112")</f>
        <v>0</v>
      </c>
      <c r="CF29">
        <f t="shared" si="25"/>
        <v>0.9503317777109126</v>
      </c>
      <c r="CG29" t="e">
        <f>CE29/CF29/Eredmény!$C$4*Alapadat!$U$4</f>
        <v>#DIV/0!</v>
      </c>
      <c r="CH29" t="e">
        <f>CE29/Eredmény!$C$4*Alapadat!$U$4</f>
        <v>#DIV/0!</v>
      </c>
      <c r="CI29">
        <f t="shared" si="14"/>
        <v>0</v>
      </c>
      <c r="CJ29">
        <f t="shared" si="15"/>
        <v>0</v>
      </c>
      <c r="CL29">
        <v>110</v>
      </c>
      <c r="CM29">
        <f>SUMIFS(sz!DX:DX,sz!$DO:$DO,"&gt;107,99",sz!$DO:$DO,"&lt;112")</f>
        <v>0</v>
      </c>
      <c r="CN29">
        <f>SUMIFS(sz!DY:DY,sz!$DO:$DO,"&gt;107,99",sz!$DO:$DO,"&lt;112")</f>
        <v>0</v>
      </c>
      <c r="CO29">
        <f>SUMIFS(sz!DZ:DZ,sz!$DO:$DO,"&gt;107,99",sz!$DO:$DO,"&lt;112")</f>
        <v>0</v>
      </c>
      <c r="CP29">
        <f>SUMIFS(sz!EA:EA,sz!$DO:$DO,"&gt;107,99",sz!$DO:$DO,"&lt;112")</f>
        <v>0</v>
      </c>
      <c r="CQ29">
        <f t="shared" si="26"/>
        <v>0.9503317777109126</v>
      </c>
      <c r="CR29" t="e">
        <f>CP29/CQ29/Eredmény!$C$4*Alapadat!$U$4</f>
        <v>#DIV/0!</v>
      </c>
      <c r="CS29" t="e">
        <f>CP29/Eredmény!$C$4*Alapadat!$U$4</f>
        <v>#DIV/0!</v>
      </c>
      <c r="CT29">
        <f t="shared" si="16"/>
        <v>0</v>
      </c>
      <c r="CU29">
        <f t="shared" si="17"/>
        <v>0</v>
      </c>
    </row>
    <row r="30" spans="2:99">
      <c r="B30">
        <v>114</v>
      </c>
      <c r="C30">
        <f>SUMIFS(sz!L:L,sz!$B:$B,"&gt;111,99",sz!$B:$B,"&lt;116")</f>
        <v>0</v>
      </c>
      <c r="D30">
        <f>SUMIFS(sz!M:M,sz!$B:$B,"&gt;111,99",sz!$B:$B,"&lt;116")</f>
        <v>0</v>
      </c>
      <c r="E30">
        <f>SUMIFS(sz!N:N,sz!$B:$B,"&gt;111,99",sz!$B:$B,"&lt;116")</f>
        <v>0</v>
      </c>
      <c r="F30">
        <f>SUMIFS(sz!O:O,sz!$B:$B,"&gt;111,99",sz!$B:$B,"&lt;116")</f>
        <v>0</v>
      </c>
      <c r="G30">
        <f t="shared" si="18"/>
        <v>1.0207034531513237</v>
      </c>
      <c r="H30" t="e">
        <f>F30/G30/Eredmény!$C$4*Alapadat!$U$4</f>
        <v>#DIV/0!</v>
      </c>
      <c r="I30" t="e">
        <f>F30/Eredmény!$C$4*Alapadat!$U$4</f>
        <v>#DIV/0!</v>
      </c>
      <c r="J30">
        <f t="shared" si="0"/>
        <v>0</v>
      </c>
      <c r="K30">
        <f t="shared" si="1"/>
        <v>0</v>
      </c>
      <c r="M30">
        <v>114</v>
      </c>
      <c r="N30">
        <f>SUMIFS(sz!Z:Z,sz!$Q:$Q,"&gt;111,99",sz!$Q:$Q,"&lt;116")</f>
        <v>0</v>
      </c>
      <c r="O30">
        <f>SUMIFS(sz!AA:AA,sz!$Q:$Q,"&gt;111,99",sz!$Q:$Q,"&lt;116")</f>
        <v>0</v>
      </c>
      <c r="P30">
        <f>SUMIFS(sz!AB:AB,sz!$Q:$Q,"&gt;111,99",sz!$Q:$Q,"&lt;116")</f>
        <v>0</v>
      </c>
      <c r="Q30">
        <f>SUMIFS(sz!AC:AC,sz!$Q:$Q,"&gt;111,99",sz!$Q:$Q,"&lt;116")</f>
        <v>0</v>
      </c>
      <c r="R30">
        <f t="shared" si="19"/>
        <v>1.0207034531513237</v>
      </c>
      <c r="S30" t="e">
        <f>Q30/R30/Eredmény!$C$4*Alapadat!$U$4</f>
        <v>#DIV/0!</v>
      </c>
      <c r="T30" t="e">
        <f>Q30/Eredmény!$C$4*Alapadat!$U$4</f>
        <v>#DIV/0!</v>
      </c>
      <c r="U30">
        <f t="shared" si="2"/>
        <v>0</v>
      </c>
      <c r="V30">
        <f t="shared" si="3"/>
        <v>0</v>
      </c>
      <c r="X30">
        <v>114</v>
      </c>
      <c r="Y30">
        <f>SUMIFS(sz!AN:AN,sz!$AE:$AE,"&gt;111,99",sz!$AE:$AE,"&lt;116")</f>
        <v>0</v>
      </c>
      <c r="Z30">
        <f>SUMIFS(sz!AO:AO,sz!$AE:$AE,"&gt;111,99",sz!$AE:$AE,"&lt;116")</f>
        <v>0</v>
      </c>
      <c r="AA30">
        <f>SUMIFS(sz!AP:AP,sz!$AE:$AE,"&gt;111,99",sz!$AE:$AE,"&lt;116")</f>
        <v>0</v>
      </c>
      <c r="AB30">
        <f>SUMIFS(sz!AQ:AQ,sz!$AE:$AE,"&gt;111,99",sz!$AE:$AE,"&lt;116")</f>
        <v>0</v>
      </c>
      <c r="AC30">
        <f t="shared" si="20"/>
        <v>1.0207034531513237</v>
      </c>
      <c r="AD30" t="e">
        <f>AB30/AC30/Eredmény!$C$4*Alapadat!$U$4</f>
        <v>#DIV/0!</v>
      </c>
      <c r="AE30" t="e">
        <f>AB30/Eredmény!$C$4*Alapadat!$U$4</f>
        <v>#DIV/0!</v>
      </c>
      <c r="AF30">
        <f t="shared" si="4"/>
        <v>0</v>
      </c>
      <c r="AG30">
        <f t="shared" si="5"/>
        <v>0</v>
      </c>
      <c r="AI30">
        <v>114</v>
      </c>
      <c r="AJ30">
        <f>SUMIFS(sz!BB:BB,sz!$AS:$AS,"&gt;111,99",sz!$AS:$AS,"&lt;116")</f>
        <v>0</v>
      </c>
      <c r="AK30">
        <f>SUMIFS(sz!BC:BC,sz!$AS:$AS,"&gt;111,99",sz!$AS:$AS,"&lt;116")</f>
        <v>0</v>
      </c>
      <c r="AL30">
        <f>SUMIFS(sz!BD:BD,sz!$AS:$AS,"&gt;111,99",sz!$AS:$AS,"&lt;116")</f>
        <v>0</v>
      </c>
      <c r="AM30">
        <f>SUMIFS(sz!BE:BE,sz!$AS:$AS,"&gt;111,99",sz!$AS:$AS,"&lt;116")</f>
        <v>0</v>
      </c>
      <c r="AN30">
        <f t="shared" si="21"/>
        <v>1.0207034531513237</v>
      </c>
      <c r="AO30" t="e">
        <f>AM30/AN30/Eredmény!$C$4*Alapadat!$U$4</f>
        <v>#DIV/0!</v>
      </c>
      <c r="AP30" t="e">
        <f>AM30/Eredmény!$C$4*Alapadat!$U$4</f>
        <v>#DIV/0!</v>
      </c>
      <c r="AQ30">
        <f t="shared" si="6"/>
        <v>0</v>
      </c>
      <c r="AR30">
        <f t="shared" si="7"/>
        <v>0</v>
      </c>
      <c r="AT30">
        <v>114</v>
      </c>
      <c r="AU30">
        <f>SUMIFS(sz!BP:BP,sz!$BG:$BG,"&gt;111,99",sz!$BG:$BG,"&lt;116")</f>
        <v>0</v>
      </c>
      <c r="AV30">
        <f>SUMIFS(sz!BQ:BQ,sz!$BG:$BG,"&gt;111,99",sz!$BG:$BG,"&lt;116")</f>
        <v>0</v>
      </c>
      <c r="AW30">
        <f>SUMIFS(sz!BR:BR,sz!$BG:$BG,"&gt;111,99",sz!$BG:$BG,"&lt;116")</f>
        <v>0</v>
      </c>
      <c r="AX30">
        <f>SUMIFS(sz!BS:BS,sz!$BG:$BG,"&gt;111,99",sz!$BG:$BG,"&lt;116")</f>
        <v>0</v>
      </c>
      <c r="AY30">
        <f t="shared" si="22"/>
        <v>1.0207034531513237</v>
      </c>
      <c r="AZ30" t="e">
        <f>AX30/AY30/Eredmény!$C$4*Alapadat!$U$4</f>
        <v>#DIV/0!</v>
      </c>
      <c r="BA30" t="e">
        <f>AX30/Eredmény!$C$4*Alapadat!$U$4</f>
        <v>#DIV/0!</v>
      </c>
      <c r="BB30">
        <f t="shared" si="8"/>
        <v>0</v>
      </c>
      <c r="BC30">
        <f t="shared" si="9"/>
        <v>0</v>
      </c>
      <c r="BE30">
        <v>114</v>
      </c>
      <c r="BF30">
        <f>SUMIFS(sz!CE:CE,sz!$BV:$BV,"&gt;111,99",sz!$BV:$BV,"&lt;116")</f>
        <v>0</v>
      </c>
      <c r="BG30">
        <f>SUMIFS(sz!CF:CF,sz!$BV:$BV,"&gt;111,99",sz!$BV:$BV,"&lt;116")</f>
        <v>0</v>
      </c>
      <c r="BH30">
        <f>SUMIFS(sz!CG:CG,sz!$BV:$BV,"&gt;111,99",sz!$BV:$BV,"&lt;116")</f>
        <v>0</v>
      </c>
      <c r="BI30">
        <f>SUMIFS(sz!CH:CH,sz!$BV:$BV,"&gt;111,99",sz!$BV:$BV,"&lt;116")</f>
        <v>0</v>
      </c>
      <c r="BJ30">
        <f t="shared" si="23"/>
        <v>1.0207034531513237</v>
      </c>
      <c r="BK30" t="e">
        <f>BI30/BJ30/Eredmény!$C$4*Alapadat!$U$4</f>
        <v>#DIV/0!</v>
      </c>
      <c r="BL30" t="e">
        <f>BI30/Eredmény!$C$4*Alapadat!$U$4</f>
        <v>#DIV/0!</v>
      </c>
      <c r="BM30">
        <f t="shared" si="10"/>
        <v>0</v>
      </c>
      <c r="BN30">
        <f t="shared" si="11"/>
        <v>0</v>
      </c>
      <c r="BP30">
        <v>114</v>
      </c>
      <c r="BQ30">
        <f>SUMIFS(sz!CT:CT,sz!$CK:$CK,"&gt;111,99",sz!$CK:$CK,"&lt;116")</f>
        <v>0</v>
      </c>
      <c r="BR30">
        <f>SUMIFS(sz!CU:CU,sz!$CK:$CK,"&gt;111,99",sz!$CK:$CK,"&lt;116")</f>
        <v>0</v>
      </c>
      <c r="BS30">
        <f>SUMIFS(sz!CV:CV,sz!$CK:$CK,"&gt;111,99",sz!$CK:$CK,"&lt;116")</f>
        <v>0</v>
      </c>
      <c r="BT30">
        <f>SUMIFS(sz!CW:CW,sz!$CK:$CK,"&gt;111,99",sz!$CK:$CK,"&lt;116")</f>
        <v>0</v>
      </c>
      <c r="BU30">
        <f t="shared" si="24"/>
        <v>1.0207034531513237</v>
      </c>
      <c r="BV30" t="e">
        <f>BT30/BU30/Eredmény!$C$4*Alapadat!$U$4</f>
        <v>#DIV/0!</v>
      </c>
      <c r="BW30" t="e">
        <f>BT30/Eredmény!$C$4*Alapadat!$U$4</f>
        <v>#DIV/0!</v>
      </c>
      <c r="BX30">
        <f t="shared" si="12"/>
        <v>0</v>
      </c>
      <c r="BY30">
        <f t="shared" si="13"/>
        <v>0</v>
      </c>
      <c r="CA30">
        <v>114</v>
      </c>
      <c r="CB30">
        <f>SUMIFS(sz!DI:DI,sz!$CZ:$CZ,"&gt;111,99",sz!$CZ:$CZ,"&lt;116")</f>
        <v>0</v>
      </c>
      <c r="CC30">
        <f>SUMIFS(sz!DJ:DJ,sz!$CZ:$CZ,"&gt;111,99",sz!$CZ:$CZ,"&lt;116")</f>
        <v>0</v>
      </c>
      <c r="CD30">
        <f>SUMIFS(sz!DK:DK,sz!$CZ:$CZ,"&gt;111,99",sz!$CZ:$CZ,"&lt;116")</f>
        <v>0</v>
      </c>
      <c r="CE30">
        <f>SUMIFS(sz!DL:DL,sz!$CZ:$CZ,"&gt;111,99",sz!$CZ:$CZ,"&lt;116")</f>
        <v>0</v>
      </c>
      <c r="CF30">
        <f t="shared" si="25"/>
        <v>1.0207034531513237</v>
      </c>
      <c r="CG30" t="e">
        <f>CE30/CF30/Eredmény!$C$4*Alapadat!$U$4</f>
        <v>#DIV/0!</v>
      </c>
      <c r="CH30" t="e">
        <f>CE30/Eredmény!$C$4*Alapadat!$U$4</f>
        <v>#DIV/0!</v>
      </c>
      <c r="CI30">
        <f t="shared" si="14"/>
        <v>0</v>
      </c>
      <c r="CJ30">
        <f t="shared" si="15"/>
        <v>0</v>
      </c>
      <c r="CL30">
        <v>114</v>
      </c>
      <c r="CM30">
        <f>SUMIFS(sz!DX:DX,sz!$DO:$DO,"&gt;111,99",sz!$DO:$DO,"&lt;116")</f>
        <v>0</v>
      </c>
      <c r="CN30">
        <f>SUMIFS(sz!DY:DY,sz!$DO:$DO,"&gt;111,99",sz!$DO:$DO,"&lt;116")</f>
        <v>0</v>
      </c>
      <c r="CO30">
        <f>SUMIFS(sz!DZ:DZ,sz!$DO:$DO,"&gt;111,99",sz!$DO:$DO,"&lt;116")</f>
        <v>0</v>
      </c>
      <c r="CP30">
        <f>SUMIFS(sz!EA:EA,sz!$DO:$DO,"&gt;111,99",sz!$DO:$DO,"&lt;116")</f>
        <v>0</v>
      </c>
      <c r="CQ30">
        <f t="shared" si="26"/>
        <v>1.0207034531513237</v>
      </c>
      <c r="CR30" t="e">
        <f>CP30/CQ30/Eredmény!$C$4*Alapadat!$U$4</f>
        <v>#DIV/0!</v>
      </c>
      <c r="CS30" t="e">
        <f>CP30/Eredmény!$C$4*Alapadat!$U$4</f>
        <v>#DIV/0!</v>
      </c>
      <c r="CT30">
        <f t="shared" si="16"/>
        <v>0</v>
      </c>
      <c r="CU30">
        <f t="shared" si="17"/>
        <v>0</v>
      </c>
    </row>
    <row r="31" spans="2:99">
      <c r="B31">
        <v>118</v>
      </c>
      <c r="C31">
        <f>SUMIFS(sz!L:L,sz!$B:$B,"&gt;115,99",sz!$B:$B,"&lt;120")</f>
        <v>0</v>
      </c>
      <c r="D31">
        <f>SUMIFS(sz!M:M,sz!$B:$B,"&gt;115,99",sz!$B:$B,"&lt;120")</f>
        <v>0</v>
      </c>
      <c r="E31">
        <f>SUMIFS(sz!N:N,sz!$B:$B,"&gt;115,99",sz!$B:$B,"&lt;120")</f>
        <v>0</v>
      </c>
      <c r="F31">
        <f>SUMIFS(sz!O:O,sz!$B:$B,"&gt;115,99",sz!$B:$B,"&lt;120")</f>
        <v>0</v>
      </c>
      <c r="G31">
        <f t="shared" si="18"/>
        <v>1.0935884027146068</v>
      </c>
      <c r="H31" t="e">
        <f>F31/G31/Eredmény!$C$4*Alapadat!$U$4</f>
        <v>#DIV/0!</v>
      </c>
      <c r="I31" t="e">
        <f>F31/Eredmény!$C$4*Alapadat!$U$4</f>
        <v>#DIV/0!</v>
      </c>
      <c r="J31">
        <f t="shared" si="0"/>
        <v>0</v>
      </c>
      <c r="K31">
        <f t="shared" si="1"/>
        <v>0</v>
      </c>
      <c r="M31">
        <v>118</v>
      </c>
      <c r="N31">
        <f>SUMIFS(sz!Z:Z,sz!$Q:$Q,"&gt;115,99",sz!$Q:$Q,"&lt;120")</f>
        <v>0</v>
      </c>
      <c r="O31">
        <f>SUMIFS(sz!AA:AA,sz!$Q:$Q,"&gt;115,99",sz!$Q:$Q,"&lt;120")</f>
        <v>0</v>
      </c>
      <c r="P31">
        <f>SUMIFS(sz!AB:AB,sz!$Q:$Q,"&gt;115,99",sz!$Q:$Q,"&lt;120")</f>
        <v>0</v>
      </c>
      <c r="Q31">
        <f>SUMIFS(sz!AC:AC,sz!$Q:$Q,"&gt;115,99",sz!$Q:$Q,"&lt;120")</f>
        <v>0</v>
      </c>
      <c r="R31">
        <f t="shared" si="19"/>
        <v>1.0935884027146068</v>
      </c>
      <c r="S31" t="e">
        <f>Q31/R31/Eredmény!$C$4*Alapadat!$U$4</f>
        <v>#DIV/0!</v>
      </c>
      <c r="T31" t="e">
        <f>Q31/Eredmény!$C$4*Alapadat!$U$4</f>
        <v>#DIV/0!</v>
      </c>
      <c r="U31">
        <f t="shared" si="2"/>
        <v>0</v>
      </c>
      <c r="V31">
        <f t="shared" si="3"/>
        <v>0</v>
      </c>
      <c r="X31">
        <v>118</v>
      </c>
      <c r="Y31">
        <f>SUMIFS(sz!AN:AN,sz!$AE:$AE,"&gt;115,99",sz!$AE:$AE,"&lt;120")</f>
        <v>0</v>
      </c>
      <c r="Z31">
        <f>SUMIFS(sz!AO:AO,sz!$AE:$AE,"&gt;115,99",sz!$AE:$AE,"&lt;120")</f>
        <v>0</v>
      </c>
      <c r="AA31">
        <f>SUMIFS(sz!AP:AP,sz!$AE:$AE,"&gt;115,99",sz!$AE:$AE,"&lt;120")</f>
        <v>0</v>
      </c>
      <c r="AB31">
        <f>SUMIFS(sz!AQ:AQ,sz!$AE:$AE,"&gt;115,99",sz!$AE:$AE,"&lt;120")</f>
        <v>0</v>
      </c>
      <c r="AC31">
        <f t="shared" si="20"/>
        <v>1.0935884027146068</v>
      </c>
      <c r="AD31" t="e">
        <f>AB31/AC31/Eredmény!$C$4*Alapadat!$U$4</f>
        <v>#DIV/0!</v>
      </c>
      <c r="AE31" t="e">
        <f>AB31/Eredmény!$C$4*Alapadat!$U$4</f>
        <v>#DIV/0!</v>
      </c>
      <c r="AF31">
        <f t="shared" si="4"/>
        <v>0</v>
      </c>
      <c r="AG31">
        <f t="shared" si="5"/>
        <v>0</v>
      </c>
      <c r="AI31">
        <v>118</v>
      </c>
      <c r="AJ31">
        <f>SUMIFS(sz!BB:BB,sz!$AS:$AS,"&gt;115,99",sz!$AS:$AS,"&lt;120")</f>
        <v>0</v>
      </c>
      <c r="AK31">
        <f>SUMIFS(sz!BC:BC,sz!$AS:$AS,"&gt;115,99",sz!$AS:$AS,"&lt;120")</f>
        <v>0</v>
      </c>
      <c r="AL31">
        <f>SUMIFS(sz!BD:BD,sz!$AS:$AS,"&gt;115,99",sz!$AS:$AS,"&lt;120")</f>
        <v>0</v>
      </c>
      <c r="AM31">
        <f>SUMIFS(sz!BE:BE,sz!$AS:$AS,"&gt;115,99",sz!$AS:$AS,"&lt;120")</f>
        <v>0</v>
      </c>
      <c r="AN31">
        <f t="shared" si="21"/>
        <v>1.0935884027146068</v>
      </c>
      <c r="AO31" t="e">
        <f>AM31/AN31/Eredmény!$C$4*Alapadat!$U$4</f>
        <v>#DIV/0!</v>
      </c>
      <c r="AP31" t="e">
        <f>AM31/Eredmény!$C$4*Alapadat!$U$4</f>
        <v>#DIV/0!</v>
      </c>
      <c r="AQ31">
        <f t="shared" si="6"/>
        <v>0</v>
      </c>
      <c r="AR31">
        <f t="shared" si="7"/>
        <v>0</v>
      </c>
      <c r="AT31">
        <v>118</v>
      </c>
      <c r="AU31">
        <f>SUMIFS(sz!BP:BP,sz!$BG:$BG,"&gt;115,99",sz!$BG:$BG,"&lt;120")</f>
        <v>0</v>
      </c>
      <c r="AV31">
        <f>SUMIFS(sz!BQ:BQ,sz!$BG:$BG,"&gt;115,99",sz!$BG:$BG,"&lt;120")</f>
        <v>0</v>
      </c>
      <c r="AW31">
        <f>SUMIFS(sz!BR:BR,sz!$BG:$BG,"&gt;115,99",sz!$BG:$BG,"&lt;120")</f>
        <v>0</v>
      </c>
      <c r="AX31">
        <f>SUMIFS(sz!BS:BS,sz!$BG:$BG,"&gt;115,99",sz!$BG:$BG,"&lt;120")</f>
        <v>0</v>
      </c>
      <c r="AY31">
        <f t="shared" si="22"/>
        <v>1.0935884027146068</v>
      </c>
      <c r="AZ31" t="e">
        <f>AX31/AY31/Eredmény!$C$4*Alapadat!$U$4</f>
        <v>#DIV/0!</v>
      </c>
      <c r="BA31" t="e">
        <f>AX31/Eredmény!$C$4*Alapadat!$U$4</f>
        <v>#DIV/0!</v>
      </c>
      <c r="BB31">
        <f t="shared" si="8"/>
        <v>0</v>
      </c>
      <c r="BC31">
        <f t="shared" si="9"/>
        <v>0</v>
      </c>
      <c r="BE31">
        <v>118</v>
      </c>
      <c r="BF31">
        <f>SUMIFS(sz!CE:CE,sz!$BV:$BV,"&gt;115,99",sz!$BV:$BV,"&lt;120")</f>
        <v>0</v>
      </c>
      <c r="BG31">
        <f>SUMIFS(sz!CF:CF,sz!$BV:$BV,"&gt;115,99",sz!$BV:$BV,"&lt;120")</f>
        <v>0</v>
      </c>
      <c r="BH31">
        <f>SUMIFS(sz!CG:CG,sz!$BV:$BV,"&gt;115,99",sz!$BV:$BV,"&lt;120")</f>
        <v>0</v>
      </c>
      <c r="BI31">
        <f>SUMIFS(sz!CH:CH,sz!$BV:$BV,"&gt;115,99",sz!$BV:$BV,"&lt;120")</f>
        <v>0</v>
      </c>
      <c r="BJ31">
        <f t="shared" si="23"/>
        <v>1.0935884027146068</v>
      </c>
      <c r="BK31" t="e">
        <f>BI31/BJ31/Eredmény!$C$4*Alapadat!$U$4</f>
        <v>#DIV/0!</v>
      </c>
      <c r="BL31" t="e">
        <f>BI31/Eredmény!$C$4*Alapadat!$U$4</f>
        <v>#DIV/0!</v>
      </c>
      <c r="BM31">
        <f t="shared" si="10"/>
        <v>0</v>
      </c>
      <c r="BN31">
        <f t="shared" si="11"/>
        <v>0</v>
      </c>
      <c r="BP31">
        <v>118</v>
      </c>
      <c r="BQ31">
        <f>SUMIFS(sz!CT:CT,sz!$CK:$CK,"&gt;115,99",sz!$CK:$CK,"&lt;120")</f>
        <v>0</v>
      </c>
      <c r="BR31">
        <f>SUMIFS(sz!CU:CU,sz!$CK:$CK,"&gt;115,99",sz!$CK:$CK,"&lt;120")</f>
        <v>0</v>
      </c>
      <c r="BS31">
        <f>SUMIFS(sz!CV:CV,sz!$CK:$CK,"&gt;115,99",sz!$CK:$CK,"&lt;120")</f>
        <v>0</v>
      </c>
      <c r="BT31">
        <f>SUMIFS(sz!CW:CW,sz!$CK:$CK,"&gt;115,99",sz!$CK:$CK,"&lt;120")</f>
        <v>0</v>
      </c>
      <c r="BU31">
        <f t="shared" si="24"/>
        <v>1.0935884027146068</v>
      </c>
      <c r="BV31" t="e">
        <f>BT31/BU31/Eredmény!$C$4*Alapadat!$U$4</f>
        <v>#DIV/0!</v>
      </c>
      <c r="BW31" t="e">
        <f>BT31/Eredmény!$C$4*Alapadat!$U$4</f>
        <v>#DIV/0!</v>
      </c>
      <c r="BX31">
        <f t="shared" si="12"/>
        <v>0</v>
      </c>
      <c r="BY31">
        <f t="shared" si="13"/>
        <v>0</v>
      </c>
      <c r="CA31">
        <v>118</v>
      </c>
      <c r="CB31">
        <f>SUMIFS(sz!DI:DI,sz!$CZ:$CZ,"&gt;115,99",sz!$CZ:$CZ,"&lt;120")</f>
        <v>0</v>
      </c>
      <c r="CC31">
        <f>SUMIFS(sz!DJ:DJ,sz!$CZ:$CZ,"&gt;115,99",sz!$CZ:$CZ,"&lt;120")</f>
        <v>0</v>
      </c>
      <c r="CD31">
        <f>SUMIFS(sz!DK:DK,sz!$CZ:$CZ,"&gt;115,99",sz!$CZ:$CZ,"&lt;120")</f>
        <v>0</v>
      </c>
      <c r="CE31">
        <f>SUMIFS(sz!DL:DL,sz!$CZ:$CZ,"&gt;115,99",sz!$CZ:$CZ,"&lt;120")</f>
        <v>0</v>
      </c>
      <c r="CF31">
        <f t="shared" si="25"/>
        <v>1.0935884027146068</v>
      </c>
      <c r="CG31" t="e">
        <f>CE31/CF31/Eredmény!$C$4*Alapadat!$U$4</f>
        <v>#DIV/0!</v>
      </c>
      <c r="CH31" t="e">
        <f>CE31/Eredmény!$C$4*Alapadat!$U$4</f>
        <v>#DIV/0!</v>
      </c>
      <c r="CI31">
        <f t="shared" si="14"/>
        <v>0</v>
      </c>
      <c r="CJ31">
        <f t="shared" si="15"/>
        <v>0</v>
      </c>
      <c r="CL31">
        <v>118</v>
      </c>
      <c r="CM31">
        <f>SUMIFS(sz!DX:DX,sz!$DO:$DO,"&gt;115,99",sz!$DO:$DO,"&lt;120")</f>
        <v>0</v>
      </c>
      <c r="CN31">
        <f>SUMIFS(sz!DY:DY,sz!$DO:$DO,"&gt;115,99",sz!$DO:$DO,"&lt;120")</f>
        <v>0</v>
      </c>
      <c r="CO31">
        <f>SUMIFS(sz!DZ:DZ,sz!$DO:$DO,"&gt;115,99",sz!$DO:$DO,"&lt;120")</f>
        <v>0</v>
      </c>
      <c r="CP31">
        <f>SUMIFS(sz!EA:EA,sz!$DO:$DO,"&gt;115,99",sz!$DO:$DO,"&lt;120")</f>
        <v>0</v>
      </c>
      <c r="CQ31">
        <f t="shared" si="26"/>
        <v>1.0935884027146068</v>
      </c>
      <c r="CR31" t="e">
        <f>CP31/CQ31/Eredmény!$C$4*Alapadat!$U$4</f>
        <v>#DIV/0!</v>
      </c>
      <c r="CS31" t="e">
        <f>CP31/Eredmény!$C$4*Alapadat!$U$4</f>
        <v>#DIV/0!</v>
      </c>
      <c r="CT31">
        <f t="shared" si="16"/>
        <v>0</v>
      </c>
      <c r="CU31">
        <f t="shared" si="17"/>
        <v>0</v>
      </c>
    </row>
    <row r="32" spans="2:99">
      <c r="B32" t="s">
        <v>79</v>
      </c>
      <c r="C32">
        <f>SUMIFS(sz!L:L,sz!$B:$B,"&gt;119,99")</f>
        <v>0</v>
      </c>
      <c r="D32">
        <f>SUMIFS(sz!M:M,sz!$B:$B,"&gt;119,99")</f>
        <v>0</v>
      </c>
      <c r="E32">
        <f>SUMIFS(sz!N:N,sz!$B:$B,"&gt;119,99")</f>
        <v>0</v>
      </c>
      <c r="F32">
        <f>SUMIFS(sz!O:O,sz!$B:$B,"&gt;119,99")</f>
        <v>0</v>
      </c>
      <c r="M32" t="s">
        <v>79</v>
      </c>
      <c r="N32">
        <f>SUMIFS(sz!Z:Z,sz!$Q:$Q,"&gt;119,99")</f>
        <v>0</v>
      </c>
      <c r="O32">
        <f>SUMIFS(sz!AA:AA,sz!$Q:$Q,"&gt;119,99")</f>
        <v>0</v>
      </c>
      <c r="P32">
        <f>SUMIFS(sz!AB:AB,sz!$Q:$Q,"&gt;119,99")</f>
        <v>0</v>
      </c>
      <c r="Q32">
        <f>SUMIFS(sz!AC:AC,sz!$Q:$Q,"&gt;119,99")</f>
        <v>0</v>
      </c>
      <c r="X32" t="s">
        <v>79</v>
      </c>
      <c r="Y32">
        <f>SUMIFS(sz!AN:AN,sz!$AE:$AE,"&gt;119,99")</f>
        <v>0</v>
      </c>
      <c r="Z32">
        <f>SUMIFS(sz!AO:AO,sz!$AE:$AE,"&gt;119,99")</f>
        <v>0</v>
      </c>
      <c r="AA32">
        <f>SUMIFS(sz!AP:AP,sz!$AE:$AE,"&gt;119,99")</f>
        <v>0</v>
      </c>
      <c r="AB32">
        <f>SUMIFS(sz!AQ:AQ,sz!$AE:$AE,"&gt;119,99")</f>
        <v>0</v>
      </c>
      <c r="AI32" t="s">
        <v>79</v>
      </c>
      <c r="AJ32">
        <f>SUMIFS(sz!BB:BB,sz!$AS:$AS,"&gt;119,99")</f>
        <v>0</v>
      </c>
      <c r="AK32">
        <f>SUMIFS(sz!BC:BC,sz!$AS:$AS,"&gt;119,99")</f>
        <v>0</v>
      </c>
      <c r="AL32">
        <f>SUMIFS(sz!BD:BD,sz!$AS:$AS,"&gt;119,99")</f>
        <v>0</v>
      </c>
      <c r="AM32">
        <f>SUMIFS(sz!BE:BE,sz!$AS:$AS,"&gt;119,99")</f>
        <v>0</v>
      </c>
      <c r="AT32" t="s">
        <v>79</v>
      </c>
      <c r="AU32">
        <f>SUMIFS(sz!BP:BP,sz!$BG:$BG,"&gt;119,99")</f>
        <v>0</v>
      </c>
      <c r="AV32">
        <f>SUMIFS(sz!BQ:BQ,sz!$BG:$BG,"&gt;119,99")</f>
        <v>0</v>
      </c>
      <c r="AW32">
        <f>SUMIFS(sz!BR:BR,sz!$BG:$BG,"&gt;119,99")</f>
        <v>0</v>
      </c>
      <c r="AX32">
        <f>SUMIFS(sz!BS:BS,sz!$BG:$BG,"&gt;119,99")</f>
        <v>0</v>
      </c>
      <c r="BE32" t="s">
        <v>79</v>
      </c>
      <c r="BF32">
        <f>SUMIFS(sz!CE:CE,sz!$BV:$BV,"&gt;119,99")</f>
        <v>0</v>
      </c>
      <c r="BG32">
        <f>SUMIFS(sz!CF:CF,sz!$BV:$BV,"&gt;119,99")</f>
        <v>0</v>
      </c>
      <c r="BH32">
        <f>SUMIFS(sz!CG:CG,sz!$BV:$BV,"&gt;119,99")</f>
        <v>0</v>
      </c>
      <c r="BI32">
        <f>SUMIFS(sz!CH:CH,sz!$BV:$BV,"&gt;119,99")</f>
        <v>0</v>
      </c>
      <c r="BP32" t="s">
        <v>79</v>
      </c>
      <c r="BQ32">
        <f>SUMIFS(sz!CT:CT,sz!$CK:$CK,"&gt;119,99")</f>
        <v>0</v>
      </c>
      <c r="BR32">
        <f>SUMIFS(sz!CU:CU,sz!$CK:$CK,"&gt;119,99")</f>
        <v>0</v>
      </c>
      <c r="BS32">
        <f>SUMIFS(sz!CV:CV,sz!$CK:$CK,"&gt;119,99")</f>
        <v>0</v>
      </c>
      <c r="BT32">
        <f>SUMIFS(sz!CW:CW,sz!$CK:$CK,"&gt;119,99")</f>
        <v>0</v>
      </c>
      <c r="CA32" t="s">
        <v>79</v>
      </c>
      <c r="CB32">
        <f>SUMIFS(sz!DI:DI,sz!$CZ:$CZ,"&gt;119,99")</f>
        <v>0</v>
      </c>
      <c r="CC32">
        <f>SUMIFS(sz!DJ:DJ,sz!$CZ:$CZ,"&gt;119,99")</f>
        <v>0</v>
      </c>
      <c r="CD32">
        <f>SUMIFS(sz!DK:DK,sz!$CZ:$CZ,"&gt;119,99")</f>
        <v>0</v>
      </c>
      <c r="CE32">
        <f>SUMIFS(sz!DL:DL,sz!$CZ:$CZ,"&gt;119,99")</f>
        <v>0</v>
      </c>
      <c r="CL32" t="s">
        <v>79</v>
      </c>
      <c r="CM32">
        <f>SUMIFS(sz!DX:DX,sz!$DO:$DO,"&gt;119,99")</f>
        <v>0</v>
      </c>
      <c r="CN32">
        <f>SUMIFS(sz!DY:DY,sz!$DO:$DO,"&gt;119,99")</f>
        <v>0</v>
      </c>
      <c r="CO32">
        <f>SUMIFS(sz!DZ:DZ,sz!$DO:$DO,"&gt;119,99")</f>
        <v>0</v>
      </c>
      <c r="CP32">
        <f>SUMIFS(sz!EA:EA,sz!$DO:$DO,"&gt;119,99")</f>
        <v>0</v>
      </c>
    </row>
    <row r="41" spans="2:94">
      <c r="B41" s="143">
        <v>7.5</v>
      </c>
      <c r="C41" s="144">
        <f>SUMIFS(sz!L:L,sz!$B:$B,"&gt;6,99",sz!$B:$B,"&lt;8")</f>
        <v>0</v>
      </c>
      <c r="F41">
        <f>SUMIFS(sz!O:O,sz!$B:$B,"&gt;6,99",sz!$B:$B,"&lt;8")</f>
        <v>0</v>
      </c>
      <c r="M41" s="143">
        <v>7.5</v>
      </c>
      <c r="N41">
        <f>SUMIFS(sz!Z:Z,sz!$Q:$Q,"&gt;6,99",sz!$Q:$Q,"&lt;8")</f>
        <v>0</v>
      </c>
      <c r="Q41">
        <f>SUMIFS(sz!AC:AC,sz!$Q:$Q,"&gt;6,99",sz!$Q:$Q,"&lt;8")</f>
        <v>0</v>
      </c>
      <c r="X41" s="143">
        <v>7.5</v>
      </c>
      <c r="Y41">
        <f>SUMIFS(sz!AN:AN,sz!$AE:$AE,"&gt;6,99",sz!$AE:$AE,"&lt;8")</f>
        <v>0</v>
      </c>
      <c r="AB41">
        <f>SUMIFS(sz!AQ:AQ,sz!$AE:$AE,"&gt;6,99",sz!$AE:$AE,"&lt;8")</f>
        <v>0</v>
      </c>
      <c r="AI41" s="143">
        <v>7.5</v>
      </c>
      <c r="AJ41">
        <f>SUMIFS(sz!BB:BB,sz!$AS:$AS,"&gt;6,99",sz!$AS:$AS,"&lt;8")</f>
        <v>0</v>
      </c>
      <c r="AM41">
        <f>SUMIFS(sz!BE:BE,sz!$AS:$AS,"&gt;6,99",sz!$AS:$AS,"&lt;8")</f>
        <v>0</v>
      </c>
      <c r="AT41" s="143">
        <v>7.5</v>
      </c>
      <c r="AU41">
        <f>SUMIFS(sz!BP:BP,sz!$BG:$BG,"&gt;6,99",sz!$BG:$BG,"&lt;8")</f>
        <v>0</v>
      </c>
      <c r="AX41">
        <f>SUMIFS(sz!BS:BS,sz!$BG:$BG,"&gt;6,99",sz!$BG:$BG,"&lt;8")</f>
        <v>0</v>
      </c>
      <c r="BE41" s="143">
        <v>7.5</v>
      </c>
      <c r="BF41">
        <f>SUMIFS(sz!CE:CE,sz!$BV:$BV,"&gt;6,99",sz!$BV:$BV,"&lt;8")</f>
        <v>0</v>
      </c>
      <c r="BI41">
        <f>SUMIFS(sz!CH:CH,sz!$BV:$BV,"&gt;6,99",sz!$BV:$BV,"&lt;8")</f>
        <v>0</v>
      </c>
      <c r="BP41" s="143">
        <v>7.5</v>
      </c>
      <c r="BQ41">
        <f>SUMIFS(sz!CT:CT,sz!$CK:$CK,"&gt;6,99",sz!$CK:$CK,"&lt;8")</f>
        <v>0</v>
      </c>
      <c r="BT41">
        <f>SUMIFS(sz!CW:CW,sz!$CK:$CK,"&gt;6,99",sz!$CK:$CK,"&lt;8")</f>
        <v>0</v>
      </c>
      <c r="CA41" s="143">
        <v>7.5</v>
      </c>
      <c r="CB41">
        <f>SUMIFS(sz!DI:DI,sz!$CZ:$CZ,"&gt;6,99",sz!$CZ:$CZ,"&lt;8")</f>
        <v>0</v>
      </c>
      <c r="CE41">
        <f>SUMIFS(sz!DL:DL,sz!$CZ:$CZ,"&gt;6,99",sz!$CZ:$CZ,"&lt;8")</f>
        <v>0</v>
      </c>
      <c r="CL41" s="143">
        <v>7.5</v>
      </c>
      <c r="CM41">
        <f>SUMIFS(sz!DX:DX,sz!$DO:$DO,"&gt;6,99",sz!$DO:$DO,"&lt;8")</f>
        <v>0</v>
      </c>
      <c r="CP41">
        <f>SUMIFS(sz!EA:EA,sz!$DO:$DO,"&gt;6,99",sz!$DO:$DO,"&lt;8")</f>
        <v>0</v>
      </c>
    </row>
    <row r="42" spans="2:94">
      <c r="B42" s="143">
        <v>8.5</v>
      </c>
      <c r="C42" s="144">
        <f>SUMIFS(sz!L:L,sz!$B:$B,"&gt;7,99",sz!$B:$B,"&lt;9")</f>
        <v>0</v>
      </c>
      <c r="F42">
        <f>SUMIFS(sz!O:O,sz!$B:$B,"&gt;7,99",sz!$B:$B,"&lt;9")</f>
        <v>0</v>
      </c>
      <c r="M42" s="143">
        <v>8.5</v>
      </c>
      <c r="N42">
        <f>SUMIFS(sz!Z:Z,sz!$Q:$Q,"&gt;7,99",sz!$Q:$Q,"&lt;9")</f>
        <v>0</v>
      </c>
      <c r="Q42">
        <f>SUMIFS(sz!AC:AC,sz!$Q:$Q,"&gt;7,99",sz!$Q:$Q,"&lt;9")</f>
        <v>0</v>
      </c>
      <c r="X42" s="143">
        <v>8.5</v>
      </c>
      <c r="Y42">
        <f>SUMIFS(sz!AN:AN,sz!$AE:$AE,"&gt;7,99",sz!$AE:$AE,"&lt;9")</f>
        <v>0</v>
      </c>
      <c r="AB42">
        <f>SUMIFS(sz!AQ:AQ,sz!$AE:$AE,"&gt;7,99",sz!$AE:$AE,"&lt;9")</f>
        <v>0</v>
      </c>
      <c r="AI42" s="143">
        <v>8.5</v>
      </c>
      <c r="AJ42">
        <f>SUMIFS(sz!BB:BB,sz!$AS:$AS,"&gt;7,99",sz!$AS:$AS,"&lt;9")</f>
        <v>0</v>
      </c>
      <c r="AM42">
        <f>SUMIFS(sz!BE:BE,sz!$AS:$AS,"&gt;7,99",sz!$AS:$AS,"&lt;9")</f>
        <v>0</v>
      </c>
      <c r="AT42" s="143">
        <v>8.5</v>
      </c>
      <c r="AU42">
        <f>SUMIFS(sz!BP:BP,sz!$BG:$BG,"&gt;7,99",sz!$BG:$BG,"&lt;9")</f>
        <v>0</v>
      </c>
      <c r="AX42">
        <f>SUMIFS(sz!BS:BS,sz!$BG:$BG,"&gt;7,99",sz!$BG:$BG,"&lt;9")</f>
        <v>0</v>
      </c>
      <c r="BE42" s="143">
        <v>8.5</v>
      </c>
      <c r="BF42">
        <f>SUMIFS(sz!CE:CE,sz!$BV:$BV,"&gt;7,99",sz!$BV:$BV,"&lt;9")</f>
        <v>0</v>
      </c>
      <c r="BI42">
        <f>SUMIFS(sz!CH:CH,sz!$BV:$BV,"&gt;7,99",sz!$BV:$BV,"&lt;9")</f>
        <v>0</v>
      </c>
      <c r="BP42" s="143">
        <v>8.5</v>
      </c>
      <c r="BQ42">
        <f>SUMIFS(sz!CT:CT,sz!$CK:$CK,"&gt;7,99",sz!$CK:$CK,"&lt;9")</f>
        <v>0</v>
      </c>
      <c r="BT42">
        <f>SUMIFS(sz!CW:CW,sz!$CK:$CK,"&gt;7,99",sz!$CK:$CK,"&lt;9")</f>
        <v>0</v>
      </c>
      <c r="CA42" s="143">
        <v>8.5</v>
      </c>
      <c r="CB42">
        <f>SUMIFS(sz!DI:DI,sz!$CZ:$CZ,"&gt;7,99",sz!$CZ:$CZ,"&lt;9")</f>
        <v>0</v>
      </c>
      <c r="CE42">
        <f>SUMIFS(sz!DL:DL,sz!$CZ:$CZ,"&gt;7,99",sz!$CZ:$CZ,"&lt;9")</f>
        <v>0</v>
      </c>
      <c r="CL42" s="143">
        <v>8.5</v>
      </c>
      <c r="CM42">
        <f>SUMIFS(sz!DX:DX,sz!$DO:$DO,"&gt;7,99",sz!$DO:$DO,"&lt;9")</f>
        <v>0</v>
      </c>
      <c r="CP42">
        <f>SUMIFS(sz!EA:EA,sz!$DO:$DO,"&gt;7,99",sz!$DO:$DO,"&lt;9")</f>
        <v>0</v>
      </c>
    </row>
    <row r="43" spans="2:94">
      <c r="B43" s="143">
        <v>9.5</v>
      </c>
      <c r="C43" s="144">
        <f>SUMIFS(sz!L:L,sz!$B:$B,"&gt;8,99",sz!$B:$B,"&lt;10")</f>
        <v>0</v>
      </c>
      <c r="F43">
        <f>SUMIFS(sz!O:O,sz!$B:$B,"&gt;8,99",sz!$B:$B,"&lt;10")</f>
        <v>0</v>
      </c>
      <c r="M43" s="143">
        <v>9.5</v>
      </c>
      <c r="N43">
        <f>SUMIFS(sz!Z:Z,sz!$Q:$Q,"&gt;8,99",sz!$Q:$Q,"&lt;10")</f>
        <v>0</v>
      </c>
      <c r="Q43">
        <f>SUMIFS(sz!AC:AC,sz!$Q:$Q,"&gt;8,99",sz!$Q:$Q,"&lt;10")</f>
        <v>0</v>
      </c>
      <c r="X43" s="143">
        <v>9.5</v>
      </c>
      <c r="Y43">
        <f>SUMIFS(sz!AN:AN,sz!$AE:$AE,"&gt;8,99",sz!$AE:$AE,"&lt;10")</f>
        <v>0</v>
      </c>
      <c r="AB43">
        <f>SUMIFS(sz!AQ:AQ,sz!$AE:$AE,"&gt;8,99",sz!$AE:$AE,"&lt;10")</f>
        <v>0</v>
      </c>
      <c r="AI43" s="143">
        <v>9.5</v>
      </c>
      <c r="AJ43">
        <f>SUMIFS(sz!BB:BB,sz!$AS:$AS,"&gt;8,99",sz!$AS:$AS,"&lt;10")</f>
        <v>0</v>
      </c>
      <c r="AM43">
        <f>SUMIFS(sz!BE:BE,sz!$AS:$AS,"&gt;8,99",sz!$AS:$AS,"&lt;10")</f>
        <v>0</v>
      </c>
      <c r="AT43" s="143">
        <v>9.5</v>
      </c>
      <c r="AU43">
        <f>SUMIFS(sz!BP:BP,sz!$BG:$BG,"&gt;8,99",sz!$BG:$BG,"&lt;10")</f>
        <v>0</v>
      </c>
      <c r="AX43">
        <f>SUMIFS(sz!BS:BS,sz!$BG:$BG,"&gt;8,99",sz!$BG:$BG,"&lt;10")</f>
        <v>0</v>
      </c>
      <c r="BE43" s="143">
        <v>9.5</v>
      </c>
      <c r="BF43">
        <f>SUMIFS(sz!CE:CE,sz!$BV:$BV,"&gt;8,99",sz!$BV:$BV,"&lt;10")</f>
        <v>0</v>
      </c>
      <c r="BI43">
        <f>SUMIFS(sz!CH:CH,sz!$BV:$BV,"&gt;8,99",sz!$BV:$BV,"&lt;10")</f>
        <v>0</v>
      </c>
      <c r="BP43" s="143">
        <v>9.5</v>
      </c>
      <c r="BQ43">
        <f>SUMIFS(sz!CT:CT,sz!$CK:$CK,"&gt;8,99",sz!$CK:$CK,"&lt;10")</f>
        <v>0</v>
      </c>
      <c r="BT43">
        <f>SUMIFS(sz!CW:CW,sz!$CK:$CK,"&gt;8,99",sz!$CK:$CK,"&lt;10")</f>
        <v>0</v>
      </c>
      <c r="CA43" s="143">
        <v>9.5</v>
      </c>
      <c r="CB43">
        <f>SUMIFS(sz!DI:DI,sz!$CZ:$CZ,"&gt;8,99",sz!$CZ:$CZ,"&lt;10")</f>
        <v>0</v>
      </c>
      <c r="CE43">
        <f>SUMIFS(sz!DL:DL,sz!$CZ:$CZ,"&gt;8,99",sz!$CZ:$CZ,"&lt;10")</f>
        <v>0</v>
      </c>
      <c r="CL43" s="143">
        <v>9.5</v>
      </c>
      <c r="CM43">
        <f>SUMIFS(sz!DX:DX,sz!$DO:$DO,"&gt;8,99",sz!$DO:$DO,"&lt;10")</f>
        <v>0</v>
      </c>
      <c r="CP43">
        <f>SUMIFS(sz!EA:EA,sz!$DO:$DO,"&gt;8,99",sz!$DO:$DO,"&lt;10")</f>
        <v>0</v>
      </c>
    </row>
    <row r="44" spans="2:94">
      <c r="B44" s="143">
        <v>10.5</v>
      </c>
      <c r="C44" s="144">
        <f>SUMIFS(sz!L:L,sz!$B:$B,"&gt;9,99",sz!$B:$B,"&lt;11")</f>
        <v>0</v>
      </c>
      <c r="F44">
        <f>SUMIFS(sz!O:O,sz!$B:$B,"&gt;9,99",sz!$B:$B,"&lt;11")</f>
        <v>0</v>
      </c>
      <c r="M44" s="143">
        <v>10.5</v>
      </c>
      <c r="N44">
        <f>SUMIFS(sz!Z:Z,sz!$Q:$Q,"&gt;9,99",sz!$Q:$Q,"&lt;11")</f>
        <v>0</v>
      </c>
      <c r="Q44">
        <f>SUMIFS(sz!AC:AC,sz!$Q:$Q,"&gt;9,99",sz!$Q:$Q,"&lt;11")</f>
        <v>0</v>
      </c>
      <c r="X44" s="143">
        <v>10.5</v>
      </c>
      <c r="Y44">
        <f>SUMIFS(sz!AN:AN,sz!$AE:$AE,"&gt;9,99",sz!$AE:$AE,"&lt;11")</f>
        <v>0</v>
      </c>
      <c r="AB44">
        <f>SUMIFS(sz!AQ:AQ,sz!$AE:$AE,"&gt;9,99",sz!$AE:$AE,"&lt;11")</f>
        <v>0</v>
      </c>
      <c r="AI44" s="143">
        <v>10.5</v>
      </c>
      <c r="AJ44">
        <f>SUMIFS(sz!BB:BB,sz!$AS:$AS,"&gt;9,99",sz!$AS:$AS,"&lt;11")</f>
        <v>0</v>
      </c>
      <c r="AM44">
        <f>SUMIFS(sz!BE:BE,sz!$AS:$AS,"&gt;9,99",sz!$AS:$AS,"&lt;11")</f>
        <v>0</v>
      </c>
      <c r="AT44" s="143">
        <v>10.5</v>
      </c>
      <c r="AU44">
        <f>SUMIFS(sz!BP:BP,sz!$BG:$BG,"&gt;9,99",sz!$BG:$BG,"&lt;11")</f>
        <v>0</v>
      </c>
      <c r="AX44">
        <f>SUMIFS(sz!BS:BS,sz!$BG:$BG,"&gt;9,99",sz!$BG:$BG,"&lt;11")</f>
        <v>0</v>
      </c>
      <c r="BE44" s="143">
        <v>10.5</v>
      </c>
      <c r="BF44">
        <f>SUMIFS(sz!CE:CE,sz!$BV:$BV,"&gt;9,99",sz!$BV:$BV,"&lt;11")</f>
        <v>0</v>
      </c>
      <c r="BI44">
        <f>SUMIFS(sz!CH:CH,sz!$BV:$BV,"&gt;9,99",sz!$BV:$BV,"&lt;11")</f>
        <v>0</v>
      </c>
      <c r="BP44" s="143">
        <v>10.5</v>
      </c>
      <c r="BQ44">
        <f>SUMIFS(sz!CT:CT,sz!$CK:$CK,"&gt;9,99",sz!$CK:$CK,"&lt;11")</f>
        <v>0</v>
      </c>
      <c r="BT44">
        <f>SUMIFS(sz!CW:CW,sz!$CK:$CK,"&gt;9,99",sz!$CK:$CK,"&lt;11")</f>
        <v>0</v>
      </c>
      <c r="CA44" s="143">
        <v>10.5</v>
      </c>
      <c r="CB44">
        <f>SUMIFS(sz!DI:DI,sz!$CZ:$CZ,"&gt;9,99",sz!$CZ:$CZ,"&lt;11")</f>
        <v>0</v>
      </c>
      <c r="CE44">
        <f>SUMIFS(sz!DL:DL,sz!$CZ:$CZ,"&gt;9,99",sz!$CZ:$CZ,"&lt;11")</f>
        <v>0</v>
      </c>
      <c r="CL44" s="143">
        <v>10.5</v>
      </c>
      <c r="CM44">
        <f>SUMIFS(sz!DX:DX,sz!$DO:$DO,"&gt;9,99",sz!$DO:$DO,"&lt;11")</f>
        <v>0</v>
      </c>
      <c r="CP44">
        <f>SUMIFS(sz!EA:EA,sz!$DO:$DO,"&gt;9,99",sz!$DO:$DO,"&lt;11")</f>
        <v>0</v>
      </c>
    </row>
    <row r="45" spans="2:94">
      <c r="B45" s="143">
        <v>11.5</v>
      </c>
      <c r="C45" s="144">
        <f>SUMIFS(sz!L:L,sz!$B:$B,"&gt;10,99",sz!$B:$B,"&lt;12")</f>
        <v>0</v>
      </c>
      <c r="F45">
        <f>SUMIFS(sz!O:O,sz!$B:$B,"&gt;10,99",sz!$B:$B,"&lt;12")</f>
        <v>0</v>
      </c>
      <c r="M45" s="143">
        <v>11.5</v>
      </c>
      <c r="N45">
        <f>SUMIFS(sz!Z:Z,sz!$Q:$Q,"&gt;10,99",sz!$Q:$Q,"&lt;12")</f>
        <v>0</v>
      </c>
      <c r="Q45">
        <f>SUMIFS(sz!AC:AC,sz!$Q:$Q,"&gt;10,99",sz!$Q:$Q,"&lt;12")</f>
        <v>0</v>
      </c>
      <c r="X45" s="143">
        <v>11.5</v>
      </c>
      <c r="Y45">
        <f>SUMIFS(sz!AN:AN,sz!$AE:$AE,"&gt;10,99",sz!$AE:$AE,"&lt;12")</f>
        <v>0</v>
      </c>
      <c r="AB45">
        <f>SUMIFS(sz!AQ:AQ,sz!$AE:$AE,"&gt;10,99",sz!$AE:$AE,"&lt;12")</f>
        <v>0</v>
      </c>
      <c r="AI45" s="143">
        <v>11.5</v>
      </c>
      <c r="AJ45">
        <f>SUMIFS(sz!BB:BB,sz!$AS:$AS,"&gt;10,99",sz!$AS:$AS,"&lt;12")</f>
        <v>0</v>
      </c>
      <c r="AM45">
        <f>SUMIFS(sz!BE:BE,sz!$AS:$AS,"&gt;10,99",sz!$AS:$AS,"&lt;12")</f>
        <v>0</v>
      </c>
      <c r="AT45" s="143">
        <v>11.5</v>
      </c>
      <c r="AU45">
        <f>SUMIFS(sz!BP:BP,sz!$BG:$BG,"&gt;10,99",sz!$BG:$BG,"&lt;12")</f>
        <v>0</v>
      </c>
      <c r="AX45">
        <f>SUMIFS(sz!BS:BS,sz!$BG:$BG,"&gt;10,99",sz!$BG:$BG,"&lt;12")</f>
        <v>0</v>
      </c>
      <c r="BE45" s="143">
        <v>11.5</v>
      </c>
      <c r="BF45">
        <f>SUMIFS(sz!CE:CE,sz!$BV:$BV,"&gt;10,99",sz!$BV:$BV,"&lt;12")</f>
        <v>0</v>
      </c>
      <c r="BI45">
        <f>SUMIFS(sz!CH:CH,sz!$BV:$BV,"&gt;10,99",sz!$BV:$BV,"&lt;12")</f>
        <v>0</v>
      </c>
      <c r="BP45" s="143">
        <v>11.5</v>
      </c>
      <c r="BQ45">
        <f>SUMIFS(sz!CT:CT,sz!$CK:$CK,"&gt;10,99",sz!$CK:$CK,"&lt;12")</f>
        <v>0</v>
      </c>
      <c r="BT45">
        <f>SUMIFS(sz!CW:CW,sz!$CK:$CK,"&gt;10,99",sz!$CK:$CK,"&lt;12")</f>
        <v>0</v>
      </c>
      <c r="CA45" s="143">
        <v>11.5</v>
      </c>
      <c r="CB45">
        <f>SUMIFS(sz!DI:DI,sz!$CZ:$CZ,"&gt;10,99",sz!$CZ:$CZ,"&lt;12")</f>
        <v>0</v>
      </c>
      <c r="CE45">
        <f>SUMIFS(sz!DL:DL,sz!$CZ:$CZ,"&gt;10,99",sz!$CZ:$CZ,"&lt;12")</f>
        <v>0</v>
      </c>
      <c r="CL45" s="143">
        <v>11.5</v>
      </c>
      <c r="CM45">
        <f>SUMIFS(sz!DX:DX,sz!$DO:$DO,"&gt;10,99",sz!$DO:$DO,"&lt;12")</f>
        <v>0</v>
      </c>
      <c r="CP45">
        <f>SUMIFS(sz!EA:EA,sz!$DO:$DO,"&gt;10,99",sz!$DO:$DO,"&lt;12")</f>
        <v>0</v>
      </c>
    </row>
    <row r="46" spans="2:94">
      <c r="C46" s="144"/>
    </row>
    <row r="47" spans="2:94">
      <c r="C47" s="144">
        <f>SUM(C41:C46)</f>
        <v>0</v>
      </c>
      <c r="F47">
        <f>SUM(F41:F46)</f>
        <v>0</v>
      </c>
      <c r="N47">
        <f>SUM(N41:N46)</f>
        <v>0</v>
      </c>
      <c r="Q47">
        <f>SUM(Q41:Q46)</f>
        <v>0</v>
      </c>
      <c r="Y47">
        <f>SUM(Y41:Y46)</f>
        <v>0</v>
      </c>
      <c r="AB47">
        <f>SUM(AB41:AB46)</f>
        <v>0</v>
      </c>
      <c r="AJ47">
        <f>SUM(AJ41:AJ46)</f>
        <v>0</v>
      </c>
      <c r="AM47">
        <f>SUM(AM41:AM46)</f>
        <v>0</v>
      </c>
      <c r="AU47">
        <f>SUM(AU41:AU46)</f>
        <v>0</v>
      </c>
      <c r="AX47">
        <f>SUM(AX41:AX46)</f>
        <v>0</v>
      </c>
      <c r="BF47">
        <f>SUM(BF41:BF46)</f>
        <v>0</v>
      </c>
      <c r="BI47">
        <f>SUM(BI41:BI46)</f>
        <v>0</v>
      </c>
      <c r="BQ47">
        <f>SUM(BQ41:BQ46)</f>
        <v>0</v>
      </c>
      <c r="BT47">
        <f>SUM(BT41:BT46)</f>
        <v>0</v>
      </c>
      <c r="CB47">
        <f>SUM(CB41:CB46)</f>
        <v>0</v>
      </c>
      <c r="CE47">
        <f>SUM(CE41:CE46)</f>
        <v>0</v>
      </c>
      <c r="CM47">
        <f>SUM(CM41:CM46)</f>
        <v>0</v>
      </c>
      <c r="CP47">
        <f>SUM(CP41:CP46)</f>
        <v>0</v>
      </c>
    </row>
    <row r="49" spans="3:94">
      <c r="C49">
        <f>IF(C47=C4,0,1)</f>
        <v>0</v>
      </c>
      <c r="F49">
        <f>IF(F47=F4,0,1)</f>
        <v>0</v>
      </c>
      <c r="N49">
        <f>IF(N47=N4,0,1)</f>
        <v>0</v>
      </c>
      <c r="Q49">
        <f>IF(Q47=Q4,0,1)</f>
        <v>0</v>
      </c>
      <c r="Y49">
        <f>IF(Y47=Y4,0,1)</f>
        <v>0</v>
      </c>
      <c r="AB49">
        <f>IF(AB47=AB4,0,1)</f>
        <v>0</v>
      </c>
      <c r="AJ49">
        <f>IF(AJ47=AJ4,0,1)</f>
        <v>0</v>
      </c>
      <c r="AM49">
        <f>IF(AM47=AM4,0,1)</f>
        <v>0</v>
      </c>
      <c r="AU49">
        <f>IF(AU47=AU4,0,1)</f>
        <v>0</v>
      </c>
      <c r="AX49">
        <f>IF(AX47=AX4,0,1)</f>
        <v>0</v>
      </c>
      <c r="BF49">
        <f>IF(BF47=BF4,0,1)</f>
        <v>0</v>
      </c>
      <c r="BI49">
        <f>IF(BI47=BI4,0,1)</f>
        <v>0</v>
      </c>
      <c r="BQ49">
        <f>IF(BQ47=BQ4,0,1)</f>
        <v>0</v>
      </c>
      <c r="BT49">
        <f>IF(BT47=BT4,0,1)</f>
        <v>0</v>
      </c>
      <c r="CB49">
        <f>IF(CB47=CB4,0,1)</f>
        <v>0</v>
      </c>
      <c r="CE49">
        <f>IF(CE47=CE4,0,1)</f>
        <v>0</v>
      </c>
      <c r="CM49">
        <f>IF(CM47=CM4,0,1)</f>
        <v>0</v>
      </c>
      <c r="CP49">
        <f>IF(CP47=CP4,0,1)</f>
        <v>0</v>
      </c>
    </row>
    <row r="51" spans="3:94">
      <c r="AX51" s="57"/>
      <c r="BI51" s="57"/>
      <c r="BT51" s="57"/>
      <c r="CE51" s="57"/>
      <c r="CP51" s="57"/>
    </row>
    <row r="709" ht="14.25" customHeight="1"/>
  </sheetData>
  <sheetProtection algorithmName="SHA-512" hashValue="n1UkmYKUtVRe25U8/De34yWA5sOGQbnJHNPMFw24md0qzunb3oOw0BBaD54Fs0uAM6TkKkfut8/4ENNIhLmyjg==" saltValue="cw+lHtDOXfugQ+y0tyOBNQ==" spinCount="100000" sheet="1" objects="1" scenarios="1"/>
  <conditionalFormatting sqref="C49">
    <cfRule type="cellIs" dxfId="33" priority="34" operator="equal">
      <formula>0</formula>
    </cfRule>
  </conditionalFormatting>
  <conditionalFormatting sqref="F49:K49">
    <cfRule type="cellIs" dxfId="32" priority="33" operator="equal">
      <formula>0</formula>
    </cfRule>
  </conditionalFormatting>
  <conditionalFormatting sqref="CP49">
    <cfRule type="cellIs" dxfId="31" priority="17" operator="equal">
      <formula>0</formula>
    </cfRule>
  </conditionalFormatting>
  <conditionalFormatting sqref="N49">
    <cfRule type="cellIs" dxfId="30" priority="32" operator="equal">
      <formula>0</formula>
    </cfRule>
  </conditionalFormatting>
  <conditionalFormatting sqref="Q49">
    <cfRule type="cellIs" dxfId="29" priority="31" operator="equal">
      <formula>0</formula>
    </cfRule>
  </conditionalFormatting>
  <conditionalFormatting sqref="Y49">
    <cfRule type="cellIs" dxfId="28" priority="30" operator="equal">
      <formula>0</formula>
    </cfRule>
  </conditionalFormatting>
  <conditionalFormatting sqref="AB49">
    <cfRule type="cellIs" dxfId="27" priority="29" operator="equal">
      <formula>0</formula>
    </cfRule>
  </conditionalFormatting>
  <conditionalFormatting sqref="AJ49">
    <cfRule type="cellIs" dxfId="26" priority="28" operator="equal">
      <formula>0</formula>
    </cfRule>
  </conditionalFormatting>
  <conditionalFormatting sqref="AM49">
    <cfRule type="cellIs" dxfId="25" priority="27" operator="equal">
      <formula>0</formula>
    </cfRule>
  </conditionalFormatting>
  <conditionalFormatting sqref="AU49">
    <cfRule type="cellIs" dxfId="24" priority="26" operator="equal">
      <formula>0</formula>
    </cfRule>
  </conditionalFormatting>
  <conditionalFormatting sqref="AX49">
    <cfRule type="cellIs" dxfId="23" priority="25" operator="equal">
      <formula>0</formula>
    </cfRule>
  </conditionalFormatting>
  <conditionalFormatting sqref="BF49">
    <cfRule type="cellIs" dxfId="22" priority="24" operator="equal">
      <formula>0</formula>
    </cfRule>
  </conditionalFormatting>
  <conditionalFormatting sqref="BI49">
    <cfRule type="cellIs" dxfId="21" priority="23" operator="equal">
      <formula>0</formula>
    </cfRule>
  </conditionalFormatting>
  <conditionalFormatting sqref="BQ49">
    <cfRule type="cellIs" dxfId="20" priority="22" operator="equal">
      <formula>0</formula>
    </cfRule>
  </conditionalFormatting>
  <conditionalFormatting sqref="BT49">
    <cfRule type="cellIs" dxfId="19" priority="21" operator="equal">
      <formula>0</formula>
    </cfRule>
  </conditionalFormatting>
  <conditionalFormatting sqref="CB49">
    <cfRule type="cellIs" dxfId="18" priority="20" operator="equal">
      <formula>0</formula>
    </cfRule>
  </conditionalFormatting>
  <conditionalFormatting sqref="CE49">
    <cfRule type="cellIs" dxfId="17" priority="19" operator="equal">
      <formula>0</formula>
    </cfRule>
  </conditionalFormatting>
  <conditionalFormatting sqref="CM49">
    <cfRule type="cellIs" dxfId="16" priority="18" operator="equal">
      <formula>0</formula>
    </cfRule>
  </conditionalFormatting>
  <conditionalFormatting sqref="R49 U49:V49">
    <cfRule type="cellIs" dxfId="15" priority="16" operator="equal">
      <formula>0</formula>
    </cfRule>
  </conditionalFormatting>
  <conditionalFormatting sqref="AC49 AF49:AG49">
    <cfRule type="cellIs" dxfId="14" priority="15" operator="equal">
      <formula>0</formula>
    </cfRule>
  </conditionalFormatting>
  <conditionalFormatting sqref="AN49 AQ49:AR49">
    <cfRule type="cellIs" dxfId="13" priority="14" operator="equal">
      <formula>0</formula>
    </cfRule>
  </conditionalFormatting>
  <conditionalFormatting sqref="AY49 BB49:BC49">
    <cfRule type="cellIs" dxfId="12" priority="13" operator="equal">
      <formula>0</formula>
    </cfRule>
  </conditionalFormatting>
  <conditionalFormatting sqref="BJ49 BM49:BN49">
    <cfRule type="cellIs" dxfId="11" priority="12" operator="equal">
      <formula>0</formula>
    </cfRule>
  </conditionalFormatting>
  <conditionalFormatting sqref="BU49 BX49:BY49">
    <cfRule type="cellIs" dxfId="10" priority="11" operator="equal">
      <formula>0</formula>
    </cfRule>
  </conditionalFormatting>
  <conditionalFormatting sqref="CF49 CI49:CJ49">
    <cfRule type="cellIs" dxfId="9" priority="10" operator="equal">
      <formula>0</formula>
    </cfRule>
  </conditionalFormatting>
  <conditionalFormatting sqref="CQ49 CT49:CU49">
    <cfRule type="cellIs" dxfId="8" priority="9" operator="equal">
      <formula>0</formula>
    </cfRule>
  </conditionalFormatting>
  <conditionalFormatting sqref="S49:T49">
    <cfRule type="cellIs" dxfId="7" priority="8" operator="equal">
      <formula>0</formula>
    </cfRule>
  </conditionalFormatting>
  <conditionalFormatting sqref="AD49:AE49">
    <cfRule type="cellIs" dxfId="6" priority="7" operator="equal">
      <formula>0</formula>
    </cfRule>
  </conditionalFormatting>
  <conditionalFormatting sqref="AO49:AP49">
    <cfRule type="cellIs" dxfId="5" priority="6" operator="equal">
      <formula>0</formula>
    </cfRule>
  </conditionalFormatting>
  <conditionalFormatting sqref="AZ49:BA49">
    <cfRule type="cellIs" dxfId="4" priority="5" operator="equal">
      <formula>0</formula>
    </cfRule>
  </conditionalFormatting>
  <conditionalFormatting sqref="BK49:BL49">
    <cfRule type="cellIs" dxfId="3" priority="4" operator="equal">
      <formula>0</formula>
    </cfRule>
  </conditionalFormatting>
  <conditionalFormatting sqref="BV49:BW49">
    <cfRule type="cellIs" dxfId="2" priority="3" operator="equal">
      <formula>0</formula>
    </cfRule>
  </conditionalFormatting>
  <conditionalFormatting sqref="CG49:CH49">
    <cfRule type="cellIs" dxfId="1" priority="2" operator="equal">
      <formula>0</formula>
    </cfRule>
  </conditionalFormatting>
  <conditionalFormatting sqref="CR49:CS49">
    <cfRule type="cellIs" dxfId="0" priority="1" operator="equal">
      <formula>0</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error="Helytelen fafaj elnevezés!_x000a_Lásd a Használati útmutatót:_x000a_B, CS, KTT, KST, GY, KŐRIS, JUHAR, SZIL, A, EKL, NYI, ÉGER, HÁRS, HNY, FUZ, EF, FF, LF, VF" xr:uid="{00000000-0002-0000-0800-000000000000}">
          <x14:formula1>
            <xm:f>a!$A$2:$A$20</xm:f>
          </x14:formula1>
          <xm:sqref>A740:A1007 W740:W1007 AH740:AH1007 AS740:AS1007 BD740:BD1007 CK740:CK1007 BZ740:BZ1007 BO751:BO1007 BO2 BZ2 CK2 BD2 AS2 AH2 W2 A2 L2 L740:L1007</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unka5"/>
  <dimension ref="A1:FL1000"/>
  <sheetViews>
    <sheetView zoomScale="90" workbookViewId="0">
      <selection activeCell="M2" sqref="M2"/>
    </sheetView>
  </sheetViews>
  <sheetFormatPr defaultRowHeight="12.5"/>
  <cols>
    <col min="1" max="1" width="6.54296875" style="14" customWidth="1"/>
    <col min="2" max="2" width="4.453125" style="14" bestFit="1" customWidth="1"/>
    <col min="3" max="4" width="3.26953125" style="14" bestFit="1" customWidth="1"/>
    <col min="5" max="5" width="4.81640625" style="14" customWidth="1"/>
    <col min="6" max="6" width="6.54296875" style="14" customWidth="1"/>
    <col min="7" max="7" width="5.81640625" style="14" customWidth="1"/>
    <col min="8" max="8" width="7.54296875" style="14" customWidth="1"/>
    <col min="9" max="9" width="8.1796875" style="14" customWidth="1"/>
    <col min="10" max="10" width="9.1796875" style="14"/>
    <col min="11" max="11" width="24.1796875" style="14" bestFit="1" customWidth="1"/>
    <col min="12" max="12" width="6" style="56" customWidth="1"/>
    <col min="13" max="14" width="6" style="14" customWidth="1"/>
    <col min="15" max="15" width="3.26953125" style="14" customWidth="1"/>
    <col min="16" max="16" width="6.54296875" style="14" customWidth="1"/>
    <col min="17" max="17" width="4.453125" style="14" bestFit="1" customWidth="1"/>
    <col min="18" max="19" width="3.26953125" style="14" bestFit="1" customWidth="1"/>
    <col min="20" max="20" width="4.81640625" style="14" customWidth="1"/>
    <col min="21" max="21" width="6.54296875" style="14" customWidth="1"/>
    <col min="22" max="22" width="5.81640625" style="14" customWidth="1"/>
    <col min="23" max="23" width="7.54296875" style="14" customWidth="1"/>
    <col min="24" max="24" width="8.1796875" style="14" customWidth="1"/>
    <col min="25" max="25" width="9.1796875" style="14"/>
    <col min="26" max="26" width="6" style="14" bestFit="1" customWidth="1"/>
    <col min="27" max="27" width="6.26953125" style="14" customWidth="1"/>
    <col min="28" max="28" width="5" style="14" customWidth="1"/>
    <col min="29" max="29" width="3.26953125" style="14" customWidth="1"/>
    <col min="30" max="30" width="6.54296875" style="14" customWidth="1"/>
    <col min="31" max="31" width="4.453125" style="14" bestFit="1" customWidth="1"/>
    <col min="32" max="33" width="3.26953125" style="14" bestFit="1" customWidth="1"/>
    <col min="34" max="34" width="4.81640625" style="14" customWidth="1"/>
    <col min="35" max="35" width="6.54296875" style="14" customWidth="1"/>
    <col min="36" max="36" width="5.81640625" style="14" customWidth="1"/>
    <col min="37" max="37" width="7.54296875" style="14" customWidth="1"/>
    <col min="38" max="38" width="8.1796875" style="14" customWidth="1"/>
    <col min="39" max="39" width="11.453125" style="14" customWidth="1"/>
    <col min="40" max="40" width="6" style="14" bestFit="1" customWidth="1"/>
    <col min="41" max="41" width="6.26953125" style="14" customWidth="1"/>
    <col min="42" max="42" width="5" style="14" customWidth="1"/>
    <col min="43" max="43" width="3.26953125" style="14" customWidth="1"/>
    <col min="44" max="44" width="6.54296875" style="14" customWidth="1"/>
    <col min="45" max="45" width="4.453125" style="14" bestFit="1" customWidth="1"/>
    <col min="46" max="47" width="3.26953125" style="14" bestFit="1" customWidth="1"/>
    <col min="48" max="48" width="4.81640625" style="14" customWidth="1"/>
    <col min="49" max="49" width="6.54296875" style="14" customWidth="1"/>
    <col min="50" max="50" width="5.81640625" style="14" customWidth="1"/>
    <col min="51" max="51" width="7.54296875" style="14" customWidth="1"/>
    <col min="52" max="52" width="8.1796875" style="14" customWidth="1"/>
    <col min="53" max="53" width="11.453125" style="14" customWidth="1"/>
    <col min="54" max="54" width="6" style="14" bestFit="1" customWidth="1"/>
    <col min="55" max="55" width="6.26953125" style="14" customWidth="1"/>
    <col min="56" max="56" width="5" style="14" customWidth="1"/>
    <col min="57" max="57" width="3.26953125" style="14" customWidth="1"/>
    <col min="58" max="58" width="6.54296875" style="14" customWidth="1"/>
    <col min="59" max="59" width="4.453125" style="14" bestFit="1" customWidth="1"/>
    <col min="60" max="61" width="3.26953125" style="14" bestFit="1" customWidth="1"/>
    <col min="62" max="62" width="4.81640625" style="14" customWidth="1"/>
    <col min="63" max="63" width="6.54296875" style="14" customWidth="1"/>
    <col min="64" max="64" width="5.81640625" style="14" customWidth="1"/>
    <col min="65" max="65" width="7.54296875" style="14" customWidth="1"/>
    <col min="66" max="66" width="8.1796875" style="14" customWidth="1"/>
    <col min="67" max="67" width="11.453125" style="14" customWidth="1"/>
    <col min="68" max="68" width="6" style="14" bestFit="1" customWidth="1"/>
    <col min="69" max="69" width="6.26953125" style="14" customWidth="1"/>
    <col min="70" max="70" width="5" style="14" customWidth="1"/>
    <col min="71" max="71" width="3.26953125" style="14" customWidth="1"/>
    <col min="72" max="72" width="5.453125" style="14" customWidth="1"/>
    <col min="73" max="73" width="6.54296875" style="14" customWidth="1"/>
    <col min="74" max="74" width="4.453125" style="14" bestFit="1" customWidth="1"/>
    <col min="75" max="76" width="3.26953125" style="14" bestFit="1" customWidth="1"/>
    <col min="77" max="77" width="4.81640625" style="14" customWidth="1"/>
    <col min="78" max="78" width="6.54296875" style="14" customWidth="1"/>
    <col min="79" max="79" width="5.81640625" style="14" customWidth="1"/>
    <col min="80" max="80" width="7.54296875" style="14" customWidth="1"/>
    <col min="81" max="81" width="8.1796875" style="14" customWidth="1"/>
    <col min="82" max="82" width="11.453125" style="14" customWidth="1"/>
    <col min="83" max="83" width="6" style="14" bestFit="1" customWidth="1"/>
    <col min="84" max="84" width="6.26953125" style="14" customWidth="1"/>
    <col min="85" max="85" width="5" style="14" customWidth="1"/>
    <col min="86" max="86" width="3.26953125" style="14" customWidth="1"/>
    <col min="87" max="87" width="3.26953125" style="14" bestFit="1" customWidth="1"/>
    <col min="88" max="88" width="6.54296875" style="14" customWidth="1"/>
    <col min="89" max="89" width="4.453125" style="14" bestFit="1" customWidth="1"/>
    <col min="90" max="91" width="3.26953125" style="14" bestFit="1" customWidth="1"/>
    <col min="92" max="92" width="4.81640625" style="14" customWidth="1"/>
    <col min="93" max="93" width="6.54296875" style="14" customWidth="1"/>
    <col min="94" max="94" width="5.81640625" style="14" customWidth="1"/>
    <col min="95" max="95" width="7.54296875" style="14" customWidth="1"/>
    <col min="96" max="96" width="8.1796875" style="14" customWidth="1"/>
    <col min="97" max="97" width="11.453125" style="14" customWidth="1"/>
    <col min="98" max="98" width="6" style="14" bestFit="1" customWidth="1"/>
    <col min="99" max="99" width="6.26953125" style="14" customWidth="1"/>
    <col min="100" max="100" width="5" style="14" customWidth="1"/>
    <col min="101" max="101" width="3.26953125" style="14" customWidth="1"/>
    <col min="102" max="102" width="3.26953125" style="14" bestFit="1" customWidth="1"/>
    <col min="103" max="103" width="6.54296875" style="14" customWidth="1"/>
    <col min="104" max="104" width="4.453125" style="14" bestFit="1" customWidth="1"/>
    <col min="105" max="106" width="3.26953125" style="14" bestFit="1" customWidth="1"/>
    <col min="107" max="107" width="4.81640625" style="14" customWidth="1"/>
    <col min="108" max="108" width="6.54296875" style="14" customWidth="1"/>
    <col min="109" max="109" width="5.81640625" style="14" customWidth="1"/>
    <col min="110" max="110" width="7.54296875" style="14" customWidth="1"/>
    <col min="111" max="111" width="8.1796875" style="14" customWidth="1"/>
    <col min="112" max="112" width="11.453125" style="14" customWidth="1"/>
    <col min="113" max="113" width="6" style="14" bestFit="1" customWidth="1"/>
    <col min="114" max="114" width="6.26953125" style="14" customWidth="1"/>
    <col min="115" max="115" width="5" style="14" customWidth="1"/>
    <col min="116" max="116" width="3.26953125" style="14" customWidth="1"/>
    <col min="117" max="118" width="6.54296875" style="14" customWidth="1"/>
    <col min="119" max="119" width="4.453125" style="14" bestFit="1" customWidth="1"/>
    <col min="120" max="121" width="3.26953125" style="14" bestFit="1" customWidth="1"/>
    <col min="122" max="122" width="4.81640625" style="14" customWidth="1"/>
    <col min="123" max="123" width="6.54296875" style="14" customWidth="1"/>
    <col min="124" max="124" width="5.81640625" style="14" customWidth="1"/>
    <col min="125" max="125" width="7.54296875" style="14" customWidth="1"/>
    <col min="126" max="126" width="8.1796875" style="14" customWidth="1"/>
    <col min="127" max="127" width="11.453125" style="14" customWidth="1"/>
    <col min="128" max="128" width="6" style="14" bestFit="1" customWidth="1"/>
    <col min="129" max="129" width="6.26953125" style="14" customWidth="1"/>
    <col min="130" max="130" width="5" style="14" customWidth="1"/>
    <col min="131" max="131" width="3.26953125" style="14" customWidth="1"/>
    <col min="132" max="132" width="5.81640625" style="14" customWidth="1"/>
    <col min="133" max="133" width="7.54296875" style="14" customWidth="1"/>
    <col min="134" max="134" width="6" style="14" customWidth="1"/>
    <col min="135" max="135" width="4.81640625" style="14" customWidth="1"/>
    <col min="136" max="136" width="4.81640625" style="14" bestFit="1" customWidth="1"/>
    <col min="137" max="137" width="5.26953125" style="14" bestFit="1" customWidth="1"/>
    <col min="138" max="138" width="5.26953125" style="14" customWidth="1"/>
    <col min="139" max="140" width="9.1796875" style="14"/>
    <col min="141" max="141" width="6.54296875" style="14" customWidth="1"/>
    <col min="142" max="142" width="4.453125" style="14" bestFit="1" customWidth="1"/>
    <col min="143" max="144" width="3.26953125" style="14" bestFit="1" customWidth="1"/>
    <col min="145" max="145" width="4.81640625" style="14" customWidth="1"/>
    <col min="146" max="146" width="6.54296875" style="14" customWidth="1"/>
    <col min="147" max="147" width="5.81640625" style="14" customWidth="1"/>
    <col min="148" max="148" width="7.54296875" style="14" customWidth="1"/>
    <col min="149" max="149" width="6" style="14" customWidth="1"/>
    <col min="150" max="150" width="4.81640625" style="14" customWidth="1"/>
    <col min="151" max="151" width="4.81640625" style="14" bestFit="1" customWidth="1"/>
    <col min="152" max="152" width="5.26953125" style="14" bestFit="1" customWidth="1"/>
    <col min="153" max="153" width="5.26953125" style="14" customWidth="1"/>
    <col min="154" max="155" width="9.1796875" style="14"/>
    <col min="156" max="156" width="6.54296875" style="14" customWidth="1"/>
    <col min="157" max="157" width="4.453125" style="14" bestFit="1" customWidth="1"/>
    <col min="158" max="159" width="3.26953125" style="14" bestFit="1" customWidth="1"/>
    <col min="160" max="160" width="4.81640625" style="14" customWidth="1"/>
    <col min="161" max="161" width="6.54296875" style="14" customWidth="1"/>
    <col min="162" max="162" width="5.81640625" style="14" customWidth="1"/>
    <col min="163" max="163" width="7.54296875" style="14" customWidth="1"/>
    <col min="164" max="164" width="6" style="14" customWidth="1"/>
    <col min="165" max="165" width="4.81640625" style="14" customWidth="1"/>
    <col min="166" max="166" width="4.81640625" style="14" bestFit="1" customWidth="1"/>
    <col min="167" max="167" width="5.26953125" style="14" bestFit="1" customWidth="1"/>
    <col min="168" max="168" width="5.26953125" style="14" customWidth="1"/>
    <col min="169" max="240" width="9.1796875" style="14"/>
    <col min="241" max="241" width="6.54296875" style="14" customWidth="1"/>
    <col min="242" max="242" width="4.453125" style="14" bestFit="1" customWidth="1"/>
    <col min="243" max="244" width="3.26953125" style="14" bestFit="1" customWidth="1"/>
    <col min="245" max="245" width="4.81640625" style="14" customWidth="1"/>
    <col min="246" max="246" width="6.54296875" style="14" customWidth="1"/>
    <col min="247" max="247" width="5.81640625" style="14" customWidth="1"/>
    <col min="248" max="248" width="7.54296875" style="14" customWidth="1"/>
    <col min="249" max="249" width="6" style="14" customWidth="1"/>
    <col min="250" max="250" width="4.81640625" style="14" customWidth="1"/>
    <col min="251" max="251" width="4.81640625" style="14" bestFit="1" customWidth="1"/>
    <col min="252" max="252" width="5.26953125" style="14" bestFit="1" customWidth="1"/>
    <col min="253" max="253" width="6.26953125" style="14" customWidth="1"/>
    <col min="254" max="258" width="8.7265625" style="14" customWidth="1"/>
    <col min="259" max="259" width="6" style="14" customWidth="1"/>
    <col min="260" max="260" width="9.1796875" style="14"/>
    <col min="261" max="261" width="24.1796875" style="14" bestFit="1" customWidth="1"/>
    <col min="262" max="262" width="6.54296875" style="14" customWidth="1"/>
    <col min="263" max="263" width="4.453125" style="14" bestFit="1" customWidth="1"/>
    <col min="264" max="265" width="3.26953125" style="14" bestFit="1" customWidth="1"/>
    <col min="266" max="266" width="4.81640625" style="14" customWidth="1"/>
    <col min="267" max="267" width="6.54296875" style="14" customWidth="1"/>
    <col min="268" max="268" width="5.81640625" style="14" customWidth="1"/>
    <col min="269" max="269" width="7.54296875" style="14" customWidth="1"/>
    <col min="270" max="270" width="6" style="14" customWidth="1"/>
    <col min="271" max="271" width="4.81640625" style="14" customWidth="1"/>
    <col min="272" max="272" width="4.81640625" style="14" bestFit="1" customWidth="1"/>
    <col min="273" max="273" width="5.26953125" style="14" bestFit="1" customWidth="1"/>
    <col min="274" max="274" width="5.26953125" style="14" customWidth="1"/>
    <col min="275" max="276" width="9.1796875" style="14"/>
    <col min="277" max="277" width="6.54296875" style="14" customWidth="1"/>
    <col min="278" max="278" width="4.453125" style="14" bestFit="1" customWidth="1"/>
    <col min="279" max="280" width="3.26953125" style="14" bestFit="1" customWidth="1"/>
    <col min="281" max="281" width="4.81640625" style="14" customWidth="1"/>
    <col min="282" max="282" width="6.54296875" style="14" customWidth="1"/>
    <col min="283" max="283" width="5.81640625" style="14" customWidth="1"/>
    <col min="284" max="284" width="7.54296875" style="14" customWidth="1"/>
    <col min="285" max="285" width="6" style="14" customWidth="1"/>
    <col min="286" max="286" width="4.81640625" style="14" customWidth="1"/>
    <col min="287" max="287" width="4.81640625" style="14" bestFit="1" customWidth="1"/>
    <col min="288" max="288" width="5.26953125" style="14" bestFit="1" customWidth="1"/>
    <col min="289" max="289" width="5.26953125" style="14" customWidth="1"/>
    <col min="290" max="291" width="9.1796875" style="14"/>
    <col min="292" max="292" width="6.54296875" style="14" customWidth="1"/>
    <col min="293" max="293" width="4.453125" style="14" bestFit="1" customWidth="1"/>
    <col min="294" max="295" width="3.26953125" style="14" bestFit="1" customWidth="1"/>
    <col min="296" max="296" width="4.81640625" style="14" customWidth="1"/>
    <col min="297" max="297" width="6.54296875" style="14" customWidth="1"/>
    <col min="298" max="298" width="5.81640625" style="14" customWidth="1"/>
    <col min="299" max="299" width="7.54296875" style="14" customWidth="1"/>
    <col min="300" max="300" width="6" style="14" customWidth="1"/>
    <col min="301" max="301" width="4.81640625" style="14" customWidth="1"/>
    <col min="302" max="302" width="4.81640625" style="14" bestFit="1" customWidth="1"/>
    <col min="303" max="303" width="5.26953125" style="14" bestFit="1" customWidth="1"/>
    <col min="304" max="304" width="5.26953125" style="14" customWidth="1"/>
    <col min="305" max="306" width="9.1796875" style="14"/>
    <col min="307" max="307" width="6.54296875" style="14" customWidth="1"/>
    <col min="308" max="308" width="4.453125" style="14" bestFit="1" customWidth="1"/>
    <col min="309" max="310" width="3.26953125" style="14" bestFit="1" customWidth="1"/>
    <col min="311" max="311" width="4.81640625" style="14" customWidth="1"/>
    <col min="312" max="312" width="6.54296875" style="14" customWidth="1"/>
    <col min="313" max="313" width="5.81640625" style="14" customWidth="1"/>
    <col min="314" max="314" width="7.54296875" style="14" customWidth="1"/>
    <col min="315" max="315" width="6" style="14" customWidth="1"/>
    <col min="316" max="316" width="4.81640625" style="14" customWidth="1"/>
    <col min="317" max="317" width="4.81640625" style="14" bestFit="1" customWidth="1"/>
    <col min="318" max="318" width="5.26953125" style="14" bestFit="1" customWidth="1"/>
    <col min="319" max="319" width="5.26953125" style="14" customWidth="1"/>
    <col min="320" max="321" width="9.1796875" style="14"/>
    <col min="322" max="322" width="6.54296875" style="14" customWidth="1"/>
    <col min="323" max="323" width="4.453125" style="14" bestFit="1" customWidth="1"/>
    <col min="324" max="325" width="3.26953125" style="14" bestFit="1" customWidth="1"/>
    <col min="326" max="326" width="4.81640625" style="14" customWidth="1"/>
    <col min="327" max="327" width="6.54296875" style="14" customWidth="1"/>
    <col min="328" max="328" width="5.81640625" style="14" customWidth="1"/>
    <col min="329" max="329" width="7.54296875" style="14" customWidth="1"/>
    <col min="330" max="330" width="6" style="14" customWidth="1"/>
    <col min="331" max="331" width="4.81640625" style="14" customWidth="1"/>
    <col min="332" max="332" width="4.81640625" style="14" bestFit="1" customWidth="1"/>
    <col min="333" max="333" width="5.26953125" style="14" bestFit="1" customWidth="1"/>
    <col min="334" max="334" width="5.26953125" style="14" customWidth="1"/>
    <col min="335" max="336" width="9.1796875" style="14"/>
    <col min="337" max="337" width="6.54296875" style="14" customWidth="1"/>
    <col min="338" max="338" width="4.453125" style="14" bestFit="1" customWidth="1"/>
    <col min="339" max="340" width="3.26953125" style="14" bestFit="1" customWidth="1"/>
    <col min="341" max="341" width="4.81640625" style="14" customWidth="1"/>
    <col min="342" max="342" width="6.54296875" style="14" customWidth="1"/>
    <col min="343" max="343" width="5.81640625" style="14" customWidth="1"/>
    <col min="344" max="344" width="7.54296875" style="14" customWidth="1"/>
    <col min="345" max="345" width="6" style="14" customWidth="1"/>
    <col min="346" max="346" width="4.81640625" style="14" customWidth="1"/>
    <col min="347" max="347" width="4.81640625" style="14" bestFit="1" customWidth="1"/>
    <col min="348" max="348" width="5.26953125" style="14" bestFit="1" customWidth="1"/>
    <col min="349" max="349" width="5.26953125" style="14" customWidth="1"/>
    <col min="350" max="351" width="9.1796875" style="14"/>
    <col min="352" max="352" width="6.54296875" style="14" customWidth="1"/>
    <col min="353" max="353" width="4.453125" style="14" bestFit="1" customWidth="1"/>
    <col min="354" max="355" width="3.26953125" style="14" bestFit="1" customWidth="1"/>
    <col min="356" max="356" width="4.81640625" style="14" customWidth="1"/>
    <col min="357" max="357" width="6.54296875" style="14" customWidth="1"/>
    <col min="358" max="358" width="5.81640625" style="14" customWidth="1"/>
    <col min="359" max="359" width="7.54296875" style="14" customWidth="1"/>
    <col min="360" max="360" width="6" style="14" customWidth="1"/>
    <col min="361" max="361" width="4.81640625" style="14" customWidth="1"/>
    <col min="362" max="362" width="4.81640625" style="14" bestFit="1" customWidth="1"/>
    <col min="363" max="363" width="5.26953125" style="14" bestFit="1" customWidth="1"/>
    <col min="364" max="364" width="5.26953125" style="14" customWidth="1"/>
    <col min="365" max="366" width="9.1796875" style="14"/>
    <col min="367" max="367" width="6.54296875" style="14" customWidth="1"/>
    <col min="368" max="368" width="4.453125" style="14" bestFit="1" customWidth="1"/>
    <col min="369" max="370" width="3.26953125" style="14" bestFit="1" customWidth="1"/>
    <col min="371" max="371" width="4.81640625" style="14" customWidth="1"/>
    <col min="372" max="372" width="6.54296875" style="14" customWidth="1"/>
    <col min="373" max="373" width="5.81640625" style="14" customWidth="1"/>
    <col min="374" max="374" width="7.54296875" style="14" customWidth="1"/>
    <col min="375" max="375" width="6" style="14" customWidth="1"/>
    <col min="376" max="376" width="4.81640625" style="14" customWidth="1"/>
    <col min="377" max="377" width="4.81640625" style="14" bestFit="1" customWidth="1"/>
    <col min="378" max="378" width="5.26953125" style="14" bestFit="1" customWidth="1"/>
    <col min="379" max="379" width="5.26953125" style="14" customWidth="1"/>
    <col min="380" max="381" width="9.1796875" style="14"/>
    <col min="382" max="382" width="6.54296875" style="14" customWidth="1"/>
    <col min="383" max="383" width="4.453125" style="14" bestFit="1" customWidth="1"/>
    <col min="384" max="385" width="3.26953125" style="14" bestFit="1" customWidth="1"/>
    <col min="386" max="386" width="4.81640625" style="14" customWidth="1"/>
    <col min="387" max="387" width="6.54296875" style="14" customWidth="1"/>
    <col min="388" max="388" width="5.81640625" style="14" customWidth="1"/>
    <col min="389" max="389" width="7.54296875" style="14" customWidth="1"/>
    <col min="390" max="390" width="6" style="14" customWidth="1"/>
    <col min="391" max="391" width="4.81640625" style="14" customWidth="1"/>
    <col min="392" max="392" width="4.81640625" style="14" bestFit="1" customWidth="1"/>
    <col min="393" max="393" width="5.26953125" style="14" bestFit="1" customWidth="1"/>
    <col min="394" max="394" width="5.26953125" style="14" customWidth="1"/>
    <col min="395" max="396" width="9.1796875" style="14"/>
    <col min="397" max="397" width="6.54296875" style="14" customWidth="1"/>
    <col min="398" max="398" width="4.453125" style="14" bestFit="1" customWidth="1"/>
    <col min="399" max="400" width="3.26953125" style="14" bestFit="1" customWidth="1"/>
    <col min="401" max="401" width="4.81640625" style="14" customWidth="1"/>
    <col min="402" max="402" width="6.54296875" style="14" customWidth="1"/>
    <col min="403" max="403" width="5.81640625" style="14" customWidth="1"/>
    <col min="404" max="404" width="7.54296875" style="14" customWidth="1"/>
    <col min="405" max="405" width="6" style="14" customWidth="1"/>
    <col min="406" max="406" width="4.81640625" style="14" customWidth="1"/>
    <col min="407" max="407" width="4.81640625" style="14" bestFit="1" customWidth="1"/>
    <col min="408" max="408" width="5.26953125" style="14" bestFit="1" customWidth="1"/>
    <col min="409" max="409" width="5.26953125" style="14" customWidth="1"/>
    <col min="410" max="411" width="9.1796875" style="14"/>
    <col min="412" max="412" width="6.54296875" style="14" customWidth="1"/>
    <col min="413" max="413" width="4.453125" style="14" bestFit="1" customWidth="1"/>
    <col min="414" max="415" width="3.26953125" style="14" bestFit="1" customWidth="1"/>
    <col min="416" max="416" width="4.81640625" style="14" customWidth="1"/>
    <col min="417" max="417" width="6.54296875" style="14" customWidth="1"/>
    <col min="418" max="418" width="5.81640625" style="14" customWidth="1"/>
    <col min="419" max="419" width="7.54296875" style="14" customWidth="1"/>
    <col min="420" max="420" width="6" style="14" customWidth="1"/>
    <col min="421" max="421" width="4.81640625" style="14" customWidth="1"/>
    <col min="422" max="422" width="4.81640625" style="14" bestFit="1" customWidth="1"/>
    <col min="423" max="423" width="5.26953125" style="14" bestFit="1" customWidth="1"/>
    <col min="424" max="424" width="5.26953125" style="14" customWidth="1"/>
    <col min="425" max="496" width="9.1796875" style="14"/>
    <col min="497" max="497" width="6.54296875" style="14" customWidth="1"/>
    <col min="498" max="498" width="4.453125" style="14" bestFit="1" customWidth="1"/>
    <col min="499" max="500" width="3.26953125" style="14" bestFit="1" customWidth="1"/>
    <col min="501" max="501" width="4.81640625" style="14" customWidth="1"/>
    <col min="502" max="502" width="6.54296875" style="14" customWidth="1"/>
    <col min="503" max="503" width="5.81640625" style="14" customWidth="1"/>
    <col min="504" max="504" width="7.54296875" style="14" customWidth="1"/>
    <col min="505" max="505" width="6" style="14" customWidth="1"/>
    <col min="506" max="506" width="4.81640625" style="14" customWidth="1"/>
    <col min="507" max="507" width="4.81640625" style="14" bestFit="1" customWidth="1"/>
    <col min="508" max="508" width="5.26953125" style="14" bestFit="1" customWidth="1"/>
    <col min="509" max="509" width="6.26953125" style="14" customWidth="1"/>
    <col min="510" max="514" width="8.7265625" style="14" customWidth="1"/>
    <col min="515" max="515" width="6" style="14" customWidth="1"/>
    <col min="516" max="516" width="9.1796875" style="14"/>
    <col min="517" max="517" width="24.1796875" style="14" bestFit="1" customWidth="1"/>
    <col min="518" max="518" width="6.54296875" style="14" customWidth="1"/>
    <col min="519" max="519" width="4.453125" style="14" bestFit="1" customWidth="1"/>
    <col min="520" max="521" width="3.26953125" style="14" bestFit="1" customWidth="1"/>
    <col min="522" max="522" width="4.81640625" style="14" customWidth="1"/>
    <col min="523" max="523" width="6.54296875" style="14" customWidth="1"/>
    <col min="524" max="524" width="5.81640625" style="14" customWidth="1"/>
    <col min="525" max="525" width="7.54296875" style="14" customWidth="1"/>
    <col min="526" max="526" width="6" style="14" customWidth="1"/>
    <col min="527" max="527" width="4.81640625" style="14" customWidth="1"/>
    <col min="528" max="528" width="4.81640625" style="14" bestFit="1" customWidth="1"/>
    <col min="529" max="529" width="5.26953125" style="14" bestFit="1" customWidth="1"/>
    <col min="530" max="530" width="5.26953125" style="14" customWidth="1"/>
    <col min="531" max="532" width="9.1796875" style="14"/>
    <col min="533" max="533" width="6.54296875" style="14" customWidth="1"/>
    <col min="534" max="534" width="4.453125" style="14" bestFit="1" customWidth="1"/>
    <col min="535" max="536" width="3.26953125" style="14" bestFit="1" customWidth="1"/>
    <col min="537" max="537" width="4.81640625" style="14" customWidth="1"/>
    <col min="538" max="538" width="6.54296875" style="14" customWidth="1"/>
    <col min="539" max="539" width="5.81640625" style="14" customWidth="1"/>
    <col min="540" max="540" width="7.54296875" style="14" customWidth="1"/>
    <col min="541" max="541" width="6" style="14" customWidth="1"/>
    <col min="542" max="542" width="4.81640625" style="14" customWidth="1"/>
    <col min="543" max="543" width="4.81640625" style="14" bestFit="1" customWidth="1"/>
    <col min="544" max="544" width="5.26953125" style="14" bestFit="1" customWidth="1"/>
    <col min="545" max="545" width="5.26953125" style="14" customWidth="1"/>
    <col min="546" max="547" width="9.1796875" style="14"/>
    <col min="548" max="548" width="6.54296875" style="14" customWidth="1"/>
    <col min="549" max="549" width="4.453125" style="14" bestFit="1" customWidth="1"/>
    <col min="550" max="551" width="3.26953125" style="14" bestFit="1" customWidth="1"/>
    <col min="552" max="552" width="4.81640625" style="14" customWidth="1"/>
    <col min="553" max="553" width="6.54296875" style="14" customWidth="1"/>
    <col min="554" max="554" width="5.81640625" style="14" customWidth="1"/>
    <col min="555" max="555" width="7.54296875" style="14" customWidth="1"/>
    <col min="556" max="556" width="6" style="14" customWidth="1"/>
    <col min="557" max="557" width="4.81640625" style="14" customWidth="1"/>
    <col min="558" max="558" width="4.81640625" style="14" bestFit="1" customWidth="1"/>
    <col min="559" max="559" width="5.26953125" style="14" bestFit="1" customWidth="1"/>
    <col min="560" max="560" width="5.26953125" style="14" customWidth="1"/>
    <col min="561" max="562" width="9.1796875" style="14"/>
    <col min="563" max="563" width="6.54296875" style="14" customWidth="1"/>
    <col min="564" max="564" width="4.453125" style="14" bestFit="1" customWidth="1"/>
    <col min="565" max="566" width="3.26953125" style="14" bestFit="1" customWidth="1"/>
    <col min="567" max="567" width="4.81640625" style="14" customWidth="1"/>
    <col min="568" max="568" width="6.54296875" style="14" customWidth="1"/>
    <col min="569" max="569" width="5.81640625" style="14" customWidth="1"/>
    <col min="570" max="570" width="7.54296875" style="14" customWidth="1"/>
    <col min="571" max="571" width="6" style="14" customWidth="1"/>
    <col min="572" max="572" width="4.81640625" style="14" customWidth="1"/>
    <col min="573" max="573" width="4.81640625" style="14" bestFit="1" customWidth="1"/>
    <col min="574" max="574" width="5.26953125" style="14" bestFit="1" customWidth="1"/>
    <col min="575" max="575" width="5.26953125" style="14" customWidth="1"/>
    <col min="576" max="577" width="9.1796875" style="14"/>
    <col min="578" max="578" width="6.54296875" style="14" customWidth="1"/>
    <col min="579" max="579" width="4.453125" style="14" bestFit="1" customWidth="1"/>
    <col min="580" max="581" width="3.26953125" style="14" bestFit="1" customWidth="1"/>
    <col min="582" max="582" width="4.81640625" style="14" customWidth="1"/>
    <col min="583" max="583" width="6.54296875" style="14" customWidth="1"/>
    <col min="584" max="584" width="5.81640625" style="14" customWidth="1"/>
    <col min="585" max="585" width="7.54296875" style="14" customWidth="1"/>
    <col min="586" max="586" width="6" style="14" customWidth="1"/>
    <col min="587" max="587" width="4.81640625" style="14" customWidth="1"/>
    <col min="588" max="588" width="4.81640625" style="14" bestFit="1" customWidth="1"/>
    <col min="589" max="589" width="5.26953125" style="14" bestFit="1" customWidth="1"/>
    <col min="590" max="590" width="5.26953125" style="14" customWidth="1"/>
    <col min="591" max="592" width="9.1796875" style="14"/>
    <col min="593" max="593" width="6.54296875" style="14" customWidth="1"/>
    <col min="594" max="594" width="4.453125" style="14" bestFit="1" customWidth="1"/>
    <col min="595" max="596" width="3.26953125" style="14" bestFit="1" customWidth="1"/>
    <col min="597" max="597" width="4.81640625" style="14" customWidth="1"/>
    <col min="598" max="598" width="6.54296875" style="14" customWidth="1"/>
    <col min="599" max="599" width="5.81640625" style="14" customWidth="1"/>
    <col min="600" max="600" width="7.54296875" style="14" customWidth="1"/>
    <col min="601" max="601" width="6" style="14" customWidth="1"/>
    <col min="602" max="602" width="4.81640625" style="14" customWidth="1"/>
    <col min="603" max="603" width="4.81640625" style="14" bestFit="1" customWidth="1"/>
    <col min="604" max="604" width="5.26953125" style="14" bestFit="1" customWidth="1"/>
    <col min="605" max="605" width="5.26953125" style="14" customWidth="1"/>
    <col min="606" max="607" width="9.1796875" style="14"/>
    <col min="608" max="608" width="6.54296875" style="14" customWidth="1"/>
    <col min="609" max="609" width="4.453125" style="14" bestFit="1" customWidth="1"/>
    <col min="610" max="611" width="3.26953125" style="14" bestFit="1" customWidth="1"/>
    <col min="612" max="612" width="4.81640625" style="14" customWidth="1"/>
    <col min="613" max="613" width="6.54296875" style="14" customWidth="1"/>
    <col min="614" max="614" width="5.81640625" style="14" customWidth="1"/>
    <col min="615" max="615" width="7.54296875" style="14" customWidth="1"/>
    <col min="616" max="616" width="6" style="14" customWidth="1"/>
    <col min="617" max="617" width="4.81640625" style="14" customWidth="1"/>
    <col min="618" max="618" width="4.81640625" style="14" bestFit="1" customWidth="1"/>
    <col min="619" max="619" width="5.26953125" style="14" bestFit="1" customWidth="1"/>
    <col min="620" max="620" width="5.26953125" style="14" customWidth="1"/>
    <col min="621" max="622" width="9.1796875" style="14"/>
    <col min="623" max="623" width="6.54296875" style="14" customWidth="1"/>
    <col min="624" max="624" width="4.453125" style="14" bestFit="1" customWidth="1"/>
    <col min="625" max="626" width="3.26953125" style="14" bestFit="1" customWidth="1"/>
    <col min="627" max="627" width="4.81640625" style="14" customWidth="1"/>
    <col min="628" max="628" width="6.54296875" style="14" customWidth="1"/>
    <col min="629" max="629" width="5.81640625" style="14" customWidth="1"/>
    <col min="630" max="630" width="7.54296875" style="14" customWidth="1"/>
    <col min="631" max="631" width="6" style="14" customWidth="1"/>
    <col min="632" max="632" width="4.81640625" style="14" customWidth="1"/>
    <col min="633" max="633" width="4.81640625" style="14" bestFit="1" customWidth="1"/>
    <col min="634" max="634" width="5.26953125" style="14" bestFit="1" customWidth="1"/>
    <col min="635" max="635" width="5.26953125" style="14" customWidth="1"/>
    <col min="636" max="637" width="9.1796875" style="14"/>
    <col min="638" max="638" width="6.54296875" style="14" customWidth="1"/>
    <col min="639" max="639" width="4.453125" style="14" bestFit="1" customWidth="1"/>
    <col min="640" max="641" width="3.26953125" style="14" bestFit="1" customWidth="1"/>
    <col min="642" max="642" width="4.81640625" style="14" customWidth="1"/>
    <col min="643" max="643" width="6.54296875" style="14" customWidth="1"/>
    <col min="644" max="644" width="5.81640625" style="14" customWidth="1"/>
    <col min="645" max="645" width="7.54296875" style="14" customWidth="1"/>
    <col min="646" max="646" width="6" style="14" customWidth="1"/>
    <col min="647" max="647" width="4.81640625" style="14" customWidth="1"/>
    <col min="648" max="648" width="4.81640625" style="14" bestFit="1" customWidth="1"/>
    <col min="649" max="649" width="5.26953125" style="14" bestFit="1" customWidth="1"/>
    <col min="650" max="650" width="5.26953125" style="14" customWidth="1"/>
    <col min="651" max="652" width="9.1796875" style="14"/>
    <col min="653" max="653" width="6.54296875" style="14" customWidth="1"/>
    <col min="654" max="654" width="4.453125" style="14" bestFit="1" customWidth="1"/>
    <col min="655" max="656" width="3.26953125" style="14" bestFit="1" customWidth="1"/>
    <col min="657" max="657" width="4.81640625" style="14" customWidth="1"/>
    <col min="658" max="658" width="6.54296875" style="14" customWidth="1"/>
    <col min="659" max="659" width="5.81640625" style="14" customWidth="1"/>
    <col min="660" max="660" width="7.54296875" style="14" customWidth="1"/>
    <col min="661" max="661" width="6" style="14" customWidth="1"/>
    <col min="662" max="662" width="4.81640625" style="14" customWidth="1"/>
    <col min="663" max="663" width="4.81640625" style="14" bestFit="1" customWidth="1"/>
    <col min="664" max="664" width="5.26953125" style="14" bestFit="1" customWidth="1"/>
    <col min="665" max="665" width="5.26953125" style="14" customWidth="1"/>
    <col min="666" max="667" width="9.1796875" style="14"/>
    <col min="668" max="668" width="6.54296875" style="14" customWidth="1"/>
    <col min="669" max="669" width="4.453125" style="14" bestFit="1" customWidth="1"/>
    <col min="670" max="671" width="3.26953125" style="14" bestFit="1" customWidth="1"/>
    <col min="672" max="672" width="4.81640625" style="14" customWidth="1"/>
    <col min="673" max="673" width="6.54296875" style="14" customWidth="1"/>
    <col min="674" max="674" width="5.81640625" style="14" customWidth="1"/>
    <col min="675" max="675" width="7.54296875" style="14" customWidth="1"/>
    <col min="676" max="676" width="6" style="14" customWidth="1"/>
    <col min="677" max="677" width="4.81640625" style="14" customWidth="1"/>
    <col min="678" max="678" width="4.81640625" style="14" bestFit="1" customWidth="1"/>
    <col min="679" max="679" width="5.26953125" style="14" bestFit="1" customWidth="1"/>
    <col min="680" max="680" width="5.26953125" style="14" customWidth="1"/>
    <col min="681" max="752" width="9.1796875" style="14"/>
    <col min="753" max="753" width="6.54296875" style="14" customWidth="1"/>
    <col min="754" max="754" width="4.453125" style="14" bestFit="1" customWidth="1"/>
    <col min="755" max="756" width="3.26953125" style="14" bestFit="1" customWidth="1"/>
    <col min="757" max="757" width="4.81640625" style="14" customWidth="1"/>
    <col min="758" max="758" width="6.54296875" style="14" customWidth="1"/>
    <col min="759" max="759" width="5.81640625" style="14" customWidth="1"/>
    <col min="760" max="760" width="7.54296875" style="14" customWidth="1"/>
    <col min="761" max="761" width="6" style="14" customWidth="1"/>
    <col min="762" max="762" width="4.81640625" style="14" customWidth="1"/>
    <col min="763" max="763" width="4.81640625" style="14" bestFit="1" customWidth="1"/>
    <col min="764" max="764" width="5.26953125" style="14" bestFit="1" customWidth="1"/>
    <col min="765" max="765" width="6.26953125" style="14" customWidth="1"/>
    <col min="766" max="770" width="8.7265625" style="14" customWidth="1"/>
    <col min="771" max="771" width="6" style="14" customWidth="1"/>
    <col min="772" max="772" width="9.1796875" style="14"/>
    <col min="773" max="773" width="24.1796875" style="14" bestFit="1" customWidth="1"/>
    <col min="774" max="774" width="6.54296875" style="14" customWidth="1"/>
    <col min="775" max="775" width="4.453125" style="14" bestFit="1" customWidth="1"/>
    <col min="776" max="777" width="3.26953125" style="14" bestFit="1" customWidth="1"/>
    <col min="778" max="778" width="4.81640625" style="14" customWidth="1"/>
    <col min="779" max="779" width="6.54296875" style="14" customWidth="1"/>
    <col min="780" max="780" width="5.81640625" style="14" customWidth="1"/>
    <col min="781" max="781" width="7.54296875" style="14" customWidth="1"/>
    <col min="782" max="782" width="6" style="14" customWidth="1"/>
    <col min="783" max="783" width="4.81640625" style="14" customWidth="1"/>
    <col min="784" max="784" width="4.81640625" style="14" bestFit="1" customWidth="1"/>
    <col min="785" max="785" width="5.26953125" style="14" bestFit="1" customWidth="1"/>
    <col min="786" max="786" width="5.26953125" style="14" customWidth="1"/>
    <col min="787" max="788" width="9.1796875" style="14"/>
    <col min="789" max="789" width="6.54296875" style="14" customWidth="1"/>
    <col min="790" max="790" width="4.453125" style="14" bestFit="1" customWidth="1"/>
    <col min="791" max="792" width="3.26953125" style="14" bestFit="1" customWidth="1"/>
    <col min="793" max="793" width="4.81640625" style="14" customWidth="1"/>
    <col min="794" max="794" width="6.54296875" style="14" customWidth="1"/>
    <col min="795" max="795" width="5.81640625" style="14" customWidth="1"/>
    <col min="796" max="796" width="7.54296875" style="14" customWidth="1"/>
    <col min="797" max="797" width="6" style="14" customWidth="1"/>
    <col min="798" max="798" width="4.81640625" style="14" customWidth="1"/>
    <col min="799" max="799" width="4.81640625" style="14" bestFit="1" customWidth="1"/>
    <col min="800" max="800" width="5.26953125" style="14" bestFit="1" customWidth="1"/>
    <col min="801" max="801" width="5.26953125" style="14" customWidth="1"/>
    <col min="802" max="803" width="9.1796875" style="14"/>
    <col min="804" max="804" width="6.54296875" style="14" customWidth="1"/>
    <col min="805" max="805" width="4.453125" style="14" bestFit="1" customWidth="1"/>
    <col min="806" max="807" width="3.26953125" style="14" bestFit="1" customWidth="1"/>
    <col min="808" max="808" width="4.81640625" style="14" customWidth="1"/>
    <col min="809" max="809" width="6.54296875" style="14" customWidth="1"/>
    <col min="810" max="810" width="5.81640625" style="14" customWidth="1"/>
    <col min="811" max="811" width="7.54296875" style="14" customWidth="1"/>
    <col min="812" max="812" width="6" style="14" customWidth="1"/>
    <col min="813" max="813" width="4.81640625" style="14" customWidth="1"/>
    <col min="814" max="814" width="4.81640625" style="14" bestFit="1" customWidth="1"/>
    <col min="815" max="815" width="5.26953125" style="14" bestFit="1" customWidth="1"/>
    <col min="816" max="816" width="5.26953125" style="14" customWidth="1"/>
    <col min="817" max="818" width="9.1796875" style="14"/>
    <col min="819" max="819" width="6.54296875" style="14" customWidth="1"/>
    <col min="820" max="820" width="4.453125" style="14" bestFit="1" customWidth="1"/>
    <col min="821" max="822" width="3.26953125" style="14" bestFit="1" customWidth="1"/>
    <col min="823" max="823" width="4.81640625" style="14" customWidth="1"/>
    <col min="824" max="824" width="6.54296875" style="14" customWidth="1"/>
    <col min="825" max="825" width="5.81640625" style="14" customWidth="1"/>
    <col min="826" max="826" width="7.54296875" style="14" customWidth="1"/>
    <col min="827" max="827" width="6" style="14" customWidth="1"/>
    <col min="828" max="828" width="4.81640625" style="14" customWidth="1"/>
    <col min="829" max="829" width="4.81640625" style="14" bestFit="1" customWidth="1"/>
    <col min="830" max="830" width="5.26953125" style="14" bestFit="1" customWidth="1"/>
    <col min="831" max="831" width="5.26953125" style="14" customWidth="1"/>
    <col min="832" max="833" width="9.1796875" style="14"/>
    <col min="834" max="834" width="6.54296875" style="14" customWidth="1"/>
    <col min="835" max="835" width="4.453125" style="14" bestFit="1" customWidth="1"/>
    <col min="836" max="837" width="3.26953125" style="14" bestFit="1" customWidth="1"/>
    <col min="838" max="838" width="4.81640625" style="14" customWidth="1"/>
    <col min="839" max="839" width="6.54296875" style="14" customWidth="1"/>
    <col min="840" max="840" width="5.81640625" style="14" customWidth="1"/>
    <col min="841" max="841" width="7.54296875" style="14" customWidth="1"/>
    <col min="842" max="842" width="6" style="14" customWidth="1"/>
    <col min="843" max="843" width="4.81640625" style="14" customWidth="1"/>
    <col min="844" max="844" width="4.81640625" style="14" bestFit="1" customWidth="1"/>
    <col min="845" max="845" width="5.26953125" style="14" bestFit="1" customWidth="1"/>
    <col min="846" max="846" width="5.26953125" style="14" customWidth="1"/>
    <col min="847" max="848" width="9.1796875" style="14"/>
    <col min="849" max="849" width="6.54296875" style="14" customWidth="1"/>
    <col min="850" max="850" width="4.453125" style="14" bestFit="1" customWidth="1"/>
    <col min="851" max="852" width="3.26953125" style="14" bestFit="1" customWidth="1"/>
    <col min="853" max="853" width="4.81640625" style="14" customWidth="1"/>
    <col min="854" max="854" width="6.54296875" style="14" customWidth="1"/>
    <col min="855" max="855" width="5.81640625" style="14" customWidth="1"/>
    <col min="856" max="856" width="7.54296875" style="14" customWidth="1"/>
    <col min="857" max="857" width="6" style="14" customWidth="1"/>
    <col min="858" max="858" width="4.81640625" style="14" customWidth="1"/>
    <col min="859" max="859" width="4.81640625" style="14" bestFit="1" customWidth="1"/>
    <col min="860" max="860" width="5.26953125" style="14" bestFit="1" customWidth="1"/>
    <col min="861" max="861" width="5.26953125" style="14" customWidth="1"/>
    <col min="862" max="863" width="9.1796875" style="14"/>
    <col min="864" max="864" width="6.54296875" style="14" customWidth="1"/>
    <col min="865" max="865" width="4.453125" style="14" bestFit="1" customWidth="1"/>
    <col min="866" max="867" width="3.26953125" style="14" bestFit="1" customWidth="1"/>
    <col min="868" max="868" width="4.81640625" style="14" customWidth="1"/>
    <col min="869" max="869" width="6.54296875" style="14" customWidth="1"/>
    <col min="870" max="870" width="5.81640625" style="14" customWidth="1"/>
    <col min="871" max="871" width="7.54296875" style="14" customWidth="1"/>
    <col min="872" max="872" width="6" style="14" customWidth="1"/>
    <col min="873" max="873" width="4.81640625" style="14" customWidth="1"/>
    <col min="874" max="874" width="4.81640625" style="14" bestFit="1" customWidth="1"/>
    <col min="875" max="875" width="5.26953125" style="14" bestFit="1" customWidth="1"/>
    <col min="876" max="876" width="5.26953125" style="14" customWidth="1"/>
    <col min="877" max="878" width="9.1796875" style="14"/>
    <col min="879" max="879" width="6.54296875" style="14" customWidth="1"/>
    <col min="880" max="880" width="4.453125" style="14" bestFit="1" customWidth="1"/>
    <col min="881" max="882" width="3.26953125" style="14" bestFit="1" customWidth="1"/>
    <col min="883" max="883" width="4.81640625" style="14" customWidth="1"/>
    <col min="884" max="884" width="6.54296875" style="14" customWidth="1"/>
    <col min="885" max="885" width="5.81640625" style="14" customWidth="1"/>
    <col min="886" max="886" width="7.54296875" style="14" customWidth="1"/>
    <col min="887" max="887" width="6" style="14" customWidth="1"/>
    <col min="888" max="888" width="4.81640625" style="14" customWidth="1"/>
    <col min="889" max="889" width="4.81640625" style="14" bestFit="1" customWidth="1"/>
    <col min="890" max="890" width="5.26953125" style="14" bestFit="1" customWidth="1"/>
    <col min="891" max="891" width="5.26953125" style="14" customWidth="1"/>
    <col min="892" max="893" width="9.1796875" style="14"/>
    <col min="894" max="894" width="6.54296875" style="14" customWidth="1"/>
    <col min="895" max="895" width="4.453125" style="14" bestFit="1" customWidth="1"/>
    <col min="896" max="897" width="3.26953125" style="14" bestFit="1" customWidth="1"/>
    <col min="898" max="898" width="4.81640625" style="14" customWidth="1"/>
    <col min="899" max="899" width="6.54296875" style="14" customWidth="1"/>
    <col min="900" max="900" width="5.81640625" style="14" customWidth="1"/>
    <col min="901" max="901" width="7.54296875" style="14" customWidth="1"/>
    <col min="902" max="902" width="6" style="14" customWidth="1"/>
    <col min="903" max="903" width="4.81640625" style="14" customWidth="1"/>
    <col min="904" max="904" width="4.81640625" style="14" bestFit="1" customWidth="1"/>
    <col min="905" max="905" width="5.26953125" style="14" bestFit="1" customWidth="1"/>
    <col min="906" max="906" width="5.26953125" style="14" customWidth="1"/>
    <col min="907" max="908" width="9.1796875" style="14"/>
    <col min="909" max="909" width="6.54296875" style="14" customWidth="1"/>
    <col min="910" max="910" width="4.453125" style="14" bestFit="1" customWidth="1"/>
    <col min="911" max="912" width="3.26953125" style="14" bestFit="1" customWidth="1"/>
    <col min="913" max="913" width="4.81640625" style="14" customWidth="1"/>
    <col min="914" max="914" width="6.54296875" style="14" customWidth="1"/>
    <col min="915" max="915" width="5.81640625" style="14" customWidth="1"/>
    <col min="916" max="916" width="7.54296875" style="14" customWidth="1"/>
    <col min="917" max="917" width="6" style="14" customWidth="1"/>
    <col min="918" max="918" width="4.81640625" style="14" customWidth="1"/>
    <col min="919" max="919" width="4.81640625" style="14" bestFit="1" customWidth="1"/>
    <col min="920" max="920" width="5.26953125" style="14" bestFit="1" customWidth="1"/>
    <col min="921" max="921" width="5.26953125" style="14" customWidth="1"/>
    <col min="922" max="923" width="9.1796875" style="14"/>
    <col min="924" max="924" width="6.54296875" style="14" customWidth="1"/>
    <col min="925" max="925" width="4.453125" style="14" bestFit="1" customWidth="1"/>
    <col min="926" max="927" width="3.26953125" style="14" bestFit="1" customWidth="1"/>
    <col min="928" max="928" width="4.81640625" style="14" customWidth="1"/>
    <col min="929" max="929" width="6.54296875" style="14" customWidth="1"/>
    <col min="930" max="930" width="5.81640625" style="14" customWidth="1"/>
    <col min="931" max="931" width="7.54296875" style="14" customWidth="1"/>
    <col min="932" max="932" width="6" style="14" customWidth="1"/>
    <col min="933" max="933" width="4.81640625" style="14" customWidth="1"/>
    <col min="934" max="934" width="4.81640625" style="14" bestFit="1" customWidth="1"/>
    <col min="935" max="935" width="5.26953125" style="14" bestFit="1" customWidth="1"/>
    <col min="936" max="936" width="5.26953125" style="14" customWidth="1"/>
    <col min="937" max="1008" width="9.1796875" style="14"/>
    <col min="1009" max="1009" width="6.54296875" style="14" customWidth="1"/>
    <col min="1010" max="1010" width="4.453125" style="14" bestFit="1" customWidth="1"/>
    <col min="1011" max="1012" width="3.26953125" style="14" bestFit="1" customWidth="1"/>
    <col min="1013" max="1013" width="4.81640625" style="14" customWidth="1"/>
    <col min="1014" max="1014" width="6.54296875" style="14" customWidth="1"/>
    <col min="1015" max="1015" width="5.81640625" style="14" customWidth="1"/>
    <col min="1016" max="1016" width="7.54296875" style="14" customWidth="1"/>
    <col min="1017" max="1017" width="6" style="14" customWidth="1"/>
    <col min="1018" max="1018" width="4.81640625" style="14" customWidth="1"/>
    <col min="1019" max="1019" width="4.81640625" style="14" bestFit="1" customWidth="1"/>
    <col min="1020" max="1020" width="5.26953125" style="14" bestFit="1" customWidth="1"/>
    <col min="1021" max="1021" width="6.26953125" style="14" customWidth="1"/>
    <col min="1022" max="1026" width="8.7265625" style="14" customWidth="1"/>
    <col min="1027" max="1027" width="6" style="14" customWidth="1"/>
    <col min="1028" max="1028" width="9.1796875" style="14"/>
    <col min="1029" max="1029" width="24.1796875" style="14" bestFit="1" customWidth="1"/>
    <col min="1030" max="1030" width="6.54296875" style="14" customWidth="1"/>
    <col min="1031" max="1031" width="4.453125" style="14" bestFit="1" customWidth="1"/>
    <col min="1032" max="1033" width="3.26953125" style="14" bestFit="1" customWidth="1"/>
    <col min="1034" max="1034" width="4.81640625" style="14" customWidth="1"/>
    <col min="1035" max="1035" width="6.54296875" style="14" customWidth="1"/>
    <col min="1036" max="1036" width="5.81640625" style="14" customWidth="1"/>
    <col min="1037" max="1037" width="7.54296875" style="14" customWidth="1"/>
    <col min="1038" max="1038" width="6" style="14" customWidth="1"/>
    <col min="1039" max="1039" width="4.81640625" style="14" customWidth="1"/>
    <col min="1040" max="1040" width="4.81640625" style="14" bestFit="1" customWidth="1"/>
    <col min="1041" max="1041" width="5.26953125" style="14" bestFit="1" customWidth="1"/>
    <col min="1042" max="1042" width="5.26953125" style="14" customWidth="1"/>
    <col min="1043" max="1044" width="9.1796875" style="14"/>
    <col min="1045" max="1045" width="6.54296875" style="14" customWidth="1"/>
    <col min="1046" max="1046" width="4.453125" style="14" bestFit="1" customWidth="1"/>
    <col min="1047" max="1048" width="3.26953125" style="14" bestFit="1" customWidth="1"/>
    <col min="1049" max="1049" width="4.81640625" style="14" customWidth="1"/>
    <col min="1050" max="1050" width="6.54296875" style="14" customWidth="1"/>
    <col min="1051" max="1051" width="5.81640625" style="14" customWidth="1"/>
    <col min="1052" max="1052" width="7.54296875" style="14" customWidth="1"/>
    <col min="1053" max="1053" width="6" style="14" customWidth="1"/>
    <col min="1054" max="1054" width="4.81640625" style="14" customWidth="1"/>
    <col min="1055" max="1055" width="4.81640625" style="14" bestFit="1" customWidth="1"/>
    <col min="1056" max="1056" width="5.26953125" style="14" bestFit="1" customWidth="1"/>
    <col min="1057" max="1057" width="5.26953125" style="14" customWidth="1"/>
    <col min="1058" max="1059" width="9.1796875" style="14"/>
    <col min="1060" max="1060" width="6.54296875" style="14" customWidth="1"/>
    <col min="1061" max="1061" width="4.453125" style="14" bestFit="1" customWidth="1"/>
    <col min="1062" max="1063" width="3.26953125" style="14" bestFit="1" customWidth="1"/>
    <col min="1064" max="1064" width="4.81640625" style="14" customWidth="1"/>
    <col min="1065" max="1065" width="6.54296875" style="14" customWidth="1"/>
    <col min="1066" max="1066" width="5.81640625" style="14" customWidth="1"/>
    <col min="1067" max="1067" width="7.54296875" style="14" customWidth="1"/>
    <col min="1068" max="1068" width="6" style="14" customWidth="1"/>
    <col min="1069" max="1069" width="4.81640625" style="14" customWidth="1"/>
    <col min="1070" max="1070" width="4.81640625" style="14" bestFit="1" customWidth="1"/>
    <col min="1071" max="1071" width="5.26953125" style="14" bestFit="1" customWidth="1"/>
    <col min="1072" max="1072" width="5.26953125" style="14" customWidth="1"/>
    <col min="1073" max="1074" width="9.1796875" style="14"/>
    <col min="1075" max="1075" width="6.54296875" style="14" customWidth="1"/>
    <col min="1076" max="1076" width="4.453125" style="14" bestFit="1" customWidth="1"/>
    <col min="1077" max="1078" width="3.26953125" style="14" bestFit="1" customWidth="1"/>
    <col min="1079" max="1079" width="4.81640625" style="14" customWidth="1"/>
    <col min="1080" max="1080" width="6.54296875" style="14" customWidth="1"/>
    <col min="1081" max="1081" width="5.81640625" style="14" customWidth="1"/>
    <col min="1082" max="1082" width="7.54296875" style="14" customWidth="1"/>
    <col min="1083" max="1083" width="6" style="14" customWidth="1"/>
    <col min="1084" max="1084" width="4.81640625" style="14" customWidth="1"/>
    <col min="1085" max="1085" width="4.81640625" style="14" bestFit="1" customWidth="1"/>
    <col min="1086" max="1086" width="5.26953125" style="14" bestFit="1" customWidth="1"/>
    <col min="1087" max="1087" width="5.26953125" style="14" customWidth="1"/>
    <col min="1088" max="1089" width="9.1796875" style="14"/>
    <col min="1090" max="1090" width="6.54296875" style="14" customWidth="1"/>
    <col min="1091" max="1091" width="4.453125" style="14" bestFit="1" customWidth="1"/>
    <col min="1092" max="1093" width="3.26953125" style="14" bestFit="1" customWidth="1"/>
    <col min="1094" max="1094" width="4.81640625" style="14" customWidth="1"/>
    <col min="1095" max="1095" width="6.54296875" style="14" customWidth="1"/>
    <col min="1096" max="1096" width="5.81640625" style="14" customWidth="1"/>
    <col min="1097" max="1097" width="7.54296875" style="14" customWidth="1"/>
    <col min="1098" max="1098" width="6" style="14" customWidth="1"/>
    <col min="1099" max="1099" width="4.81640625" style="14" customWidth="1"/>
    <col min="1100" max="1100" width="4.81640625" style="14" bestFit="1" customWidth="1"/>
    <col min="1101" max="1101" width="5.26953125" style="14" bestFit="1" customWidth="1"/>
    <col min="1102" max="1102" width="5.26953125" style="14" customWidth="1"/>
    <col min="1103" max="1104" width="9.1796875" style="14"/>
    <col min="1105" max="1105" width="6.54296875" style="14" customWidth="1"/>
    <col min="1106" max="1106" width="4.453125" style="14" bestFit="1" customWidth="1"/>
    <col min="1107" max="1108" width="3.26953125" style="14" bestFit="1" customWidth="1"/>
    <col min="1109" max="1109" width="4.81640625" style="14" customWidth="1"/>
    <col min="1110" max="1110" width="6.54296875" style="14" customWidth="1"/>
    <col min="1111" max="1111" width="5.81640625" style="14" customWidth="1"/>
    <col min="1112" max="1112" width="7.54296875" style="14" customWidth="1"/>
    <col min="1113" max="1113" width="6" style="14" customWidth="1"/>
    <col min="1114" max="1114" width="4.81640625" style="14" customWidth="1"/>
    <col min="1115" max="1115" width="4.81640625" style="14" bestFit="1" customWidth="1"/>
    <col min="1116" max="1116" width="5.26953125" style="14" bestFit="1" customWidth="1"/>
    <col min="1117" max="1117" width="5.26953125" style="14" customWidth="1"/>
    <col min="1118" max="1119" width="9.1796875" style="14"/>
    <col min="1120" max="1120" width="6.54296875" style="14" customWidth="1"/>
    <col min="1121" max="1121" width="4.453125" style="14" bestFit="1" customWidth="1"/>
    <col min="1122" max="1123" width="3.26953125" style="14" bestFit="1" customWidth="1"/>
    <col min="1124" max="1124" width="4.81640625" style="14" customWidth="1"/>
    <col min="1125" max="1125" width="6.54296875" style="14" customWidth="1"/>
    <col min="1126" max="1126" width="5.81640625" style="14" customWidth="1"/>
    <col min="1127" max="1127" width="7.54296875" style="14" customWidth="1"/>
    <col min="1128" max="1128" width="6" style="14" customWidth="1"/>
    <col min="1129" max="1129" width="4.81640625" style="14" customWidth="1"/>
    <col min="1130" max="1130" width="4.81640625" style="14" bestFit="1" customWidth="1"/>
    <col min="1131" max="1131" width="5.26953125" style="14" bestFit="1" customWidth="1"/>
    <col min="1132" max="1132" width="5.26953125" style="14" customWidth="1"/>
    <col min="1133" max="1134" width="9.1796875" style="14"/>
    <col min="1135" max="1135" width="6.54296875" style="14" customWidth="1"/>
    <col min="1136" max="1136" width="4.453125" style="14" bestFit="1" customWidth="1"/>
    <col min="1137" max="1138" width="3.26953125" style="14" bestFit="1" customWidth="1"/>
    <col min="1139" max="1139" width="4.81640625" style="14" customWidth="1"/>
    <col min="1140" max="1140" width="6.54296875" style="14" customWidth="1"/>
    <col min="1141" max="1141" width="5.81640625" style="14" customWidth="1"/>
    <col min="1142" max="1142" width="7.54296875" style="14" customWidth="1"/>
    <col min="1143" max="1143" width="6" style="14" customWidth="1"/>
    <col min="1144" max="1144" width="4.81640625" style="14" customWidth="1"/>
    <col min="1145" max="1145" width="4.81640625" style="14" bestFit="1" customWidth="1"/>
    <col min="1146" max="1146" width="5.26953125" style="14" bestFit="1" customWidth="1"/>
    <col min="1147" max="1147" width="5.26953125" style="14" customWidth="1"/>
    <col min="1148" max="1149" width="9.1796875" style="14"/>
    <col min="1150" max="1150" width="6.54296875" style="14" customWidth="1"/>
    <col min="1151" max="1151" width="4.453125" style="14" bestFit="1" customWidth="1"/>
    <col min="1152" max="1153" width="3.26953125" style="14" bestFit="1" customWidth="1"/>
    <col min="1154" max="1154" width="4.81640625" style="14" customWidth="1"/>
    <col min="1155" max="1155" width="6.54296875" style="14" customWidth="1"/>
    <col min="1156" max="1156" width="5.81640625" style="14" customWidth="1"/>
    <col min="1157" max="1157" width="7.54296875" style="14" customWidth="1"/>
    <col min="1158" max="1158" width="6" style="14" customWidth="1"/>
    <col min="1159" max="1159" width="4.81640625" style="14" customWidth="1"/>
    <col min="1160" max="1160" width="4.81640625" style="14" bestFit="1" customWidth="1"/>
    <col min="1161" max="1161" width="5.26953125" style="14" bestFit="1" customWidth="1"/>
    <col min="1162" max="1162" width="5.26953125" style="14" customWidth="1"/>
    <col min="1163" max="1164" width="9.1796875" style="14"/>
    <col min="1165" max="1165" width="6.54296875" style="14" customWidth="1"/>
    <col min="1166" max="1166" width="4.453125" style="14" bestFit="1" customWidth="1"/>
    <col min="1167" max="1168" width="3.26953125" style="14" bestFit="1" customWidth="1"/>
    <col min="1169" max="1169" width="4.81640625" style="14" customWidth="1"/>
    <col min="1170" max="1170" width="6.54296875" style="14" customWidth="1"/>
    <col min="1171" max="1171" width="5.81640625" style="14" customWidth="1"/>
    <col min="1172" max="1172" width="7.54296875" style="14" customWidth="1"/>
    <col min="1173" max="1173" width="6" style="14" customWidth="1"/>
    <col min="1174" max="1174" width="4.81640625" style="14" customWidth="1"/>
    <col min="1175" max="1175" width="4.81640625" style="14" bestFit="1" customWidth="1"/>
    <col min="1176" max="1176" width="5.26953125" style="14" bestFit="1" customWidth="1"/>
    <col min="1177" max="1177" width="5.26953125" style="14" customWidth="1"/>
    <col min="1178" max="1179" width="9.1796875" style="14"/>
    <col min="1180" max="1180" width="6.54296875" style="14" customWidth="1"/>
    <col min="1181" max="1181" width="4.453125" style="14" bestFit="1" customWidth="1"/>
    <col min="1182" max="1183" width="3.26953125" style="14" bestFit="1" customWidth="1"/>
    <col min="1184" max="1184" width="4.81640625" style="14" customWidth="1"/>
    <col min="1185" max="1185" width="6.54296875" style="14" customWidth="1"/>
    <col min="1186" max="1186" width="5.81640625" style="14" customWidth="1"/>
    <col min="1187" max="1187" width="7.54296875" style="14" customWidth="1"/>
    <col min="1188" max="1188" width="6" style="14" customWidth="1"/>
    <col min="1189" max="1189" width="4.81640625" style="14" customWidth="1"/>
    <col min="1190" max="1190" width="4.81640625" style="14" bestFit="1" customWidth="1"/>
    <col min="1191" max="1191" width="5.26953125" style="14" bestFit="1" customWidth="1"/>
    <col min="1192" max="1192" width="5.26953125" style="14" customWidth="1"/>
    <col min="1193" max="1264" width="9.1796875" style="14"/>
    <col min="1265" max="1265" width="6.54296875" style="14" customWidth="1"/>
    <col min="1266" max="1266" width="4.453125" style="14" bestFit="1" customWidth="1"/>
    <col min="1267" max="1268" width="3.26953125" style="14" bestFit="1" customWidth="1"/>
    <col min="1269" max="1269" width="4.81640625" style="14" customWidth="1"/>
    <col min="1270" max="1270" width="6.54296875" style="14" customWidth="1"/>
    <col min="1271" max="1271" width="5.81640625" style="14" customWidth="1"/>
    <col min="1272" max="1272" width="7.54296875" style="14" customWidth="1"/>
    <col min="1273" max="1273" width="6" style="14" customWidth="1"/>
    <col min="1274" max="1274" width="4.81640625" style="14" customWidth="1"/>
    <col min="1275" max="1275" width="4.81640625" style="14" bestFit="1" customWidth="1"/>
    <col min="1276" max="1276" width="5.26953125" style="14" bestFit="1" customWidth="1"/>
    <col min="1277" max="1277" width="6.26953125" style="14" customWidth="1"/>
    <col min="1278" max="1282" width="8.7265625" style="14" customWidth="1"/>
    <col min="1283" max="1283" width="6" style="14" customWidth="1"/>
    <col min="1284" max="1284" width="9.1796875" style="14"/>
    <col min="1285" max="1285" width="24.1796875" style="14" bestFit="1" customWidth="1"/>
    <col min="1286" max="1286" width="6.54296875" style="14" customWidth="1"/>
    <col min="1287" max="1287" width="4.453125" style="14" bestFit="1" customWidth="1"/>
    <col min="1288" max="1289" width="3.26953125" style="14" bestFit="1" customWidth="1"/>
    <col min="1290" max="1290" width="4.81640625" style="14" customWidth="1"/>
    <col min="1291" max="1291" width="6.54296875" style="14" customWidth="1"/>
    <col min="1292" max="1292" width="5.81640625" style="14" customWidth="1"/>
    <col min="1293" max="1293" width="7.54296875" style="14" customWidth="1"/>
    <col min="1294" max="1294" width="6" style="14" customWidth="1"/>
    <col min="1295" max="1295" width="4.81640625" style="14" customWidth="1"/>
    <col min="1296" max="1296" width="4.81640625" style="14" bestFit="1" customWidth="1"/>
    <col min="1297" max="1297" width="5.26953125" style="14" bestFit="1" customWidth="1"/>
    <col min="1298" max="1298" width="5.26953125" style="14" customWidth="1"/>
    <col min="1299" max="1300" width="9.1796875" style="14"/>
    <col min="1301" max="1301" width="6.54296875" style="14" customWidth="1"/>
    <col min="1302" max="1302" width="4.453125" style="14" bestFit="1" customWidth="1"/>
    <col min="1303" max="1304" width="3.26953125" style="14" bestFit="1" customWidth="1"/>
    <col min="1305" max="1305" width="4.81640625" style="14" customWidth="1"/>
    <col min="1306" max="1306" width="6.54296875" style="14" customWidth="1"/>
    <col min="1307" max="1307" width="5.81640625" style="14" customWidth="1"/>
    <col min="1308" max="1308" width="7.54296875" style="14" customWidth="1"/>
    <col min="1309" max="1309" width="6" style="14" customWidth="1"/>
    <col min="1310" max="1310" width="4.81640625" style="14" customWidth="1"/>
    <col min="1311" max="1311" width="4.81640625" style="14" bestFit="1" customWidth="1"/>
    <col min="1312" max="1312" width="5.26953125" style="14" bestFit="1" customWidth="1"/>
    <col min="1313" max="1313" width="5.26953125" style="14" customWidth="1"/>
    <col min="1314" max="1315" width="9.1796875" style="14"/>
    <col min="1316" max="1316" width="6.54296875" style="14" customWidth="1"/>
    <col min="1317" max="1317" width="4.453125" style="14" bestFit="1" customWidth="1"/>
    <col min="1318" max="1319" width="3.26953125" style="14" bestFit="1" customWidth="1"/>
    <col min="1320" max="1320" width="4.81640625" style="14" customWidth="1"/>
    <col min="1321" max="1321" width="6.54296875" style="14" customWidth="1"/>
    <col min="1322" max="1322" width="5.81640625" style="14" customWidth="1"/>
    <col min="1323" max="1323" width="7.54296875" style="14" customWidth="1"/>
    <col min="1324" max="1324" width="6" style="14" customWidth="1"/>
    <col min="1325" max="1325" width="4.81640625" style="14" customWidth="1"/>
    <col min="1326" max="1326" width="4.81640625" style="14" bestFit="1" customWidth="1"/>
    <col min="1327" max="1327" width="5.26953125" style="14" bestFit="1" customWidth="1"/>
    <col min="1328" max="1328" width="5.26953125" style="14" customWidth="1"/>
    <col min="1329" max="1330" width="9.1796875" style="14"/>
    <col min="1331" max="1331" width="6.54296875" style="14" customWidth="1"/>
    <col min="1332" max="1332" width="4.453125" style="14" bestFit="1" customWidth="1"/>
    <col min="1333" max="1334" width="3.26953125" style="14" bestFit="1" customWidth="1"/>
    <col min="1335" max="1335" width="4.81640625" style="14" customWidth="1"/>
    <col min="1336" max="1336" width="6.54296875" style="14" customWidth="1"/>
    <col min="1337" max="1337" width="5.81640625" style="14" customWidth="1"/>
    <col min="1338" max="1338" width="7.54296875" style="14" customWidth="1"/>
    <col min="1339" max="1339" width="6" style="14" customWidth="1"/>
    <col min="1340" max="1340" width="4.81640625" style="14" customWidth="1"/>
    <col min="1341" max="1341" width="4.81640625" style="14" bestFit="1" customWidth="1"/>
    <col min="1342" max="1342" width="5.26953125" style="14" bestFit="1" customWidth="1"/>
    <col min="1343" max="1343" width="5.26953125" style="14" customWidth="1"/>
    <col min="1344" max="1345" width="9.1796875" style="14"/>
    <col min="1346" max="1346" width="6.54296875" style="14" customWidth="1"/>
    <col min="1347" max="1347" width="4.453125" style="14" bestFit="1" customWidth="1"/>
    <col min="1348" max="1349" width="3.26953125" style="14" bestFit="1" customWidth="1"/>
    <col min="1350" max="1350" width="4.81640625" style="14" customWidth="1"/>
    <col min="1351" max="1351" width="6.54296875" style="14" customWidth="1"/>
    <col min="1352" max="1352" width="5.81640625" style="14" customWidth="1"/>
    <col min="1353" max="1353" width="7.54296875" style="14" customWidth="1"/>
    <col min="1354" max="1354" width="6" style="14" customWidth="1"/>
    <col min="1355" max="1355" width="4.81640625" style="14" customWidth="1"/>
    <col min="1356" max="1356" width="4.81640625" style="14" bestFit="1" customWidth="1"/>
    <col min="1357" max="1357" width="5.26953125" style="14" bestFit="1" customWidth="1"/>
    <col min="1358" max="1358" width="5.26953125" style="14" customWidth="1"/>
    <col min="1359" max="1360" width="9.1796875" style="14"/>
    <col min="1361" max="1361" width="6.54296875" style="14" customWidth="1"/>
    <col min="1362" max="1362" width="4.453125" style="14" bestFit="1" customWidth="1"/>
    <col min="1363" max="1364" width="3.26953125" style="14" bestFit="1" customWidth="1"/>
    <col min="1365" max="1365" width="4.81640625" style="14" customWidth="1"/>
    <col min="1366" max="1366" width="6.54296875" style="14" customWidth="1"/>
    <col min="1367" max="1367" width="5.81640625" style="14" customWidth="1"/>
    <col min="1368" max="1368" width="7.54296875" style="14" customWidth="1"/>
    <col min="1369" max="1369" width="6" style="14" customWidth="1"/>
    <col min="1370" max="1370" width="4.81640625" style="14" customWidth="1"/>
    <col min="1371" max="1371" width="4.81640625" style="14" bestFit="1" customWidth="1"/>
    <col min="1372" max="1372" width="5.26953125" style="14" bestFit="1" customWidth="1"/>
    <col min="1373" max="1373" width="5.26953125" style="14" customWidth="1"/>
    <col min="1374" max="1375" width="9.1796875" style="14"/>
    <col min="1376" max="1376" width="6.54296875" style="14" customWidth="1"/>
    <col min="1377" max="1377" width="4.453125" style="14" bestFit="1" customWidth="1"/>
    <col min="1378" max="1379" width="3.26953125" style="14" bestFit="1" customWidth="1"/>
    <col min="1380" max="1380" width="4.81640625" style="14" customWidth="1"/>
    <col min="1381" max="1381" width="6.54296875" style="14" customWidth="1"/>
    <col min="1382" max="1382" width="5.81640625" style="14" customWidth="1"/>
    <col min="1383" max="1383" width="7.54296875" style="14" customWidth="1"/>
    <col min="1384" max="1384" width="6" style="14" customWidth="1"/>
    <col min="1385" max="1385" width="4.81640625" style="14" customWidth="1"/>
    <col min="1386" max="1386" width="4.81640625" style="14" bestFit="1" customWidth="1"/>
    <col min="1387" max="1387" width="5.26953125" style="14" bestFit="1" customWidth="1"/>
    <col min="1388" max="1388" width="5.26953125" style="14" customWidth="1"/>
    <col min="1389" max="1390" width="9.1796875" style="14"/>
    <col min="1391" max="1391" width="6.54296875" style="14" customWidth="1"/>
    <col min="1392" max="1392" width="4.453125" style="14" bestFit="1" customWidth="1"/>
    <col min="1393" max="1394" width="3.26953125" style="14" bestFit="1" customWidth="1"/>
    <col min="1395" max="1395" width="4.81640625" style="14" customWidth="1"/>
    <col min="1396" max="1396" width="6.54296875" style="14" customWidth="1"/>
    <col min="1397" max="1397" width="5.81640625" style="14" customWidth="1"/>
    <col min="1398" max="1398" width="7.54296875" style="14" customWidth="1"/>
    <col min="1399" max="1399" width="6" style="14" customWidth="1"/>
    <col min="1400" max="1400" width="4.81640625" style="14" customWidth="1"/>
    <col min="1401" max="1401" width="4.81640625" style="14" bestFit="1" customWidth="1"/>
    <col min="1402" max="1402" width="5.26953125" style="14" bestFit="1" customWidth="1"/>
    <col min="1403" max="1403" width="5.26953125" style="14" customWidth="1"/>
    <col min="1404" max="1405" width="9.1796875" style="14"/>
    <col min="1406" max="1406" width="6.54296875" style="14" customWidth="1"/>
    <col min="1407" max="1407" width="4.453125" style="14" bestFit="1" customWidth="1"/>
    <col min="1408" max="1409" width="3.26953125" style="14" bestFit="1" customWidth="1"/>
    <col min="1410" max="1410" width="4.81640625" style="14" customWidth="1"/>
    <col min="1411" max="1411" width="6.54296875" style="14" customWidth="1"/>
    <col min="1412" max="1412" width="5.81640625" style="14" customWidth="1"/>
    <col min="1413" max="1413" width="7.54296875" style="14" customWidth="1"/>
    <col min="1414" max="1414" width="6" style="14" customWidth="1"/>
    <col min="1415" max="1415" width="4.81640625" style="14" customWidth="1"/>
    <col min="1416" max="1416" width="4.81640625" style="14" bestFit="1" customWidth="1"/>
    <col min="1417" max="1417" width="5.26953125" style="14" bestFit="1" customWidth="1"/>
    <col min="1418" max="1418" width="5.26953125" style="14" customWidth="1"/>
    <col min="1419" max="1420" width="9.1796875" style="14"/>
    <col min="1421" max="1421" width="6.54296875" style="14" customWidth="1"/>
    <col min="1422" max="1422" width="4.453125" style="14" bestFit="1" customWidth="1"/>
    <col min="1423" max="1424" width="3.26953125" style="14" bestFit="1" customWidth="1"/>
    <col min="1425" max="1425" width="4.81640625" style="14" customWidth="1"/>
    <col min="1426" max="1426" width="6.54296875" style="14" customWidth="1"/>
    <col min="1427" max="1427" width="5.81640625" style="14" customWidth="1"/>
    <col min="1428" max="1428" width="7.54296875" style="14" customWidth="1"/>
    <col min="1429" max="1429" width="6" style="14" customWidth="1"/>
    <col min="1430" max="1430" width="4.81640625" style="14" customWidth="1"/>
    <col min="1431" max="1431" width="4.81640625" style="14" bestFit="1" customWidth="1"/>
    <col min="1432" max="1432" width="5.26953125" style="14" bestFit="1" customWidth="1"/>
    <col min="1433" max="1433" width="5.26953125" style="14" customWidth="1"/>
    <col min="1434" max="1435" width="9.1796875" style="14"/>
    <col min="1436" max="1436" width="6.54296875" style="14" customWidth="1"/>
    <col min="1437" max="1437" width="4.453125" style="14" bestFit="1" customWidth="1"/>
    <col min="1438" max="1439" width="3.26953125" style="14" bestFit="1" customWidth="1"/>
    <col min="1440" max="1440" width="4.81640625" style="14" customWidth="1"/>
    <col min="1441" max="1441" width="6.54296875" style="14" customWidth="1"/>
    <col min="1442" max="1442" width="5.81640625" style="14" customWidth="1"/>
    <col min="1443" max="1443" width="7.54296875" style="14" customWidth="1"/>
    <col min="1444" max="1444" width="6" style="14" customWidth="1"/>
    <col min="1445" max="1445" width="4.81640625" style="14" customWidth="1"/>
    <col min="1446" max="1446" width="4.81640625" style="14" bestFit="1" customWidth="1"/>
    <col min="1447" max="1447" width="5.26953125" style="14" bestFit="1" customWidth="1"/>
    <col min="1448" max="1448" width="5.26953125" style="14" customWidth="1"/>
    <col min="1449" max="1520" width="9.1796875" style="14"/>
    <col min="1521" max="1521" width="6.54296875" style="14" customWidth="1"/>
    <col min="1522" max="1522" width="4.453125" style="14" bestFit="1" customWidth="1"/>
    <col min="1523" max="1524" width="3.26953125" style="14" bestFit="1" customWidth="1"/>
    <col min="1525" max="1525" width="4.81640625" style="14" customWidth="1"/>
    <col min="1526" max="1526" width="6.54296875" style="14" customWidth="1"/>
    <col min="1527" max="1527" width="5.81640625" style="14" customWidth="1"/>
    <col min="1528" max="1528" width="7.54296875" style="14" customWidth="1"/>
    <col min="1529" max="1529" width="6" style="14" customWidth="1"/>
    <col min="1530" max="1530" width="4.81640625" style="14" customWidth="1"/>
    <col min="1531" max="1531" width="4.81640625" style="14" bestFit="1" customWidth="1"/>
    <col min="1532" max="1532" width="5.26953125" style="14" bestFit="1" customWidth="1"/>
    <col min="1533" max="1533" width="6.26953125" style="14" customWidth="1"/>
    <col min="1534" max="1538" width="8.7265625" style="14" customWidth="1"/>
    <col min="1539" max="1539" width="6" style="14" customWidth="1"/>
    <col min="1540" max="1540" width="9.1796875" style="14"/>
    <col min="1541" max="1541" width="24.1796875" style="14" bestFit="1" customWidth="1"/>
    <col min="1542" max="1542" width="6.54296875" style="14" customWidth="1"/>
    <col min="1543" max="1543" width="4.453125" style="14" bestFit="1" customWidth="1"/>
    <col min="1544" max="1545" width="3.26953125" style="14" bestFit="1" customWidth="1"/>
    <col min="1546" max="1546" width="4.81640625" style="14" customWidth="1"/>
    <col min="1547" max="1547" width="6.54296875" style="14" customWidth="1"/>
    <col min="1548" max="1548" width="5.81640625" style="14" customWidth="1"/>
    <col min="1549" max="1549" width="7.54296875" style="14" customWidth="1"/>
    <col min="1550" max="1550" width="6" style="14" customWidth="1"/>
    <col min="1551" max="1551" width="4.81640625" style="14" customWidth="1"/>
    <col min="1552" max="1552" width="4.81640625" style="14" bestFit="1" customWidth="1"/>
    <col min="1553" max="1553" width="5.26953125" style="14" bestFit="1" customWidth="1"/>
    <col min="1554" max="1554" width="5.26953125" style="14" customWidth="1"/>
    <col min="1555" max="1556" width="9.1796875" style="14"/>
    <col min="1557" max="1557" width="6.54296875" style="14" customWidth="1"/>
    <col min="1558" max="1558" width="4.453125" style="14" bestFit="1" customWidth="1"/>
    <col min="1559" max="1560" width="3.26953125" style="14" bestFit="1" customWidth="1"/>
    <col min="1561" max="1561" width="4.81640625" style="14" customWidth="1"/>
    <col min="1562" max="1562" width="6.54296875" style="14" customWidth="1"/>
    <col min="1563" max="1563" width="5.81640625" style="14" customWidth="1"/>
    <col min="1564" max="1564" width="7.54296875" style="14" customWidth="1"/>
    <col min="1565" max="1565" width="6" style="14" customWidth="1"/>
    <col min="1566" max="1566" width="4.81640625" style="14" customWidth="1"/>
    <col min="1567" max="1567" width="4.81640625" style="14" bestFit="1" customWidth="1"/>
    <col min="1568" max="1568" width="5.26953125" style="14" bestFit="1" customWidth="1"/>
    <col min="1569" max="1569" width="5.26953125" style="14" customWidth="1"/>
    <col min="1570" max="1571" width="9.1796875" style="14"/>
    <col min="1572" max="1572" width="6.54296875" style="14" customWidth="1"/>
    <col min="1573" max="1573" width="4.453125" style="14" bestFit="1" customWidth="1"/>
    <col min="1574" max="1575" width="3.26953125" style="14" bestFit="1" customWidth="1"/>
    <col min="1576" max="1576" width="4.81640625" style="14" customWidth="1"/>
    <col min="1577" max="1577" width="6.54296875" style="14" customWidth="1"/>
    <col min="1578" max="1578" width="5.81640625" style="14" customWidth="1"/>
    <col min="1579" max="1579" width="7.54296875" style="14" customWidth="1"/>
    <col min="1580" max="1580" width="6" style="14" customWidth="1"/>
    <col min="1581" max="1581" width="4.81640625" style="14" customWidth="1"/>
    <col min="1582" max="1582" width="4.81640625" style="14" bestFit="1" customWidth="1"/>
    <col min="1583" max="1583" width="5.26953125" style="14" bestFit="1" customWidth="1"/>
    <col min="1584" max="1584" width="5.26953125" style="14" customWidth="1"/>
    <col min="1585" max="1586" width="9.1796875" style="14"/>
    <col min="1587" max="1587" width="6.54296875" style="14" customWidth="1"/>
    <col min="1588" max="1588" width="4.453125" style="14" bestFit="1" customWidth="1"/>
    <col min="1589" max="1590" width="3.26953125" style="14" bestFit="1" customWidth="1"/>
    <col min="1591" max="1591" width="4.81640625" style="14" customWidth="1"/>
    <col min="1592" max="1592" width="6.54296875" style="14" customWidth="1"/>
    <col min="1593" max="1593" width="5.81640625" style="14" customWidth="1"/>
    <col min="1594" max="1594" width="7.54296875" style="14" customWidth="1"/>
    <col min="1595" max="1595" width="6" style="14" customWidth="1"/>
    <col min="1596" max="1596" width="4.81640625" style="14" customWidth="1"/>
    <col min="1597" max="1597" width="4.81640625" style="14" bestFit="1" customWidth="1"/>
    <col min="1598" max="1598" width="5.26953125" style="14" bestFit="1" customWidth="1"/>
    <col min="1599" max="1599" width="5.26953125" style="14" customWidth="1"/>
    <col min="1600" max="1601" width="9.1796875" style="14"/>
    <col min="1602" max="1602" width="6.54296875" style="14" customWidth="1"/>
    <col min="1603" max="1603" width="4.453125" style="14" bestFit="1" customWidth="1"/>
    <col min="1604" max="1605" width="3.26953125" style="14" bestFit="1" customWidth="1"/>
    <col min="1606" max="1606" width="4.81640625" style="14" customWidth="1"/>
    <col min="1607" max="1607" width="6.54296875" style="14" customWidth="1"/>
    <col min="1608" max="1608" width="5.81640625" style="14" customWidth="1"/>
    <col min="1609" max="1609" width="7.54296875" style="14" customWidth="1"/>
    <col min="1610" max="1610" width="6" style="14" customWidth="1"/>
    <col min="1611" max="1611" width="4.81640625" style="14" customWidth="1"/>
    <col min="1612" max="1612" width="4.81640625" style="14" bestFit="1" customWidth="1"/>
    <col min="1613" max="1613" width="5.26953125" style="14" bestFit="1" customWidth="1"/>
    <col min="1614" max="1614" width="5.26953125" style="14" customWidth="1"/>
    <col min="1615" max="1616" width="9.1796875" style="14"/>
    <col min="1617" max="1617" width="6.54296875" style="14" customWidth="1"/>
    <col min="1618" max="1618" width="4.453125" style="14" bestFit="1" customWidth="1"/>
    <col min="1619" max="1620" width="3.26953125" style="14" bestFit="1" customWidth="1"/>
    <col min="1621" max="1621" width="4.81640625" style="14" customWidth="1"/>
    <col min="1622" max="1622" width="6.54296875" style="14" customWidth="1"/>
    <col min="1623" max="1623" width="5.81640625" style="14" customWidth="1"/>
    <col min="1624" max="1624" width="7.54296875" style="14" customWidth="1"/>
    <col min="1625" max="1625" width="6" style="14" customWidth="1"/>
    <col min="1626" max="1626" width="4.81640625" style="14" customWidth="1"/>
    <col min="1627" max="1627" width="4.81640625" style="14" bestFit="1" customWidth="1"/>
    <col min="1628" max="1628" width="5.26953125" style="14" bestFit="1" customWidth="1"/>
    <col min="1629" max="1629" width="5.26953125" style="14" customWidth="1"/>
    <col min="1630" max="1631" width="9.1796875" style="14"/>
    <col min="1632" max="1632" width="6.54296875" style="14" customWidth="1"/>
    <col min="1633" max="1633" width="4.453125" style="14" bestFit="1" customWidth="1"/>
    <col min="1634" max="1635" width="3.26953125" style="14" bestFit="1" customWidth="1"/>
    <col min="1636" max="1636" width="4.81640625" style="14" customWidth="1"/>
    <col min="1637" max="1637" width="6.54296875" style="14" customWidth="1"/>
    <col min="1638" max="1638" width="5.81640625" style="14" customWidth="1"/>
    <col min="1639" max="1639" width="7.54296875" style="14" customWidth="1"/>
    <col min="1640" max="1640" width="6" style="14" customWidth="1"/>
    <col min="1641" max="1641" width="4.81640625" style="14" customWidth="1"/>
    <col min="1642" max="1642" width="4.81640625" style="14" bestFit="1" customWidth="1"/>
    <col min="1643" max="1643" width="5.26953125" style="14" bestFit="1" customWidth="1"/>
    <col min="1644" max="1644" width="5.26953125" style="14" customWidth="1"/>
    <col min="1645" max="1646" width="9.1796875" style="14"/>
    <col min="1647" max="1647" width="6.54296875" style="14" customWidth="1"/>
    <col min="1648" max="1648" width="4.453125" style="14" bestFit="1" customWidth="1"/>
    <col min="1649" max="1650" width="3.26953125" style="14" bestFit="1" customWidth="1"/>
    <col min="1651" max="1651" width="4.81640625" style="14" customWidth="1"/>
    <col min="1652" max="1652" width="6.54296875" style="14" customWidth="1"/>
    <col min="1653" max="1653" width="5.81640625" style="14" customWidth="1"/>
    <col min="1654" max="1654" width="7.54296875" style="14" customWidth="1"/>
    <col min="1655" max="1655" width="6" style="14" customWidth="1"/>
    <col min="1656" max="1656" width="4.81640625" style="14" customWidth="1"/>
    <col min="1657" max="1657" width="4.81640625" style="14" bestFit="1" customWidth="1"/>
    <col min="1658" max="1658" width="5.26953125" style="14" bestFit="1" customWidth="1"/>
    <col min="1659" max="1659" width="5.26953125" style="14" customWidth="1"/>
    <col min="1660" max="1661" width="9.1796875" style="14"/>
    <col min="1662" max="1662" width="6.54296875" style="14" customWidth="1"/>
    <col min="1663" max="1663" width="4.453125" style="14" bestFit="1" customWidth="1"/>
    <col min="1664" max="1665" width="3.26953125" style="14" bestFit="1" customWidth="1"/>
    <col min="1666" max="1666" width="4.81640625" style="14" customWidth="1"/>
    <col min="1667" max="1667" width="6.54296875" style="14" customWidth="1"/>
    <col min="1668" max="1668" width="5.81640625" style="14" customWidth="1"/>
    <col min="1669" max="1669" width="7.54296875" style="14" customWidth="1"/>
    <col min="1670" max="1670" width="6" style="14" customWidth="1"/>
    <col min="1671" max="1671" width="4.81640625" style="14" customWidth="1"/>
    <col min="1672" max="1672" width="4.81640625" style="14" bestFit="1" customWidth="1"/>
    <col min="1673" max="1673" width="5.26953125" style="14" bestFit="1" customWidth="1"/>
    <col min="1674" max="1674" width="5.26953125" style="14" customWidth="1"/>
    <col min="1675" max="1676" width="9.1796875" style="14"/>
    <col min="1677" max="1677" width="6.54296875" style="14" customWidth="1"/>
    <col min="1678" max="1678" width="4.453125" style="14" bestFit="1" customWidth="1"/>
    <col min="1679" max="1680" width="3.26953125" style="14" bestFit="1" customWidth="1"/>
    <col min="1681" max="1681" width="4.81640625" style="14" customWidth="1"/>
    <col min="1682" max="1682" width="6.54296875" style="14" customWidth="1"/>
    <col min="1683" max="1683" width="5.81640625" style="14" customWidth="1"/>
    <col min="1684" max="1684" width="7.54296875" style="14" customWidth="1"/>
    <col min="1685" max="1685" width="6" style="14" customWidth="1"/>
    <col min="1686" max="1686" width="4.81640625" style="14" customWidth="1"/>
    <col min="1687" max="1687" width="4.81640625" style="14" bestFit="1" customWidth="1"/>
    <col min="1688" max="1688" width="5.26953125" style="14" bestFit="1" customWidth="1"/>
    <col min="1689" max="1689" width="5.26953125" style="14" customWidth="1"/>
    <col min="1690" max="1691" width="9.1796875" style="14"/>
    <col min="1692" max="1692" width="6.54296875" style="14" customWidth="1"/>
    <col min="1693" max="1693" width="4.453125" style="14" bestFit="1" customWidth="1"/>
    <col min="1694" max="1695" width="3.26953125" style="14" bestFit="1" customWidth="1"/>
    <col min="1696" max="1696" width="4.81640625" style="14" customWidth="1"/>
    <col min="1697" max="1697" width="6.54296875" style="14" customWidth="1"/>
    <col min="1698" max="1698" width="5.81640625" style="14" customWidth="1"/>
    <col min="1699" max="1699" width="7.54296875" style="14" customWidth="1"/>
    <col min="1700" max="1700" width="6" style="14" customWidth="1"/>
    <col min="1701" max="1701" width="4.81640625" style="14" customWidth="1"/>
    <col min="1702" max="1702" width="4.81640625" style="14" bestFit="1" customWidth="1"/>
    <col min="1703" max="1703" width="5.26953125" style="14" bestFit="1" customWidth="1"/>
    <col min="1704" max="1704" width="5.26953125" style="14" customWidth="1"/>
    <col min="1705" max="1776" width="9.1796875" style="14"/>
    <col min="1777" max="1777" width="6.54296875" style="14" customWidth="1"/>
    <col min="1778" max="1778" width="4.453125" style="14" bestFit="1" customWidth="1"/>
    <col min="1779" max="1780" width="3.26953125" style="14" bestFit="1" customWidth="1"/>
    <col min="1781" max="1781" width="4.81640625" style="14" customWidth="1"/>
    <col min="1782" max="1782" width="6.54296875" style="14" customWidth="1"/>
    <col min="1783" max="1783" width="5.81640625" style="14" customWidth="1"/>
    <col min="1784" max="1784" width="7.54296875" style="14" customWidth="1"/>
    <col min="1785" max="1785" width="6" style="14" customWidth="1"/>
    <col min="1786" max="1786" width="4.81640625" style="14" customWidth="1"/>
    <col min="1787" max="1787" width="4.81640625" style="14" bestFit="1" customWidth="1"/>
    <col min="1788" max="1788" width="5.26953125" style="14" bestFit="1" customWidth="1"/>
    <col min="1789" max="1789" width="6.26953125" style="14" customWidth="1"/>
    <col min="1790" max="1794" width="8.7265625" style="14" customWidth="1"/>
    <col min="1795" max="1795" width="6" style="14" customWidth="1"/>
    <col min="1796" max="1796" width="9.1796875" style="14"/>
    <col min="1797" max="1797" width="24.1796875" style="14" bestFit="1" customWidth="1"/>
    <col min="1798" max="1798" width="6.54296875" style="14" customWidth="1"/>
    <col min="1799" max="1799" width="4.453125" style="14" bestFit="1" customWidth="1"/>
    <col min="1800" max="1801" width="3.26953125" style="14" bestFit="1" customWidth="1"/>
    <col min="1802" max="1802" width="4.81640625" style="14" customWidth="1"/>
    <col min="1803" max="1803" width="6.54296875" style="14" customWidth="1"/>
    <col min="1804" max="1804" width="5.81640625" style="14" customWidth="1"/>
    <col min="1805" max="1805" width="7.54296875" style="14" customWidth="1"/>
    <col min="1806" max="1806" width="6" style="14" customWidth="1"/>
    <col min="1807" max="1807" width="4.81640625" style="14" customWidth="1"/>
    <col min="1808" max="1808" width="4.81640625" style="14" bestFit="1" customWidth="1"/>
    <col min="1809" max="1809" width="5.26953125" style="14" bestFit="1" customWidth="1"/>
    <col min="1810" max="1810" width="5.26953125" style="14" customWidth="1"/>
    <col min="1811" max="1812" width="9.1796875" style="14"/>
    <col min="1813" max="1813" width="6.54296875" style="14" customWidth="1"/>
    <col min="1814" max="1814" width="4.453125" style="14" bestFit="1" customWidth="1"/>
    <col min="1815" max="1816" width="3.26953125" style="14" bestFit="1" customWidth="1"/>
    <col min="1817" max="1817" width="4.81640625" style="14" customWidth="1"/>
    <col min="1818" max="1818" width="6.54296875" style="14" customWidth="1"/>
    <col min="1819" max="1819" width="5.81640625" style="14" customWidth="1"/>
    <col min="1820" max="1820" width="7.54296875" style="14" customWidth="1"/>
    <col min="1821" max="1821" width="6" style="14" customWidth="1"/>
    <col min="1822" max="1822" width="4.81640625" style="14" customWidth="1"/>
    <col min="1823" max="1823" width="4.81640625" style="14" bestFit="1" customWidth="1"/>
    <col min="1824" max="1824" width="5.26953125" style="14" bestFit="1" customWidth="1"/>
    <col min="1825" max="1825" width="5.26953125" style="14" customWidth="1"/>
    <col min="1826" max="1827" width="9.1796875" style="14"/>
    <col min="1828" max="1828" width="6.54296875" style="14" customWidth="1"/>
    <col min="1829" max="1829" width="4.453125" style="14" bestFit="1" customWidth="1"/>
    <col min="1830" max="1831" width="3.26953125" style="14" bestFit="1" customWidth="1"/>
    <col min="1832" max="1832" width="4.81640625" style="14" customWidth="1"/>
    <col min="1833" max="1833" width="6.54296875" style="14" customWidth="1"/>
    <col min="1834" max="1834" width="5.81640625" style="14" customWidth="1"/>
    <col min="1835" max="1835" width="7.54296875" style="14" customWidth="1"/>
    <col min="1836" max="1836" width="6" style="14" customWidth="1"/>
    <col min="1837" max="1837" width="4.81640625" style="14" customWidth="1"/>
    <col min="1838" max="1838" width="4.81640625" style="14" bestFit="1" customWidth="1"/>
    <col min="1839" max="1839" width="5.26953125" style="14" bestFit="1" customWidth="1"/>
    <col min="1840" max="1840" width="5.26953125" style="14" customWidth="1"/>
    <col min="1841" max="1842" width="9.1796875" style="14"/>
    <col min="1843" max="1843" width="6.54296875" style="14" customWidth="1"/>
    <col min="1844" max="1844" width="4.453125" style="14" bestFit="1" customWidth="1"/>
    <col min="1845" max="1846" width="3.26953125" style="14" bestFit="1" customWidth="1"/>
    <col min="1847" max="1847" width="4.81640625" style="14" customWidth="1"/>
    <col min="1848" max="1848" width="6.54296875" style="14" customWidth="1"/>
    <col min="1849" max="1849" width="5.81640625" style="14" customWidth="1"/>
    <col min="1850" max="1850" width="7.54296875" style="14" customWidth="1"/>
    <col min="1851" max="1851" width="6" style="14" customWidth="1"/>
    <col min="1852" max="1852" width="4.81640625" style="14" customWidth="1"/>
    <col min="1853" max="1853" width="4.81640625" style="14" bestFit="1" customWidth="1"/>
    <col min="1854" max="1854" width="5.26953125" style="14" bestFit="1" customWidth="1"/>
    <col min="1855" max="1855" width="5.26953125" style="14" customWidth="1"/>
    <col min="1856" max="1857" width="9.1796875" style="14"/>
    <col min="1858" max="1858" width="6.54296875" style="14" customWidth="1"/>
    <col min="1859" max="1859" width="4.453125" style="14" bestFit="1" customWidth="1"/>
    <col min="1860" max="1861" width="3.26953125" style="14" bestFit="1" customWidth="1"/>
    <col min="1862" max="1862" width="4.81640625" style="14" customWidth="1"/>
    <col min="1863" max="1863" width="6.54296875" style="14" customWidth="1"/>
    <col min="1864" max="1864" width="5.81640625" style="14" customWidth="1"/>
    <col min="1865" max="1865" width="7.54296875" style="14" customWidth="1"/>
    <col min="1866" max="1866" width="6" style="14" customWidth="1"/>
    <col min="1867" max="1867" width="4.81640625" style="14" customWidth="1"/>
    <col min="1868" max="1868" width="4.81640625" style="14" bestFit="1" customWidth="1"/>
    <col min="1869" max="1869" width="5.26953125" style="14" bestFit="1" customWidth="1"/>
    <col min="1870" max="1870" width="5.26953125" style="14" customWidth="1"/>
    <col min="1871" max="1872" width="9.1796875" style="14"/>
    <col min="1873" max="1873" width="6.54296875" style="14" customWidth="1"/>
    <col min="1874" max="1874" width="4.453125" style="14" bestFit="1" customWidth="1"/>
    <col min="1875" max="1876" width="3.26953125" style="14" bestFit="1" customWidth="1"/>
    <col min="1877" max="1877" width="4.81640625" style="14" customWidth="1"/>
    <col min="1878" max="1878" width="6.54296875" style="14" customWidth="1"/>
    <col min="1879" max="1879" width="5.81640625" style="14" customWidth="1"/>
    <col min="1880" max="1880" width="7.54296875" style="14" customWidth="1"/>
    <col min="1881" max="1881" width="6" style="14" customWidth="1"/>
    <col min="1882" max="1882" width="4.81640625" style="14" customWidth="1"/>
    <col min="1883" max="1883" width="4.81640625" style="14" bestFit="1" customWidth="1"/>
    <col min="1884" max="1884" width="5.26953125" style="14" bestFit="1" customWidth="1"/>
    <col min="1885" max="1885" width="5.26953125" style="14" customWidth="1"/>
    <col min="1886" max="1887" width="9.1796875" style="14"/>
    <col min="1888" max="1888" width="6.54296875" style="14" customWidth="1"/>
    <col min="1889" max="1889" width="4.453125" style="14" bestFit="1" customWidth="1"/>
    <col min="1890" max="1891" width="3.26953125" style="14" bestFit="1" customWidth="1"/>
    <col min="1892" max="1892" width="4.81640625" style="14" customWidth="1"/>
    <col min="1893" max="1893" width="6.54296875" style="14" customWidth="1"/>
    <col min="1894" max="1894" width="5.81640625" style="14" customWidth="1"/>
    <col min="1895" max="1895" width="7.54296875" style="14" customWidth="1"/>
    <col min="1896" max="1896" width="6" style="14" customWidth="1"/>
    <col min="1897" max="1897" width="4.81640625" style="14" customWidth="1"/>
    <col min="1898" max="1898" width="4.81640625" style="14" bestFit="1" customWidth="1"/>
    <col min="1899" max="1899" width="5.26953125" style="14" bestFit="1" customWidth="1"/>
    <col min="1900" max="1900" width="5.26953125" style="14" customWidth="1"/>
    <col min="1901" max="1902" width="9.1796875" style="14"/>
    <col min="1903" max="1903" width="6.54296875" style="14" customWidth="1"/>
    <col min="1904" max="1904" width="4.453125" style="14" bestFit="1" customWidth="1"/>
    <col min="1905" max="1906" width="3.26953125" style="14" bestFit="1" customWidth="1"/>
    <col min="1907" max="1907" width="4.81640625" style="14" customWidth="1"/>
    <col min="1908" max="1908" width="6.54296875" style="14" customWidth="1"/>
    <col min="1909" max="1909" width="5.81640625" style="14" customWidth="1"/>
    <col min="1910" max="1910" width="7.54296875" style="14" customWidth="1"/>
    <col min="1911" max="1911" width="6" style="14" customWidth="1"/>
    <col min="1912" max="1912" width="4.81640625" style="14" customWidth="1"/>
    <col min="1913" max="1913" width="4.81640625" style="14" bestFit="1" customWidth="1"/>
    <col min="1914" max="1914" width="5.26953125" style="14" bestFit="1" customWidth="1"/>
    <col min="1915" max="1915" width="5.26953125" style="14" customWidth="1"/>
    <col min="1916" max="1917" width="9.1796875" style="14"/>
    <col min="1918" max="1918" width="6.54296875" style="14" customWidth="1"/>
    <col min="1919" max="1919" width="4.453125" style="14" bestFit="1" customWidth="1"/>
    <col min="1920" max="1921" width="3.26953125" style="14" bestFit="1" customWidth="1"/>
    <col min="1922" max="1922" width="4.81640625" style="14" customWidth="1"/>
    <col min="1923" max="1923" width="6.54296875" style="14" customWidth="1"/>
    <col min="1924" max="1924" width="5.81640625" style="14" customWidth="1"/>
    <col min="1925" max="1925" width="7.54296875" style="14" customWidth="1"/>
    <col min="1926" max="1926" width="6" style="14" customWidth="1"/>
    <col min="1927" max="1927" width="4.81640625" style="14" customWidth="1"/>
    <col min="1928" max="1928" width="4.81640625" style="14" bestFit="1" customWidth="1"/>
    <col min="1929" max="1929" width="5.26953125" style="14" bestFit="1" customWidth="1"/>
    <col min="1930" max="1930" width="5.26953125" style="14" customWidth="1"/>
    <col min="1931" max="1932" width="9.1796875" style="14"/>
    <col min="1933" max="1933" width="6.54296875" style="14" customWidth="1"/>
    <col min="1934" max="1934" width="4.453125" style="14" bestFit="1" customWidth="1"/>
    <col min="1935" max="1936" width="3.26953125" style="14" bestFit="1" customWidth="1"/>
    <col min="1937" max="1937" width="4.81640625" style="14" customWidth="1"/>
    <col min="1938" max="1938" width="6.54296875" style="14" customWidth="1"/>
    <col min="1939" max="1939" width="5.81640625" style="14" customWidth="1"/>
    <col min="1940" max="1940" width="7.54296875" style="14" customWidth="1"/>
    <col min="1941" max="1941" width="6" style="14" customWidth="1"/>
    <col min="1942" max="1942" width="4.81640625" style="14" customWidth="1"/>
    <col min="1943" max="1943" width="4.81640625" style="14" bestFit="1" customWidth="1"/>
    <col min="1944" max="1944" width="5.26953125" style="14" bestFit="1" customWidth="1"/>
    <col min="1945" max="1945" width="5.26953125" style="14" customWidth="1"/>
    <col min="1946" max="1947" width="9.1796875" style="14"/>
    <col min="1948" max="1948" width="6.54296875" style="14" customWidth="1"/>
    <col min="1949" max="1949" width="4.453125" style="14" bestFit="1" customWidth="1"/>
    <col min="1950" max="1951" width="3.26953125" style="14" bestFit="1" customWidth="1"/>
    <col min="1952" max="1952" width="4.81640625" style="14" customWidth="1"/>
    <col min="1953" max="1953" width="6.54296875" style="14" customWidth="1"/>
    <col min="1954" max="1954" width="5.81640625" style="14" customWidth="1"/>
    <col min="1955" max="1955" width="7.54296875" style="14" customWidth="1"/>
    <col min="1956" max="1956" width="6" style="14" customWidth="1"/>
    <col min="1957" max="1957" width="4.81640625" style="14" customWidth="1"/>
    <col min="1958" max="1958" width="4.81640625" style="14" bestFit="1" customWidth="1"/>
    <col min="1959" max="1959" width="5.26953125" style="14" bestFit="1" customWidth="1"/>
    <col min="1960" max="1960" width="5.26953125" style="14" customWidth="1"/>
    <col min="1961" max="2032" width="9.1796875" style="14"/>
    <col min="2033" max="2033" width="6.54296875" style="14" customWidth="1"/>
    <col min="2034" max="2034" width="4.453125" style="14" bestFit="1" customWidth="1"/>
    <col min="2035" max="2036" width="3.26953125" style="14" bestFit="1" customWidth="1"/>
    <col min="2037" max="2037" width="4.81640625" style="14" customWidth="1"/>
    <col min="2038" max="2038" width="6.54296875" style="14" customWidth="1"/>
    <col min="2039" max="2039" width="5.81640625" style="14" customWidth="1"/>
    <col min="2040" max="2040" width="7.54296875" style="14" customWidth="1"/>
    <col min="2041" max="2041" width="6" style="14" customWidth="1"/>
    <col min="2042" max="2042" width="4.81640625" style="14" customWidth="1"/>
    <col min="2043" max="2043" width="4.81640625" style="14" bestFit="1" customWidth="1"/>
    <col min="2044" max="2044" width="5.26953125" style="14" bestFit="1" customWidth="1"/>
    <col min="2045" max="2045" width="6.26953125" style="14" customWidth="1"/>
    <col min="2046" max="2050" width="8.7265625" style="14" customWidth="1"/>
    <col min="2051" max="2051" width="6" style="14" customWidth="1"/>
    <col min="2052" max="2052" width="9.1796875" style="14"/>
    <col min="2053" max="2053" width="24.1796875" style="14" bestFit="1" customWidth="1"/>
    <col min="2054" max="2054" width="6.54296875" style="14" customWidth="1"/>
    <col min="2055" max="2055" width="4.453125" style="14" bestFit="1" customWidth="1"/>
    <col min="2056" max="2057" width="3.26953125" style="14" bestFit="1" customWidth="1"/>
    <col min="2058" max="2058" width="4.81640625" style="14" customWidth="1"/>
    <col min="2059" max="2059" width="6.54296875" style="14" customWidth="1"/>
    <col min="2060" max="2060" width="5.81640625" style="14" customWidth="1"/>
    <col min="2061" max="2061" width="7.54296875" style="14" customWidth="1"/>
    <col min="2062" max="2062" width="6" style="14" customWidth="1"/>
    <col min="2063" max="2063" width="4.81640625" style="14" customWidth="1"/>
    <col min="2064" max="2064" width="4.81640625" style="14" bestFit="1" customWidth="1"/>
    <col min="2065" max="2065" width="5.26953125" style="14" bestFit="1" customWidth="1"/>
    <col min="2066" max="2066" width="5.26953125" style="14" customWidth="1"/>
    <col min="2067" max="2068" width="9.1796875" style="14"/>
    <col min="2069" max="2069" width="6.54296875" style="14" customWidth="1"/>
    <col min="2070" max="2070" width="4.453125" style="14" bestFit="1" customWidth="1"/>
    <col min="2071" max="2072" width="3.26953125" style="14" bestFit="1" customWidth="1"/>
    <col min="2073" max="2073" width="4.81640625" style="14" customWidth="1"/>
    <col min="2074" max="2074" width="6.54296875" style="14" customWidth="1"/>
    <col min="2075" max="2075" width="5.81640625" style="14" customWidth="1"/>
    <col min="2076" max="2076" width="7.54296875" style="14" customWidth="1"/>
    <col min="2077" max="2077" width="6" style="14" customWidth="1"/>
    <col min="2078" max="2078" width="4.81640625" style="14" customWidth="1"/>
    <col min="2079" max="2079" width="4.81640625" style="14" bestFit="1" customWidth="1"/>
    <col min="2080" max="2080" width="5.26953125" style="14" bestFit="1" customWidth="1"/>
    <col min="2081" max="2081" width="5.26953125" style="14" customWidth="1"/>
    <col min="2082" max="2083" width="9.1796875" style="14"/>
    <col min="2084" max="2084" width="6.54296875" style="14" customWidth="1"/>
    <col min="2085" max="2085" width="4.453125" style="14" bestFit="1" customWidth="1"/>
    <col min="2086" max="2087" width="3.26953125" style="14" bestFit="1" customWidth="1"/>
    <col min="2088" max="2088" width="4.81640625" style="14" customWidth="1"/>
    <col min="2089" max="2089" width="6.54296875" style="14" customWidth="1"/>
    <col min="2090" max="2090" width="5.81640625" style="14" customWidth="1"/>
    <col min="2091" max="2091" width="7.54296875" style="14" customWidth="1"/>
    <col min="2092" max="2092" width="6" style="14" customWidth="1"/>
    <col min="2093" max="2093" width="4.81640625" style="14" customWidth="1"/>
    <col min="2094" max="2094" width="4.81640625" style="14" bestFit="1" customWidth="1"/>
    <col min="2095" max="2095" width="5.26953125" style="14" bestFit="1" customWidth="1"/>
    <col min="2096" max="2096" width="5.26953125" style="14" customWidth="1"/>
    <col min="2097" max="2098" width="9.1796875" style="14"/>
    <col min="2099" max="2099" width="6.54296875" style="14" customWidth="1"/>
    <col min="2100" max="2100" width="4.453125" style="14" bestFit="1" customWidth="1"/>
    <col min="2101" max="2102" width="3.26953125" style="14" bestFit="1" customWidth="1"/>
    <col min="2103" max="2103" width="4.81640625" style="14" customWidth="1"/>
    <col min="2104" max="2104" width="6.54296875" style="14" customWidth="1"/>
    <col min="2105" max="2105" width="5.81640625" style="14" customWidth="1"/>
    <col min="2106" max="2106" width="7.54296875" style="14" customWidth="1"/>
    <col min="2107" max="2107" width="6" style="14" customWidth="1"/>
    <col min="2108" max="2108" width="4.81640625" style="14" customWidth="1"/>
    <col min="2109" max="2109" width="4.81640625" style="14" bestFit="1" customWidth="1"/>
    <col min="2110" max="2110" width="5.26953125" style="14" bestFit="1" customWidth="1"/>
    <col min="2111" max="2111" width="5.26953125" style="14" customWidth="1"/>
    <col min="2112" max="2113" width="9.1796875" style="14"/>
    <col min="2114" max="2114" width="6.54296875" style="14" customWidth="1"/>
    <col min="2115" max="2115" width="4.453125" style="14" bestFit="1" customWidth="1"/>
    <col min="2116" max="2117" width="3.26953125" style="14" bestFit="1" customWidth="1"/>
    <col min="2118" max="2118" width="4.81640625" style="14" customWidth="1"/>
    <col min="2119" max="2119" width="6.54296875" style="14" customWidth="1"/>
    <col min="2120" max="2120" width="5.81640625" style="14" customWidth="1"/>
    <col min="2121" max="2121" width="7.54296875" style="14" customWidth="1"/>
    <col min="2122" max="2122" width="6" style="14" customWidth="1"/>
    <col min="2123" max="2123" width="4.81640625" style="14" customWidth="1"/>
    <col min="2124" max="2124" width="4.81640625" style="14" bestFit="1" customWidth="1"/>
    <col min="2125" max="2125" width="5.26953125" style="14" bestFit="1" customWidth="1"/>
    <col min="2126" max="2126" width="5.26953125" style="14" customWidth="1"/>
    <col min="2127" max="2128" width="9.1796875" style="14"/>
    <col min="2129" max="2129" width="6.54296875" style="14" customWidth="1"/>
    <col min="2130" max="2130" width="4.453125" style="14" bestFit="1" customWidth="1"/>
    <col min="2131" max="2132" width="3.26953125" style="14" bestFit="1" customWidth="1"/>
    <col min="2133" max="2133" width="4.81640625" style="14" customWidth="1"/>
    <col min="2134" max="2134" width="6.54296875" style="14" customWidth="1"/>
    <col min="2135" max="2135" width="5.81640625" style="14" customWidth="1"/>
    <col min="2136" max="2136" width="7.54296875" style="14" customWidth="1"/>
    <col min="2137" max="2137" width="6" style="14" customWidth="1"/>
    <col min="2138" max="2138" width="4.81640625" style="14" customWidth="1"/>
    <col min="2139" max="2139" width="4.81640625" style="14" bestFit="1" customWidth="1"/>
    <col min="2140" max="2140" width="5.26953125" style="14" bestFit="1" customWidth="1"/>
    <col min="2141" max="2141" width="5.26953125" style="14" customWidth="1"/>
    <col min="2142" max="2143" width="9.1796875" style="14"/>
    <col min="2144" max="2144" width="6.54296875" style="14" customWidth="1"/>
    <col min="2145" max="2145" width="4.453125" style="14" bestFit="1" customWidth="1"/>
    <col min="2146" max="2147" width="3.26953125" style="14" bestFit="1" customWidth="1"/>
    <col min="2148" max="2148" width="4.81640625" style="14" customWidth="1"/>
    <col min="2149" max="2149" width="6.54296875" style="14" customWidth="1"/>
    <col min="2150" max="2150" width="5.81640625" style="14" customWidth="1"/>
    <col min="2151" max="2151" width="7.54296875" style="14" customWidth="1"/>
    <col min="2152" max="2152" width="6" style="14" customWidth="1"/>
    <col min="2153" max="2153" width="4.81640625" style="14" customWidth="1"/>
    <col min="2154" max="2154" width="4.81640625" style="14" bestFit="1" customWidth="1"/>
    <col min="2155" max="2155" width="5.26953125" style="14" bestFit="1" customWidth="1"/>
    <col min="2156" max="2156" width="5.26953125" style="14" customWidth="1"/>
    <col min="2157" max="2158" width="9.1796875" style="14"/>
    <col min="2159" max="2159" width="6.54296875" style="14" customWidth="1"/>
    <col min="2160" max="2160" width="4.453125" style="14" bestFit="1" customWidth="1"/>
    <col min="2161" max="2162" width="3.26953125" style="14" bestFit="1" customWidth="1"/>
    <col min="2163" max="2163" width="4.81640625" style="14" customWidth="1"/>
    <col min="2164" max="2164" width="6.54296875" style="14" customWidth="1"/>
    <col min="2165" max="2165" width="5.81640625" style="14" customWidth="1"/>
    <col min="2166" max="2166" width="7.54296875" style="14" customWidth="1"/>
    <col min="2167" max="2167" width="6" style="14" customWidth="1"/>
    <col min="2168" max="2168" width="4.81640625" style="14" customWidth="1"/>
    <col min="2169" max="2169" width="4.81640625" style="14" bestFit="1" customWidth="1"/>
    <col min="2170" max="2170" width="5.26953125" style="14" bestFit="1" customWidth="1"/>
    <col min="2171" max="2171" width="5.26953125" style="14" customWidth="1"/>
    <col min="2172" max="2173" width="9.1796875" style="14"/>
    <col min="2174" max="2174" width="6.54296875" style="14" customWidth="1"/>
    <col min="2175" max="2175" width="4.453125" style="14" bestFit="1" customWidth="1"/>
    <col min="2176" max="2177" width="3.26953125" style="14" bestFit="1" customWidth="1"/>
    <col min="2178" max="2178" width="4.81640625" style="14" customWidth="1"/>
    <col min="2179" max="2179" width="6.54296875" style="14" customWidth="1"/>
    <col min="2180" max="2180" width="5.81640625" style="14" customWidth="1"/>
    <col min="2181" max="2181" width="7.54296875" style="14" customWidth="1"/>
    <col min="2182" max="2182" width="6" style="14" customWidth="1"/>
    <col min="2183" max="2183" width="4.81640625" style="14" customWidth="1"/>
    <col min="2184" max="2184" width="4.81640625" style="14" bestFit="1" customWidth="1"/>
    <col min="2185" max="2185" width="5.26953125" style="14" bestFit="1" customWidth="1"/>
    <col min="2186" max="2186" width="5.26953125" style="14" customWidth="1"/>
    <col min="2187" max="2188" width="9.1796875" style="14"/>
    <col min="2189" max="2189" width="6.54296875" style="14" customWidth="1"/>
    <col min="2190" max="2190" width="4.453125" style="14" bestFit="1" customWidth="1"/>
    <col min="2191" max="2192" width="3.26953125" style="14" bestFit="1" customWidth="1"/>
    <col min="2193" max="2193" width="4.81640625" style="14" customWidth="1"/>
    <col min="2194" max="2194" width="6.54296875" style="14" customWidth="1"/>
    <col min="2195" max="2195" width="5.81640625" style="14" customWidth="1"/>
    <col min="2196" max="2196" width="7.54296875" style="14" customWidth="1"/>
    <col min="2197" max="2197" width="6" style="14" customWidth="1"/>
    <col min="2198" max="2198" width="4.81640625" style="14" customWidth="1"/>
    <col min="2199" max="2199" width="4.81640625" style="14" bestFit="1" customWidth="1"/>
    <col min="2200" max="2200" width="5.26953125" style="14" bestFit="1" customWidth="1"/>
    <col min="2201" max="2201" width="5.26953125" style="14" customWidth="1"/>
    <col min="2202" max="2203" width="9.1796875" style="14"/>
    <col min="2204" max="2204" width="6.54296875" style="14" customWidth="1"/>
    <col min="2205" max="2205" width="4.453125" style="14" bestFit="1" customWidth="1"/>
    <col min="2206" max="2207" width="3.26953125" style="14" bestFit="1" customWidth="1"/>
    <col min="2208" max="2208" width="4.81640625" style="14" customWidth="1"/>
    <col min="2209" max="2209" width="6.54296875" style="14" customWidth="1"/>
    <col min="2210" max="2210" width="5.81640625" style="14" customWidth="1"/>
    <col min="2211" max="2211" width="7.54296875" style="14" customWidth="1"/>
    <col min="2212" max="2212" width="6" style="14" customWidth="1"/>
    <col min="2213" max="2213" width="4.81640625" style="14" customWidth="1"/>
    <col min="2214" max="2214" width="4.81640625" style="14" bestFit="1" customWidth="1"/>
    <col min="2215" max="2215" width="5.26953125" style="14" bestFit="1" customWidth="1"/>
    <col min="2216" max="2216" width="5.26953125" style="14" customWidth="1"/>
    <col min="2217" max="2288" width="9.1796875" style="14"/>
    <col min="2289" max="2289" width="6.54296875" style="14" customWidth="1"/>
    <col min="2290" max="2290" width="4.453125" style="14" bestFit="1" customWidth="1"/>
    <col min="2291" max="2292" width="3.26953125" style="14" bestFit="1" customWidth="1"/>
    <col min="2293" max="2293" width="4.81640625" style="14" customWidth="1"/>
    <col min="2294" max="2294" width="6.54296875" style="14" customWidth="1"/>
    <col min="2295" max="2295" width="5.81640625" style="14" customWidth="1"/>
    <col min="2296" max="2296" width="7.54296875" style="14" customWidth="1"/>
    <col min="2297" max="2297" width="6" style="14" customWidth="1"/>
    <col min="2298" max="2298" width="4.81640625" style="14" customWidth="1"/>
    <col min="2299" max="2299" width="4.81640625" style="14" bestFit="1" customWidth="1"/>
    <col min="2300" max="2300" width="5.26953125" style="14" bestFit="1" customWidth="1"/>
    <col min="2301" max="2301" width="6.26953125" style="14" customWidth="1"/>
    <col min="2302" max="2306" width="8.7265625" style="14" customWidth="1"/>
    <col min="2307" max="2307" width="6" style="14" customWidth="1"/>
    <col min="2308" max="2308" width="9.1796875" style="14"/>
    <col min="2309" max="2309" width="24.1796875" style="14" bestFit="1" customWidth="1"/>
    <col min="2310" max="2310" width="6.54296875" style="14" customWidth="1"/>
    <col min="2311" max="2311" width="4.453125" style="14" bestFit="1" customWidth="1"/>
    <col min="2312" max="2313" width="3.26953125" style="14" bestFit="1" customWidth="1"/>
    <col min="2314" max="2314" width="4.81640625" style="14" customWidth="1"/>
    <col min="2315" max="2315" width="6.54296875" style="14" customWidth="1"/>
    <col min="2316" max="2316" width="5.81640625" style="14" customWidth="1"/>
    <col min="2317" max="2317" width="7.54296875" style="14" customWidth="1"/>
    <col min="2318" max="2318" width="6" style="14" customWidth="1"/>
    <col min="2319" max="2319" width="4.81640625" style="14" customWidth="1"/>
    <col min="2320" max="2320" width="4.81640625" style="14" bestFit="1" customWidth="1"/>
    <col min="2321" max="2321" width="5.26953125" style="14" bestFit="1" customWidth="1"/>
    <col min="2322" max="2322" width="5.26953125" style="14" customWidth="1"/>
    <col min="2323" max="2324" width="9.1796875" style="14"/>
    <col min="2325" max="2325" width="6.54296875" style="14" customWidth="1"/>
    <col min="2326" max="2326" width="4.453125" style="14" bestFit="1" customWidth="1"/>
    <col min="2327" max="2328" width="3.26953125" style="14" bestFit="1" customWidth="1"/>
    <col min="2329" max="2329" width="4.81640625" style="14" customWidth="1"/>
    <col min="2330" max="2330" width="6.54296875" style="14" customWidth="1"/>
    <col min="2331" max="2331" width="5.81640625" style="14" customWidth="1"/>
    <col min="2332" max="2332" width="7.54296875" style="14" customWidth="1"/>
    <col min="2333" max="2333" width="6" style="14" customWidth="1"/>
    <col min="2334" max="2334" width="4.81640625" style="14" customWidth="1"/>
    <col min="2335" max="2335" width="4.81640625" style="14" bestFit="1" customWidth="1"/>
    <col min="2336" max="2336" width="5.26953125" style="14" bestFit="1" customWidth="1"/>
    <col min="2337" max="2337" width="5.26953125" style="14" customWidth="1"/>
    <col min="2338" max="2339" width="9.1796875" style="14"/>
    <col min="2340" max="2340" width="6.54296875" style="14" customWidth="1"/>
    <col min="2341" max="2341" width="4.453125" style="14" bestFit="1" customWidth="1"/>
    <col min="2342" max="2343" width="3.26953125" style="14" bestFit="1" customWidth="1"/>
    <col min="2344" max="2344" width="4.81640625" style="14" customWidth="1"/>
    <col min="2345" max="2345" width="6.54296875" style="14" customWidth="1"/>
    <col min="2346" max="2346" width="5.81640625" style="14" customWidth="1"/>
    <col min="2347" max="2347" width="7.54296875" style="14" customWidth="1"/>
    <col min="2348" max="2348" width="6" style="14" customWidth="1"/>
    <col min="2349" max="2349" width="4.81640625" style="14" customWidth="1"/>
    <col min="2350" max="2350" width="4.81640625" style="14" bestFit="1" customWidth="1"/>
    <col min="2351" max="2351" width="5.26953125" style="14" bestFit="1" customWidth="1"/>
    <col min="2352" max="2352" width="5.26953125" style="14" customWidth="1"/>
    <col min="2353" max="2354" width="9.1796875" style="14"/>
    <col min="2355" max="2355" width="6.54296875" style="14" customWidth="1"/>
    <col min="2356" max="2356" width="4.453125" style="14" bestFit="1" customWidth="1"/>
    <col min="2357" max="2358" width="3.26953125" style="14" bestFit="1" customWidth="1"/>
    <col min="2359" max="2359" width="4.81640625" style="14" customWidth="1"/>
    <col min="2360" max="2360" width="6.54296875" style="14" customWidth="1"/>
    <col min="2361" max="2361" width="5.81640625" style="14" customWidth="1"/>
    <col min="2362" max="2362" width="7.54296875" style="14" customWidth="1"/>
    <col min="2363" max="2363" width="6" style="14" customWidth="1"/>
    <col min="2364" max="2364" width="4.81640625" style="14" customWidth="1"/>
    <col min="2365" max="2365" width="4.81640625" style="14" bestFit="1" customWidth="1"/>
    <col min="2366" max="2366" width="5.26953125" style="14" bestFit="1" customWidth="1"/>
    <col min="2367" max="2367" width="5.26953125" style="14" customWidth="1"/>
    <col min="2368" max="2369" width="9.1796875" style="14"/>
    <col min="2370" max="2370" width="6.54296875" style="14" customWidth="1"/>
    <col min="2371" max="2371" width="4.453125" style="14" bestFit="1" customWidth="1"/>
    <col min="2372" max="2373" width="3.26953125" style="14" bestFit="1" customWidth="1"/>
    <col min="2374" max="2374" width="4.81640625" style="14" customWidth="1"/>
    <col min="2375" max="2375" width="6.54296875" style="14" customWidth="1"/>
    <col min="2376" max="2376" width="5.81640625" style="14" customWidth="1"/>
    <col min="2377" max="2377" width="7.54296875" style="14" customWidth="1"/>
    <col min="2378" max="2378" width="6" style="14" customWidth="1"/>
    <col min="2379" max="2379" width="4.81640625" style="14" customWidth="1"/>
    <col min="2380" max="2380" width="4.81640625" style="14" bestFit="1" customWidth="1"/>
    <col min="2381" max="2381" width="5.26953125" style="14" bestFit="1" customWidth="1"/>
    <col min="2382" max="2382" width="5.26953125" style="14" customWidth="1"/>
    <col min="2383" max="2384" width="9.1796875" style="14"/>
    <col min="2385" max="2385" width="6.54296875" style="14" customWidth="1"/>
    <col min="2386" max="2386" width="4.453125" style="14" bestFit="1" customWidth="1"/>
    <col min="2387" max="2388" width="3.26953125" style="14" bestFit="1" customWidth="1"/>
    <col min="2389" max="2389" width="4.81640625" style="14" customWidth="1"/>
    <col min="2390" max="2390" width="6.54296875" style="14" customWidth="1"/>
    <col min="2391" max="2391" width="5.81640625" style="14" customWidth="1"/>
    <col min="2392" max="2392" width="7.54296875" style="14" customWidth="1"/>
    <col min="2393" max="2393" width="6" style="14" customWidth="1"/>
    <col min="2394" max="2394" width="4.81640625" style="14" customWidth="1"/>
    <col min="2395" max="2395" width="4.81640625" style="14" bestFit="1" customWidth="1"/>
    <col min="2396" max="2396" width="5.26953125" style="14" bestFit="1" customWidth="1"/>
    <col min="2397" max="2397" width="5.26953125" style="14" customWidth="1"/>
    <col min="2398" max="2399" width="9.1796875" style="14"/>
    <col min="2400" max="2400" width="6.54296875" style="14" customWidth="1"/>
    <col min="2401" max="2401" width="4.453125" style="14" bestFit="1" customWidth="1"/>
    <col min="2402" max="2403" width="3.26953125" style="14" bestFit="1" customWidth="1"/>
    <col min="2404" max="2404" width="4.81640625" style="14" customWidth="1"/>
    <col min="2405" max="2405" width="6.54296875" style="14" customWidth="1"/>
    <col min="2406" max="2406" width="5.81640625" style="14" customWidth="1"/>
    <col min="2407" max="2407" width="7.54296875" style="14" customWidth="1"/>
    <col min="2408" max="2408" width="6" style="14" customWidth="1"/>
    <col min="2409" max="2409" width="4.81640625" style="14" customWidth="1"/>
    <col min="2410" max="2410" width="4.81640625" style="14" bestFit="1" customWidth="1"/>
    <col min="2411" max="2411" width="5.26953125" style="14" bestFit="1" customWidth="1"/>
    <col min="2412" max="2412" width="5.26953125" style="14" customWidth="1"/>
    <col min="2413" max="2414" width="9.1796875" style="14"/>
    <col min="2415" max="2415" width="6.54296875" style="14" customWidth="1"/>
    <col min="2416" max="2416" width="4.453125" style="14" bestFit="1" customWidth="1"/>
    <col min="2417" max="2418" width="3.26953125" style="14" bestFit="1" customWidth="1"/>
    <col min="2419" max="2419" width="4.81640625" style="14" customWidth="1"/>
    <col min="2420" max="2420" width="6.54296875" style="14" customWidth="1"/>
    <col min="2421" max="2421" width="5.81640625" style="14" customWidth="1"/>
    <col min="2422" max="2422" width="7.54296875" style="14" customWidth="1"/>
    <col min="2423" max="2423" width="6" style="14" customWidth="1"/>
    <col min="2424" max="2424" width="4.81640625" style="14" customWidth="1"/>
    <col min="2425" max="2425" width="4.81640625" style="14" bestFit="1" customWidth="1"/>
    <col min="2426" max="2426" width="5.26953125" style="14" bestFit="1" customWidth="1"/>
    <col min="2427" max="2427" width="5.26953125" style="14" customWidth="1"/>
    <col min="2428" max="2429" width="9.1796875" style="14"/>
    <col min="2430" max="2430" width="6.54296875" style="14" customWidth="1"/>
    <col min="2431" max="2431" width="4.453125" style="14" bestFit="1" customWidth="1"/>
    <col min="2432" max="2433" width="3.26953125" style="14" bestFit="1" customWidth="1"/>
    <col min="2434" max="2434" width="4.81640625" style="14" customWidth="1"/>
    <col min="2435" max="2435" width="6.54296875" style="14" customWidth="1"/>
    <col min="2436" max="2436" width="5.81640625" style="14" customWidth="1"/>
    <col min="2437" max="2437" width="7.54296875" style="14" customWidth="1"/>
    <col min="2438" max="2438" width="6" style="14" customWidth="1"/>
    <col min="2439" max="2439" width="4.81640625" style="14" customWidth="1"/>
    <col min="2440" max="2440" width="4.81640625" style="14" bestFit="1" customWidth="1"/>
    <col min="2441" max="2441" width="5.26953125" style="14" bestFit="1" customWidth="1"/>
    <col min="2442" max="2442" width="5.26953125" style="14" customWidth="1"/>
    <col min="2443" max="2444" width="9.1796875" style="14"/>
    <col min="2445" max="2445" width="6.54296875" style="14" customWidth="1"/>
    <col min="2446" max="2446" width="4.453125" style="14" bestFit="1" customWidth="1"/>
    <col min="2447" max="2448" width="3.26953125" style="14" bestFit="1" customWidth="1"/>
    <col min="2449" max="2449" width="4.81640625" style="14" customWidth="1"/>
    <col min="2450" max="2450" width="6.54296875" style="14" customWidth="1"/>
    <col min="2451" max="2451" width="5.81640625" style="14" customWidth="1"/>
    <col min="2452" max="2452" width="7.54296875" style="14" customWidth="1"/>
    <col min="2453" max="2453" width="6" style="14" customWidth="1"/>
    <col min="2454" max="2454" width="4.81640625" style="14" customWidth="1"/>
    <col min="2455" max="2455" width="4.81640625" style="14" bestFit="1" customWidth="1"/>
    <col min="2456" max="2456" width="5.26953125" style="14" bestFit="1" customWidth="1"/>
    <col min="2457" max="2457" width="5.26953125" style="14" customWidth="1"/>
    <col min="2458" max="2459" width="9.1796875" style="14"/>
    <col min="2460" max="2460" width="6.54296875" style="14" customWidth="1"/>
    <col min="2461" max="2461" width="4.453125" style="14" bestFit="1" customWidth="1"/>
    <col min="2462" max="2463" width="3.26953125" style="14" bestFit="1" customWidth="1"/>
    <col min="2464" max="2464" width="4.81640625" style="14" customWidth="1"/>
    <col min="2465" max="2465" width="6.54296875" style="14" customWidth="1"/>
    <col min="2466" max="2466" width="5.81640625" style="14" customWidth="1"/>
    <col min="2467" max="2467" width="7.54296875" style="14" customWidth="1"/>
    <col min="2468" max="2468" width="6" style="14" customWidth="1"/>
    <col min="2469" max="2469" width="4.81640625" style="14" customWidth="1"/>
    <col min="2470" max="2470" width="4.81640625" style="14" bestFit="1" customWidth="1"/>
    <col min="2471" max="2471" width="5.26953125" style="14" bestFit="1" customWidth="1"/>
    <col min="2472" max="2472" width="5.26953125" style="14" customWidth="1"/>
    <col min="2473" max="2544" width="9.1796875" style="14"/>
    <col min="2545" max="2545" width="6.54296875" style="14" customWidth="1"/>
    <col min="2546" max="2546" width="4.453125" style="14" bestFit="1" customWidth="1"/>
    <col min="2547" max="2548" width="3.26953125" style="14" bestFit="1" customWidth="1"/>
    <col min="2549" max="2549" width="4.81640625" style="14" customWidth="1"/>
    <col min="2550" max="2550" width="6.54296875" style="14" customWidth="1"/>
    <col min="2551" max="2551" width="5.81640625" style="14" customWidth="1"/>
    <col min="2552" max="2552" width="7.54296875" style="14" customWidth="1"/>
    <col min="2553" max="2553" width="6" style="14" customWidth="1"/>
    <col min="2554" max="2554" width="4.81640625" style="14" customWidth="1"/>
    <col min="2555" max="2555" width="4.81640625" style="14" bestFit="1" customWidth="1"/>
    <col min="2556" max="2556" width="5.26953125" style="14" bestFit="1" customWidth="1"/>
    <col min="2557" max="2557" width="6.26953125" style="14" customWidth="1"/>
    <col min="2558" max="2562" width="8.7265625" style="14" customWidth="1"/>
    <col min="2563" max="2563" width="6" style="14" customWidth="1"/>
    <col min="2564" max="2564" width="9.1796875" style="14"/>
    <col min="2565" max="2565" width="24.1796875" style="14" bestFit="1" customWidth="1"/>
    <col min="2566" max="2566" width="6.54296875" style="14" customWidth="1"/>
    <col min="2567" max="2567" width="4.453125" style="14" bestFit="1" customWidth="1"/>
    <col min="2568" max="2569" width="3.26953125" style="14" bestFit="1" customWidth="1"/>
    <col min="2570" max="2570" width="4.81640625" style="14" customWidth="1"/>
    <col min="2571" max="2571" width="6.54296875" style="14" customWidth="1"/>
    <col min="2572" max="2572" width="5.81640625" style="14" customWidth="1"/>
    <col min="2573" max="2573" width="7.54296875" style="14" customWidth="1"/>
    <col min="2574" max="2574" width="6" style="14" customWidth="1"/>
    <col min="2575" max="2575" width="4.81640625" style="14" customWidth="1"/>
    <col min="2576" max="2576" width="4.81640625" style="14" bestFit="1" customWidth="1"/>
    <col min="2577" max="2577" width="5.26953125" style="14" bestFit="1" customWidth="1"/>
    <col min="2578" max="2578" width="5.26953125" style="14" customWidth="1"/>
    <col min="2579" max="2580" width="9.1796875" style="14"/>
    <col min="2581" max="2581" width="6.54296875" style="14" customWidth="1"/>
    <col min="2582" max="2582" width="4.453125" style="14" bestFit="1" customWidth="1"/>
    <col min="2583" max="2584" width="3.26953125" style="14" bestFit="1" customWidth="1"/>
    <col min="2585" max="2585" width="4.81640625" style="14" customWidth="1"/>
    <col min="2586" max="2586" width="6.54296875" style="14" customWidth="1"/>
    <col min="2587" max="2587" width="5.81640625" style="14" customWidth="1"/>
    <col min="2588" max="2588" width="7.54296875" style="14" customWidth="1"/>
    <col min="2589" max="2589" width="6" style="14" customWidth="1"/>
    <col min="2590" max="2590" width="4.81640625" style="14" customWidth="1"/>
    <col min="2591" max="2591" width="4.81640625" style="14" bestFit="1" customWidth="1"/>
    <col min="2592" max="2592" width="5.26953125" style="14" bestFit="1" customWidth="1"/>
    <col min="2593" max="2593" width="5.26953125" style="14" customWidth="1"/>
    <col min="2594" max="2595" width="9.1796875" style="14"/>
    <col min="2596" max="2596" width="6.54296875" style="14" customWidth="1"/>
    <col min="2597" max="2597" width="4.453125" style="14" bestFit="1" customWidth="1"/>
    <col min="2598" max="2599" width="3.26953125" style="14" bestFit="1" customWidth="1"/>
    <col min="2600" max="2600" width="4.81640625" style="14" customWidth="1"/>
    <col min="2601" max="2601" width="6.54296875" style="14" customWidth="1"/>
    <col min="2602" max="2602" width="5.81640625" style="14" customWidth="1"/>
    <col min="2603" max="2603" width="7.54296875" style="14" customWidth="1"/>
    <col min="2604" max="2604" width="6" style="14" customWidth="1"/>
    <col min="2605" max="2605" width="4.81640625" style="14" customWidth="1"/>
    <col min="2606" max="2606" width="4.81640625" style="14" bestFit="1" customWidth="1"/>
    <col min="2607" max="2607" width="5.26953125" style="14" bestFit="1" customWidth="1"/>
    <col min="2608" max="2608" width="5.26953125" style="14" customWidth="1"/>
    <col min="2609" max="2610" width="9.1796875" style="14"/>
    <col min="2611" max="2611" width="6.54296875" style="14" customWidth="1"/>
    <col min="2612" max="2612" width="4.453125" style="14" bestFit="1" customWidth="1"/>
    <col min="2613" max="2614" width="3.26953125" style="14" bestFit="1" customWidth="1"/>
    <col min="2615" max="2615" width="4.81640625" style="14" customWidth="1"/>
    <col min="2616" max="2616" width="6.54296875" style="14" customWidth="1"/>
    <col min="2617" max="2617" width="5.81640625" style="14" customWidth="1"/>
    <col min="2618" max="2618" width="7.54296875" style="14" customWidth="1"/>
    <col min="2619" max="2619" width="6" style="14" customWidth="1"/>
    <col min="2620" max="2620" width="4.81640625" style="14" customWidth="1"/>
    <col min="2621" max="2621" width="4.81640625" style="14" bestFit="1" customWidth="1"/>
    <col min="2622" max="2622" width="5.26953125" style="14" bestFit="1" customWidth="1"/>
    <col min="2623" max="2623" width="5.26953125" style="14" customWidth="1"/>
    <col min="2624" max="2625" width="9.1796875" style="14"/>
    <col min="2626" max="2626" width="6.54296875" style="14" customWidth="1"/>
    <col min="2627" max="2627" width="4.453125" style="14" bestFit="1" customWidth="1"/>
    <col min="2628" max="2629" width="3.26953125" style="14" bestFit="1" customWidth="1"/>
    <col min="2630" max="2630" width="4.81640625" style="14" customWidth="1"/>
    <col min="2631" max="2631" width="6.54296875" style="14" customWidth="1"/>
    <col min="2632" max="2632" width="5.81640625" style="14" customWidth="1"/>
    <col min="2633" max="2633" width="7.54296875" style="14" customWidth="1"/>
    <col min="2634" max="2634" width="6" style="14" customWidth="1"/>
    <col min="2635" max="2635" width="4.81640625" style="14" customWidth="1"/>
    <col min="2636" max="2636" width="4.81640625" style="14" bestFit="1" customWidth="1"/>
    <col min="2637" max="2637" width="5.26953125" style="14" bestFit="1" customWidth="1"/>
    <col min="2638" max="2638" width="5.26953125" style="14" customWidth="1"/>
    <col min="2639" max="2640" width="9.1796875" style="14"/>
    <col min="2641" max="2641" width="6.54296875" style="14" customWidth="1"/>
    <col min="2642" max="2642" width="4.453125" style="14" bestFit="1" customWidth="1"/>
    <col min="2643" max="2644" width="3.26953125" style="14" bestFit="1" customWidth="1"/>
    <col min="2645" max="2645" width="4.81640625" style="14" customWidth="1"/>
    <col min="2646" max="2646" width="6.54296875" style="14" customWidth="1"/>
    <col min="2647" max="2647" width="5.81640625" style="14" customWidth="1"/>
    <col min="2648" max="2648" width="7.54296875" style="14" customWidth="1"/>
    <col min="2649" max="2649" width="6" style="14" customWidth="1"/>
    <col min="2650" max="2650" width="4.81640625" style="14" customWidth="1"/>
    <col min="2651" max="2651" width="4.81640625" style="14" bestFit="1" customWidth="1"/>
    <col min="2652" max="2652" width="5.26953125" style="14" bestFit="1" customWidth="1"/>
    <col min="2653" max="2653" width="5.26953125" style="14" customWidth="1"/>
    <col min="2654" max="2655" width="9.1796875" style="14"/>
    <col min="2656" max="2656" width="6.54296875" style="14" customWidth="1"/>
    <col min="2657" max="2657" width="4.453125" style="14" bestFit="1" customWidth="1"/>
    <col min="2658" max="2659" width="3.26953125" style="14" bestFit="1" customWidth="1"/>
    <col min="2660" max="2660" width="4.81640625" style="14" customWidth="1"/>
    <col min="2661" max="2661" width="6.54296875" style="14" customWidth="1"/>
    <col min="2662" max="2662" width="5.81640625" style="14" customWidth="1"/>
    <col min="2663" max="2663" width="7.54296875" style="14" customWidth="1"/>
    <col min="2664" max="2664" width="6" style="14" customWidth="1"/>
    <col min="2665" max="2665" width="4.81640625" style="14" customWidth="1"/>
    <col min="2666" max="2666" width="4.81640625" style="14" bestFit="1" customWidth="1"/>
    <col min="2667" max="2667" width="5.26953125" style="14" bestFit="1" customWidth="1"/>
    <col min="2668" max="2668" width="5.26953125" style="14" customWidth="1"/>
    <col min="2669" max="2670" width="9.1796875" style="14"/>
    <col min="2671" max="2671" width="6.54296875" style="14" customWidth="1"/>
    <col min="2672" max="2672" width="4.453125" style="14" bestFit="1" customWidth="1"/>
    <col min="2673" max="2674" width="3.26953125" style="14" bestFit="1" customWidth="1"/>
    <col min="2675" max="2675" width="4.81640625" style="14" customWidth="1"/>
    <col min="2676" max="2676" width="6.54296875" style="14" customWidth="1"/>
    <col min="2677" max="2677" width="5.81640625" style="14" customWidth="1"/>
    <col min="2678" max="2678" width="7.54296875" style="14" customWidth="1"/>
    <col min="2679" max="2679" width="6" style="14" customWidth="1"/>
    <col min="2680" max="2680" width="4.81640625" style="14" customWidth="1"/>
    <col min="2681" max="2681" width="4.81640625" style="14" bestFit="1" customWidth="1"/>
    <col min="2682" max="2682" width="5.26953125" style="14" bestFit="1" customWidth="1"/>
    <col min="2683" max="2683" width="5.26953125" style="14" customWidth="1"/>
    <col min="2684" max="2685" width="9.1796875" style="14"/>
    <col min="2686" max="2686" width="6.54296875" style="14" customWidth="1"/>
    <col min="2687" max="2687" width="4.453125" style="14" bestFit="1" customWidth="1"/>
    <col min="2688" max="2689" width="3.26953125" style="14" bestFit="1" customWidth="1"/>
    <col min="2690" max="2690" width="4.81640625" style="14" customWidth="1"/>
    <col min="2691" max="2691" width="6.54296875" style="14" customWidth="1"/>
    <col min="2692" max="2692" width="5.81640625" style="14" customWidth="1"/>
    <col min="2693" max="2693" width="7.54296875" style="14" customWidth="1"/>
    <col min="2694" max="2694" width="6" style="14" customWidth="1"/>
    <col min="2695" max="2695" width="4.81640625" style="14" customWidth="1"/>
    <col min="2696" max="2696" width="4.81640625" style="14" bestFit="1" customWidth="1"/>
    <col min="2697" max="2697" width="5.26953125" style="14" bestFit="1" customWidth="1"/>
    <col min="2698" max="2698" width="5.26953125" style="14" customWidth="1"/>
    <col min="2699" max="2700" width="9.1796875" style="14"/>
    <col min="2701" max="2701" width="6.54296875" style="14" customWidth="1"/>
    <col min="2702" max="2702" width="4.453125" style="14" bestFit="1" customWidth="1"/>
    <col min="2703" max="2704" width="3.26953125" style="14" bestFit="1" customWidth="1"/>
    <col min="2705" max="2705" width="4.81640625" style="14" customWidth="1"/>
    <col min="2706" max="2706" width="6.54296875" style="14" customWidth="1"/>
    <col min="2707" max="2707" width="5.81640625" style="14" customWidth="1"/>
    <col min="2708" max="2708" width="7.54296875" style="14" customWidth="1"/>
    <col min="2709" max="2709" width="6" style="14" customWidth="1"/>
    <col min="2710" max="2710" width="4.81640625" style="14" customWidth="1"/>
    <col min="2711" max="2711" width="4.81640625" style="14" bestFit="1" customWidth="1"/>
    <col min="2712" max="2712" width="5.26953125" style="14" bestFit="1" customWidth="1"/>
    <col min="2713" max="2713" width="5.26953125" style="14" customWidth="1"/>
    <col min="2714" max="2715" width="9.1796875" style="14"/>
    <col min="2716" max="2716" width="6.54296875" style="14" customWidth="1"/>
    <col min="2717" max="2717" width="4.453125" style="14" bestFit="1" customWidth="1"/>
    <col min="2718" max="2719" width="3.26953125" style="14" bestFit="1" customWidth="1"/>
    <col min="2720" max="2720" width="4.81640625" style="14" customWidth="1"/>
    <col min="2721" max="2721" width="6.54296875" style="14" customWidth="1"/>
    <col min="2722" max="2722" width="5.81640625" style="14" customWidth="1"/>
    <col min="2723" max="2723" width="7.54296875" style="14" customWidth="1"/>
    <col min="2724" max="2724" width="6" style="14" customWidth="1"/>
    <col min="2725" max="2725" width="4.81640625" style="14" customWidth="1"/>
    <col min="2726" max="2726" width="4.81640625" style="14" bestFit="1" customWidth="1"/>
    <col min="2727" max="2727" width="5.26953125" style="14" bestFit="1" customWidth="1"/>
    <col min="2728" max="2728" width="5.26953125" style="14" customWidth="1"/>
    <col min="2729" max="2800" width="9.1796875" style="14"/>
    <col min="2801" max="2801" width="6.54296875" style="14" customWidth="1"/>
    <col min="2802" max="2802" width="4.453125" style="14" bestFit="1" customWidth="1"/>
    <col min="2803" max="2804" width="3.26953125" style="14" bestFit="1" customWidth="1"/>
    <col min="2805" max="2805" width="4.81640625" style="14" customWidth="1"/>
    <col min="2806" max="2806" width="6.54296875" style="14" customWidth="1"/>
    <col min="2807" max="2807" width="5.81640625" style="14" customWidth="1"/>
    <col min="2808" max="2808" width="7.54296875" style="14" customWidth="1"/>
    <col min="2809" max="2809" width="6" style="14" customWidth="1"/>
    <col min="2810" max="2810" width="4.81640625" style="14" customWidth="1"/>
    <col min="2811" max="2811" width="4.81640625" style="14" bestFit="1" customWidth="1"/>
    <col min="2812" max="2812" width="5.26953125" style="14" bestFit="1" customWidth="1"/>
    <col min="2813" max="2813" width="6.26953125" style="14" customWidth="1"/>
    <col min="2814" max="2818" width="8.7265625" style="14" customWidth="1"/>
    <col min="2819" max="2819" width="6" style="14" customWidth="1"/>
    <col min="2820" max="2820" width="9.1796875" style="14"/>
    <col min="2821" max="2821" width="24.1796875" style="14" bestFit="1" customWidth="1"/>
    <col min="2822" max="2822" width="6.54296875" style="14" customWidth="1"/>
    <col min="2823" max="2823" width="4.453125" style="14" bestFit="1" customWidth="1"/>
    <col min="2824" max="2825" width="3.26953125" style="14" bestFit="1" customWidth="1"/>
    <col min="2826" max="2826" width="4.81640625" style="14" customWidth="1"/>
    <col min="2827" max="2827" width="6.54296875" style="14" customWidth="1"/>
    <col min="2828" max="2828" width="5.81640625" style="14" customWidth="1"/>
    <col min="2829" max="2829" width="7.54296875" style="14" customWidth="1"/>
    <col min="2830" max="2830" width="6" style="14" customWidth="1"/>
    <col min="2831" max="2831" width="4.81640625" style="14" customWidth="1"/>
    <col min="2832" max="2832" width="4.81640625" style="14" bestFit="1" customWidth="1"/>
    <col min="2833" max="2833" width="5.26953125" style="14" bestFit="1" customWidth="1"/>
    <col min="2834" max="2834" width="5.26953125" style="14" customWidth="1"/>
    <col min="2835" max="2836" width="9.1796875" style="14"/>
    <col min="2837" max="2837" width="6.54296875" style="14" customWidth="1"/>
    <col min="2838" max="2838" width="4.453125" style="14" bestFit="1" customWidth="1"/>
    <col min="2839" max="2840" width="3.26953125" style="14" bestFit="1" customWidth="1"/>
    <col min="2841" max="2841" width="4.81640625" style="14" customWidth="1"/>
    <col min="2842" max="2842" width="6.54296875" style="14" customWidth="1"/>
    <col min="2843" max="2843" width="5.81640625" style="14" customWidth="1"/>
    <col min="2844" max="2844" width="7.54296875" style="14" customWidth="1"/>
    <col min="2845" max="2845" width="6" style="14" customWidth="1"/>
    <col min="2846" max="2846" width="4.81640625" style="14" customWidth="1"/>
    <col min="2847" max="2847" width="4.81640625" style="14" bestFit="1" customWidth="1"/>
    <col min="2848" max="2848" width="5.26953125" style="14" bestFit="1" customWidth="1"/>
    <col min="2849" max="2849" width="5.26953125" style="14" customWidth="1"/>
    <col min="2850" max="2851" width="9.1796875" style="14"/>
    <col min="2852" max="2852" width="6.54296875" style="14" customWidth="1"/>
    <col min="2853" max="2853" width="4.453125" style="14" bestFit="1" customWidth="1"/>
    <col min="2854" max="2855" width="3.26953125" style="14" bestFit="1" customWidth="1"/>
    <col min="2856" max="2856" width="4.81640625" style="14" customWidth="1"/>
    <col min="2857" max="2857" width="6.54296875" style="14" customWidth="1"/>
    <col min="2858" max="2858" width="5.81640625" style="14" customWidth="1"/>
    <col min="2859" max="2859" width="7.54296875" style="14" customWidth="1"/>
    <col min="2860" max="2860" width="6" style="14" customWidth="1"/>
    <col min="2861" max="2861" width="4.81640625" style="14" customWidth="1"/>
    <col min="2862" max="2862" width="4.81640625" style="14" bestFit="1" customWidth="1"/>
    <col min="2863" max="2863" width="5.26953125" style="14" bestFit="1" customWidth="1"/>
    <col min="2864" max="2864" width="5.26953125" style="14" customWidth="1"/>
    <col min="2865" max="2866" width="9.1796875" style="14"/>
    <col min="2867" max="2867" width="6.54296875" style="14" customWidth="1"/>
    <col min="2868" max="2868" width="4.453125" style="14" bestFit="1" customWidth="1"/>
    <col min="2869" max="2870" width="3.26953125" style="14" bestFit="1" customWidth="1"/>
    <col min="2871" max="2871" width="4.81640625" style="14" customWidth="1"/>
    <col min="2872" max="2872" width="6.54296875" style="14" customWidth="1"/>
    <col min="2873" max="2873" width="5.81640625" style="14" customWidth="1"/>
    <col min="2874" max="2874" width="7.54296875" style="14" customWidth="1"/>
    <col min="2875" max="2875" width="6" style="14" customWidth="1"/>
    <col min="2876" max="2876" width="4.81640625" style="14" customWidth="1"/>
    <col min="2877" max="2877" width="4.81640625" style="14" bestFit="1" customWidth="1"/>
    <col min="2878" max="2878" width="5.26953125" style="14" bestFit="1" customWidth="1"/>
    <col min="2879" max="2879" width="5.26953125" style="14" customWidth="1"/>
    <col min="2880" max="2881" width="9.1796875" style="14"/>
    <col min="2882" max="2882" width="6.54296875" style="14" customWidth="1"/>
    <col min="2883" max="2883" width="4.453125" style="14" bestFit="1" customWidth="1"/>
    <col min="2884" max="2885" width="3.26953125" style="14" bestFit="1" customWidth="1"/>
    <col min="2886" max="2886" width="4.81640625" style="14" customWidth="1"/>
    <col min="2887" max="2887" width="6.54296875" style="14" customWidth="1"/>
    <col min="2888" max="2888" width="5.81640625" style="14" customWidth="1"/>
    <col min="2889" max="2889" width="7.54296875" style="14" customWidth="1"/>
    <col min="2890" max="2890" width="6" style="14" customWidth="1"/>
    <col min="2891" max="2891" width="4.81640625" style="14" customWidth="1"/>
    <col min="2892" max="2892" width="4.81640625" style="14" bestFit="1" customWidth="1"/>
    <col min="2893" max="2893" width="5.26953125" style="14" bestFit="1" customWidth="1"/>
    <col min="2894" max="2894" width="5.26953125" style="14" customWidth="1"/>
    <col min="2895" max="2896" width="9.1796875" style="14"/>
    <col min="2897" max="2897" width="6.54296875" style="14" customWidth="1"/>
    <col min="2898" max="2898" width="4.453125" style="14" bestFit="1" customWidth="1"/>
    <col min="2899" max="2900" width="3.26953125" style="14" bestFit="1" customWidth="1"/>
    <col min="2901" max="2901" width="4.81640625" style="14" customWidth="1"/>
    <col min="2902" max="2902" width="6.54296875" style="14" customWidth="1"/>
    <col min="2903" max="2903" width="5.81640625" style="14" customWidth="1"/>
    <col min="2904" max="2904" width="7.54296875" style="14" customWidth="1"/>
    <col min="2905" max="2905" width="6" style="14" customWidth="1"/>
    <col min="2906" max="2906" width="4.81640625" style="14" customWidth="1"/>
    <col min="2907" max="2907" width="4.81640625" style="14" bestFit="1" customWidth="1"/>
    <col min="2908" max="2908" width="5.26953125" style="14" bestFit="1" customWidth="1"/>
    <col min="2909" max="2909" width="5.26953125" style="14" customWidth="1"/>
    <col min="2910" max="2911" width="9.1796875" style="14"/>
    <col min="2912" max="2912" width="6.54296875" style="14" customWidth="1"/>
    <col min="2913" max="2913" width="4.453125" style="14" bestFit="1" customWidth="1"/>
    <col min="2914" max="2915" width="3.26953125" style="14" bestFit="1" customWidth="1"/>
    <col min="2916" max="2916" width="4.81640625" style="14" customWidth="1"/>
    <col min="2917" max="2917" width="6.54296875" style="14" customWidth="1"/>
    <col min="2918" max="2918" width="5.81640625" style="14" customWidth="1"/>
    <col min="2919" max="2919" width="7.54296875" style="14" customWidth="1"/>
    <col min="2920" max="2920" width="6" style="14" customWidth="1"/>
    <col min="2921" max="2921" width="4.81640625" style="14" customWidth="1"/>
    <col min="2922" max="2922" width="4.81640625" style="14" bestFit="1" customWidth="1"/>
    <col min="2923" max="2923" width="5.26953125" style="14" bestFit="1" customWidth="1"/>
    <col min="2924" max="2924" width="5.26953125" style="14" customWidth="1"/>
    <col min="2925" max="2926" width="9.1796875" style="14"/>
    <col min="2927" max="2927" width="6.54296875" style="14" customWidth="1"/>
    <col min="2928" max="2928" width="4.453125" style="14" bestFit="1" customWidth="1"/>
    <col min="2929" max="2930" width="3.26953125" style="14" bestFit="1" customWidth="1"/>
    <col min="2931" max="2931" width="4.81640625" style="14" customWidth="1"/>
    <col min="2932" max="2932" width="6.54296875" style="14" customWidth="1"/>
    <col min="2933" max="2933" width="5.81640625" style="14" customWidth="1"/>
    <col min="2934" max="2934" width="7.54296875" style="14" customWidth="1"/>
    <col min="2935" max="2935" width="6" style="14" customWidth="1"/>
    <col min="2936" max="2936" width="4.81640625" style="14" customWidth="1"/>
    <col min="2937" max="2937" width="4.81640625" style="14" bestFit="1" customWidth="1"/>
    <col min="2938" max="2938" width="5.26953125" style="14" bestFit="1" customWidth="1"/>
    <col min="2939" max="2939" width="5.26953125" style="14" customWidth="1"/>
    <col min="2940" max="2941" width="9.1796875" style="14"/>
    <col min="2942" max="2942" width="6.54296875" style="14" customWidth="1"/>
    <col min="2943" max="2943" width="4.453125" style="14" bestFit="1" customWidth="1"/>
    <col min="2944" max="2945" width="3.26953125" style="14" bestFit="1" customWidth="1"/>
    <col min="2946" max="2946" width="4.81640625" style="14" customWidth="1"/>
    <col min="2947" max="2947" width="6.54296875" style="14" customWidth="1"/>
    <col min="2948" max="2948" width="5.81640625" style="14" customWidth="1"/>
    <col min="2949" max="2949" width="7.54296875" style="14" customWidth="1"/>
    <col min="2950" max="2950" width="6" style="14" customWidth="1"/>
    <col min="2951" max="2951" width="4.81640625" style="14" customWidth="1"/>
    <col min="2952" max="2952" width="4.81640625" style="14" bestFit="1" customWidth="1"/>
    <col min="2953" max="2953" width="5.26953125" style="14" bestFit="1" customWidth="1"/>
    <col min="2954" max="2954" width="5.26953125" style="14" customWidth="1"/>
    <col min="2955" max="2956" width="9.1796875" style="14"/>
    <col min="2957" max="2957" width="6.54296875" style="14" customWidth="1"/>
    <col min="2958" max="2958" width="4.453125" style="14" bestFit="1" customWidth="1"/>
    <col min="2959" max="2960" width="3.26953125" style="14" bestFit="1" customWidth="1"/>
    <col min="2961" max="2961" width="4.81640625" style="14" customWidth="1"/>
    <col min="2962" max="2962" width="6.54296875" style="14" customWidth="1"/>
    <col min="2963" max="2963" width="5.81640625" style="14" customWidth="1"/>
    <col min="2964" max="2964" width="7.54296875" style="14" customWidth="1"/>
    <col min="2965" max="2965" width="6" style="14" customWidth="1"/>
    <col min="2966" max="2966" width="4.81640625" style="14" customWidth="1"/>
    <col min="2967" max="2967" width="4.81640625" style="14" bestFit="1" customWidth="1"/>
    <col min="2968" max="2968" width="5.26953125" style="14" bestFit="1" customWidth="1"/>
    <col min="2969" max="2969" width="5.26953125" style="14" customWidth="1"/>
    <col min="2970" max="2971" width="9.1796875" style="14"/>
    <col min="2972" max="2972" width="6.54296875" style="14" customWidth="1"/>
    <col min="2973" max="2973" width="4.453125" style="14" bestFit="1" customWidth="1"/>
    <col min="2974" max="2975" width="3.26953125" style="14" bestFit="1" customWidth="1"/>
    <col min="2976" max="2976" width="4.81640625" style="14" customWidth="1"/>
    <col min="2977" max="2977" width="6.54296875" style="14" customWidth="1"/>
    <col min="2978" max="2978" width="5.81640625" style="14" customWidth="1"/>
    <col min="2979" max="2979" width="7.54296875" style="14" customWidth="1"/>
    <col min="2980" max="2980" width="6" style="14" customWidth="1"/>
    <col min="2981" max="2981" width="4.81640625" style="14" customWidth="1"/>
    <col min="2982" max="2982" width="4.81640625" style="14" bestFit="1" customWidth="1"/>
    <col min="2983" max="2983" width="5.26953125" style="14" bestFit="1" customWidth="1"/>
    <col min="2984" max="2984" width="5.26953125" style="14" customWidth="1"/>
    <col min="2985" max="3056" width="9.1796875" style="14"/>
    <col min="3057" max="3057" width="6.54296875" style="14" customWidth="1"/>
    <col min="3058" max="3058" width="4.453125" style="14" bestFit="1" customWidth="1"/>
    <col min="3059" max="3060" width="3.26953125" style="14" bestFit="1" customWidth="1"/>
    <col min="3061" max="3061" width="4.81640625" style="14" customWidth="1"/>
    <col min="3062" max="3062" width="6.54296875" style="14" customWidth="1"/>
    <col min="3063" max="3063" width="5.81640625" style="14" customWidth="1"/>
    <col min="3064" max="3064" width="7.54296875" style="14" customWidth="1"/>
    <col min="3065" max="3065" width="6" style="14" customWidth="1"/>
    <col min="3066" max="3066" width="4.81640625" style="14" customWidth="1"/>
    <col min="3067" max="3067" width="4.81640625" style="14" bestFit="1" customWidth="1"/>
    <col min="3068" max="3068" width="5.26953125" style="14" bestFit="1" customWidth="1"/>
    <col min="3069" max="3069" width="6.26953125" style="14" customWidth="1"/>
    <col min="3070" max="3074" width="8.7265625" style="14" customWidth="1"/>
    <col min="3075" max="3075" width="6" style="14" customWidth="1"/>
    <col min="3076" max="3076" width="9.1796875" style="14"/>
    <col min="3077" max="3077" width="24.1796875" style="14" bestFit="1" customWidth="1"/>
    <col min="3078" max="3078" width="6.54296875" style="14" customWidth="1"/>
    <col min="3079" max="3079" width="4.453125" style="14" bestFit="1" customWidth="1"/>
    <col min="3080" max="3081" width="3.26953125" style="14" bestFit="1" customWidth="1"/>
    <col min="3082" max="3082" width="4.81640625" style="14" customWidth="1"/>
    <col min="3083" max="3083" width="6.54296875" style="14" customWidth="1"/>
    <col min="3084" max="3084" width="5.81640625" style="14" customWidth="1"/>
    <col min="3085" max="3085" width="7.54296875" style="14" customWidth="1"/>
    <col min="3086" max="3086" width="6" style="14" customWidth="1"/>
    <col min="3087" max="3087" width="4.81640625" style="14" customWidth="1"/>
    <col min="3088" max="3088" width="4.81640625" style="14" bestFit="1" customWidth="1"/>
    <col min="3089" max="3089" width="5.26953125" style="14" bestFit="1" customWidth="1"/>
    <col min="3090" max="3090" width="5.26953125" style="14" customWidth="1"/>
    <col min="3091" max="3092" width="9.1796875" style="14"/>
    <col min="3093" max="3093" width="6.54296875" style="14" customWidth="1"/>
    <col min="3094" max="3094" width="4.453125" style="14" bestFit="1" customWidth="1"/>
    <col min="3095" max="3096" width="3.26953125" style="14" bestFit="1" customWidth="1"/>
    <col min="3097" max="3097" width="4.81640625" style="14" customWidth="1"/>
    <col min="3098" max="3098" width="6.54296875" style="14" customWidth="1"/>
    <col min="3099" max="3099" width="5.81640625" style="14" customWidth="1"/>
    <col min="3100" max="3100" width="7.54296875" style="14" customWidth="1"/>
    <col min="3101" max="3101" width="6" style="14" customWidth="1"/>
    <col min="3102" max="3102" width="4.81640625" style="14" customWidth="1"/>
    <col min="3103" max="3103" width="4.81640625" style="14" bestFit="1" customWidth="1"/>
    <col min="3104" max="3104" width="5.26953125" style="14" bestFit="1" customWidth="1"/>
    <col min="3105" max="3105" width="5.26953125" style="14" customWidth="1"/>
    <col min="3106" max="3107" width="9.1796875" style="14"/>
    <col min="3108" max="3108" width="6.54296875" style="14" customWidth="1"/>
    <col min="3109" max="3109" width="4.453125" style="14" bestFit="1" customWidth="1"/>
    <col min="3110" max="3111" width="3.26953125" style="14" bestFit="1" customWidth="1"/>
    <col min="3112" max="3112" width="4.81640625" style="14" customWidth="1"/>
    <col min="3113" max="3113" width="6.54296875" style="14" customWidth="1"/>
    <col min="3114" max="3114" width="5.81640625" style="14" customWidth="1"/>
    <col min="3115" max="3115" width="7.54296875" style="14" customWidth="1"/>
    <col min="3116" max="3116" width="6" style="14" customWidth="1"/>
    <col min="3117" max="3117" width="4.81640625" style="14" customWidth="1"/>
    <col min="3118" max="3118" width="4.81640625" style="14" bestFit="1" customWidth="1"/>
    <col min="3119" max="3119" width="5.26953125" style="14" bestFit="1" customWidth="1"/>
    <col min="3120" max="3120" width="5.26953125" style="14" customWidth="1"/>
    <col min="3121" max="3122" width="9.1796875" style="14"/>
    <col min="3123" max="3123" width="6.54296875" style="14" customWidth="1"/>
    <col min="3124" max="3124" width="4.453125" style="14" bestFit="1" customWidth="1"/>
    <col min="3125" max="3126" width="3.26953125" style="14" bestFit="1" customWidth="1"/>
    <col min="3127" max="3127" width="4.81640625" style="14" customWidth="1"/>
    <col min="3128" max="3128" width="6.54296875" style="14" customWidth="1"/>
    <col min="3129" max="3129" width="5.81640625" style="14" customWidth="1"/>
    <col min="3130" max="3130" width="7.54296875" style="14" customWidth="1"/>
    <col min="3131" max="3131" width="6" style="14" customWidth="1"/>
    <col min="3132" max="3132" width="4.81640625" style="14" customWidth="1"/>
    <col min="3133" max="3133" width="4.81640625" style="14" bestFit="1" customWidth="1"/>
    <col min="3134" max="3134" width="5.26953125" style="14" bestFit="1" customWidth="1"/>
    <col min="3135" max="3135" width="5.26953125" style="14" customWidth="1"/>
    <col min="3136" max="3137" width="9.1796875" style="14"/>
    <col min="3138" max="3138" width="6.54296875" style="14" customWidth="1"/>
    <col min="3139" max="3139" width="4.453125" style="14" bestFit="1" customWidth="1"/>
    <col min="3140" max="3141" width="3.26953125" style="14" bestFit="1" customWidth="1"/>
    <col min="3142" max="3142" width="4.81640625" style="14" customWidth="1"/>
    <col min="3143" max="3143" width="6.54296875" style="14" customWidth="1"/>
    <col min="3144" max="3144" width="5.81640625" style="14" customWidth="1"/>
    <col min="3145" max="3145" width="7.54296875" style="14" customWidth="1"/>
    <col min="3146" max="3146" width="6" style="14" customWidth="1"/>
    <col min="3147" max="3147" width="4.81640625" style="14" customWidth="1"/>
    <col min="3148" max="3148" width="4.81640625" style="14" bestFit="1" customWidth="1"/>
    <col min="3149" max="3149" width="5.26953125" style="14" bestFit="1" customWidth="1"/>
    <col min="3150" max="3150" width="5.26953125" style="14" customWidth="1"/>
    <col min="3151" max="3152" width="9.1796875" style="14"/>
    <col min="3153" max="3153" width="6.54296875" style="14" customWidth="1"/>
    <col min="3154" max="3154" width="4.453125" style="14" bestFit="1" customWidth="1"/>
    <col min="3155" max="3156" width="3.26953125" style="14" bestFit="1" customWidth="1"/>
    <col min="3157" max="3157" width="4.81640625" style="14" customWidth="1"/>
    <col min="3158" max="3158" width="6.54296875" style="14" customWidth="1"/>
    <col min="3159" max="3159" width="5.81640625" style="14" customWidth="1"/>
    <col min="3160" max="3160" width="7.54296875" style="14" customWidth="1"/>
    <col min="3161" max="3161" width="6" style="14" customWidth="1"/>
    <col min="3162" max="3162" width="4.81640625" style="14" customWidth="1"/>
    <col min="3163" max="3163" width="4.81640625" style="14" bestFit="1" customWidth="1"/>
    <col min="3164" max="3164" width="5.26953125" style="14" bestFit="1" customWidth="1"/>
    <col min="3165" max="3165" width="5.26953125" style="14" customWidth="1"/>
    <col min="3166" max="3167" width="9.1796875" style="14"/>
    <col min="3168" max="3168" width="6.54296875" style="14" customWidth="1"/>
    <col min="3169" max="3169" width="4.453125" style="14" bestFit="1" customWidth="1"/>
    <col min="3170" max="3171" width="3.26953125" style="14" bestFit="1" customWidth="1"/>
    <col min="3172" max="3172" width="4.81640625" style="14" customWidth="1"/>
    <col min="3173" max="3173" width="6.54296875" style="14" customWidth="1"/>
    <col min="3174" max="3174" width="5.81640625" style="14" customWidth="1"/>
    <col min="3175" max="3175" width="7.54296875" style="14" customWidth="1"/>
    <col min="3176" max="3176" width="6" style="14" customWidth="1"/>
    <col min="3177" max="3177" width="4.81640625" style="14" customWidth="1"/>
    <col min="3178" max="3178" width="4.81640625" style="14" bestFit="1" customWidth="1"/>
    <col min="3179" max="3179" width="5.26953125" style="14" bestFit="1" customWidth="1"/>
    <col min="3180" max="3180" width="5.26953125" style="14" customWidth="1"/>
    <col min="3181" max="3182" width="9.1796875" style="14"/>
    <col min="3183" max="3183" width="6.54296875" style="14" customWidth="1"/>
    <col min="3184" max="3184" width="4.453125" style="14" bestFit="1" customWidth="1"/>
    <col min="3185" max="3186" width="3.26953125" style="14" bestFit="1" customWidth="1"/>
    <col min="3187" max="3187" width="4.81640625" style="14" customWidth="1"/>
    <col min="3188" max="3188" width="6.54296875" style="14" customWidth="1"/>
    <col min="3189" max="3189" width="5.81640625" style="14" customWidth="1"/>
    <col min="3190" max="3190" width="7.54296875" style="14" customWidth="1"/>
    <col min="3191" max="3191" width="6" style="14" customWidth="1"/>
    <col min="3192" max="3192" width="4.81640625" style="14" customWidth="1"/>
    <col min="3193" max="3193" width="4.81640625" style="14" bestFit="1" customWidth="1"/>
    <col min="3194" max="3194" width="5.26953125" style="14" bestFit="1" customWidth="1"/>
    <col min="3195" max="3195" width="5.26953125" style="14" customWidth="1"/>
    <col min="3196" max="3197" width="9.1796875" style="14"/>
    <col min="3198" max="3198" width="6.54296875" style="14" customWidth="1"/>
    <col min="3199" max="3199" width="4.453125" style="14" bestFit="1" customWidth="1"/>
    <col min="3200" max="3201" width="3.26953125" style="14" bestFit="1" customWidth="1"/>
    <col min="3202" max="3202" width="4.81640625" style="14" customWidth="1"/>
    <col min="3203" max="3203" width="6.54296875" style="14" customWidth="1"/>
    <col min="3204" max="3204" width="5.81640625" style="14" customWidth="1"/>
    <col min="3205" max="3205" width="7.54296875" style="14" customWidth="1"/>
    <col min="3206" max="3206" width="6" style="14" customWidth="1"/>
    <col min="3207" max="3207" width="4.81640625" style="14" customWidth="1"/>
    <col min="3208" max="3208" width="4.81640625" style="14" bestFit="1" customWidth="1"/>
    <col min="3209" max="3209" width="5.26953125" style="14" bestFit="1" customWidth="1"/>
    <col min="3210" max="3210" width="5.26953125" style="14" customWidth="1"/>
    <col min="3211" max="3212" width="9.1796875" style="14"/>
    <col min="3213" max="3213" width="6.54296875" style="14" customWidth="1"/>
    <col min="3214" max="3214" width="4.453125" style="14" bestFit="1" customWidth="1"/>
    <col min="3215" max="3216" width="3.26953125" style="14" bestFit="1" customWidth="1"/>
    <col min="3217" max="3217" width="4.81640625" style="14" customWidth="1"/>
    <col min="3218" max="3218" width="6.54296875" style="14" customWidth="1"/>
    <col min="3219" max="3219" width="5.81640625" style="14" customWidth="1"/>
    <col min="3220" max="3220" width="7.54296875" style="14" customWidth="1"/>
    <col min="3221" max="3221" width="6" style="14" customWidth="1"/>
    <col min="3222" max="3222" width="4.81640625" style="14" customWidth="1"/>
    <col min="3223" max="3223" width="4.81640625" style="14" bestFit="1" customWidth="1"/>
    <col min="3224" max="3224" width="5.26953125" style="14" bestFit="1" customWidth="1"/>
    <col min="3225" max="3225" width="5.26953125" style="14" customWidth="1"/>
    <col min="3226" max="3227" width="9.1796875" style="14"/>
    <col min="3228" max="3228" width="6.54296875" style="14" customWidth="1"/>
    <col min="3229" max="3229" width="4.453125" style="14" bestFit="1" customWidth="1"/>
    <col min="3230" max="3231" width="3.26953125" style="14" bestFit="1" customWidth="1"/>
    <col min="3232" max="3232" width="4.81640625" style="14" customWidth="1"/>
    <col min="3233" max="3233" width="6.54296875" style="14" customWidth="1"/>
    <col min="3234" max="3234" width="5.81640625" style="14" customWidth="1"/>
    <col min="3235" max="3235" width="7.54296875" style="14" customWidth="1"/>
    <col min="3236" max="3236" width="6" style="14" customWidth="1"/>
    <col min="3237" max="3237" width="4.81640625" style="14" customWidth="1"/>
    <col min="3238" max="3238" width="4.81640625" style="14" bestFit="1" customWidth="1"/>
    <col min="3239" max="3239" width="5.26953125" style="14" bestFit="1" customWidth="1"/>
    <col min="3240" max="3240" width="5.26953125" style="14" customWidth="1"/>
    <col min="3241" max="3312" width="9.1796875" style="14"/>
    <col min="3313" max="3313" width="6.54296875" style="14" customWidth="1"/>
    <col min="3314" max="3314" width="4.453125" style="14" bestFit="1" customWidth="1"/>
    <col min="3315" max="3316" width="3.26953125" style="14" bestFit="1" customWidth="1"/>
    <col min="3317" max="3317" width="4.81640625" style="14" customWidth="1"/>
    <col min="3318" max="3318" width="6.54296875" style="14" customWidth="1"/>
    <col min="3319" max="3319" width="5.81640625" style="14" customWidth="1"/>
    <col min="3320" max="3320" width="7.54296875" style="14" customWidth="1"/>
    <col min="3321" max="3321" width="6" style="14" customWidth="1"/>
    <col min="3322" max="3322" width="4.81640625" style="14" customWidth="1"/>
    <col min="3323" max="3323" width="4.81640625" style="14" bestFit="1" customWidth="1"/>
    <col min="3324" max="3324" width="5.26953125" style="14" bestFit="1" customWidth="1"/>
    <col min="3325" max="3325" width="6.26953125" style="14" customWidth="1"/>
    <col min="3326" max="3330" width="8.7265625" style="14" customWidth="1"/>
    <col min="3331" max="3331" width="6" style="14" customWidth="1"/>
    <col min="3332" max="3332" width="9.1796875" style="14"/>
    <col min="3333" max="3333" width="24.1796875" style="14" bestFit="1" customWidth="1"/>
    <col min="3334" max="3334" width="6.54296875" style="14" customWidth="1"/>
    <col min="3335" max="3335" width="4.453125" style="14" bestFit="1" customWidth="1"/>
    <col min="3336" max="3337" width="3.26953125" style="14" bestFit="1" customWidth="1"/>
    <col min="3338" max="3338" width="4.81640625" style="14" customWidth="1"/>
    <col min="3339" max="3339" width="6.54296875" style="14" customWidth="1"/>
    <col min="3340" max="3340" width="5.81640625" style="14" customWidth="1"/>
    <col min="3341" max="3341" width="7.54296875" style="14" customWidth="1"/>
    <col min="3342" max="3342" width="6" style="14" customWidth="1"/>
    <col min="3343" max="3343" width="4.81640625" style="14" customWidth="1"/>
    <col min="3344" max="3344" width="4.81640625" style="14" bestFit="1" customWidth="1"/>
    <col min="3345" max="3345" width="5.26953125" style="14" bestFit="1" customWidth="1"/>
    <col min="3346" max="3346" width="5.26953125" style="14" customWidth="1"/>
    <col min="3347" max="3348" width="9.1796875" style="14"/>
    <col min="3349" max="3349" width="6.54296875" style="14" customWidth="1"/>
    <col min="3350" max="3350" width="4.453125" style="14" bestFit="1" customWidth="1"/>
    <col min="3351" max="3352" width="3.26953125" style="14" bestFit="1" customWidth="1"/>
    <col min="3353" max="3353" width="4.81640625" style="14" customWidth="1"/>
    <col min="3354" max="3354" width="6.54296875" style="14" customWidth="1"/>
    <col min="3355" max="3355" width="5.81640625" style="14" customWidth="1"/>
    <col min="3356" max="3356" width="7.54296875" style="14" customWidth="1"/>
    <col min="3357" max="3357" width="6" style="14" customWidth="1"/>
    <col min="3358" max="3358" width="4.81640625" style="14" customWidth="1"/>
    <col min="3359" max="3359" width="4.81640625" style="14" bestFit="1" customWidth="1"/>
    <col min="3360" max="3360" width="5.26953125" style="14" bestFit="1" customWidth="1"/>
    <col min="3361" max="3361" width="5.26953125" style="14" customWidth="1"/>
    <col min="3362" max="3363" width="9.1796875" style="14"/>
    <col min="3364" max="3364" width="6.54296875" style="14" customWidth="1"/>
    <col min="3365" max="3365" width="4.453125" style="14" bestFit="1" customWidth="1"/>
    <col min="3366" max="3367" width="3.26953125" style="14" bestFit="1" customWidth="1"/>
    <col min="3368" max="3368" width="4.81640625" style="14" customWidth="1"/>
    <col min="3369" max="3369" width="6.54296875" style="14" customWidth="1"/>
    <col min="3370" max="3370" width="5.81640625" style="14" customWidth="1"/>
    <col min="3371" max="3371" width="7.54296875" style="14" customWidth="1"/>
    <col min="3372" max="3372" width="6" style="14" customWidth="1"/>
    <col min="3373" max="3373" width="4.81640625" style="14" customWidth="1"/>
    <col min="3374" max="3374" width="4.81640625" style="14" bestFit="1" customWidth="1"/>
    <col min="3375" max="3375" width="5.26953125" style="14" bestFit="1" customWidth="1"/>
    <col min="3376" max="3376" width="5.26953125" style="14" customWidth="1"/>
    <col min="3377" max="3378" width="9.1796875" style="14"/>
    <col min="3379" max="3379" width="6.54296875" style="14" customWidth="1"/>
    <col min="3380" max="3380" width="4.453125" style="14" bestFit="1" customWidth="1"/>
    <col min="3381" max="3382" width="3.26953125" style="14" bestFit="1" customWidth="1"/>
    <col min="3383" max="3383" width="4.81640625" style="14" customWidth="1"/>
    <col min="3384" max="3384" width="6.54296875" style="14" customWidth="1"/>
    <col min="3385" max="3385" width="5.81640625" style="14" customWidth="1"/>
    <col min="3386" max="3386" width="7.54296875" style="14" customWidth="1"/>
    <col min="3387" max="3387" width="6" style="14" customWidth="1"/>
    <col min="3388" max="3388" width="4.81640625" style="14" customWidth="1"/>
    <col min="3389" max="3389" width="4.81640625" style="14" bestFit="1" customWidth="1"/>
    <col min="3390" max="3390" width="5.26953125" style="14" bestFit="1" customWidth="1"/>
    <col min="3391" max="3391" width="5.26953125" style="14" customWidth="1"/>
    <col min="3392" max="3393" width="9.1796875" style="14"/>
    <col min="3394" max="3394" width="6.54296875" style="14" customWidth="1"/>
    <col min="3395" max="3395" width="4.453125" style="14" bestFit="1" customWidth="1"/>
    <col min="3396" max="3397" width="3.26953125" style="14" bestFit="1" customWidth="1"/>
    <col min="3398" max="3398" width="4.81640625" style="14" customWidth="1"/>
    <col min="3399" max="3399" width="6.54296875" style="14" customWidth="1"/>
    <col min="3400" max="3400" width="5.81640625" style="14" customWidth="1"/>
    <col min="3401" max="3401" width="7.54296875" style="14" customWidth="1"/>
    <col min="3402" max="3402" width="6" style="14" customWidth="1"/>
    <col min="3403" max="3403" width="4.81640625" style="14" customWidth="1"/>
    <col min="3404" max="3404" width="4.81640625" style="14" bestFit="1" customWidth="1"/>
    <col min="3405" max="3405" width="5.26953125" style="14" bestFit="1" customWidth="1"/>
    <col min="3406" max="3406" width="5.26953125" style="14" customWidth="1"/>
    <col min="3407" max="3408" width="9.1796875" style="14"/>
    <col min="3409" max="3409" width="6.54296875" style="14" customWidth="1"/>
    <col min="3410" max="3410" width="4.453125" style="14" bestFit="1" customWidth="1"/>
    <col min="3411" max="3412" width="3.26953125" style="14" bestFit="1" customWidth="1"/>
    <col min="3413" max="3413" width="4.81640625" style="14" customWidth="1"/>
    <col min="3414" max="3414" width="6.54296875" style="14" customWidth="1"/>
    <col min="3415" max="3415" width="5.81640625" style="14" customWidth="1"/>
    <col min="3416" max="3416" width="7.54296875" style="14" customWidth="1"/>
    <col min="3417" max="3417" width="6" style="14" customWidth="1"/>
    <col min="3418" max="3418" width="4.81640625" style="14" customWidth="1"/>
    <col min="3419" max="3419" width="4.81640625" style="14" bestFit="1" customWidth="1"/>
    <col min="3420" max="3420" width="5.26953125" style="14" bestFit="1" customWidth="1"/>
    <col min="3421" max="3421" width="5.26953125" style="14" customWidth="1"/>
    <col min="3422" max="3423" width="9.1796875" style="14"/>
    <col min="3424" max="3424" width="6.54296875" style="14" customWidth="1"/>
    <col min="3425" max="3425" width="4.453125" style="14" bestFit="1" customWidth="1"/>
    <col min="3426" max="3427" width="3.26953125" style="14" bestFit="1" customWidth="1"/>
    <col min="3428" max="3428" width="4.81640625" style="14" customWidth="1"/>
    <col min="3429" max="3429" width="6.54296875" style="14" customWidth="1"/>
    <col min="3430" max="3430" width="5.81640625" style="14" customWidth="1"/>
    <col min="3431" max="3431" width="7.54296875" style="14" customWidth="1"/>
    <col min="3432" max="3432" width="6" style="14" customWidth="1"/>
    <col min="3433" max="3433" width="4.81640625" style="14" customWidth="1"/>
    <col min="3434" max="3434" width="4.81640625" style="14" bestFit="1" customWidth="1"/>
    <col min="3435" max="3435" width="5.26953125" style="14" bestFit="1" customWidth="1"/>
    <col min="3436" max="3436" width="5.26953125" style="14" customWidth="1"/>
    <col min="3437" max="3438" width="9.1796875" style="14"/>
    <col min="3439" max="3439" width="6.54296875" style="14" customWidth="1"/>
    <col min="3440" max="3440" width="4.453125" style="14" bestFit="1" customWidth="1"/>
    <col min="3441" max="3442" width="3.26953125" style="14" bestFit="1" customWidth="1"/>
    <col min="3443" max="3443" width="4.81640625" style="14" customWidth="1"/>
    <col min="3444" max="3444" width="6.54296875" style="14" customWidth="1"/>
    <col min="3445" max="3445" width="5.81640625" style="14" customWidth="1"/>
    <col min="3446" max="3446" width="7.54296875" style="14" customWidth="1"/>
    <col min="3447" max="3447" width="6" style="14" customWidth="1"/>
    <col min="3448" max="3448" width="4.81640625" style="14" customWidth="1"/>
    <col min="3449" max="3449" width="4.81640625" style="14" bestFit="1" customWidth="1"/>
    <col min="3450" max="3450" width="5.26953125" style="14" bestFit="1" customWidth="1"/>
    <col min="3451" max="3451" width="5.26953125" style="14" customWidth="1"/>
    <col min="3452" max="3453" width="9.1796875" style="14"/>
    <col min="3454" max="3454" width="6.54296875" style="14" customWidth="1"/>
    <col min="3455" max="3455" width="4.453125" style="14" bestFit="1" customWidth="1"/>
    <col min="3456" max="3457" width="3.26953125" style="14" bestFit="1" customWidth="1"/>
    <col min="3458" max="3458" width="4.81640625" style="14" customWidth="1"/>
    <col min="3459" max="3459" width="6.54296875" style="14" customWidth="1"/>
    <col min="3460" max="3460" width="5.81640625" style="14" customWidth="1"/>
    <col min="3461" max="3461" width="7.54296875" style="14" customWidth="1"/>
    <col min="3462" max="3462" width="6" style="14" customWidth="1"/>
    <col min="3463" max="3463" width="4.81640625" style="14" customWidth="1"/>
    <col min="3464" max="3464" width="4.81640625" style="14" bestFit="1" customWidth="1"/>
    <col min="3465" max="3465" width="5.26953125" style="14" bestFit="1" customWidth="1"/>
    <col min="3466" max="3466" width="5.26953125" style="14" customWidth="1"/>
    <col min="3467" max="3468" width="9.1796875" style="14"/>
    <col min="3469" max="3469" width="6.54296875" style="14" customWidth="1"/>
    <col min="3470" max="3470" width="4.453125" style="14" bestFit="1" customWidth="1"/>
    <col min="3471" max="3472" width="3.26953125" style="14" bestFit="1" customWidth="1"/>
    <col min="3473" max="3473" width="4.81640625" style="14" customWidth="1"/>
    <col min="3474" max="3474" width="6.54296875" style="14" customWidth="1"/>
    <col min="3475" max="3475" width="5.81640625" style="14" customWidth="1"/>
    <col min="3476" max="3476" width="7.54296875" style="14" customWidth="1"/>
    <col min="3477" max="3477" width="6" style="14" customWidth="1"/>
    <col min="3478" max="3478" width="4.81640625" style="14" customWidth="1"/>
    <col min="3479" max="3479" width="4.81640625" style="14" bestFit="1" customWidth="1"/>
    <col min="3480" max="3480" width="5.26953125" style="14" bestFit="1" customWidth="1"/>
    <col min="3481" max="3481" width="5.26953125" style="14" customWidth="1"/>
    <col min="3482" max="3483" width="9.1796875" style="14"/>
    <col min="3484" max="3484" width="6.54296875" style="14" customWidth="1"/>
    <col min="3485" max="3485" width="4.453125" style="14" bestFit="1" customWidth="1"/>
    <col min="3486" max="3487" width="3.26953125" style="14" bestFit="1" customWidth="1"/>
    <col min="3488" max="3488" width="4.81640625" style="14" customWidth="1"/>
    <col min="3489" max="3489" width="6.54296875" style="14" customWidth="1"/>
    <col min="3490" max="3490" width="5.81640625" style="14" customWidth="1"/>
    <col min="3491" max="3491" width="7.54296875" style="14" customWidth="1"/>
    <col min="3492" max="3492" width="6" style="14" customWidth="1"/>
    <col min="3493" max="3493" width="4.81640625" style="14" customWidth="1"/>
    <col min="3494" max="3494" width="4.81640625" style="14" bestFit="1" customWidth="1"/>
    <col min="3495" max="3495" width="5.26953125" style="14" bestFit="1" customWidth="1"/>
    <col min="3496" max="3496" width="5.26953125" style="14" customWidth="1"/>
    <col min="3497" max="3568" width="9.1796875" style="14"/>
    <col min="3569" max="3569" width="6.54296875" style="14" customWidth="1"/>
    <col min="3570" max="3570" width="4.453125" style="14" bestFit="1" customWidth="1"/>
    <col min="3571" max="3572" width="3.26953125" style="14" bestFit="1" customWidth="1"/>
    <col min="3573" max="3573" width="4.81640625" style="14" customWidth="1"/>
    <col min="3574" max="3574" width="6.54296875" style="14" customWidth="1"/>
    <col min="3575" max="3575" width="5.81640625" style="14" customWidth="1"/>
    <col min="3576" max="3576" width="7.54296875" style="14" customWidth="1"/>
    <col min="3577" max="3577" width="6" style="14" customWidth="1"/>
    <col min="3578" max="3578" width="4.81640625" style="14" customWidth="1"/>
    <col min="3579" max="3579" width="4.81640625" style="14" bestFit="1" customWidth="1"/>
    <col min="3580" max="3580" width="5.26953125" style="14" bestFit="1" customWidth="1"/>
    <col min="3581" max="3581" width="6.26953125" style="14" customWidth="1"/>
    <col min="3582" max="3586" width="8.7265625" style="14" customWidth="1"/>
    <col min="3587" max="3587" width="6" style="14" customWidth="1"/>
    <col min="3588" max="3588" width="9.1796875" style="14"/>
    <col min="3589" max="3589" width="24.1796875" style="14" bestFit="1" customWidth="1"/>
    <col min="3590" max="3590" width="6.54296875" style="14" customWidth="1"/>
    <col min="3591" max="3591" width="4.453125" style="14" bestFit="1" customWidth="1"/>
    <col min="3592" max="3593" width="3.26953125" style="14" bestFit="1" customWidth="1"/>
    <col min="3594" max="3594" width="4.81640625" style="14" customWidth="1"/>
    <col min="3595" max="3595" width="6.54296875" style="14" customWidth="1"/>
    <col min="3596" max="3596" width="5.81640625" style="14" customWidth="1"/>
    <col min="3597" max="3597" width="7.54296875" style="14" customWidth="1"/>
    <col min="3598" max="3598" width="6" style="14" customWidth="1"/>
    <col min="3599" max="3599" width="4.81640625" style="14" customWidth="1"/>
    <col min="3600" max="3600" width="4.81640625" style="14" bestFit="1" customWidth="1"/>
    <col min="3601" max="3601" width="5.26953125" style="14" bestFit="1" customWidth="1"/>
    <col min="3602" max="3602" width="5.26953125" style="14" customWidth="1"/>
    <col min="3603" max="3604" width="9.1796875" style="14"/>
    <col min="3605" max="3605" width="6.54296875" style="14" customWidth="1"/>
    <col min="3606" max="3606" width="4.453125" style="14" bestFit="1" customWidth="1"/>
    <col min="3607" max="3608" width="3.26953125" style="14" bestFit="1" customWidth="1"/>
    <col min="3609" max="3609" width="4.81640625" style="14" customWidth="1"/>
    <col min="3610" max="3610" width="6.54296875" style="14" customWidth="1"/>
    <col min="3611" max="3611" width="5.81640625" style="14" customWidth="1"/>
    <col min="3612" max="3612" width="7.54296875" style="14" customWidth="1"/>
    <col min="3613" max="3613" width="6" style="14" customWidth="1"/>
    <col min="3614" max="3614" width="4.81640625" style="14" customWidth="1"/>
    <col min="3615" max="3615" width="4.81640625" style="14" bestFit="1" customWidth="1"/>
    <col min="3616" max="3616" width="5.26953125" style="14" bestFit="1" customWidth="1"/>
    <col min="3617" max="3617" width="5.26953125" style="14" customWidth="1"/>
    <col min="3618" max="3619" width="9.1796875" style="14"/>
    <col min="3620" max="3620" width="6.54296875" style="14" customWidth="1"/>
    <col min="3621" max="3621" width="4.453125" style="14" bestFit="1" customWidth="1"/>
    <col min="3622" max="3623" width="3.26953125" style="14" bestFit="1" customWidth="1"/>
    <col min="3624" max="3624" width="4.81640625" style="14" customWidth="1"/>
    <col min="3625" max="3625" width="6.54296875" style="14" customWidth="1"/>
    <col min="3626" max="3626" width="5.81640625" style="14" customWidth="1"/>
    <col min="3627" max="3627" width="7.54296875" style="14" customWidth="1"/>
    <col min="3628" max="3628" width="6" style="14" customWidth="1"/>
    <col min="3629" max="3629" width="4.81640625" style="14" customWidth="1"/>
    <col min="3630" max="3630" width="4.81640625" style="14" bestFit="1" customWidth="1"/>
    <col min="3631" max="3631" width="5.26953125" style="14" bestFit="1" customWidth="1"/>
    <col min="3632" max="3632" width="5.26953125" style="14" customWidth="1"/>
    <col min="3633" max="3634" width="9.1796875" style="14"/>
    <col min="3635" max="3635" width="6.54296875" style="14" customWidth="1"/>
    <col min="3636" max="3636" width="4.453125" style="14" bestFit="1" customWidth="1"/>
    <col min="3637" max="3638" width="3.26953125" style="14" bestFit="1" customWidth="1"/>
    <col min="3639" max="3639" width="4.81640625" style="14" customWidth="1"/>
    <col min="3640" max="3640" width="6.54296875" style="14" customWidth="1"/>
    <col min="3641" max="3641" width="5.81640625" style="14" customWidth="1"/>
    <col min="3642" max="3642" width="7.54296875" style="14" customWidth="1"/>
    <col min="3643" max="3643" width="6" style="14" customWidth="1"/>
    <col min="3644" max="3644" width="4.81640625" style="14" customWidth="1"/>
    <col min="3645" max="3645" width="4.81640625" style="14" bestFit="1" customWidth="1"/>
    <col min="3646" max="3646" width="5.26953125" style="14" bestFit="1" customWidth="1"/>
    <col min="3647" max="3647" width="5.26953125" style="14" customWidth="1"/>
    <col min="3648" max="3649" width="9.1796875" style="14"/>
    <col min="3650" max="3650" width="6.54296875" style="14" customWidth="1"/>
    <col min="3651" max="3651" width="4.453125" style="14" bestFit="1" customWidth="1"/>
    <col min="3652" max="3653" width="3.26953125" style="14" bestFit="1" customWidth="1"/>
    <col min="3654" max="3654" width="4.81640625" style="14" customWidth="1"/>
    <col min="3655" max="3655" width="6.54296875" style="14" customWidth="1"/>
    <col min="3656" max="3656" width="5.81640625" style="14" customWidth="1"/>
    <col min="3657" max="3657" width="7.54296875" style="14" customWidth="1"/>
    <col min="3658" max="3658" width="6" style="14" customWidth="1"/>
    <col min="3659" max="3659" width="4.81640625" style="14" customWidth="1"/>
    <col min="3660" max="3660" width="4.81640625" style="14" bestFit="1" customWidth="1"/>
    <col min="3661" max="3661" width="5.26953125" style="14" bestFit="1" customWidth="1"/>
    <col min="3662" max="3662" width="5.26953125" style="14" customWidth="1"/>
    <col min="3663" max="3664" width="9.1796875" style="14"/>
    <col min="3665" max="3665" width="6.54296875" style="14" customWidth="1"/>
    <col min="3666" max="3666" width="4.453125" style="14" bestFit="1" customWidth="1"/>
    <col min="3667" max="3668" width="3.26953125" style="14" bestFit="1" customWidth="1"/>
    <col min="3669" max="3669" width="4.81640625" style="14" customWidth="1"/>
    <col min="3670" max="3670" width="6.54296875" style="14" customWidth="1"/>
    <col min="3671" max="3671" width="5.81640625" style="14" customWidth="1"/>
    <col min="3672" max="3672" width="7.54296875" style="14" customWidth="1"/>
    <col min="3673" max="3673" width="6" style="14" customWidth="1"/>
    <col min="3674" max="3674" width="4.81640625" style="14" customWidth="1"/>
    <col min="3675" max="3675" width="4.81640625" style="14" bestFit="1" customWidth="1"/>
    <col min="3676" max="3676" width="5.26953125" style="14" bestFit="1" customWidth="1"/>
    <col min="3677" max="3677" width="5.26953125" style="14" customWidth="1"/>
    <col min="3678" max="3679" width="9.1796875" style="14"/>
    <col min="3680" max="3680" width="6.54296875" style="14" customWidth="1"/>
    <col min="3681" max="3681" width="4.453125" style="14" bestFit="1" customWidth="1"/>
    <col min="3682" max="3683" width="3.26953125" style="14" bestFit="1" customWidth="1"/>
    <col min="3684" max="3684" width="4.81640625" style="14" customWidth="1"/>
    <col min="3685" max="3685" width="6.54296875" style="14" customWidth="1"/>
    <col min="3686" max="3686" width="5.81640625" style="14" customWidth="1"/>
    <col min="3687" max="3687" width="7.54296875" style="14" customWidth="1"/>
    <col min="3688" max="3688" width="6" style="14" customWidth="1"/>
    <col min="3689" max="3689" width="4.81640625" style="14" customWidth="1"/>
    <col min="3690" max="3690" width="4.81640625" style="14" bestFit="1" customWidth="1"/>
    <col min="3691" max="3691" width="5.26953125" style="14" bestFit="1" customWidth="1"/>
    <col min="3692" max="3692" width="5.26953125" style="14" customWidth="1"/>
    <col min="3693" max="3694" width="9.1796875" style="14"/>
    <col min="3695" max="3695" width="6.54296875" style="14" customWidth="1"/>
    <col min="3696" max="3696" width="4.453125" style="14" bestFit="1" customWidth="1"/>
    <col min="3697" max="3698" width="3.26953125" style="14" bestFit="1" customWidth="1"/>
    <col min="3699" max="3699" width="4.81640625" style="14" customWidth="1"/>
    <col min="3700" max="3700" width="6.54296875" style="14" customWidth="1"/>
    <col min="3701" max="3701" width="5.81640625" style="14" customWidth="1"/>
    <col min="3702" max="3702" width="7.54296875" style="14" customWidth="1"/>
    <col min="3703" max="3703" width="6" style="14" customWidth="1"/>
    <col min="3704" max="3704" width="4.81640625" style="14" customWidth="1"/>
    <col min="3705" max="3705" width="4.81640625" style="14" bestFit="1" customWidth="1"/>
    <col min="3706" max="3706" width="5.26953125" style="14" bestFit="1" customWidth="1"/>
    <col min="3707" max="3707" width="5.26953125" style="14" customWidth="1"/>
    <col min="3708" max="3709" width="9.1796875" style="14"/>
    <col min="3710" max="3710" width="6.54296875" style="14" customWidth="1"/>
    <col min="3711" max="3711" width="4.453125" style="14" bestFit="1" customWidth="1"/>
    <col min="3712" max="3713" width="3.26953125" style="14" bestFit="1" customWidth="1"/>
    <col min="3714" max="3714" width="4.81640625" style="14" customWidth="1"/>
    <col min="3715" max="3715" width="6.54296875" style="14" customWidth="1"/>
    <col min="3716" max="3716" width="5.81640625" style="14" customWidth="1"/>
    <col min="3717" max="3717" width="7.54296875" style="14" customWidth="1"/>
    <col min="3718" max="3718" width="6" style="14" customWidth="1"/>
    <col min="3719" max="3719" width="4.81640625" style="14" customWidth="1"/>
    <col min="3720" max="3720" width="4.81640625" style="14" bestFit="1" customWidth="1"/>
    <col min="3721" max="3721" width="5.26953125" style="14" bestFit="1" customWidth="1"/>
    <col min="3722" max="3722" width="5.26953125" style="14" customWidth="1"/>
    <col min="3723" max="3724" width="9.1796875" style="14"/>
    <col min="3725" max="3725" width="6.54296875" style="14" customWidth="1"/>
    <col min="3726" max="3726" width="4.453125" style="14" bestFit="1" customWidth="1"/>
    <col min="3727" max="3728" width="3.26953125" style="14" bestFit="1" customWidth="1"/>
    <col min="3729" max="3729" width="4.81640625" style="14" customWidth="1"/>
    <col min="3730" max="3730" width="6.54296875" style="14" customWidth="1"/>
    <col min="3731" max="3731" width="5.81640625" style="14" customWidth="1"/>
    <col min="3732" max="3732" width="7.54296875" style="14" customWidth="1"/>
    <col min="3733" max="3733" width="6" style="14" customWidth="1"/>
    <col min="3734" max="3734" width="4.81640625" style="14" customWidth="1"/>
    <col min="3735" max="3735" width="4.81640625" style="14" bestFit="1" customWidth="1"/>
    <col min="3736" max="3736" width="5.26953125" style="14" bestFit="1" customWidth="1"/>
    <col min="3737" max="3737" width="5.26953125" style="14" customWidth="1"/>
    <col min="3738" max="3739" width="9.1796875" style="14"/>
    <col min="3740" max="3740" width="6.54296875" style="14" customWidth="1"/>
    <col min="3741" max="3741" width="4.453125" style="14" bestFit="1" customWidth="1"/>
    <col min="3742" max="3743" width="3.26953125" style="14" bestFit="1" customWidth="1"/>
    <col min="3744" max="3744" width="4.81640625" style="14" customWidth="1"/>
    <col min="3745" max="3745" width="6.54296875" style="14" customWidth="1"/>
    <col min="3746" max="3746" width="5.81640625" style="14" customWidth="1"/>
    <col min="3747" max="3747" width="7.54296875" style="14" customWidth="1"/>
    <col min="3748" max="3748" width="6" style="14" customWidth="1"/>
    <col min="3749" max="3749" width="4.81640625" style="14" customWidth="1"/>
    <col min="3750" max="3750" width="4.81640625" style="14" bestFit="1" customWidth="1"/>
    <col min="3751" max="3751" width="5.26953125" style="14" bestFit="1" customWidth="1"/>
    <col min="3752" max="3752" width="5.26953125" style="14" customWidth="1"/>
    <col min="3753" max="3824" width="9.1796875" style="14"/>
    <col min="3825" max="3825" width="6.54296875" style="14" customWidth="1"/>
    <col min="3826" max="3826" width="4.453125" style="14" bestFit="1" customWidth="1"/>
    <col min="3827" max="3828" width="3.26953125" style="14" bestFit="1" customWidth="1"/>
    <col min="3829" max="3829" width="4.81640625" style="14" customWidth="1"/>
    <col min="3830" max="3830" width="6.54296875" style="14" customWidth="1"/>
    <col min="3831" max="3831" width="5.81640625" style="14" customWidth="1"/>
    <col min="3832" max="3832" width="7.54296875" style="14" customWidth="1"/>
    <col min="3833" max="3833" width="6" style="14" customWidth="1"/>
    <col min="3834" max="3834" width="4.81640625" style="14" customWidth="1"/>
    <col min="3835" max="3835" width="4.81640625" style="14" bestFit="1" customWidth="1"/>
    <col min="3836" max="3836" width="5.26953125" style="14" bestFit="1" customWidth="1"/>
    <col min="3837" max="3837" width="6.26953125" style="14" customWidth="1"/>
    <col min="3838" max="3842" width="8.7265625" style="14" customWidth="1"/>
    <col min="3843" max="3843" width="6" style="14" customWidth="1"/>
    <col min="3844" max="3844" width="9.1796875" style="14"/>
    <col min="3845" max="3845" width="24.1796875" style="14" bestFit="1" customWidth="1"/>
    <col min="3846" max="3846" width="6.54296875" style="14" customWidth="1"/>
    <col min="3847" max="3847" width="4.453125" style="14" bestFit="1" customWidth="1"/>
    <col min="3848" max="3849" width="3.26953125" style="14" bestFit="1" customWidth="1"/>
    <col min="3850" max="3850" width="4.81640625" style="14" customWidth="1"/>
    <col min="3851" max="3851" width="6.54296875" style="14" customWidth="1"/>
    <col min="3852" max="3852" width="5.81640625" style="14" customWidth="1"/>
    <col min="3853" max="3853" width="7.54296875" style="14" customWidth="1"/>
    <col min="3854" max="3854" width="6" style="14" customWidth="1"/>
    <col min="3855" max="3855" width="4.81640625" style="14" customWidth="1"/>
    <col min="3856" max="3856" width="4.81640625" style="14" bestFit="1" customWidth="1"/>
    <col min="3857" max="3857" width="5.26953125" style="14" bestFit="1" customWidth="1"/>
    <col min="3858" max="3858" width="5.26953125" style="14" customWidth="1"/>
    <col min="3859" max="3860" width="9.1796875" style="14"/>
    <col min="3861" max="3861" width="6.54296875" style="14" customWidth="1"/>
    <col min="3862" max="3862" width="4.453125" style="14" bestFit="1" customWidth="1"/>
    <col min="3863" max="3864" width="3.26953125" style="14" bestFit="1" customWidth="1"/>
    <col min="3865" max="3865" width="4.81640625" style="14" customWidth="1"/>
    <col min="3866" max="3866" width="6.54296875" style="14" customWidth="1"/>
    <col min="3867" max="3867" width="5.81640625" style="14" customWidth="1"/>
    <col min="3868" max="3868" width="7.54296875" style="14" customWidth="1"/>
    <col min="3869" max="3869" width="6" style="14" customWidth="1"/>
    <col min="3870" max="3870" width="4.81640625" style="14" customWidth="1"/>
    <col min="3871" max="3871" width="4.81640625" style="14" bestFit="1" customWidth="1"/>
    <col min="3872" max="3872" width="5.26953125" style="14" bestFit="1" customWidth="1"/>
    <col min="3873" max="3873" width="5.26953125" style="14" customWidth="1"/>
    <col min="3874" max="3875" width="9.1796875" style="14"/>
    <col min="3876" max="3876" width="6.54296875" style="14" customWidth="1"/>
    <col min="3877" max="3877" width="4.453125" style="14" bestFit="1" customWidth="1"/>
    <col min="3878" max="3879" width="3.26953125" style="14" bestFit="1" customWidth="1"/>
    <col min="3880" max="3880" width="4.81640625" style="14" customWidth="1"/>
    <col min="3881" max="3881" width="6.54296875" style="14" customWidth="1"/>
    <col min="3882" max="3882" width="5.81640625" style="14" customWidth="1"/>
    <col min="3883" max="3883" width="7.54296875" style="14" customWidth="1"/>
    <col min="3884" max="3884" width="6" style="14" customWidth="1"/>
    <col min="3885" max="3885" width="4.81640625" style="14" customWidth="1"/>
    <col min="3886" max="3886" width="4.81640625" style="14" bestFit="1" customWidth="1"/>
    <col min="3887" max="3887" width="5.26953125" style="14" bestFit="1" customWidth="1"/>
    <col min="3888" max="3888" width="5.26953125" style="14" customWidth="1"/>
    <col min="3889" max="3890" width="9.1796875" style="14"/>
    <col min="3891" max="3891" width="6.54296875" style="14" customWidth="1"/>
    <col min="3892" max="3892" width="4.453125" style="14" bestFit="1" customWidth="1"/>
    <col min="3893" max="3894" width="3.26953125" style="14" bestFit="1" customWidth="1"/>
    <col min="3895" max="3895" width="4.81640625" style="14" customWidth="1"/>
    <col min="3896" max="3896" width="6.54296875" style="14" customWidth="1"/>
    <col min="3897" max="3897" width="5.81640625" style="14" customWidth="1"/>
    <col min="3898" max="3898" width="7.54296875" style="14" customWidth="1"/>
    <col min="3899" max="3899" width="6" style="14" customWidth="1"/>
    <col min="3900" max="3900" width="4.81640625" style="14" customWidth="1"/>
    <col min="3901" max="3901" width="4.81640625" style="14" bestFit="1" customWidth="1"/>
    <col min="3902" max="3902" width="5.26953125" style="14" bestFit="1" customWidth="1"/>
    <col min="3903" max="3903" width="5.26953125" style="14" customWidth="1"/>
    <col min="3904" max="3905" width="9.1796875" style="14"/>
    <col min="3906" max="3906" width="6.54296875" style="14" customWidth="1"/>
    <col min="3907" max="3907" width="4.453125" style="14" bestFit="1" customWidth="1"/>
    <col min="3908" max="3909" width="3.26953125" style="14" bestFit="1" customWidth="1"/>
    <col min="3910" max="3910" width="4.81640625" style="14" customWidth="1"/>
    <col min="3911" max="3911" width="6.54296875" style="14" customWidth="1"/>
    <col min="3912" max="3912" width="5.81640625" style="14" customWidth="1"/>
    <col min="3913" max="3913" width="7.54296875" style="14" customWidth="1"/>
    <col min="3914" max="3914" width="6" style="14" customWidth="1"/>
    <col min="3915" max="3915" width="4.81640625" style="14" customWidth="1"/>
    <col min="3916" max="3916" width="4.81640625" style="14" bestFit="1" customWidth="1"/>
    <col min="3917" max="3917" width="5.26953125" style="14" bestFit="1" customWidth="1"/>
    <col min="3918" max="3918" width="5.26953125" style="14" customWidth="1"/>
    <col min="3919" max="3920" width="9.1796875" style="14"/>
    <col min="3921" max="3921" width="6.54296875" style="14" customWidth="1"/>
    <col min="3922" max="3922" width="4.453125" style="14" bestFit="1" customWidth="1"/>
    <col min="3923" max="3924" width="3.26953125" style="14" bestFit="1" customWidth="1"/>
    <col min="3925" max="3925" width="4.81640625" style="14" customWidth="1"/>
    <col min="3926" max="3926" width="6.54296875" style="14" customWidth="1"/>
    <col min="3927" max="3927" width="5.81640625" style="14" customWidth="1"/>
    <col min="3928" max="3928" width="7.54296875" style="14" customWidth="1"/>
    <col min="3929" max="3929" width="6" style="14" customWidth="1"/>
    <col min="3930" max="3930" width="4.81640625" style="14" customWidth="1"/>
    <col min="3931" max="3931" width="4.81640625" style="14" bestFit="1" customWidth="1"/>
    <col min="3932" max="3932" width="5.26953125" style="14" bestFit="1" customWidth="1"/>
    <col min="3933" max="3933" width="5.26953125" style="14" customWidth="1"/>
    <col min="3934" max="3935" width="9.1796875" style="14"/>
    <col min="3936" max="3936" width="6.54296875" style="14" customWidth="1"/>
    <col min="3937" max="3937" width="4.453125" style="14" bestFit="1" customWidth="1"/>
    <col min="3938" max="3939" width="3.26953125" style="14" bestFit="1" customWidth="1"/>
    <col min="3940" max="3940" width="4.81640625" style="14" customWidth="1"/>
    <col min="3941" max="3941" width="6.54296875" style="14" customWidth="1"/>
    <col min="3942" max="3942" width="5.81640625" style="14" customWidth="1"/>
    <col min="3943" max="3943" width="7.54296875" style="14" customWidth="1"/>
    <col min="3944" max="3944" width="6" style="14" customWidth="1"/>
    <col min="3945" max="3945" width="4.81640625" style="14" customWidth="1"/>
    <col min="3946" max="3946" width="4.81640625" style="14" bestFit="1" customWidth="1"/>
    <col min="3947" max="3947" width="5.26953125" style="14" bestFit="1" customWidth="1"/>
    <col min="3948" max="3948" width="5.26953125" style="14" customWidth="1"/>
    <col min="3949" max="3950" width="9.1796875" style="14"/>
    <col min="3951" max="3951" width="6.54296875" style="14" customWidth="1"/>
    <col min="3952" max="3952" width="4.453125" style="14" bestFit="1" customWidth="1"/>
    <col min="3953" max="3954" width="3.26953125" style="14" bestFit="1" customWidth="1"/>
    <col min="3955" max="3955" width="4.81640625" style="14" customWidth="1"/>
    <col min="3956" max="3956" width="6.54296875" style="14" customWidth="1"/>
    <col min="3957" max="3957" width="5.81640625" style="14" customWidth="1"/>
    <col min="3958" max="3958" width="7.54296875" style="14" customWidth="1"/>
    <col min="3959" max="3959" width="6" style="14" customWidth="1"/>
    <col min="3960" max="3960" width="4.81640625" style="14" customWidth="1"/>
    <col min="3961" max="3961" width="4.81640625" style="14" bestFit="1" customWidth="1"/>
    <col min="3962" max="3962" width="5.26953125" style="14" bestFit="1" customWidth="1"/>
    <col min="3963" max="3963" width="5.26953125" style="14" customWidth="1"/>
    <col min="3964" max="3965" width="9.1796875" style="14"/>
    <col min="3966" max="3966" width="6.54296875" style="14" customWidth="1"/>
    <col min="3967" max="3967" width="4.453125" style="14" bestFit="1" customWidth="1"/>
    <col min="3968" max="3969" width="3.26953125" style="14" bestFit="1" customWidth="1"/>
    <col min="3970" max="3970" width="4.81640625" style="14" customWidth="1"/>
    <col min="3971" max="3971" width="6.54296875" style="14" customWidth="1"/>
    <col min="3972" max="3972" width="5.81640625" style="14" customWidth="1"/>
    <col min="3973" max="3973" width="7.54296875" style="14" customWidth="1"/>
    <col min="3974" max="3974" width="6" style="14" customWidth="1"/>
    <col min="3975" max="3975" width="4.81640625" style="14" customWidth="1"/>
    <col min="3976" max="3976" width="4.81640625" style="14" bestFit="1" customWidth="1"/>
    <col min="3977" max="3977" width="5.26953125" style="14" bestFit="1" customWidth="1"/>
    <col min="3978" max="3978" width="5.26953125" style="14" customWidth="1"/>
    <col min="3979" max="3980" width="9.1796875" style="14"/>
    <col min="3981" max="3981" width="6.54296875" style="14" customWidth="1"/>
    <col min="3982" max="3982" width="4.453125" style="14" bestFit="1" customWidth="1"/>
    <col min="3983" max="3984" width="3.26953125" style="14" bestFit="1" customWidth="1"/>
    <col min="3985" max="3985" width="4.81640625" style="14" customWidth="1"/>
    <col min="3986" max="3986" width="6.54296875" style="14" customWidth="1"/>
    <col min="3987" max="3987" width="5.81640625" style="14" customWidth="1"/>
    <col min="3988" max="3988" width="7.54296875" style="14" customWidth="1"/>
    <col min="3989" max="3989" width="6" style="14" customWidth="1"/>
    <col min="3990" max="3990" width="4.81640625" style="14" customWidth="1"/>
    <col min="3991" max="3991" width="4.81640625" style="14" bestFit="1" customWidth="1"/>
    <col min="3992" max="3992" width="5.26953125" style="14" bestFit="1" customWidth="1"/>
    <col min="3993" max="3993" width="5.26953125" style="14" customWidth="1"/>
    <col min="3994" max="3995" width="9.1796875" style="14"/>
    <col min="3996" max="3996" width="6.54296875" style="14" customWidth="1"/>
    <col min="3997" max="3997" width="4.453125" style="14" bestFit="1" customWidth="1"/>
    <col min="3998" max="3999" width="3.26953125" style="14" bestFit="1" customWidth="1"/>
    <col min="4000" max="4000" width="4.81640625" style="14" customWidth="1"/>
    <col min="4001" max="4001" width="6.54296875" style="14" customWidth="1"/>
    <col min="4002" max="4002" width="5.81640625" style="14" customWidth="1"/>
    <col min="4003" max="4003" width="7.54296875" style="14" customWidth="1"/>
    <col min="4004" max="4004" width="6" style="14" customWidth="1"/>
    <col min="4005" max="4005" width="4.81640625" style="14" customWidth="1"/>
    <col min="4006" max="4006" width="4.81640625" style="14" bestFit="1" customWidth="1"/>
    <col min="4007" max="4007" width="5.26953125" style="14" bestFit="1" customWidth="1"/>
    <col min="4008" max="4008" width="5.26953125" style="14" customWidth="1"/>
    <col min="4009" max="4080" width="9.1796875" style="14"/>
    <col min="4081" max="4081" width="6.54296875" style="14" customWidth="1"/>
    <col min="4082" max="4082" width="4.453125" style="14" bestFit="1" customWidth="1"/>
    <col min="4083" max="4084" width="3.26953125" style="14" bestFit="1" customWidth="1"/>
    <col min="4085" max="4085" width="4.81640625" style="14" customWidth="1"/>
    <col min="4086" max="4086" width="6.54296875" style="14" customWidth="1"/>
    <col min="4087" max="4087" width="5.81640625" style="14" customWidth="1"/>
    <col min="4088" max="4088" width="7.54296875" style="14" customWidth="1"/>
    <col min="4089" max="4089" width="6" style="14" customWidth="1"/>
    <col min="4090" max="4090" width="4.81640625" style="14" customWidth="1"/>
    <col min="4091" max="4091" width="4.81640625" style="14" bestFit="1" customWidth="1"/>
    <col min="4092" max="4092" width="5.26953125" style="14" bestFit="1" customWidth="1"/>
    <col min="4093" max="4093" width="6.26953125" style="14" customWidth="1"/>
    <col min="4094" max="4098" width="8.7265625" style="14" customWidth="1"/>
    <col min="4099" max="4099" width="6" style="14" customWidth="1"/>
    <col min="4100" max="4100" width="9.1796875" style="14"/>
    <col min="4101" max="4101" width="24.1796875" style="14" bestFit="1" customWidth="1"/>
    <col min="4102" max="4102" width="6.54296875" style="14" customWidth="1"/>
    <col min="4103" max="4103" width="4.453125" style="14" bestFit="1" customWidth="1"/>
    <col min="4104" max="4105" width="3.26953125" style="14" bestFit="1" customWidth="1"/>
    <col min="4106" max="4106" width="4.81640625" style="14" customWidth="1"/>
    <col min="4107" max="4107" width="6.54296875" style="14" customWidth="1"/>
    <col min="4108" max="4108" width="5.81640625" style="14" customWidth="1"/>
    <col min="4109" max="4109" width="7.54296875" style="14" customWidth="1"/>
    <col min="4110" max="4110" width="6" style="14" customWidth="1"/>
    <col min="4111" max="4111" width="4.81640625" style="14" customWidth="1"/>
    <col min="4112" max="4112" width="4.81640625" style="14" bestFit="1" customWidth="1"/>
    <col min="4113" max="4113" width="5.26953125" style="14" bestFit="1" customWidth="1"/>
    <col min="4114" max="4114" width="5.26953125" style="14" customWidth="1"/>
    <col min="4115" max="4116" width="9.1796875" style="14"/>
    <col min="4117" max="4117" width="6.54296875" style="14" customWidth="1"/>
    <col min="4118" max="4118" width="4.453125" style="14" bestFit="1" customWidth="1"/>
    <col min="4119" max="4120" width="3.26953125" style="14" bestFit="1" customWidth="1"/>
    <col min="4121" max="4121" width="4.81640625" style="14" customWidth="1"/>
    <col min="4122" max="4122" width="6.54296875" style="14" customWidth="1"/>
    <col min="4123" max="4123" width="5.81640625" style="14" customWidth="1"/>
    <col min="4124" max="4124" width="7.54296875" style="14" customWidth="1"/>
    <col min="4125" max="4125" width="6" style="14" customWidth="1"/>
    <col min="4126" max="4126" width="4.81640625" style="14" customWidth="1"/>
    <col min="4127" max="4127" width="4.81640625" style="14" bestFit="1" customWidth="1"/>
    <col min="4128" max="4128" width="5.26953125" style="14" bestFit="1" customWidth="1"/>
    <col min="4129" max="4129" width="5.26953125" style="14" customWidth="1"/>
    <col min="4130" max="4131" width="9.1796875" style="14"/>
    <col min="4132" max="4132" width="6.54296875" style="14" customWidth="1"/>
    <col min="4133" max="4133" width="4.453125" style="14" bestFit="1" customWidth="1"/>
    <col min="4134" max="4135" width="3.26953125" style="14" bestFit="1" customWidth="1"/>
    <col min="4136" max="4136" width="4.81640625" style="14" customWidth="1"/>
    <col min="4137" max="4137" width="6.54296875" style="14" customWidth="1"/>
    <col min="4138" max="4138" width="5.81640625" style="14" customWidth="1"/>
    <col min="4139" max="4139" width="7.54296875" style="14" customWidth="1"/>
    <col min="4140" max="4140" width="6" style="14" customWidth="1"/>
    <col min="4141" max="4141" width="4.81640625" style="14" customWidth="1"/>
    <col min="4142" max="4142" width="4.81640625" style="14" bestFit="1" customWidth="1"/>
    <col min="4143" max="4143" width="5.26953125" style="14" bestFit="1" customWidth="1"/>
    <col min="4144" max="4144" width="5.26953125" style="14" customWidth="1"/>
    <col min="4145" max="4146" width="9.1796875" style="14"/>
    <col min="4147" max="4147" width="6.54296875" style="14" customWidth="1"/>
    <col min="4148" max="4148" width="4.453125" style="14" bestFit="1" customWidth="1"/>
    <col min="4149" max="4150" width="3.26953125" style="14" bestFit="1" customWidth="1"/>
    <col min="4151" max="4151" width="4.81640625" style="14" customWidth="1"/>
    <col min="4152" max="4152" width="6.54296875" style="14" customWidth="1"/>
    <col min="4153" max="4153" width="5.81640625" style="14" customWidth="1"/>
    <col min="4154" max="4154" width="7.54296875" style="14" customWidth="1"/>
    <col min="4155" max="4155" width="6" style="14" customWidth="1"/>
    <col min="4156" max="4156" width="4.81640625" style="14" customWidth="1"/>
    <col min="4157" max="4157" width="4.81640625" style="14" bestFit="1" customWidth="1"/>
    <col min="4158" max="4158" width="5.26953125" style="14" bestFit="1" customWidth="1"/>
    <col min="4159" max="4159" width="5.26953125" style="14" customWidth="1"/>
    <col min="4160" max="4161" width="9.1796875" style="14"/>
    <col min="4162" max="4162" width="6.54296875" style="14" customWidth="1"/>
    <col min="4163" max="4163" width="4.453125" style="14" bestFit="1" customWidth="1"/>
    <col min="4164" max="4165" width="3.26953125" style="14" bestFit="1" customWidth="1"/>
    <col min="4166" max="4166" width="4.81640625" style="14" customWidth="1"/>
    <col min="4167" max="4167" width="6.54296875" style="14" customWidth="1"/>
    <col min="4168" max="4168" width="5.81640625" style="14" customWidth="1"/>
    <col min="4169" max="4169" width="7.54296875" style="14" customWidth="1"/>
    <col min="4170" max="4170" width="6" style="14" customWidth="1"/>
    <col min="4171" max="4171" width="4.81640625" style="14" customWidth="1"/>
    <col min="4172" max="4172" width="4.81640625" style="14" bestFit="1" customWidth="1"/>
    <col min="4173" max="4173" width="5.26953125" style="14" bestFit="1" customWidth="1"/>
    <col min="4174" max="4174" width="5.26953125" style="14" customWidth="1"/>
    <col min="4175" max="4176" width="9.1796875" style="14"/>
    <col min="4177" max="4177" width="6.54296875" style="14" customWidth="1"/>
    <col min="4178" max="4178" width="4.453125" style="14" bestFit="1" customWidth="1"/>
    <col min="4179" max="4180" width="3.26953125" style="14" bestFit="1" customWidth="1"/>
    <col min="4181" max="4181" width="4.81640625" style="14" customWidth="1"/>
    <col min="4182" max="4182" width="6.54296875" style="14" customWidth="1"/>
    <col min="4183" max="4183" width="5.81640625" style="14" customWidth="1"/>
    <col min="4184" max="4184" width="7.54296875" style="14" customWidth="1"/>
    <col min="4185" max="4185" width="6" style="14" customWidth="1"/>
    <col min="4186" max="4186" width="4.81640625" style="14" customWidth="1"/>
    <col min="4187" max="4187" width="4.81640625" style="14" bestFit="1" customWidth="1"/>
    <col min="4188" max="4188" width="5.26953125" style="14" bestFit="1" customWidth="1"/>
    <col min="4189" max="4189" width="5.26953125" style="14" customWidth="1"/>
    <col min="4190" max="4191" width="9.1796875" style="14"/>
    <col min="4192" max="4192" width="6.54296875" style="14" customWidth="1"/>
    <col min="4193" max="4193" width="4.453125" style="14" bestFit="1" customWidth="1"/>
    <col min="4194" max="4195" width="3.26953125" style="14" bestFit="1" customWidth="1"/>
    <col min="4196" max="4196" width="4.81640625" style="14" customWidth="1"/>
    <col min="4197" max="4197" width="6.54296875" style="14" customWidth="1"/>
    <col min="4198" max="4198" width="5.81640625" style="14" customWidth="1"/>
    <col min="4199" max="4199" width="7.54296875" style="14" customWidth="1"/>
    <col min="4200" max="4200" width="6" style="14" customWidth="1"/>
    <col min="4201" max="4201" width="4.81640625" style="14" customWidth="1"/>
    <col min="4202" max="4202" width="4.81640625" style="14" bestFit="1" customWidth="1"/>
    <col min="4203" max="4203" width="5.26953125" style="14" bestFit="1" customWidth="1"/>
    <col min="4204" max="4204" width="5.26953125" style="14" customWidth="1"/>
    <col min="4205" max="4206" width="9.1796875" style="14"/>
    <col min="4207" max="4207" width="6.54296875" style="14" customWidth="1"/>
    <col min="4208" max="4208" width="4.453125" style="14" bestFit="1" customWidth="1"/>
    <col min="4209" max="4210" width="3.26953125" style="14" bestFit="1" customWidth="1"/>
    <col min="4211" max="4211" width="4.81640625" style="14" customWidth="1"/>
    <col min="4212" max="4212" width="6.54296875" style="14" customWidth="1"/>
    <col min="4213" max="4213" width="5.81640625" style="14" customWidth="1"/>
    <col min="4214" max="4214" width="7.54296875" style="14" customWidth="1"/>
    <col min="4215" max="4215" width="6" style="14" customWidth="1"/>
    <col min="4216" max="4216" width="4.81640625" style="14" customWidth="1"/>
    <col min="4217" max="4217" width="4.81640625" style="14" bestFit="1" customWidth="1"/>
    <col min="4218" max="4218" width="5.26953125" style="14" bestFit="1" customWidth="1"/>
    <col min="4219" max="4219" width="5.26953125" style="14" customWidth="1"/>
    <col min="4220" max="4221" width="9.1796875" style="14"/>
    <col min="4222" max="4222" width="6.54296875" style="14" customWidth="1"/>
    <col min="4223" max="4223" width="4.453125" style="14" bestFit="1" customWidth="1"/>
    <col min="4224" max="4225" width="3.26953125" style="14" bestFit="1" customWidth="1"/>
    <col min="4226" max="4226" width="4.81640625" style="14" customWidth="1"/>
    <col min="4227" max="4227" width="6.54296875" style="14" customWidth="1"/>
    <col min="4228" max="4228" width="5.81640625" style="14" customWidth="1"/>
    <col min="4229" max="4229" width="7.54296875" style="14" customWidth="1"/>
    <col min="4230" max="4230" width="6" style="14" customWidth="1"/>
    <col min="4231" max="4231" width="4.81640625" style="14" customWidth="1"/>
    <col min="4232" max="4232" width="4.81640625" style="14" bestFit="1" customWidth="1"/>
    <col min="4233" max="4233" width="5.26953125" style="14" bestFit="1" customWidth="1"/>
    <col min="4234" max="4234" width="5.26953125" style="14" customWidth="1"/>
    <col min="4235" max="4236" width="9.1796875" style="14"/>
    <col min="4237" max="4237" width="6.54296875" style="14" customWidth="1"/>
    <col min="4238" max="4238" width="4.453125" style="14" bestFit="1" customWidth="1"/>
    <col min="4239" max="4240" width="3.26953125" style="14" bestFit="1" customWidth="1"/>
    <col min="4241" max="4241" width="4.81640625" style="14" customWidth="1"/>
    <col min="4242" max="4242" width="6.54296875" style="14" customWidth="1"/>
    <col min="4243" max="4243" width="5.81640625" style="14" customWidth="1"/>
    <col min="4244" max="4244" width="7.54296875" style="14" customWidth="1"/>
    <col min="4245" max="4245" width="6" style="14" customWidth="1"/>
    <col min="4246" max="4246" width="4.81640625" style="14" customWidth="1"/>
    <col min="4247" max="4247" width="4.81640625" style="14" bestFit="1" customWidth="1"/>
    <col min="4248" max="4248" width="5.26953125" style="14" bestFit="1" customWidth="1"/>
    <col min="4249" max="4249" width="5.26953125" style="14" customWidth="1"/>
    <col min="4250" max="4251" width="9.1796875" style="14"/>
    <col min="4252" max="4252" width="6.54296875" style="14" customWidth="1"/>
    <col min="4253" max="4253" width="4.453125" style="14" bestFit="1" customWidth="1"/>
    <col min="4254" max="4255" width="3.26953125" style="14" bestFit="1" customWidth="1"/>
    <col min="4256" max="4256" width="4.81640625" style="14" customWidth="1"/>
    <col min="4257" max="4257" width="6.54296875" style="14" customWidth="1"/>
    <col min="4258" max="4258" width="5.81640625" style="14" customWidth="1"/>
    <col min="4259" max="4259" width="7.54296875" style="14" customWidth="1"/>
    <col min="4260" max="4260" width="6" style="14" customWidth="1"/>
    <col min="4261" max="4261" width="4.81640625" style="14" customWidth="1"/>
    <col min="4262" max="4262" width="4.81640625" style="14" bestFit="1" customWidth="1"/>
    <col min="4263" max="4263" width="5.26953125" style="14" bestFit="1" customWidth="1"/>
    <col min="4264" max="4264" width="5.26953125" style="14" customWidth="1"/>
    <col min="4265" max="4336" width="9.1796875" style="14"/>
    <col min="4337" max="4337" width="6.54296875" style="14" customWidth="1"/>
    <col min="4338" max="4338" width="4.453125" style="14" bestFit="1" customWidth="1"/>
    <col min="4339" max="4340" width="3.26953125" style="14" bestFit="1" customWidth="1"/>
    <col min="4341" max="4341" width="4.81640625" style="14" customWidth="1"/>
    <col min="4342" max="4342" width="6.54296875" style="14" customWidth="1"/>
    <col min="4343" max="4343" width="5.81640625" style="14" customWidth="1"/>
    <col min="4344" max="4344" width="7.54296875" style="14" customWidth="1"/>
    <col min="4345" max="4345" width="6" style="14" customWidth="1"/>
    <col min="4346" max="4346" width="4.81640625" style="14" customWidth="1"/>
    <col min="4347" max="4347" width="4.81640625" style="14" bestFit="1" customWidth="1"/>
    <col min="4348" max="4348" width="5.26953125" style="14" bestFit="1" customWidth="1"/>
    <col min="4349" max="4349" width="6.26953125" style="14" customWidth="1"/>
    <col min="4350" max="4354" width="8.7265625" style="14" customWidth="1"/>
    <col min="4355" max="4355" width="6" style="14" customWidth="1"/>
    <col min="4356" max="4356" width="9.1796875" style="14"/>
    <col min="4357" max="4357" width="24.1796875" style="14" bestFit="1" customWidth="1"/>
    <col min="4358" max="4358" width="6.54296875" style="14" customWidth="1"/>
    <col min="4359" max="4359" width="4.453125" style="14" bestFit="1" customWidth="1"/>
    <col min="4360" max="4361" width="3.26953125" style="14" bestFit="1" customWidth="1"/>
    <col min="4362" max="4362" width="4.81640625" style="14" customWidth="1"/>
    <col min="4363" max="4363" width="6.54296875" style="14" customWidth="1"/>
    <col min="4364" max="4364" width="5.81640625" style="14" customWidth="1"/>
    <col min="4365" max="4365" width="7.54296875" style="14" customWidth="1"/>
    <col min="4366" max="4366" width="6" style="14" customWidth="1"/>
    <col min="4367" max="4367" width="4.81640625" style="14" customWidth="1"/>
    <col min="4368" max="4368" width="4.81640625" style="14" bestFit="1" customWidth="1"/>
    <col min="4369" max="4369" width="5.26953125" style="14" bestFit="1" customWidth="1"/>
    <col min="4370" max="4370" width="5.26953125" style="14" customWidth="1"/>
    <col min="4371" max="4372" width="9.1796875" style="14"/>
    <col min="4373" max="4373" width="6.54296875" style="14" customWidth="1"/>
    <col min="4374" max="4374" width="4.453125" style="14" bestFit="1" customWidth="1"/>
    <col min="4375" max="4376" width="3.26953125" style="14" bestFit="1" customWidth="1"/>
    <col min="4377" max="4377" width="4.81640625" style="14" customWidth="1"/>
    <col min="4378" max="4378" width="6.54296875" style="14" customWidth="1"/>
    <col min="4379" max="4379" width="5.81640625" style="14" customWidth="1"/>
    <col min="4380" max="4380" width="7.54296875" style="14" customWidth="1"/>
    <col min="4381" max="4381" width="6" style="14" customWidth="1"/>
    <col min="4382" max="4382" width="4.81640625" style="14" customWidth="1"/>
    <col min="4383" max="4383" width="4.81640625" style="14" bestFit="1" customWidth="1"/>
    <col min="4384" max="4384" width="5.26953125" style="14" bestFit="1" customWidth="1"/>
    <col min="4385" max="4385" width="5.26953125" style="14" customWidth="1"/>
    <col min="4386" max="4387" width="9.1796875" style="14"/>
    <col min="4388" max="4388" width="6.54296875" style="14" customWidth="1"/>
    <col min="4389" max="4389" width="4.453125" style="14" bestFit="1" customWidth="1"/>
    <col min="4390" max="4391" width="3.26953125" style="14" bestFit="1" customWidth="1"/>
    <col min="4392" max="4392" width="4.81640625" style="14" customWidth="1"/>
    <col min="4393" max="4393" width="6.54296875" style="14" customWidth="1"/>
    <col min="4394" max="4394" width="5.81640625" style="14" customWidth="1"/>
    <col min="4395" max="4395" width="7.54296875" style="14" customWidth="1"/>
    <col min="4396" max="4396" width="6" style="14" customWidth="1"/>
    <col min="4397" max="4397" width="4.81640625" style="14" customWidth="1"/>
    <col min="4398" max="4398" width="4.81640625" style="14" bestFit="1" customWidth="1"/>
    <col min="4399" max="4399" width="5.26953125" style="14" bestFit="1" customWidth="1"/>
    <col min="4400" max="4400" width="5.26953125" style="14" customWidth="1"/>
    <col min="4401" max="4402" width="9.1796875" style="14"/>
    <col min="4403" max="4403" width="6.54296875" style="14" customWidth="1"/>
    <col min="4404" max="4404" width="4.453125" style="14" bestFit="1" customWidth="1"/>
    <col min="4405" max="4406" width="3.26953125" style="14" bestFit="1" customWidth="1"/>
    <col min="4407" max="4407" width="4.81640625" style="14" customWidth="1"/>
    <col min="4408" max="4408" width="6.54296875" style="14" customWidth="1"/>
    <col min="4409" max="4409" width="5.81640625" style="14" customWidth="1"/>
    <col min="4410" max="4410" width="7.54296875" style="14" customWidth="1"/>
    <col min="4411" max="4411" width="6" style="14" customWidth="1"/>
    <col min="4412" max="4412" width="4.81640625" style="14" customWidth="1"/>
    <col min="4413" max="4413" width="4.81640625" style="14" bestFit="1" customWidth="1"/>
    <col min="4414" max="4414" width="5.26953125" style="14" bestFit="1" customWidth="1"/>
    <col min="4415" max="4415" width="5.26953125" style="14" customWidth="1"/>
    <col min="4416" max="4417" width="9.1796875" style="14"/>
    <col min="4418" max="4418" width="6.54296875" style="14" customWidth="1"/>
    <col min="4419" max="4419" width="4.453125" style="14" bestFit="1" customWidth="1"/>
    <col min="4420" max="4421" width="3.26953125" style="14" bestFit="1" customWidth="1"/>
    <col min="4422" max="4422" width="4.81640625" style="14" customWidth="1"/>
    <col min="4423" max="4423" width="6.54296875" style="14" customWidth="1"/>
    <col min="4424" max="4424" width="5.81640625" style="14" customWidth="1"/>
    <col min="4425" max="4425" width="7.54296875" style="14" customWidth="1"/>
    <col min="4426" max="4426" width="6" style="14" customWidth="1"/>
    <col min="4427" max="4427" width="4.81640625" style="14" customWidth="1"/>
    <col min="4428" max="4428" width="4.81640625" style="14" bestFit="1" customWidth="1"/>
    <col min="4429" max="4429" width="5.26953125" style="14" bestFit="1" customWidth="1"/>
    <col min="4430" max="4430" width="5.26953125" style="14" customWidth="1"/>
    <col min="4431" max="4432" width="9.1796875" style="14"/>
    <col min="4433" max="4433" width="6.54296875" style="14" customWidth="1"/>
    <col min="4434" max="4434" width="4.453125" style="14" bestFit="1" customWidth="1"/>
    <col min="4435" max="4436" width="3.26953125" style="14" bestFit="1" customWidth="1"/>
    <col min="4437" max="4437" width="4.81640625" style="14" customWidth="1"/>
    <col min="4438" max="4438" width="6.54296875" style="14" customWidth="1"/>
    <col min="4439" max="4439" width="5.81640625" style="14" customWidth="1"/>
    <col min="4440" max="4440" width="7.54296875" style="14" customWidth="1"/>
    <col min="4441" max="4441" width="6" style="14" customWidth="1"/>
    <col min="4442" max="4442" width="4.81640625" style="14" customWidth="1"/>
    <col min="4443" max="4443" width="4.81640625" style="14" bestFit="1" customWidth="1"/>
    <col min="4444" max="4444" width="5.26953125" style="14" bestFit="1" customWidth="1"/>
    <col min="4445" max="4445" width="5.26953125" style="14" customWidth="1"/>
    <col min="4446" max="4447" width="9.1796875" style="14"/>
    <col min="4448" max="4448" width="6.54296875" style="14" customWidth="1"/>
    <col min="4449" max="4449" width="4.453125" style="14" bestFit="1" customWidth="1"/>
    <col min="4450" max="4451" width="3.26953125" style="14" bestFit="1" customWidth="1"/>
    <col min="4452" max="4452" width="4.81640625" style="14" customWidth="1"/>
    <col min="4453" max="4453" width="6.54296875" style="14" customWidth="1"/>
    <col min="4454" max="4454" width="5.81640625" style="14" customWidth="1"/>
    <col min="4455" max="4455" width="7.54296875" style="14" customWidth="1"/>
    <col min="4456" max="4456" width="6" style="14" customWidth="1"/>
    <col min="4457" max="4457" width="4.81640625" style="14" customWidth="1"/>
    <col min="4458" max="4458" width="4.81640625" style="14" bestFit="1" customWidth="1"/>
    <col min="4459" max="4459" width="5.26953125" style="14" bestFit="1" customWidth="1"/>
    <col min="4460" max="4460" width="5.26953125" style="14" customWidth="1"/>
    <col min="4461" max="4462" width="9.1796875" style="14"/>
    <col min="4463" max="4463" width="6.54296875" style="14" customWidth="1"/>
    <col min="4464" max="4464" width="4.453125" style="14" bestFit="1" customWidth="1"/>
    <col min="4465" max="4466" width="3.26953125" style="14" bestFit="1" customWidth="1"/>
    <col min="4467" max="4467" width="4.81640625" style="14" customWidth="1"/>
    <col min="4468" max="4468" width="6.54296875" style="14" customWidth="1"/>
    <col min="4469" max="4469" width="5.81640625" style="14" customWidth="1"/>
    <col min="4470" max="4470" width="7.54296875" style="14" customWidth="1"/>
    <col min="4471" max="4471" width="6" style="14" customWidth="1"/>
    <col min="4472" max="4472" width="4.81640625" style="14" customWidth="1"/>
    <col min="4473" max="4473" width="4.81640625" style="14" bestFit="1" customWidth="1"/>
    <col min="4474" max="4474" width="5.26953125" style="14" bestFit="1" customWidth="1"/>
    <col min="4475" max="4475" width="5.26953125" style="14" customWidth="1"/>
    <col min="4476" max="4477" width="9.1796875" style="14"/>
    <col min="4478" max="4478" width="6.54296875" style="14" customWidth="1"/>
    <col min="4479" max="4479" width="4.453125" style="14" bestFit="1" customWidth="1"/>
    <col min="4480" max="4481" width="3.26953125" style="14" bestFit="1" customWidth="1"/>
    <col min="4482" max="4482" width="4.81640625" style="14" customWidth="1"/>
    <col min="4483" max="4483" width="6.54296875" style="14" customWidth="1"/>
    <col min="4484" max="4484" width="5.81640625" style="14" customWidth="1"/>
    <col min="4485" max="4485" width="7.54296875" style="14" customWidth="1"/>
    <col min="4486" max="4486" width="6" style="14" customWidth="1"/>
    <col min="4487" max="4487" width="4.81640625" style="14" customWidth="1"/>
    <col min="4488" max="4488" width="4.81640625" style="14" bestFit="1" customWidth="1"/>
    <col min="4489" max="4489" width="5.26953125" style="14" bestFit="1" customWidth="1"/>
    <col min="4490" max="4490" width="5.26953125" style="14" customWidth="1"/>
    <col min="4491" max="4492" width="9.1796875" style="14"/>
    <col min="4493" max="4493" width="6.54296875" style="14" customWidth="1"/>
    <col min="4494" max="4494" width="4.453125" style="14" bestFit="1" customWidth="1"/>
    <col min="4495" max="4496" width="3.26953125" style="14" bestFit="1" customWidth="1"/>
    <col min="4497" max="4497" width="4.81640625" style="14" customWidth="1"/>
    <col min="4498" max="4498" width="6.54296875" style="14" customWidth="1"/>
    <col min="4499" max="4499" width="5.81640625" style="14" customWidth="1"/>
    <col min="4500" max="4500" width="7.54296875" style="14" customWidth="1"/>
    <col min="4501" max="4501" width="6" style="14" customWidth="1"/>
    <col min="4502" max="4502" width="4.81640625" style="14" customWidth="1"/>
    <col min="4503" max="4503" width="4.81640625" style="14" bestFit="1" customWidth="1"/>
    <col min="4504" max="4504" width="5.26953125" style="14" bestFit="1" customWidth="1"/>
    <col min="4505" max="4505" width="5.26953125" style="14" customWidth="1"/>
    <col min="4506" max="4507" width="9.1796875" style="14"/>
    <col min="4508" max="4508" width="6.54296875" style="14" customWidth="1"/>
    <col min="4509" max="4509" width="4.453125" style="14" bestFit="1" customWidth="1"/>
    <col min="4510" max="4511" width="3.26953125" style="14" bestFit="1" customWidth="1"/>
    <col min="4512" max="4512" width="4.81640625" style="14" customWidth="1"/>
    <col min="4513" max="4513" width="6.54296875" style="14" customWidth="1"/>
    <col min="4514" max="4514" width="5.81640625" style="14" customWidth="1"/>
    <col min="4515" max="4515" width="7.54296875" style="14" customWidth="1"/>
    <col min="4516" max="4516" width="6" style="14" customWidth="1"/>
    <col min="4517" max="4517" width="4.81640625" style="14" customWidth="1"/>
    <col min="4518" max="4518" width="4.81640625" style="14" bestFit="1" customWidth="1"/>
    <col min="4519" max="4519" width="5.26953125" style="14" bestFit="1" customWidth="1"/>
    <col min="4520" max="4520" width="5.26953125" style="14" customWidth="1"/>
    <col min="4521" max="4592" width="9.1796875" style="14"/>
    <col min="4593" max="4593" width="6.54296875" style="14" customWidth="1"/>
    <col min="4594" max="4594" width="4.453125" style="14" bestFit="1" customWidth="1"/>
    <col min="4595" max="4596" width="3.26953125" style="14" bestFit="1" customWidth="1"/>
    <col min="4597" max="4597" width="4.81640625" style="14" customWidth="1"/>
    <col min="4598" max="4598" width="6.54296875" style="14" customWidth="1"/>
    <col min="4599" max="4599" width="5.81640625" style="14" customWidth="1"/>
    <col min="4600" max="4600" width="7.54296875" style="14" customWidth="1"/>
    <col min="4601" max="4601" width="6" style="14" customWidth="1"/>
    <col min="4602" max="4602" width="4.81640625" style="14" customWidth="1"/>
    <col min="4603" max="4603" width="4.81640625" style="14" bestFit="1" customWidth="1"/>
    <col min="4604" max="4604" width="5.26953125" style="14" bestFit="1" customWidth="1"/>
    <col min="4605" max="4605" width="6.26953125" style="14" customWidth="1"/>
    <col min="4606" max="4610" width="8.7265625" style="14" customWidth="1"/>
    <col min="4611" max="4611" width="6" style="14" customWidth="1"/>
    <col min="4612" max="4612" width="9.1796875" style="14"/>
    <col min="4613" max="4613" width="24.1796875" style="14" bestFit="1" customWidth="1"/>
    <col min="4614" max="4614" width="6.54296875" style="14" customWidth="1"/>
    <col min="4615" max="4615" width="4.453125" style="14" bestFit="1" customWidth="1"/>
    <col min="4616" max="4617" width="3.26953125" style="14" bestFit="1" customWidth="1"/>
    <col min="4618" max="4618" width="4.81640625" style="14" customWidth="1"/>
    <col min="4619" max="4619" width="6.54296875" style="14" customWidth="1"/>
    <col min="4620" max="4620" width="5.81640625" style="14" customWidth="1"/>
    <col min="4621" max="4621" width="7.54296875" style="14" customWidth="1"/>
    <col min="4622" max="4622" width="6" style="14" customWidth="1"/>
    <col min="4623" max="4623" width="4.81640625" style="14" customWidth="1"/>
    <col min="4624" max="4624" width="4.81640625" style="14" bestFit="1" customWidth="1"/>
    <col min="4625" max="4625" width="5.26953125" style="14" bestFit="1" customWidth="1"/>
    <col min="4626" max="4626" width="5.26953125" style="14" customWidth="1"/>
    <col min="4627" max="4628" width="9.1796875" style="14"/>
    <col min="4629" max="4629" width="6.54296875" style="14" customWidth="1"/>
    <col min="4630" max="4630" width="4.453125" style="14" bestFit="1" customWidth="1"/>
    <col min="4631" max="4632" width="3.26953125" style="14" bestFit="1" customWidth="1"/>
    <col min="4633" max="4633" width="4.81640625" style="14" customWidth="1"/>
    <col min="4634" max="4634" width="6.54296875" style="14" customWidth="1"/>
    <col min="4635" max="4635" width="5.81640625" style="14" customWidth="1"/>
    <col min="4636" max="4636" width="7.54296875" style="14" customWidth="1"/>
    <col min="4637" max="4637" width="6" style="14" customWidth="1"/>
    <col min="4638" max="4638" width="4.81640625" style="14" customWidth="1"/>
    <col min="4639" max="4639" width="4.81640625" style="14" bestFit="1" customWidth="1"/>
    <col min="4640" max="4640" width="5.26953125" style="14" bestFit="1" customWidth="1"/>
    <col min="4641" max="4641" width="5.26953125" style="14" customWidth="1"/>
    <col min="4642" max="4643" width="9.1796875" style="14"/>
    <col min="4644" max="4644" width="6.54296875" style="14" customWidth="1"/>
    <col min="4645" max="4645" width="4.453125" style="14" bestFit="1" customWidth="1"/>
    <col min="4646" max="4647" width="3.26953125" style="14" bestFit="1" customWidth="1"/>
    <col min="4648" max="4648" width="4.81640625" style="14" customWidth="1"/>
    <col min="4649" max="4649" width="6.54296875" style="14" customWidth="1"/>
    <col min="4650" max="4650" width="5.81640625" style="14" customWidth="1"/>
    <col min="4651" max="4651" width="7.54296875" style="14" customWidth="1"/>
    <col min="4652" max="4652" width="6" style="14" customWidth="1"/>
    <col min="4653" max="4653" width="4.81640625" style="14" customWidth="1"/>
    <col min="4654" max="4654" width="4.81640625" style="14" bestFit="1" customWidth="1"/>
    <col min="4655" max="4655" width="5.26953125" style="14" bestFit="1" customWidth="1"/>
    <col min="4656" max="4656" width="5.26953125" style="14" customWidth="1"/>
    <col min="4657" max="4658" width="9.1796875" style="14"/>
    <col min="4659" max="4659" width="6.54296875" style="14" customWidth="1"/>
    <col min="4660" max="4660" width="4.453125" style="14" bestFit="1" customWidth="1"/>
    <col min="4661" max="4662" width="3.26953125" style="14" bestFit="1" customWidth="1"/>
    <col min="4663" max="4663" width="4.81640625" style="14" customWidth="1"/>
    <col min="4664" max="4664" width="6.54296875" style="14" customWidth="1"/>
    <col min="4665" max="4665" width="5.81640625" style="14" customWidth="1"/>
    <col min="4666" max="4666" width="7.54296875" style="14" customWidth="1"/>
    <col min="4667" max="4667" width="6" style="14" customWidth="1"/>
    <col min="4668" max="4668" width="4.81640625" style="14" customWidth="1"/>
    <col min="4669" max="4669" width="4.81640625" style="14" bestFit="1" customWidth="1"/>
    <col min="4670" max="4670" width="5.26953125" style="14" bestFit="1" customWidth="1"/>
    <col min="4671" max="4671" width="5.26953125" style="14" customWidth="1"/>
    <col min="4672" max="4673" width="9.1796875" style="14"/>
    <col min="4674" max="4674" width="6.54296875" style="14" customWidth="1"/>
    <col min="4675" max="4675" width="4.453125" style="14" bestFit="1" customWidth="1"/>
    <col min="4676" max="4677" width="3.26953125" style="14" bestFit="1" customWidth="1"/>
    <col min="4678" max="4678" width="4.81640625" style="14" customWidth="1"/>
    <col min="4679" max="4679" width="6.54296875" style="14" customWidth="1"/>
    <col min="4680" max="4680" width="5.81640625" style="14" customWidth="1"/>
    <col min="4681" max="4681" width="7.54296875" style="14" customWidth="1"/>
    <col min="4682" max="4682" width="6" style="14" customWidth="1"/>
    <col min="4683" max="4683" width="4.81640625" style="14" customWidth="1"/>
    <col min="4684" max="4684" width="4.81640625" style="14" bestFit="1" customWidth="1"/>
    <col min="4685" max="4685" width="5.26953125" style="14" bestFit="1" customWidth="1"/>
    <col min="4686" max="4686" width="5.26953125" style="14" customWidth="1"/>
    <col min="4687" max="4688" width="9.1796875" style="14"/>
    <col min="4689" max="4689" width="6.54296875" style="14" customWidth="1"/>
    <col min="4690" max="4690" width="4.453125" style="14" bestFit="1" customWidth="1"/>
    <col min="4691" max="4692" width="3.26953125" style="14" bestFit="1" customWidth="1"/>
    <col min="4693" max="4693" width="4.81640625" style="14" customWidth="1"/>
    <col min="4694" max="4694" width="6.54296875" style="14" customWidth="1"/>
    <col min="4695" max="4695" width="5.81640625" style="14" customWidth="1"/>
    <col min="4696" max="4696" width="7.54296875" style="14" customWidth="1"/>
    <col min="4697" max="4697" width="6" style="14" customWidth="1"/>
    <col min="4698" max="4698" width="4.81640625" style="14" customWidth="1"/>
    <col min="4699" max="4699" width="4.81640625" style="14" bestFit="1" customWidth="1"/>
    <col min="4700" max="4700" width="5.26953125" style="14" bestFit="1" customWidth="1"/>
    <col min="4701" max="4701" width="5.26953125" style="14" customWidth="1"/>
    <col min="4702" max="4703" width="9.1796875" style="14"/>
    <col min="4704" max="4704" width="6.54296875" style="14" customWidth="1"/>
    <col min="4705" max="4705" width="4.453125" style="14" bestFit="1" customWidth="1"/>
    <col min="4706" max="4707" width="3.26953125" style="14" bestFit="1" customWidth="1"/>
    <col min="4708" max="4708" width="4.81640625" style="14" customWidth="1"/>
    <col min="4709" max="4709" width="6.54296875" style="14" customWidth="1"/>
    <col min="4710" max="4710" width="5.81640625" style="14" customWidth="1"/>
    <col min="4711" max="4711" width="7.54296875" style="14" customWidth="1"/>
    <col min="4712" max="4712" width="6" style="14" customWidth="1"/>
    <col min="4713" max="4713" width="4.81640625" style="14" customWidth="1"/>
    <col min="4714" max="4714" width="4.81640625" style="14" bestFit="1" customWidth="1"/>
    <col min="4715" max="4715" width="5.26953125" style="14" bestFit="1" customWidth="1"/>
    <col min="4716" max="4716" width="5.26953125" style="14" customWidth="1"/>
    <col min="4717" max="4718" width="9.1796875" style="14"/>
    <col min="4719" max="4719" width="6.54296875" style="14" customWidth="1"/>
    <col min="4720" max="4720" width="4.453125" style="14" bestFit="1" customWidth="1"/>
    <col min="4721" max="4722" width="3.26953125" style="14" bestFit="1" customWidth="1"/>
    <col min="4723" max="4723" width="4.81640625" style="14" customWidth="1"/>
    <col min="4724" max="4724" width="6.54296875" style="14" customWidth="1"/>
    <col min="4725" max="4725" width="5.81640625" style="14" customWidth="1"/>
    <col min="4726" max="4726" width="7.54296875" style="14" customWidth="1"/>
    <col min="4727" max="4727" width="6" style="14" customWidth="1"/>
    <col min="4728" max="4728" width="4.81640625" style="14" customWidth="1"/>
    <col min="4729" max="4729" width="4.81640625" style="14" bestFit="1" customWidth="1"/>
    <col min="4730" max="4730" width="5.26953125" style="14" bestFit="1" customWidth="1"/>
    <col min="4731" max="4731" width="5.26953125" style="14" customWidth="1"/>
    <col min="4732" max="4733" width="9.1796875" style="14"/>
    <col min="4734" max="4734" width="6.54296875" style="14" customWidth="1"/>
    <col min="4735" max="4735" width="4.453125" style="14" bestFit="1" customWidth="1"/>
    <col min="4736" max="4737" width="3.26953125" style="14" bestFit="1" customWidth="1"/>
    <col min="4738" max="4738" width="4.81640625" style="14" customWidth="1"/>
    <col min="4739" max="4739" width="6.54296875" style="14" customWidth="1"/>
    <col min="4740" max="4740" width="5.81640625" style="14" customWidth="1"/>
    <col min="4741" max="4741" width="7.54296875" style="14" customWidth="1"/>
    <col min="4742" max="4742" width="6" style="14" customWidth="1"/>
    <col min="4743" max="4743" width="4.81640625" style="14" customWidth="1"/>
    <col min="4744" max="4744" width="4.81640625" style="14" bestFit="1" customWidth="1"/>
    <col min="4745" max="4745" width="5.26953125" style="14" bestFit="1" customWidth="1"/>
    <col min="4746" max="4746" width="5.26953125" style="14" customWidth="1"/>
    <col min="4747" max="4748" width="9.1796875" style="14"/>
    <col min="4749" max="4749" width="6.54296875" style="14" customWidth="1"/>
    <col min="4750" max="4750" width="4.453125" style="14" bestFit="1" customWidth="1"/>
    <col min="4751" max="4752" width="3.26953125" style="14" bestFit="1" customWidth="1"/>
    <col min="4753" max="4753" width="4.81640625" style="14" customWidth="1"/>
    <col min="4754" max="4754" width="6.54296875" style="14" customWidth="1"/>
    <col min="4755" max="4755" width="5.81640625" style="14" customWidth="1"/>
    <col min="4756" max="4756" width="7.54296875" style="14" customWidth="1"/>
    <col min="4757" max="4757" width="6" style="14" customWidth="1"/>
    <col min="4758" max="4758" width="4.81640625" style="14" customWidth="1"/>
    <col min="4759" max="4759" width="4.81640625" style="14" bestFit="1" customWidth="1"/>
    <col min="4760" max="4760" width="5.26953125" style="14" bestFit="1" customWidth="1"/>
    <col min="4761" max="4761" width="5.26953125" style="14" customWidth="1"/>
    <col min="4762" max="4763" width="9.1796875" style="14"/>
    <col min="4764" max="4764" width="6.54296875" style="14" customWidth="1"/>
    <col min="4765" max="4765" width="4.453125" style="14" bestFit="1" customWidth="1"/>
    <col min="4766" max="4767" width="3.26953125" style="14" bestFit="1" customWidth="1"/>
    <col min="4768" max="4768" width="4.81640625" style="14" customWidth="1"/>
    <col min="4769" max="4769" width="6.54296875" style="14" customWidth="1"/>
    <col min="4770" max="4770" width="5.81640625" style="14" customWidth="1"/>
    <col min="4771" max="4771" width="7.54296875" style="14" customWidth="1"/>
    <col min="4772" max="4772" width="6" style="14" customWidth="1"/>
    <col min="4773" max="4773" width="4.81640625" style="14" customWidth="1"/>
    <col min="4774" max="4774" width="4.81640625" style="14" bestFit="1" customWidth="1"/>
    <col min="4775" max="4775" width="5.26953125" style="14" bestFit="1" customWidth="1"/>
    <col min="4776" max="4776" width="5.26953125" style="14" customWidth="1"/>
    <col min="4777" max="4848" width="9.1796875" style="14"/>
    <col min="4849" max="4849" width="6.54296875" style="14" customWidth="1"/>
    <col min="4850" max="4850" width="4.453125" style="14" bestFit="1" customWidth="1"/>
    <col min="4851" max="4852" width="3.26953125" style="14" bestFit="1" customWidth="1"/>
    <col min="4853" max="4853" width="4.81640625" style="14" customWidth="1"/>
    <col min="4854" max="4854" width="6.54296875" style="14" customWidth="1"/>
    <col min="4855" max="4855" width="5.81640625" style="14" customWidth="1"/>
    <col min="4856" max="4856" width="7.54296875" style="14" customWidth="1"/>
    <col min="4857" max="4857" width="6" style="14" customWidth="1"/>
    <col min="4858" max="4858" width="4.81640625" style="14" customWidth="1"/>
    <col min="4859" max="4859" width="4.81640625" style="14" bestFit="1" customWidth="1"/>
    <col min="4860" max="4860" width="5.26953125" style="14" bestFit="1" customWidth="1"/>
    <col min="4861" max="4861" width="6.26953125" style="14" customWidth="1"/>
    <col min="4862" max="4866" width="8.7265625" style="14" customWidth="1"/>
    <col min="4867" max="4867" width="6" style="14" customWidth="1"/>
    <col min="4868" max="4868" width="9.1796875" style="14"/>
    <col min="4869" max="4869" width="24.1796875" style="14" bestFit="1" customWidth="1"/>
    <col min="4870" max="4870" width="6.54296875" style="14" customWidth="1"/>
    <col min="4871" max="4871" width="4.453125" style="14" bestFit="1" customWidth="1"/>
    <col min="4872" max="4873" width="3.26953125" style="14" bestFit="1" customWidth="1"/>
    <col min="4874" max="4874" width="4.81640625" style="14" customWidth="1"/>
    <col min="4875" max="4875" width="6.54296875" style="14" customWidth="1"/>
    <col min="4876" max="4876" width="5.81640625" style="14" customWidth="1"/>
    <col min="4877" max="4877" width="7.54296875" style="14" customWidth="1"/>
    <col min="4878" max="4878" width="6" style="14" customWidth="1"/>
    <col min="4879" max="4879" width="4.81640625" style="14" customWidth="1"/>
    <col min="4880" max="4880" width="4.81640625" style="14" bestFit="1" customWidth="1"/>
    <col min="4881" max="4881" width="5.26953125" style="14" bestFit="1" customWidth="1"/>
    <col min="4882" max="4882" width="5.26953125" style="14" customWidth="1"/>
    <col min="4883" max="4884" width="9.1796875" style="14"/>
    <col min="4885" max="4885" width="6.54296875" style="14" customWidth="1"/>
    <col min="4886" max="4886" width="4.453125" style="14" bestFit="1" customWidth="1"/>
    <col min="4887" max="4888" width="3.26953125" style="14" bestFit="1" customWidth="1"/>
    <col min="4889" max="4889" width="4.81640625" style="14" customWidth="1"/>
    <col min="4890" max="4890" width="6.54296875" style="14" customWidth="1"/>
    <col min="4891" max="4891" width="5.81640625" style="14" customWidth="1"/>
    <col min="4892" max="4892" width="7.54296875" style="14" customWidth="1"/>
    <col min="4893" max="4893" width="6" style="14" customWidth="1"/>
    <col min="4894" max="4894" width="4.81640625" style="14" customWidth="1"/>
    <col min="4895" max="4895" width="4.81640625" style="14" bestFit="1" customWidth="1"/>
    <col min="4896" max="4896" width="5.26953125" style="14" bestFit="1" customWidth="1"/>
    <col min="4897" max="4897" width="5.26953125" style="14" customWidth="1"/>
    <col min="4898" max="4899" width="9.1796875" style="14"/>
    <col min="4900" max="4900" width="6.54296875" style="14" customWidth="1"/>
    <col min="4901" max="4901" width="4.453125" style="14" bestFit="1" customWidth="1"/>
    <col min="4902" max="4903" width="3.26953125" style="14" bestFit="1" customWidth="1"/>
    <col min="4904" max="4904" width="4.81640625" style="14" customWidth="1"/>
    <col min="4905" max="4905" width="6.54296875" style="14" customWidth="1"/>
    <col min="4906" max="4906" width="5.81640625" style="14" customWidth="1"/>
    <col min="4907" max="4907" width="7.54296875" style="14" customWidth="1"/>
    <col min="4908" max="4908" width="6" style="14" customWidth="1"/>
    <col min="4909" max="4909" width="4.81640625" style="14" customWidth="1"/>
    <col min="4910" max="4910" width="4.81640625" style="14" bestFit="1" customWidth="1"/>
    <col min="4911" max="4911" width="5.26953125" style="14" bestFit="1" customWidth="1"/>
    <col min="4912" max="4912" width="5.26953125" style="14" customWidth="1"/>
    <col min="4913" max="4914" width="9.1796875" style="14"/>
    <col min="4915" max="4915" width="6.54296875" style="14" customWidth="1"/>
    <col min="4916" max="4916" width="4.453125" style="14" bestFit="1" customWidth="1"/>
    <col min="4917" max="4918" width="3.26953125" style="14" bestFit="1" customWidth="1"/>
    <col min="4919" max="4919" width="4.81640625" style="14" customWidth="1"/>
    <col min="4920" max="4920" width="6.54296875" style="14" customWidth="1"/>
    <col min="4921" max="4921" width="5.81640625" style="14" customWidth="1"/>
    <col min="4922" max="4922" width="7.54296875" style="14" customWidth="1"/>
    <col min="4923" max="4923" width="6" style="14" customWidth="1"/>
    <col min="4924" max="4924" width="4.81640625" style="14" customWidth="1"/>
    <col min="4925" max="4925" width="4.81640625" style="14" bestFit="1" customWidth="1"/>
    <col min="4926" max="4926" width="5.26953125" style="14" bestFit="1" customWidth="1"/>
    <col min="4927" max="4927" width="5.26953125" style="14" customWidth="1"/>
    <col min="4928" max="4929" width="9.1796875" style="14"/>
    <col min="4930" max="4930" width="6.54296875" style="14" customWidth="1"/>
    <col min="4931" max="4931" width="4.453125" style="14" bestFit="1" customWidth="1"/>
    <col min="4932" max="4933" width="3.26953125" style="14" bestFit="1" customWidth="1"/>
    <col min="4934" max="4934" width="4.81640625" style="14" customWidth="1"/>
    <col min="4935" max="4935" width="6.54296875" style="14" customWidth="1"/>
    <col min="4936" max="4936" width="5.81640625" style="14" customWidth="1"/>
    <col min="4937" max="4937" width="7.54296875" style="14" customWidth="1"/>
    <col min="4938" max="4938" width="6" style="14" customWidth="1"/>
    <col min="4939" max="4939" width="4.81640625" style="14" customWidth="1"/>
    <col min="4940" max="4940" width="4.81640625" style="14" bestFit="1" customWidth="1"/>
    <col min="4941" max="4941" width="5.26953125" style="14" bestFit="1" customWidth="1"/>
    <col min="4942" max="4942" width="5.26953125" style="14" customWidth="1"/>
    <col min="4943" max="4944" width="9.1796875" style="14"/>
    <col min="4945" max="4945" width="6.54296875" style="14" customWidth="1"/>
    <col min="4946" max="4946" width="4.453125" style="14" bestFit="1" customWidth="1"/>
    <col min="4947" max="4948" width="3.26953125" style="14" bestFit="1" customWidth="1"/>
    <col min="4949" max="4949" width="4.81640625" style="14" customWidth="1"/>
    <col min="4950" max="4950" width="6.54296875" style="14" customWidth="1"/>
    <col min="4951" max="4951" width="5.81640625" style="14" customWidth="1"/>
    <col min="4952" max="4952" width="7.54296875" style="14" customWidth="1"/>
    <col min="4953" max="4953" width="6" style="14" customWidth="1"/>
    <col min="4954" max="4954" width="4.81640625" style="14" customWidth="1"/>
    <col min="4955" max="4955" width="4.81640625" style="14" bestFit="1" customWidth="1"/>
    <col min="4956" max="4956" width="5.26953125" style="14" bestFit="1" customWidth="1"/>
    <col min="4957" max="4957" width="5.26953125" style="14" customWidth="1"/>
    <col min="4958" max="4959" width="9.1796875" style="14"/>
    <col min="4960" max="4960" width="6.54296875" style="14" customWidth="1"/>
    <col min="4961" max="4961" width="4.453125" style="14" bestFit="1" customWidth="1"/>
    <col min="4962" max="4963" width="3.26953125" style="14" bestFit="1" customWidth="1"/>
    <col min="4964" max="4964" width="4.81640625" style="14" customWidth="1"/>
    <col min="4965" max="4965" width="6.54296875" style="14" customWidth="1"/>
    <col min="4966" max="4966" width="5.81640625" style="14" customWidth="1"/>
    <col min="4967" max="4967" width="7.54296875" style="14" customWidth="1"/>
    <col min="4968" max="4968" width="6" style="14" customWidth="1"/>
    <col min="4969" max="4969" width="4.81640625" style="14" customWidth="1"/>
    <col min="4970" max="4970" width="4.81640625" style="14" bestFit="1" customWidth="1"/>
    <col min="4971" max="4971" width="5.26953125" style="14" bestFit="1" customWidth="1"/>
    <col min="4972" max="4972" width="5.26953125" style="14" customWidth="1"/>
    <col min="4973" max="4974" width="9.1796875" style="14"/>
    <col min="4975" max="4975" width="6.54296875" style="14" customWidth="1"/>
    <col min="4976" max="4976" width="4.453125" style="14" bestFit="1" customWidth="1"/>
    <col min="4977" max="4978" width="3.26953125" style="14" bestFit="1" customWidth="1"/>
    <col min="4979" max="4979" width="4.81640625" style="14" customWidth="1"/>
    <col min="4980" max="4980" width="6.54296875" style="14" customWidth="1"/>
    <col min="4981" max="4981" width="5.81640625" style="14" customWidth="1"/>
    <col min="4982" max="4982" width="7.54296875" style="14" customWidth="1"/>
    <col min="4983" max="4983" width="6" style="14" customWidth="1"/>
    <col min="4984" max="4984" width="4.81640625" style="14" customWidth="1"/>
    <col min="4985" max="4985" width="4.81640625" style="14" bestFit="1" customWidth="1"/>
    <col min="4986" max="4986" width="5.26953125" style="14" bestFit="1" customWidth="1"/>
    <col min="4987" max="4987" width="5.26953125" style="14" customWidth="1"/>
    <col min="4988" max="4989" width="9.1796875" style="14"/>
    <col min="4990" max="4990" width="6.54296875" style="14" customWidth="1"/>
    <col min="4991" max="4991" width="4.453125" style="14" bestFit="1" customWidth="1"/>
    <col min="4992" max="4993" width="3.26953125" style="14" bestFit="1" customWidth="1"/>
    <col min="4994" max="4994" width="4.81640625" style="14" customWidth="1"/>
    <col min="4995" max="4995" width="6.54296875" style="14" customWidth="1"/>
    <col min="4996" max="4996" width="5.81640625" style="14" customWidth="1"/>
    <col min="4997" max="4997" width="7.54296875" style="14" customWidth="1"/>
    <col min="4998" max="4998" width="6" style="14" customWidth="1"/>
    <col min="4999" max="4999" width="4.81640625" style="14" customWidth="1"/>
    <col min="5000" max="5000" width="4.81640625" style="14" bestFit="1" customWidth="1"/>
    <col min="5001" max="5001" width="5.26953125" style="14" bestFit="1" customWidth="1"/>
    <col min="5002" max="5002" width="5.26953125" style="14" customWidth="1"/>
    <col min="5003" max="5004" width="9.1796875" style="14"/>
    <col min="5005" max="5005" width="6.54296875" style="14" customWidth="1"/>
    <col min="5006" max="5006" width="4.453125" style="14" bestFit="1" customWidth="1"/>
    <col min="5007" max="5008" width="3.26953125" style="14" bestFit="1" customWidth="1"/>
    <col min="5009" max="5009" width="4.81640625" style="14" customWidth="1"/>
    <col min="5010" max="5010" width="6.54296875" style="14" customWidth="1"/>
    <col min="5011" max="5011" width="5.81640625" style="14" customWidth="1"/>
    <col min="5012" max="5012" width="7.54296875" style="14" customWidth="1"/>
    <col min="5013" max="5013" width="6" style="14" customWidth="1"/>
    <col min="5014" max="5014" width="4.81640625" style="14" customWidth="1"/>
    <col min="5015" max="5015" width="4.81640625" style="14" bestFit="1" customWidth="1"/>
    <col min="5016" max="5016" width="5.26953125" style="14" bestFit="1" customWidth="1"/>
    <col min="5017" max="5017" width="5.26953125" style="14" customWidth="1"/>
    <col min="5018" max="5019" width="9.1796875" style="14"/>
    <col min="5020" max="5020" width="6.54296875" style="14" customWidth="1"/>
    <col min="5021" max="5021" width="4.453125" style="14" bestFit="1" customWidth="1"/>
    <col min="5022" max="5023" width="3.26953125" style="14" bestFit="1" customWidth="1"/>
    <col min="5024" max="5024" width="4.81640625" style="14" customWidth="1"/>
    <col min="5025" max="5025" width="6.54296875" style="14" customWidth="1"/>
    <col min="5026" max="5026" width="5.81640625" style="14" customWidth="1"/>
    <col min="5027" max="5027" width="7.54296875" style="14" customWidth="1"/>
    <col min="5028" max="5028" width="6" style="14" customWidth="1"/>
    <col min="5029" max="5029" width="4.81640625" style="14" customWidth="1"/>
    <col min="5030" max="5030" width="4.81640625" style="14" bestFit="1" customWidth="1"/>
    <col min="5031" max="5031" width="5.26953125" style="14" bestFit="1" customWidth="1"/>
    <col min="5032" max="5032" width="5.26953125" style="14" customWidth="1"/>
    <col min="5033" max="5104" width="9.1796875" style="14"/>
    <col min="5105" max="5105" width="6.54296875" style="14" customWidth="1"/>
    <col min="5106" max="5106" width="4.453125" style="14" bestFit="1" customWidth="1"/>
    <col min="5107" max="5108" width="3.26953125" style="14" bestFit="1" customWidth="1"/>
    <col min="5109" max="5109" width="4.81640625" style="14" customWidth="1"/>
    <col min="5110" max="5110" width="6.54296875" style="14" customWidth="1"/>
    <col min="5111" max="5111" width="5.81640625" style="14" customWidth="1"/>
    <col min="5112" max="5112" width="7.54296875" style="14" customWidth="1"/>
    <col min="5113" max="5113" width="6" style="14" customWidth="1"/>
    <col min="5114" max="5114" width="4.81640625" style="14" customWidth="1"/>
    <col min="5115" max="5115" width="4.81640625" style="14" bestFit="1" customWidth="1"/>
    <col min="5116" max="5116" width="5.26953125" style="14" bestFit="1" customWidth="1"/>
    <col min="5117" max="5117" width="6.26953125" style="14" customWidth="1"/>
    <col min="5118" max="5122" width="8.7265625" style="14" customWidth="1"/>
    <col min="5123" max="5123" width="6" style="14" customWidth="1"/>
    <col min="5124" max="5124" width="9.1796875" style="14"/>
    <col min="5125" max="5125" width="24.1796875" style="14" bestFit="1" customWidth="1"/>
    <col min="5126" max="5126" width="6.54296875" style="14" customWidth="1"/>
    <col min="5127" max="5127" width="4.453125" style="14" bestFit="1" customWidth="1"/>
    <col min="5128" max="5129" width="3.26953125" style="14" bestFit="1" customWidth="1"/>
    <col min="5130" max="5130" width="4.81640625" style="14" customWidth="1"/>
    <col min="5131" max="5131" width="6.54296875" style="14" customWidth="1"/>
    <col min="5132" max="5132" width="5.81640625" style="14" customWidth="1"/>
    <col min="5133" max="5133" width="7.54296875" style="14" customWidth="1"/>
    <col min="5134" max="5134" width="6" style="14" customWidth="1"/>
    <col min="5135" max="5135" width="4.81640625" style="14" customWidth="1"/>
    <col min="5136" max="5136" width="4.81640625" style="14" bestFit="1" customWidth="1"/>
    <col min="5137" max="5137" width="5.26953125" style="14" bestFit="1" customWidth="1"/>
    <col min="5138" max="5138" width="5.26953125" style="14" customWidth="1"/>
    <col min="5139" max="5140" width="9.1796875" style="14"/>
    <col min="5141" max="5141" width="6.54296875" style="14" customWidth="1"/>
    <col min="5142" max="5142" width="4.453125" style="14" bestFit="1" customWidth="1"/>
    <col min="5143" max="5144" width="3.26953125" style="14" bestFit="1" customWidth="1"/>
    <col min="5145" max="5145" width="4.81640625" style="14" customWidth="1"/>
    <col min="5146" max="5146" width="6.54296875" style="14" customWidth="1"/>
    <col min="5147" max="5147" width="5.81640625" style="14" customWidth="1"/>
    <col min="5148" max="5148" width="7.54296875" style="14" customWidth="1"/>
    <col min="5149" max="5149" width="6" style="14" customWidth="1"/>
    <col min="5150" max="5150" width="4.81640625" style="14" customWidth="1"/>
    <col min="5151" max="5151" width="4.81640625" style="14" bestFit="1" customWidth="1"/>
    <col min="5152" max="5152" width="5.26953125" style="14" bestFit="1" customWidth="1"/>
    <col min="5153" max="5153" width="5.26953125" style="14" customWidth="1"/>
    <col min="5154" max="5155" width="9.1796875" style="14"/>
    <col min="5156" max="5156" width="6.54296875" style="14" customWidth="1"/>
    <col min="5157" max="5157" width="4.453125" style="14" bestFit="1" customWidth="1"/>
    <col min="5158" max="5159" width="3.26953125" style="14" bestFit="1" customWidth="1"/>
    <col min="5160" max="5160" width="4.81640625" style="14" customWidth="1"/>
    <col min="5161" max="5161" width="6.54296875" style="14" customWidth="1"/>
    <col min="5162" max="5162" width="5.81640625" style="14" customWidth="1"/>
    <col min="5163" max="5163" width="7.54296875" style="14" customWidth="1"/>
    <col min="5164" max="5164" width="6" style="14" customWidth="1"/>
    <col min="5165" max="5165" width="4.81640625" style="14" customWidth="1"/>
    <col min="5166" max="5166" width="4.81640625" style="14" bestFit="1" customWidth="1"/>
    <col min="5167" max="5167" width="5.26953125" style="14" bestFit="1" customWidth="1"/>
    <col min="5168" max="5168" width="5.26953125" style="14" customWidth="1"/>
    <col min="5169" max="5170" width="9.1796875" style="14"/>
    <col min="5171" max="5171" width="6.54296875" style="14" customWidth="1"/>
    <col min="5172" max="5172" width="4.453125" style="14" bestFit="1" customWidth="1"/>
    <col min="5173" max="5174" width="3.26953125" style="14" bestFit="1" customWidth="1"/>
    <col min="5175" max="5175" width="4.81640625" style="14" customWidth="1"/>
    <col min="5176" max="5176" width="6.54296875" style="14" customWidth="1"/>
    <col min="5177" max="5177" width="5.81640625" style="14" customWidth="1"/>
    <col min="5178" max="5178" width="7.54296875" style="14" customWidth="1"/>
    <col min="5179" max="5179" width="6" style="14" customWidth="1"/>
    <col min="5180" max="5180" width="4.81640625" style="14" customWidth="1"/>
    <col min="5181" max="5181" width="4.81640625" style="14" bestFit="1" customWidth="1"/>
    <col min="5182" max="5182" width="5.26953125" style="14" bestFit="1" customWidth="1"/>
    <col min="5183" max="5183" width="5.26953125" style="14" customWidth="1"/>
    <col min="5184" max="5185" width="9.1796875" style="14"/>
    <col min="5186" max="5186" width="6.54296875" style="14" customWidth="1"/>
    <col min="5187" max="5187" width="4.453125" style="14" bestFit="1" customWidth="1"/>
    <col min="5188" max="5189" width="3.26953125" style="14" bestFit="1" customWidth="1"/>
    <col min="5190" max="5190" width="4.81640625" style="14" customWidth="1"/>
    <col min="5191" max="5191" width="6.54296875" style="14" customWidth="1"/>
    <col min="5192" max="5192" width="5.81640625" style="14" customWidth="1"/>
    <col min="5193" max="5193" width="7.54296875" style="14" customWidth="1"/>
    <col min="5194" max="5194" width="6" style="14" customWidth="1"/>
    <col min="5195" max="5195" width="4.81640625" style="14" customWidth="1"/>
    <col min="5196" max="5196" width="4.81640625" style="14" bestFit="1" customWidth="1"/>
    <col min="5197" max="5197" width="5.26953125" style="14" bestFit="1" customWidth="1"/>
    <col min="5198" max="5198" width="5.26953125" style="14" customWidth="1"/>
    <col min="5199" max="5200" width="9.1796875" style="14"/>
    <col min="5201" max="5201" width="6.54296875" style="14" customWidth="1"/>
    <col min="5202" max="5202" width="4.453125" style="14" bestFit="1" customWidth="1"/>
    <col min="5203" max="5204" width="3.26953125" style="14" bestFit="1" customWidth="1"/>
    <col min="5205" max="5205" width="4.81640625" style="14" customWidth="1"/>
    <col min="5206" max="5206" width="6.54296875" style="14" customWidth="1"/>
    <col min="5207" max="5207" width="5.81640625" style="14" customWidth="1"/>
    <col min="5208" max="5208" width="7.54296875" style="14" customWidth="1"/>
    <col min="5209" max="5209" width="6" style="14" customWidth="1"/>
    <col min="5210" max="5210" width="4.81640625" style="14" customWidth="1"/>
    <col min="5211" max="5211" width="4.81640625" style="14" bestFit="1" customWidth="1"/>
    <col min="5212" max="5212" width="5.26953125" style="14" bestFit="1" customWidth="1"/>
    <col min="5213" max="5213" width="5.26953125" style="14" customWidth="1"/>
    <col min="5214" max="5215" width="9.1796875" style="14"/>
    <col min="5216" max="5216" width="6.54296875" style="14" customWidth="1"/>
    <col min="5217" max="5217" width="4.453125" style="14" bestFit="1" customWidth="1"/>
    <col min="5218" max="5219" width="3.26953125" style="14" bestFit="1" customWidth="1"/>
    <col min="5220" max="5220" width="4.81640625" style="14" customWidth="1"/>
    <col min="5221" max="5221" width="6.54296875" style="14" customWidth="1"/>
    <col min="5222" max="5222" width="5.81640625" style="14" customWidth="1"/>
    <col min="5223" max="5223" width="7.54296875" style="14" customWidth="1"/>
    <col min="5224" max="5224" width="6" style="14" customWidth="1"/>
    <col min="5225" max="5225" width="4.81640625" style="14" customWidth="1"/>
    <col min="5226" max="5226" width="4.81640625" style="14" bestFit="1" customWidth="1"/>
    <col min="5227" max="5227" width="5.26953125" style="14" bestFit="1" customWidth="1"/>
    <col min="5228" max="5228" width="5.26953125" style="14" customWidth="1"/>
    <col min="5229" max="5230" width="9.1796875" style="14"/>
    <col min="5231" max="5231" width="6.54296875" style="14" customWidth="1"/>
    <col min="5232" max="5232" width="4.453125" style="14" bestFit="1" customWidth="1"/>
    <col min="5233" max="5234" width="3.26953125" style="14" bestFit="1" customWidth="1"/>
    <col min="5235" max="5235" width="4.81640625" style="14" customWidth="1"/>
    <col min="5236" max="5236" width="6.54296875" style="14" customWidth="1"/>
    <col min="5237" max="5237" width="5.81640625" style="14" customWidth="1"/>
    <col min="5238" max="5238" width="7.54296875" style="14" customWidth="1"/>
    <col min="5239" max="5239" width="6" style="14" customWidth="1"/>
    <col min="5240" max="5240" width="4.81640625" style="14" customWidth="1"/>
    <col min="5241" max="5241" width="4.81640625" style="14" bestFit="1" customWidth="1"/>
    <col min="5242" max="5242" width="5.26953125" style="14" bestFit="1" customWidth="1"/>
    <col min="5243" max="5243" width="5.26953125" style="14" customWidth="1"/>
    <col min="5244" max="5245" width="9.1796875" style="14"/>
    <col min="5246" max="5246" width="6.54296875" style="14" customWidth="1"/>
    <col min="5247" max="5247" width="4.453125" style="14" bestFit="1" customWidth="1"/>
    <col min="5248" max="5249" width="3.26953125" style="14" bestFit="1" customWidth="1"/>
    <col min="5250" max="5250" width="4.81640625" style="14" customWidth="1"/>
    <col min="5251" max="5251" width="6.54296875" style="14" customWidth="1"/>
    <col min="5252" max="5252" width="5.81640625" style="14" customWidth="1"/>
    <col min="5253" max="5253" width="7.54296875" style="14" customWidth="1"/>
    <col min="5254" max="5254" width="6" style="14" customWidth="1"/>
    <col min="5255" max="5255" width="4.81640625" style="14" customWidth="1"/>
    <col min="5256" max="5256" width="4.81640625" style="14" bestFit="1" customWidth="1"/>
    <col min="5257" max="5257" width="5.26953125" style="14" bestFit="1" customWidth="1"/>
    <col min="5258" max="5258" width="5.26953125" style="14" customWidth="1"/>
    <col min="5259" max="5260" width="9.1796875" style="14"/>
    <col min="5261" max="5261" width="6.54296875" style="14" customWidth="1"/>
    <col min="5262" max="5262" width="4.453125" style="14" bestFit="1" customWidth="1"/>
    <col min="5263" max="5264" width="3.26953125" style="14" bestFit="1" customWidth="1"/>
    <col min="5265" max="5265" width="4.81640625" style="14" customWidth="1"/>
    <col min="5266" max="5266" width="6.54296875" style="14" customWidth="1"/>
    <col min="5267" max="5267" width="5.81640625" style="14" customWidth="1"/>
    <col min="5268" max="5268" width="7.54296875" style="14" customWidth="1"/>
    <col min="5269" max="5269" width="6" style="14" customWidth="1"/>
    <col min="5270" max="5270" width="4.81640625" style="14" customWidth="1"/>
    <col min="5271" max="5271" width="4.81640625" style="14" bestFit="1" customWidth="1"/>
    <col min="5272" max="5272" width="5.26953125" style="14" bestFit="1" customWidth="1"/>
    <col min="5273" max="5273" width="5.26953125" style="14" customWidth="1"/>
    <col min="5274" max="5275" width="9.1796875" style="14"/>
    <col min="5276" max="5276" width="6.54296875" style="14" customWidth="1"/>
    <col min="5277" max="5277" width="4.453125" style="14" bestFit="1" customWidth="1"/>
    <col min="5278" max="5279" width="3.26953125" style="14" bestFit="1" customWidth="1"/>
    <col min="5280" max="5280" width="4.81640625" style="14" customWidth="1"/>
    <col min="5281" max="5281" width="6.54296875" style="14" customWidth="1"/>
    <col min="5282" max="5282" width="5.81640625" style="14" customWidth="1"/>
    <col min="5283" max="5283" width="7.54296875" style="14" customWidth="1"/>
    <col min="5284" max="5284" width="6" style="14" customWidth="1"/>
    <col min="5285" max="5285" width="4.81640625" style="14" customWidth="1"/>
    <col min="5286" max="5286" width="4.81640625" style="14" bestFit="1" customWidth="1"/>
    <col min="5287" max="5287" width="5.26953125" style="14" bestFit="1" customWidth="1"/>
    <col min="5288" max="5288" width="5.26953125" style="14" customWidth="1"/>
    <col min="5289" max="5360" width="9.1796875" style="14"/>
    <col min="5361" max="5361" width="6.54296875" style="14" customWidth="1"/>
    <col min="5362" max="5362" width="4.453125" style="14" bestFit="1" customWidth="1"/>
    <col min="5363" max="5364" width="3.26953125" style="14" bestFit="1" customWidth="1"/>
    <col min="5365" max="5365" width="4.81640625" style="14" customWidth="1"/>
    <col min="5366" max="5366" width="6.54296875" style="14" customWidth="1"/>
    <col min="5367" max="5367" width="5.81640625" style="14" customWidth="1"/>
    <col min="5368" max="5368" width="7.54296875" style="14" customWidth="1"/>
    <col min="5369" max="5369" width="6" style="14" customWidth="1"/>
    <col min="5370" max="5370" width="4.81640625" style="14" customWidth="1"/>
    <col min="5371" max="5371" width="4.81640625" style="14" bestFit="1" customWidth="1"/>
    <col min="5372" max="5372" width="5.26953125" style="14" bestFit="1" customWidth="1"/>
    <col min="5373" max="5373" width="6.26953125" style="14" customWidth="1"/>
    <col min="5374" max="5378" width="8.7265625" style="14" customWidth="1"/>
    <col min="5379" max="5379" width="6" style="14" customWidth="1"/>
    <col min="5380" max="5380" width="9.1796875" style="14"/>
    <col min="5381" max="5381" width="24.1796875" style="14" bestFit="1" customWidth="1"/>
    <col min="5382" max="5382" width="6.54296875" style="14" customWidth="1"/>
    <col min="5383" max="5383" width="4.453125" style="14" bestFit="1" customWidth="1"/>
    <col min="5384" max="5385" width="3.26953125" style="14" bestFit="1" customWidth="1"/>
    <col min="5386" max="5386" width="4.81640625" style="14" customWidth="1"/>
    <col min="5387" max="5387" width="6.54296875" style="14" customWidth="1"/>
    <col min="5388" max="5388" width="5.81640625" style="14" customWidth="1"/>
    <col min="5389" max="5389" width="7.54296875" style="14" customWidth="1"/>
    <col min="5390" max="5390" width="6" style="14" customWidth="1"/>
    <col min="5391" max="5391" width="4.81640625" style="14" customWidth="1"/>
    <col min="5392" max="5392" width="4.81640625" style="14" bestFit="1" customWidth="1"/>
    <col min="5393" max="5393" width="5.26953125" style="14" bestFit="1" customWidth="1"/>
    <col min="5394" max="5394" width="5.26953125" style="14" customWidth="1"/>
    <col min="5395" max="5396" width="9.1796875" style="14"/>
    <col min="5397" max="5397" width="6.54296875" style="14" customWidth="1"/>
    <col min="5398" max="5398" width="4.453125" style="14" bestFit="1" customWidth="1"/>
    <col min="5399" max="5400" width="3.26953125" style="14" bestFit="1" customWidth="1"/>
    <col min="5401" max="5401" width="4.81640625" style="14" customWidth="1"/>
    <col min="5402" max="5402" width="6.54296875" style="14" customWidth="1"/>
    <col min="5403" max="5403" width="5.81640625" style="14" customWidth="1"/>
    <col min="5404" max="5404" width="7.54296875" style="14" customWidth="1"/>
    <col min="5405" max="5405" width="6" style="14" customWidth="1"/>
    <col min="5406" max="5406" width="4.81640625" style="14" customWidth="1"/>
    <col min="5407" max="5407" width="4.81640625" style="14" bestFit="1" customWidth="1"/>
    <col min="5408" max="5408" width="5.26953125" style="14" bestFit="1" customWidth="1"/>
    <col min="5409" max="5409" width="5.26953125" style="14" customWidth="1"/>
    <col min="5410" max="5411" width="9.1796875" style="14"/>
    <col min="5412" max="5412" width="6.54296875" style="14" customWidth="1"/>
    <col min="5413" max="5413" width="4.453125" style="14" bestFit="1" customWidth="1"/>
    <col min="5414" max="5415" width="3.26953125" style="14" bestFit="1" customWidth="1"/>
    <col min="5416" max="5416" width="4.81640625" style="14" customWidth="1"/>
    <col min="5417" max="5417" width="6.54296875" style="14" customWidth="1"/>
    <col min="5418" max="5418" width="5.81640625" style="14" customWidth="1"/>
    <col min="5419" max="5419" width="7.54296875" style="14" customWidth="1"/>
    <col min="5420" max="5420" width="6" style="14" customWidth="1"/>
    <col min="5421" max="5421" width="4.81640625" style="14" customWidth="1"/>
    <col min="5422" max="5422" width="4.81640625" style="14" bestFit="1" customWidth="1"/>
    <col min="5423" max="5423" width="5.26953125" style="14" bestFit="1" customWidth="1"/>
    <col min="5424" max="5424" width="5.26953125" style="14" customWidth="1"/>
    <col min="5425" max="5426" width="9.1796875" style="14"/>
    <col min="5427" max="5427" width="6.54296875" style="14" customWidth="1"/>
    <col min="5428" max="5428" width="4.453125" style="14" bestFit="1" customWidth="1"/>
    <col min="5429" max="5430" width="3.26953125" style="14" bestFit="1" customWidth="1"/>
    <col min="5431" max="5431" width="4.81640625" style="14" customWidth="1"/>
    <col min="5432" max="5432" width="6.54296875" style="14" customWidth="1"/>
    <col min="5433" max="5433" width="5.81640625" style="14" customWidth="1"/>
    <col min="5434" max="5434" width="7.54296875" style="14" customWidth="1"/>
    <col min="5435" max="5435" width="6" style="14" customWidth="1"/>
    <col min="5436" max="5436" width="4.81640625" style="14" customWidth="1"/>
    <col min="5437" max="5437" width="4.81640625" style="14" bestFit="1" customWidth="1"/>
    <col min="5438" max="5438" width="5.26953125" style="14" bestFit="1" customWidth="1"/>
    <col min="5439" max="5439" width="5.26953125" style="14" customWidth="1"/>
    <col min="5440" max="5441" width="9.1796875" style="14"/>
    <col min="5442" max="5442" width="6.54296875" style="14" customWidth="1"/>
    <col min="5443" max="5443" width="4.453125" style="14" bestFit="1" customWidth="1"/>
    <col min="5444" max="5445" width="3.26953125" style="14" bestFit="1" customWidth="1"/>
    <col min="5446" max="5446" width="4.81640625" style="14" customWidth="1"/>
    <col min="5447" max="5447" width="6.54296875" style="14" customWidth="1"/>
    <col min="5448" max="5448" width="5.81640625" style="14" customWidth="1"/>
    <col min="5449" max="5449" width="7.54296875" style="14" customWidth="1"/>
    <col min="5450" max="5450" width="6" style="14" customWidth="1"/>
    <col min="5451" max="5451" width="4.81640625" style="14" customWidth="1"/>
    <col min="5452" max="5452" width="4.81640625" style="14" bestFit="1" customWidth="1"/>
    <col min="5453" max="5453" width="5.26953125" style="14" bestFit="1" customWidth="1"/>
    <col min="5454" max="5454" width="5.26953125" style="14" customWidth="1"/>
    <col min="5455" max="5456" width="9.1796875" style="14"/>
    <col min="5457" max="5457" width="6.54296875" style="14" customWidth="1"/>
    <col min="5458" max="5458" width="4.453125" style="14" bestFit="1" customWidth="1"/>
    <col min="5459" max="5460" width="3.26953125" style="14" bestFit="1" customWidth="1"/>
    <col min="5461" max="5461" width="4.81640625" style="14" customWidth="1"/>
    <col min="5462" max="5462" width="6.54296875" style="14" customWidth="1"/>
    <col min="5463" max="5463" width="5.81640625" style="14" customWidth="1"/>
    <col min="5464" max="5464" width="7.54296875" style="14" customWidth="1"/>
    <col min="5465" max="5465" width="6" style="14" customWidth="1"/>
    <col min="5466" max="5466" width="4.81640625" style="14" customWidth="1"/>
    <col min="5467" max="5467" width="4.81640625" style="14" bestFit="1" customWidth="1"/>
    <col min="5468" max="5468" width="5.26953125" style="14" bestFit="1" customWidth="1"/>
    <col min="5469" max="5469" width="5.26953125" style="14" customWidth="1"/>
    <col min="5470" max="5471" width="9.1796875" style="14"/>
    <col min="5472" max="5472" width="6.54296875" style="14" customWidth="1"/>
    <col min="5473" max="5473" width="4.453125" style="14" bestFit="1" customWidth="1"/>
    <col min="5474" max="5475" width="3.26953125" style="14" bestFit="1" customWidth="1"/>
    <col min="5476" max="5476" width="4.81640625" style="14" customWidth="1"/>
    <col min="5477" max="5477" width="6.54296875" style="14" customWidth="1"/>
    <col min="5478" max="5478" width="5.81640625" style="14" customWidth="1"/>
    <col min="5479" max="5479" width="7.54296875" style="14" customWidth="1"/>
    <col min="5480" max="5480" width="6" style="14" customWidth="1"/>
    <col min="5481" max="5481" width="4.81640625" style="14" customWidth="1"/>
    <col min="5482" max="5482" width="4.81640625" style="14" bestFit="1" customWidth="1"/>
    <col min="5483" max="5483" width="5.26953125" style="14" bestFit="1" customWidth="1"/>
    <col min="5484" max="5484" width="5.26953125" style="14" customWidth="1"/>
    <col min="5485" max="5486" width="9.1796875" style="14"/>
    <col min="5487" max="5487" width="6.54296875" style="14" customWidth="1"/>
    <col min="5488" max="5488" width="4.453125" style="14" bestFit="1" customWidth="1"/>
    <col min="5489" max="5490" width="3.26953125" style="14" bestFit="1" customWidth="1"/>
    <col min="5491" max="5491" width="4.81640625" style="14" customWidth="1"/>
    <col min="5492" max="5492" width="6.54296875" style="14" customWidth="1"/>
    <col min="5493" max="5493" width="5.81640625" style="14" customWidth="1"/>
    <col min="5494" max="5494" width="7.54296875" style="14" customWidth="1"/>
    <col min="5495" max="5495" width="6" style="14" customWidth="1"/>
    <col min="5496" max="5496" width="4.81640625" style="14" customWidth="1"/>
    <col min="5497" max="5497" width="4.81640625" style="14" bestFit="1" customWidth="1"/>
    <col min="5498" max="5498" width="5.26953125" style="14" bestFit="1" customWidth="1"/>
    <col min="5499" max="5499" width="5.26953125" style="14" customWidth="1"/>
    <col min="5500" max="5501" width="9.1796875" style="14"/>
    <col min="5502" max="5502" width="6.54296875" style="14" customWidth="1"/>
    <col min="5503" max="5503" width="4.453125" style="14" bestFit="1" customWidth="1"/>
    <col min="5504" max="5505" width="3.26953125" style="14" bestFit="1" customWidth="1"/>
    <col min="5506" max="5506" width="4.81640625" style="14" customWidth="1"/>
    <col min="5507" max="5507" width="6.54296875" style="14" customWidth="1"/>
    <col min="5508" max="5508" width="5.81640625" style="14" customWidth="1"/>
    <col min="5509" max="5509" width="7.54296875" style="14" customWidth="1"/>
    <col min="5510" max="5510" width="6" style="14" customWidth="1"/>
    <col min="5511" max="5511" width="4.81640625" style="14" customWidth="1"/>
    <col min="5512" max="5512" width="4.81640625" style="14" bestFit="1" customWidth="1"/>
    <col min="5513" max="5513" width="5.26953125" style="14" bestFit="1" customWidth="1"/>
    <col min="5514" max="5514" width="5.26953125" style="14" customWidth="1"/>
    <col min="5515" max="5516" width="9.1796875" style="14"/>
    <col min="5517" max="5517" width="6.54296875" style="14" customWidth="1"/>
    <col min="5518" max="5518" width="4.453125" style="14" bestFit="1" customWidth="1"/>
    <col min="5519" max="5520" width="3.26953125" style="14" bestFit="1" customWidth="1"/>
    <col min="5521" max="5521" width="4.81640625" style="14" customWidth="1"/>
    <col min="5522" max="5522" width="6.54296875" style="14" customWidth="1"/>
    <col min="5523" max="5523" width="5.81640625" style="14" customWidth="1"/>
    <col min="5524" max="5524" width="7.54296875" style="14" customWidth="1"/>
    <col min="5525" max="5525" width="6" style="14" customWidth="1"/>
    <col min="5526" max="5526" width="4.81640625" style="14" customWidth="1"/>
    <col min="5527" max="5527" width="4.81640625" style="14" bestFit="1" customWidth="1"/>
    <col min="5528" max="5528" width="5.26953125" style="14" bestFit="1" customWidth="1"/>
    <col min="5529" max="5529" width="5.26953125" style="14" customWidth="1"/>
    <col min="5530" max="5531" width="9.1796875" style="14"/>
    <col min="5532" max="5532" width="6.54296875" style="14" customWidth="1"/>
    <col min="5533" max="5533" width="4.453125" style="14" bestFit="1" customWidth="1"/>
    <col min="5534" max="5535" width="3.26953125" style="14" bestFit="1" customWidth="1"/>
    <col min="5536" max="5536" width="4.81640625" style="14" customWidth="1"/>
    <col min="5537" max="5537" width="6.54296875" style="14" customWidth="1"/>
    <col min="5538" max="5538" width="5.81640625" style="14" customWidth="1"/>
    <col min="5539" max="5539" width="7.54296875" style="14" customWidth="1"/>
    <col min="5540" max="5540" width="6" style="14" customWidth="1"/>
    <col min="5541" max="5541" width="4.81640625" style="14" customWidth="1"/>
    <col min="5542" max="5542" width="4.81640625" style="14" bestFit="1" customWidth="1"/>
    <col min="5543" max="5543" width="5.26953125" style="14" bestFit="1" customWidth="1"/>
    <col min="5544" max="5544" width="5.26953125" style="14" customWidth="1"/>
    <col min="5545" max="5616" width="9.1796875" style="14"/>
    <col min="5617" max="5617" width="6.54296875" style="14" customWidth="1"/>
    <col min="5618" max="5618" width="4.453125" style="14" bestFit="1" customWidth="1"/>
    <col min="5619" max="5620" width="3.26953125" style="14" bestFit="1" customWidth="1"/>
    <col min="5621" max="5621" width="4.81640625" style="14" customWidth="1"/>
    <col min="5622" max="5622" width="6.54296875" style="14" customWidth="1"/>
    <col min="5623" max="5623" width="5.81640625" style="14" customWidth="1"/>
    <col min="5624" max="5624" width="7.54296875" style="14" customWidth="1"/>
    <col min="5625" max="5625" width="6" style="14" customWidth="1"/>
    <col min="5626" max="5626" width="4.81640625" style="14" customWidth="1"/>
    <col min="5627" max="5627" width="4.81640625" style="14" bestFit="1" customWidth="1"/>
    <col min="5628" max="5628" width="5.26953125" style="14" bestFit="1" customWidth="1"/>
    <col min="5629" max="5629" width="6.26953125" style="14" customWidth="1"/>
    <col min="5630" max="5634" width="8.7265625" style="14" customWidth="1"/>
    <col min="5635" max="5635" width="6" style="14" customWidth="1"/>
    <col min="5636" max="5636" width="9.1796875" style="14"/>
    <col min="5637" max="5637" width="24.1796875" style="14" bestFit="1" customWidth="1"/>
    <col min="5638" max="5638" width="6.54296875" style="14" customWidth="1"/>
    <col min="5639" max="5639" width="4.453125" style="14" bestFit="1" customWidth="1"/>
    <col min="5640" max="5641" width="3.26953125" style="14" bestFit="1" customWidth="1"/>
    <col min="5642" max="5642" width="4.81640625" style="14" customWidth="1"/>
    <col min="5643" max="5643" width="6.54296875" style="14" customWidth="1"/>
    <col min="5644" max="5644" width="5.81640625" style="14" customWidth="1"/>
    <col min="5645" max="5645" width="7.54296875" style="14" customWidth="1"/>
    <col min="5646" max="5646" width="6" style="14" customWidth="1"/>
    <col min="5647" max="5647" width="4.81640625" style="14" customWidth="1"/>
    <col min="5648" max="5648" width="4.81640625" style="14" bestFit="1" customWidth="1"/>
    <col min="5649" max="5649" width="5.26953125" style="14" bestFit="1" customWidth="1"/>
    <col min="5650" max="5650" width="5.26953125" style="14" customWidth="1"/>
    <col min="5651" max="5652" width="9.1796875" style="14"/>
    <col min="5653" max="5653" width="6.54296875" style="14" customWidth="1"/>
    <col min="5654" max="5654" width="4.453125" style="14" bestFit="1" customWidth="1"/>
    <col min="5655" max="5656" width="3.26953125" style="14" bestFit="1" customWidth="1"/>
    <col min="5657" max="5657" width="4.81640625" style="14" customWidth="1"/>
    <col min="5658" max="5658" width="6.54296875" style="14" customWidth="1"/>
    <col min="5659" max="5659" width="5.81640625" style="14" customWidth="1"/>
    <col min="5660" max="5660" width="7.54296875" style="14" customWidth="1"/>
    <col min="5661" max="5661" width="6" style="14" customWidth="1"/>
    <col min="5662" max="5662" width="4.81640625" style="14" customWidth="1"/>
    <col min="5663" max="5663" width="4.81640625" style="14" bestFit="1" customWidth="1"/>
    <col min="5664" max="5664" width="5.26953125" style="14" bestFit="1" customWidth="1"/>
    <col min="5665" max="5665" width="5.26953125" style="14" customWidth="1"/>
    <col min="5666" max="5667" width="9.1796875" style="14"/>
    <col min="5668" max="5668" width="6.54296875" style="14" customWidth="1"/>
    <col min="5669" max="5669" width="4.453125" style="14" bestFit="1" customWidth="1"/>
    <col min="5670" max="5671" width="3.26953125" style="14" bestFit="1" customWidth="1"/>
    <col min="5672" max="5672" width="4.81640625" style="14" customWidth="1"/>
    <col min="5673" max="5673" width="6.54296875" style="14" customWidth="1"/>
    <col min="5674" max="5674" width="5.81640625" style="14" customWidth="1"/>
    <col min="5675" max="5675" width="7.54296875" style="14" customWidth="1"/>
    <col min="5676" max="5676" width="6" style="14" customWidth="1"/>
    <col min="5677" max="5677" width="4.81640625" style="14" customWidth="1"/>
    <col min="5678" max="5678" width="4.81640625" style="14" bestFit="1" customWidth="1"/>
    <col min="5679" max="5679" width="5.26953125" style="14" bestFit="1" customWidth="1"/>
    <col min="5680" max="5680" width="5.26953125" style="14" customWidth="1"/>
    <col min="5681" max="5682" width="9.1796875" style="14"/>
    <col min="5683" max="5683" width="6.54296875" style="14" customWidth="1"/>
    <col min="5684" max="5684" width="4.453125" style="14" bestFit="1" customWidth="1"/>
    <col min="5685" max="5686" width="3.26953125" style="14" bestFit="1" customWidth="1"/>
    <col min="5687" max="5687" width="4.81640625" style="14" customWidth="1"/>
    <col min="5688" max="5688" width="6.54296875" style="14" customWidth="1"/>
    <col min="5689" max="5689" width="5.81640625" style="14" customWidth="1"/>
    <col min="5690" max="5690" width="7.54296875" style="14" customWidth="1"/>
    <col min="5691" max="5691" width="6" style="14" customWidth="1"/>
    <col min="5692" max="5692" width="4.81640625" style="14" customWidth="1"/>
    <col min="5693" max="5693" width="4.81640625" style="14" bestFit="1" customWidth="1"/>
    <col min="5694" max="5694" width="5.26953125" style="14" bestFit="1" customWidth="1"/>
    <col min="5695" max="5695" width="5.26953125" style="14" customWidth="1"/>
    <col min="5696" max="5697" width="9.1796875" style="14"/>
    <col min="5698" max="5698" width="6.54296875" style="14" customWidth="1"/>
    <col min="5699" max="5699" width="4.453125" style="14" bestFit="1" customWidth="1"/>
    <col min="5700" max="5701" width="3.26953125" style="14" bestFit="1" customWidth="1"/>
    <col min="5702" max="5702" width="4.81640625" style="14" customWidth="1"/>
    <col min="5703" max="5703" width="6.54296875" style="14" customWidth="1"/>
    <col min="5704" max="5704" width="5.81640625" style="14" customWidth="1"/>
    <col min="5705" max="5705" width="7.54296875" style="14" customWidth="1"/>
    <col min="5706" max="5706" width="6" style="14" customWidth="1"/>
    <col min="5707" max="5707" width="4.81640625" style="14" customWidth="1"/>
    <col min="5708" max="5708" width="4.81640625" style="14" bestFit="1" customWidth="1"/>
    <col min="5709" max="5709" width="5.26953125" style="14" bestFit="1" customWidth="1"/>
    <col min="5710" max="5710" width="5.26953125" style="14" customWidth="1"/>
    <col min="5711" max="5712" width="9.1796875" style="14"/>
    <col min="5713" max="5713" width="6.54296875" style="14" customWidth="1"/>
    <col min="5714" max="5714" width="4.453125" style="14" bestFit="1" customWidth="1"/>
    <col min="5715" max="5716" width="3.26953125" style="14" bestFit="1" customWidth="1"/>
    <col min="5717" max="5717" width="4.81640625" style="14" customWidth="1"/>
    <col min="5718" max="5718" width="6.54296875" style="14" customWidth="1"/>
    <col min="5719" max="5719" width="5.81640625" style="14" customWidth="1"/>
    <col min="5720" max="5720" width="7.54296875" style="14" customWidth="1"/>
    <col min="5721" max="5721" width="6" style="14" customWidth="1"/>
    <col min="5722" max="5722" width="4.81640625" style="14" customWidth="1"/>
    <col min="5723" max="5723" width="4.81640625" style="14" bestFit="1" customWidth="1"/>
    <col min="5724" max="5724" width="5.26953125" style="14" bestFit="1" customWidth="1"/>
    <col min="5725" max="5725" width="5.26953125" style="14" customWidth="1"/>
    <col min="5726" max="5727" width="9.1796875" style="14"/>
    <col min="5728" max="5728" width="6.54296875" style="14" customWidth="1"/>
    <col min="5729" max="5729" width="4.453125" style="14" bestFit="1" customWidth="1"/>
    <col min="5730" max="5731" width="3.26953125" style="14" bestFit="1" customWidth="1"/>
    <col min="5732" max="5732" width="4.81640625" style="14" customWidth="1"/>
    <col min="5733" max="5733" width="6.54296875" style="14" customWidth="1"/>
    <col min="5734" max="5734" width="5.81640625" style="14" customWidth="1"/>
    <col min="5735" max="5735" width="7.54296875" style="14" customWidth="1"/>
    <col min="5736" max="5736" width="6" style="14" customWidth="1"/>
    <col min="5737" max="5737" width="4.81640625" style="14" customWidth="1"/>
    <col min="5738" max="5738" width="4.81640625" style="14" bestFit="1" customWidth="1"/>
    <col min="5739" max="5739" width="5.26953125" style="14" bestFit="1" customWidth="1"/>
    <col min="5740" max="5740" width="5.26953125" style="14" customWidth="1"/>
    <col min="5741" max="5742" width="9.1796875" style="14"/>
    <col min="5743" max="5743" width="6.54296875" style="14" customWidth="1"/>
    <col min="5744" max="5744" width="4.453125" style="14" bestFit="1" customWidth="1"/>
    <col min="5745" max="5746" width="3.26953125" style="14" bestFit="1" customWidth="1"/>
    <col min="5747" max="5747" width="4.81640625" style="14" customWidth="1"/>
    <col min="5748" max="5748" width="6.54296875" style="14" customWidth="1"/>
    <col min="5749" max="5749" width="5.81640625" style="14" customWidth="1"/>
    <col min="5750" max="5750" width="7.54296875" style="14" customWidth="1"/>
    <col min="5751" max="5751" width="6" style="14" customWidth="1"/>
    <col min="5752" max="5752" width="4.81640625" style="14" customWidth="1"/>
    <col min="5753" max="5753" width="4.81640625" style="14" bestFit="1" customWidth="1"/>
    <col min="5754" max="5754" width="5.26953125" style="14" bestFit="1" customWidth="1"/>
    <col min="5755" max="5755" width="5.26953125" style="14" customWidth="1"/>
    <col min="5756" max="5757" width="9.1796875" style="14"/>
    <col min="5758" max="5758" width="6.54296875" style="14" customWidth="1"/>
    <col min="5759" max="5759" width="4.453125" style="14" bestFit="1" customWidth="1"/>
    <col min="5760" max="5761" width="3.26953125" style="14" bestFit="1" customWidth="1"/>
    <col min="5762" max="5762" width="4.81640625" style="14" customWidth="1"/>
    <col min="5763" max="5763" width="6.54296875" style="14" customWidth="1"/>
    <col min="5764" max="5764" width="5.81640625" style="14" customWidth="1"/>
    <col min="5765" max="5765" width="7.54296875" style="14" customWidth="1"/>
    <col min="5766" max="5766" width="6" style="14" customWidth="1"/>
    <col min="5767" max="5767" width="4.81640625" style="14" customWidth="1"/>
    <col min="5768" max="5768" width="4.81640625" style="14" bestFit="1" customWidth="1"/>
    <col min="5769" max="5769" width="5.26953125" style="14" bestFit="1" customWidth="1"/>
    <col min="5770" max="5770" width="5.26953125" style="14" customWidth="1"/>
    <col min="5771" max="5772" width="9.1796875" style="14"/>
    <col min="5773" max="5773" width="6.54296875" style="14" customWidth="1"/>
    <col min="5774" max="5774" width="4.453125" style="14" bestFit="1" customWidth="1"/>
    <col min="5775" max="5776" width="3.26953125" style="14" bestFit="1" customWidth="1"/>
    <col min="5777" max="5777" width="4.81640625" style="14" customWidth="1"/>
    <col min="5778" max="5778" width="6.54296875" style="14" customWidth="1"/>
    <col min="5779" max="5779" width="5.81640625" style="14" customWidth="1"/>
    <col min="5780" max="5780" width="7.54296875" style="14" customWidth="1"/>
    <col min="5781" max="5781" width="6" style="14" customWidth="1"/>
    <col min="5782" max="5782" width="4.81640625" style="14" customWidth="1"/>
    <col min="5783" max="5783" width="4.81640625" style="14" bestFit="1" customWidth="1"/>
    <col min="5784" max="5784" width="5.26953125" style="14" bestFit="1" customWidth="1"/>
    <col min="5785" max="5785" width="5.26953125" style="14" customWidth="1"/>
    <col min="5786" max="5787" width="9.1796875" style="14"/>
    <col min="5788" max="5788" width="6.54296875" style="14" customWidth="1"/>
    <col min="5789" max="5789" width="4.453125" style="14" bestFit="1" customWidth="1"/>
    <col min="5790" max="5791" width="3.26953125" style="14" bestFit="1" customWidth="1"/>
    <col min="5792" max="5792" width="4.81640625" style="14" customWidth="1"/>
    <col min="5793" max="5793" width="6.54296875" style="14" customWidth="1"/>
    <col min="5794" max="5794" width="5.81640625" style="14" customWidth="1"/>
    <col min="5795" max="5795" width="7.54296875" style="14" customWidth="1"/>
    <col min="5796" max="5796" width="6" style="14" customWidth="1"/>
    <col min="5797" max="5797" width="4.81640625" style="14" customWidth="1"/>
    <col min="5798" max="5798" width="4.81640625" style="14" bestFit="1" customWidth="1"/>
    <col min="5799" max="5799" width="5.26953125" style="14" bestFit="1" customWidth="1"/>
    <col min="5800" max="5800" width="5.26953125" style="14" customWidth="1"/>
    <col min="5801" max="5872" width="9.1796875" style="14"/>
    <col min="5873" max="5873" width="6.54296875" style="14" customWidth="1"/>
    <col min="5874" max="5874" width="4.453125" style="14" bestFit="1" customWidth="1"/>
    <col min="5875" max="5876" width="3.26953125" style="14" bestFit="1" customWidth="1"/>
    <col min="5877" max="5877" width="4.81640625" style="14" customWidth="1"/>
    <col min="5878" max="5878" width="6.54296875" style="14" customWidth="1"/>
    <col min="5879" max="5879" width="5.81640625" style="14" customWidth="1"/>
    <col min="5880" max="5880" width="7.54296875" style="14" customWidth="1"/>
    <col min="5881" max="5881" width="6" style="14" customWidth="1"/>
    <col min="5882" max="5882" width="4.81640625" style="14" customWidth="1"/>
    <col min="5883" max="5883" width="4.81640625" style="14" bestFit="1" customWidth="1"/>
    <col min="5884" max="5884" width="5.26953125" style="14" bestFit="1" customWidth="1"/>
    <col min="5885" max="5885" width="6.26953125" style="14" customWidth="1"/>
    <col min="5886" max="5890" width="8.7265625" style="14" customWidth="1"/>
    <col min="5891" max="5891" width="6" style="14" customWidth="1"/>
    <col min="5892" max="5892" width="9.1796875" style="14"/>
    <col min="5893" max="5893" width="24.1796875" style="14" bestFit="1" customWidth="1"/>
    <col min="5894" max="5894" width="6.54296875" style="14" customWidth="1"/>
    <col min="5895" max="5895" width="4.453125" style="14" bestFit="1" customWidth="1"/>
    <col min="5896" max="5897" width="3.26953125" style="14" bestFit="1" customWidth="1"/>
    <col min="5898" max="5898" width="4.81640625" style="14" customWidth="1"/>
    <col min="5899" max="5899" width="6.54296875" style="14" customWidth="1"/>
    <col min="5900" max="5900" width="5.81640625" style="14" customWidth="1"/>
    <col min="5901" max="5901" width="7.54296875" style="14" customWidth="1"/>
    <col min="5902" max="5902" width="6" style="14" customWidth="1"/>
    <col min="5903" max="5903" width="4.81640625" style="14" customWidth="1"/>
    <col min="5904" max="5904" width="4.81640625" style="14" bestFit="1" customWidth="1"/>
    <col min="5905" max="5905" width="5.26953125" style="14" bestFit="1" customWidth="1"/>
    <col min="5906" max="5906" width="5.26953125" style="14" customWidth="1"/>
    <col min="5907" max="5908" width="9.1796875" style="14"/>
    <col min="5909" max="5909" width="6.54296875" style="14" customWidth="1"/>
    <col min="5910" max="5910" width="4.453125" style="14" bestFit="1" customWidth="1"/>
    <col min="5911" max="5912" width="3.26953125" style="14" bestFit="1" customWidth="1"/>
    <col min="5913" max="5913" width="4.81640625" style="14" customWidth="1"/>
    <col min="5914" max="5914" width="6.54296875" style="14" customWidth="1"/>
    <col min="5915" max="5915" width="5.81640625" style="14" customWidth="1"/>
    <col min="5916" max="5916" width="7.54296875" style="14" customWidth="1"/>
    <col min="5917" max="5917" width="6" style="14" customWidth="1"/>
    <col min="5918" max="5918" width="4.81640625" style="14" customWidth="1"/>
    <col min="5919" max="5919" width="4.81640625" style="14" bestFit="1" customWidth="1"/>
    <col min="5920" max="5920" width="5.26953125" style="14" bestFit="1" customWidth="1"/>
    <col min="5921" max="5921" width="5.26953125" style="14" customWidth="1"/>
    <col min="5922" max="5923" width="9.1796875" style="14"/>
    <col min="5924" max="5924" width="6.54296875" style="14" customWidth="1"/>
    <col min="5925" max="5925" width="4.453125" style="14" bestFit="1" customWidth="1"/>
    <col min="5926" max="5927" width="3.26953125" style="14" bestFit="1" customWidth="1"/>
    <col min="5928" max="5928" width="4.81640625" style="14" customWidth="1"/>
    <col min="5929" max="5929" width="6.54296875" style="14" customWidth="1"/>
    <col min="5930" max="5930" width="5.81640625" style="14" customWidth="1"/>
    <col min="5931" max="5931" width="7.54296875" style="14" customWidth="1"/>
    <col min="5932" max="5932" width="6" style="14" customWidth="1"/>
    <col min="5933" max="5933" width="4.81640625" style="14" customWidth="1"/>
    <col min="5934" max="5934" width="4.81640625" style="14" bestFit="1" customWidth="1"/>
    <col min="5935" max="5935" width="5.26953125" style="14" bestFit="1" customWidth="1"/>
    <col min="5936" max="5936" width="5.26953125" style="14" customWidth="1"/>
    <col min="5937" max="5938" width="9.1796875" style="14"/>
    <col min="5939" max="5939" width="6.54296875" style="14" customWidth="1"/>
    <col min="5940" max="5940" width="4.453125" style="14" bestFit="1" customWidth="1"/>
    <col min="5941" max="5942" width="3.26953125" style="14" bestFit="1" customWidth="1"/>
    <col min="5943" max="5943" width="4.81640625" style="14" customWidth="1"/>
    <col min="5944" max="5944" width="6.54296875" style="14" customWidth="1"/>
    <col min="5945" max="5945" width="5.81640625" style="14" customWidth="1"/>
    <col min="5946" max="5946" width="7.54296875" style="14" customWidth="1"/>
    <col min="5947" max="5947" width="6" style="14" customWidth="1"/>
    <col min="5948" max="5948" width="4.81640625" style="14" customWidth="1"/>
    <col min="5949" max="5949" width="4.81640625" style="14" bestFit="1" customWidth="1"/>
    <col min="5950" max="5950" width="5.26953125" style="14" bestFit="1" customWidth="1"/>
    <col min="5951" max="5951" width="5.26953125" style="14" customWidth="1"/>
    <col min="5952" max="5953" width="9.1796875" style="14"/>
    <col min="5954" max="5954" width="6.54296875" style="14" customWidth="1"/>
    <col min="5955" max="5955" width="4.453125" style="14" bestFit="1" customWidth="1"/>
    <col min="5956" max="5957" width="3.26953125" style="14" bestFit="1" customWidth="1"/>
    <col min="5958" max="5958" width="4.81640625" style="14" customWidth="1"/>
    <col min="5959" max="5959" width="6.54296875" style="14" customWidth="1"/>
    <col min="5960" max="5960" width="5.81640625" style="14" customWidth="1"/>
    <col min="5961" max="5961" width="7.54296875" style="14" customWidth="1"/>
    <col min="5962" max="5962" width="6" style="14" customWidth="1"/>
    <col min="5963" max="5963" width="4.81640625" style="14" customWidth="1"/>
    <col min="5964" max="5964" width="4.81640625" style="14" bestFit="1" customWidth="1"/>
    <col min="5965" max="5965" width="5.26953125" style="14" bestFit="1" customWidth="1"/>
    <col min="5966" max="5966" width="5.26953125" style="14" customWidth="1"/>
    <col min="5967" max="5968" width="9.1796875" style="14"/>
    <col min="5969" max="5969" width="6.54296875" style="14" customWidth="1"/>
    <col min="5970" max="5970" width="4.453125" style="14" bestFit="1" customWidth="1"/>
    <col min="5971" max="5972" width="3.26953125" style="14" bestFit="1" customWidth="1"/>
    <col min="5973" max="5973" width="4.81640625" style="14" customWidth="1"/>
    <col min="5974" max="5974" width="6.54296875" style="14" customWidth="1"/>
    <col min="5975" max="5975" width="5.81640625" style="14" customWidth="1"/>
    <col min="5976" max="5976" width="7.54296875" style="14" customWidth="1"/>
    <col min="5977" max="5977" width="6" style="14" customWidth="1"/>
    <col min="5978" max="5978" width="4.81640625" style="14" customWidth="1"/>
    <col min="5979" max="5979" width="4.81640625" style="14" bestFit="1" customWidth="1"/>
    <col min="5980" max="5980" width="5.26953125" style="14" bestFit="1" customWidth="1"/>
    <col min="5981" max="5981" width="5.26953125" style="14" customWidth="1"/>
    <col min="5982" max="5983" width="9.1796875" style="14"/>
    <col min="5984" max="5984" width="6.54296875" style="14" customWidth="1"/>
    <col min="5985" max="5985" width="4.453125" style="14" bestFit="1" customWidth="1"/>
    <col min="5986" max="5987" width="3.26953125" style="14" bestFit="1" customWidth="1"/>
    <col min="5988" max="5988" width="4.81640625" style="14" customWidth="1"/>
    <col min="5989" max="5989" width="6.54296875" style="14" customWidth="1"/>
    <col min="5990" max="5990" width="5.81640625" style="14" customWidth="1"/>
    <col min="5991" max="5991" width="7.54296875" style="14" customWidth="1"/>
    <col min="5992" max="5992" width="6" style="14" customWidth="1"/>
    <col min="5993" max="5993" width="4.81640625" style="14" customWidth="1"/>
    <col min="5994" max="5994" width="4.81640625" style="14" bestFit="1" customWidth="1"/>
    <col min="5995" max="5995" width="5.26953125" style="14" bestFit="1" customWidth="1"/>
    <col min="5996" max="5996" width="5.26953125" style="14" customWidth="1"/>
    <col min="5997" max="5998" width="9.1796875" style="14"/>
    <col min="5999" max="5999" width="6.54296875" style="14" customWidth="1"/>
    <col min="6000" max="6000" width="4.453125" style="14" bestFit="1" customWidth="1"/>
    <col min="6001" max="6002" width="3.26953125" style="14" bestFit="1" customWidth="1"/>
    <col min="6003" max="6003" width="4.81640625" style="14" customWidth="1"/>
    <col min="6004" max="6004" width="6.54296875" style="14" customWidth="1"/>
    <col min="6005" max="6005" width="5.81640625" style="14" customWidth="1"/>
    <col min="6006" max="6006" width="7.54296875" style="14" customWidth="1"/>
    <col min="6007" max="6007" width="6" style="14" customWidth="1"/>
    <col min="6008" max="6008" width="4.81640625" style="14" customWidth="1"/>
    <col min="6009" max="6009" width="4.81640625" style="14" bestFit="1" customWidth="1"/>
    <col min="6010" max="6010" width="5.26953125" style="14" bestFit="1" customWidth="1"/>
    <col min="6011" max="6011" width="5.26953125" style="14" customWidth="1"/>
    <col min="6012" max="6013" width="9.1796875" style="14"/>
    <col min="6014" max="6014" width="6.54296875" style="14" customWidth="1"/>
    <col min="6015" max="6015" width="4.453125" style="14" bestFit="1" customWidth="1"/>
    <col min="6016" max="6017" width="3.26953125" style="14" bestFit="1" customWidth="1"/>
    <col min="6018" max="6018" width="4.81640625" style="14" customWidth="1"/>
    <col min="6019" max="6019" width="6.54296875" style="14" customWidth="1"/>
    <col min="6020" max="6020" width="5.81640625" style="14" customWidth="1"/>
    <col min="6021" max="6021" width="7.54296875" style="14" customWidth="1"/>
    <col min="6022" max="6022" width="6" style="14" customWidth="1"/>
    <col min="6023" max="6023" width="4.81640625" style="14" customWidth="1"/>
    <col min="6024" max="6024" width="4.81640625" style="14" bestFit="1" customWidth="1"/>
    <col min="6025" max="6025" width="5.26953125" style="14" bestFit="1" customWidth="1"/>
    <col min="6026" max="6026" width="5.26953125" style="14" customWidth="1"/>
    <col min="6027" max="6028" width="9.1796875" style="14"/>
    <col min="6029" max="6029" width="6.54296875" style="14" customWidth="1"/>
    <col min="6030" max="6030" width="4.453125" style="14" bestFit="1" customWidth="1"/>
    <col min="6031" max="6032" width="3.26953125" style="14" bestFit="1" customWidth="1"/>
    <col min="6033" max="6033" width="4.81640625" style="14" customWidth="1"/>
    <col min="6034" max="6034" width="6.54296875" style="14" customWidth="1"/>
    <col min="6035" max="6035" width="5.81640625" style="14" customWidth="1"/>
    <col min="6036" max="6036" width="7.54296875" style="14" customWidth="1"/>
    <col min="6037" max="6037" width="6" style="14" customWidth="1"/>
    <col min="6038" max="6038" width="4.81640625" style="14" customWidth="1"/>
    <col min="6039" max="6039" width="4.81640625" style="14" bestFit="1" customWidth="1"/>
    <col min="6040" max="6040" width="5.26953125" style="14" bestFit="1" customWidth="1"/>
    <col min="6041" max="6041" width="5.26953125" style="14" customWidth="1"/>
    <col min="6042" max="6043" width="9.1796875" style="14"/>
    <col min="6044" max="6044" width="6.54296875" style="14" customWidth="1"/>
    <col min="6045" max="6045" width="4.453125" style="14" bestFit="1" customWidth="1"/>
    <col min="6046" max="6047" width="3.26953125" style="14" bestFit="1" customWidth="1"/>
    <col min="6048" max="6048" width="4.81640625" style="14" customWidth="1"/>
    <col min="6049" max="6049" width="6.54296875" style="14" customWidth="1"/>
    <col min="6050" max="6050" width="5.81640625" style="14" customWidth="1"/>
    <col min="6051" max="6051" width="7.54296875" style="14" customWidth="1"/>
    <col min="6052" max="6052" width="6" style="14" customWidth="1"/>
    <col min="6053" max="6053" width="4.81640625" style="14" customWidth="1"/>
    <col min="6054" max="6054" width="4.81640625" style="14" bestFit="1" customWidth="1"/>
    <col min="6055" max="6055" width="5.26953125" style="14" bestFit="1" customWidth="1"/>
    <col min="6056" max="6056" width="5.26953125" style="14" customWidth="1"/>
    <col min="6057" max="6128" width="9.1796875" style="14"/>
    <col min="6129" max="6129" width="6.54296875" style="14" customWidth="1"/>
    <col min="6130" max="6130" width="4.453125" style="14" bestFit="1" customWidth="1"/>
    <col min="6131" max="6132" width="3.26953125" style="14" bestFit="1" customWidth="1"/>
    <col min="6133" max="6133" width="4.81640625" style="14" customWidth="1"/>
    <col min="6134" max="6134" width="6.54296875" style="14" customWidth="1"/>
    <col min="6135" max="6135" width="5.81640625" style="14" customWidth="1"/>
    <col min="6136" max="6136" width="7.54296875" style="14" customWidth="1"/>
    <col min="6137" max="6137" width="6" style="14" customWidth="1"/>
    <col min="6138" max="6138" width="4.81640625" style="14" customWidth="1"/>
    <col min="6139" max="6139" width="4.81640625" style="14" bestFit="1" customWidth="1"/>
    <col min="6140" max="6140" width="5.26953125" style="14" bestFit="1" customWidth="1"/>
    <col min="6141" max="6141" width="6.26953125" style="14" customWidth="1"/>
    <col min="6142" max="6146" width="8.7265625" style="14" customWidth="1"/>
    <col min="6147" max="6147" width="6" style="14" customWidth="1"/>
    <col min="6148" max="6148" width="9.1796875" style="14"/>
    <col min="6149" max="6149" width="24.1796875" style="14" bestFit="1" customWidth="1"/>
    <col min="6150" max="6150" width="6.54296875" style="14" customWidth="1"/>
    <col min="6151" max="6151" width="4.453125" style="14" bestFit="1" customWidth="1"/>
    <col min="6152" max="6153" width="3.26953125" style="14" bestFit="1" customWidth="1"/>
    <col min="6154" max="6154" width="4.81640625" style="14" customWidth="1"/>
    <col min="6155" max="6155" width="6.54296875" style="14" customWidth="1"/>
    <col min="6156" max="6156" width="5.81640625" style="14" customWidth="1"/>
    <col min="6157" max="6157" width="7.54296875" style="14" customWidth="1"/>
    <col min="6158" max="6158" width="6" style="14" customWidth="1"/>
    <col min="6159" max="6159" width="4.81640625" style="14" customWidth="1"/>
    <col min="6160" max="6160" width="4.81640625" style="14" bestFit="1" customWidth="1"/>
    <col min="6161" max="6161" width="5.26953125" style="14" bestFit="1" customWidth="1"/>
    <col min="6162" max="6162" width="5.26953125" style="14" customWidth="1"/>
    <col min="6163" max="6164" width="9.1796875" style="14"/>
    <col min="6165" max="6165" width="6.54296875" style="14" customWidth="1"/>
    <col min="6166" max="6166" width="4.453125" style="14" bestFit="1" customWidth="1"/>
    <col min="6167" max="6168" width="3.26953125" style="14" bestFit="1" customWidth="1"/>
    <col min="6169" max="6169" width="4.81640625" style="14" customWidth="1"/>
    <col min="6170" max="6170" width="6.54296875" style="14" customWidth="1"/>
    <col min="6171" max="6171" width="5.81640625" style="14" customWidth="1"/>
    <col min="6172" max="6172" width="7.54296875" style="14" customWidth="1"/>
    <col min="6173" max="6173" width="6" style="14" customWidth="1"/>
    <col min="6174" max="6174" width="4.81640625" style="14" customWidth="1"/>
    <col min="6175" max="6175" width="4.81640625" style="14" bestFit="1" customWidth="1"/>
    <col min="6176" max="6176" width="5.26953125" style="14" bestFit="1" customWidth="1"/>
    <col min="6177" max="6177" width="5.26953125" style="14" customWidth="1"/>
    <col min="6178" max="6179" width="9.1796875" style="14"/>
    <col min="6180" max="6180" width="6.54296875" style="14" customWidth="1"/>
    <col min="6181" max="6181" width="4.453125" style="14" bestFit="1" customWidth="1"/>
    <col min="6182" max="6183" width="3.26953125" style="14" bestFit="1" customWidth="1"/>
    <col min="6184" max="6184" width="4.81640625" style="14" customWidth="1"/>
    <col min="6185" max="6185" width="6.54296875" style="14" customWidth="1"/>
    <col min="6186" max="6186" width="5.81640625" style="14" customWidth="1"/>
    <col min="6187" max="6187" width="7.54296875" style="14" customWidth="1"/>
    <col min="6188" max="6188" width="6" style="14" customWidth="1"/>
    <col min="6189" max="6189" width="4.81640625" style="14" customWidth="1"/>
    <col min="6190" max="6190" width="4.81640625" style="14" bestFit="1" customWidth="1"/>
    <col min="6191" max="6191" width="5.26953125" style="14" bestFit="1" customWidth="1"/>
    <col min="6192" max="6192" width="5.26953125" style="14" customWidth="1"/>
    <col min="6193" max="6194" width="9.1796875" style="14"/>
    <col min="6195" max="6195" width="6.54296875" style="14" customWidth="1"/>
    <col min="6196" max="6196" width="4.453125" style="14" bestFit="1" customWidth="1"/>
    <col min="6197" max="6198" width="3.26953125" style="14" bestFit="1" customWidth="1"/>
    <col min="6199" max="6199" width="4.81640625" style="14" customWidth="1"/>
    <col min="6200" max="6200" width="6.54296875" style="14" customWidth="1"/>
    <col min="6201" max="6201" width="5.81640625" style="14" customWidth="1"/>
    <col min="6202" max="6202" width="7.54296875" style="14" customWidth="1"/>
    <col min="6203" max="6203" width="6" style="14" customWidth="1"/>
    <col min="6204" max="6204" width="4.81640625" style="14" customWidth="1"/>
    <col min="6205" max="6205" width="4.81640625" style="14" bestFit="1" customWidth="1"/>
    <col min="6206" max="6206" width="5.26953125" style="14" bestFit="1" customWidth="1"/>
    <col min="6207" max="6207" width="5.26953125" style="14" customWidth="1"/>
    <col min="6208" max="6209" width="9.1796875" style="14"/>
    <col min="6210" max="6210" width="6.54296875" style="14" customWidth="1"/>
    <col min="6211" max="6211" width="4.453125" style="14" bestFit="1" customWidth="1"/>
    <col min="6212" max="6213" width="3.26953125" style="14" bestFit="1" customWidth="1"/>
    <col min="6214" max="6214" width="4.81640625" style="14" customWidth="1"/>
    <col min="6215" max="6215" width="6.54296875" style="14" customWidth="1"/>
    <col min="6216" max="6216" width="5.81640625" style="14" customWidth="1"/>
    <col min="6217" max="6217" width="7.54296875" style="14" customWidth="1"/>
    <col min="6218" max="6218" width="6" style="14" customWidth="1"/>
    <col min="6219" max="6219" width="4.81640625" style="14" customWidth="1"/>
    <col min="6220" max="6220" width="4.81640625" style="14" bestFit="1" customWidth="1"/>
    <col min="6221" max="6221" width="5.26953125" style="14" bestFit="1" customWidth="1"/>
    <col min="6222" max="6222" width="5.26953125" style="14" customWidth="1"/>
    <col min="6223" max="6224" width="9.1796875" style="14"/>
    <col min="6225" max="6225" width="6.54296875" style="14" customWidth="1"/>
    <col min="6226" max="6226" width="4.453125" style="14" bestFit="1" customWidth="1"/>
    <col min="6227" max="6228" width="3.26953125" style="14" bestFit="1" customWidth="1"/>
    <col min="6229" max="6229" width="4.81640625" style="14" customWidth="1"/>
    <col min="6230" max="6230" width="6.54296875" style="14" customWidth="1"/>
    <col min="6231" max="6231" width="5.81640625" style="14" customWidth="1"/>
    <col min="6232" max="6232" width="7.54296875" style="14" customWidth="1"/>
    <col min="6233" max="6233" width="6" style="14" customWidth="1"/>
    <col min="6234" max="6234" width="4.81640625" style="14" customWidth="1"/>
    <col min="6235" max="6235" width="4.81640625" style="14" bestFit="1" customWidth="1"/>
    <col min="6236" max="6236" width="5.26953125" style="14" bestFit="1" customWidth="1"/>
    <col min="6237" max="6237" width="5.26953125" style="14" customWidth="1"/>
    <col min="6238" max="6239" width="9.1796875" style="14"/>
    <col min="6240" max="6240" width="6.54296875" style="14" customWidth="1"/>
    <col min="6241" max="6241" width="4.453125" style="14" bestFit="1" customWidth="1"/>
    <col min="6242" max="6243" width="3.26953125" style="14" bestFit="1" customWidth="1"/>
    <col min="6244" max="6244" width="4.81640625" style="14" customWidth="1"/>
    <col min="6245" max="6245" width="6.54296875" style="14" customWidth="1"/>
    <col min="6246" max="6246" width="5.81640625" style="14" customWidth="1"/>
    <col min="6247" max="6247" width="7.54296875" style="14" customWidth="1"/>
    <col min="6248" max="6248" width="6" style="14" customWidth="1"/>
    <col min="6249" max="6249" width="4.81640625" style="14" customWidth="1"/>
    <col min="6250" max="6250" width="4.81640625" style="14" bestFit="1" customWidth="1"/>
    <col min="6251" max="6251" width="5.26953125" style="14" bestFit="1" customWidth="1"/>
    <col min="6252" max="6252" width="5.26953125" style="14" customWidth="1"/>
    <col min="6253" max="6254" width="9.1796875" style="14"/>
    <col min="6255" max="6255" width="6.54296875" style="14" customWidth="1"/>
    <col min="6256" max="6256" width="4.453125" style="14" bestFit="1" customWidth="1"/>
    <col min="6257" max="6258" width="3.26953125" style="14" bestFit="1" customWidth="1"/>
    <col min="6259" max="6259" width="4.81640625" style="14" customWidth="1"/>
    <col min="6260" max="6260" width="6.54296875" style="14" customWidth="1"/>
    <col min="6261" max="6261" width="5.81640625" style="14" customWidth="1"/>
    <col min="6262" max="6262" width="7.54296875" style="14" customWidth="1"/>
    <col min="6263" max="6263" width="6" style="14" customWidth="1"/>
    <col min="6264" max="6264" width="4.81640625" style="14" customWidth="1"/>
    <col min="6265" max="6265" width="4.81640625" style="14" bestFit="1" customWidth="1"/>
    <col min="6266" max="6266" width="5.26953125" style="14" bestFit="1" customWidth="1"/>
    <col min="6267" max="6267" width="5.26953125" style="14" customWidth="1"/>
    <col min="6268" max="6269" width="9.1796875" style="14"/>
    <col min="6270" max="6270" width="6.54296875" style="14" customWidth="1"/>
    <col min="6271" max="6271" width="4.453125" style="14" bestFit="1" customWidth="1"/>
    <col min="6272" max="6273" width="3.26953125" style="14" bestFit="1" customWidth="1"/>
    <col min="6274" max="6274" width="4.81640625" style="14" customWidth="1"/>
    <col min="6275" max="6275" width="6.54296875" style="14" customWidth="1"/>
    <col min="6276" max="6276" width="5.81640625" style="14" customWidth="1"/>
    <col min="6277" max="6277" width="7.54296875" style="14" customWidth="1"/>
    <col min="6278" max="6278" width="6" style="14" customWidth="1"/>
    <col min="6279" max="6279" width="4.81640625" style="14" customWidth="1"/>
    <col min="6280" max="6280" width="4.81640625" style="14" bestFit="1" customWidth="1"/>
    <col min="6281" max="6281" width="5.26953125" style="14" bestFit="1" customWidth="1"/>
    <col min="6282" max="6282" width="5.26953125" style="14" customWidth="1"/>
    <col min="6283" max="6284" width="9.1796875" style="14"/>
    <col min="6285" max="6285" width="6.54296875" style="14" customWidth="1"/>
    <col min="6286" max="6286" width="4.453125" style="14" bestFit="1" customWidth="1"/>
    <col min="6287" max="6288" width="3.26953125" style="14" bestFit="1" customWidth="1"/>
    <col min="6289" max="6289" width="4.81640625" style="14" customWidth="1"/>
    <col min="6290" max="6290" width="6.54296875" style="14" customWidth="1"/>
    <col min="6291" max="6291" width="5.81640625" style="14" customWidth="1"/>
    <col min="6292" max="6292" width="7.54296875" style="14" customWidth="1"/>
    <col min="6293" max="6293" width="6" style="14" customWidth="1"/>
    <col min="6294" max="6294" width="4.81640625" style="14" customWidth="1"/>
    <col min="6295" max="6295" width="4.81640625" style="14" bestFit="1" customWidth="1"/>
    <col min="6296" max="6296" width="5.26953125" style="14" bestFit="1" customWidth="1"/>
    <col min="6297" max="6297" width="5.26953125" style="14" customWidth="1"/>
    <col min="6298" max="6299" width="9.1796875" style="14"/>
    <col min="6300" max="6300" width="6.54296875" style="14" customWidth="1"/>
    <col min="6301" max="6301" width="4.453125" style="14" bestFit="1" customWidth="1"/>
    <col min="6302" max="6303" width="3.26953125" style="14" bestFit="1" customWidth="1"/>
    <col min="6304" max="6304" width="4.81640625" style="14" customWidth="1"/>
    <col min="6305" max="6305" width="6.54296875" style="14" customWidth="1"/>
    <col min="6306" max="6306" width="5.81640625" style="14" customWidth="1"/>
    <col min="6307" max="6307" width="7.54296875" style="14" customWidth="1"/>
    <col min="6308" max="6308" width="6" style="14" customWidth="1"/>
    <col min="6309" max="6309" width="4.81640625" style="14" customWidth="1"/>
    <col min="6310" max="6310" width="4.81640625" style="14" bestFit="1" customWidth="1"/>
    <col min="6311" max="6311" width="5.26953125" style="14" bestFit="1" customWidth="1"/>
    <col min="6312" max="6312" width="5.26953125" style="14" customWidth="1"/>
    <col min="6313" max="6384" width="9.1796875" style="14"/>
    <col min="6385" max="6385" width="6.54296875" style="14" customWidth="1"/>
    <col min="6386" max="6386" width="4.453125" style="14" bestFit="1" customWidth="1"/>
    <col min="6387" max="6388" width="3.26953125" style="14" bestFit="1" customWidth="1"/>
    <col min="6389" max="6389" width="4.81640625" style="14" customWidth="1"/>
    <col min="6390" max="6390" width="6.54296875" style="14" customWidth="1"/>
    <col min="6391" max="6391" width="5.81640625" style="14" customWidth="1"/>
    <col min="6392" max="6392" width="7.54296875" style="14" customWidth="1"/>
    <col min="6393" max="6393" width="6" style="14" customWidth="1"/>
    <col min="6394" max="6394" width="4.81640625" style="14" customWidth="1"/>
    <col min="6395" max="6395" width="4.81640625" style="14" bestFit="1" customWidth="1"/>
    <col min="6396" max="6396" width="5.26953125" style="14" bestFit="1" customWidth="1"/>
    <col min="6397" max="6397" width="6.26953125" style="14" customWidth="1"/>
    <col min="6398" max="6402" width="8.7265625" style="14" customWidth="1"/>
    <col min="6403" max="6403" width="6" style="14" customWidth="1"/>
    <col min="6404" max="6404" width="9.1796875" style="14"/>
    <col min="6405" max="6405" width="24.1796875" style="14" bestFit="1" customWidth="1"/>
    <col min="6406" max="6406" width="6.54296875" style="14" customWidth="1"/>
    <col min="6407" max="6407" width="4.453125" style="14" bestFit="1" customWidth="1"/>
    <col min="6408" max="6409" width="3.26953125" style="14" bestFit="1" customWidth="1"/>
    <col min="6410" max="6410" width="4.81640625" style="14" customWidth="1"/>
    <col min="6411" max="6411" width="6.54296875" style="14" customWidth="1"/>
    <col min="6412" max="6412" width="5.81640625" style="14" customWidth="1"/>
    <col min="6413" max="6413" width="7.54296875" style="14" customWidth="1"/>
    <col min="6414" max="6414" width="6" style="14" customWidth="1"/>
    <col min="6415" max="6415" width="4.81640625" style="14" customWidth="1"/>
    <col min="6416" max="6416" width="4.81640625" style="14" bestFit="1" customWidth="1"/>
    <col min="6417" max="6417" width="5.26953125" style="14" bestFit="1" customWidth="1"/>
    <col min="6418" max="6418" width="5.26953125" style="14" customWidth="1"/>
    <col min="6419" max="6420" width="9.1796875" style="14"/>
    <col min="6421" max="6421" width="6.54296875" style="14" customWidth="1"/>
    <col min="6422" max="6422" width="4.453125" style="14" bestFit="1" customWidth="1"/>
    <col min="6423" max="6424" width="3.26953125" style="14" bestFit="1" customWidth="1"/>
    <col min="6425" max="6425" width="4.81640625" style="14" customWidth="1"/>
    <col min="6426" max="6426" width="6.54296875" style="14" customWidth="1"/>
    <col min="6427" max="6427" width="5.81640625" style="14" customWidth="1"/>
    <col min="6428" max="6428" width="7.54296875" style="14" customWidth="1"/>
    <col min="6429" max="6429" width="6" style="14" customWidth="1"/>
    <col min="6430" max="6430" width="4.81640625" style="14" customWidth="1"/>
    <col min="6431" max="6431" width="4.81640625" style="14" bestFit="1" customWidth="1"/>
    <col min="6432" max="6432" width="5.26953125" style="14" bestFit="1" customWidth="1"/>
    <col min="6433" max="6433" width="5.26953125" style="14" customWidth="1"/>
    <col min="6434" max="6435" width="9.1796875" style="14"/>
    <col min="6436" max="6436" width="6.54296875" style="14" customWidth="1"/>
    <col min="6437" max="6437" width="4.453125" style="14" bestFit="1" customWidth="1"/>
    <col min="6438" max="6439" width="3.26953125" style="14" bestFit="1" customWidth="1"/>
    <col min="6440" max="6440" width="4.81640625" style="14" customWidth="1"/>
    <col min="6441" max="6441" width="6.54296875" style="14" customWidth="1"/>
    <col min="6442" max="6442" width="5.81640625" style="14" customWidth="1"/>
    <col min="6443" max="6443" width="7.54296875" style="14" customWidth="1"/>
    <col min="6444" max="6444" width="6" style="14" customWidth="1"/>
    <col min="6445" max="6445" width="4.81640625" style="14" customWidth="1"/>
    <col min="6446" max="6446" width="4.81640625" style="14" bestFit="1" customWidth="1"/>
    <col min="6447" max="6447" width="5.26953125" style="14" bestFit="1" customWidth="1"/>
    <col min="6448" max="6448" width="5.26953125" style="14" customWidth="1"/>
    <col min="6449" max="6450" width="9.1796875" style="14"/>
    <col min="6451" max="6451" width="6.54296875" style="14" customWidth="1"/>
    <col min="6452" max="6452" width="4.453125" style="14" bestFit="1" customWidth="1"/>
    <col min="6453" max="6454" width="3.26953125" style="14" bestFit="1" customWidth="1"/>
    <col min="6455" max="6455" width="4.81640625" style="14" customWidth="1"/>
    <col min="6456" max="6456" width="6.54296875" style="14" customWidth="1"/>
    <col min="6457" max="6457" width="5.81640625" style="14" customWidth="1"/>
    <col min="6458" max="6458" width="7.54296875" style="14" customWidth="1"/>
    <col min="6459" max="6459" width="6" style="14" customWidth="1"/>
    <col min="6460" max="6460" width="4.81640625" style="14" customWidth="1"/>
    <col min="6461" max="6461" width="4.81640625" style="14" bestFit="1" customWidth="1"/>
    <col min="6462" max="6462" width="5.26953125" style="14" bestFit="1" customWidth="1"/>
    <col min="6463" max="6463" width="5.26953125" style="14" customWidth="1"/>
    <col min="6464" max="6465" width="9.1796875" style="14"/>
    <col min="6466" max="6466" width="6.54296875" style="14" customWidth="1"/>
    <col min="6467" max="6467" width="4.453125" style="14" bestFit="1" customWidth="1"/>
    <col min="6468" max="6469" width="3.26953125" style="14" bestFit="1" customWidth="1"/>
    <col min="6470" max="6470" width="4.81640625" style="14" customWidth="1"/>
    <col min="6471" max="6471" width="6.54296875" style="14" customWidth="1"/>
    <col min="6472" max="6472" width="5.81640625" style="14" customWidth="1"/>
    <col min="6473" max="6473" width="7.54296875" style="14" customWidth="1"/>
    <col min="6474" max="6474" width="6" style="14" customWidth="1"/>
    <col min="6475" max="6475" width="4.81640625" style="14" customWidth="1"/>
    <col min="6476" max="6476" width="4.81640625" style="14" bestFit="1" customWidth="1"/>
    <col min="6477" max="6477" width="5.26953125" style="14" bestFit="1" customWidth="1"/>
    <col min="6478" max="6478" width="5.26953125" style="14" customWidth="1"/>
    <col min="6479" max="6480" width="9.1796875" style="14"/>
    <col min="6481" max="6481" width="6.54296875" style="14" customWidth="1"/>
    <col min="6482" max="6482" width="4.453125" style="14" bestFit="1" customWidth="1"/>
    <col min="6483" max="6484" width="3.26953125" style="14" bestFit="1" customWidth="1"/>
    <col min="6485" max="6485" width="4.81640625" style="14" customWidth="1"/>
    <col min="6486" max="6486" width="6.54296875" style="14" customWidth="1"/>
    <col min="6487" max="6487" width="5.81640625" style="14" customWidth="1"/>
    <col min="6488" max="6488" width="7.54296875" style="14" customWidth="1"/>
    <col min="6489" max="6489" width="6" style="14" customWidth="1"/>
    <col min="6490" max="6490" width="4.81640625" style="14" customWidth="1"/>
    <col min="6491" max="6491" width="4.81640625" style="14" bestFit="1" customWidth="1"/>
    <col min="6492" max="6492" width="5.26953125" style="14" bestFit="1" customWidth="1"/>
    <col min="6493" max="6493" width="5.26953125" style="14" customWidth="1"/>
    <col min="6494" max="6495" width="9.1796875" style="14"/>
    <col min="6496" max="6496" width="6.54296875" style="14" customWidth="1"/>
    <col min="6497" max="6497" width="4.453125" style="14" bestFit="1" customWidth="1"/>
    <col min="6498" max="6499" width="3.26953125" style="14" bestFit="1" customWidth="1"/>
    <col min="6500" max="6500" width="4.81640625" style="14" customWidth="1"/>
    <col min="6501" max="6501" width="6.54296875" style="14" customWidth="1"/>
    <col min="6502" max="6502" width="5.81640625" style="14" customWidth="1"/>
    <col min="6503" max="6503" width="7.54296875" style="14" customWidth="1"/>
    <col min="6504" max="6504" width="6" style="14" customWidth="1"/>
    <col min="6505" max="6505" width="4.81640625" style="14" customWidth="1"/>
    <col min="6506" max="6506" width="4.81640625" style="14" bestFit="1" customWidth="1"/>
    <col min="6507" max="6507" width="5.26953125" style="14" bestFit="1" customWidth="1"/>
    <col min="6508" max="6508" width="5.26953125" style="14" customWidth="1"/>
    <col min="6509" max="6510" width="9.1796875" style="14"/>
    <col min="6511" max="6511" width="6.54296875" style="14" customWidth="1"/>
    <col min="6512" max="6512" width="4.453125" style="14" bestFit="1" customWidth="1"/>
    <col min="6513" max="6514" width="3.26953125" style="14" bestFit="1" customWidth="1"/>
    <col min="6515" max="6515" width="4.81640625" style="14" customWidth="1"/>
    <col min="6516" max="6516" width="6.54296875" style="14" customWidth="1"/>
    <col min="6517" max="6517" width="5.81640625" style="14" customWidth="1"/>
    <col min="6518" max="6518" width="7.54296875" style="14" customWidth="1"/>
    <col min="6519" max="6519" width="6" style="14" customWidth="1"/>
    <col min="6520" max="6520" width="4.81640625" style="14" customWidth="1"/>
    <col min="6521" max="6521" width="4.81640625" style="14" bestFit="1" customWidth="1"/>
    <col min="6522" max="6522" width="5.26953125" style="14" bestFit="1" customWidth="1"/>
    <col min="6523" max="6523" width="5.26953125" style="14" customWidth="1"/>
    <col min="6524" max="6525" width="9.1796875" style="14"/>
    <col min="6526" max="6526" width="6.54296875" style="14" customWidth="1"/>
    <col min="6527" max="6527" width="4.453125" style="14" bestFit="1" customWidth="1"/>
    <col min="6528" max="6529" width="3.26953125" style="14" bestFit="1" customWidth="1"/>
    <col min="6530" max="6530" width="4.81640625" style="14" customWidth="1"/>
    <col min="6531" max="6531" width="6.54296875" style="14" customWidth="1"/>
    <col min="6532" max="6532" width="5.81640625" style="14" customWidth="1"/>
    <col min="6533" max="6533" width="7.54296875" style="14" customWidth="1"/>
    <col min="6534" max="6534" width="6" style="14" customWidth="1"/>
    <col min="6535" max="6535" width="4.81640625" style="14" customWidth="1"/>
    <col min="6536" max="6536" width="4.81640625" style="14" bestFit="1" customWidth="1"/>
    <col min="6537" max="6537" width="5.26953125" style="14" bestFit="1" customWidth="1"/>
    <col min="6538" max="6538" width="5.26953125" style="14" customWidth="1"/>
    <col min="6539" max="6540" width="9.1796875" style="14"/>
    <col min="6541" max="6541" width="6.54296875" style="14" customWidth="1"/>
    <col min="6542" max="6542" width="4.453125" style="14" bestFit="1" customWidth="1"/>
    <col min="6543" max="6544" width="3.26953125" style="14" bestFit="1" customWidth="1"/>
    <col min="6545" max="6545" width="4.81640625" style="14" customWidth="1"/>
    <col min="6546" max="6546" width="6.54296875" style="14" customWidth="1"/>
    <col min="6547" max="6547" width="5.81640625" style="14" customWidth="1"/>
    <col min="6548" max="6548" width="7.54296875" style="14" customWidth="1"/>
    <col min="6549" max="6549" width="6" style="14" customWidth="1"/>
    <col min="6550" max="6550" width="4.81640625" style="14" customWidth="1"/>
    <col min="6551" max="6551" width="4.81640625" style="14" bestFit="1" customWidth="1"/>
    <col min="6552" max="6552" width="5.26953125" style="14" bestFit="1" customWidth="1"/>
    <col min="6553" max="6553" width="5.26953125" style="14" customWidth="1"/>
    <col min="6554" max="6555" width="9.1796875" style="14"/>
    <col min="6556" max="6556" width="6.54296875" style="14" customWidth="1"/>
    <col min="6557" max="6557" width="4.453125" style="14" bestFit="1" customWidth="1"/>
    <col min="6558" max="6559" width="3.26953125" style="14" bestFit="1" customWidth="1"/>
    <col min="6560" max="6560" width="4.81640625" style="14" customWidth="1"/>
    <col min="6561" max="6561" width="6.54296875" style="14" customWidth="1"/>
    <col min="6562" max="6562" width="5.81640625" style="14" customWidth="1"/>
    <col min="6563" max="6563" width="7.54296875" style="14" customWidth="1"/>
    <col min="6564" max="6564" width="6" style="14" customWidth="1"/>
    <col min="6565" max="6565" width="4.81640625" style="14" customWidth="1"/>
    <col min="6566" max="6566" width="4.81640625" style="14" bestFit="1" customWidth="1"/>
    <col min="6567" max="6567" width="5.26953125" style="14" bestFit="1" customWidth="1"/>
    <col min="6568" max="6568" width="5.26953125" style="14" customWidth="1"/>
    <col min="6569" max="6640" width="9.1796875" style="14"/>
    <col min="6641" max="6641" width="6.54296875" style="14" customWidth="1"/>
    <col min="6642" max="6642" width="4.453125" style="14" bestFit="1" customWidth="1"/>
    <col min="6643" max="6644" width="3.26953125" style="14" bestFit="1" customWidth="1"/>
    <col min="6645" max="6645" width="4.81640625" style="14" customWidth="1"/>
    <col min="6646" max="6646" width="6.54296875" style="14" customWidth="1"/>
    <col min="6647" max="6647" width="5.81640625" style="14" customWidth="1"/>
    <col min="6648" max="6648" width="7.54296875" style="14" customWidth="1"/>
    <col min="6649" max="6649" width="6" style="14" customWidth="1"/>
    <col min="6650" max="6650" width="4.81640625" style="14" customWidth="1"/>
    <col min="6651" max="6651" width="4.81640625" style="14" bestFit="1" customWidth="1"/>
    <col min="6652" max="6652" width="5.26953125" style="14" bestFit="1" customWidth="1"/>
    <col min="6653" max="6653" width="6.26953125" style="14" customWidth="1"/>
    <col min="6654" max="6658" width="8.7265625" style="14" customWidth="1"/>
    <col min="6659" max="6659" width="6" style="14" customWidth="1"/>
    <col min="6660" max="6660" width="9.1796875" style="14"/>
    <col min="6661" max="6661" width="24.1796875" style="14" bestFit="1" customWidth="1"/>
    <col min="6662" max="6662" width="6.54296875" style="14" customWidth="1"/>
    <col min="6663" max="6663" width="4.453125" style="14" bestFit="1" customWidth="1"/>
    <col min="6664" max="6665" width="3.26953125" style="14" bestFit="1" customWidth="1"/>
    <col min="6666" max="6666" width="4.81640625" style="14" customWidth="1"/>
    <col min="6667" max="6667" width="6.54296875" style="14" customWidth="1"/>
    <col min="6668" max="6668" width="5.81640625" style="14" customWidth="1"/>
    <col min="6669" max="6669" width="7.54296875" style="14" customWidth="1"/>
    <col min="6670" max="6670" width="6" style="14" customWidth="1"/>
    <col min="6671" max="6671" width="4.81640625" style="14" customWidth="1"/>
    <col min="6672" max="6672" width="4.81640625" style="14" bestFit="1" customWidth="1"/>
    <col min="6673" max="6673" width="5.26953125" style="14" bestFit="1" customWidth="1"/>
    <col min="6674" max="6674" width="5.26953125" style="14" customWidth="1"/>
    <col min="6675" max="6676" width="9.1796875" style="14"/>
    <col min="6677" max="6677" width="6.54296875" style="14" customWidth="1"/>
    <col min="6678" max="6678" width="4.453125" style="14" bestFit="1" customWidth="1"/>
    <col min="6679" max="6680" width="3.26953125" style="14" bestFit="1" customWidth="1"/>
    <col min="6681" max="6681" width="4.81640625" style="14" customWidth="1"/>
    <col min="6682" max="6682" width="6.54296875" style="14" customWidth="1"/>
    <col min="6683" max="6683" width="5.81640625" style="14" customWidth="1"/>
    <col min="6684" max="6684" width="7.54296875" style="14" customWidth="1"/>
    <col min="6685" max="6685" width="6" style="14" customWidth="1"/>
    <col min="6686" max="6686" width="4.81640625" style="14" customWidth="1"/>
    <col min="6687" max="6687" width="4.81640625" style="14" bestFit="1" customWidth="1"/>
    <col min="6688" max="6688" width="5.26953125" style="14" bestFit="1" customWidth="1"/>
    <col min="6689" max="6689" width="5.26953125" style="14" customWidth="1"/>
    <col min="6690" max="6691" width="9.1796875" style="14"/>
    <col min="6692" max="6692" width="6.54296875" style="14" customWidth="1"/>
    <col min="6693" max="6693" width="4.453125" style="14" bestFit="1" customWidth="1"/>
    <col min="6694" max="6695" width="3.26953125" style="14" bestFit="1" customWidth="1"/>
    <col min="6696" max="6696" width="4.81640625" style="14" customWidth="1"/>
    <col min="6697" max="6697" width="6.54296875" style="14" customWidth="1"/>
    <col min="6698" max="6698" width="5.81640625" style="14" customWidth="1"/>
    <col min="6699" max="6699" width="7.54296875" style="14" customWidth="1"/>
    <col min="6700" max="6700" width="6" style="14" customWidth="1"/>
    <col min="6701" max="6701" width="4.81640625" style="14" customWidth="1"/>
    <col min="6702" max="6702" width="4.81640625" style="14" bestFit="1" customWidth="1"/>
    <col min="6703" max="6703" width="5.26953125" style="14" bestFit="1" customWidth="1"/>
    <col min="6704" max="6704" width="5.26953125" style="14" customWidth="1"/>
    <col min="6705" max="6706" width="9.1796875" style="14"/>
    <col min="6707" max="6707" width="6.54296875" style="14" customWidth="1"/>
    <col min="6708" max="6708" width="4.453125" style="14" bestFit="1" customWidth="1"/>
    <col min="6709" max="6710" width="3.26953125" style="14" bestFit="1" customWidth="1"/>
    <col min="6711" max="6711" width="4.81640625" style="14" customWidth="1"/>
    <col min="6712" max="6712" width="6.54296875" style="14" customWidth="1"/>
    <col min="6713" max="6713" width="5.81640625" style="14" customWidth="1"/>
    <col min="6714" max="6714" width="7.54296875" style="14" customWidth="1"/>
    <col min="6715" max="6715" width="6" style="14" customWidth="1"/>
    <col min="6716" max="6716" width="4.81640625" style="14" customWidth="1"/>
    <col min="6717" max="6717" width="4.81640625" style="14" bestFit="1" customWidth="1"/>
    <col min="6718" max="6718" width="5.26953125" style="14" bestFit="1" customWidth="1"/>
    <col min="6719" max="6719" width="5.26953125" style="14" customWidth="1"/>
    <col min="6720" max="6721" width="9.1796875" style="14"/>
    <col min="6722" max="6722" width="6.54296875" style="14" customWidth="1"/>
    <col min="6723" max="6723" width="4.453125" style="14" bestFit="1" customWidth="1"/>
    <col min="6724" max="6725" width="3.26953125" style="14" bestFit="1" customWidth="1"/>
    <col min="6726" max="6726" width="4.81640625" style="14" customWidth="1"/>
    <col min="6727" max="6727" width="6.54296875" style="14" customWidth="1"/>
    <col min="6728" max="6728" width="5.81640625" style="14" customWidth="1"/>
    <col min="6729" max="6729" width="7.54296875" style="14" customWidth="1"/>
    <col min="6730" max="6730" width="6" style="14" customWidth="1"/>
    <col min="6731" max="6731" width="4.81640625" style="14" customWidth="1"/>
    <col min="6732" max="6732" width="4.81640625" style="14" bestFit="1" customWidth="1"/>
    <col min="6733" max="6733" width="5.26953125" style="14" bestFit="1" customWidth="1"/>
    <col min="6734" max="6734" width="5.26953125" style="14" customWidth="1"/>
    <col min="6735" max="6736" width="9.1796875" style="14"/>
    <col min="6737" max="6737" width="6.54296875" style="14" customWidth="1"/>
    <col min="6738" max="6738" width="4.453125" style="14" bestFit="1" customWidth="1"/>
    <col min="6739" max="6740" width="3.26953125" style="14" bestFit="1" customWidth="1"/>
    <col min="6741" max="6741" width="4.81640625" style="14" customWidth="1"/>
    <col min="6742" max="6742" width="6.54296875" style="14" customWidth="1"/>
    <col min="6743" max="6743" width="5.81640625" style="14" customWidth="1"/>
    <col min="6744" max="6744" width="7.54296875" style="14" customWidth="1"/>
    <col min="6745" max="6745" width="6" style="14" customWidth="1"/>
    <col min="6746" max="6746" width="4.81640625" style="14" customWidth="1"/>
    <col min="6747" max="6747" width="4.81640625" style="14" bestFit="1" customWidth="1"/>
    <col min="6748" max="6748" width="5.26953125" style="14" bestFit="1" customWidth="1"/>
    <col min="6749" max="6749" width="5.26953125" style="14" customWidth="1"/>
    <col min="6750" max="6751" width="9.1796875" style="14"/>
    <col min="6752" max="6752" width="6.54296875" style="14" customWidth="1"/>
    <col min="6753" max="6753" width="4.453125" style="14" bestFit="1" customWidth="1"/>
    <col min="6754" max="6755" width="3.26953125" style="14" bestFit="1" customWidth="1"/>
    <col min="6756" max="6756" width="4.81640625" style="14" customWidth="1"/>
    <col min="6757" max="6757" width="6.54296875" style="14" customWidth="1"/>
    <col min="6758" max="6758" width="5.81640625" style="14" customWidth="1"/>
    <col min="6759" max="6759" width="7.54296875" style="14" customWidth="1"/>
    <col min="6760" max="6760" width="6" style="14" customWidth="1"/>
    <col min="6761" max="6761" width="4.81640625" style="14" customWidth="1"/>
    <col min="6762" max="6762" width="4.81640625" style="14" bestFit="1" customWidth="1"/>
    <col min="6763" max="6763" width="5.26953125" style="14" bestFit="1" customWidth="1"/>
    <col min="6764" max="6764" width="5.26953125" style="14" customWidth="1"/>
    <col min="6765" max="6766" width="9.1796875" style="14"/>
    <col min="6767" max="6767" width="6.54296875" style="14" customWidth="1"/>
    <col min="6768" max="6768" width="4.453125" style="14" bestFit="1" customWidth="1"/>
    <col min="6769" max="6770" width="3.26953125" style="14" bestFit="1" customWidth="1"/>
    <col min="6771" max="6771" width="4.81640625" style="14" customWidth="1"/>
    <col min="6772" max="6772" width="6.54296875" style="14" customWidth="1"/>
    <col min="6773" max="6773" width="5.81640625" style="14" customWidth="1"/>
    <col min="6774" max="6774" width="7.54296875" style="14" customWidth="1"/>
    <col min="6775" max="6775" width="6" style="14" customWidth="1"/>
    <col min="6776" max="6776" width="4.81640625" style="14" customWidth="1"/>
    <col min="6777" max="6777" width="4.81640625" style="14" bestFit="1" customWidth="1"/>
    <col min="6778" max="6778" width="5.26953125" style="14" bestFit="1" customWidth="1"/>
    <col min="6779" max="6779" width="5.26953125" style="14" customWidth="1"/>
    <col min="6780" max="6781" width="9.1796875" style="14"/>
    <col min="6782" max="6782" width="6.54296875" style="14" customWidth="1"/>
    <col min="6783" max="6783" width="4.453125" style="14" bestFit="1" customWidth="1"/>
    <col min="6784" max="6785" width="3.26953125" style="14" bestFit="1" customWidth="1"/>
    <col min="6786" max="6786" width="4.81640625" style="14" customWidth="1"/>
    <col min="6787" max="6787" width="6.54296875" style="14" customWidth="1"/>
    <col min="6788" max="6788" width="5.81640625" style="14" customWidth="1"/>
    <col min="6789" max="6789" width="7.54296875" style="14" customWidth="1"/>
    <col min="6790" max="6790" width="6" style="14" customWidth="1"/>
    <col min="6791" max="6791" width="4.81640625" style="14" customWidth="1"/>
    <col min="6792" max="6792" width="4.81640625" style="14" bestFit="1" customWidth="1"/>
    <col min="6793" max="6793" width="5.26953125" style="14" bestFit="1" customWidth="1"/>
    <col min="6794" max="6794" width="5.26953125" style="14" customWidth="1"/>
    <col min="6795" max="6796" width="9.1796875" style="14"/>
    <col min="6797" max="6797" width="6.54296875" style="14" customWidth="1"/>
    <col min="6798" max="6798" width="4.453125" style="14" bestFit="1" customWidth="1"/>
    <col min="6799" max="6800" width="3.26953125" style="14" bestFit="1" customWidth="1"/>
    <col min="6801" max="6801" width="4.81640625" style="14" customWidth="1"/>
    <col min="6802" max="6802" width="6.54296875" style="14" customWidth="1"/>
    <col min="6803" max="6803" width="5.81640625" style="14" customWidth="1"/>
    <col min="6804" max="6804" width="7.54296875" style="14" customWidth="1"/>
    <col min="6805" max="6805" width="6" style="14" customWidth="1"/>
    <col min="6806" max="6806" width="4.81640625" style="14" customWidth="1"/>
    <col min="6807" max="6807" width="4.81640625" style="14" bestFit="1" customWidth="1"/>
    <col min="6808" max="6808" width="5.26953125" style="14" bestFit="1" customWidth="1"/>
    <col min="6809" max="6809" width="5.26953125" style="14" customWidth="1"/>
    <col min="6810" max="6811" width="9.1796875" style="14"/>
    <col min="6812" max="6812" width="6.54296875" style="14" customWidth="1"/>
    <col min="6813" max="6813" width="4.453125" style="14" bestFit="1" customWidth="1"/>
    <col min="6814" max="6815" width="3.26953125" style="14" bestFit="1" customWidth="1"/>
    <col min="6816" max="6816" width="4.81640625" style="14" customWidth="1"/>
    <col min="6817" max="6817" width="6.54296875" style="14" customWidth="1"/>
    <col min="6818" max="6818" width="5.81640625" style="14" customWidth="1"/>
    <col min="6819" max="6819" width="7.54296875" style="14" customWidth="1"/>
    <col min="6820" max="6820" width="6" style="14" customWidth="1"/>
    <col min="6821" max="6821" width="4.81640625" style="14" customWidth="1"/>
    <col min="6822" max="6822" width="4.81640625" style="14" bestFit="1" customWidth="1"/>
    <col min="6823" max="6823" width="5.26953125" style="14" bestFit="1" customWidth="1"/>
    <col min="6824" max="6824" width="5.26953125" style="14" customWidth="1"/>
    <col min="6825" max="6896" width="9.1796875" style="14"/>
    <col min="6897" max="6897" width="6.54296875" style="14" customWidth="1"/>
    <col min="6898" max="6898" width="4.453125" style="14" bestFit="1" customWidth="1"/>
    <col min="6899" max="6900" width="3.26953125" style="14" bestFit="1" customWidth="1"/>
    <col min="6901" max="6901" width="4.81640625" style="14" customWidth="1"/>
    <col min="6902" max="6902" width="6.54296875" style="14" customWidth="1"/>
    <col min="6903" max="6903" width="5.81640625" style="14" customWidth="1"/>
    <col min="6904" max="6904" width="7.54296875" style="14" customWidth="1"/>
    <col min="6905" max="6905" width="6" style="14" customWidth="1"/>
    <col min="6906" max="6906" width="4.81640625" style="14" customWidth="1"/>
    <col min="6907" max="6907" width="4.81640625" style="14" bestFit="1" customWidth="1"/>
    <col min="6908" max="6908" width="5.26953125" style="14" bestFit="1" customWidth="1"/>
    <col min="6909" max="6909" width="6.26953125" style="14" customWidth="1"/>
    <col min="6910" max="6914" width="8.7265625" style="14" customWidth="1"/>
    <col min="6915" max="6915" width="6" style="14" customWidth="1"/>
    <col min="6916" max="6916" width="9.1796875" style="14"/>
    <col min="6917" max="6917" width="24.1796875" style="14" bestFit="1" customWidth="1"/>
    <col min="6918" max="6918" width="6.54296875" style="14" customWidth="1"/>
    <col min="6919" max="6919" width="4.453125" style="14" bestFit="1" customWidth="1"/>
    <col min="6920" max="6921" width="3.26953125" style="14" bestFit="1" customWidth="1"/>
    <col min="6922" max="6922" width="4.81640625" style="14" customWidth="1"/>
    <col min="6923" max="6923" width="6.54296875" style="14" customWidth="1"/>
    <col min="6924" max="6924" width="5.81640625" style="14" customWidth="1"/>
    <col min="6925" max="6925" width="7.54296875" style="14" customWidth="1"/>
    <col min="6926" max="6926" width="6" style="14" customWidth="1"/>
    <col min="6927" max="6927" width="4.81640625" style="14" customWidth="1"/>
    <col min="6928" max="6928" width="4.81640625" style="14" bestFit="1" customWidth="1"/>
    <col min="6929" max="6929" width="5.26953125" style="14" bestFit="1" customWidth="1"/>
    <col min="6930" max="6930" width="5.26953125" style="14" customWidth="1"/>
    <col min="6931" max="6932" width="9.1796875" style="14"/>
    <col min="6933" max="6933" width="6.54296875" style="14" customWidth="1"/>
    <col min="6934" max="6934" width="4.453125" style="14" bestFit="1" customWidth="1"/>
    <col min="6935" max="6936" width="3.26953125" style="14" bestFit="1" customWidth="1"/>
    <col min="6937" max="6937" width="4.81640625" style="14" customWidth="1"/>
    <col min="6938" max="6938" width="6.54296875" style="14" customWidth="1"/>
    <col min="6939" max="6939" width="5.81640625" style="14" customWidth="1"/>
    <col min="6940" max="6940" width="7.54296875" style="14" customWidth="1"/>
    <col min="6941" max="6941" width="6" style="14" customWidth="1"/>
    <col min="6942" max="6942" width="4.81640625" style="14" customWidth="1"/>
    <col min="6943" max="6943" width="4.81640625" style="14" bestFit="1" customWidth="1"/>
    <col min="6944" max="6944" width="5.26953125" style="14" bestFit="1" customWidth="1"/>
    <col min="6945" max="6945" width="5.26953125" style="14" customWidth="1"/>
    <col min="6946" max="6947" width="9.1796875" style="14"/>
    <col min="6948" max="6948" width="6.54296875" style="14" customWidth="1"/>
    <col min="6949" max="6949" width="4.453125" style="14" bestFit="1" customWidth="1"/>
    <col min="6950" max="6951" width="3.26953125" style="14" bestFit="1" customWidth="1"/>
    <col min="6952" max="6952" width="4.81640625" style="14" customWidth="1"/>
    <col min="6953" max="6953" width="6.54296875" style="14" customWidth="1"/>
    <col min="6954" max="6954" width="5.81640625" style="14" customWidth="1"/>
    <col min="6955" max="6955" width="7.54296875" style="14" customWidth="1"/>
    <col min="6956" max="6956" width="6" style="14" customWidth="1"/>
    <col min="6957" max="6957" width="4.81640625" style="14" customWidth="1"/>
    <col min="6958" max="6958" width="4.81640625" style="14" bestFit="1" customWidth="1"/>
    <col min="6959" max="6959" width="5.26953125" style="14" bestFit="1" customWidth="1"/>
    <col min="6960" max="6960" width="5.26953125" style="14" customWidth="1"/>
    <col min="6961" max="6962" width="9.1796875" style="14"/>
    <col min="6963" max="6963" width="6.54296875" style="14" customWidth="1"/>
    <col min="6964" max="6964" width="4.453125" style="14" bestFit="1" customWidth="1"/>
    <col min="6965" max="6966" width="3.26953125" style="14" bestFit="1" customWidth="1"/>
    <col min="6967" max="6967" width="4.81640625" style="14" customWidth="1"/>
    <col min="6968" max="6968" width="6.54296875" style="14" customWidth="1"/>
    <col min="6969" max="6969" width="5.81640625" style="14" customWidth="1"/>
    <col min="6970" max="6970" width="7.54296875" style="14" customWidth="1"/>
    <col min="6971" max="6971" width="6" style="14" customWidth="1"/>
    <col min="6972" max="6972" width="4.81640625" style="14" customWidth="1"/>
    <col min="6973" max="6973" width="4.81640625" style="14" bestFit="1" customWidth="1"/>
    <col min="6974" max="6974" width="5.26953125" style="14" bestFit="1" customWidth="1"/>
    <col min="6975" max="6975" width="5.26953125" style="14" customWidth="1"/>
    <col min="6976" max="6977" width="9.1796875" style="14"/>
    <col min="6978" max="6978" width="6.54296875" style="14" customWidth="1"/>
    <col min="6979" max="6979" width="4.453125" style="14" bestFit="1" customWidth="1"/>
    <col min="6980" max="6981" width="3.26953125" style="14" bestFit="1" customWidth="1"/>
    <col min="6982" max="6982" width="4.81640625" style="14" customWidth="1"/>
    <col min="6983" max="6983" width="6.54296875" style="14" customWidth="1"/>
    <col min="6984" max="6984" width="5.81640625" style="14" customWidth="1"/>
    <col min="6985" max="6985" width="7.54296875" style="14" customWidth="1"/>
    <col min="6986" max="6986" width="6" style="14" customWidth="1"/>
    <col min="6987" max="6987" width="4.81640625" style="14" customWidth="1"/>
    <col min="6988" max="6988" width="4.81640625" style="14" bestFit="1" customWidth="1"/>
    <col min="6989" max="6989" width="5.26953125" style="14" bestFit="1" customWidth="1"/>
    <col min="6990" max="6990" width="5.26953125" style="14" customWidth="1"/>
    <col min="6991" max="6992" width="9.1796875" style="14"/>
    <col min="6993" max="6993" width="6.54296875" style="14" customWidth="1"/>
    <col min="6994" max="6994" width="4.453125" style="14" bestFit="1" customWidth="1"/>
    <col min="6995" max="6996" width="3.26953125" style="14" bestFit="1" customWidth="1"/>
    <col min="6997" max="6997" width="4.81640625" style="14" customWidth="1"/>
    <col min="6998" max="6998" width="6.54296875" style="14" customWidth="1"/>
    <col min="6999" max="6999" width="5.81640625" style="14" customWidth="1"/>
    <col min="7000" max="7000" width="7.54296875" style="14" customWidth="1"/>
    <col min="7001" max="7001" width="6" style="14" customWidth="1"/>
    <col min="7002" max="7002" width="4.81640625" style="14" customWidth="1"/>
    <col min="7003" max="7003" width="4.81640625" style="14" bestFit="1" customWidth="1"/>
    <col min="7004" max="7004" width="5.26953125" style="14" bestFit="1" customWidth="1"/>
    <col min="7005" max="7005" width="5.26953125" style="14" customWidth="1"/>
    <col min="7006" max="7007" width="9.1796875" style="14"/>
    <col min="7008" max="7008" width="6.54296875" style="14" customWidth="1"/>
    <col min="7009" max="7009" width="4.453125" style="14" bestFit="1" customWidth="1"/>
    <col min="7010" max="7011" width="3.26953125" style="14" bestFit="1" customWidth="1"/>
    <col min="7012" max="7012" width="4.81640625" style="14" customWidth="1"/>
    <col min="7013" max="7013" width="6.54296875" style="14" customWidth="1"/>
    <col min="7014" max="7014" width="5.81640625" style="14" customWidth="1"/>
    <col min="7015" max="7015" width="7.54296875" style="14" customWidth="1"/>
    <col min="7016" max="7016" width="6" style="14" customWidth="1"/>
    <col min="7017" max="7017" width="4.81640625" style="14" customWidth="1"/>
    <col min="7018" max="7018" width="4.81640625" style="14" bestFit="1" customWidth="1"/>
    <col min="7019" max="7019" width="5.26953125" style="14" bestFit="1" customWidth="1"/>
    <col min="7020" max="7020" width="5.26953125" style="14" customWidth="1"/>
    <col min="7021" max="7022" width="9.1796875" style="14"/>
    <col min="7023" max="7023" width="6.54296875" style="14" customWidth="1"/>
    <col min="7024" max="7024" width="4.453125" style="14" bestFit="1" customWidth="1"/>
    <col min="7025" max="7026" width="3.26953125" style="14" bestFit="1" customWidth="1"/>
    <col min="7027" max="7027" width="4.81640625" style="14" customWidth="1"/>
    <col min="7028" max="7028" width="6.54296875" style="14" customWidth="1"/>
    <col min="7029" max="7029" width="5.81640625" style="14" customWidth="1"/>
    <col min="7030" max="7030" width="7.54296875" style="14" customWidth="1"/>
    <col min="7031" max="7031" width="6" style="14" customWidth="1"/>
    <col min="7032" max="7032" width="4.81640625" style="14" customWidth="1"/>
    <col min="7033" max="7033" width="4.81640625" style="14" bestFit="1" customWidth="1"/>
    <col min="7034" max="7034" width="5.26953125" style="14" bestFit="1" customWidth="1"/>
    <col min="7035" max="7035" width="5.26953125" style="14" customWidth="1"/>
    <col min="7036" max="7037" width="9.1796875" style="14"/>
    <col min="7038" max="7038" width="6.54296875" style="14" customWidth="1"/>
    <col min="7039" max="7039" width="4.453125" style="14" bestFit="1" customWidth="1"/>
    <col min="7040" max="7041" width="3.26953125" style="14" bestFit="1" customWidth="1"/>
    <col min="7042" max="7042" width="4.81640625" style="14" customWidth="1"/>
    <col min="7043" max="7043" width="6.54296875" style="14" customWidth="1"/>
    <col min="7044" max="7044" width="5.81640625" style="14" customWidth="1"/>
    <col min="7045" max="7045" width="7.54296875" style="14" customWidth="1"/>
    <col min="7046" max="7046" width="6" style="14" customWidth="1"/>
    <col min="7047" max="7047" width="4.81640625" style="14" customWidth="1"/>
    <col min="7048" max="7048" width="4.81640625" style="14" bestFit="1" customWidth="1"/>
    <col min="7049" max="7049" width="5.26953125" style="14" bestFit="1" customWidth="1"/>
    <col min="7050" max="7050" width="5.26953125" style="14" customWidth="1"/>
    <col min="7051" max="7052" width="9.1796875" style="14"/>
    <col min="7053" max="7053" width="6.54296875" style="14" customWidth="1"/>
    <col min="7054" max="7054" width="4.453125" style="14" bestFit="1" customWidth="1"/>
    <col min="7055" max="7056" width="3.26953125" style="14" bestFit="1" customWidth="1"/>
    <col min="7057" max="7057" width="4.81640625" style="14" customWidth="1"/>
    <col min="7058" max="7058" width="6.54296875" style="14" customWidth="1"/>
    <col min="7059" max="7059" width="5.81640625" style="14" customWidth="1"/>
    <col min="7060" max="7060" width="7.54296875" style="14" customWidth="1"/>
    <col min="7061" max="7061" width="6" style="14" customWidth="1"/>
    <col min="7062" max="7062" width="4.81640625" style="14" customWidth="1"/>
    <col min="7063" max="7063" width="4.81640625" style="14" bestFit="1" customWidth="1"/>
    <col min="7064" max="7064" width="5.26953125" style="14" bestFit="1" customWidth="1"/>
    <col min="7065" max="7065" width="5.26953125" style="14" customWidth="1"/>
    <col min="7066" max="7067" width="9.1796875" style="14"/>
    <col min="7068" max="7068" width="6.54296875" style="14" customWidth="1"/>
    <col min="7069" max="7069" width="4.453125" style="14" bestFit="1" customWidth="1"/>
    <col min="7070" max="7071" width="3.26953125" style="14" bestFit="1" customWidth="1"/>
    <col min="7072" max="7072" width="4.81640625" style="14" customWidth="1"/>
    <col min="7073" max="7073" width="6.54296875" style="14" customWidth="1"/>
    <col min="7074" max="7074" width="5.81640625" style="14" customWidth="1"/>
    <col min="7075" max="7075" width="7.54296875" style="14" customWidth="1"/>
    <col min="7076" max="7076" width="6" style="14" customWidth="1"/>
    <col min="7077" max="7077" width="4.81640625" style="14" customWidth="1"/>
    <col min="7078" max="7078" width="4.81640625" style="14" bestFit="1" customWidth="1"/>
    <col min="7079" max="7079" width="5.26953125" style="14" bestFit="1" customWidth="1"/>
    <col min="7080" max="7080" width="5.26953125" style="14" customWidth="1"/>
    <col min="7081" max="7152" width="9.1796875" style="14"/>
    <col min="7153" max="7153" width="6.54296875" style="14" customWidth="1"/>
    <col min="7154" max="7154" width="4.453125" style="14" bestFit="1" customWidth="1"/>
    <col min="7155" max="7156" width="3.26953125" style="14" bestFit="1" customWidth="1"/>
    <col min="7157" max="7157" width="4.81640625" style="14" customWidth="1"/>
    <col min="7158" max="7158" width="6.54296875" style="14" customWidth="1"/>
    <col min="7159" max="7159" width="5.81640625" style="14" customWidth="1"/>
    <col min="7160" max="7160" width="7.54296875" style="14" customWidth="1"/>
    <col min="7161" max="7161" width="6" style="14" customWidth="1"/>
    <col min="7162" max="7162" width="4.81640625" style="14" customWidth="1"/>
    <col min="7163" max="7163" width="4.81640625" style="14" bestFit="1" customWidth="1"/>
    <col min="7164" max="7164" width="5.26953125" style="14" bestFit="1" customWidth="1"/>
    <col min="7165" max="7165" width="6.26953125" style="14" customWidth="1"/>
    <col min="7166" max="7170" width="8.7265625" style="14" customWidth="1"/>
    <col min="7171" max="7171" width="6" style="14" customWidth="1"/>
    <col min="7172" max="7172" width="9.1796875" style="14"/>
    <col min="7173" max="7173" width="24.1796875" style="14" bestFit="1" customWidth="1"/>
    <col min="7174" max="7174" width="6.54296875" style="14" customWidth="1"/>
    <col min="7175" max="7175" width="4.453125" style="14" bestFit="1" customWidth="1"/>
    <col min="7176" max="7177" width="3.26953125" style="14" bestFit="1" customWidth="1"/>
    <col min="7178" max="7178" width="4.81640625" style="14" customWidth="1"/>
    <col min="7179" max="7179" width="6.54296875" style="14" customWidth="1"/>
    <col min="7180" max="7180" width="5.81640625" style="14" customWidth="1"/>
    <col min="7181" max="7181" width="7.54296875" style="14" customWidth="1"/>
    <col min="7182" max="7182" width="6" style="14" customWidth="1"/>
    <col min="7183" max="7183" width="4.81640625" style="14" customWidth="1"/>
    <col min="7184" max="7184" width="4.81640625" style="14" bestFit="1" customWidth="1"/>
    <col min="7185" max="7185" width="5.26953125" style="14" bestFit="1" customWidth="1"/>
    <col min="7186" max="7186" width="5.26953125" style="14" customWidth="1"/>
    <col min="7187" max="7188" width="9.1796875" style="14"/>
    <col min="7189" max="7189" width="6.54296875" style="14" customWidth="1"/>
    <col min="7190" max="7190" width="4.453125" style="14" bestFit="1" customWidth="1"/>
    <col min="7191" max="7192" width="3.26953125" style="14" bestFit="1" customWidth="1"/>
    <col min="7193" max="7193" width="4.81640625" style="14" customWidth="1"/>
    <col min="7194" max="7194" width="6.54296875" style="14" customWidth="1"/>
    <col min="7195" max="7195" width="5.81640625" style="14" customWidth="1"/>
    <col min="7196" max="7196" width="7.54296875" style="14" customWidth="1"/>
    <col min="7197" max="7197" width="6" style="14" customWidth="1"/>
    <col min="7198" max="7198" width="4.81640625" style="14" customWidth="1"/>
    <col min="7199" max="7199" width="4.81640625" style="14" bestFit="1" customWidth="1"/>
    <col min="7200" max="7200" width="5.26953125" style="14" bestFit="1" customWidth="1"/>
    <col min="7201" max="7201" width="5.26953125" style="14" customWidth="1"/>
    <col min="7202" max="7203" width="9.1796875" style="14"/>
    <col min="7204" max="7204" width="6.54296875" style="14" customWidth="1"/>
    <col min="7205" max="7205" width="4.453125" style="14" bestFit="1" customWidth="1"/>
    <col min="7206" max="7207" width="3.26953125" style="14" bestFit="1" customWidth="1"/>
    <col min="7208" max="7208" width="4.81640625" style="14" customWidth="1"/>
    <col min="7209" max="7209" width="6.54296875" style="14" customWidth="1"/>
    <col min="7210" max="7210" width="5.81640625" style="14" customWidth="1"/>
    <col min="7211" max="7211" width="7.54296875" style="14" customWidth="1"/>
    <col min="7212" max="7212" width="6" style="14" customWidth="1"/>
    <col min="7213" max="7213" width="4.81640625" style="14" customWidth="1"/>
    <col min="7214" max="7214" width="4.81640625" style="14" bestFit="1" customWidth="1"/>
    <col min="7215" max="7215" width="5.26953125" style="14" bestFit="1" customWidth="1"/>
    <col min="7216" max="7216" width="5.26953125" style="14" customWidth="1"/>
    <col min="7217" max="7218" width="9.1796875" style="14"/>
    <col min="7219" max="7219" width="6.54296875" style="14" customWidth="1"/>
    <col min="7220" max="7220" width="4.453125" style="14" bestFit="1" customWidth="1"/>
    <col min="7221" max="7222" width="3.26953125" style="14" bestFit="1" customWidth="1"/>
    <col min="7223" max="7223" width="4.81640625" style="14" customWidth="1"/>
    <col min="7224" max="7224" width="6.54296875" style="14" customWidth="1"/>
    <col min="7225" max="7225" width="5.81640625" style="14" customWidth="1"/>
    <col min="7226" max="7226" width="7.54296875" style="14" customWidth="1"/>
    <col min="7227" max="7227" width="6" style="14" customWidth="1"/>
    <col min="7228" max="7228" width="4.81640625" style="14" customWidth="1"/>
    <col min="7229" max="7229" width="4.81640625" style="14" bestFit="1" customWidth="1"/>
    <col min="7230" max="7230" width="5.26953125" style="14" bestFit="1" customWidth="1"/>
    <col min="7231" max="7231" width="5.26953125" style="14" customWidth="1"/>
    <col min="7232" max="7233" width="9.1796875" style="14"/>
    <col min="7234" max="7234" width="6.54296875" style="14" customWidth="1"/>
    <col min="7235" max="7235" width="4.453125" style="14" bestFit="1" customWidth="1"/>
    <col min="7236" max="7237" width="3.26953125" style="14" bestFit="1" customWidth="1"/>
    <col min="7238" max="7238" width="4.81640625" style="14" customWidth="1"/>
    <col min="7239" max="7239" width="6.54296875" style="14" customWidth="1"/>
    <col min="7240" max="7240" width="5.81640625" style="14" customWidth="1"/>
    <col min="7241" max="7241" width="7.54296875" style="14" customWidth="1"/>
    <col min="7242" max="7242" width="6" style="14" customWidth="1"/>
    <col min="7243" max="7243" width="4.81640625" style="14" customWidth="1"/>
    <col min="7244" max="7244" width="4.81640625" style="14" bestFit="1" customWidth="1"/>
    <col min="7245" max="7245" width="5.26953125" style="14" bestFit="1" customWidth="1"/>
    <col min="7246" max="7246" width="5.26953125" style="14" customWidth="1"/>
    <col min="7247" max="7248" width="9.1796875" style="14"/>
    <col min="7249" max="7249" width="6.54296875" style="14" customWidth="1"/>
    <col min="7250" max="7250" width="4.453125" style="14" bestFit="1" customWidth="1"/>
    <col min="7251" max="7252" width="3.26953125" style="14" bestFit="1" customWidth="1"/>
    <col min="7253" max="7253" width="4.81640625" style="14" customWidth="1"/>
    <col min="7254" max="7254" width="6.54296875" style="14" customWidth="1"/>
    <col min="7255" max="7255" width="5.81640625" style="14" customWidth="1"/>
    <col min="7256" max="7256" width="7.54296875" style="14" customWidth="1"/>
    <col min="7257" max="7257" width="6" style="14" customWidth="1"/>
    <col min="7258" max="7258" width="4.81640625" style="14" customWidth="1"/>
    <col min="7259" max="7259" width="4.81640625" style="14" bestFit="1" customWidth="1"/>
    <col min="7260" max="7260" width="5.26953125" style="14" bestFit="1" customWidth="1"/>
    <col min="7261" max="7261" width="5.26953125" style="14" customWidth="1"/>
    <col min="7262" max="7263" width="9.1796875" style="14"/>
    <col min="7264" max="7264" width="6.54296875" style="14" customWidth="1"/>
    <col min="7265" max="7265" width="4.453125" style="14" bestFit="1" customWidth="1"/>
    <col min="7266" max="7267" width="3.26953125" style="14" bestFit="1" customWidth="1"/>
    <col min="7268" max="7268" width="4.81640625" style="14" customWidth="1"/>
    <col min="7269" max="7269" width="6.54296875" style="14" customWidth="1"/>
    <col min="7270" max="7270" width="5.81640625" style="14" customWidth="1"/>
    <col min="7271" max="7271" width="7.54296875" style="14" customWidth="1"/>
    <col min="7272" max="7272" width="6" style="14" customWidth="1"/>
    <col min="7273" max="7273" width="4.81640625" style="14" customWidth="1"/>
    <col min="7274" max="7274" width="4.81640625" style="14" bestFit="1" customWidth="1"/>
    <col min="7275" max="7275" width="5.26953125" style="14" bestFit="1" customWidth="1"/>
    <col min="7276" max="7276" width="5.26953125" style="14" customWidth="1"/>
    <col min="7277" max="7278" width="9.1796875" style="14"/>
    <col min="7279" max="7279" width="6.54296875" style="14" customWidth="1"/>
    <col min="7280" max="7280" width="4.453125" style="14" bestFit="1" customWidth="1"/>
    <col min="7281" max="7282" width="3.26953125" style="14" bestFit="1" customWidth="1"/>
    <col min="7283" max="7283" width="4.81640625" style="14" customWidth="1"/>
    <col min="7284" max="7284" width="6.54296875" style="14" customWidth="1"/>
    <col min="7285" max="7285" width="5.81640625" style="14" customWidth="1"/>
    <col min="7286" max="7286" width="7.54296875" style="14" customWidth="1"/>
    <col min="7287" max="7287" width="6" style="14" customWidth="1"/>
    <col min="7288" max="7288" width="4.81640625" style="14" customWidth="1"/>
    <col min="7289" max="7289" width="4.81640625" style="14" bestFit="1" customWidth="1"/>
    <col min="7290" max="7290" width="5.26953125" style="14" bestFit="1" customWidth="1"/>
    <col min="7291" max="7291" width="5.26953125" style="14" customWidth="1"/>
    <col min="7292" max="7293" width="9.1796875" style="14"/>
    <col min="7294" max="7294" width="6.54296875" style="14" customWidth="1"/>
    <col min="7295" max="7295" width="4.453125" style="14" bestFit="1" customWidth="1"/>
    <col min="7296" max="7297" width="3.26953125" style="14" bestFit="1" customWidth="1"/>
    <col min="7298" max="7298" width="4.81640625" style="14" customWidth="1"/>
    <col min="7299" max="7299" width="6.54296875" style="14" customWidth="1"/>
    <col min="7300" max="7300" width="5.81640625" style="14" customWidth="1"/>
    <col min="7301" max="7301" width="7.54296875" style="14" customWidth="1"/>
    <col min="7302" max="7302" width="6" style="14" customWidth="1"/>
    <col min="7303" max="7303" width="4.81640625" style="14" customWidth="1"/>
    <col min="7304" max="7304" width="4.81640625" style="14" bestFit="1" customWidth="1"/>
    <col min="7305" max="7305" width="5.26953125" style="14" bestFit="1" customWidth="1"/>
    <col min="7306" max="7306" width="5.26953125" style="14" customWidth="1"/>
    <col min="7307" max="7308" width="9.1796875" style="14"/>
    <col min="7309" max="7309" width="6.54296875" style="14" customWidth="1"/>
    <col min="7310" max="7310" width="4.453125" style="14" bestFit="1" customWidth="1"/>
    <col min="7311" max="7312" width="3.26953125" style="14" bestFit="1" customWidth="1"/>
    <col min="7313" max="7313" width="4.81640625" style="14" customWidth="1"/>
    <col min="7314" max="7314" width="6.54296875" style="14" customWidth="1"/>
    <col min="7315" max="7315" width="5.81640625" style="14" customWidth="1"/>
    <col min="7316" max="7316" width="7.54296875" style="14" customWidth="1"/>
    <col min="7317" max="7317" width="6" style="14" customWidth="1"/>
    <col min="7318" max="7318" width="4.81640625" style="14" customWidth="1"/>
    <col min="7319" max="7319" width="4.81640625" style="14" bestFit="1" customWidth="1"/>
    <col min="7320" max="7320" width="5.26953125" style="14" bestFit="1" customWidth="1"/>
    <col min="7321" max="7321" width="5.26953125" style="14" customWidth="1"/>
    <col min="7322" max="7323" width="9.1796875" style="14"/>
    <col min="7324" max="7324" width="6.54296875" style="14" customWidth="1"/>
    <col min="7325" max="7325" width="4.453125" style="14" bestFit="1" customWidth="1"/>
    <col min="7326" max="7327" width="3.26953125" style="14" bestFit="1" customWidth="1"/>
    <col min="7328" max="7328" width="4.81640625" style="14" customWidth="1"/>
    <col min="7329" max="7329" width="6.54296875" style="14" customWidth="1"/>
    <col min="7330" max="7330" width="5.81640625" style="14" customWidth="1"/>
    <col min="7331" max="7331" width="7.54296875" style="14" customWidth="1"/>
    <col min="7332" max="7332" width="6" style="14" customWidth="1"/>
    <col min="7333" max="7333" width="4.81640625" style="14" customWidth="1"/>
    <col min="7334" max="7334" width="4.81640625" style="14" bestFit="1" customWidth="1"/>
    <col min="7335" max="7335" width="5.26953125" style="14" bestFit="1" customWidth="1"/>
    <col min="7336" max="7336" width="5.26953125" style="14" customWidth="1"/>
    <col min="7337" max="7408" width="9.1796875" style="14"/>
    <col min="7409" max="7409" width="6.54296875" style="14" customWidth="1"/>
    <col min="7410" max="7410" width="4.453125" style="14" bestFit="1" customWidth="1"/>
    <col min="7411" max="7412" width="3.26953125" style="14" bestFit="1" customWidth="1"/>
    <col min="7413" max="7413" width="4.81640625" style="14" customWidth="1"/>
    <col min="7414" max="7414" width="6.54296875" style="14" customWidth="1"/>
    <col min="7415" max="7415" width="5.81640625" style="14" customWidth="1"/>
    <col min="7416" max="7416" width="7.54296875" style="14" customWidth="1"/>
    <col min="7417" max="7417" width="6" style="14" customWidth="1"/>
    <col min="7418" max="7418" width="4.81640625" style="14" customWidth="1"/>
    <col min="7419" max="7419" width="4.81640625" style="14" bestFit="1" customWidth="1"/>
    <col min="7420" max="7420" width="5.26953125" style="14" bestFit="1" customWidth="1"/>
    <col min="7421" max="7421" width="6.26953125" style="14" customWidth="1"/>
    <col min="7422" max="7426" width="8.7265625" style="14" customWidth="1"/>
    <col min="7427" max="7427" width="6" style="14" customWidth="1"/>
    <col min="7428" max="7428" width="9.1796875" style="14"/>
    <col min="7429" max="7429" width="24.1796875" style="14" bestFit="1" customWidth="1"/>
    <col min="7430" max="7430" width="6.54296875" style="14" customWidth="1"/>
    <col min="7431" max="7431" width="4.453125" style="14" bestFit="1" customWidth="1"/>
    <col min="7432" max="7433" width="3.26953125" style="14" bestFit="1" customWidth="1"/>
    <col min="7434" max="7434" width="4.81640625" style="14" customWidth="1"/>
    <col min="7435" max="7435" width="6.54296875" style="14" customWidth="1"/>
    <col min="7436" max="7436" width="5.81640625" style="14" customWidth="1"/>
    <col min="7437" max="7437" width="7.54296875" style="14" customWidth="1"/>
    <col min="7438" max="7438" width="6" style="14" customWidth="1"/>
    <col min="7439" max="7439" width="4.81640625" style="14" customWidth="1"/>
    <col min="7440" max="7440" width="4.81640625" style="14" bestFit="1" customWidth="1"/>
    <col min="7441" max="7441" width="5.26953125" style="14" bestFit="1" customWidth="1"/>
    <col min="7442" max="7442" width="5.26953125" style="14" customWidth="1"/>
    <col min="7443" max="7444" width="9.1796875" style="14"/>
    <col min="7445" max="7445" width="6.54296875" style="14" customWidth="1"/>
    <col min="7446" max="7446" width="4.453125" style="14" bestFit="1" customWidth="1"/>
    <col min="7447" max="7448" width="3.26953125" style="14" bestFit="1" customWidth="1"/>
    <col min="7449" max="7449" width="4.81640625" style="14" customWidth="1"/>
    <col min="7450" max="7450" width="6.54296875" style="14" customWidth="1"/>
    <col min="7451" max="7451" width="5.81640625" style="14" customWidth="1"/>
    <col min="7452" max="7452" width="7.54296875" style="14" customWidth="1"/>
    <col min="7453" max="7453" width="6" style="14" customWidth="1"/>
    <col min="7454" max="7454" width="4.81640625" style="14" customWidth="1"/>
    <col min="7455" max="7455" width="4.81640625" style="14" bestFit="1" customWidth="1"/>
    <col min="7456" max="7456" width="5.26953125" style="14" bestFit="1" customWidth="1"/>
    <col min="7457" max="7457" width="5.26953125" style="14" customWidth="1"/>
    <col min="7458" max="7459" width="9.1796875" style="14"/>
    <col min="7460" max="7460" width="6.54296875" style="14" customWidth="1"/>
    <col min="7461" max="7461" width="4.453125" style="14" bestFit="1" customWidth="1"/>
    <col min="7462" max="7463" width="3.26953125" style="14" bestFit="1" customWidth="1"/>
    <col min="7464" max="7464" width="4.81640625" style="14" customWidth="1"/>
    <col min="7465" max="7465" width="6.54296875" style="14" customWidth="1"/>
    <col min="7466" max="7466" width="5.81640625" style="14" customWidth="1"/>
    <col min="7467" max="7467" width="7.54296875" style="14" customWidth="1"/>
    <col min="7468" max="7468" width="6" style="14" customWidth="1"/>
    <col min="7469" max="7469" width="4.81640625" style="14" customWidth="1"/>
    <col min="7470" max="7470" width="4.81640625" style="14" bestFit="1" customWidth="1"/>
    <col min="7471" max="7471" width="5.26953125" style="14" bestFit="1" customWidth="1"/>
    <col min="7472" max="7472" width="5.26953125" style="14" customWidth="1"/>
    <col min="7473" max="7474" width="9.1796875" style="14"/>
    <col min="7475" max="7475" width="6.54296875" style="14" customWidth="1"/>
    <col min="7476" max="7476" width="4.453125" style="14" bestFit="1" customWidth="1"/>
    <col min="7477" max="7478" width="3.26953125" style="14" bestFit="1" customWidth="1"/>
    <col min="7479" max="7479" width="4.81640625" style="14" customWidth="1"/>
    <col min="7480" max="7480" width="6.54296875" style="14" customWidth="1"/>
    <col min="7481" max="7481" width="5.81640625" style="14" customWidth="1"/>
    <col min="7482" max="7482" width="7.54296875" style="14" customWidth="1"/>
    <col min="7483" max="7483" width="6" style="14" customWidth="1"/>
    <col min="7484" max="7484" width="4.81640625" style="14" customWidth="1"/>
    <col min="7485" max="7485" width="4.81640625" style="14" bestFit="1" customWidth="1"/>
    <col min="7486" max="7486" width="5.26953125" style="14" bestFit="1" customWidth="1"/>
    <col min="7487" max="7487" width="5.26953125" style="14" customWidth="1"/>
    <col min="7488" max="7489" width="9.1796875" style="14"/>
    <col min="7490" max="7490" width="6.54296875" style="14" customWidth="1"/>
    <col min="7491" max="7491" width="4.453125" style="14" bestFit="1" customWidth="1"/>
    <col min="7492" max="7493" width="3.26953125" style="14" bestFit="1" customWidth="1"/>
    <col min="7494" max="7494" width="4.81640625" style="14" customWidth="1"/>
    <col min="7495" max="7495" width="6.54296875" style="14" customWidth="1"/>
    <col min="7496" max="7496" width="5.81640625" style="14" customWidth="1"/>
    <col min="7497" max="7497" width="7.54296875" style="14" customWidth="1"/>
    <col min="7498" max="7498" width="6" style="14" customWidth="1"/>
    <col min="7499" max="7499" width="4.81640625" style="14" customWidth="1"/>
    <col min="7500" max="7500" width="4.81640625" style="14" bestFit="1" customWidth="1"/>
    <col min="7501" max="7501" width="5.26953125" style="14" bestFit="1" customWidth="1"/>
    <col min="7502" max="7502" width="5.26953125" style="14" customWidth="1"/>
    <col min="7503" max="7504" width="9.1796875" style="14"/>
    <col min="7505" max="7505" width="6.54296875" style="14" customWidth="1"/>
    <col min="7506" max="7506" width="4.453125" style="14" bestFit="1" customWidth="1"/>
    <col min="7507" max="7508" width="3.26953125" style="14" bestFit="1" customWidth="1"/>
    <col min="7509" max="7509" width="4.81640625" style="14" customWidth="1"/>
    <col min="7510" max="7510" width="6.54296875" style="14" customWidth="1"/>
    <col min="7511" max="7511" width="5.81640625" style="14" customWidth="1"/>
    <col min="7512" max="7512" width="7.54296875" style="14" customWidth="1"/>
    <col min="7513" max="7513" width="6" style="14" customWidth="1"/>
    <col min="7514" max="7514" width="4.81640625" style="14" customWidth="1"/>
    <col min="7515" max="7515" width="4.81640625" style="14" bestFit="1" customWidth="1"/>
    <col min="7516" max="7516" width="5.26953125" style="14" bestFit="1" customWidth="1"/>
    <col min="7517" max="7517" width="5.26953125" style="14" customWidth="1"/>
    <col min="7518" max="7519" width="9.1796875" style="14"/>
    <col min="7520" max="7520" width="6.54296875" style="14" customWidth="1"/>
    <col min="7521" max="7521" width="4.453125" style="14" bestFit="1" customWidth="1"/>
    <col min="7522" max="7523" width="3.26953125" style="14" bestFit="1" customWidth="1"/>
    <col min="7524" max="7524" width="4.81640625" style="14" customWidth="1"/>
    <col min="7525" max="7525" width="6.54296875" style="14" customWidth="1"/>
    <col min="7526" max="7526" width="5.81640625" style="14" customWidth="1"/>
    <col min="7527" max="7527" width="7.54296875" style="14" customWidth="1"/>
    <col min="7528" max="7528" width="6" style="14" customWidth="1"/>
    <col min="7529" max="7529" width="4.81640625" style="14" customWidth="1"/>
    <col min="7530" max="7530" width="4.81640625" style="14" bestFit="1" customWidth="1"/>
    <col min="7531" max="7531" width="5.26953125" style="14" bestFit="1" customWidth="1"/>
    <col min="7532" max="7532" width="5.26953125" style="14" customWidth="1"/>
    <col min="7533" max="7534" width="9.1796875" style="14"/>
    <col min="7535" max="7535" width="6.54296875" style="14" customWidth="1"/>
    <col min="7536" max="7536" width="4.453125" style="14" bestFit="1" customWidth="1"/>
    <col min="7537" max="7538" width="3.26953125" style="14" bestFit="1" customWidth="1"/>
    <col min="7539" max="7539" width="4.81640625" style="14" customWidth="1"/>
    <col min="7540" max="7540" width="6.54296875" style="14" customWidth="1"/>
    <col min="7541" max="7541" width="5.81640625" style="14" customWidth="1"/>
    <col min="7542" max="7542" width="7.54296875" style="14" customWidth="1"/>
    <col min="7543" max="7543" width="6" style="14" customWidth="1"/>
    <col min="7544" max="7544" width="4.81640625" style="14" customWidth="1"/>
    <col min="7545" max="7545" width="4.81640625" style="14" bestFit="1" customWidth="1"/>
    <col min="7546" max="7546" width="5.26953125" style="14" bestFit="1" customWidth="1"/>
    <col min="7547" max="7547" width="5.26953125" style="14" customWidth="1"/>
    <col min="7548" max="7549" width="9.1796875" style="14"/>
    <col min="7550" max="7550" width="6.54296875" style="14" customWidth="1"/>
    <col min="7551" max="7551" width="4.453125" style="14" bestFit="1" customWidth="1"/>
    <col min="7552" max="7553" width="3.26953125" style="14" bestFit="1" customWidth="1"/>
    <col min="7554" max="7554" width="4.81640625" style="14" customWidth="1"/>
    <col min="7555" max="7555" width="6.54296875" style="14" customWidth="1"/>
    <col min="7556" max="7556" width="5.81640625" style="14" customWidth="1"/>
    <col min="7557" max="7557" width="7.54296875" style="14" customWidth="1"/>
    <col min="7558" max="7558" width="6" style="14" customWidth="1"/>
    <col min="7559" max="7559" width="4.81640625" style="14" customWidth="1"/>
    <col min="7560" max="7560" width="4.81640625" style="14" bestFit="1" customWidth="1"/>
    <col min="7561" max="7561" width="5.26953125" style="14" bestFit="1" customWidth="1"/>
    <col min="7562" max="7562" width="5.26953125" style="14" customWidth="1"/>
    <col min="7563" max="7564" width="9.1796875" style="14"/>
    <col min="7565" max="7565" width="6.54296875" style="14" customWidth="1"/>
    <col min="7566" max="7566" width="4.453125" style="14" bestFit="1" customWidth="1"/>
    <col min="7567" max="7568" width="3.26953125" style="14" bestFit="1" customWidth="1"/>
    <col min="7569" max="7569" width="4.81640625" style="14" customWidth="1"/>
    <col min="7570" max="7570" width="6.54296875" style="14" customWidth="1"/>
    <col min="7571" max="7571" width="5.81640625" style="14" customWidth="1"/>
    <col min="7572" max="7572" width="7.54296875" style="14" customWidth="1"/>
    <col min="7573" max="7573" width="6" style="14" customWidth="1"/>
    <col min="7574" max="7574" width="4.81640625" style="14" customWidth="1"/>
    <col min="7575" max="7575" width="4.81640625" style="14" bestFit="1" customWidth="1"/>
    <col min="7576" max="7576" width="5.26953125" style="14" bestFit="1" customWidth="1"/>
    <col min="7577" max="7577" width="5.26953125" style="14" customWidth="1"/>
    <col min="7578" max="7579" width="9.1796875" style="14"/>
    <col min="7580" max="7580" width="6.54296875" style="14" customWidth="1"/>
    <col min="7581" max="7581" width="4.453125" style="14" bestFit="1" customWidth="1"/>
    <col min="7582" max="7583" width="3.26953125" style="14" bestFit="1" customWidth="1"/>
    <col min="7584" max="7584" width="4.81640625" style="14" customWidth="1"/>
    <col min="7585" max="7585" width="6.54296875" style="14" customWidth="1"/>
    <col min="7586" max="7586" width="5.81640625" style="14" customWidth="1"/>
    <col min="7587" max="7587" width="7.54296875" style="14" customWidth="1"/>
    <col min="7588" max="7588" width="6" style="14" customWidth="1"/>
    <col min="7589" max="7589" width="4.81640625" style="14" customWidth="1"/>
    <col min="7590" max="7590" width="4.81640625" style="14" bestFit="1" customWidth="1"/>
    <col min="7591" max="7591" width="5.26953125" style="14" bestFit="1" customWidth="1"/>
    <col min="7592" max="7592" width="5.26953125" style="14" customWidth="1"/>
    <col min="7593" max="7664" width="9.1796875" style="14"/>
    <col min="7665" max="7665" width="6.54296875" style="14" customWidth="1"/>
    <col min="7666" max="7666" width="4.453125" style="14" bestFit="1" customWidth="1"/>
    <col min="7667" max="7668" width="3.26953125" style="14" bestFit="1" customWidth="1"/>
    <col min="7669" max="7669" width="4.81640625" style="14" customWidth="1"/>
    <col min="7670" max="7670" width="6.54296875" style="14" customWidth="1"/>
    <col min="7671" max="7671" width="5.81640625" style="14" customWidth="1"/>
    <col min="7672" max="7672" width="7.54296875" style="14" customWidth="1"/>
    <col min="7673" max="7673" width="6" style="14" customWidth="1"/>
    <col min="7674" max="7674" width="4.81640625" style="14" customWidth="1"/>
    <col min="7675" max="7675" width="4.81640625" style="14" bestFit="1" customWidth="1"/>
    <col min="7676" max="7676" width="5.26953125" style="14" bestFit="1" customWidth="1"/>
    <col min="7677" max="7677" width="6.26953125" style="14" customWidth="1"/>
    <col min="7678" max="7682" width="8.7265625" style="14" customWidth="1"/>
    <col min="7683" max="7683" width="6" style="14" customWidth="1"/>
    <col min="7684" max="7684" width="9.1796875" style="14"/>
    <col min="7685" max="7685" width="24.1796875" style="14" bestFit="1" customWidth="1"/>
    <col min="7686" max="7686" width="6.54296875" style="14" customWidth="1"/>
    <col min="7687" max="7687" width="4.453125" style="14" bestFit="1" customWidth="1"/>
    <col min="7688" max="7689" width="3.26953125" style="14" bestFit="1" customWidth="1"/>
    <col min="7690" max="7690" width="4.81640625" style="14" customWidth="1"/>
    <col min="7691" max="7691" width="6.54296875" style="14" customWidth="1"/>
    <col min="7692" max="7692" width="5.81640625" style="14" customWidth="1"/>
    <col min="7693" max="7693" width="7.54296875" style="14" customWidth="1"/>
    <col min="7694" max="7694" width="6" style="14" customWidth="1"/>
    <col min="7695" max="7695" width="4.81640625" style="14" customWidth="1"/>
    <col min="7696" max="7696" width="4.81640625" style="14" bestFit="1" customWidth="1"/>
    <col min="7697" max="7697" width="5.26953125" style="14" bestFit="1" customWidth="1"/>
    <col min="7698" max="7698" width="5.26953125" style="14" customWidth="1"/>
    <col min="7699" max="7700" width="9.1796875" style="14"/>
    <col min="7701" max="7701" width="6.54296875" style="14" customWidth="1"/>
    <col min="7702" max="7702" width="4.453125" style="14" bestFit="1" customWidth="1"/>
    <col min="7703" max="7704" width="3.26953125" style="14" bestFit="1" customWidth="1"/>
    <col min="7705" max="7705" width="4.81640625" style="14" customWidth="1"/>
    <col min="7706" max="7706" width="6.54296875" style="14" customWidth="1"/>
    <col min="7707" max="7707" width="5.81640625" style="14" customWidth="1"/>
    <col min="7708" max="7708" width="7.54296875" style="14" customWidth="1"/>
    <col min="7709" max="7709" width="6" style="14" customWidth="1"/>
    <col min="7710" max="7710" width="4.81640625" style="14" customWidth="1"/>
    <col min="7711" max="7711" width="4.81640625" style="14" bestFit="1" customWidth="1"/>
    <col min="7712" max="7712" width="5.26953125" style="14" bestFit="1" customWidth="1"/>
    <col min="7713" max="7713" width="5.26953125" style="14" customWidth="1"/>
    <col min="7714" max="7715" width="9.1796875" style="14"/>
    <col min="7716" max="7716" width="6.54296875" style="14" customWidth="1"/>
    <col min="7717" max="7717" width="4.453125" style="14" bestFit="1" customWidth="1"/>
    <col min="7718" max="7719" width="3.26953125" style="14" bestFit="1" customWidth="1"/>
    <col min="7720" max="7720" width="4.81640625" style="14" customWidth="1"/>
    <col min="7721" max="7721" width="6.54296875" style="14" customWidth="1"/>
    <col min="7722" max="7722" width="5.81640625" style="14" customWidth="1"/>
    <col min="7723" max="7723" width="7.54296875" style="14" customWidth="1"/>
    <col min="7724" max="7724" width="6" style="14" customWidth="1"/>
    <col min="7725" max="7725" width="4.81640625" style="14" customWidth="1"/>
    <col min="7726" max="7726" width="4.81640625" style="14" bestFit="1" customWidth="1"/>
    <col min="7727" max="7727" width="5.26953125" style="14" bestFit="1" customWidth="1"/>
    <col min="7728" max="7728" width="5.26953125" style="14" customWidth="1"/>
    <col min="7729" max="7730" width="9.1796875" style="14"/>
    <col min="7731" max="7731" width="6.54296875" style="14" customWidth="1"/>
    <col min="7732" max="7732" width="4.453125" style="14" bestFit="1" customWidth="1"/>
    <col min="7733" max="7734" width="3.26953125" style="14" bestFit="1" customWidth="1"/>
    <col min="7735" max="7735" width="4.81640625" style="14" customWidth="1"/>
    <col min="7736" max="7736" width="6.54296875" style="14" customWidth="1"/>
    <col min="7737" max="7737" width="5.81640625" style="14" customWidth="1"/>
    <col min="7738" max="7738" width="7.54296875" style="14" customWidth="1"/>
    <col min="7739" max="7739" width="6" style="14" customWidth="1"/>
    <col min="7740" max="7740" width="4.81640625" style="14" customWidth="1"/>
    <col min="7741" max="7741" width="4.81640625" style="14" bestFit="1" customWidth="1"/>
    <col min="7742" max="7742" width="5.26953125" style="14" bestFit="1" customWidth="1"/>
    <col min="7743" max="7743" width="5.26953125" style="14" customWidth="1"/>
    <col min="7744" max="7745" width="9.1796875" style="14"/>
    <col min="7746" max="7746" width="6.54296875" style="14" customWidth="1"/>
    <col min="7747" max="7747" width="4.453125" style="14" bestFit="1" customWidth="1"/>
    <col min="7748" max="7749" width="3.26953125" style="14" bestFit="1" customWidth="1"/>
    <col min="7750" max="7750" width="4.81640625" style="14" customWidth="1"/>
    <col min="7751" max="7751" width="6.54296875" style="14" customWidth="1"/>
    <col min="7752" max="7752" width="5.81640625" style="14" customWidth="1"/>
    <col min="7753" max="7753" width="7.54296875" style="14" customWidth="1"/>
    <col min="7754" max="7754" width="6" style="14" customWidth="1"/>
    <col min="7755" max="7755" width="4.81640625" style="14" customWidth="1"/>
    <col min="7756" max="7756" width="4.81640625" style="14" bestFit="1" customWidth="1"/>
    <col min="7757" max="7757" width="5.26953125" style="14" bestFit="1" customWidth="1"/>
    <col min="7758" max="7758" width="5.26953125" style="14" customWidth="1"/>
    <col min="7759" max="7760" width="9.1796875" style="14"/>
    <col min="7761" max="7761" width="6.54296875" style="14" customWidth="1"/>
    <col min="7762" max="7762" width="4.453125" style="14" bestFit="1" customWidth="1"/>
    <col min="7763" max="7764" width="3.26953125" style="14" bestFit="1" customWidth="1"/>
    <col min="7765" max="7765" width="4.81640625" style="14" customWidth="1"/>
    <col min="7766" max="7766" width="6.54296875" style="14" customWidth="1"/>
    <col min="7767" max="7767" width="5.81640625" style="14" customWidth="1"/>
    <col min="7768" max="7768" width="7.54296875" style="14" customWidth="1"/>
    <col min="7769" max="7769" width="6" style="14" customWidth="1"/>
    <col min="7770" max="7770" width="4.81640625" style="14" customWidth="1"/>
    <col min="7771" max="7771" width="4.81640625" style="14" bestFit="1" customWidth="1"/>
    <col min="7772" max="7772" width="5.26953125" style="14" bestFit="1" customWidth="1"/>
    <col min="7773" max="7773" width="5.26953125" style="14" customWidth="1"/>
    <col min="7774" max="7775" width="9.1796875" style="14"/>
    <col min="7776" max="7776" width="6.54296875" style="14" customWidth="1"/>
    <col min="7777" max="7777" width="4.453125" style="14" bestFit="1" customWidth="1"/>
    <col min="7778" max="7779" width="3.26953125" style="14" bestFit="1" customWidth="1"/>
    <col min="7780" max="7780" width="4.81640625" style="14" customWidth="1"/>
    <col min="7781" max="7781" width="6.54296875" style="14" customWidth="1"/>
    <col min="7782" max="7782" width="5.81640625" style="14" customWidth="1"/>
    <col min="7783" max="7783" width="7.54296875" style="14" customWidth="1"/>
    <col min="7784" max="7784" width="6" style="14" customWidth="1"/>
    <col min="7785" max="7785" width="4.81640625" style="14" customWidth="1"/>
    <col min="7786" max="7786" width="4.81640625" style="14" bestFit="1" customWidth="1"/>
    <col min="7787" max="7787" width="5.26953125" style="14" bestFit="1" customWidth="1"/>
    <col min="7788" max="7788" width="5.26953125" style="14" customWidth="1"/>
    <col min="7789" max="7790" width="9.1796875" style="14"/>
    <col min="7791" max="7791" width="6.54296875" style="14" customWidth="1"/>
    <col min="7792" max="7792" width="4.453125" style="14" bestFit="1" customWidth="1"/>
    <col min="7793" max="7794" width="3.26953125" style="14" bestFit="1" customWidth="1"/>
    <col min="7795" max="7795" width="4.81640625" style="14" customWidth="1"/>
    <col min="7796" max="7796" width="6.54296875" style="14" customWidth="1"/>
    <col min="7797" max="7797" width="5.81640625" style="14" customWidth="1"/>
    <col min="7798" max="7798" width="7.54296875" style="14" customWidth="1"/>
    <col min="7799" max="7799" width="6" style="14" customWidth="1"/>
    <col min="7800" max="7800" width="4.81640625" style="14" customWidth="1"/>
    <col min="7801" max="7801" width="4.81640625" style="14" bestFit="1" customWidth="1"/>
    <col min="7802" max="7802" width="5.26953125" style="14" bestFit="1" customWidth="1"/>
    <col min="7803" max="7803" width="5.26953125" style="14" customWidth="1"/>
    <col min="7804" max="7805" width="9.1796875" style="14"/>
    <col min="7806" max="7806" width="6.54296875" style="14" customWidth="1"/>
    <col min="7807" max="7807" width="4.453125" style="14" bestFit="1" customWidth="1"/>
    <col min="7808" max="7809" width="3.26953125" style="14" bestFit="1" customWidth="1"/>
    <col min="7810" max="7810" width="4.81640625" style="14" customWidth="1"/>
    <col min="7811" max="7811" width="6.54296875" style="14" customWidth="1"/>
    <col min="7812" max="7812" width="5.81640625" style="14" customWidth="1"/>
    <col min="7813" max="7813" width="7.54296875" style="14" customWidth="1"/>
    <col min="7814" max="7814" width="6" style="14" customWidth="1"/>
    <col min="7815" max="7815" width="4.81640625" style="14" customWidth="1"/>
    <col min="7816" max="7816" width="4.81640625" style="14" bestFit="1" customWidth="1"/>
    <col min="7817" max="7817" width="5.26953125" style="14" bestFit="1" customWidth="1"/>
    <col min="7818" max="7818" width="5.26953125" style="14" customWidth="1"/>
    <col min="7819" max="7820" width="9.1796875" style="14"/>
    <col min="7821" max="7821" width="6.54296875" style="14" customWidth="1"/>
    <col min="7822" max="7822" width="4.453125" style="14" bestFit="1" customWidth="1"/>
    <col min="7823" max="7824" width="3.26953125" style="14" bestFit="1" customWidth="1"/>
    <col min="7825" max="7825" width="4.81640625" style="14" customWidth="1"/>
    <col min="7826" max="7826" width="6.54296875" style="14" customWidth="1"/>
    <col min="7827" max="7827" width="5.81640625" style="14" customWidth="1"/>
    <col min="7828" max="7828" width="7.54296875" style="14" customWidth="1"/>
    <col min="7829" max="7829" width="6" style="14" customWidth="1"/>
    <col min="7830" max="7830" width="4.81640625" style="14" customWidth="1"/>
    <col min="7831" max="7831" width="4.81640625" style="14" bestFit="1" customWidth="1"/>
    <col min="7832" max="7832" width="5.26953125" style="14" bestFit="1" customWidth="1"/>
    <col min="7833" max="7833" width="5.26953125" style="14" customWidth="1"/>
    <col min="7834" max="7835" width="9.1796875" style="14"/>
    <col min="7836" max="7836" width="6.54296875" style="14" customWidth="1"/>
    <col min="7837" max="7837" width="4.453125" style="14" bestFit="1" customWidth="1"/>
    <col min="7838" max="7839" width="3.26953125" style="14" bestFit="1" customWidth="1"/>
    <col min="7840" max="7840" width="4.81640625" style="14" customWidth="1"/>
    <col min="7841" max="7841" width="6.54296875" style="14" customWidth="1"/>
    <col min="7842" max="7842" width="5.81640625" style="14" customWidth="1"/>
    <col min="7843" max="7843" width="7.54296875" style="14" customWidth="1"/>
    <col min="7844" max="7844" width="6" style="14" customWidth="1"/>
    <col min="7845" max="7845" width="4.81640625" style="14" customWidth="1"/>
    <col min="7846" max="7846" width="4.81640625" style="14" bestFit="1" customWidth="1"/>
    <col min="7847" max="7847" width="5.26953125" style="14" bestFit="1" customWidth="1"/>
    <col min="7848" max="7848" width="5.26953125" style="14" customWidth="1"/>
    <col min="7849" max="7920" width="9.1796875" style="14"/>
    <col min="7921" max="7921" width="6.54296875" style="14" customWidth="1"/>
    <col min="7922" max="7922" width="4.453125" style="14" bestFit="1" customWidth="1"/>
    <col min="7923" max="7924" width="3.26953125" style="14" bestFit="1" customWidth="1"/>
    <col min="7925" max="7925" width="4.81640625" style="14" customWidth="1"/>
    <col min="7926" max="7926" width="6.54296875" style="14" customWidth="1"/>
    <col min="7927" max="7927" width="5.81640625" style="14" customWidth="1"/>
    <col min="7928" max="7928" width="7.54296875" style="14" customWidth="1"/>
    <col min="7929" max="7929" width="6" style="14" customWidth="1"/>
    <col min="7930" max="7930" width="4.81640625" style="14" customWidth="1"/>
    <col min="7931" max="7931" width="4.81640625" style="14" bestFit="1" customWidth="1"/>
    <col min="7932" max="7932" width="5.26953125" style="14" bestFit="1" customWidth="1"/>
    <col min="7933" max="7933" width="6.26953125" style="14" customWidth="1"/>
    <col min="7934" max="7938" width="8.7265625" style="14" customWidth="1"/>
    <col min="7939" max="7939" width="6" style="14" customWidth="1"/>
    <col min="7940" max="7940" width="9.1796875" style="14"/>
    <col min="7941" max="7941" width="24.1796875" style="14" bestFit="1" customWidth="1"/>
    <col min="7942" max="7942" width="6.54296875" style="14" customWidth="1"/>
    <col min="7943" max="7943" width="4.453125" style="14" bestFit="1" customWidth="1"/>
    <col min="7944" max="7945" width="3.26953125" style="14" bestFit="1" customWidth="1"/>
    <col min="7946" max="7946" width="4.81640625" style="14" customWidth="1"/>
    <col min="7947" max="7947" width="6.54296875" style="14" customWidth="1"/>
    <col min="7948" max="7948" width="5.81640625" style="14" customWidth="1"/>
    <col min="7949" max="7949" width="7.54296875" style="14" customWidth="1"/>
    <col min="7950" max="7950" width="6" style="14" customWidth="1"/>
    <col min="7951" max="7951" width="4.81640625" style="14" customWidth="1"/>
    <col min="7952" max="7952" width="4.81640625" style="14" bestFit="1" customWidth="1"/>
    <col min="7953" max="7953" width="5.26953125" style="14" bestFit="1" customWidth="1"/>
    <col min="7954" max="7954" width="5.26953125" style="14" customWidth="1"/>
    <col min="7955" max="7956" width="9.1796875" style="14"/>
    <col min="7957" max="7957" width="6.54296875" style="14" customWidth="1"/>
    <col min="7958" max="7958" width="4.453125" style="14" bestFit="1" customWidth="1"/>
    <col min="7959" max="7960" width="3.26953125" style="14" bestFit="1" customWidth="1"/>
    <col min="7961" max="7961" width="4.81640625" style="14" customWidth="1"/>
    <col min="7962" max="7962" width="6.54296875" style="14" customWidth="1"/>
    <col min="7963" max="7963" width="5.81640625" style="14" customWidth="1"/>
    <col min="7964" max="7964" width="7.54296875" style="14" customWidth="1"/>
    <col min="7965" max="7965" width="6" style="14" customWidth="1"/>
    <col min="7966" max="7966" width="4.81640625" style="14" customWidth="1"/>
    <col min="7967" max="7967" width="4.81640625" style="14" bestFit="1" customWidth="1"/>
    <col min="7968" max="7968" width="5.26953125" style="14" bestFit="1" customWidth="1"/>
    <col min="7969" max="7969" width="5.26953125" style="14" customWidth="1"/>
    <col min="7970" max="7971" width="9.1796875" style="14"/>
    <col min="7972" max="7972" width="6.54296875" style="14" customWidth="1"/>
    <col min="7973" max="7973" width="4.453125" style="14" bestFit="1" customWidth="1"/>
    <col min="7974" max="7975" width="3.26953125" style="14" bestFit="1" customWidth="1"/>
    <col min="7976" max="7976" width="4.81640625" style="14" customWidth="1"/>
    <col min="7977" max="7977" width="6.54296875" style="14" customWidth="1"/>
    <col min="7978" max="7978" width="5.81640625" style="14" customWidth="1"/>
    <col min="7979" max="7979" width="7.54296875" style="14" customWidth="1"/>
    <col min="7980" max="7980" width="6" style="14" customWidth="1"/>
    <col min="7981" max="7981" width="4.81640625" style="14" customWidth="1"/>
    <col min="7982" max="7982" width="4.81640625" style="14" bestFit="1" customWidth="1"/>
    <col min="7983" max="7983" width="5.26953125" style="14" bestFit="1" customWidth="1"/>
    <col min="7984" max="7984" width="5.26953125" style="14" customWidth="1"/>
    <col min="7985" max="7986" width="9.1796875" style="14"/>
    <col min="7987" max="7987" width="6.54296875" style="14" customWidth="1"/>
    <col min="7988" max="7988" width="4.453125" style="14" bestFit="1" customWidth="1"/>
    <col min="7989" max="7990" width="3.26953125" style="14" bestFit="1" customWidth="1"/>
    <col min="7991" max="7991" width="4.81640625" style="14" customWidth="1"/>
    <col min="7992" max="7992" width="6.54296875" style="14" customWidth="1"/>
    <col min="7993" max="7993" width="5.81640625" style="14" customWidth="1"/>
    <col min="7994" max="7994" width="7.54296875" style="14" customWidth="1"/>
    <col min="7995" max="7995" width="6" style="14" customWidth="1"/>
    <col min="7996" max="7996" width="4.81640625" style="14" customWidth="1"/>
    <col min="7997" max="7997" width="4.81640625" style="14" bestFit="1" customWidth="1"/>
    <col min="7998" max="7998" width="5.26953125" style="14" bestFit="1" customWidth="1"/>
    <col min="7999" max="7999" width="5.26953125" style="14" customWidth="1"/>
    <col min="8000" max="8001" width="9.1796875" style="14"/>
    <col min="8002" max="8002" width="6.54296875" style="14" customWidth="1"/>
    <col min="8003" max="8003" width="4.453125" style="14" bestFit="1" customWidth="1"/>
    <col min="8004" max="8005" width="3.26953125" style="14" bestFit="1" customWidth="1"/>
    <col min="8006" max="8006" width="4.81640625" style="14" customWidth="1"/>
    <col min="8007" max="8007" width="6.54296875" style="14" customWidth="1"/>
    <col min="8008" max="8008" width="5.81640625" style="14" customWidth="1"/>
    <col min="8009" max="8009" width="7.54296875" style="14" customWidth="1"/>
    <col min="8010" max="8010" width="6" style="14" customWidth="1"/>
    <col min="8011" max="8011" width="4.81640625" style="14" customWidth="1"/>
    <col min="8012" max="8012" width="4.81640625" style="14" bestFit="1" customWidth="1"/>
    <col min="8013" max="8013" width="5.26953125" style="14" bestFit="1" customWidth="1"/>
    <col min="8014" max="8014" width="5.26953125" style="14" customWidth="1"/>
    <col min="8015" max="8016" width="9.1796875" style="14"/>
    <col min="8017" max="8017" width="6.54296875" style="14" customWidth="1"/>
    <col min="8018" max="8018" width="4.453125" style="14" bestFit="1" customWidth="1"/>
    <col min="8019" max="8020" width="3.26953125" style="14" bestFit="1" customWidth="1"/>
    <col min="8021" max="8021" width="4.81640625" style="14" customWidth="1"/>
    <col min="8022" max="8022" width="6.54296875" style="14" customWidth="1"/>
    <col min="8023" max="8023" width="5.81640625" style="14" customWidth="1"/>
    <col min="8024" max="8024" width="7.54296875" style="14" customWidth="1"/>
    <col min="8025" max="8025" width="6" style="14" customWidth="1"/>
    <col min="8026" max="8026" width="4.81640625" style="14" customWidth="1"/>
    <col min="8027" max="8027" width="4.81640625" style="14" bestFit="1" customWidth="1"/>
    <col min="8028" max="8028" width="5.26953125" style="14" bestFit="1" customWidth="1"/>
    <col min="8029" max="8029" width="5.26953125" style="14" customWidth="1"/>
    <col min="8030" max="8031" width="9.1796875" style="14"/>
    <col min="8032" max="8032" width="6.54296875" style="14" customWidth="1"/>
    <col min="8033" max="8033" width="4.453125" style="14" bestFit="1" customWidth="1"/>
    <col min="8034" max="8035" width="3.26953125" style="14" bestFit="1" customWidth="1"/>
    <col min="8036" max="8036" width="4.81640625" style="14" customWidth="1"/>
    <col min="8037" max="8037" width="6.54296875" style="14" customWidth="1"/>
    <col min="8038" max="8038" width="5.81640625" style="14" customWidth="1"/>
    <col min="8039" max="8039" width="7.54296875" style="14" customWidth="1"/>
    <col min="8040" max="8040" width="6" style="14" customWidth="1"/>
    <col min="8041" max="8041" width="4.81640625" style="14" customWidth="1"/>
    <col min="8042" max="8042" width="4.81640625" style="14" bestFit="1" customWidth="1"/>
    <col min="8043" max="8043" width="5.26953125" style="14" bestFit="1" customWidth="1"/>
    <col min="8044" max="8044" width="5.26953125" style="14" customWidth="1"/>
    <col min="8045" max="8046" width="9.1796875" style="14"/>
    <col min="8047" max="8047" width="6.54296875" style="14" customWidth="1"/>
    <col min="8048" max="8048" width="4.453125" style="14" bestFit="1" customWidth="1"/>
    <col min="8049" max="8050" width="3.26953125" style="14" bestFit="1" customWidth="1"/>
    <col min="8051" max="8051" width="4.81640625" style="14" customWidth="1"/>
    <col min="8052" max="8052" width="6.54296875" style="14" customWidth="1"/>
    <col min="8053" max="8053" width="5.81640625" style="14" customWidth="1"/>
    <col min="8054" max="8054" width="7.54296875" style="14" customWidth="1"/>
    <col min="8055" max="8055" width="6" style="14" customWidth="1"/>
    <col min="8056" max="8056" width="4.81640625" style="14" customWidth="1"/>
    <col min="8057" max="8057" width="4.81640625" style="14" bestFit="1" customWidth="1"/>
    <col min="8058" max="8058" width="5.26953125" style="14" bestFit="1" customWidth="1"/>
    <col min="8059" max="8059" width="5.26953125" style="14" customWidth="1"/>
    <col min="8060" max="8061" width="9.1796875" style="14"/>
    <col min="8062" max="8062" width="6.54296875" style="14" customWidth="1"/>
    <col min="8063" max="8063" width="4.453125" style="14" bestFit="1" customWidth="1"/>
    <col min="8064" max="8065" width="3.26953125" style="14" bestFit="1" customWidth="1"/>
    <col min="8066" max="8066" width="4.81640625" style="14" customWidth="1"/>
    <col min="8067" max="8067" width="6.54296875" style="14" customWidth="1"/>
    <col min="8068" max="8068" width="5.81640625" style="14" customWidth="1"/>
    <col min="8069" max="8069" width="7.54296875" style="14" customWidth="1"/>
    <col min="8070" max="8070" width="6" style="14" customWidth="1"/>
    <col min="8071" max="8071" width="4.81640625" style="14" customWidth="1"/>
    <col min="8072" max="8072" width="4.81640625" style="14" bestFit="1" customWidth="1"/>
    <col min="8073" max="8073" width="5.26953125" style="14" bestFit="1" customWidth="1"/>
    <col min="8074" max="8074" width="5.26953125" style="14" customWidth="1"/>
    <col min="8075" max="8076" width="9.1796875" style="14"/>
    <col min="8077" max="8077" width="6.54296875" style="14" customWidth="1"/>
    <col min="8078" max="8078" width="4.453125" style="14" bestFit="1" customWidth="1"/>
    <col min="8079" max="8080" width="3.26953125" style="14" bestFit="1" customWidth="1"/>
    <col min="8081" max="8081" width="4.81640625" style="14" customWidth="1"/>
    <col min="8082" max="8082" width="6.54296875" style="14" customWidth="1"/>
    <col min="8083" max="8083" width="5.81640625" style="14" customWidth="1"/>
    <col min="8084" max="8084" width="7.54296875" style="14" customWidth="1"/>
    <col min="8085" max="8085" width="6" style="14" customWidth="1"/>
    <col min="8086" max="8086" width="4.81640625" style="14" customWidth="1"/>
    <col min="8087" max="8087" width="4.81640625" style="14" bestFit="1" customWidth="1"/>
    <col min="8088" max="8088" width="5.26953125" style="14" bestFit="1" customWidth="1"/>
    <col min="8089" max="8089" width="5.26953125" style="14" customWidth="1"/>
    <col min="8090" max="8091" width="9.1796875" style="14"/>
    <col min="8092" max="8092" width="6.54296875" style="14" customWidth="1"/>
    <col min="8093" max="8093" width="4.453125" style="14" bestFit="1" customWidth="1"/>
    <col min="8094" max="8095" width="3.26953125" style="14" bestFit="1" customWidth="1"/>
    <col min="8096" max="8096" width="4.81640625" style="14" customWidth="1"/>
    <col min="8097" max="8097" width="6.54296875" style="14" customWidth="1"/>
    <col min="8098" max="8098" width="5.81640625" style="14" customWidth="1"/>
    <col min="8099" max="8099" width="7.54296875" style="14" customWidth="1"/>
    <col min="8100" max="8100" width="6" style="14" customWidth="1"/>
    <col min="8101" max="8101" width="4.81640625" style="14" customWidth="1"/>
    <col min="8102" max="8102" width="4.81640625" style="14" bestFit="1" customWidth="1"/>
    <col min="8103" max="8103" width="5.26953125" style="14" bestFit="1" customWidth="1"/>
    <col min="8104" max="8104" width="5.26953125" style="14" customWidth="1"/>
    <col min="8105" max="8176" width="9.1796875" style="14"/>
    <col min="8177" max="8177" width="6.54296875" style="14" customWidth="1"/>
    <col min="8178" max="8178" width="4.453125" style="14" bestFit="1" customWidth="1"/>
    <col min="8179" max="8180" width="3.26953125" style="14" bestFit="1" customWidth="1"/>
    <col min="8181" max="8181" width="4.81640625" style="14" customWidth="1"/>
    <col min="8182" max="8182" width="6.54296875" style="14" customWidth="1"/>
    <col min="8183" max="8183" width="5.81640625" style="14" customWidth="1"/>
    <col min="8184" max="8184" width="7.54296875" style="14" customWidth="1"/>
    <col min="8185" max="8185" width="6" style="14" customWidth="1"/>
    <col min="8186" max="8186" width="4.81640625" style="14" customWidth="1"/>
    <col min="8187" max="8187" width="4.81640625" style="14" bestFit="1" customWidth="1"/>
    <col min="8188" max="8188" width="5.26953125" style="14" bestFit="1" customWidth="1"/>
    <col min="8189" max="8189" width="6.26953125" style="14" customWidth="1"/>
    <col min="8190" max="8194" width="8.7265625" style="14" customWidth="1"/>
    <col min="8195" max="8195" width="6" style="14" customWidth="1"/>
    <col min="8196" max="8196" width="9.1796875" style="14"/>
    <col min="8197" max="8197" width="24.1796875" style="14" bestFit="1" customWidth="1"/>
    <col min="8198" max="8198" width="6.54296875" style="14" customWidth="1"/>
    <col min="8199" max="8199" width="4.453125" style="14" bestFit="1" customWidth="1"/>
    <col min="8200" max="8201" width="3.26953125" style="14" bestFit="1" customWidth="1"/>
    <col min="8202" max="8202" width="4.81640625" style="14" customWidth="1"/>
    <col min="8203" max="8203" width="6.54296875" style="14" customWidth="1"/>
    <col min="8204" max="8204" width="5.81640625" style="14" customWidth="1"/>
    <col min="8205" max="8205" width="7.54296875" style="14" customWidth="1"/>
    <col min="8206" max="8206" width="6" style="14" customWidth="1"/>
    <col min="8207" max="8207" width="4.81640625" style="14" customWidth="1"/>
    <col min="8208" max="8208" width="4.81640625" style="14" bestFit="1" customWidth="1"/>
    <col min="8209" max="8209" width="5.26953125" style="14" bestFit="1" customWidth="1"/>
    <col min="8210" max="8210" width="5.26953125" style="14" customWidth="1"/>
    <col min="8211" max="8212" width="9.1796875" style="14"/>
    <col min="8213" max="8213" width="6.54296875" style="14" customWidth="1"/>
    <col min="8214" max="8214" width="4.453125" style="14" bestFit="1" customWidth="1"/>
    <col min="8215" max="8216" width="3.26953125" style="14" bestFit="1" customWidth="1"/>
    <col min="8217" max="8217" width="4.81640625" style="14" customWidth="1"/>
    <col min="8218" max="8218" width="6.54296875" style="14" customWidth="1"/>
    <col min="8219" max="8219" width="5.81640625" style="14" customWidth="1"/>
    <col min="8220" max="8220" width="7.54296875" style="14" customWidth="1"/>
    <col min="8221" max="8221" width="6" style="14" customWidth="1"/>
    <col min="8222" max="8222" width="4.81640625" style="14" customWidth="1"/>
    <col min="8223" max="8223" width="4.81640625" style="14" bestFit="1" customWidth="1"/>
    <col min="8224" max="8224" width="5.26953125" style="14" bestFit="1" customWidth="1"/>
    <col min="8225" max="8225" width="5.26953125" style="14" customWidth="1"/>
    <col min="8226" max="8227" width="9.1796875" style="14"/>
    <col min="8228" max="8228" width="6.54296875" style="14" customWidth="1"/>
    <col min="8229" max="8229" width="4.453125" style="14" bestFit="1" customWidth="1"/>
    <col min="8230" max="8231" width="3.26953125" style="14" bestFit="1" customWidth="1"/>
    <col min="8232" max="8232" width="4.81640625" style="14" customWidth="1"/>
    <col min="8233" max="8233" width="6.54296875" style="14" customWidth="1"/>
    <col min="8234" max="8234" width="5.81640625" style="14" customWidth="1"/>
    <col min="8235" max="8235" width="7.54296875" style="14" customWidth="1"/>
    <col min="8236" max="8236" width="6" style="14" customWidth="1"/>
    <col min="8237" max="8237" width="4.81640625" style="14" customWidth="1"/>
    <col min="8238" max="8238" width="4.81640625" style="14" bestFit="1" customWidth="1"/>
    <col min="8239" max="8239" width="5.26953125" style="14" bestFit="1" customWidth="1"/>
    <col min="8240" max="8240" width="5.26953125" style="14" customWidth="1"/>
    <col min="8241" max="8242" width="9.1796875" style="14"/>
    <col min="8243" max="8243" width="6.54296875" style="14" customWidth="1"/>
    <col min="8244" max="8244" width="4.453125" style="14" bestFit="1" customWidth="1"/>
    <col min="8245" max="8246" width="3.26953125" style="14" bestFit="1" customWidth="1"/>
    <col min="8247" max="8247" width="4.81640625" style="14" customWidth="1"/>
    <col min="8248" max="8248" width="6.54296875" style="14" customWidth="1"/>
    <col min="8249" max="8249" width="5.81640625" style="14" customWidth="1"/>
    <col min="8250" max="8250" width="7.54296875" style="14" customWidth="1"/>
    <col min="8251" max="8251" width="6" style="14" customWidth="1"/>
    <col min="8252" max="8252" width="4.81640625" style="14" customWidth="1"/>
    <col min="8253" max="8253" width="4.81640625" style="14" bestFit="1" customWidth="1"/>
    <col min="8254" max="8254" width="5.26953125" style="14" bestFit="1" customWidth="1"/>
    <col min="8255" max="8255" width="5.26953125" style="14" customWidth="1"/>
    <col min="8256" max="8257" width="9.1796875" style="14"/>
    <col min="8258" max="8258" width="6.54296875" style="14" customWidth="1"/>
    <col min="8259" max="8259" width="4.453125" style="14" bestFit="1" customWidth="1"/>
    <col min="8260" max="8261" width="3.26953125" style="14" bestFit="1" customWidth="1"/>
    <col min="8262" max="8262" width="4.81640625" style="14" customWidth="1"/>
    <col min="8263" max="8263" width="6.54296875" style="14" customWidth="1"/>
    <col min="8264" max="8264" width="5.81640625" style="14" customWidth="1"/>
    <col min="8265" max="8265" width="7.54296875" style="14" customWidth="1"/>
    <col min="8266" max="8266" width="6" style="14" customWidth="1"/>
    <col min="8267" max="8267" width="4.81640625" style="14" customWidth="1"/>
    <col min="8268" max="8268" width="4.81640625" style="14" bestFit="1" customWidth="1"/>
    <col min="8269" max="8269" width="5.26953125" style="14" bestFit="1" customWidth="1"/>
    <col min="8270" max="8270" width="5.26953125" style="14" customWidth="1"/>
    <col min="8271" max="8272" width="9.1796875" style="14"/>
    <col min="8273" max="8273" width="6.54296875" style="14" customWidth="1"/>
    <col min="8274" max="8274" width="4.453125" style="14" bestFit="1" customWidth="1"/>
    <col min="8275" max="8276" width="3.26953125" style="14" bestFit="1" customWidth="1"/>
    <col min="8277" max="8277" width="4.81640625" style="14" customWidth="1"/>
    <col min="8278" max="8278" width="6.54296875" style="14" customWidth="1"/>
    <col min="8279" max="8279" width="5.81640625" style="14" customWidth="1"/>
    <col min="8280" max="8280" width="7.54296875" style="14" customWidth="1"/>
    <col min="8281" max="8281" width="6" style="14" customWidth="1"/>
    <col min="8282" max="8282" width="4.81640625" style="14" customWidth="1"/>
    <col min="8283" max="8283" width="4.81640625" style="14" bestFit="1" customWidth="1"/>
    <col min="8284" max="8284" width="5.26953125" style="14" bestFit="1" customWidth="1"/>
    <col min="8285" max="8285" width="5.26953125" style="14" customWidth="1"/>
    <col min="8286" max="8287" width="9.1796875" style="14"/>
    <col min="8288" max="8288" width="6.54296875" style="14" customWidth="1"/>
    <col min="8289" max="8289" width="4.453125" style="14" bestFit="1" customWidth="1"/>
    <col min="8290" max="8291" width="3.26953125" style="14" bestFit="1" customWidth="1"/>
    <col min="8292" max="8292" width="4.81640625" style="14" customWidth="1"/>
    <col min="8293" max="8293" width="6.54296875" style="14" customWidth="1"/>
    <col min="8294" max="8294" width="5.81640625" style="14" customWidth="1"/>
    <col min="8295" max="8295" width="7.54296875" style="14" customWidth="1"/>
    <col min="8296" max="8296" width="6" style="14" customWidth="1"/>
    <col min="8297" max="8297" width="4.81640625" style="14" customWidth="1"/>
    <col min="8298" max="8298" width="4.81640625" style="14" bestFit="1" customWidth="1"/>
    <col min="8299" max="8299" width="5.26953125" style="14" bestFit="1" customWidth="1"/>
    <col min="8300" max="8300" width="5.26953125" style="14" customWidth="1"/>
    <col min="8301" max="8302" width="9.1796875" style="14"/>
    <col min="8303" max="8303" width="6.54296875" style="14" customWidth="1"/>
    <col min="8304" max="8304" width="4.453125" style="14" bestFit="1" customWidth="1"/>
    <col min="8305" max="8306" width="3.26953125" style="14" bestFit="1" customWidth="1"/>
    <col min="8307" max="8307" width="4.81640625" style="14" customWidth="1"/>
    <col min="8308" max="8308" width="6.54296875" style="14" customWidth="1"/>
    <col min="8309" max="8309" width="5.81640625" style="14" customWidth="1"/>
    <col min="8310" max="8310" width="7.54296875" style="14" customWidth="1"/>
    <col min="8311" max="8311" width="6" style="14" customWidth="1"/>
    <col min="8312" max="8312" width="4.81640625" style="14" customWidth="1"/>
    <col min="8313" max="8313" width="4.81640625" style="14" bestFit="1" customWidth="1"/>
    <col min="8314" max="8314" width="5.26953125" style="14" bestFit="1" customWidth="1"/>
    <col min="8315" max="8315" width="5.26953125" style="14" customWidth="1"/>
    <col min="8316" max="8317" width="9.1796875" style="14"/>
    <col min="8318" max="8318" width="6.54296875" style="14" customWidth="1"/>
    <col min="8319" max="8319" width="4.453125" style="14" bestFit="1" customWidth="1"/>
    <col min="8320" max="8321" width="3.26953125" style="14" bestFit="1" customWidth="1"/>
    <col min="8322" max="8322" width="4.81640625" style="14" customWidth="1"/>
    <col min="8323" max="8323" width="6.54296875" style="14" customWidth="1"/>
    <col min="8324" max="8324" width="5.81640625" style="14" customWidth="1"/>
    <col min="8325" max="8325" width="7.54296875" style="14" customWidth="1"/>
    <col min="8326" max="8326" width="6" style="14" customWidth="1"/>
    <col min="8327" max="8327" width="4.81640625" style="14" customWidth="1"/>
    <col min="8328" max="8328" width="4.81640625" style="14" bestFit="1" customWidth="1"/>
    <col min="8329" max="8329" width="5.26953125" style="14" bestFit="1" customWidth="1"/>
    <col min="8330" max="8330" width="5.26953125" style="14" customWidth="1"/>
    <col min="8331" max="8332" width="9.1796875" style="14"/>
    <col min="8333" max="8333" width="6.54296875" style="14" customWidth="1"/>
    <col min="8334" max="8334" width="4.453125" style="14" bestFit="1" customWidth="1"/>
    <col min="8335" max="8336" width="3.26953125" style="14" bestFit="1" customWidth="1"/>
    <col min="8337" max="8337" width="4.81640625" style="14" customWidth="1"/>
    <col min="8338" max="8338" width="6.54296875" style="14" customWidth="1"/>
    <col min="8339" max="8339" width="5.81640625" style="14" customWidth="1"/>
    <col min="8340" max="8340" width="7.54296875" style="14" customWidth="1"/>
    <col min="8341" max="8341" width="6" style="14" customWidth="1"/>
    <col min="8342" max="8342" width="4.81640625" style="14" customWidth="1"/>
    <col min="8343" max="8343" width="4.81640625" style="14" bestFit="1" customWidth="1"/>
    <col min="8344" max="8344" width="5.26953125" style="14" bestFit="1" customWidth="1"/>
    <col min="8345" max="8345" width="5.26953125" style="14" customWidth="1"/>
    <col min="8346" max="8347" width="9.1796875" style="14"/>
    <col min="8348" max="8348" width="6.54296875" style="14" customWidth="1"/>
    <col min="8349" max="8349" width="4.453125" style="14" bestFit="1" customWidth="1"/>
    <col min="8350" max="8351" width="3.26953125" style="14" bestFit="1" customWidth="1"/>
    <col min="8352" max="8352" width="4.81640625" style="14" customWidth="1"/>
    <col min="8353" max="8353" width="6.54296875" style="14" customWidth="1"/>
    <col min="8354" max="8354" width="5.81640625" style="14" customWidth="1"/>
    <col min="8355" max="8355" width="7.54296875" style="14" customWidth="1"/>
    <col min="8356" max="8356" width="6" style="14" customWidth="1"/>
    <col min="8357" max="8357" width="4.81640625" style="14" customWidth="1"/>
    <col min="8358" max="8358" width="4.81640625" style="14" bestFit="1" customWidth="1"/>
    <col min="8359" max="8359" width="5.26953125" style="14" bestFit="1" customWidth="1"/>
    <col min="8360" max="8360" width="5.26953125" style="14" customWidth="1"/>
    <col min="8361" max="8432" width="9.1796875" style="14"/>
    <col min="8433" max="8433" width="6.54296875" style="14" customWidth="1"/>
    <col min="8434" max="8434" width="4.453125" style="14" bestFit="1" customWidth="1"/>
    <col min="8435" max="8436" width="3.26953125" style="14" bestFit="1" customWidth="1"/>
    <col min="8437" max="8437" width="4.81640625" style="14" customWidth="1"/>
    <col min="8438" max="8438" width="6.54296875" style="14" customWidth="1"/>
    <col min="8439" max="8439" width="5.81640625" style="14" customWidth="1"/>
    <col min="8440" max="8440" width="7.54296875" style="14" customWidth="1"/>
    <col min="8441" max="8441" width="6" style="14" customWidth="1"/>
    <col min="8442" max="8442" width="4.81640625" style="14" customWidth="1"/>
    <col min="8443" max="8443" width="4.81640625" style="14" bestFit="1" customWidth="1"/>
    <col min="8444" max="8444" width="5.26953125" style="14" bestFit="1" customWidth="1"/>
    <col min="8445" max="8445" width="6.26953125" style="14" customWidth="1"/>
    <col min="8446" max="8450" width="8.7265625" style="14" customWidth="1"/>
    <col min="8451" max="8451" width="6" style="14" customWidth="1"/>
    <col min="8452" max="8452" width="9.1796875" style="14"/>
    <col min="8453" max="8453" width="24.1796875" style="14" bestFit="1" customWidth="1"/>
    <col min="8454" max="8454" width="6.54296875" style="14" customWidth="1"/>
    <col min="8455" max="8455" width="4.453125" style="14" bestFit="1" customWidth="1"/>
    <col min="8456" max="8457" width="3.26953125" style="14" bestFit="1" customWidth="1"/>
    <col min="8458" max="8458" width="4.81640625" style="14" customWidth="1"/>
    <col min="8459" max="8459" width="6.54296875" style="14" customWidth="1"/>
    <col min="8460" max="8460" width="5.81640625" style="14" customWidth="1"/>
    <col min="8461" max="8461" width="7.54296875" style="14" customWidth="1"/>
    <col min="8462" max="8462" width="6" style="14" customWidth="1"/>
    <col min="8463" max="8463" width="4.81640625" style="14" customWidth="1"/>
    <col min="8464" max="8464" width="4.81640625" style="14" bestFit="1" customWidth="1"/>
    <col min="8465" max="8465" width="5.26953125" style="14" bestFit="1" customWidth="1"/>
    <col min="8466" max="8466" width="5.26953125" style="14" customWidth="1"/>
    <col min="8467" max="8468" width="9.1796875" style="14"/>
    <col min="8469" max="8469" width="6.54296875" style="14" customWidth="1"/>
    <col min="8470" max="8470" width="4.453125" style="14" bestFit="1" customWidth="1"/>
    <col min="8471" max="8472" width="3.26953125" style="14" bestFit="1" customWidth="1"/>
    <col min="8473" max="8473" width="4.81640625" style="14" customWidth="1"/>
    <col min="8474" max="8474" width="6.54296875" style="14" customWidth="1"/>
    <col min="8475" max="8475" width="5.81640625" style="14" customWidth="1"/>
    <col min="8476" max="8476" width="7.54296875" style="14" customWidth="1"/>
    <col min="8477" max="8477" width="6" style="14" customWidth="1"/>
    <col min="8478" max="8478" width="4.81640625" style="14" customWidth="1"/>
    <col min="8479" max="8479" width="4.81640625" style="14" bestFit="1" customWidth="1"/>
    <col min="8480" max="8480" width="5.26953125" style="14" bestFit="1" customWidth="1"/>
    <col min="8481" max="8481" width="5.26953125" style="14" customWidth="1"/>
    <col min="8482" max="8483" width="9.1796875" style="14"/>
    <col min="8484" max="8484" width="6.54296875" style="14" customWidth="1"/>
    <col min="8485" max="8485" width="4.453125" style="14" bestFit="1" customWidth="1"/>
    <col min="8486" max="8487" width="3.26953125" style="14" bestFit="1" customWidth="1"/>
    <col min="8488" max="8488" width="4.81640625" style="14" customWidth="1"/>
    <col min="8489" max="8489" width="6.54296875" style="14" customWidth="1"/>
    <col min="8490" max="8490" width="5.81640625" style="14" customWidth="1"/>
    <col min="8491" max="8491" width="7.54296875" style="14" customWidth="1"/>
    <col min="8492" max="8492" width="6" style="14" customWidth="1"/>
    <col min="8493" max="8493" width="4.81640625" style="14" customWidth="1"/>
    <col min="8494" max="8494" width="4.81640625" style="14" bestFit="1" customWidth="1"/>
    <col min="8495" max="8495" width="5.26953125" style="14" bestFit="1" customWidth="1"/>
    <col min="8496" max="8496" width="5.26953125" style="14" customWidth="1"/>
    <col min="8497" max="8498" width="9.1796875" style="14"/>
    <col min="8499" max="8499" width="6.54296875" style="14" customWidth="1"/>
    <col min="8500" max="8500" width="4.453125" style="14" bestFit="1" customWidth="1"/>
    <col min="8501" max="8502" width="3.26953125" style="14" bestFit="1" customWidth="1"/>
    <col min="8503" max="8503" width="4.81640625" style="14" customWidth="1"/>
    <col min="8504" max="8504" width="6.54296875" style="14" customWidth="1"/>
    <col min="8505" max="8505" width="5.81640625" style="14" customWidth="1"/>
    <col min="8506" max="8506" width="7.54296875" style="14" customWidth="1"/>
    <col min="8507" max="8507" width="6" style="14" customWidth="1"/>
    <col min="8508" max="8508" width="4.81640625" style="14" customWidth="1"/>
    <col min="8509" max="8509" width="4.81640625" style="14" bestFit="1" customWidth="1"/>
    <col min="8510" max="8510" width="5.26953125" style="14" bestFit="1" customWidth="1"/>
    <col min="8511" max="8511" width="5.26953125" style="14" customWidth="1"/>
    <col min="8512" max="8513" width="9.1796875" style="14"/>
    <col min="8514" max="8514" width="6.54296875" style="14" customWidth="1"/>
    <col min="8515" max="8515" width="4.453125" style="14" bestFit="1" customWidth="1"/>
    <col min="8516" max="8517" width="3.26953125" style="14" bestFit="1" customWidth="1"/>
    <col min="8518" max="8518" width="4.81640625" style="14" customWidth="1"/>
    <col min="8519" max="8519" width="6.54296875" style="14" customWidth="1"/>
    <col min="8520" max="8520" width="5.81640625" style="14" customWidth="1"/>
    <col min="8521" max="8521" width="7.54296875" style="14" customWidth="1"/>
    <col min="8522" max="8522" width="6" style="14" customWidth="1"/>
    <col min="8523" max="8523" width="4.81640625" style="14" customWidth="1"/>
    <col min="8524" max="8524" width="4.81640625" style="14" bestFit="1" customWidth="1"/>
    <col min="8525" max="8525" width="5.26953125" style="14" bestFit="1" customWidth="1"/>
    <col min="8526" max="8526" width="5.26953125" style="14" customWidth="1"/>
    <col min="8527" max="8528" width="9.1796875" style="14"/>
    <col min="8529" max="8529" width="6.54296875" style="14" customWidth="1"/>
    <col min="8530" max="8530" width="4.453125" style="14" bestFit="1" customWidth="1"/>
    <col min="8531" max="8532" width="3.26953125" style="14" bestFit="1" customWidth="1"/>
    <col min="8533" max="8533" width="4.81640625" style="14" customWidth="1"/>
    <col min="8534" max="8534" width="6.54296875" style="14" customWidth="1"/>
    <col min="8535" max="8535" width="5.81640625" style="14" customWidth="1"/>
    <col min="8536" max="8536" width="7.54296875" style="14" customWidth="1"/>
    <col min="8537" max="8537" width="6" style="14" customWidth="1"/>
    <col min="8538" max="8538" width="4.81640625" style="14" customWidth="1"/>
    <col min="8539" max="8539" width="4.81640625" style="14" bestFit="1" customWidth="1"/>
    <col min="8540" max="8540" width="5.26953125" style="14" bestFit="1" customWidth="1"/>
    <col min="8541" max="8541" width="5.26953125" style="14" customWidth="1"/>
    <col min="8542" max="8543" width="9.1796875" style="14"/>
    <col min="8544" max="8544" width="6.54296875" style="14" customWidth="1"/>
    <col min="8545" max="8545" width="4.453125" style="14" bestFit="1" customWidth="1"/>
    <col min="8546" max="8547" width="3.26953125" style="14" bestFit="1" customWidth="1"/>
    <col min="8548" max="8548" width="4.81640625" style="14" customWidth="1"/>
    <col min="8549" max="8549" width="6.54296875" style="14" customWidth="1"/>
    <col min="8550" max="8550" width="5.81640625" style="14" customWidth="1"/>
    <col min="8551" max="8551" width="7.54296875" style="14" customWidth="1"/>
    <col min="8552" max="8552" width="6" style="14" customWidth="1"/>
    <col min="8553" max="8553" width="4.81640625" style="14" customWidth="1"/>
    <col min="8554" max="8554" width="4.81640625" style="14" bestFit="1" customWidth="1"/>
    <col min="8555" max="8555" width="5.26953125" style="14" bestFit="1" customWidth="1"/>
    <col min="8556" max="8556" width="5.26953125" style="14" customWidth="1"/>
    <col min="8557" max="8558" width="9.1796875" style="14"/>
    <col min="8559" max="8559" width="6.54296875" style="14" customWidth="1"/>
    <col min="8560" max="8560" width="4.453125" style="14" bestFit="1" customWidth="1"/>
    <col min="8561" max="8562" width="3.26953125" style="14" bestFit="1" customWidth="1"/>
    <col min="8563" max="8563" width="4.81640625" style="14" customWidth="1"/>
    <col min="8564" max="8564" width="6.54296875" style="14" customWidth="1"/>
    <col min="8565" max="8565" width="5.81640625" style="14" customWidth="1"/>
    <col min="8566" max="8566" width="7.54296875" style="14" customWidth="1"/>
    <col min="8567" max="8567" width="6" style="14" customWidth="1"/>
    <col min="8568" max="8568" width="4.81640625" style="14" customWidth="1"/>
    <col min="8569" max="8569" width="4.81640625" style="14" bestFit="1" customWidth="1"/>
    <col min="8570" max="8570" width="5.26953125" style="14" bestFit="1" customWidth="1"/>
    <col min="8571" max="8571" width="5.26953125" style="14" customWidth="1"/>
    <col min="8572" max="8573" width="9.1796875" style="14"/>
    <col min="8574" max="8574" width="6.54296875" style="14" customWidth="1"/>
    <col min="8575" max="8575" width="4.453125" style="14" bestFit="1" customWidth="1"/>
    <col min="8576" max="8577" width="3.26953125" style="14" bestFit="1" customWidth="1"/>
    <col min="8578" max="8578" width="4.81640625" style="14" customWidth="1"/>
    <col min="8579" max="8579" width="6.54296875" style="14" customWidth="1"/>
    <col min="8580" max="8580" width="5.81640625" style="14" customWidth="1"/>
    <col min="8581" max="8581" width="7.54296875" style="14" customWidth="1"/>
    <col min="8582" max="8582" width="6" style="14" customWidth="1"/>
    <col min="8583" max="8583" width="4.81640625" style="14" customWidth="1"/>
    <col min="8584" max="8584" width="4.81640625" style="14" bestFit="1" customWidth="1"/>
    <col min="8585" max="8585" width="5.26953125" style="14" bestFit="1" customWidth="1"/>
    <col min="8586" max="8586" width="5.26953125" style="14" customWidth="1"/>
    <col min="8587" max="8588" width="9.1796875" style="14"/>
    <col min="8589" max="8589" width="6.54296875" style="14" customWidth="1"/>
    <col min="8590" max="8590" width="4.453125" style="14" bestFit="1" customWidth="1"/>
    <col min="8591" max="8592" width="3.26953125" style="14" bestFit="1" customWidth="1"/>
    <col min="8593" max="8593" width="4.81640625" style="14" customWidth="1"/>
    <col min="8594" max="8594" width="6.54296875" style="14" customWidth="1"/>
    <col min="8595" max="8595" width="5.81640625" style="14" customWidth="1"/>
    <col min="8596" max="8596" width="7.54296875" style="14" customWidth="1"/>
    <col min="8597" max="8597" width="6" style="14" customWidth="1"/>
    <col min="8598" max="8598" width="4.81640625" style="14" customWidth="1"/>
    <col min="8599" max="8599" width="4.81640625" style="14" bestFit="1" customWidth="1"/>
    <col min="8600" max="8600" width="5.26953125" style="14" bestFit="1" customWidth="1"/>
    <col min="8601" max="8601" width="5.26953125" style="14" customWidth="1"/>
    <col min="8602" max="8603" width="9.1796875" style="14"/>
    <col min="8604" max="8604" width="6.54296875" style="14" customWidth="1"/>
    <col min="8605" max="8605" width="4.453125" style="14" bestFit="1" customWidth="1"/>
    <col min="8606" max="8607" width="3.26953125" style="14" bestFit="1" customWidth="1"/>
    <col min="8608" max="8608" width="4.81640625" style="14" customWidth="1"/>
    <col min="8609" max="8609" width="6.54296875" style="14" customWidth="1"/>
    <col min="8610" max="8610" width="5.81640625" style="14" customWidth="1"/>
    <col min="8611" max="8611" width="7.54296875" style="14" customWidth="1"/>
    <col min="8612" max="8612" width="6" style="14" customWidth="1"/>
    <col min="8613" max="8613" width="4.81640625" style="14" customWidth="1"/>
    <col min="8614" max="8614" width="4.81640625" style="14" bestFit="1" customWidth="1"/>
    <col min="8615" max="8615" width="5.26953125" style="14" bestFit="1" customWidth="1"/>
    <col min="8616" max="8616" width="5.26953125" style="14" customWidth="1"/>
    <col min="8617" max="8688" width="9.1796875" style="14"/>
    <col min="8689" max="8689" width="6.54296875" style="14" customWidth="1"/>
    <col min="8690" max="8690" width="4.453125" style="14" bestFit="1" customWidth="1"/>
    <col min="8691" max="8692" width="3.26953125" style="14" bestFit="1" customWidth="1"/>
    <col min="8693" max="8693" width="4.81640625" style="14" customWidth="1"/>
    <col min="8694" max="8694" width="6.54296875" style="14" customWidth="1"/>
    <col min="8695" max="8695" width="5.81640625" style="14" customWidth="1"/>
    <col min="8696" max="8696" width="7.54296875" style="14" customWidth="1"/>
    <col min="8697" max="8697" width="6" style="14" customWidth="1"/>
    <col min="8698" max="8698" width="4.81640625" style="14" customWidth="1"/>
    <col min="8699" max="8699" width="4.81640625" style="14" bestFit="1" customWidth="1"/>
    <col min="8700" max="8700" width="5.26953125" style="14" bestFit="1" customWidth="1"/>
    <col min="8701" max="8701" width="6.26953125" style="14" customWidth="1"/>
    <col min="8702" max="8706" width="8.7265625" style="14" customWidth="1"/>
    <col min="8707" max="8707" width="6" style="14" customWidth="1"/>
    <col min="8708" max="8708" width="9.1796875" style="14"/>
    <col min="8709" max="8709" width="24.1796875" style="14" bestFit="1" customWidth="1"/>
    <col min="8710" max="8710" width="6.54296875" style="14" customWidth="1"/>
    <col min="8711" max="8711" width="4.453125" style="14" bestFit="1" customWidth="1"/>
    <col min="8712" max="8713" width="3.26953125" style="14" bestFit="1" customWidth="1"/>
    <col min="8714" max="8714" width="4.81640625" style="14" customWidth="1"/>
    <col min="8715" max="8715" width="6.54296875" style="14" customWidth="1"/>
    <col min="8716" max="8716" width="5.81640625" style="14" customWidth="1"/>
    <col min="8717" max="8717" width="7.54296875" style="14" customWidth="1"/>
    <col min="8718" max="8718" width="6" style="14" customWidth="1"/>
    <col min="8719" max="8719" width="4.81640625" style="14" customWidth="1"/>
    <col min="8720" max="8720" width="4.81640625" style="14" bestFit="1" customWidth="1"/>
    <col min="8721" max="8721" width="5.26953125" style="14" bestFit="1" customWidth="1"/>
    <col min="8722" max="8722" width="5.26953125" style="14" customWidth="1"/>
    <col min="8723" max="8724" width="9.1796875" style="14"/>
    <col min="8725" max="8725" width="6.54296875" style="14" customWidth="1"/>
    <col min="8726" max="8726" width="4.453125" style="14" bestFit="1" customWidth="1"/>
    <col min="8727" max="8728" width="3.26953125" style="14" bestFit="1" customWidth="1"/>
    <col min="8729" max="8729" width="4.81640625" style="14" customWidth="1"/>
    <col min="8730" max="8730" width="6.54296875" style="14" customWidth="1"/>
    <col min="8731" max="8731" width="5.81640625" style="14" customWidth="1"/>
    <col min="8732" max="8732" width="7.54296875" style="14" customWidth="1"/>
    <col min="8733" max="8733" width="6" style="14" customWidth="1"/>
    <col min="8734" max="8734" width="4.81640625" style="14" customWidth="1"/>
    <col min="8735" max="8735" width="4.81640625" style="14" bestFit="1" customWidth="1"/>
    <col min="8736" max="8736" width="5.26953125" style="14" bestFit="1" customWidth="1"/>
    <col min="8737" max="8737" width="5.26953125" style="14" customWidth="1"/>
    <col min="8738" max="8739" width="9.1796875" style="14"/>
    <col min="8740" max="8740" width="6.54296875" style="14" customWidth="1"/>
    <col min="8741" max="8741" width="4.453125" style="14" bestFit="1" customWidth="1"/>
    <col min="8742" max="8743" width="3.26953125" style="14" bestFit="1" customWidth="1"/>
    <col min="8744" max="8744" width="4.81640625" style="14" customWidth="1"/>
    <col min="8745" max="8745" width="6.54296875" style="14" customWidth="1"/>
    <col min="8746" max="8746" width="5.81640625" style="14" customWidth="1"/>
    <col min="8747" max="8747" width="7.54296875" style="14" customWidth="1"/>
    <col min="8748" max="8748" width="6" style="14" customWidth="1"/>
    <col min="8749" max="8749" width="4.81640625" style="14" customWidth="1"/>
    <col min="8750" max="8750" width="4.81640625" style="14" bestFit="1" customWidth="1"/>
    <col min="8751" max="8751" width="5.26953125" style="14" bestFit="1" customWidth="1"/>
    <col min="8752" max="8752" width="5.26953125" style="14" customWidth="1"/>
    <col min="8753" max="8754" width="9.1796875" style="14"/>
    <col min="8755" max="8755" width="6.54296875" style="14" customWidth="1"/>
    <col min="8756" max="8756" width="4.453125" style="14" bestFit="1" customWidth="1"/>
    <col min="8757" max="8758" width="3.26953125" style="14" bestFit="1" customWidth="1"/>
    <col min="8759" max="8759" width="4.81640625" style="14" customWidth="1"/>
    <col min="8760" max="8760" width="6.54296875" style="14" customWidth="1"/>
    <col min="8761" max="8761" width="5.81640625" style="14" customWidth="1"/>
    <col min="8762" max="8762" width="7.54296875" style="14" customWidth="1"/>
    <col min="8763" max="8763" width="6" style="14" customWidth="1"/>
    <col min="8764" max="8764" width="4.81640625" style="14" customWidth="1"/>
    <col min="8765" max="8765" width="4.81640625" style="14" bestFit="1" customWidth="1"/>
    <col min="8766" max="8766" width="5.26953125" style="14" bestFit="1" customWidth="1"/>
    <col min="8767" max="8767" width="5.26953125" style="14" customWidth="1"/>
    <col min="8768" max="8769" width="9.1796875" style="14"/>
    <col min="8770" max="8770" width="6.54296875" style="14" customWidth="1"/>
    <col min="8771" max="8771" width="4.453125" style="14" bestFit="1" customWidth="1"/>
    <col min="8772" max="8773" width="3.26953125" style="14" bestFit="1" customWidth="1"/>
    <col min="8774" max="8774" width="4.81640625" style="14" customWidth="1"/>
    <col min="8775" max="8775" width="6.54296875" style="14" customWidth="1"/>
    <col min="8776" max="8776" width="5.81640625" style="14" customWidth="1"/>
    <col min="8777" max="8777" width="7.54296875" style="14" customWidth="1"/>
    <col min="8778" max="8778" width="6" style="14" customWidth="1"/>
    <col min="8779" max="8779" width="4.81640625" style="14" customWidth="1"/>
    <col min="8780" max="8780" width="4.81640625" style="14" bestFit="1" customWidth="1"/>
    <col min="8781" max="8781" width="5.26953125" style="14" bestFit="1" customWidth="1"/>
    <col min="8782" max="8782" width="5.26953125" style="14" customWidth="1"/>
    <col min="8783" max="8784" width="9.1796875" style="14"/>
    <col min="8785" max="8785" width="6.54296875" style="14" customWidth="1"/>
    <col min="8786" max="8786" width="4.453125" style="14" bestFit="1" customWidth="1"/>
    <col min="8787" max="8788" width="3.26953125" style="14" bestFit="1" customWidth="1"/>
    <col min="8789" max="8789" width="4.81640625" style="14" customWidth="1"/>
    <col min="8790" max="8790" width="6.54296875" style="14" customWidth="1"/>
    <col min="8791" max="8791" width="5.81640625" style="14" customWidth="1"/>
    <col min="8792" max="8792" width="7.54296875" style="14" customWidth="1"/>
    <col min="8793" max="8793" width="6" style="14" customWidth="1"/>
    <col min="8794" max="8794" width="4.81640625" style="14" customWidth="1"/>
    <col min="8795" max="8795" width="4.81640625" style="14" bestFit="1" customWidth="1"/>
    <col min="8796" max="8796" width="5.26953125" style="14" bestFit="1" customWidth="1"/>
    <col min="8797" max="8797" width="5.26953125" style="14" customWidth="1"/>
    <col min="8798" max="8799" width="9.1796875" style="14"/>
    <col min="8800" max="8800" width="6.54296875" style="14" customWidth="1"/>
    <col min="8801" max="8801" width="4.453125" style="14" bestFit="1" customWidth="1"/>
    <col min="8802" max="8803" width="3.26953125" style="14" bestFit="1" customWidth="1"/>
    <col min="8804" max="8804" width="4.81640625" style="14" customWidth="1"/>
    <col min="8805" max="8805" width="6.54296875" style="14" customWidth="1"/>
    <col min="8806" max="8806" width="5.81640625" style="14" customWidth="1"/>
    <col min="8807" max="8807" width="7.54296875" style="14" customWidth="1"/>
    <col min="8808" max="8808" width="6" style="14" customWidth="1"/>
    <col min="8809" max="8809" width="4.81640625" style="14" customWidth="1"/>
    <col min="8810" max="8810" width="4.81640625" style="14" bestFit="1" customWidth="1"/>
    <col min="8811" max="8811" width="5.26953125" style="14" bestFit="1" customWidth="1"/>
    <col min="8812" max="8812" width="5.26953125" style="14" customWidth="1"/>
    <col min="8813" max="8814" width="9.1796875" style="14"/>
    <col min="8815" max="8815" width="6.54296875" style="14" customWidth="1"/>
    <col min="8816" max="8816" width="4.453125" style="14" bestFit="1" customWidth="1"/>
    <col min="8817" max="8818" width="3.26953125" style="14" bestFit="1" customWidth="1"/>
    <col min="8819" max="8819" width="4.81640625" style="14" customWidth="1"/>
    <col min="8820" max="8820" width="6.54296875" style="14" customWidth="1"/>
    <col min="8821" max="8821" width="5.81640625" style="14" customWidth="1"/>
    <col min="8822" max="8822" width="7.54296875" style="14" customWidth="1"/>
    <col min="8823" max="8823" width="6" style="14" customWidth="1"/>
    <col min="8824" max="8824" width="4.81640625" style="14" customWidth="1"/>
    <col min="8825" max="8825" width="4.81640625" style="14" bestFit="1" customWidth="1"/>
    <col min="8826" max="8826" width="5.26953125" style="14" bestFit="1" customWidth="1"/>
    <col min="8827" max="8827" width="5.26953125" style="14" customWidth="1"/>
    <col min="8828" max="8829" width="9.1796875" style="14"/>
    <col min="8830" max="8830" width="6.54296875" style="14" customWidth="1"/>
    <col min="8831" max="8831" width="4.453125" style="14" bestFit="1" customWidth="1"/>
    <col min="8832" max="8833" width="3.26953125" style="14" bestFit="1" customWidth="1"/>
    <col min="8834" max="8834" width="4.81640625" style="14" customWidth="1"/>
    <col min="8835" max="8835" width="6.54296875" style="14" customWidth="1"/>
    <col min="8836" max="8836" width="5.81640625" style="14" customWidth="1"/>
    <col min="8837" max="8837" width="7.54296875" style="14" customWidth="1"/>
    <col min="8838" max="8838" width="6" style="14" customWidth="1"/>
    <col min="8839" max="8839" width="4.81640625" style="14" customWidth="1"/>
    <col min="8840" max="8840" width="4.81640625" style="14" bestFit="1" customWidth="1"/>
    <col min="8841" max="8841" width="5.26953125" style="14" bestFit="1" customWidth="1"/>
    <col min="8842" max="8842" width="5.26953125" style="14" customWidth="1"/>
    <col min="8843" max="8844" width="9.1796875" style="14"/>
    <col min="8845" max="8845" width="6.54296875" style="14" customWidth="1"/>
    <col min="8846" max="8846" width="4.453125" style="14" bestFit="1" customWidth="1"/>
    <col min="8847" max="8848" width="3.26953125" style="14" bestFit="1" customWidth="1"/>
    <col min="8849" max="8849" width="4.81640625" style="14" customWidth="1"/>
    <col min="8850" max="8850" width="6.54296875" style="14" customWidth="1"/>
    <col min="8851" max="8851" width="5.81640625" style="14" customWidth="1"/>
    <col min="8852" max="8852" width="7.54296875" style="14" customWidth="1"/>
    <col min="8853" max="8853" width="6" style="14" customWidth="1"/>
    <col min="8854" max="8854" width="4.81640625" style="14" customWidth="1"/>
    <col min="8855" max="8855" width="4.81640625" style="14" bestFit="1" customWidth="1"/>
    <col min="8856" max="8856" width="5.26953125" style="14" bestFit="1" customWidth="1"/>
    <col min="8857" max="8857" width="5.26953125" style="14" customWidth="1"/>
    <col min="8858" max="8859" width="9.1796875" style="14"/>
    <col min="8860" max="8860" width="6.54296875" style="14" customWidth="1"/>
    <col min="8861" max="8861" width="4.453125" style="14" bestFit="1" customWidth="1"/>
    <col min="8862" max="8863" width="3.26953125" style="14" bestFit="1" customWidth="1"/>
    <col min="8864" max="8864" width="4.81640625" style="14" customWidth="1"/>
    <col min="8865" max="8865" width="6.54296875" style="14" customWidth="1"/>
    <col min="8866" max="8866" width="5.81640625" style="14" customWidth="1"/>
    <col min="8867" max="8867" width="7.54296875" style="14" customWidth="1"/>
    <col min="8868" max="8868" width="6" style="14" customWidth="1"/>
    <col min="8869" max="8869" width="4.81640625" style="14" customWidth="1"/>
    <col min="8870" max="8870" width="4.81640625" style="14" bestFit="1" customWidth="1"/>
    <col min="8871" max="8871" width="5.26953125" style="14" bestFit="1" customWidth="1"/>
    <col min="8872" max="8872" width="5.26953125" style="14" customWidth="1"/>
    <col min="8873" max="8944" width="9.1796875" style="14"/>
    <col min="8945" max="8945" width="6.54296875" style="14" customWidth="1"/>
    <col min="8946" max="8946" width="4.453125" style="14" bestFit="1" customWidth="1"/>
    <col min="8947" max="8948" width="3.26953125" style="14" bestFit="1" customWidth="1"/>
    <col min="8949" max="8949" width="4.81640625" style="14" customWidth="1"/>
    <col min="8950" max="8950" width="6.54296875" style="14" customWidth="1"/>
    <col min="8951" max="8951" width="5.81640625" style="14" customWidth="1"/>
    <col min="8952" max="8952" width="7.54296875" style="14" customWidth="1"/>
    <col min="8953" max="8953" width="6" style="14" customWidth="1"/>
    <col min="8954" max="8954" width="4.81640625" style="14" customWidth="1"/>
    <col min="8955" max="8955" width="4.81640625" style="14" bestFit="1" customWidth="1"/>
    <col min="8956" max="8956" width="5.26953125" style="14" bestFit="1" customWidth="1"/>
    <col min="8957" max="8957" width="6.26953125" style="14" customWidth="1"/>
    <col min="8958" max="8962" width="8.7265625" style="14" customWidth="1"/>
    <col min="8963" max="8963" width="6" style="14" customWidth="1"/>
    <col min="8964" max="8964" width="9.1796875" style="14"/>
    <col min="8965" max="8965" width="24.1796875" style="14" bestFit="1" customWidth="1"/>
    <col min="8966" max="8966" width="6.54296875" style="14" customWidth="1"/>
    <col min="8967" max="8967" width="4.453125" style="14" bestFit="1" customWidth="1"/>
    <col min="8968" max="8969" width="3.26953125" style="14" bestFit="1" customWidth="1"/>
    <col min="8970" max="8970" width="4.81640625" style="14" customWidth="1"/>
    <col min="8971" max="8971" width="6.54296875" style="14" customWidth="1"/>
    <col min="8972" max="8972" width="5.81640625" style="14" customWidth="1"/>
    <col min="8973" max="8973" width="7.54296875" style="14" customWidth="1"/>
    <col min="8974" max="8974" width="6" style="14" customWidth="1"/>
    <col min="8975" max="8975" width="4.81640625" style="14" customWidth="1"/>
    <col min="8976" max="8976" width="4.81640625" style="14" bestFit="1" customWidth="1"/>
    <col min="8977" max="8977" width="5.26953125" style="14" bestFit="1" customWidth="1"/>
    <col min="8978" max="8978" width="5.26953125" style="14" customWidth="1"/>
    <col min="8979" max="8980" width="9.1796875" style="14"/>
    <col min="8981" max="8981" width="6.54296875" style="14" customWidth="1"/>
    <col min="8982" max="8982" width="4.453125" style="14" bestFit="1" customWidth="1"/>
    <col min="8983" max="8984" width="3.26953125" style="14" bestFit="1" customWidth="1"/>
    <col min="8985" max="8985" width="4.81640625" style="14" customWidth="1"/>
    <col min="8986" max="8986" width="6.54296875" style="14" customWidth="1"/>
    <col min="8987" max="8987" width="5.81640625" style="14" customWidth="1"/>
    <col min="8988" max="8988" width="7.54296875" style="14" customWidth="1"/>
    <col min="8989" max="8989" width="6" style="14" customWidth="1"/>
    <col min="8990" max="8990" width="4.81640625" style="14" customWidth="1"/>
    <col min="8991" max="8991" width="4.81640625" style="14" bestFit="1" customWidth="1"/>
    <col min="8992" max="8992" width="5.26953125" style="14" bestFit="1" customWidth="1"/>
    <col min="8993" max="8993" width="5.26953125" style="14" customWidth="1"/>
    <col min="8994" max="8995" width="9.1796875" style="14"/>
    <col min="8996" max="8996" width="6.54296875" style="14" customWidth="1"/>
    <col min="8997" max="8997" width="4.453125" style="14" bestFit="1" customWidth="1"/>
    <col min="8998" max="8999" width="3.26953125" style="14" bestFit="1" customWidth="1"/>
    <col min="9000" max="9000" width="4.81640625" style="14" customWidth="1"/>
    <col min="9001" max="9001" width="6.54296875" style="14" customWidth="1"/>
    <col min="9002" max="9002" width="5.81640625" style="14" customWidth="1"/>
    <col min="9003" max="9003" width="7.54296875" style="14" customWidth="1"/>
    <col min="9004" max="9004" width="6" style="14" customWidth="1"/>
    <col min="9005" max="9005" width="4.81640625" style="14" customWidth="1"/>
    <col min="9006" max="9006" width="4.81640625" style="14" bestFit="1" customWidth="1"/>
    <col min="9007" max="9007" width="5.26953125" style="14" bestFit="1" customWidth="1"/>
    <col min="9008" max="9008" width="5.26953125" style="14" customWidth="1"/>
    <col min="9009" max="9010" width="9.1796875" style="14"/>
    <col min="9011" max="9011" width="6.54296875" style="14" customWidth="1"/>
    <col min="9012" max="9012" width="4.453125" style="14" bestFit="1" customWidth="1"/>
    <col min="9013" max="9014" width="3.26953125" style="14" bestFit="1" customWidth="1"/>
    <col min="9015" max="9015" width="4.81640625" style="14" customWidth="1"/>
    <col min="9016" max="9016" width="6.54296875" style="14" customWidth="1"/>
    <col min="9017" max="9017" width="5.81640625" style="14" customWidth="1"/>
    <col min="9018" max="9018" width="7.54296875" style="14" customWidth="1"/>
    <col min="9019" max="9019" width="6" style="14" customWidth="1"/>
    <col min="9020" max="9020" width="4.81640625" style="14" customWidth="1"/>
    <col min="9021" max="9021" width="4.81640625" style="14" bestFit="1" customWidth="1"/>
    <col min="9022" max="9022" width="5.26953125" style="14" bestFit="1" customWidth="1"/>
    <col min="9023" max="9023" width="5.26953125" style="14" customWidth="1"/>
    <col min="9024" max="9025" width="9.1796875" style="14"/>
    <col min="9026" max="9026" width="6.54296875" style="14" customWidth="1"/>
    <col min="9027" max="9027" width="4.453125" style="14" bestFit="1" customWidth="1"/>
    <col min="9028" max="9029" width="3.26953125" style="14" bestFit="1" customWidth="1"/>
    <col min="9030" max="9030" width="4.81640625" style="14" customWidth="1"/>
    <col min="9031" max="9031" width="6.54296875" style="14" customWidth="1"/>
    <col min="9032" max="9032" width="5.81640625" style="14" customWidth="1"/>
    <col min="9033" max="9033" width="7.54296875" style="14" customWidth="1"/>
    <col min="9034" max="9034" width="6" style="14" customWidth="1"/>
    <col min="9035" max="9035" width="4.81640625" style="14" customWidth="1"/>
    <col min="9036" max="9036" width="4.81640625" style="14" bestFit="1" customWidth="1"/>
    <col min="9037" max="9037" width="5.26953125" style="14" bestFit="1" customWidth="1"/>
    <col min="9038" max="9038" width="5.26953125" style="14" customWidth="1"/>
    <col min="9039" max="9040" width="9.1796875" style="14"/>
    <col min="9041" max="9041" width="6.54296875" style="14" customWidth="1"/>
    <col min="9042" max="9042" width="4.453125" style="14" bestFit="1" customWidth="1"/>
    <col min="9043" max="9044" width="3.26953125" style="14" bestFit="1" customWidth="1"/>
    <col min="9045" max="9045" width="4.81640625" style="14" customWidth="1"/>
    <col min="9046" max="9046" width="6.54296875" style="14" customWidth="1"/>
    <col min="9047" max="9047" width="5.81640625" style="14" customWidth="1"/>
    <col min="9048" max="9048" width="7.54296875" style="14" customWidth="1"/>
    <col min="9049" max="9049" width="6" style="14" customWidth="1"/>
    <col min="9050" max="9050" width="4.81640625" style="14" customWidth="1"/>
    <col min="9051" max="9051" width="4.81640625" style="14" bestFit="1" customWidth="1"/>
    <col min="9052" max="9052" width="5.26953125" style="14" bestFit="1" customWidth="1"/>
    <col min="9053" max="9053" width="5.26953125" style="14" customWidth="1"/>
    <col min="9054" max="9055" width="9.1796875" style="14"/>
    <col min="9056" max="9056" width="6.54296875" style="14" customWidth="1"/>
    <col min="9057" max="9057" width="4.453125" style="14" bestFit="1" customWidth="1"/>
    <col min="9058" max="9059" width="3.26953125" style="14" bestFit="1" customWidth="1"/>
    <col min="9060" max="9060" width="4.81640625" style="14" customWidth="1"/>
    <col min="9061" max="9061" width="6.54296875" style="14" customWidth="1"/>
    <col min="9062" max="9062" width="5.81640625" style="14" customWidth="1"/>
    <col min="9063" max="9063" width="7.54296875" style="14" customWidth="1"/>
    <col min="9064" max="9064" width="6" style="14" customWidth="1"/>
    <col min="9065" max="9065" width="4.81640625" style="14" customWidth="1"/>
    <col min="9066" max="9066" width="4.81640625" style="14" bestFit="1" customWidth="1"/>
    <col min="9067" max="9067" width="5.26953125" style="14" bestFit="1" customWidth="1"/>
    <col min="9068" max="9068" width="5.26953125" style="14" customWidth="1"/>
    <col min="9069" max="9070" width="9.1796875" style="14"/>
    <col min="9071" max="9071" width="6.54296875" style="14" customWidth="1"/>
    <col min="9072" max="9072" width="4.453125" style="14" bestFit="1" customWidth="1"/>
    <col min="9073" max="9074" width="3.26953125" style="14" bestFit="1" customWidth="1"/>
    <col min="9075" max="9075" width="4.81640625" style="14" customWidth="1"/>
    <col min="9076" max="9076" width="6.54296875" style="14" customWidth="1"/>
    <col min="9077" max="9077" width="5.81640625" style="14" customWidth="1"/>
    <col min="9078" max="9078" width="7.54296875" style="14" customWidth="1"/>
    <col min="9079" max="9079" width="6" style="14" customWidth="1"/>
    <col min="9080" max="9080" width="4.81640625" style="14" customWidth="1"/>
    <col min="9081" max="9081" width="4.81640625" style="14" bestFit="1" customWidth="1"/>
    <col min="9082" max="9082" width="5.26953125" style="14" bestFit="1" customWidth="1"/>
    <col min="9083" max="9083" width="5.26953125" style="14" customWidth="1"/>
    <col min="9084" max="9085" width="9.1796875" style="14"/>
    <col min="9086" max="9086" width="6.54296875" style="14" customWidth="1"/>
    <col min="9087" max="9087" width="4.453125" style="14" bestFit="1" customWidth="1"/>
    <col min="9088" max="9089" width="3.26953125" style="14" bestFit="1" customWidth="1"/>
    <col min="9090" max="9090" width="4.81640625" style="14" customWidth="1"/>
    <col min="9091" max="9091" width="6.54296875" style="14" customWidth="1"/>
    <col min="9092" max="9092" width="5.81640625" style="14" customWidth="1"/>
    <col min="9093" max="9093" width="7.54296875" style="14" customWidth="1"/>
    <col min="9094" max="9094" width="6" style="14" customWidth="1"/>
    <col min="9095" max="9095" width="4.81640625" style="14" customWidth="1"/>
    <col min="9096" max="9096" width="4.81640625" style="14" bestFit="1" customWidth="1"/>
    <col min="9097" max="9097" width="5.26953125" style="14" bestFit="1" customWidth="1"/>
    <col min="9098" max="9098" width="5.26953125" style="14" customWidth="1"/>
    <col min="9099" max="9100" width="9.1796875" style="14"/>
    <col min="9101" max="9101" width="6.54296875" style="14" customWidth="1"/>
    <col min="9102" max="9102" width="4.453125" style="14" bestFit="1" customWidth="1"/>
    <col min="9103" max="9104" width="3.26953125" style="14" bestFit="1" customWidth="1"/>
    <col min="9105" max="9105" width="4.81640625" style="14" customWidth="1"/>
    <col min="9106" max="9106" width="6.54296875" style="14" customWidth="1"/>
    <col min="9107" max="9107" width="5.81640625" style="14" customWidth="1"/>
    <col min="9108" max="9108" width="7.54296875" style="14" customWidth="1"/>
    <col min="9109" max="9109" width="6" style="14" customWidth="1"/>
    <col min="9110" max="9110" width="4.81640625" style="14" customWidth="1"/>
    <col min="9111" max="9111" width="4.81640625" style="14" bestFit="1" customWidth="1"/>
    <col min="9112" max="9112" width="5.26953125" style="14" bestFit="1" customWidth="1"/>
    <col min="9113" max="9113" width="5.26953125" style="14" customWidth="1"/>
    <col min="9114" max="9115" width="9.1796875" style="14"/>
    <col min="9116" max="9116" width="6.54296875" style="14" customWidth="1"/>
    <col min="9117" max="9117" width="4.453125" style="14" bestFit="1" customWidth="1"/>
    <col min="9118" max="9119" width="3.26953125" style="14" bestFit="1" customWidth="1"/>
    <col min="9120" max="9120" width="4.81640625" style="14" customWidth="1"/>
    <col min="9121" max="9121" width="6.54296875" style="14" customWidth="1"/>
    <col min="9122" max="9122" width="5.81640625" style="14" customWidth="1"/>
    <col min="9123" max="9123" width="7.54296875" style="14" customWidth="1"/>
    <col min="9124" max="9124" width="6" style="14" customWidth="1"/>
    <col min="9125" max="9125" width="4.81640625" style="14" customWidth="1"/>
    <col min="9126" max="9126" width="4.81640625" style="14" bestFit="1" customWidth="1"/>
    <col min="9127" max="9127" width="5.26953125" style="14" bestFit="1" customWidth="1"/>
    <col min="9128" max="9128" width="5.26953125" style="14" customWidth="1"/>
    <col min="9129" max="9200" width="9.1796875" style="14"/>
    <col min="9201" max="9201" width="6.54296875" style="14" customWidth="1"/>
    <col min="9202" max="9202" width="4.453125" style="14" bestFit="1" customWidth="1"/>
    <col min="9203" max="9204" width="3.26953125" style="14" bestFit="1" customWidth="1"/>
    <col min="9205" max="9205" width="4.81640625" style="14" customWidth="1"/>
    <col min="9206" max="9206" width="6.54296875" style="14" customWidth="1"/>
    <col min="9207" max="9207" width="5.81640625" style="14" customWidth="1"/>
    <col min="9208" max="9208" width="7.54296875" style="14" customWidth="1"/>
    <col min="9209" max="9209" width="6" style="14" customWidth="1"/>
    <col min="9210" max="9210" width="4.81640625" style="14" customWidth="1"/>
    <col min="9211" max="9211" width="4.81640625" style="14" bestFit="1" customWidth="1"/>
    <col min="9212" max="9212" width="5.26953125" style="14" bestFit="1" customWidth="1"/>
    <col min="9213" max="9213" width="6.26953125" style="14" customWidth="1"/>
    <col min="9214" max="9218" width="8.7265625" style="14" customWidth="1"/>
    <col min="9219" max="9219" width="6" style="14" customWidth="1"/>
    <col min="9220" max="9220" width="9.1796875" style="14"/>
    <col min="9221" max="9221" width="24.1796875" style="14" bestFit="1" customWidth="1"/>
    <col min="9222" max="9222" width="6.54296875" style="14" customWidth="1"/>
    <col min="9223" max="9223" width="4.453125" style="14" bestFit="1" customWidth="1"/>
    <col min="9224" max="9225" width="3.26953125" style="14" bestFit="1" customWidth="1"/>
    <col min="9226" max="9226" width="4.81640625" style="14" customWidth="1"/>
    <col min="9227" max="9227" width="6.54296875" style="14" customWidth="1"/>
    <col min="9228" max="9228" width="5.81640625" style="14" customWidth="1"/>
    <col min="9229" max="9229" width="7.54296875" style="14" customWidth="1"/>
    <col min="9230" max="9230" width="6" style="14" customWidth="1"/>
    <col min="9231" max="9231" width="4.81640625" style="14" customWidth="1"/>
    <col min="9232" max="9232" width="4.81640625" style="14" bestFit="1" customWidth="1"/>
    <col min="9233" max="9233" width="5.26953125" style="14" bestFit="1" customWidth="1"/>
    <col min="9234" max="9234" width="5.26953125" style="14" customWidth="1"/>
    <col min="9235" max="9236" width="9.1796875" style="14"/>
    <col min="9237" max="9237" width="6.54296875" style="14" customWidth="1"/>
    <col min="9238" max="9238" width="4.453125" style="14" bestFit="1" customWidth="1"/>
    <col min="9239" max="9240" width="3.26953125" style="14" bestFit="1" customWidth="1"/>
    <col min="9241" max="9241" width="4.81640625" style="14" customWidth="1"/>
    <col min="9242" max="9242" width="6.54296875" style="14" customWidth="1"/>
    <col min="9243" max="9243" width="5.81640625" style="14" customWidth="1"/>
    <col min="9244" max="9244" width="7.54296875" style="14" customWidth="1"/>
    <col min="9245" max="9245" width="6" style="14" customWidth="1"/>
    <col min="9246" max="9246" width="4.81640625" style="14" customWidth="1"/>
    <col min="9247" max="9247" width="4.81640625" style="14" bestFit="1" customWidth="1"/>
    <col min="9248" max="9248" width="5.26953125" style="14" bestFit="1" customWidth="1"/>
    <col min="9249" max="9249" width="5.26953125" style="14" customWidth="1"/>
    <col min="9250" max="9251" width="9.1796875" style="14"/>
    <col min="9252" max="9252" width="6.54296875" style="14" customWidth="1"/>
    <col min="9253" max="9253" width="4.453125" style="14" bestFit="1" customWidth="1"/>
    <col min="9254" max="9255" width="3.26953125" style="14" bestFit="1" customWidth="1"/>
    <col min="9256" max="9256" width="4.81640625" style="14" customWidth="1"/>
    <col min="9257" max="9257" width="6.54296875" style="14" customWidth="1"/>
    <col min="9258" max="9258" width="5.81640625" style="14" customWidth="1"/>
    <col min="9259" max="9259" width="7.54296875" style="14" customWidth="1"/>
    <col min="9260" max="9260" width="6" style="14" customWidth="1"/>
    <col min="9261" max="9261" width="4.81640625" style="14" customWidth="1"/>
    <col min="9262" max="9262" width="4.81640625" style="14" bestFit="1" customWidth="1"/>
    <col min="9263" max="9263" width="5.26953125" style="14" bestFit="1" customWidth="1"/>
    <col min="9264" max="9264" width="5.26953125" style="14" customWidth="1"/>
    <col min="9265" max="9266" width="9.1796875" style="14"/>
    <col min="9267" max="9267" width="6.54296875" style="14" customWidth="1"/>
    <col min="9268" max="9268" width="4.453125" style="14" bestFit="1" customWidth="1"/>
    <col min="9269" max="9270" width="3.26953125" style="14" bestFit="1" customWidth="1"/>
    <col min="9271" max="9271" width="4.81640625" style="14" customWidth="1"/>
    <col min="9272" max="9272" width="6.54296875" style="14" customWidth="1"/>
    <col min="9273" max="9273" width="5.81640625" style="14" customWidth="1"/>
    <col min="9274" max="9274" width="7.54296875" style="14" customWidth="1"/>
    <col min="9275" max="9275" width="6" style="14" customWidth="1"/>
    <col min="9276" max="9276" width="4.81640625" style="14" customWidth="1"/>
    <col min="9277" max="9277" width="4.81640625" style="14" bestFit="1" customWidth="1"/>
    <col min="9278" max="9278" width="5.26953125" style="14" bestFit="1" customWidth="1"/>
    <col min="9279" max="9279" width="5.26953125" style="14" customWidth="1"/>
    <col min="9280" max="9281" width="9.1796875" style="14"/>
    <col min="9282" max="9282" width="6.54296875" style="14" customWidth="1"/>
    <col min="9283" max="9283" width="4.453125" style="14" bestFit="1" customWidth="1"/>
    <col min="9284" max="9285" width="3.26953125" style="14" bestFit="1" customWidth="1"/>
    <col min="9286" max="9286" width="4.81640625" style="14" customWidth="1"/>
    <col min="9287" max="9287" width="6.54296875" style="14" customWidth="1"/>
    <col min="9288" max="9288" width="5.81640625" style="14" customWidth="1"/>
    <col min="9289" max="9289" width="7.54296875" style="14" customWidth="1"/>
    <col min="9290" max="9290" width="6" style="14" customWidth="1"/>
    <col min="9291" max="9291" width="4.81640625" style="14" customWidth="1"/>
    <col min="9292" max="9292" width="4.81640625" style="14" bestFit="1" customWidth="1"/>
    <col min="9293" max="9293" width="5.26953125" style="14" bestFit="1" customWidth="1"/>
    <col min="9294" max="9294" width="5.26953125" style="14" customWidth="1"/>
    <col min="9295" max="9296" width="9.1796875" style="14"/>
    <col min="9297" max="9297" width="6.54296875" style="14" customWidth="1"/>
    <col min="9298" max="9298" width="4.453125" style="14" bestFit="1" customWidth="1"/>
    <col min="9299" max="9300" width="3.26953125" style="14" bestFit="1" customWidth="1"/>
    <col min="9301" max="9301" width="4.81640625" style="14" customWidth="1"/>
    <col min="9302" max="9302" width="6.54296875" style="14" customWidth="1"/>
    <col min="9303" max="9303" width="5.81640625" style="14" customWidth="1"/>
    <col min="9304" max="9304" width="7.54296875" style="14" customWidth="1"/>
    <col min="9305" max="9305" width="6" style="14" customWidth="1"/>
    <col min="9306" max="9306" width="4.81640625" style="14" customWidth="1"/>
    <col min="9307" max="9307" width="4.81640625" style="14" bestFit="1" customWidth="1"/>
    <col min="9308" max="9308" width="5.26953125" style="14" bestFit="1" customWidth="1"/>
    <col min="9309" max="9309" width="5.26953125" style="14" customWidth="1"/>
    <col min="9310" max="9311" width="9.1796875" style="14"/>
    <col min="9312" max="9312" width="6.54296875" style="14" customWidth="1"/>
    <col min="9313" max="9313" width="4.453125" style="14" bestFit="1" customWidth="1"/>
    <col min="9314" max="9315" width="3.26953125" style="14" bestFit="1" customWidth="1"/>
    <col min="9316" max="9316" width="4.81640625" style="14" customWidth="1"/>
    <col min="9317" max="9317" width="6.54296875" style="14" customWidth="1"/>
    <col min="9318" max="9318" width="5.81640625" style="14" customWidth="1"/>
    <col min="9319" max="9319" width="7.54296875" style="14" customWidth="1"/>
    <col min="9320" max="9320" width="6" style="14" customWidth="1"/>
    <col min="9321" max="9321" width="4.81640625" style="14" customWidth="1"/>
    <col min="9322" max="9322" width="4.81640625" style="14" bestFit="1" customWidth="1"/>
    <col min="9323" max="9323" width="5.26953125" style="14" bestFit="1" customWidth="1"/>
    <col min="9324" max="9324" width="5.26953125" style="14" customWidth="1"/>
    <col min="9325" max="9326" width="9.1796875" style="14"/>
    <col min="9327" max="9327" width="6.54296875" style="14" customWidth="1"/>
    <col min="9328" max="9328" width="4.453125" style="14" bestFit="1" customWidth="1"/>
    <col min="9329" max="9330" width="3.26953125" style="14" bestFit="1" customWidth="1"/>
    <col min="9331" max="9331" width="4.81640625" style="14" customWidth="1"/>
    <col min="9332" max="9332" width="6.54296875" style="14" customWidth="1"/>
    <col min="9333" max="9333" width="5.81640625" style="14" customWidth="1"/>
    <col min="9334" max="9334" width="7.54296875" style="14" customWidth="1"/>
    <col min="9335" max="9335" width="6" style="14" customWidth="1"/>
    <col min="9336" max="9336" width="4.81640625" style="14" customWidth="1"/>
    <col min="9337" max="9337" width="4.81640625" style="14" bestFit="1" customWidth="1"/>
    <col min="9338" max="9338" width="5.26953125" style="14" bestFit="1" customWidth="1"/>
    <col min="9339" max="9339" width="5.26953125" style="14" customWidth="1"/>
    <col min="9340" max="9341" width="9.1796875" style="14"/>
    <col min="9342" max="9342" width="6.54296875" style="14" customWidth="1"/>
    <col min="9343" max="9343" width="4.453125" style="14" bestFit="1" customWidth="1"/>
    <col min="9344" max="9345" width="3.26953125" style="14" bestFit="1" customWidth="1"/>
    <col min="9346" max="9346" width="4.81640625" style="14" customWidth="1"/>
    <col min="9347" max="9347" width="6.54296875" style="14" customWidth="1"/>
    <col min="9348" max="9348" width="5.81640625" style="14" customWidth="1"/>
    <col min="9349" max="9349" width="7.54296875" style="14" customWidth="1"/>
    <col min="9350" max="9350" width="6" style="14" customWidth="1"/>
    <col min="9351" max="9351" width="4.81640625" style="14" customWidth="1"/>
    <col min="9352" max="9352" width="4.81640625" style="14" bestFit="1" customWidth="1"/>
    <col min="9353" max="9353" width="5.26953125" style="14" bestFit="1" customWidth="1"/>
    <col min="9354" max="9354" width="5.26953125" style="14" customWidth="1"/>
    <col min="9355" max="9356" width="9.1796875" style="14"/>
    <col min="9357" max="9357" width="6.54296875" style="14" customWidth="1"/>
    <col min="9358" max="9358" width="4.453125" style="14" bestFit="1" customWidth="1"/>
    <col min="9359" max="9360" width="3.26953125" style="14" bestFit="1" customWidth="1"/>
    <col min="9361" max="9361" width="4.81640625" style="14" customWidth="1"/>
    <col min="9362" max="9362" width="6.54296875" style="14" customWidth="1"/>
    <col min="9363" max="9363" width="5.81640625" style="14" customWidth="1"/>
    <col min="9364" max="9364" width="7.54296875" style="14" customWidth="1"/>
    <col min="9365" max="9365" width="6" style="14" customWidth="1"/>
    <col min="9366" max="9366" width="4.81640625" style="14" customWidth="1"/>
    <col min="9367" max="9367" width="4.81640625" style="14" bestFit="1" customWidth="1"/>
    <col min="9368" max="9368" width="5.26953125" style="14" bestFit="1" customWidth="1"/>
    <col min="9369" max="9369" width="5.26953125" style="14" customWidth="1"/>
    <col min="9370" max="9371" width="9.1796875" style="14"/>
    <col min="9372" max="9372" width="6.54296875" style="14" customWidth="1"/>
    <col min="9373" max="9373" width="4.453125" style="14" bestFit="1" customWidth="1"/>
    <col min="9374" max="9375" width="3.26953125" style="14" bestFit="1" customWidth="1"/>
    <col min="9376" max="9376" width="4.81640625" style="14" customWidth="1"/>
    <col min="9377" max="9377" width="6.54296875" style="14" customWidth="1"/>
    <col min="9378" max="9378" width="5.81640625" style="14" customWidth="1"/>
    <col min="9379" max="9379" width="7.54296875" style="14" customWidth="1"/>
    <col min="9380" max="9380" width="6" style="14" customWidth="1"/>
    <col min="9381" max="9381" width="4.81640625" style="14" customWidth="1"/>
    <col min="9382" max="9382" width="4.81640625" style="14" bestFit="1" customWidth="1"/>
    <col min="9383" max="9383" width="5.26953125" style="14" bestFit="1" customWidth="1"/>
    <col min="9384" max="9384" width="5.26953125" style="14" customWidth="1"/>
    <col min="9385" max="9456" width="9.1796875" style="14"/>
    <col min="9457" max="9457" width="6.54296875" style="14" customWidth="1"/>
    <col min="9458" max="9458" width="4.453125" style="14" bestFit="1" customWidth="1"/>
    <col min="9459" max="9460" width="3.26953125" style="14" bestFit="1" customWidth="1"/>
    <col min="9461" max="9461" width="4.81640625" style="14" customWidth="1"/>
    <col min="9462" max="9462" width="6.54296875" style="14" customWidth="1"/>
    <col min="9463" max="9463" width="5.81640625" style="14" customWidth="1"/>
    <col min="9464" max="9464" width="7.54296875" style="14" customWidth="1"/>
    <col min="9465" max="9465" width="6" style="14" customWidth="1"/>
    <col min="9466" max="9466" width="4.81640625" style="14" customWidth="1"/>
    <col min="9467" max="9467" width="4.81640625" style="14" bestFit="1" customWidth="1"/>
    <col min="9468" max="9468" width="5.26953125" style="14" bestFit="1" customWidth="1"/>
    <col min="9469" max="9469" width="6.26953125" style="14" customWidth="1"/>
    <col min="9470" max="9474" width="8.7265625" style="14" customWidth="1"/>
    <col min="9475" max="9475" width="6" style="14" customWidth="1"/>
    <col min="9476" max="9476" width="9.1796875" style="14"/>
    <col min="9477" max="9477" width="24.1796875" style="14" bestFit="1" customWidth="1"/>
    <col min="9478" max="9478" width="6.54296875" style="14" customWidth="1"/>
    <col min="9479" max="9479" width="4.453125" style="14" bestFit="1" customWidth="1"/>
    <col min="9480" max="9481" width="3.26953125" style="14" bestFit="1" customWidth="1"/>
    <col min="9482" max="9482" width="4.81640625" style="14" customWidth="1"/>
    <col min="9483" max="9483" width="6.54296875" style="14" customWidth="1"/>
    <col min="9484" max="9484" width="5.81640625" style="14" customWidth="1"/>
    <col min="9485" max="9485" width="7.54296875" style="14" customWidth="1"/>
    <col min="9486" max="9486" width="6" style="14" customWidth="1"/>
    <col min="9487" max="9487" width="4.81640625" style="14" customWidth="1"/>
    <col min="9488" max="9488" width="4.81640625" style="14" bestFit="1" customWidth="1"/>
    <col min="9489" max="9489" width="5.26953125" style="14" bestFit="1" customWidth="1"/>
    <col min="9490" max="9490" width="5.26953125" style="14" customWidth="1"/>
    <col min="9491" max="9492" width="9.1796875" style="14"/>
    <col min="9493" max="9493" width="6.54296875" style="14" customWidth="1"/>
    <col min="9494" max="9494" width="4.453125" style="14" bestFit="1" customWidth="1"/>
    <col min="9495" max="9496" width="3.26953125" style="14" bestFit="1" customWidth="1"/>
    <col min="9497" max="9497" width="4.81640625" style="14" customWidth="1"/>
    <col min="9498" max="9498" width="6.54296875" style="14" customWidth="1"/>
    <col min="9499" max="9499" width="5.81640625" style="14" customWidth="1"/>
    <col min="9500" max="9500" width="7.54296875" style="14" customWidth="1"/>
    <col min="9501" max="9501" width="6" style="14" customWidth="1"/>
    <col min="9502" max="9502" width="4.81640625" style="14" customWidth="1"/>
    <col min="9503" max="9503" width="4.81640625" style="14" bestFit="1" customWidth="1"/>
    <col min="9504" max="9504" width="5.26953125" style="14" bestFit="1" customWidth="1"/>
    <col min="9505" max="9505" width="5.26953125" style="14" customWidth="1"/>
    <col min="9506" max="9507" width="9.1796875" style="14"/>
    <col min="9508" max="9508" width="6.54296875" style="14" customWidth="1"/>
    <col min="9509" max="9509" width="4.453125" style="14" bestFit="1" customWidth="1"/>
    <col min="9510" max="9511" width="3.26953125" style="14" bestFit="1" customWidth="1"/>
    <col min="9512" max="9512" width="4.81640625" style="14" customWidth="1"/>
    <col min="9513" max="9513" width="6.54296875" style="14" customWidth="1"/>
    <col min="9514" max="9514" width="5.81640625" style="14" customWidth="1"/>
    <col min="9515" max="9515" width="7.54296875" style="14" customWidth="1"/>
    <col min="9516" max="9516" width="6" style="14" customWidth="1"/>
    <col min="9517" max="9517" width="4.81640625" style="14" customWidth="1"/>
    <col min="9518" max="9518" width="4.81640625" style="14" bestFit="1" customWidth="1"/>
    <col min="9519" max="9519" width="5.26953125" style="14" bestFit="1" customWidth="1"/>
    <col min="9520" max="9520" width="5.26953125" style="14" customWidth="1"/>
    <col min="9521" max="9522" width="9.1796875" style="14"/>
    <col min="9523" max="9523" width="6.54296875" style="14" customWidth="1"/>
    <col min="9524" max="9524" width="4.453125" style="14" bestFit="1" customWidth="1"/>
    <col min="9525" max="9526" width="3.26953125" style="14" bestFit="1" customWidth="1"/>
    <col min="9527" max="9527" width="4.81640625" style="14" customWidth="1"/>
    <col min="9528" max="9528" width="6.54296875" style="14" customWidth="1"/>
    <col min="9529" max="9529" width="5.81640625" style="14" customWidth="1"/>
    <col min="9530" max="9530" width="7.54296875" style="14" customWidth="1"/>
    <col min="9531" max="9531" width="6" style="14" customWidth="1"/>
    <col min="9532" max="9532" width="4.81640625" style="14" customWidth="1"/>
    <col min="9533" max="9533" width="4.81640625" style="14" bestFit="1" customWidth="1"/>
    <col min="9534" max="9534" width="5.26953125" style="14" bestFit="1" customWidth="1"/>
    <col min="9535" max="9535" width="5.26953125" style="14" customWidth="1"/>
    <col min="9536" max="9537" width="9.1796875" style="14"/>
    <col min="9538" max="9538" width="6.54296875" style="14" customWidth="1"/>
    <col min="9539" max="9539" width="4.453125" style="14" bestFit="1" customWidth="1"/>
    <col min="9540" max="9541" width="3.26953125" style="14" bestFit="1" customWidth="1"/>
    <col min="9542" max="9542" width="4.81640625" style="14" customWidth="1"/>
    <col min="9543" max="9543" width="6.54296875" style="14" customWidth="1"/>
    <col min="9544" max="9544" width="5.81640625" style="14" customWidth="1"/>
    <col min="9545" max="9545" width="7.54296875" style="14" customWidth="1"/>
    <col min="9546" max="9546" width="6" style="14" customWidth="1"/>
    <col min="9547" max="9547" width="4.81640625" style="14" customWidth="1"/>
    <col min="9548" max="9548" width="4.81640625" style="14" bestFit="1" customWidth="1"/>
    <col min="9549" max="9549" width="5.26953125" style="14" bestFit="1" customWidth="1"/>
    <col min="9550" max="9550" width="5.26953125" style="14" customWidth="1"/>
    <col min="9551" max="9552" width="9.1796875" style="14"/>
    <col min="9553" max="9553" width="6.54296875" style="14" customWidth="1"/>
    <col min="9554" max="9554" width="4.453125" style="14" bestFit="1" customWidth="1"/>
    <col min="9555" max="9556" width="3.26953125" style="14" bestFit="1" customWidth="1"/>
    <col min="9557" max="9557" width="4.81640625" style="14" customWidth="1"/>
    <col min="9558" max="9558" width="6.54296875" style="14" customWidth="1"/>
    <col min="9559" max="9559" width="5.81640625" style="14" customWidth="1"/>
    <col min="9560" max="9560" width="7.54296875" style="14" customWidth="1"/>
    <col min="9561" max="9561" width="6" style="14" customWidth="1"/>
    <col min="9562" max="9562" width="4.81640625" style="14" customWidth="1"/>
    <col min="9563" max="9563" width="4.81640625" style="14" bestFit="1" customWidth="1"/>
    <col min="9564" max="9564" width="5.26953125" style="14" bestFit="1" customWidth="1"/>
    <col min="9565" max="9565" width="5.26953125" style="14" customWidth="1"/>
    <col min="9566" max="9567" width="9.1796875" style="14"/>
    <col min="9568" max="9568" width="6.54296875" style="14" customWidth="1"/>
    <col min="9569" max="9569" width="4.453125" style="14" bestFit="1" customWidth="1"/>
    <col min="9570" max="9571" width="3.26953125" style="14" bestFit="1" customWidth="1"/>
    <col min="9572" max="9572" width="4.81640625" style="14" customWidth="1"/>
    <col min="9573" max="9573" width="6.54296875" style="14" customWidth="1"/>
    <col min="9574" max="9574" width="5.81640625" style="14" customWidth="1"/>
    <col min="9575" max="9575" width="7.54296875" style="14" customWidth="1"/>
    <col min="9576" max="9576" width="6" style="14" customWidth="1"/>
    <col min="9577" max="9577" width="4.81640625" style="14" customWidth="1"/>
    <col min="9578" max="9578" width="4.81640625" style="14" bestFit="1" customWidth="1"/>
    <col min="9579" max="9579" width="5.26953125" style="14" bestFit="1" customWidth="1"/>
    <col min="9580" max="9580" width="5.26953125" style="14" customWidth="1"/>
    <col min="9581" max="9582" width="9.1796875" style="14"/>
    <col min="9583" max="9583" width="6.54296875" style="14" customWidth="1"/>
    <col min="9584" max="9584" width="4.453125" style="14" bestFit="1" customWidth="1"/>
    <col min="9585" max="9586" width="3.26953125" style="14" bestFit="1" customWidth="1"/>
    <col min="9587" max="9587" width="4.81640625" style="14" customWidth="1"/>
    <col min="9588" max="9588" width="6.54296875" style="14" customWidth="1"/>
    <col min="9589" max="9589" width="5.81640625" style="14" customWidth="1"/>
    <col min="9590" max="9590" width="7.54296875" style="14" customWidth="1"/>
    <col min="9591" max="9591" width="6" style="14" customWidth="1"/>
    <col min="9592" max="9592" width="4.81640625" style="14" customWidth="1"/>
    <col min="9593" max="9593" width="4.81640625" style="14" bestFit="1" customWidth="1"/>
    <col min="9594" max="9594" width="5.26953125" style="14" bestFit="1" customWidth="1"/>
    <col min="9595" max="9595" width="5.26953125" style="14" customWidth="1"/>
    <col min="9596" max="9597" width="9.1796875" style="14"/>
    <col min="9598" max="9598" width="6.54296875" style="14" customWidth="1"/>
    <col min="9599" max="9599" width="4.453125" style="14" bestFit="1" customWidth="1"/>
    <col min="9600" max="9601" width="3.26953125" style="14" bestFit="1" customWidth="1"/>
    <col min="9602" max="9602" width="4.81640625" style="14" customWidth="1"/>
    <col min="9603" max="9603" width="6.54296875" style="14" customWidth="1"/>
    <col min="9604" max="9604" width="5.81640625" style="14" customWidth="1"/>
    <col min="9605" max="9605" width="7.54296875" style="14" customWidth="1"/>
    <col min="9606" max="9606" width="6" style="14" customWidth="1"/>
    <col min="9607" max="9607" width="4.81640625" style="14" customWidth="1"/>
    <col min="9608" max="9608" width="4.81640625" style="14" bestFit="1" customWidth="1"/>
    <col min="9609" max="9609" width="5.26953125" style="14" bestFit="1" customWidth="1"/>
    <col min="9610" max="9610" width="5.26953125" style="14" customWidth="1"/>
    <col min="9611" max="9612" width="9.1796875" style="14"/>
    <col min="9613" max="9613" width="6.54296875" style="14" customWidth="1"/>
    <col min="9614" max="9614" width="4.453125" style="14" bestFit="1" customWidth="1"/>
    <col min="9615" max="9616" width="3.26953125" style="14" bestFit="1" customWidth="1"/>
    <col min="9617" max="9617" width="4.81640625" style="14" customWidth="1"/>
    <col min="9618" max="9618" width="6.54296875" style="14" customWidth="1"/>
    <col min="9619" max="9619" width="5.81640625" style="14" customWidth="1"/>
    <col min="9620" max="9620" width="7.54296875" style="14" customWidth="1"/>
    <col min="9621" max="9621" width="6" style="14" customWidth="1"/>
    <col min="9622" max="9622" width="4.81640625" style="14" customWidth="1"/>
    <col min="9623" max="9623" width="4.81640625" style="14" bestFit="1" customWidth="1"/>
    <col min="9624" max="9624" width="5.26953125" style="14" bestFit="1" customWidth="1"/>
    <col min="9625" max="9625" width="5.26953125" style="14" customWidth="1"/>
    <col min="9626" max="9627" width="9.1796875" style="14"/>
    <col min="9628" max="9628" width="6.54296875" style="14" customWidth="1"/>
    <col min="9629" max="9629" width="4.453125" style="14" bestFit="1" customWidth="1"/>
    <col min="9630" max="9631" width="3.26953125" style="14" bestFit="1" customWidth="1"/>
    <col min="9632" max="9632" width="4.81640625" style="14" customWidth="1"/>
    <col min="9633" max="9633" width="6.54296875" style="14" customWidth="1"/>
    <col min="9634" max="9634" width="5.81640625" style="14" customWidth="1"/>
    <col min="9635" max="9635" width="7.54296875" style="14" customWidth="1"/>
    <col min="9636" max="9636" width="6" style="14" customWidth="1"/>
    <col min="9637" max="9637" width="4.81640625" style="14" customWidth="1"/>
    <col min="9638" max="9638" width="4.81640625" style="14" bestFit="1" customWidth="1"/>
    <col min="9639" max="9639" width="5.26953125" style="14" bestFit="1" customWidth="1"/>
    <col min="9640" max="9640" width="5.26953125" style="14" customWidth="1"/>
    <col min="9641" max="9712" width="9.1796875" style="14"/>
    <col min="9713" max="9713" width="6.54296875" style="14" customWidth="1"/>
    <col min="9714" max="9714" width="4.453125" style="14" bestFit="1" customWidth="1"/>
    <col min="9715" max="9716" width="3.26953125" style="14" bestFit="1" customWidth="1"/>
    <col min="9717" max="9717" width="4.81640625" style="14" customWidth="1"/>
    <col min="9718" max="9718" width="6.54296875" style="14" customWidth="1"/>
    <col min="9719" max="9719" width="5.81640625" style="14" customWidth="1"/>
    <col min="9720" max="9720" width="7.54296875" style="14" customWidth="1"/>
    <col min="9721" max="9721" width="6" style="14" customWidth="1"/>
    <col min="9722" max="9722" width="4.81640625" style="14" customWidth="1"/>
    <col min="9723" max="9723" width="4.81640625" style="14" bestFit="1" customWidth="1"/>
    <col min="9724" max="9724" width="5.26953125" style="14" bestFit="1" customWidth="1"/>
    <col min="9725" max="9725" width="6.26953125" style="14" customWidth="1"/>
    <col min="9726" max="9730" width="8.7265625" style="14" customWidth="1"/>
    <col min="9731" max="9731" width="6" style="14" customWidth="1"/>
    <col min="9732" max="9732" width="9.1796875" style="14"/>
    <col min="9733" max="9733" width="24.1796875" style="14" bestFit="1" customWidth="1"/>
    <col min="9734" max="9734" width="6.54296875" style="14" customWidth="1"/>
    <col min="9735" max="9735" width="4.453125" style="14" bestFit="1" customWidth="1"/>
    <col min="9736" max="9737" width="3.26953125" style="14" bestFit="1" customWidth="1"/>
    <col min="9738" max="9738" width="4.81640625" style="14" customWidth="1"/>
    <col min="9739" max="9739" width="6.54296875" style="14" customWidth="1"/>
    <col min="9740" max="9740" width="5.81640625" style="14" customWidth="1"/>
    <col min="9741" max="9741" width="7.54296875" style="14" customWidth="1"/>
    <col min="9742" max="9742" width="6" style="14" customWidth="1"/>
    <col min="9743" max="9743" width="4.81640625" style="14" customWidth="1"/>
    <col min="9744" max="9744" width="4.81640625" style="14" bestFit="1" customWidth="1"/>
    <col min="9745" max="9745" width="5.26953125" style="14" bestFit="1" customWidth="1"/>
    <col min="9746" max="9746" width="5.26953125" style="14" customWidth="1"/>
    <col min="9747" max="9748" width="9.1796875" style="14"/>
    <col min="9749" max="9749" width="6.54296875" style="14" customWidth="1"/>
    <col min="9750" max="9750" width="4.453125" style="14" bestFit="1" customWidth="1"/>
    <col min="9751" max="9752" width="3.26953125" style="14" bestFit="1" customWidth="1"/>
    <col min="9753" max="9753" width="4.81640625" style="14" customWidth="1"/>
    <col min="9754" max="9754" width="6.54296875" style="14" customWidth="1"/>
    <col min="9755" max="9755" width="5.81640625" style="14" customWidth="1"/>
    <col min="9756" max="9756" width="7.54296875" style="14" customWidth="1"/>
    <col min="9757" max="9757" width="6" style="14" customWidth="1"/>
    <col min="9758" max="9758" width="4.81640625" style="14" customWidth="1"/>
    <col min="9759" max="9759" width="4.81640625" style="14" bestFit="1" customWidth="1"/>
    <col min="9760" max="9760" width="5.26953125" style="14" bestFit="1" customWidth="1"/>
    <col min="9761" max="9761" width="5.26953125" style="14" customWidth="1"/>
    <col min="9762" max="9763" width="9.1796875" style="14"/>
    <col min="9764" max="9764" width="6.54296875" style="14" customWidth="1"/>
    <col min="9765" max="9765" width="4.453125" style="14" bestFit="1" customWidth="1"/>
    <col min="9766" max="9767" width="3.26953125" style="14" bestFit="1" customWidth="1"/>
    <col min="9768" max="9768" width="4.81640625" style="14" customWidth="1"/>
    <col min="9769" max="9769" width="6.54296875" style="14" customWidth="1"/>
    <col min="9770" max="9770" width="5.81640625" style="14" customWidth="1"/>
    <col min="9771" max="9771" width="7.54296875" style="14" customWidth="1"/>
    <col min="9772" max="9772" width="6" style="14" customWidth="1"/>
    <col min="9773" max="9773" width="4.81640625" style="14" customWidth="1"/>
    <col min="9774" max="9774" width="4.81640625" style="14" bestFit="1" customWidth="1"/>
    <col min="9775" max="9775" width="5.26953125" style="14" bestFit="1" customWidth="1"/>
    <col min="9776" max="9776" width="5.26953125" style="14" customWidth="1"/>
    <col min="9777" max="9778" width="9.1796875" style="14"/>
    <col min="9779" max="9779" width="6.54296875" style="14" customWidth="1"/>
    <col min="9780" max="9780" width="4.453125" style="14" bestFit="1" customWidth="1"/>
    <col min="9781" max="9782" width="3.26953125" style="14" bestFit="1" customWidth="1"/>
    <col min="9783" max="9783" width="4.81640625" style="14" customWidth="1"/>
    <col min="9784" max="9784" width="6.54296875" style="14" customWidth="1"/>
    <col min="9785" max="9785" width="5.81640625" style="14" customWidth="1"/>
    <col min="9786" max="9786" width="7.54296875" style="14" customWidth="1"/>
    <col min="9787" max="9787" width="6" style="14" customWidth="1"/>
    <col min="9788" max="9788" width="4.81640625" style="14" customWidth="1"/>
    <col min="9789" max="9789" width="4.81640625" style="14" bestFit="1" customWidth="1"/>
    <col min="9790" max="9790" width="5.26953125" style="14" bestFit="1" customWidth="1"/>
    <col min="9791" max="9791" width="5.26953125" style="14" customWidth="1"/>
    <col min="9792" max="9793" width="9.1796875" style="14"/>
    <col min="9794" max="9794" width="6.54296875" style="14" customWidth="1"/>
    <col min="9795" max="9795" width="4.453125" style="14" bestFit="1" customWidth="1"/>
    <col min="9796" max="9797" width="3.26953125" style="14" bestFit="1" customWidth="1"/>
    <col min="9798" max="9798" width="4.81640625" style="14" customWidth="1"/>
    <col min="9799" max="9799" width="6.54296875" style="14" customWidth="1"/>
    <col min="9800" max="9800" width="5.81640625" style="14" customWidth="1"/>
    <col min="9801" max="9801" width="7.54296875" style="14" customWidth="1"/>
    <col min="9802" max="9802" width="6" style="14" customWidth="1"/>
    <col min="9803" max="9803" width="4.81640625" style="14" customWidth="1"/>
    <col min="9804" max="9804" width="4.81640625" style="14" bestFit="1" customWidth="1"/>
    <col min="9805" max="9805" width="5.26953125" style="14" bestFit="1" customWidth="1"/>
    <col min="9806" max="9806" width="5.26953125" style="14" customWidth="1"/>
    <col min="9807" max="9808" width="9.1796875" style="14"/>
    <col min="9809" max="9809" width="6.54296875" style="14" customWidth="1"/>
    <col min="9810" max="9810" width="4.453125" style="14" bestFit="1" customWidth="1"/>
    <col min="9811" max="9812" width="3.26953125" style="14" bestFit="1" customWidth="1"/>
    <col min="9813" max="9813" width="4.81640625" style="14" customWidth="1"/>
    <col min="9814" max="9814" width="6.54296875" style="14" customWidth="1"/>
    <col min="9815" max="9815" width="5.81640625" style="14" customWidth="1"/>
    <col min="9816" max="9816" width="7.54296875" style="14" customWidth="1"/>
    <col min="9817" max="9817" width="6" style="14" customWidth="1"/>
    <col min="9818" max="9818" width="4.81640625" style="14" customWidth="1"/>
    <col min="9819" max="9819" width="4.81640625" style="14" bestFit="1" customWidth="1"/>
    <col min="9820" max="9820" width="5.26953125" style="14" bestFit="1" customWidth="1"/>
    <col min="9821" max="9821" width="5.26953125" style="14" customWidth="1"/>
    <col min="9822" max="9823" width="9.1796875" style="14"/>
    <col min="9824" max="9824" width="6.54296875" style="14" customWidth="1"/>
    <col min="9825" max="9825" width="4.453125" style="14" bestFit="1" customWidth="1"/>
    <col min="9826" max="9827" width="3.26953125" style="14" bestFit="1" customWidth="1"/>
    <col min="9828" max="9828" width="4.81640625" style="14" customWidth="1"/>
    <col min="9829" max="9829" width="6.54296875" style="14" customWidth="1"/>
    <col min="9830" max="9830" width="5.81640625" style="14" customWidth="1"/>
    <col min="9831" max="9831" width="7.54296875" style="14" customWidth="1"/>
    <col min="9832" max="9832" width="6" style="14" customWidth="1"/>
    <col min="9833" max="9833" width="4.81640625" style="14" customWidth="1"/>
    <col min="9834" max="9834" width="4.81640625" style="14" bestFit="1" customWidth="1"/>
    <col min="9835" max="9835" width="5.26953125" style="14" bestFit="1" customWidth="1"/>
    <col min="9836" max="9836" width="5.26953125" style="14" customWidth="1"/>
    <col min="9837" max="9838" width="9.1796875" style="14"/>
    <col min="9839" max="9839" width="6.54296875" style="14" customWidth="1"/>
    <col min="9840" max="9840" width="4.453125" style="14" bestFit="1" customWidth="1"/>
    <col min="9841" max="9842" width="3.26953125" style="14" bestFit="1" customWidth="1"/>
    <col min="9843" max="9843" width="4.81640625" style="14" customWidth="1"/>
    <col min="9844" max="9844" width="6.54296875" style="14" customWidth="1"/>
    <col min="9845" max="9845" width="5.81640625" style="14" customWidth="1"/>
    <col min="9846" max="9846" width="7.54296875" style="14" customWidth="1"/>
    <col min="9847" max="9847" width="6" style="14" customWidth="1"/>
    <col min="9848" max="9848" width="4.81640625" style="14" customWidth="1"/>
    <col min="9849" max="9849" width="4.81640625" style="14" bestFit="1" customWidth="1"/>
    <col min="9850" max="9850" width="5.26953125" style="14" bestFit="1" customWidth="1"/>
    <col min="9851" max="9851" width="5.26953125" style="14" customWidth="1"/>
    <col min="9852" max="9853" width="9.1796875" style="14"/>
    <col min="9854" max="9854" width="6.54296875" style="14" customWidth="1"/>
    <col min="9855" max="9855" width="4.453125" style="14" bestFit="1" customWidth="1"/>
    <col min="9856" max="9857" width="3.26953125" style="14" bestFit="1" customWidth="1"/>
    <col min="9858" max="9858" width="4.81640625" style="14" customWidth="1"/>
    <col min="9859" max="9859" width="6.54296875" style="14" customWidth="1"/>
    <col min="9860" max="9860" width="5.81640625" style="14" customWidth="1"/>
    <col min="9861" max="9861" width="7.54296875" style="14" customWidth="1"/>
    <col min="9862" max="9862" width="6" style="14" customWidth="1"/>
    <col min="9863" max="9863" width="4.81640625" style="14" customWidth="1"/>
    <col min="9864" max="9864" width="4.81640625" style="14" bestFit="1" customWidth="1"/>
    <col min="9865" max="9865" width="5.26953125" style="14" bestFit="1" customWidth="1"/>
    <col min="9866" max="9866" width="5.26953125" style="14" customWidth="1"/>
    <col min="9867" max="9868" width="9.1796875" style="14"/>
    <col min="9869" max="9869" width="6.54296875" style="14" customWidth="1"/>
    <col min="9870" max="9870" width="4.453125" style="14" bestFit="1" customWidth="1"/>
    <col min="9871" max="9872" width="3.26953125" style="14" bestFit="1" customWidth="1"/>
    <col min="9873" max="9873" width="4.81640625" style="14" customWidth="1"/>
    <col min="9874" max="9874" width="6.54296875" style="14" customWidth="1"/>
    <col min="9875" max="9875" width="5.81640625" style="14" customWidth="1"/>
    <col min="9876" max="9876" width="7.54296875" style="14" customWidth="1"/>
    <col min="9877" max="9877" width="6" style="14" customWidth="1"/>
    <col min="9878" max="9878" width="4.81640625" style="14" customWidth="1"/>
    <col min="9879" max="9879" width="4.81640625" style="14" bestFit="1" customWidth="1"/>
    <col min="9880" max="9880" width="5.26953125" style="14" bestFit="1" customWidth="1"/>
    <col min="9881" max="9881" width="5.26953125" style="14" customWidth="1"/>
    <col min="9882" max="9883" width="9.1796875" style="14"/>
    <col min="9884" max="9884" width="6.54296875" style="14" customWidth="1"/>
    <col min="9885" max="9885" width="4.453125" style="14" bestFit="1" customWidth="1"/>
    <col min="9886" max="9887" width="3.26953125" style="14" bestFit="1" customWidth="1"/>
    <col min="9888" max="9888" width="4.81640625" style="14" customWidth="1"/>
    <col min="9889" max="9889" width="6.54296875" style="14" customWidth="1"/>
    <col min="9890" max="9890" width="5.81640625" style="14" customWidth="1"/>
    <col min="9891" max="9891" width="7.54296875" style="14" customWidth="1"/>
    <col min="9892" max="9892" width="6" style="14" customWidth="1"/>
    <col min="9893" max="9893" width="4.81640625" style="14" customWidth="1"/>
    <col min="9894" max="9894" width="4.81640625" style="14" bestFit="1" customWidth="1"/>
    <col min="9895" max="9895" width="5.26953125" style="14" bestFit="1" customWidth="1"/>
    <col min="9896" max="9896" width="5.26953125" style="14" customWidth="1"/>
    <col min="9897" max="9968" width="9.1796875" style="14"/>
    <col min="9969" max="9969" width="6.54296875" style="14" customWidth="1"/>
    <col min="9970" max="9970" width="4.453125" style="14" bestFit="1" customWidth="1"/>
    <col min="9971" max="9972" width="3.26953125" style="14" bestFit="1" customWidth="1"/>
    <col min="9973" max="9973" width="4.81640625" style="14" customWidth="1"/>
    <col min="9974" max="9974" width="6.54296875" style="14" customWidth="1"/>
    <col min="9975" max="9975" width="5.81640625" style="14" customWidth="1"/>
    <col min="9976" max="9976" width="7.54296875" style="14" customWidth="1"/>
    <col min="9977" max="9977" width="6" style="14" customWidth="1"/>
    <col min="9978" max="9978" width="4.81640625" style="14" customWidth="1"/>
    <col min="9979" max="9979" width="4.81640625" style="14" bestFit="1" customWidth="1"/>
    <col min="9980" max="9980" width="5.26953125" style="14" bestFit="1" customWidth="1"/>
    <col min="9981" max="9981" width="6.26953125" style="14" customWidth="1"/>
    <col min="9982" max="9986" width="8.7265625" style="14" customWidth="1"/>
    <col min="9987" max="9987" width="6" style="14" customWidth="1"/>
    <col min="9988" max="9988" width="9.1796875" style="14"/>
    <col min="9989" max="9989" width="24.1796875" style="14" bestFit="1" customWidth="1"/>
    <col min="9990" max="9990" width="6.54296875" style="14" customWidth="1"/>
    <col min="9991" max="9991" width="4.453125" style="14" bestFit="1" customWidth="1"/>
    <col min="9992" max="9993" width="3.26953125" style="14" bestFit="1" customWidth="1"/>
    <col min="9994" max="9994" width="4.81640625" style="14" customWidth="1"/>
    <col min="9995" max="9995" width="6.54296875" style="14" customWidth="1"/>
    <col min="9996" max="9996" width="5.81640625" style="14" customWidth="1"/>
    <col min="9997" max="9997" width="7.54296875" style="14" customWidth="1"/>
    <col min="9998" max="9998" width="6" style="14" customWidth="1"/>
    <col min="9999" max="9999" width="4.81640625" style="14" customWidth="1"/>
    <col min="10000" max="10000" width="4.81640625" style="14" bestFit="1" customWidth="1"/>
    <col min="10001" max="10001" width="5.26953125" style="14" bestFit="1" customWidth="1"/>
    <col min="10002" max="10002" width="5.26953125" style="14" customWidth="1"/>
    <col min="10003" max="10004" width="9.1796875" style="14"/>
    <col min="10005" max="10005" width="6.54296875" style="14" customWidth="1"/>
    <col min="10006" max="10006" width="4.453125" style="14" bestFit="1" customWidth="1"/>
    <col min="10007" max="10008" width="3.26953125" style="14" bestFit="1" customWidth="1"/>
    <col min="10009" max="10009" width="4.81640625" style="14" customWidth="1"/>
    <col min="10010" max="10010" width="6.54296875" style="14" customWidth="1"/>
    <col min="10011" max="10011" width="5.81640625" style="14" customWidth="1"/>
    <col min="10012" max="10012" width="7.54296875" style="14" customWidth="1"/>
    <col min="10013" max="10013" width="6" style="14" customWidth="1"/>
    <col min="10014" max="10014" width="4.81640625" style="14" customWidth="1"/>
    <col min="10015" max="10015" width="4.81640625" style="14" bestFit="1" customWidth="1"/>
    <col min="10016" max="10016" width="5.26953125" style="14" bestFit="1" customWidth="1"/>
    <col min="10017" max="10017" width="5.26953125" style="14" customWidth="1"/>
    <col min="10018" max="10019" width="9.1796875" style="14"/>
    <col min="10020" max="10020" width="6.54296875" style="14" customWidth="1"/>
    <col min="10021" max="10021" width="4.453125" style="14" bestFit="1" customWidth="1"/>
    <col min="10022" max="10023" width="3.26953125" style="14" bestFit="1" customWidth="1"/>
    <col min="10024" max="10024" width="4.81640625" style="14" customWidth="1"/>
    <col min="10025" max="10025" width="6.54296875" style="14" customWidth="1"/>
    <col min="10026" max="10026" width="5.81640625" style="14" customWidth="1"/>
    <col min="10027" max="10027" width="7.54296875" style="14" customWidth="1"/>
    <col min="10028" max="10028" width="6" style="14" customWidth="1"/>
    <col min="10029" max="10029" width="4.81640625" style="14" customWidth="1"/>
    <col min="10030" max="10030" width="4.81640625" style="14" bestFit="1" customWidth="1"/>
    <col min="10031" max="10031" width="5.26953125" style="14" bestFit="1" customWidth="1"/>
    <col min="10032" max="10032" width="5.26953125" style="14" customWidth="1"/>
    <col min="10033" max="10034" width="9.1796875" style="14"/>
    <col min="10035" max="10035" width="6.54296875" style="14" customWidth="1"/>
    <col min="10036" max="10036" width="4.453125" style="14" bestFit="1" customWidth="1"/>
    <col min="10037" max="10038" width="3.26953125" style="14" bestFit="1" customWidth="1"/>
    <col min="10039" max="10039" width="4.81640625" style="14" customWidth="1"/>
    <col min="10040" max="10040" width="6.54296875" style="14" customWidth="1"/>
    <col min="10041" max="10041" width="5.81640625" style="14" customWidth="1"/>
    <col min="10042" max="10042" width="7.54296875" style="14" customWidth="1"/>
    <col min="10043" max="10043" width="6" style="14" customWidth="1"/>
    <col min="10044" max="10044" width="4.81640625" style="14" customWidth="1"/>
    <col min="10045" max="10045" width="4.81640625" style="14" bestFit="1" customWidth="1"/>
    <col min="10046" max="10046" width="5.26953125" style="14" bestFit="1" customWidth="1"/>
    <col min="10047" max="10047" width="5.26953125" style="14" customWidth="1"/>
    <col min="10048" max="10049" width="9.1796875" style="14"/>
    <col min="10050" max="10050" width="6.54296875" style="14" customWidth="1"/>
    <col min="10051" max="10051" width="4.453125" style="14" bestFit="1" customWidth="1"/>
    <col min="10052" max="10053" width="3.26953125" style="14" bestFit="1" customWidth="1"/>
    <col min="10054" max="10054" width="4.81640625" style="14" customWidth="1"/>
    <col min="10055" max="10055" width="6.54296875" style="14" customWidth="1"/>
    <col min="10056" max="10056" width="5.81640625" style="14" customWidth="1"/>
    <col min="10057" max="10057" width="7.54296875" style="14" customWidth="1"/>
    <col min="10058" max="10058" width="6" style="14" customWidth="1"/>
    <col min="10059" max="10059" width="4.81640625" style="14" customWidth="1"/>
    <col min="10060" max="10060" width="4.81640625" style="14" bestFit="1" customWidth="1"/>
    <col min="10061" max="10061" width="5.26953125" style="14" bestFit="1" customWidth="1"/>
    <col min="10062" max="10062" width="5.26953125" style="14" customWidth="1"/>
    <col min="10063" max="10064" width="9.1796875" style="14"/>
    <col min="10065" max="10065" width="6.54296875" style="14" customWidth="1"/>
    <col min="10066" max="10066" width="4.453125" style="14" bestFit="1" customWidth="1"/>
    <col min="10067" max="10068" width="3.26953125" style="14" bestFit="1" customWidth="1"/>
    <col min="10069" max="10069" width="4.81640625" style="14" customWidth="1"/>
    <col min="10070" max="10070" width="6.54296875" style="14" customWidth="1"/>
    <col min="10071" max="10071" width="5.81640625" style="14" customWidth="1"/>
    <col min="10072" max="10072" width="7.54296875" style="14" customWidth="1"/>
    <col min="10073" max="10073" width="6" style="14" customWidth="1"/>
    <col min="10074" max="10074" width="4.81640625" style="14" customWidth="1"/>
    <col min="10075" max="10075" width="4.81640625" style="14" bestFit="1" customWidth="1"/>
    <col min="10076" max="10076" width="5.26953125" style="14" bestFit="1" customWidth="1"/>
    <col min="10077" max="10077" width="5.26953125" style="14" customWidth="1"/>
    <col min="10078" max="10079" width="9.1796875" style="14"/>
    <col min="10080" max="10080" width="6.54296875" style="14" customWidth="1"/>
    <col min="10081" max="10081" width="4.453125" style="14" bestFit="1" customWidth="1"/>
    <col min="10082" max="10083" width="3.26953125" style="14" bestFit="1" customWidth="1"/>
    <col min="10084" max="10084" width="4.81640625" style="14" customWidth="1"/>
    <col min="10085" max="10085" width="6.54296875" style="14" customWidth="1"/>
    <col min="10086" max="10086" width="5.81640625" style="14" customWidth="1"/>
    <col min="10087" max="10087" width="7.54296875" style="14" customWidth="1"/>
    <col min="10088" max="10088" width="6" style="14" customWidth="1"/>
    <col min="10089" max="10089" width="4.81640625" style="14" customWidth="1"/>
    <col min="10090" max="10090" width="4.81640625" style="14" bestFit="1" customWidth="1"/>
    <col min="10091" max="10091" width="5.26953125" style="14" bestFit="1" customWidth="1"/>
    <col min="10092" max="10092" width="5.26953125" style="14" customWidth="1"/>
    <col min="10093" max="10094" width="9.1796875" style="14"/>
    <col min="10095" max="10095" width="6.54296875" style="14" customWidth="1"/>
    <col min="10096" max="10096" width="4.453125" style="14" bestFit="1" customWidth="1"/>
    <col min="10097" max="10098" width="3.26953125" style="14" bestFit="1" customWidth="1"/>
    <col min="10099" max="10099" width="4.81640625" style="14" customWidth="1"/>
    <col min="10100" max="10100" width="6.54296875" style="14" customWidth="1"/>
    <col min="10101" max="10101" width="5.81640625" style="14" customWidth="1"/>
    <col min="10102" max="10102" width="7.54296875" style="14" customWidth="1"/>
    <col min="10103" max="10103" width="6" style="14" customWidth="1"/>
    <col min="10104" max="10104" width="4.81640625" style="14" customWidth="1"/>
    <col min="10105" max="10105" width="4.81640625" style="14" bestFit="1" customWidth="1"/>
    <col min="10106" max="10106" width="5.26953125" style="14" bestFit="1" customWidth="1"/>
    <col min="10107" max="10107" width="5.26953125" style="14" customWidth="1"/>
    <col min="10108" max="10109" width="9.1796875" style="14"/>
    <col min="10110" max="10110" width="6.54296875" style="14" customWidth="1"/>
    <col min="10111" max="10111" width="4.453125" style="14" bestFit="1" customWidth="1"/>
    <col min="10112" max="10113" width="3.26953125" style="14" bestFit="1" customWidth="1"/>
    <col min="10114" max="10114" width="4.81640625" style="14" customWidth="1"/>
    <col min="10115" max="10115" width="6.54296875" style="14" customWidth="1"/>
    <col min="10116" max="10116" width="5.81640625" style="14" customWidth="1"/>
    <col min="10117" max="10117" width="7.54296875" style="14" customWidth="1"/>
    <col min="10118" max="10118" width="6" style="14" customWidth="1"/>
    <col min="10119" max="10119" width="4.81640625" style="14" customWidth="1"/>
    <col min="10120" max="10120" width="4.81640625" style="14" bestFit="1" customWidth="1"/>
    <col min="10121" max="10121" width="5.26953125" style="14" bestFit="1" customWidth="1"/>
    <col min="10122" max="10122" width="5.26953125" style="14" customWidth="1"/>
    <col min="10123" max="10124" width="9.1796875" style="14"/>
    <col min="10125" max="10125" width="6.54296875" style="14" customWidth="1"/>
    <col min="10126" max="10126" width="4.453125" style="14" bestFit="1" customWidth="1"/>
    <col min="10127" max="10128" width="3.26953125" style="14" bestFit="1" customWidth="1"/>
    <col min="10129" max="10129" width="4.81640625" style="14" customWidth="1"/>
    <col min="10130" max="10130" width="6.54296875" style="14" customWidth="1"/>
    <col min="10131" max="10131" width="5.81640625" style="14" customWidth="1"/>
    <col min="10132" max="10132" width="7.54296875" style="14" customWidth="1"/>
    <col min="10133" max="10133" width="6" style="14" customWidth="1"/>
    <col min="10134" max="10134" width="4.81640625" style="14" customWidth="1"/>
    <col min="10135" max="10135" width="4.81640625" style="14" bestFit="1" customWidth="1"/>
    <col min="10136" max="10136" width="5.26953125" style="14" bestFit="1" customWidth="1"/>
    <col min="10137" max="10137" width="5.26953125" style="14" customWidth="1"/>
    <col min="10138" max="10139" width="9.1796875" style="14"/>
    <col min="10140" max="10140" width="6.54296875" style="14" customWidth="1"/>
    <col min="10141" max="10141" width="4.453125" style="14" bestFit="1" customWidth="1"/>
    <col min="10142" max="10143" width="3.26953125" style="14" bestFit="1" customWidth="1"/>
    <col min="10144" max="10144" width="4.81640625" style="14" customWidth="1"/>
    <col min="10145" max="10145" width="6.54296875" style="14" customWidth="1"/>
    <col min="10146" max="10146" width="5.81640625" style="14" customWidth="1"/>
    <col min="10147" max="10147" width="7.54296875" style="14" customWidth="1"/>
    <col min="10148" max="10148" width="6" style="14" customWidth="1"/>
    <col min="10149" max="10149" width="4.81640625" style="14" customWidth="1"/>
    <col min="10150" max="10150" width="4.81640625" style="14" bestFit="1" customWidth="1"/>
    <col min="10151" max="10151" width="5.26953125" style="14" bestFit="1" customWidth="1"/>
    <col min="10152" max="10152" width="5.26953125" style="14" customWidth="1"/>
    <col min="10153" max="10224" width="9.1796875" style="14"/>
    <col min="10225" max="10225" width="6.54296875" style="14" customWidth="1"/>
    <col min="10226" max="10226" width="4.453125" style="14" bestFit="1" customWidth="1"/>
    <col min="10227" max="10228" width="3.26953125" style="14" bestFit="1" customWidth="1"/>
    <col min="10229" max="10229" width="4.81640625" style="14" customWidth="1"/>
    <col min="10230" max="10230" width="6.54296875" style="14" customWidth="1"/>
    <col min="10231" max="10231" width="5.81640625" style="14" customWidth="1"/>
    <col min="10232" max="10232" width="7.54296875" style="14" customWidth="1"/>
    <col min="10233" max="10233" width="6" style="14" customWidth="1"/>
    <col min="10234" max="10234" width="4.81640625" style="14" customWidth="1"/>
    <col min="10235" max="10235" width="4.81640625" style="14" bestFit="1" customWidth="1"/>
    <col min="10236" max="10236" width="5.26953125" style="14" bestFit="1" customWidth="1"/>
    <col min="10237" max="10237" width="6.26953125" style="14" customWidth="1"/>
    <col min="10238" max="10242" width="8.7265625" style="14" customWidth="1"/>
    <col min="10243" max="10243" width="6" style="14" customWidth="1"/>
    <col min="10244" max="10244" width="9.1796875" style="14"/>
    <col min="10245" max="10245" width="24.1796875" style="14" bestFit="1" customWidth="1"/>
    <col min="10246" max="10246" width="6.54296875" style="14" customWidth="1"/>
    <col min="10247" max="10247" width="4.453125" style="14" bestFit="1" customWidth="1"/>
    <col min="10248" max="10249" width="3.26953125" style="14" bestFit="1" customWidth="1"/>
    <col min="10250" max="10250" width="4.81640625" style="14" customWidth="1"/>
    <col min="10251" max="10251" width="6.54296875" style="14" customWidth="1"/>
    <col min="10252" max="10252" width="5.81640625" style="14" customWidth="1"/>
    <col min="10253" max="10253" width="7.54296875" style="14" customWidth="1"/>
    <col min="10254" max="10254" width="6" style="14" customWidth="1"/>
    <col min="10255" max="10255" width="4.81640625" style="14" customWidth="1"/>
    <col min="10256" max="10256" width="4.81640625" style="14" bestFit="1" customWidth="1"/>
    <col min="10257" max="10257" width="5.26953125" style="14" bestFit="1" customWidth="1"/>
    <col min="10258" max="10258" width="5.26953125" style="14" customWidth="1"/>
    <col min="10259" max="10260" width="9.1796875" style="14"/>
    <col min="10261" max="10261" width="6.54296875" style="14" customWidth="1"/>
    <col min="10262" max="10262" width="4.453125" style="14" bestFit="1" customWidth="1"/>
    <col min="10263" max="10264" width="3.26953125" style="14" bestFit="1" customWidth="1"/>
    <col min="10265" max="10265" width="4.81640625" style="14" customWidth="1"/>
    <col min="10266" max="10266" width="6.54296875" style="14" customWidth="1"/>
    <col min="10267" max="10267" width="5.81640625" style="14" customWidth="1"/>
    <col min="10268" max="10268" width="7.54296875" style="14" customWidth="1"/>
    <col min="10269" max="10269" width="6" style="14" customWidth="1"/>
    <col min="10270" max="10270" width="4.81640625" style="14" customWidth="1"/>
    <col min="10271" max="10271" width="4.81640625" style="14" bestFit="1" customWidth="1"/>
    <col min="10272" max="10272" width="5.26953125" style="14" bestFit="1" customWidth="1"/>
    <col min="10273" max="10273" width="5.26953125" style="14" customWidth="1"/>
    <col min="10274" max="10275" width="9.1796875" style="14"/>
    <col min="10276" max="10276" width="6.54296875" style="14" customWidth="1"/>
    <col min="10277" max="10277" width="4.453125" style="14" bestFit="1" customWidth="1"/>
    <col min="10278" max="10279" width="3.26953125" style="14" bestFit="1" customWidth="1"/>
    <col min="10280" max="10280" width="4.81640625" style="14" customWidth="1"/>
    <col min="10281" max="10281" width="6.54296875" style="14" customWidth="1"/>
    <col min="10282" max="10282" width="5.81640625" style="14" customWidth="1"/>
    <col min="10283" max="10283" width="7.54296875" style="14" customWidth="1"/>
    <col min="10284" max="10284" width="6" style="14" customWidth="1"/>
    <col min="10285" max="10285" width="4.81640625" style="14" customWidth="1"/>
    <col min="10286" max="10286" width="4.81640625" style="14" bestFit="1" customWidth="1"/>
    <col min="10287" max="10287" width="5.26953125" style="14" bestFit="1" customWidth="1"/>
    <col min="10288" max="10288" width="5.26953125" style="14" customWidth="1"/>
    <col min="10289" max="10290" width="9.1796875" style="14"/>
    <col min="10291" max="10291" width="6.54296875" style="14" customWidth="1"/>
    <col min="10292" max="10292" width="4.453125" style="14" bestFit="1" customWidth="1"/>
    <col min="10293" max="10294" width="3.26953125" style="14" bestFit="1" customWidth="1"/>
    <col min="10295" max="10295" width="4.81640625" style="14" customWidth="1"/>
    <col min="10296" max="10296" width="6.54296875" style="14" customWidth="1"/>
    <col min="10297" max="10297" width="5.81640625" style="14" customWidth="1"/>
    <col min="10298" max="10298" width="7.54296875" style="14" customWidth="1"/>
    <col min="10299" max="10299" width="6" style="14" customWidth="1"/>
    <col min="10300" max="10300" width="4.81640625" style="14" customWidth="1"/>
    <col min="10301" max="10301" width="4.81640625" style="14" bestFit="1" customWidth="1"/>
    <col min="10302" max="10302" width="5.26953125" style="14" bestFit="1" customWidth="1"/>
    <col min="10303" max="10303" width="5.26953125" style="14" customWidth="1"/>
    <col min="10304" max="10305" width="9.1796875" style="14"/>
    <col min="10306" max="10306" width="6.54296875" style="14" customWidth="1"/>
    <col min="10307" max="10307" width="4.453125" style="14" bestFit="1" customWidth="1"/>
    <col min="10308" max="10309" width="3.26953125" style="14" bestFit="1" customWidth="1"/>
    <col min="10310" max="10310" width="4.81640625" style="14" customWidth="1"/>
    <col min="10311" max="10311" width="6.54296875" style="14" customWidth="1"/>
    <col min="10312" max="10312" width="5.81640625" style="14" customWidth="1"/>
    <col min="10313" max="10313" width="7.54296875" style="14" customWidth="1"/>
    <col min="10314" max="10314" width="6" style="14" customWidth="1"/>
    <col min="10315" max="10315" width="4.81640625" style="14" customWidth="1"/>
    <col min="10316" max="10316" width="4.81640625" style="14" bestFit="1" customWidth="1"/>
    <col min="10317" max="10317" width="5.26953125" style="14" bestFit="1" customWidth="1"/>
    <col min="10318" max="10318" width="5.26953125" style="14" customWidth="1"/>
    <col min="10319" max="10320" width="9.1796875" style="14"/>
    <col min="10321" max="10321" width="6.54296875" style="14" customWidth="1"/>
    <col min="10322" max="10322" width="4.453125" style="14" bestFit="1" customWidth="1"/>
    <col min="10323" max="10324" width="3.26953125" style="14" bestFit="1" customWidth="1"/>
    <col min="10325" max="10325" width="4.81640625" style="14" customWidth="1"/>
    <col min="10326" max="10326" width="6.54296875" style="14" customWidth="1"/>
    <col min="10327" max="10327" width="5.81640625" style="14" customWidth="1"/>
    <col min="10328" max="10328" width="7.54296875" style="14" customWidth="1"/>
    <col min="10329" max="10329" width="6" style="14" customWidth="1"/>
    <col min="10330" max="10330" width="4.81640625" style="14" customWidth="1"/>
    <col min="10331" max="10331" width="4.81640625" style="14" bestFit="1" customWidth="1"/>
    <col min="10332" max="10332" width="5.26953125" style="14" bestFit="1" customWidth="1"/>
    <col min="10333" max="10333" width="5.26953125" style="14" customWidth="1"/>
    <col min="10334" max="10335" width="9.1796875" style="14"/>
    <col min="10336" max="10336" width="6.54296875" style="14" customWidth="1"/>
    <col min="10337" max="10337" width="4.453125" style="14" bestFit="1" customWidth="1"/>
    <col min="10338" max="10339" width="3.26953125" style="14" bestFit="1" customWidth="1"/>
    <col min="10340" max="10340" width="4.81640625" style="14" customWidth="1"/>
    <col min="10341" max="10341" width="6.54296875" style="14" customWidth="1"/>
    <col min="10342" max="10342" width="5.81640625" style="14" customWidth="1"/>
    <col min="10343" max="10343" width="7.54296875" style="14" customWidth="1"/>
    <col min="10344" max="10344" width="6" style="14" customWidth="1"/>
    <col min="10345" max="10345" width="4.81640625" style="14" customWidth="1"/>
    <col min="10346" max="10346" width="4.81640625" style="14" bestFit="1" customWidth="1"/>
    <col min="10347" max="10347" width="5.26953125" style="14" bestFit="1" customWidth="1"/>
    <col min="10348" max="10348" width="5.26953125" style="14" customWidth="1"/>
    <col min="10349" max="10350" width="9.1796875" style="14"/>
    <col min="10351" max="10351" width="6.54296875" style="14" customWidth="1"/>
    <col min="10352" max="10352" width="4.453125" style="14" bestFit="1" customWidth="1"/>
    <col min="10353" max="10354" width="3.26953125" style="14" bestFit="1" customWidth="1"/>
    <col min="10355" max="10355" width="4.81640625" style="14" customWidth="1"/>
    <col min="10356" max="10356" width="6.54296875" style="14" customWidth="1"/>
    <col min="10357" max="10357" width="5.81640625" style="14" customWidth="1"/>
    <col min="10358" max="10358" width="7.54296875" style="14" customWidth="1"/>
    <col min="10359" max="10359" width="6" style="14" customWidth="1"/>
    <col min="10360" max="10360" width="4.81640625" style="14" customWidth="1"/>
    <col min="10361" max="10361" width="4.81640625" style="14" bestFit="1" customWidth="1"/>
    <col min="10362" max="10362" width="5.26953125" style="14" bestFit="1" customWidth="1"/>
    <col min="10363" max="10363" width="5.26953125" style="14" customWidth="1"/>
    <col min="10364" max="10365" width="9.1796875" style="14"/>
    <col min="10366" max="10366" width="6.54296875" style="14" customWidth="1"/>
    <col min="10367" max="10367" width="4.453125" style="14" bestFit="1" customWidth="1"/>
    <col min="10368" max="10369" width="3.26953125" style="14" bestFit="1" customWidth="1"/>
    <col min="10370" max="10370" width="4.81640625" style="14" customWidth="1"/>
    <col min="10371" max="10371" width="6.54296875" style="14" customWidth="1"/>
    <col min="10372" max="10372" width="5.81640625" style="14" customWidth="1"/>
    <col min="10373" max="10373" width="7.54296875" style="14" customWidth="1"/>
    <col min="10374" max="10374" width="6" style="14" customWidth="1"/>
    <col min="10375" max="10375" width="4.81640625" style="14" customWidth="1"/>
    <col min="10376" max="10376" width="4.81640625" style="14" bestFit="1" customWidth="1"/>
    <col min="10377" max="10377" width="5.26953125" style="14" bestFit="1" customWidth="1"/>
    <col min="10378" max="10378" width="5.26953125" style="14" customWidth="1"/>
    <col min="10379" max="10380" width="9.1796875" style="14"/>
    <col min="10381" max="10381" width="6.54296875" style="14" customWidth="1"/>
    <col min="10382" max="10382" width="4.453125" style="14" bestFit="1" customWidth="1"/>
    <col min="10383" max="10384" width="3.26953125" style="14" bestFit="1" customWidth="1"/>
    <col min="10385" max="10385" width="4.81640625" style="14" customWidth="1"/>
    <col min="10386" max="10386" width="6.54296875" style="14" customWidth="1"/>
    <col min="10387" max="10387" width="5.81640625" style="14" customWidth="1"/>
    <col min="10388" max="10388" width="7.54296875" style="14" customWidth="1"/>
    <col min="10389" max="10389" width="6" style="14" customWidth="1"/>
    <col min="10390" max="10390" width="4.81640625" style="14" customWidth="1"/>
    <col min="10391" max="10391" width="4.81640625" style="14" bestFit="1" customWidth="1"/>
    <col min="10392" max="10392" width="5.26953125" style="14" bestFit="1" customWidth="1"/>
    <col min="10393" max="10393" width="5.26953125" style="14" customWidth="1"/>
    <col min="10394" max="10395" width="9.1796875" style="14"/>
    <col min="10396" max="10396" width="6.54296875" style="14" customWidth="1"/>
    <col min="10397" max="10397" width="4.453125" style="14" bestFit="1" customWidth="1"/>
    <col min="10398" max="10399" width="3.26953125" style="14" bestFit="1" customWidth="1"/>
    <col min="10400" max="10400" width="4.81640625" style="14" customWidth="1"/>
    <col min="10401" max="10401" width="6.54296875" style="14" customWidth="1"/>
    <col min="10402" max="10402" width="5.81640625" style="14" customWidth="1"/>
    <col min="10403" max="10403" width="7.54296875" style="14" customWidth="1"/>
    <col min="10404" max="10404" width="6" style="14" customWidth="1"/>
    <col min="10405" max="10405" width="4.81640625" style="14" customWidth="1"/>
    <col min="10406" max="10406" width="4.81640625" style="14" bestFit="1" customWidth="1"/>
    <col min="10407" max="10407" width="5.26953125" style="14" bestFit="1" customWidth="1"/>
    <col min="10408" max="10408" width="5.26953125" style="14" customWidth="1"/>
    <col min="10409" max="10480" width="9.1796875" style="14"/>
    <col min="10481" max="10481" width="6.54296875" style="14" customWidth="1"/>
    <col min="10482" max="10482" width="4.453125" style="14" bestFit="1" customWidth="1"/>
    <col min="10483" max="10484" width="3.26953125" style="14" bestFit="1" customWidth="1"/>
    <col min="10485" max="10485" width="4.81640625" style="14" customWidth="1"/>
    <col min="10486" max="10486" width="6.54296875" style="14" customWidth="1"/>
    <col min="10487" max="10487" width="5.81640625" style="14" customWidth="1"/>
    <col min="10488" max="10488" width="7.54296875" style="14" customWidth="1"/>
    <col min="10489" max="10489" width="6" style="14" customWidth="1"/>
    <col min="10490" max="10490" width="4.81640625" style="14" customWidth="1"/>
    <col min="10491" max="10491" width="4.81640625" style="14" bestFit="1" customWidth="1"/>
    <col min="10492" max="10492" width="5.26953125" style="14" bestFit="1" customWidth="1"/>
    <col min="10493" max="10493" width="6.26953125" style="14" customWidth="1"/>
    <col min="10494" max="10498" width="8.7265625" style="14" customWidth="1"/>
    <col min="10499" max="10499" width="6" style="14" customWidth="1"/>
    <col min="10500" max="10500" width="9.1796875" style="14"/>
    <col min="10501" max="10501" width="24.1796875" style="14" bestFit="1" customWidth="1"/>
    <col min="10502" max="10502" width="6.54296875" style="14" customWidth="1"/>
    <col min="10503" max="10503" width="4.453125" style="14" bestFit="1" customWidth="1"/>
    <col min="10504" max="10505" width="3.26953125" style="14" bestFit="1" customWidth="1"/>
    <col min="10506" max="10506" width="4.81640625" style="14" customWidth="1"/>
    <col min="10507" max="10507" width="6.54296875" style="14" customWidth="1"/>
    <col min="10508" max="10508" width="5.81640625" style="14" customWidth="1"/>
    <col min="10509" max="10509" width="7.54296875" style="14" customWidth="1"/>
    <col min="10510" max="10510" width="6" style="14" customWidth="1"/>
    <col min="10511" max="10511" width="4.81640625" style="14" customWidth="1"/>
    <col min="10512" max="10512" width="4.81640625" style="14" bestFit="1" customWidth="1"/>
    <col min="10513" max="10513" width="5.26953125" style="14" bestFit="1" customWidth="1"/>
    <col min="10514" max="10514" width="5.26953125" style="14" customWidth="1"/>
    <col min="10515" max="10516" width="9.1796875" style="14"/>
    <col min="10517" max="10517" width="6.54296875" style="14" customWidth="1"/>
    <col min="10518" max="10518" width="4.453125" style="14" bestFit="1" customWidth="1"/>
    <col min="10519" max="10520" width="3.26953125" style="14" bestFit="1" customWidth="1"/>
    <col min="10521" max="10521" width="4.81640625" style="14" customWidth="1"/>
    <col min="10522" max="10522" width="6.54296875" style="14" customWidth="1"/>
    <col min="10523" max="10523" width="5.81640625" style="14" customWidth="1"/>
    <col min="10524" max="10524" width="7.54296875" style="14" customWidth="1"/>
    <col min="10525" max="10525" width="6" style="14" customWidth="1"/>
    <col min="10526" max="10526" width="4.81640625" style="14" customWidth="1"/>
    <col min="10527" max="10527" width="4.81640625" style="14" bestFit="1" customWidth="1"/>
    <col min="10528" max="10528" width="5.26953125" style="14" bestFit="1" customWidth="1"/>
    <col min="10529" max="10529" width="5.26953125" style="14" customWidth="1"/>
    <col min="10530" max="10531" width="9.1796875" style="14"/>
    <col min="10532" max="10532" width="6.54296875" style="14" customWidth="1"/>
    <col min="10533" max="10533" width="4.453125" style="14" bestFit="1" customWidth="1"/>
    <col min="10534" max="10535" width="3.26953125" style="14" bestFit="1" customWidth="1"/>
    <col min="10536" max="10536" width="4.81640625" style="14" customWidth="1"/>
    <col min="10537" max="10537" width="6.54296875" style="14" customWidth="1"/>
    <col min="10538" max="10538" width="5.81640625" style="14" customWidth="1"/>
    <col min="10539" max="10539" width="7.54296875" style="14" customWidth="1"/>
    <col min="10540" max="10540" width="6" style="14" customWidth="1"/>
    <col min="10541" max="10541" width="4.81640625" style="14" customWidth="1"/>
    <col min="10542" max="10542" width="4.81640625" style="14" bestFit="1" customWidth="1"/>
    <col min="10543" max="10543" width="5.26953125" style="14" bestFit="1" customWidth="1"/>
    <col min="10544" max="10544" width="5.26953125" style="14" customWidth="1"/>
    <col min="10545" max="10546" width="9.1796875" style="14"/>
    <col min="10547" max="10547" width="6.54296875" style="14" customWidth="1"/>
    <col min="10548" max="10548" width="4.453125" style="14" bestFit="1" customWidth="1"/>
    <col min="10549" max="10550" width="3.26953125" style="14" bestFit="1" customWidth="1"/>
    <col min="10551" max="10551" width="4.81640625" style="14" customWidth="1"/>
    <col min="10552" max="10552" width="6.54296875" style="14" customWidth="1"/>
    <col min="10553" max="10553" width="5.81640625" style="14" customWidth="1"/>
    <col min="10554" max="10554" width="7.54296875" style="14" customWidth="1"/>
    <col min="10555" max="10555" width="6" style="14" customWidth="1"/>
    <col min="10556" max="10556" width="4.81640625" style="14" customWidth="1"/>
    <col min="10557" max="10557" width="4.81640625" style="14" bestFit="1" customWidth="1"/>
    <col min="10558" max="10558" width="5.26953125" style="14" bestFit="1" customWidth="1"/>
    <col min="10559" max="10559" width="5.26953125" style="14" customWidth="1"/>
    <col min="10560" max="10561" width="9.1796875" style="14"/>
    <col min="10562" max="10562" width="6.54296875" style="14" customWidth="1"/>
    <col min="10563" max="10563" width="4.453125" style="14" bestFit="1" customWidth="1"/>
    <col min="10564" max="10565" width="3.26953125" style="14" bestFit="1" customWidth="1"/>
    <col min="10566" max="10566" width="4.81640625" style="14" customWidth="1"/>
    <col min="10567" max="10567" width="6.54296875" style="14" customWidth="1"/>
    <col min="10568" max="10568" width="5.81640625" style="14" customWidth="1"/>
    <col min="10569" max="10569" width="7.54296875" style="14" customWidth="1"/>
    <col min="10570" max="10570" width="6" style="14" customWidth="1"/>
    <col min="10571" max="10571" width="4.81640625" style="14" customWidth="1"/>
    <col min="10572" max="10572" width="4.81640625" style="14" bestFit="1" customWidth="1"/>
    <col min="10573" max="10573" width="5.26953125" style="14" bestFit="1" customWidth="1"/>
    <col min="10574" max="10574" width="5.26953125" style="14" customWidth="1"/>
    <col min="10575" max="10576" width="9.1796875" style="14"/>
    <col min="10577" max="10577" width="6.54296875" style="14" customWidth="1"/>
    <col min="10578" max="10578" width="4.453125" style="14" bestFit="1" customWidth="1"/>
    <col min="10579" max="10580" width="3.26953125" style="14" bestFit="1" customWidth="1"/>
    <col min="10581" max="10581" width="4.81640625" style="14" customWidth="1"/>
    <col min="10582" max="10582" width="6.54296875" style="14" customWidth="1"/>
    <col min="10583" max="10583" width="5.81640625" style="14" customWidth="1"/>
    <col min="10584" max="10584" width="7.54296875" style="14" customWidth="1"/>
    <col min="10585" max="10585" width="6" style="14" customWidth="1"/>
    <col min="10586" max="10586" width="4.81640625" style="14" customWidth="1"/>
    <col min="10587" max="10587" width="4.81640625" style="14" bestFit="1" customWidth="1"/>
    <col min="10588" max="10588" width="5.26953125" style="14" bestFit="1" customWidth="1"/>
    <col min="10589" max="10589" width="5.26953125" style="14" customWidth="1"/>
    <col min="10590" max="10591" width="9.1796875" style="14"/>
    <col min="10592" max="10592" width="6.54296875" style="14" customWidth="1"/>
    <col min="10593" max="10593" width="4.453125" style="14" bestFit="1" customWidth="1"/>
    <col min="10594" max="10595" width="3.26953125" style="14" bestFit="1" customWidth="1"/>
    <col min="10596" max="10596" width="4.81640625" style="14" customWidth="1"/>
    <col min="10597" max="10597" width="6.54296875" style="14" customWidth="1"/>
    <col min="10598" max="10598" width="5.81640625" style="14" customWidth="1"/>
    <col min="10599" max="10599" width="7.54296875" style="14" customWidth="1"/>
    <col min="10600" max="10600" width="6" style="14" customWidth="1"/>
    <col min="10601" max="10601" width="4.81640625" style="14" customWidth="1"/>
    <col min="10602" max="10602" width="4.81640625" style="14" bestFit="1" customWidth="1"/>
    <col min="10603" max="10603" width="5.26953125" style="14" bestFit="1" customWidth="1"/>
    <col min="10604" max="10604" width="5.26953125" style="14" customWidth="1"/>
    <col min="10605" max="10606" width="9.1796875" style="14"/>
    <col min="10607" max="10607" width="6.54296875" style="14" customWidth="1"/>
    <col min="10608" max="10608" width="4.453125" style="14" bestFit="1" customWidth="1"/>
    <col min="10609" max="10610" width="3.26953125" style="14" bestFit="1" customWidth="1"/>
    <col min="10611" max="10611" width="4.81640625" style="14" customWidth="1"/>
    <col min="10612" max="10612" width="6.54296875" style="14" customWidth="1"/>
    <col min="10613" max="10613" width="5.81640625" style="14" customWidth="1"/>
    <col min="10614" max="10614" width="7.54296875" style="14" customWidth="1"/>
    <col min="10615" max="10615" width="6" style="14" customWidth="1"/>
    <col min="10616" max="10616" width="4.81640625" style="14" customWidth="1"/>
    <col min="10617" max="10617" width="4.81640625" style="14" bestFit="1" customWidth="1"/>
    <col min="10618" max="10618" width="5.26953125" style="14" bestFit="1" customWidth="1"/>
    <col min="10619" max="10619" width="5.26953125" style="14" customWidth="1"/>
    <col min="10620" max="10621" width="9.1796875" style="14"/>
    <col min="10622" max="10622" width="6.54296875" style="14" customWidth="1"/>
    <col min="10623" max="10623" width="4.453125" style="14" bestFit="1" customWidth="1"/>
    <col min="10624" max="10625" width="3.26953125" style="14" bestFit="1" customWidth="1"/>
    <col min="10626" max="10626" width="4.81640625" style="14" customWidth="1"/>
    <col min="10627" max="10627" width="6.54296875" style="14" customWidth="1"/>
    <col min="10628" max="10628" width="5.81640625" style="14" customWidth="1"/>
    <col min="10629" max="10629" width="7.54296875" style="14" customWidth="1"/>
    <col min="10630" max="10630" width="6" style="14" customWidth="1"/>
    <col min="10631" max="10631" width="4.81640625" style="14" customWidth="1"/>
    <col min="10632" max="10632" width="4.81640625" style="14" bestFit="1" customWidth="1"/>
    <col min="10633" max="10633" width="5.26953125" style="14" bestFit="1" customWidth="1"/>
    <col min="10634" max="10634" width="5.26953125" style="14" customWidth="1"/>
    <col min="10635" max="10636" width="9.1796875" style="14"/>
    <col min="10637" max="10637" width="6.54296875" style="14" customWidth="1"/>
    <col min="10638" max="10638" width="4.453125" style="14" bestFit="1" customWidth="1"/>
    <col min="10639" max="10640" width="3.26953125" style="14" bestFit="1" customWidth="1"/>
    <col min="10641" max="10641" width="4.81640625" style="14" customWidth="1"/>
    <col min="10642" max="10642" width="6.54296875" style="14" customWidth="1"/>
    <col min="10643" max="10643" width="5.81640625" style="14" customWidth="1"/>
    <col min="10644" max="10644" width="7.54296875" style="14" customWidth="1"/>
    <col min="10645" max="10645" width="6" style="14" customWidth="1"/>
    <col min="10646" max="10646" width="4.81640625" style="14" customWidth="1"/>
    <col min="10647" max="10647" width="4.81640625" style="14" bestFit="1" customWidth="1"/>
    <col min="10648" max="10648" width="5.26953125" style="14" bestFit="1" customWidth="1"/>
    <col min="10649" max="10649" width="5.26953125" style="14" customWidth="1"/>
    <col min="10650" max="10651" width="9.1796875" style="14"/>
    <col min="10652" max="10652" width="6.54296875" style="14" customWidth="1"/>
    <col min="10653" max="10653" width="4.453125" style="14" bestFit="1" customWidth="1"/>
    <col min="10654" max="10655" width="3.26953125" style="14" bestFit="1" customWidth="1"/>
    <col min="10656" max="10656" width="4.81640625" style="14" customWidth="1"/>
    <col min="10657" max="10657" width="6.54296875" style="14" customWidth="1"/>
    <col min="10658" max="10658" width="5.81640625" style="14" customWidth="1"/>
    <col min="10659" max="10659" width="7.54296875" style="14" customWidth="1"/>
    <col min="10660" max="10660" width="6" style="14" customWidth="1"/>
    <col min="10661" max="10661" width="4.81640625" style="14" customWidth="1"/>
    <col min="10662" max="10662" width="4.81640625" style="14" bestFit="1" customWidth="1"/>
    <col min="10663" max="10663" width="5.26953125" style="14" bestFit="1" customWidth="1"/>
    <col min="10664" max="10664" width="5.26953125" style="14" customWidth="1"/>
    <col min="10665" max="10736" width="9.1796875" style="14"/>
    <col min="10737" max="10737" width="6.54296875" style="14" customWidth="1"/>
    <col min="10738" max="10738" width="4.453125" style="14" bestFit="1" customWidth="1"/>
    <col min="10739" max="10740" width="3.26953125" style="14" bestFit="1" customWidth="1"/>
    <col min="10741" max="10741" width="4.81640625" style="14" customWidth="1"/>
    <col min="10742" max="10742" width="6.54296875" style="14" customWidth="1"/>
    <col min="10743" max="10743" width="5.81640625" style="14" customWidth="1"/>
    <col min="10744" max="10744" width="7.54296875" style="14" customWidth="1"/>
    <col min="10745" max="10745" width="6" style="14" customWidth="1"/>
    <col min="10746" max="10746" width="4.81640625" style="14" customWidth="1"/>
    <col min="10747" max="10747" width="4.81640625" style="14" bestFit="1" customWidth="1"/>
    <col min="10748" max="10748" width="5.26953125" style="14" bestFit="1" customWidth="1"/>
    <col min="10749" max="10749" width="6.26953125" style="14" customWidth="1"/>
    <col min="10750" max="10754" width="8.7265625" style="14" customWidth="1"/>
    <col min="10755" max="10755" width="6" style="14" customWidth="1"/>
    <col min="10756" max="10756" width="9.1796875" style="14"/>
    <col min="10757" max="10757" width="24.1796875" style="14" bestFit="1" customWidth="1"/>
    <col min="10758" max="10758" width="6.54296875" style="14" customWidth="1"/>
    <col min="10759" max="10759" width="4.453125" style="14" bestFit="1" customWidth="1"/>
    <col min="10760" max="10761" width="3.26953125" style="14" bestFit="1" customWidth="1"/>
    <col min="10762" max="10762" width="4.81640625" style="14" customWidth="1"/>
    <col min="10763" max="10763" width="6.54296875" style="14" customWidth="1"/>
    <col min="10764" max="10764" width="5.81640625" style="14" customWidth="1"/>
    <col min="10765" max="10765" width="7.54296875" style="14" customWidth="1"/>
    <col min="10766" max="10766" width="6" style="14" customWidth="1"/>
    <col min="10767" max="10767" width="4.81640625" style="14" customWidth="1"/>
    <col min="10768" max="10768" width="4.81640625" style="14" bestFit="1" customWidth="1"/>
    <col min="10769" max="10769" width="5.26953125" style="14" bestFit="1" customWidth="1"/>
    <col min="10770" max="10770" width="5.26953125" style="14" customWidth="1"/>
    <col min="10771" max="10772" width="9.1796875" style="14"/>
    <col min="10773" max="10773" width="6.54296875" style="14" customWidth="1"/>
    <col min="10774" max="10774" width="4.453125" style="14" bestFit="1" customWidth="1"/>
    <col min="10775" max="10776" width="3.26953125" style="14" bestFit="1" customWidth="1"/>
    <col min="10777" max="10777" width="4.81640625" style="14" customWidth="1"/>
    <col min="10778" max="10778" width="6.54296875" style="14" customWidth="1"/>
    <col min="10779" max="10779" width="5.81640625" style="14" customWidth="1"/>
    <col min="10780" max="10780" width="7.54296875" style="14" customWidth="1"/>
    <col min="10781" max="10781" width="6" style="14" customWidth="1"/>
    <col min="10782" max="10782" width="4.81640625" style="14" customWidth="1"/>
    <col min="10783" max="10783" width="4.81640625" style="14" bestFit="1" customWidth="1"/>
    <col min="10784" max="10784" width="5.26953125" style="14" bestFit="1" customWidth="1"/>
    <col min="10785" max="10785" width="5.26953125" style="14" customWidth="1"/>
    <col min="10786" max="10787" width="9.1796875" style="14"/>
    <col min="10788" max="10788" width="6.54296875" style="14" customWidth="1"/>
    <col min="10789" max="10789" width="4.453125" style="14" bestFit="1" customWidth="1"/>
    <col min="10790" max="10791" width="3.26953125" style="14" bestFit="1" customWidth="1"/>
    <col min="10792" max="10792" width="4.81640625" style="14" customWidth="1"/>
    <col min="10793" max="10793" width="6.54296875" style="14" customWidth="1"/>
    <col min="10794" max="10794" width="5.81640625" style="14" customWidth="1"/>
    <col min="10795" max="10795" width="7.54296875" style="14" customWidth="1"/>
    <col min="10796" max="10796" width="6" style="14" customWidth="1"/>
    <col min="10797" max="10797" width="4.81640625" style="14" customWidth="1"/>
    <col min="10798" max="10798" width="4.81640625" style="14" bestFit="1" customWidth="1"/>
    <col min="10799" max="10799" width="5.26953125" style="14" bestFit="1" customWidth="1"/>
    <col min="10800" max="10800" width="5.26953125" style="14" customWidth="1"/>
    <col min="10801" max="10802" width="9.1796875" style="14"/>
    <col min="10803" max="10803" width="6.54296875" style="14" customWidth="1"/>
    <col min="10804" max="10804" width="4.453125" style="14" bestFit="1" customWidth="1"/>
    <col min="10805" max="10806" width="3.26953125" style="14" bestFit="1" customWidth="1"/>
    <col min="10807" max="10807" width="4.81640625" style="14" customWidth="1"/>
    <col min="10808" max="10808" width="6.54296875" style="14" customWidth="1"/>
    <col min="10809" max="10809" width="5.81640625" style="14" customWidth="1"/>
    <col min="10810" max="10810" width="7.54296875" style="14" customWidth="1"/>
    <col min="10811" max="10811" width="6" style="14" customWidth="1"/>
    <col min="10812" max="10812" width="4.81640625" style="14" customWidth="1"/>
    <col min="10813" max="10813" width="4.81640625" style="14" bestFit="1" customWidth="1"/>
    <col min="10814" max="10814" width="5.26953125" style="14" bestFit="1" customWidth="1"/>
    <col min="10815" max="10815" width="5.26953125" style="14" customWidth="1"/>
    <col min="10816" max="10817" width="9.1796875" style="14"/>
    <col min="10818" max="10818" width="6.54296875" style="14" customWidth="1"/>
    <col min="10819" max="10819" width="4.453125" style="14" bestFit="1" customWidth="1"/>
    <col min="10820" max="10821" width="3.26953125" style="14" bestFit="1" customWidth="1"/>
    <col min="10822" max="10822" width="4.81640625" style="14" customWidth="1"/>
    <col min="10823" max="10823" width="6.54296875" style="14" customWidth="1"/>
    <col min="10824" max="10824" width="5.81640625" style="14" customWidth="1"/>
    <col min="10825" max="10825" width="7.54296875" style="14" customWidth="1"/>
    <col min="10826" max="10826" width="6" style="14" customWidth="1"/>
    <col min="10827" max="10827" width="4.81640625" style="14" customWidth="1"/>
    <col min="10828" max="10828" width="4.81640625" style="14" bestFit="1" customWidth="1"/>
    <col min="10829" max="10829" width="5.26953125" style="14" bestFit="1" customWidth="1"/>
    <col min="10830" max="10830" width="5.26953125" style="14" customWidth="1"/>
    <col min="10831" max="10832" width="9.1796875" style="14"/>
    <col min="10833" max="10833" width="6.54296875" style="14" customWidth="1"/>
    <col min="10834" max="10834" width="4.453125" style="14" bestFit="1" customWidth="1"/>
    <col min="10835" max="10836" width="3.26953125" style="14" bestFit="1" customWidth="1"/>
    <col min="10837" max="10837" width="4.81640625" style="14" customWidth="1"/>
    <col min="10838" max="10838" width="6.54296875" style="14" customWidth="1"/>
    <col min="10839" max="10839" width="5.81640625" style="14" customWidth="1"/>
    <col min="10840" max="10840" width="7.54296875" style="14" customWidth="1"/>
    <col min="10841" max="10841" width="6" style="14" customWidth="1"/>
    <col min="10842" max="10842" width="4.81640625" style="14" customWidth="1"/>
    <col min="10843" max="10843" width="4.81640625" style="14" bestFit="1" customWidth="1"/>
    <col min="10844" max="10844" width="5.26953125" style="14" bestFit="1" customWidth="1"/>
    <col min="10845" max="10845" width="5.26953125" style="14" customWidth="1"/>
    <col min="10846" max="10847" width="9.1796875" style="14"/>
    <col min="10848" max="10848" width="6.54296875" style="14" customWidth="1"/>
    <col min="10849" max="10849" width="4.453125" style="14" bestFit="1" customWidth="1"/>
    <col min="10850" max="10851" width="3.26953125" style="14" bestFit="1" customWidth="1"/>
    <col min="10852" max="10852" width="4.81640625" style="14" customWidth="1"/>
    <col min="10853" max="10853" width="6.54296875" style="14" customWidth="1"/>
    <col min="10854" max="10854" width="5.81640625" style="14" customWidth="1"/>
    <col min="10855" max="10855" width="7.54296875" style="14" customWidth="1"/>
    <col min="10856" max="10856" width="6" style="14" customWidth="1"/>
    <col min="10857" max="10857" width="4.81640625" style="14" customWidth="1"/>
    <col min="10858" max="10858" width="4.81640625" style="14" bestFit="1" customWidth="1"/>
    <col min="10859" max="10859" width="5.26953125" style="14" bestFit="1" customWidth="1"/>
    <col min="10860" max="10860" width="5.26953125" style="14" customWidth="1"/>
    <col min="10861" max="10862" width="9.1796875" style="14"/>
    <col min="10863" max="10863" width="6.54296875" style="14" customWidth="1"/>
    <col min="10864" max="10864" width="4.453125" style="14" bestFit="1" customWidth="1"/>
    <col min="10865" max="10866" width="3.26953125" style="14" bestFit="1" customWidth="1"/>
    <col min="10867" max="10867" width="4.81640625" style="14" customWidth="1"/>
    <col min="10868" max="10868" width="6.54296875" style="14" customWidth="1"/>
    <col min="10869" max="10869" width="5.81640625" style="14" customWidth="1"/>
    <col min="10870" max="10870" width="7.54296875" style="14" customWidth="1"/>
    <col min="10871" max="10871" width="6" style="14" customWidth="1"/>
    <col min="10872" max="10872" width="4.81640625" style="14" customWidth="1"/>
    <col min="10873" max="10873" width="4.81640625" style="14" bestFit="1" customWidth="1"/>
    <col min="10874" max="10874" width="5.26953125" style="14" bestFit="1" customWidth="1"/>
    <col min="10875" max="10875" width="5.26953125" style="14" customWidth="1"/>
    <col min="10876" max="10877" width="9.1796875" style="14"/>
    <col min="10878" max="10878" width="6.54296875" style="14" customWidth="1"/>
    <col min="10879" max="10879" width="4.453125" style="14" bestFit="1" customWidth="1"/>
    <col min="10880" max="10881" width="3.26953125" style="14" bestFit="1" customWidth="1"/>
    <col min="10882" max="10882" width="4.81640625" style="14" customWidth="1"/>
    <col min="10883" max="10883" width="6.54296875" style="14" customWidth="1"/>
    <col min="10884" max="10884" width="5.81640625" style="14" customWidth="1"/>
    <col min="10885" max="10885" width="7.54296875" style="14" customWidth="1"/>
    <col min="10886" max="10886" width="6" style="14" customWidth="1"/>
    <col min="10887" max="10887" width="4.81640625" style="14" customWidth="1"/>
    <col min="10888" max="10888" width="4.81640625" style="14" bestFit="1" customWidth="1"/>
    <col min="10889" max="10889" width="5.26953125" style="14" bestFit="1" customWidth="1"/>
    <col min="10890" max="10890" width="5.26953125" style="14" customWidth="1"/>
    <col min="10891" max="10892" width="9.1796875" style="14"/>
    <col min="10893" max="10893" width="6.54296875" style="14" customWidth="1"/>
    <col min="10894" max="10894" width="4.453125" style="14" bestFit="1" customWidth="1"/>
    <col min="10895" max="10896" width="3.26953125" style="14" bestFit="1" customWidth="1"/>
    <col min="10897" max="10897" width="4.81640625" style="14" customWidth="1"/>
    <col min="10898" max="10898" width="6.54296875" style="14" customWidth="1"/>
    <col min="10899" max="10899" width="5.81640625" style="14" customWidth="1"/>
    <col min="10900" max="10900" width="7.54296875" style="14" customWidth="1"/>
    <col min="10901" max="10901" width="6" style="14" customWidth="1"/>
    <col min="10902" max="10902" width="4.81640625" style="14" customWidth="1"/>
    <col min="10903" max="10903" width="4.81640625" style="14" bestFit="1" customWidth="1"/>
    <col min="10904" max="10904" width="5.26953125" style="14" bestFit="1" customWidth="1"/>
    <col min="10905" max="10905" width="5.26953125" style="14" customWidth="1"/>
    <col min="10906" max="10907" width="9.1796875" style="14"/>
    <col min="10908" max="10908" width="6.54296875" style="14" customWidth="1"/>
    <col min="10909" max="10909" width="4.453125" style="14" bestFit="1" customWidth="1"/>
    <col min="10910" max="10911" width="3.26953125" style="14" bestFit="1" customWidth="1"/>
    <col min="10912" max="10912" width="4.81640625" style="14" customWidth="1"/>
    <col min="10913" max="10913" width="6.54296875" style="14" customWidth="1"/>
    <col min="10914" max="10914" width="5.81640625" style="14" customWidth="1"/>
    <col min="10915" max="10915" width="7.54296875" style="14" customWidth="1"/>
    <col min="10916" max="10916" width="6" style="14" customWidth="1"/>
    <col min="10917" max="10917" width="4.81640625" style="14" customWidth="1"/>
    <col min="10918" max="10918" width="4.81640625" style="14" bestFit="1" customWidth="1"/>
    <col min="10919" max="10919" width="5.26953125" style="14" bestFit="1" customWidth="1"/>
    <col min="10920" max="10920" width="5.26953125" style="14" customWidth="1"/>
    <col min="10921" max="10992" width="9.1796875" style="14"/>
    <col min="10993" max="10993" width="6.54296875" style="14" customWidth="1"/>
    <col min="10994" max="10994" width="4.453125" style="14" bestFit="1" customWidth="1"/>
    <col min="10995" max="10996" width="3.26953125" style="14" bestFit="1" customWidth="1"/>
    <col min="10997" max="10997" width="4.81640625" style="14" customWidth="1"/>
    <col min="10998" max="10998" width="6.54296875" style="14" customWidth="1"/>
    <col min="10999" max="10999" width="5.81640625" style="14" customWidth="1"/>
    <col min="11000" max="11000" width="7.54296875" style="14" customWidth="1"/>
    <col min="11001" max="11001" width="6" style="14" customWidth="1"/>
    <col min="11002" max="11002" width="4.81640625" style="14" customWidth="1"/>
    <col min="11003" max="11003" width="4.81640625" style="14" bestFit="1" customWidth="1"/>
    <col min="11004" max="11004" width="5.26953125" style="14" bestFit="1" customWidth="1"/>
    <col min="11005" max="11005" width="6.26953125" style="14" customWidth="1"/>
    <col min="11006" max="11010" width="8.7265625" style="14" customWidth="1"/>
    <col min="11011" max="11011" width="6" style="14" customWidth="1"/>
    <col min="11012" max="11012" width="9.1796875" style="14"/>
    <col min="11013" max="11013" width="24.1796875" style="14" bestFit="1" customWidth="1"/>
    <col min="11014" max="11014" width="6.54296875" style="14" customWidth="1"/>
    <col min="11015" max="11015" width="4.453125" style="14" bestFit="1" customWidth="1"/>
    <col min="11016" max="11017" width="3.26953125" style="14" bestFit="1" customWidth="1"/>
    <col min="11018" max="11018" width="4.81640625" style="14" customWidth="1"/>
    <col min="11019" max="11019" width="6.54296875" style="14" customWidth="1"/>
    <col min="11020" max="11020" width="5.81640625" style="14" customWidth="1"/>
    <col min="11021" max="11021" width="7.54296875" style="14" customWidth="1"/>
    <col min="11022" max="11022" width="6" style="14" customWidth="1"/>
    <col min="11023" max="11023" width="4.81640625" style="14" customWidth="1"/>
    <col min="11024" max="11024" width="4.81640625" style="14" bestFit="1" customWidth="1"/>
    <col min="11025" max="11025" width="5.26953125" style="14" bestFit="1" customWidth="1"/>
    <col min="11026" max="11026" width="5.26953125" style="14" customWidth="1"/>
    <col min="11027" max="11028" width="9.1796875" style="14"/>
    <col min="11029" max="11029" width="6.54296875" style="14" customWidth="1"/>
    <col min="11030" max="11030" width="4.453125" style="14" bestFit="1" customWidth="1"/>
    <col min="11031" max="11032" width="3.26953125" style="14" bestFit="1" customWidth="1"/>
    <col min="11033" max="11033" width="4.81640625" style="14" customWidth="1"/>
    <col min="11034" max="11034" width="6.54296875" style="14" customWidth="1"/>
    <col min="11035" max="11035" width="5.81640625" style="14" customWidth="1"/>
    <col min="11036" max="11036" width="7.54296875" style="14" customWidth="1"/>
    <col min="11037" max="11037" width="6" style="14" customWidth="1"/>
    <col min="11038" max="11038" width="4.81640625" style="14" customWidth="1"/>
    <col min="11039" max="11039" width="4.81640625" style="14" bestFit="1" customWidth="1"/>
    <col min="11040" max="11040" width="5.26953125" style="14" bestFit="1" customWidth="1"/>
    <col min="11041" max="11041" width="5.26953125" style="14" customWidth="1"/>
    <col min="11042" max="11043" width="9.1796875" style="14"/>
    <col min="11044" max="11044" width="6.54296875" style="14" customWidth="1"/>
    <col min="11045" max="11045" width="4.453125" style="14" bestFit="1" customWidth="1"/>
    <col min="11046" max="11047" width="3.26953125" style="14" bestFit="1" customWidth="1"/>
    <col min="11048" max="11048" width="4.81640625" style="14" customWidth="1"/>
    <col min="11049" max="11049" width="6.54296875" style="14" customWidth="1"/>
    <col min="11050" max="11050" width="5.81640625" style="14" customWidth="1"/>
    <col min="11051" max="11051" width="7.54296875" style="14" customWidth="1"/>
    <col min="11052" max="11052" width="6" style="14" customWidth="1"/>
    <col min="11053" max="11053" width="4.81640625" style="14" customWidth="1"/>
    <col min="11054" max="11054" width="4.81640625" style="14" bestFit="1" customWidth="1"/>
    <col min="11055" max="11055" width="5.26953125" style="14" bestFit="1" customWidth="1"/>
    <col min="11056" max="11056" width="5.26953125" style="14" customWidth="1"/>
    <col min="11057" max="11058" width="9.1796875" style="14"/>
    <col min="11059" max="11059" width="6.54296875" style="14" customWidth="1"/>
    <col min="11060" max="11060" width="4.453125" style="14" bestFit="1" customWidth="1"/>
    <col min="11061" max="11062" width="3.26953125" style="14" bestFit="1" customWidth="1"/>
    <col min="11063" max="11063" width="4.81640625" style="14" customWidth="1"/>
    <col min="11064" max="11064" width="6.54296875" style="14" customWidth="1"/>
    <col min="11065" max="11065" width="5.81640625" style="14" customWidth="1"/>
    <col min="11066" max="11066" width="7.54296875" style="14" customWidth="1"/>
    <col min="11067" max="11067" width="6" style="14" customWidth="1"/>
    <col min="11068" max="11068" width="4.81640625" style="14" customWidth="1"/>
    <col min="11069" max="11069" width="4.81640625" style="14" bestFit="1" customWidth="1"/>
    <col min="11070" max="11070" width="5.26953125" style="14" bestFit="1" customWidth="1"/>
    <col min="11071" max="11071" width="5.26953125" style="14" customWidth="1"/>
    <col min="11072" max="11073" width="9.1796875" style="14"/>
    <col min="11074" max="11074" width="6.54296875" style="14" customWidth="1"/>
    <col min="11075" max="11075" width="4.453125" style="14" bestFit="1" customWidth="1"/>
    <col min="11076" max="11077" width="3.26953125" style="14" bestFit="1" customWidth="1"/>
    <col min="11078" max="11078" width="4.81640625" style="14" customWidth="1"/>
    <col min="11079" max="11079" width="6.54296875" style="14" customWidth="1"/>
    <col min="11080" max="11080" width="5.81640625" style="14" customWidth="1"/>
    <col min="11081" max="11081" width="7.54296875" style="14" customWidth="1"/>
    <col min="11082" max="11082" width="6" style="14" customWidth="1"/>
    <col min="11083" max="11083" width="4.81640625" style="14" customWidth="1"/>
    <col min="11084" max="11084" width="4.81640625" style="14" bestFit="1" customWidth="1"/>
    <col min="11085" max="11085" width="5.26953125" style="14" bestFit="1" customWidth="1"/>
    <col min="11086" max="11086" width="5.26953125" style="14" customWidth="1"/>
    <col min="11087" max="11088" width="9.1796875" style="14"/>
    <col min="11089" max="11089" width="6.54296875" style="14" customWidth="1"/>
    <col min="11090" max="11090" width="4.453125" style="14" bestFit="1" customWidth="1"/>
    <col min="11091" max="11092" width="3.26953125" style="14" bestFit="1" customWidth="1"/>
    <col min="11093" max="11093" width="4.81640625" style="14" customWidth="1"/>
    <col min="11094" max="11094" width="6.54296875" style="14" customWidth="1"/>
    <col min="11095" max="11095" width="5.81640625" style="14" customWidth="1"/>
    <col min="11096" max="11096" width="7.54296875" style="14" customWidth="1"/>
    <col min="11097" max="11097" width="6" style="14" customWidth="1"/>
    <col min="11098" max="11098" width="4.81640625" style="14" customWidth="1"/>
    <col min="11099" max="11099" width="4.81640625" style="14" bestFit="1" customWidth="1"/>
    <col min="11100" max="11100" width="5.26953125" style="14" bestFit="1" customWidth="1"/>
    <col min="11101" max="11101" width="5.26953125" style="14" customWidth="1"/>
    <col min="11102" max="11103" width="9.1796875" style="14"/>
    <col min="11104" max="11104" width="6.54296875" style="14" customWidth="1"/>
    <col min="11105" max="11105" width="4.453125" style="14" bestFit="1" customWidth="1"/>
    <col min="11106" max="11107" width="3.26953125" style="14" bestFit="1" customWidth="1"/>
    <col min="11108" max="11108" width="4.81640625" style="14" customWidth="1"/>
    <col min="11109" max="11109" width="6.54296875" style="14" customWidth="1"/>
    <col min="11110" max="11110" width="5.81640625" style="14" customWidth="1"/>
    <col min="11111" max="11111" width="7.54296875" style="14" customWidth="1"/>
    <col min="11112" max="11112" width="6" style="14" customWidth="1"/>
    <col min="11113" max="11113" width="4.81640625" style="14" customWidth="1"/>
    <col min="11114" max="11114" width="4.81640625" style="14" bestFit="1" customWidth="1"/>
    <col min="11115" max="11115" width="5.26953125" style="14" bestFit="1" customWidth="1"/>
    <col min="11116" max="11116" width="5.26953125" style="14" customWidth="1"/>
    <col min="11117" max="11118" width="9.1796875" style="14"/>
    <col min="11119" max="11119" width="6.54296875" style="14" customWidth="1"/>
    <col min="11120" max="11120" width="4.453125" style="14" bestFit="1" customWidth="1"/>
    <col min="11121" max="11122" width="3.26953125" style="14" bestFit="1" customWidth="1"/>
    <col min="11123" max="11123" width="4.81640625" style="14" customWidth="1"/>
    <col min="11124" max="11124" width="6.54296875" style="14" customWidth="1"/>
    <col min="11125" max="11125" width="5.81640625" style="14" customWidth="1"/>
    <col min="11126" max="11126" width="7.54296875" style="14" customWidth="1"/>
    <col min="11127" max="11127" width="6" style="14" customWidth="1"/>
    <col min="11128" max="11128" width="4.81640625" style="14" customWidth="1"/>
    <col min="11129" max="11129" width="4.81640625" style="14" bestFit="1" customWidth="1"/>
    <col min="11130" max="11130" width="5.26953125" style="14" bestFit="1" customWidth="1"/>
    <col min="11131" max="11131" width="5.26953125" style="14" customWidth="1"/>
    <col min="11132" max="11133" width="9.1796875" style="14"/>
    <col min="11134" max="11134" width="6.54296875" style="14" customWidth="1"/>
    <col min="11135" max="11135" width="4.453125" style="14" bestFit="1" customWidth="1"/>
    <col min="11136" max="11137" width="3.26953125" style="14" bestFit="1" customWidth="1"/>
    <col min="11138" max="11138" width="4.81640625" style="14" customWidth="1"/>
    <col min="11139" max="11139" width="6.54296875" style="14" customWidth="1"/>
    <col min="11140" max="11140" width="5.81640625" style="14" customWidth="1"/>
    <col min="11141" max="11141" width="7.54296875" style="14" customWidth="1"/>
    <col min="11142" max="11142" width="6" style="14" customWidth="1"/>
    <col min="11143" max="11143" width="4.81640625" style="14" customWidth="1"/>
    <col min="11144" max="11144" width="4.81640625" style="14" bestFit="1" customWidth="1"/>
    <col min="11145" max="11145" width="5.26953125" style="14" bestFit="1" customWidth="1"/>
    <col min="11146" max="11146" width="5.26953125" style="14" customWidth="1"/>
    <col min="11147" max="11148" width="9.1796875" style="14"/>
    <col min="11149" max="11149" width="6.54296875" style="14" customWidth="1"/>
    <col min="11150" max="11150" width="4.453125" style="14" bestFit="1" customWidth="1"/>
    <col min="11151" max="11152" width="3.26953125" style="14" bestFit="1" customWidth="1"/>
    <col min="11153" max="11153" width="4.81640625" style="14" customWidth="1"/>
    <col min="11154" max="11154" width="6.54296875" style="14" customWidth="1"/>
    <col min="11155" max="11155" width="5.81640625" style="14" customWidth="1"/>
    <col min="11156" max="11156" width="7.54296875" style="14" customWidth="1"/>
    <col min="11157" max="11157" width="6" style="14" customWidth="1"/>
    <col min="11158" max="11158" width="4.81640625" style="14" customWidth="1"/>
    <col min="11159" max="11159" width="4.81640625" style="14" bestFit="1" customWidth="1"/>
    <col min="11160" max="11160" width="5.26953125" style="14" bestFit="1" customWidth="1"/>
    <col min="11161" max="11161" width="5.26953125" style="14" customWidth="1"/>
    <col min="11162" max="11163" width="9.1796875" style="14"/>
    <col min="11164" max="11164" width="6.54296875" style="14" customWidth="1"/>
    <col min="11165" max="11165" width="4.453125" style="14" bestFit="1" customWidth="1"/>
    <col min="11166" max="11167" width="3.26953125" style="14" bestFit="1" customWidth="1"/>
    <col min="11168" max="11168" width="4.81640625" style="14" customWidth="1"/>
    <col min="11169" max="11169" width="6.54296875" style="14" customWidth="1"/>
    <col min="11170" max="11170" width="5.81640625" style="14" customWidth="1"/>
    <col min="11171" max="11171" width="7.54296875" style="14" customWidth="1"/>
    <col min="11172" max="11172" width="6" style="14" customWidth="1"/>
    <col min="11173" max="11173" width="4.81640625" style="14" customWidth="1"/>
    <col min="11174" max="11174" width="4.81640625" style="14" bestFit="1" customWidth="1"/>
    <col min="11175" max="11175" width="5.26953125" style="14" bestFit="1" customWidth="1"/>
    <col min="11176" max="11176" width="5.26953125" style="14" customWidth="1"/>
    <col min="11177" max="11248" width="9.1796875" style="14"/>
    <col min="11249" max="11249" width="6.54296875" style="14" customWidth="1"/>
    <col min="11250" max="11250" width="4.453125" style="14" bestFit="1" customWidth="1"/>
    <col min="11251" max="11252" width="3.26953125" style="14" bestFit="1" customWidth="1"/>
    <col min="11253" max="11253" width="4.81640625" style="14" customWidth="1"/>
    <col min="11254" max="11254" width="6.54296875" style="14" customWidth="1"/>
    <col min="11255" max="11255" width="5.81640625" style="14" customWidth="1"/>
    <col min="11256" max="11256" width="7.54296875" style="14" customWidth="1"/>
    <col min="11257" max="11257" width="6" style="14" customWidth="1"/>
    <col min="11258" max="11258" width="4.81640625" style="14" customWidth="1"/>
    <col min="11259" max="11259" width="4.81640625" style="14" bestFit="1" customWidth="1"/>
    <col min="11260" max="11260" width="5.26953125" style="14" bestFit="1" customWidth="1"/>
    <col min="11261" max="11261" width="6.26953125" style="14" customWidth="1"/>
    <col min="11262" max="11266" width="8.7265625" style="14" customWidth="1"/>
    <col min="11267" max="11267" width="6" style="14" customWidth="1"/>
    <col min="11268" max="11268" width="9.1796875" style="14"/>
    <col min="11269" max="11269" width="24.1796875" style="14" bestFit="1" customWidth="1"/>
    <col min="11270" max="11270" width="6.54296875" style="14" customWidth="1"/>
    <col min="11271" max="11271" width="4.453125" style="14" bestFit="1" customWidth="1"/>
    <col min="11272" max="11273" width="3.26953125" style="14" bestFit="1" customWidth="1"/>
    <col min="11274" max="11274" width="4.81640625" style="14" customWidth="1"/>
    <col min="11275" max="11275" width="6.54296875" style="14" customWidth="1"/>
    <col min="11276" max="11276" width="5.81640625" style="14" customWidth="1"/>
    <col min="11277" max="11277" width="7.54296875" style="14" customWidth="1"/>
    <col min="11278" max="11278" width="6" style="14" customWidth="1"/>
    <col min="11279" max="11279" width="4.81640625" style="14" customWidth="1"/>
    <col min="11280" max="11280" width="4.81640625" style="14" bestFit="1" customWidth="1"/>
    <col min="11281" max="11281" width="5.26953125" style="14" bestFit="1" customWidth="1"/>
    <col min="11282" max="11282" width="5.26953125" style="14" customWidth="1"/>
    <col min="11283" max="11284" width="9.1796875" style="14"/>
    <col min="11285" max="11285" width="6.54296875" style="14" customWidth="1"/>
    <col min="11286" max="11286" width="4.453125" style="14" bestFit="1" customWidth="1"/>
    <col min="11287" max="11288" width="3.26953125" style="14" bestFit="1" customWidth="1"/>
    <col min="11289" max="11289" width="4.81640625" style="14" customWidth="1"/>
    <col min="11290" max="11290" width="6.54296875" style="14" customWidth="1"/>
    <col min="11291" max="11291" width="5.81640625" style="14" customWidth="1"/>
    <col min="11292" max="11292" width="7.54296875" style="14" customWidth="1"/>
    <col min="11293" max="11293" width="6" style="14" customWidth="1"/>
    <col min="11294" max="11294" width="4.81640625" style="14" customWidth="1"/>
    <col min="11295" max="11295" width="4.81640625" style="14" bestFit="1" customWidth="1"/>
    <col min="11296" max="11296" width="5.26953125" style="14" bestFit="1" customWidth="1"/>
    <col min="11297" max="11297" width="5.26953125" style="14" customWidth="1"/>
    <col min="11298" max="11299" width="9.1796875" style="14"/>
    <col min="11300" max="11300" width="6.54296875" style="14" customWidth="1"/>
    <col min="11301" max="11301" width="4.453125" style="14" bestFit="1" customWidth="1"/>
    <col min="11302" max="11303" width="3.26953125" style="14" bestFit="1" customWidth="1"/>
    <col min="11304" max="11304" width="4.81640625" style="14" customWidth="1"/>
    <col min="11305" max="11305" width="6.54296875" style="14" customWidth="1"/>
    <col min="11306" max="11306" width="5.81640625" style="14" customWidth="1"/>
    <col min="11307" max="11307" width="7.54296875" style="14" customWidth="1"/>
    <col min="11308" max="11308" width="6" style="14" customWidth="1"/>
    <col min="11309" max="11309" width="4.81640625" style="14" customWidth="1"/>
    <col min="11310" max="11310" width="4.81640625" style="14" bestFit="1" customWidth="1"/>
    <col min="11311" max="11311" width="5.26953125" style="14" bestFit="1" customWidth="1"/>
    <col min="11312" max="11312" width="5.26953125" style="14" customWidth="1"/>
    <col min="11313" max="11314" width="9.1796875" style="14"/>
    <col min="11315" max="11315" width="6.54296875" style="14" customWidth="1"/>
    <col min="11316" max="11316" width="4.453125" style="14" bestFit="1" customWidth="1"/>
    <col min="11317" max="11318" width="3.26953125" style="14" bestFit="1" customWidth="1"/>
    <col min="11319" max="11319" width="4.81640625" style="14" customWidth="1"/>
    <col min="11320" max="11320" width="6.54296875" style="14" customWidth="1"/>
    <col min="11321" max="11321" width="5.81640625" style="14" customWidth="1"/>
    <col min="11322" max="11322" width="7.54296875" style="14" customWidth="1"/>
    <col min="11323" max="11323" width="6" style="14" customWidth="1"/>
    <col min="11324" max="11324" width="4.81640625" style="14" customWidth="1"/>
    <col min="11325" max="11325" width="4.81640625" style="14" bestFit="1" customWidth="1"/>
    <col min="11326" max="11326" width="5.26953125" style="14" bestFit="1" customWidth="1"/>
    <col min="11327" max="11327" width="5.26953125" style="14" customWidth="1"/>
    <col min="11328" max="11329" width="9.1796875" style="14"/>
    <col min="11330" max="11330" width="6.54296875" style="14" customWidth="1"/>
    <col min="11331" max="11331" width="4.453125" style="14" bestFit="1" customWidth="1"/>
    <col min="11332" max="11333" width="3.26953125" style="14" bestFit="1" customWidth="1"/>
    <col min="11334" max="11334" width="4.81640625" style="14" customWidth="1"/>
    <col min="11335" max="11335" width="6.54296875" style="14" customWidth="1"/>
    <col min="11336" max="11336" width="5.81640625" style="14" customWidth="1"/>
    <col min="11337" max="11337" width="7.54296875" style="14" customWidth="1"/>
    <col min="11338" max="11338" width="6" style="14" customWidth="1"/>
    <col min="11339" max="11339" width="4.81640625" style="14" customWidth="1"/>
    <col min="11340" max="11340" width="4.81640625" style="14" bestFit="1" customWidth="1"/>
    <col min="11341" max="11341" width="5.26953125" style="14" bestFit="1" customWidth="1"/>
    <col min="11342" max="11342" width="5.26953125" style="14" customWidth="1"/>
    <col min="11343" max="11344" width="9.1796875" style="14"/>
    <col min="11345" max="11345" width="6.54296875" style="14" customWidth="1"/>
    <col min="11346" max="11346" width="4.453125" style="14" bestFit="1" customWidth="1"/>
    <col min="11347" max="11348" width="3.26953125" style="14" bestFit="1" customWidth="1"/>
    <col min="11349" max="11349" width="4.81640625" style="14" customWidth="1"/>
    <col min="11350" max="11350" width="6.54296875" style="14" customWidth="1"/>
    <col min="11351" max="11351" width="5.81640625" style="14" customWidth="1"/>
    <col min="11352" max="11352" width="7.54296875" style="14" customWidth="1"/>
    <col min="11353" max="11353" width="6" style="14" customWidth="1"/>
    <col min="11354" max="11354" width="4.81640625" style="14" customWidth="1"/>
    <col min="11355" max="11355" width="4.81640625" style="14" bestFit="1" customWidth="1"/>
    <col min="11356" max="11356" width="5.26953125" style="14" bestFit="1" customWidth="1"/>
    <col min="11357" max="11357" width="5.26953125" style="14" customWidth="1"/>
    <col min="11358" max="11359" width="9.1796875" style="14"/>
    <col min="11360" max="11360" width="6.54296875" style="14" customWidth="1"/>
    <col min="11361" max="11361" width="4.453125" style="14" bestFit="1" customWidth="1"/>
    <col min="11362" max="11363" width="3.26953125" style="14" bestFit="1" customWidth="1"/>
    <col min="11364" max="11364" width="4.81640625" style="14" customWidth="1"/>
    <col min="11365" max="11365" width="6.54296875" style="14" customWidth="1"/>
    <col min="11366" max="11366" width="5.81640625" style="14" customWidth="1"/>
    <col min="11367" max="11367" width="7.54296875" style="14" customWidth="1"/>
    <col min="11368" max="11368" width="6" style="14" customWidth="1"/>
    <col min="11369" max="11369" width="4.81640625" style="14" customWidth="1"/>
    <col min="11370" max="11370" width="4.81640625" style="14" bestFit="1" customWidth="1"/>
    <col min="11371" max="11371" width="5.26953125" style="14" bestFit="1" customWidth="1"/>
    <col min="11372" max="11372" width="5.26953125" style="14" customWidth="1"/>
    <col min="11373" max="11374" width="9.1796875" style="14"/>
    <col min="11375" max="11375" width="6.54296875" style="14" customWidth="1"/>
    <col min="11376" max="11376" width="4.453125" style="14" bestFit="1" customWidth="1"/>
    <col min="11377" max="11378" width="3.26953125" style="14" bestFit="1" customWidth="1"/>
    <col min="11379" max="11379" width="4.81640625" style="14" customWidth="1"/>
    <col min="11380" max="11380" width="6.54296875" style="14" customWidth="1"/>
    <col min="11381" max="11381" width="5.81640625" style="14" customWidth="1"/>
    <col min="11382" max="11382" width="7.54296875" style="14" customWidth="1"/>
    <col min="11383" max="11383" width="6" style="14" customWidth="1"/>
    <col min="11384" max="11384" width="4.81640625" style="14" customWidth="1"/>
    <col min="11385" max="11385" width="4.81640625" style="14" bestFit="1" customWidth="1"/>
    <col min="11386" max="11386" width="5.26953125" style="14" bestFit="1" customWidth="1"/>
    <col min="11387" max="11387" width="5.26953125" style="14" customWidth="1"/>
    <col min="11388" max="11389" width="9.1796875" style="14"/>
    <col min="11390" max="11390" width="6.54296875" style="14" customWidth="1"/>
    <col min="11391" max="11391" width="4.453125" style="14" bestFit="1" customWidth="1"/>
    <col min="11392" max="11393" width="3.26953125" style="14" bestFit="1" customWidth="1"/>
    <col min="11394" max="11394" width="4.81640625" style="14" customWidth="1"/>
    <col min="11395" max="11395" width="6.54296875" style="14" customWidth="1"/>
    <col min="11396" max="11396" width="5.81640625" style="14" customWidth="1"/>
    <col min="11397" max="11397" width="7.54296875" style="14" customWidth="1"/>
    <col min="11398" max="11398" width="6" style="14" customWidth="1"/>
    <col min="11399" max="11399" width="4.81640625" style="14" customWidth="1"/>
    <col min="11400" max="11400" width="4.81640625" style="14" bestFit="1" customWidth="1"/>
    <col min="11401" max="11401" width="5.26953125" style="14" bestFit="1" customWidth="1"/>
    <col min="11402" max="11402" width="5.26953125" style="14" customWidth="1"/>
    <col min="11403" max="11404" width="9.1796875" style="14"/>
    <col min="11405" max="11405" width="6.54296875" style="14" customWidth="1"/>
    <col min="11406" max="11406" width="4.453125" style="14" bestFit="1" customWidth="1"/>
    <col min="11407" max="11408" width="3.26953125" style="14" bestFit="1" customWidth="1"/>
    <col min="11409" max="11409" width="4.81640625" style="14" customWidth="1"/>
    <col min="11410" max="11410" width="6.54296875" style="14" customWidth="1"/>
    <col min="11411" max="11411" width="5.81640625" style="14" customWidth="1"/>
    <col min="11412" max="11412" width="7.54296875" style="14" customWidth="1"/>
    <col min="11413" max="11413" width="6" style="14" customWidth="1"/>
    <col min="11414" max="11414" width="4.81640625" style="14" customWidth="1"/>
    <col min="11415" max="11415" width="4.81640625" style="14" bestFit="1" customWidth="1"/>
    <col min="11416" max="11416" width="5.26953125" style="14" bestFit="1" customWidth="1"/>
    <col min="11417" max="11417" width="5.26953125" style="14" customWidth="1"/>
    <col min="11418" max="11419" width="9.1796875" style="14"/>
    <col min="11420" max="11420" width="6.54296875" style="14" customWidth="1"/>
    <col min="11421" max="11421" width="4.453125" style="14" bestFit="1" customWidth="1"/>
    <col min="11422" max="11423" width="3.26953125" style="14" bestFit="1" customWidth="1"/>
    <col min="11424" max="11424" width="4.81640625" style="14" customWidth="1"/>
    <col min="11425" max="11425" width="6.54296875" style="14" customWidth="1"/>
    <col min="11426" max="11426" width="5.81640625" style="14" customWidth="1"/>
    <col min="11427" max="11427" width="7.54296875" style="14" customWidth="1"/>
    <col min="11428" max="11428" width="6" style="14" customWidth="1"/>
    <col min="11429" max="11429" width="4.81640625" style="14" customWidth="1"/>
    <col min="11430" max="11430" width="4.81640625" style="14" bestFit="1" customWidth="1"/>
    <col min="11431" max="11431" width="5.26953125" style="14" bestFit="1" customWidth="1"/>
    <col min="11432" max="11432" width="5.26953125" style="14" customWidth="1"/>
    <col min="11433" max="11504" width="9.1796875" style="14"/>
    <col min="11505" max="11505" width="6.54296875" style="14" customWidth="1"/>
    <col min="11506" max="11506" width="4.453125" style="14" bestFit="1" customWidth="1"/>
    <col min="11507" max="11508" width="3.26953125" style="14" bestFit="1" customWidth="1"/>
    <col min="11509" max="11509" width="4.81640625" style="14" customWidth="1"/>
    <col min="11510" max="11510" width="6.54296875" style="14" customWidth="1"/>
    <col min="11511" max="11511" width="5.81640625" style="14" customWidth="1"/>
    <col min="11512" max="11512" width="7.54296875" style="14" customWidth="1"/>
    <col min="11513" max="11513" width="6" style="14" customWidth="1"/>
    <col min="11514" max="11514" width="4.81640625" style="14" customWidth="1"/>
    <col min="11515" max="11515" width="4.81640625" style="14" bestFit="1" customWidth="1"/>
    <col min="11516" max="11516" width="5.26953125" style="14" bestFit="1" customWidth="1"/>
    <col min="11517" max="11517" width="6.26953125" style="14" customWidth="1"/>
    <col min="11518" max="11522" width="8.7265625" style="14" customWidth="1"/>
    <col min="11523" max="11523" width="6" style="14" customWidth="1"/>
    <col min="11524" max="11524" width="9.1796875" style="14"/>
    <col min="11525" max="11525" width="24.1796875" style="14" bestFit="1" customWidth="1"/>
    <col min="11526" max="11526" width="6.54296875" style="14" customWidth="1"/>
    <col min="11527" max="11527" width="4.453125" style="14" bestFit="1" customWidth="1"/>
    <col min="11528" max="11529" width="3.26953125" style="14" bestFit="1" customWidth="1"/>
    <col min="11530" max="11530" width="4.81640625" style="14" customWidth="1"/>
    <col min="11531" max="11531" width="6.54296875" style="14" customWidth="1"/>
    <col min="11532" max="11532" width="5.81640625" style="14" customWidth="1"/>
    <col min="11533" max="11533" width="7.54296875" style="14" customWidth="1"/>
    <col min="11534" max="11534" width="6" style="14" customWidth="1"/>
    <col min="11535" max="11535" width="4.81640625" style="14" customWidth="1"/>
    <col min="11536" max="11536" width="4.81640625" style="14" bestFit="1" customWidth="1"/>
    <col min="11537" max="11537" width="5.26953125" style="14" bestFit="1" customWidth="1"/>
    <col min="11538" max="11538" width="5.26953125" style="14" customWidth="1"/>
    <col min="11539" max="11540" width="9.1796875" style="14"/>
    <col min="11541" max="11541" width="6.54296875" style="14" customWidth="1"/>
    <col min="11542" max="11542" width="4.453125" style="14" bestFit="1" customWidth="1"/>
    <col min="11543" max="11544" width="3.26953125" style="14" bestFit="1" customWidth="1"/>
    <col min="11545" max="11545" width="4.81640625" style="14" customWidth="1"/>
    <col min="11546" max="11546" width="6.54296875" style="14" customWidth="1"/>
    <col min="11547" max="11547" width="5.81640625" style="14" customWidth="1"/>
    <col min="11548" max="11548" width="7.54296875" style="14" customWidth="1"/>
    <col min="11549" max="11549" width="6" style="14" customWidth="1"/>
    <col min="11550" max="11550" width="4.81640625" style="14" customWidth="1"/>
    <col min="11551" max="11551" width="4.81640625" style="14" bestFit="1" customWidth="1"/>
    <col min="11552" max="11552" width="5.26953125" style="14" bestFit="1" customWidth="1"/>
    <col min="11553" max="11553" width="5.26953125" style="14" customWidth="1"/>
    <col min="11554" max="11555" width="9.1796875" style="14"/>
    <col min="11556" max="11556" width="6.54296875" style="14" customWidth="1"/>
    <col min="11557" max="11557" width="4.453125" style="14" bestFit="1" customWidth="1"/>
    <col min="11558" max="11559" width="3.26953125" style="14" bestFit="1" customWidth="1"/>
    <col min="11560" max="11560" width="4.81640625" style="14" customWidth="1"/>
    <col min="11561" max="11561" width="6.54296875" style="14" customWidth="1"/>
    <col min="11562" max="11562" width="5.81640625" style="14" customWidth="1"/>
    <col min="11563" max="11563" width="7.54296875" style="14" customWidth="1"/>
    <col min="11564" max="11564" width="6" style="14" customWidth="1"/>
    <col min="11565" max="11565" width="4.81640625" style="14" customWidth="1"/>
    <col min="11566" max="11566" width="4.81640625" style="14" bestFit="1" customWidth="1"/>
    <col min="11567" max="11567" width="5.26953125" style="14" bestFit="1" customWidth="1"/>
    <col min="11568" max="11568" width="5.26953125" style="14" customWidth="1"/>
    <col min="11569" max="11570" width="9.1796875" style="14"/>
    <col min="11571" max="11571" width="6.54296875" style="14" customWidth="1"/>
    <col min="11572" max="11572" width="4.453125" style="14" bestFit="1" customWidth="1"/>
    <col min="11573" max="11574" width="3.26953125" style="14" bestFit="1" customWidth="1"/>
    <col min="11575" max="11575" width="4.81640625" style="14" customWidth="1"/>
    <col min="11576" max="11576" width="6.54296875" style="14" customWidth="1"/>
    <col min="11577" max="11577" width="5.81640625" style="14" customWidth="1"/>
    <col min="11578" max="11578" width="7.54296875" style="14" customWidth="1"/>
    <col min="11579" max="11579" width="6" style="14" customWidth="1"/>
    <col min="11580" max="11580" width="4.81640625" style="14" customWidth="1"/>
    <col min="11581" max="11581" width="4.81640625" style="14" bestFit="1" customWidth="1"/>
    <col min="11582" max="11582" width="5.26953125" style="14" bestFit="1" customWidth="1"/>
    <col min="11583" max="11583" width="5.26953125" style="14" customWidth="1"/>
    <col min="11584" max="11585" width="9.1796875" style="14"/>
    <col min="11586" max="11586" width="6.54296875" style="14" customWidth="1"/>
    <col min="11587" max="11587" width="4.453125" style="14" bestFit="1" customWidth="1"/>
    <col min="11588" max="11589" width="3.26953125" style="14" bestFit="1" customWidth="1"/>
    <col min="11590" max="11590" width="4.81640625" style="14" customWidth="1"/>
    <col min="11591" max="11591" width="6.54296875" style="14" customWidth="1"/>
    <col min="11592" max="11592" width="5.81640625" style="14" customWidth="1"/>
    <col min="11593" max="11593" width="7.54296875" style="14" customWidth="1"/>
    <col min="11594" max="11594" width="6" style="14" customWidth="1"/>
    <col min="11595" max="11595" width="4.81640625" style="14" customWidth="1"/>
    <col min="11596" max="11596" width="4.81640625" style="14" bestFit="1" customWidth="1"/>
    <col min="11597" max="11597" width="5.26953125" style="14" bestFit="1" customWidth="1"/>
    <col min="11598" max="11598" width="5.26953125" style="14" customWidth="1"/>
    <col min="11599" max="11600" width="9.1796875" style="14"/>
    <col min="11601" max="11601" width="6.54296875" style="14" customWidth="1"/>
    <col min="11602" max="11602" width="4.453125" style="14" bestFit="1" customWidth="1"/>
    <col min="11603" max="11604" width="3.26953125" style="14" bestFit="1" customWidth="1"/>
    <col min="11605" max="11605" width="4.81640625" style="14" customWidth="1"/>
    <col min="11606" max="11606" width="6.54296875" style="14" customWidth="1"/>
    <col min="11607" max="11607" width="5.81640625" style="14" customWidth="1"/>
    <col min="11608" max="11608" width="7.54296875" style="14" customWidth="1"/>
    <col min="11609" max="11609" width="6" style="14" customWidth="1"/>
    <col min="11610" max="11610" width="4.81640625" style="14" customWidth="1"/>
    <col min="11611" max="11611" width="4.81640625" style="14" bestFit="1" customWidth="1"/>
    <col min="11612" max="11612" width="5.26953125" style="14" bestFit="1" customWidth="1"/>
    <col min="11613" max="11613" width="5.26953125" style="14" customWidth="1"/>
    <col min="11614" max="11615" width="9.1796875" style="14"/>
    <col min="11616" max="11616" width="6.54296875" style="14" customWidth="1"/>
    <col min="11617" max="11617" width="4.453125" style="14" bestFit="1" customWidth="1"/>
    <col min="11618" max="11619" width="3.26953125" style="14" bestFit="1" customWidth="1"/>
    <col min="11620" max="11620" width="4.81640625" style="14" customWidth="1"/>
    <col min="11621" max="11621" width="6.54296875" style="14" customWidth="1"/>
    <col min="11622" max="11622" width="5.81640625" style="14" customWidth="1"/>
    <col min="11623" max="11623" width="7.54296875" style="14" customWidth="1"/>
    <col min="11624" max="11624" width="6" style="14" customWidth="1"/>
    <col min="11625" max="11625" width="4.81640625" style="14" customWidth="1"/>
    <col min="11626" max="11626" width="4.81640625" style="14" bestFit="1" customWidth="1"/>
    <col min="11627" max="11627" width="5.26953125" style="14" bestFit="1" customWidth="1"/>
    <col min="11628" max="11628" width="5.26953125" style="14" customWidth="1"/>
    <col min="11629" max="11630" width="9.1796875" style="14"/>
    <col min="11631" max="11631" width="6.54296875" style="14" customWidth="1"/>
    <col min="11632" max="11632" width="4.453125" style="14" bestFit="1" customWidth="1"/>
    <col min="11633" max="11634" width="3.26953125" style="14" bestFit="1" customWidth="1"/>
    <col min="11635" max="11635" width="4.81640625" style="14" customWidth="1"/>
    <col min="11636" max="11636" width="6.54296875" style="14" customWidth="1"/>
    <col min="11637" max="11637" width="5.81640625" style="14" customWidth="1"/>
    <col min="11638" max="11638" width="7.54296875" style="14" customWidth="1"/>
    <col min="11639" max="11639" width="6" style="14" customWidth="1"/>
    <col min="11640" max="11640" width="4.81640625" style="14" customWidth="1"/>
    <col min="11641" max="11641" width="4.81640625" style="14" bestFit="1" customWidth="1"/>
    <col min="11642" max="11642" width="5.26953125" style="14" bestFit="1" customWidth="1"/>
    <col min="11643" max="11643" width="5.26953125" style="14" customWidth="1"/>
    <col min="11644" max="11645" width="9.1796875" style="14"/>
    <col min="11646" max="11646" width="6.54296875" style="14" customWidth="1"/>
    <col min="11647" max="11647" width="4.453125" style="14" bestFit="1" customWidth="1"/>
    <col min="11648" max="11649" width="3.26953125" style="14" bestFit="1" customWidth="1"/>
    <col min="11650" max="11650" width="4.81640625" style="14" customWidth="1"/>
    <col min="11651" max="11651" width="6.54296875" style="14" customWidth="1"/>
    <col min="11652" max="11652" width="5.81640625" style="14" customWidth="1"/>
    <col min="11653" max="11653" width="7.54296875" style="14" customWidth="1"/>
    <col min="11654" max="11654" width="6" style="14" customWidth="1"/>
    <col min="11655" max="11655" width="4.81640625" style="14" customWidth="1"/>
    <col min="11656" max="11656" width="4.81640625" style="14" bestFit="1" customWidth="1"/>
    <col min="11657" max="11657" width="5.26953125" style="14" bestFit="1" customWidth="1"/>
    <col min="11658" max="11658" width="5.26953125" style="14" customWidth="1"/>
    <col min="11659" max="11660" width="9.1796875" style="14"/>
    <col min="11661" max="11661" width="6.54296875" style="14" customWidth="1"/>
    <col min="11662" max="11662" width="4.453125" style="14" bestFit="1" customWidth="1"/>
    <col min="11663" max="11664" width="3.26953125" style="14" bestFit="1" customWidth="1"/>
    <col min="11665" max="11665" width="4.81640625" style="14" customWidth="1"/>
    <col min="11666" max="11666" width="6.54296875" style="14" customWidth="1"/>
    <col min="11667" max="11667" width="5.81640625" style="14" customWidth="1"/>
    <col min="11668" max="11668" width="7.54296875" style="14" customWidth="1"/>
    <col min="11669" max="11669" width="6" style="14" customWidth="1"/>
    <col min="11670" max="11670" width="4.81640625" style="14" customWidth="1"/>
    <col min="11671" max="11671" width="4.81640625" style="14" bestFit="1" customWidth="1"/>
    <col min="11672" max="11672" width="5.26953125" style="14" bestFit="1" customWidth="1"/>
    <col min="11673" max="11673" width="5.26953125" style="14" customWidth="1"/>
    <col min="11674" max="11675" width="9.1796875" style="14"/>
    <col min="11676" max="11676" width="6.54296875" style="14" customWidth="1"/>
    <col min="11677" max="11677" width="4.453125" style="14" bestFit="1" customWidth="1"/>
    <col min="11678" max="11679" width="3.26953125" style="14" bestFit="1" customWidth="1"/>
    <col min="11680" max="11680" width="4.81640625" style="14" customWidth="1"/>
    <col min="11681" max="11681" width="6.54296875" style="14" customWidth="1"/>
    <col min="11682" max="11682" width="5.81640625" style="14" customWidth="1"/>
    <col min="11683" max="11683" width="7.54296875" style="14" customWidth="1"/>
    <col min="11684" max="11684" width="6" style="14" customWidth="1"/>
    <col min="11685" max="11685" width="4.81640625" style="14" customWidth="1"/>
    <col min="11686" max="11686" width="4.81640625" style="14" bestFit="1" customWidth="1"/>
    <col min="11687" max="11687" width="5.26953125" style="14" bestFit="1" customWidth="1"/>
    <col min="11688" max="11688" width="5.26953125" style="14" customWidth="1"/>
    <col min="11689" max="11760" width="9.1796875" style="14"/>
    <col min="11761" max="11761" width="6.54296875" style="14" customWidth="1"/>
    <col min="11762" max="11762" width="4.453125" style="14" bestFit="1" customWidth="1"/>
    <col min="11763" max="11764" width="3.26953125" style="14" bestFit="1" customWidth="1"/>
    <col min="11765" max="11765" width="4.81640625" style="14" customWidth="1"/>
    <col min="11766" max="11766" width="6.54296875" style="14" customWidth="1"/>
    <col min="11767" max="11767" width="5.81640625" style="14" customWidth="1"/>
    <col min="11768" max="11768" width="7.54296875" style="14" customWidth="1"/>
    <col min="11769" max="11769" width="6" style="14" customWidth="1"/>
    <col min="11770" max="11770" width="4.81640625" style="14" customWidth="1"/>
    <col min="11771" max="11771" width="4.81640625" style="14" bestFit="1" customWidth="1"/>
    <col min="11772" max="11772" width="5.26953125" style="14" bestFit="1" customWidth="1"/>
    <col min="11773" max="11773" width="6.26953125" style="14" customWidth="1"/>
    <col min="11774" max="11778" width="8.7265625" style="14" customWidth="1"/>
    <col min="11779" max="11779" width="6" style="14" customWidth="1"/>
    <col min="11780" max="11780" width="9.1796875" style="14"/>
    <col min="11781" max="11781" width="24.1796875" style="14" bestFit="1" customWidth="1"/>
    <col min="11782" max="11782" width="6.54296875" style="14" customWidth="1"/>
    <col min="11783" max="11783" width="4.453125" style="14" bestFit="1" customWidth="1"/>
    <col min="11784" max="11785" width="3.26953125" style="14" bestFit="1" customWidth="1"/>
    <col min="11786" max="11786" width="4.81640625" style="14" customWidth="1"/>
    <col min="11787" max="11787" width="6.54296875" style="14" customWidth="1"/>
    <col min="11788" max="11788" width="5.81640625" style="14" customWidth="1"/>
    <col min="11789" max="11789" width="7.54296875" style="14" customWidth="1"/>
    <col min="11790" max="11790" width="6" style="14" customWidth="1"/>
    <col min="11791" max="11791" width="4.81640625" style="14" customWidth="1"/>
    <col min="11792" max="11792" width="4.81640625" style="14" bestFit="1" customWidth="1"/>
    <col min="11793" max="11793" width="5.26953125" style="14" bestFit="1" customWidth="1"/>
    <col min="11794" max="11794" width="5.26953125" style="14" customWidth="1"/>
    <col min="11795" max="11796" width="9.1796875" style="14"/>
    <col min="11797" max="11797" width="6.54296875" style="14" customWidth="1"/>
    <col min="11798" max="11798" width="4.453125" style="14" bestFit="1" customWidth="1"/>
    <col min="11799" max="11800" width="3.26953125" style="14" bestFit="1" customWidth="1"/>
    <col min="11801" max="11801" width="4.81640625" style="14" customWidth="1"/>
    <col min="11802" max="11802" width="6.54296875" style="14" customWidth="1"/>
    <col min="11803" max="11803" width="5.81640625" style="14" customWidth="1"/>
    <col min="11804" max="11804" width="7.54296875" style="14" customWidth="1"/>
    <col min="11805" max="11805" width="6" style="14" customWidth="1"/>
    <col min="11806" max="11806" width="4.81640625" style="14" customWidth="1"/>
    <col min="11807" max="11807" width="4.81640625" style="14" bestFit="1" customWidth="1"/>
    <col min="11808" max="11808" width="5.26953125" style="14" bestFit="1" customWidth="1"/>
    <col min="11809" max="11809" width="5.26953125" style="14" customWidth="1"/>
    <col min="11810" max="11811" width="9.1796875" style="14"/>
    <col min="11812" max="11812" width="6.54296875" style="14" customWidth="1"/>
    <col min="11813" max="11813" width="4.453125" style="14" bestFit="1" customWidth="1"/>
    <col min="11814" max="11815" width="3.26953125" style="14" bestFit="1" customWidth="1"/>
    <col min="11816" max="11816" width="4.81640625" style="14" customWidth="1"/>
    <col min="11817" max="11817" width="6.54296875" style="14" customWidth="1"/>
    <col min="11818" max="11818" width="5.81640625" style="14" customWidth="1"/>
    <col min="11819" max="11819" width="7.54296875" style="14" customWidth="1"/>
    <col min="11820" max="11820" width="6" style="14" customWidth="1"/>
    <col min="11821" max="11821" width="4.81640625" style="14" customWidth="1"/>
    <col min="11822" max="11822" width="4.81640625" style="14" bestFit="1" customWidth="1"/>
    <col min="11823" max="11823" width="5.26953125" style="14" bestFit="1" customWidth="1"/>
    <col min="11824" max="11824" width="5.26953125" style="14" customWidth="1"/>
    <col min="11825" max="11826" width="9.1796875" style="14"/>
    <col min="11827" max="11827" width="6.54296875" style="14" customWidth="1"/>
    <col min="11828" max="11828" width="4.453125" style="14" bestFit="1" customWidth="1"/>
    <col min="11829" max="11830" width="3.26953125" style="14" bestFit="1" customWidth="1"/>
    <col min="11831" max="11831" width="4.81640625" style="14" customWidth="1"/>
    <col min="11832" max="11832" width="6.54296875" style="14" customWidth="1"/>
    <col min="11833" max="11833" width="5.81640625" style="14" customWidth="1"/>
    <col min="11834" max="11834" width="7.54296875" style="14" customWidth="1"/>
    <col min="11835" max="11835" width="6" style="14" customWidth="1"/>
    <col min="11836" max="11836" width="4.81640625" style="14" customWidth="1"/>
    <col min="11837" max="11837" width="4.81640625" style="14" bestFit="1" customWidth="1"/>
    <col min="11838" max="11838" width="5.26953125" style="14" bestFit="1" customWidth="1"/>
    <col min="11839" max="11839" width="5.26953125" style="14" customWidth="1"/>
    <col min="11840" max="11841" width="9.1796875" style="14"/>
    <col min="11842" max="11842" width="6.54296875" style="14" customWidth="1"/>
    <col min="11843" max="11843" width="4.453125" style="14" bestFit="1" customWidth="1"/>
    <col min="11844" max="11845" width="3.26953125" style="14" bestFit="1" customWidth="1"/>
    <col min="11846" max="11846" width="4.81640625" style="14" customWidth="1"/>
    <col min="11847" max="11847" width="6.54296875" style="14" customWidth="1"/>
    <col min="11848" max="11848" width="5.81640625" style="14" customWidth="1"/>
    <col min="11849" max="11849" width="7.54296875" style="14" customWidth="1"/>
    <col min="11850" max="11850" width="6" style="14" customWidth="1"/>
    <col min="11851" max="11851" width="4.81640625" style="14" customWidth="1"/>
    <col min="11852" max="11852" width="4.81640625" style="14" bestFit="1" customWidth="1"/>
    <col min="11853" max="11853" width="5.26953125" style="14" bestFit="1" customWidth="1"/>
    <col min="11854" max="11854" width="5.26953125" style="14" customWidth="1"/>
    <col min="11855" max="11856" width="9.1796875" style="14"/>
    <col min="11857" max="11857" width="6.54296875" style="14" customWidth="1"/>
    <col min="11858" max="11858" width="4.453125" style="14" bestFit="1" customWidth="1"/>
    <col min="11859" max="11860" width="3.26953125" style="14" bestFit="1" customWidth="1"/>
    <col min="11861" max="11861" width="4.81640625" style="14" customWidth="1"/>
    <col min="11862" max="11862" width="6.54296875" style="14" customWidth="1"/>
    <col min="11863" max="11863" width="5.81640625" style="14" customWidth="1"/>
    <col min="11864" max="11864" width="7.54296875" style="14" customWidth="1"/>
    <col min="11865" max="11865" width="6" style="14" customWidth="1"/>
    <col min="11866" max="11866" width="4.81640625" style="14" customWidth="1"/>
    <col min="11867" max="11867" width="4.81640625" style="14" bestFit="1" customWidth="1"/>
    <col min="11868" max="11868" width="5.26953125" style="14" bestFit="1" customWidth="1"/>
    <col min="11869" max="11869" width="5.26953125" style="14" customWidth="1"/>
    <col min="11870" max="11871" width="9.1796875" style="14"/>
    <col min="11872" max="11872" width="6.54296875" style="14" customWidth="1"/>
    <col min="11873" max="11873" width="4.453125" style="14" bestFit="1" customWidth="1"/>
    <col min="11874" max="11875" width="3.26953125" style="14" bestFit="1" customWidth="1"/>
    <col min="11876" max="11876" width="4.81640625" style="14" customWidth="1"/>
    <col min="11877" max="11877" width="6.54296875" style="14" customWidth="1"/>
    <col min="11878" max="11878" width="5.81640625" style="14" customWidth="1"/>
    <col min="11879" max="11879" width="7.54296875" style="14" customWidth="1"/>
    <col min="11880" max="11880" width="6" style="14" customWidth="1"/>
    <col min="11881" max="11881" width="4.81640625" style="14" customWidth="1"/>
    <col min="11882" max="11882" width="4.81640625" style="14" bestFit="1" customWidth="1"/>
    <col min="11883" max="11883" width="5.26953125" style="14" bestFit="1" customWidth="1"/>
    <col min="11884" max="11884" width="5.26953125" style="14" customWidth="1"/>
    <col min="11885" max="11886" width="9.1796875" style="14"/>
    <col min="11887" max="11887" width="6.54296875" style="14" customWidth="1"/>
    <col min="11888" max="11888" width="4.453125" style="14" bestFit="1" customWidth="1"/>
    <col min="11889" max="11890" width="3.26953125" style="14" bestFit="1" customWidth="1"/>
    <col min="11891" max="11891" width="4.81640625" style="14" customWidth="1"/>
    <col min="11892" max="11892" width="6.54296875" style="14" customWidth="1"/>
    <col min="11893" max="11893" width="5.81640625" style="14" customWidth="1"/>
    <col min="11894" max="11894" width="7.54296875" style="14" customWidth="1"/>
    <col min="11895" max="11895" width="6" style="14" customWidth="1"/>
    <col min="11896" max="11896" width="4.81640625" style="14" customWidth="1"/>
    <col min="11897" max="11897" width="4.81640625" style="14" bestFit="1" customWidth="1"/>
    <col min="11898" max="11898" width="5.26953125" style="14" bestFit="1" customWidth="1"/>
    <col min="11899" max="11899" width="5.26953125" style="14" customWidth="1"/>
    <col min="11900" max="11901" width="9.1796875" style="14"/>
    <col min="11902" max="11902" width="6.54296875" style="14" customWidth="1"/>
    <col min="11903" max="11903" width="4.453125" style="14" bestFit="1" customWidth="1"/>
    <col min="11904" max="11905" width="3.26953125" style="14" bestFit="1" customWidth="1"/>
    <col min="11906" max="11906" width="4.81640625" style="14" customWidth="1"/>
    <col min="11907" max="11907" width="6.54296875" style="14" customWidth="1"/>
    <col min="11908" max="11908" width="5.81640625" style="14" customWidth="1"/>
    <col min="11909" max="11909" width="7.54296875" style="14" customWidth="1"/>
    <col min="11910" max="11910" width="6" style="14" customWidth="1"/>
    <col min="11911" max="11911" width="4.81640625" style="14" customWidth="1"/>
    <col min="11912" max="11912" width="4.81640625" style="14" bestFit="1" customWidth="1"/>
    <col min="11913" max="11913" width="5.26953125" style="14" bestFit="1" customWidth="1"/>
    <col min="11914" max="11914" width="5.26953125" style="14" customWidth="1"/>
    <col min="11915" max="11916" width="9.1796875" style="14"/>
    <col min="11917" max="11917" width="6.54296875" style="14" customWidth="1"/>
    <col min="11918" max="11918" width="4.453125" style="14" bestFit="1" customWidth="1"/>
    <col min="11919" max="11920" width="3.26953125" style="14" bestFit="1" customWidth="1"/>
    <col min="11921" max="11921" width="4.81640625" style="14" customWidth="1"/>
    <col min="11922" max="11922" width="6.54296875" style="14" customWidth="1"/>
    <col min="11923" max="11923" width="5.81640625" style="14" customWidth="1"/>
    <col min="11924" max="11924" width="7.54296875" style="14" customWidth="1"/>
    <col min="11925" max="11925" width="6" style="14" customWidth="1"/>
    <col min="11926" max="11926" width="4.81640625" style="14" customWidth="1"/>
    <col min="11927" max="11927" width="4.81640625" style="14" bestFit="1" customWidth="1"/>
    <col min="11928" max="11928" width="5.26953125" style="14" bestFit="1" customWidth="1"/>
    <col min="11929" max="11929" width="5.26953125" style="14" customWidth="1"/>
    <col min="11930" max="11931" width="9.1796875" style="14"/>
    <col min="11932" max="11932" width="6.54296875" style="14" customWidth="1"/>
    <col min="11933" max="11933" width="4.453125" style="14" bestFit="1" customWidth="1"/>
    <col min="11934" max="11935" width="3.26953125" style="14" bestFit="1" customWidth="1"/>
    <col min="11936" max="11936" width="4.81640625" style="14" customWidth="1"/>
    <col min="11937" max="11937" width="6.54296875" style="14" customWidth="1"/>
    <col min="11938" max="11938" width="5.81640625" style="14" customWidth="1"/>
    <col min="11939" max="11939" width="7.54296875" style="14" customWidth="1"/>
    <col min="11940" max="11940" width="6" style="14" customWidth="1"/>
    <col min="11941" max="11941" width="4.81640625" style="14" customWidth="1"/>
    <col min="11942" max="11942" width="4.81640625" style="14" bestFit="1" customWidth="1"/>
    <col min="11943" max="11943" width="5.26953125" style="14" bestFit="1" customWidth="1"/>
    <col min="11944" max="11944" width="5.26953125" style="14" customWidth="1"/>
    <col min="11945" max="12016" width="9.1796875" style="14"/>
    <col min="12017" max="12017" width="6.54296875" style="14" customWidth="1"/>
    <col min="12018" max="12018" width="4.453125" style="14" bestFit="1" customWidth="1"/>
    <col min="12019" max="12020" width="3.26953125" style="14" bestFit="1" customWidth="1"/>
    <col min="12021" max="12021" width="4.81640625" style="14" customWidth="1"/>
    <col min="12022" max="12022" width="6.54296875" style="14" customWidth="1"/>
    <col min="12023" max="12023" width="5.81640625" style="14" customWidth="1"/>
    <col min="12024" max="12024" width="7.54296875" style="14" customWidth="1"/>
    <col min="12025" max="12025" width="6" style="14" customWidth="1"/>
    <col min="12026" max="12026" width="4.81640625" style="14" customWidth="1"/>
    <col min="12027" max="12027" width="4.81640625" style="14" bestFit="1" customWidth="1"/>
    <col min="12028" max="12028" width="5.26953125" style="14" bestFit="1" customWidth="1"/>
    <col min="12029" max="12029" width="6.26953125" style="14" customWidth="1"/>
    <col min="12030" max="12034" width="8.7265625" style="14" customWidth="1"/>
    <col min="12035" max="12035" width="6" style="14" customWidth="1"/>
    <col min="12036" max="12036" width="9.1796875" style="14"/>
    <col min="12037" max="12037" width="24.1796875" style="14" bestFit="1" customWidth="1"/>
    <col min="12038" max="12038" width="6.54296875" style="14" customWidth="1"/>
    <col min="12039" max="12039" width="4.453125" style="14" bestFit="1" customWidth="1"/>
    <col min="12040" max="12041" width="3.26953125" style="14" bestFit="1" customWidth="1"/>
    <col min="12042" max="12042" width="4.81640625" style="14" customWidth="1"/>
    <col min="12043" max="12043" width="6.54296875" style="14" customWidth="1"/>
    <col min="12044" max="12044" width="5.81640625" style="14" customWidth="1"/>
    <col min="12045" max="12045" width="7.54296875" style="14" customWidth="1"/>
    <col min="12046" max="12046" width="6" style="14" customWidth="1"/>
    <col min="12047" max="12047" width="4.81640625" style="14" customWidth="1"/>
    <col min="12048" max="12048" width="4.81640625" style="14" bestFit="1" customWidth="1"/>
    <col min="12049" max="12049" width="5.26953125" style="14" bestFit="1" customWidth="1"/>
    <col min="12050" max="12050" width="5.26953125" style="14" customWidth="1"/>
    <col min="12051" max="12052" width="9.1796875" style="14"/>
    <col min="12053" max="12053" width="6.54296875" style="14" customWidth="1"/>
    <col min="12054" max="12054" width="4.453125" style="14" bestFit="1" customWidth="1"/>
    <col min="12055" max="12056" width="3.26953125" style="14" bestFit="1" customWidth="1"/>
    <col min="12057" max="12057" width="4.81640625" style="14" customWidth="1"/>
    <col min="12058" max="12058" width="6.54296875" style="14" customWidth="1"/>
    <col min="12059" max="12059" width="5.81640625" style="14" customWidth="1"/>
    <col min="12060" max="12060" width="7.54296875" style="14" customWidth="1"/>
    <col min="12061" max="12061" width="6" style="14" customWidth="1"/>
    <col min="12062" max="12062" width="4.81640625" style="14" customWidth="1"/>
    <col min="12063" max="12063" width="4.81640625" style="14" bestFit="1" customWidth="1"/>
    <col min="12064" max="12064" width="5.26953125" style="14" bestFit="1" customWidth="1"/>
    <col min="12065" max="12065" width="5.26953125" style="14" customWidth="1"/>
    <col min="12066" max="12067" width="9.1796875" style="14"/>
    <col min="12068" max="12068" width="6.54296875" style="14" customWidth="1"/>
    <col min="12069" max="12069" width="4.453125" style="14" bestFit="1" customWidth="1"/>
    <col min="12070" max="12071" width="3.26953125" style="14" bestFit="1" customWidth="1"/>
    <col min="12072" max="12072" width="4.81640625" style="14" customWidth="1"/>
    <col min="12073" max="12073" width="6.54296875" style="14" customWidth="1"/>
    <col min="12074" max="12074" width="5.81640625" style="14" customWidth="1"/>
    <col min="12075" max="12075" width="7.54296875" style="14" customWidth="1"/>
    <col min="12076" max="12076" width="6" style="14" customWidth="1"/>
    <col min="12077" max="12077" width="4.81640625" style="14" customWidth="1"/>
    <col min="12078" max="12078" width="4.81640625" style="14" bestFit="1" customWidth="1"/>
    <col min="12079" max="12079" width="5.26953125" style="14" bestFit="1" customWidth="1"/>
    <col min="12080" max="12080" width="5.26953125" style="14" customWidth="1"/>
    <col min="12081" max="12082" width="9.1796875" style="14"/>
    <col min="12083" max="12083" width="6.54296875" style="14" customWidth="1"/>
    <col min="12084" max="12084" width="4.453125" style="14" bestFit="1" customWidth="1"/>
    <col min="12085" max="12086" width="3.26953125" style="14" bestFit="1" customWidth="1"/>
    <col min="12087" max="12087" width="4.81640625" style="14" customWidth="1"/>
    <col min="12088" max="12088" width="6.54296875" style="14" customWidth="1"/>
    <col min="12089" max="12089" width="5.81640625" style="14" customWidth="1"/>
    <col min="12090" max="12090" width="7.54296875" style="14" customWidth="1"/>
    <col min="12091" max="12091" width="6" style="14" customWidth="1"/>
    <col min="12092" max="12092" width="4.81640625" style="14" customWidth="1"/>
    <col min="12093" max="12093" width="4.81640625" style="14" bestFit="1" customWidth="1"/>
    <col min="12094" max="12094" width="5.26953125" style="14" bestFit="1" customWidth="1"/>
    <col min="12095" max="12095" width="5.26953125" style="14" customWidth="1"/>
    <col min="12096" max="12097" width="9.1796875" style="14"/>
    <col min="12098" max="12098" width="6.54296875" style="14" customWidth="1"/>
    <col min="12099" max="12099" width="4.453125" style="14" bestFit="1" customWidth="1"/>
    <col min="12100" max="12101" width="3.26953125" style="14" bestFit="1" customWidth="1"/>
    <col min="12102" max="12102" width="4.81640625" style="14" customWidth="1"/>
    <col min="12103" max="12103" width="6.54296875" style="14" customWidth="1"/>
    <col min="12104" max="12104" width="5.81640625" style="14" customWidth="1"/>
    <col min="12105" max="12105" width="7.54296875" style="14" customWidth="1"/>
    <col min="12106" max="12106" width="6" style="14" customWidth="1"/>
    <col min="12107" max="12107" width="4.81640625" style="14" customWidth="1"/>
    <col min="12108" max="12108" width="4.81640625" style="14" bestFit="1" customWidth="1"/>
    <col min="12109" max="12109" width="5.26953125" style="14" bestFit="1" customWidth="1"/>
    <col min="12110" max="12110" width="5.26953125" style="14" customWidth="1"/>
    <col min="12111" max="12112" width="9.1796875" style="14"/>
    <col min="12113" max="12113" width="6.54296875" style="14" customWidth="1"/>
    <col min="12114" max="12114" width="4.453125" style="14" bestFit="1" customWidth="1"/>
    <col min="12115" max="12116" width="3.26953125" style="14" bestFit="1" customWidth="1"/>
    <col min="12117" max="12117" width="4.81640625" style="14" customWidth="1"/>
    <col min="12118" max="12118" width="6.54296875" style="14" customWidth="1"/>
    <col min="12119" max="12119" width="5.81640625" style="14" customWidth="1"/>
    <col min="12120" max="12120" width="7.54296875" style="14" customWidth="1"/>
    <col min="12121" max="12121" width="6" style="14" customWidth="1"/>
    <col min="12122" max="12122" width="4.81640625" style="14" customWidth="1"/>
    <col min="12123" max="12123" width="4.81640625" style="14" bestFit="1" customWidth="1"/>
    <col min="12124" max="12124" width="5.26953125" style="14" bestFit="1" customWidth="1"/>
    <col min="12125" max="12125" width="5.26953125" style="14" customWidth="1"/>
    <col min="12126" max="12127" width="9.1796875" style="14"/>
    <col min="12128" max="12128" width="6.54296875" style="14" customWidth="1"/>
    <col min="12129" max="12129" width="4.453125" style="14" bestFit="1" customWidth="1"/>
    <col min="12130" max="12131" width="3.26953125" style="14" bestFit="1" customWidth="1"/>
    <col min="12132" max="12132" width="4.81640625" style="14" customWidth="1"/>
    <col min="12133" max="12133" width="6.54296875" style="14" customWidth="1"/>
    <col min="12134" max="12134" width="5.81640625" style="14" customWidth="1"/>
    <col min="12135" max="12135" width="7.54296875" style="14" customWidth="1"/>
    <col min="12136" max="12136" width="6" style="14" customWidth="1"/>
    <col min="12137" max="12137" width="4.81640625" style="14" customWidth="1"/>
    <col min="12138" max="12138" width="4.81640625" style="14" bestFit="1" customWidth="1"/>
    <col min="12139" max="12139" width="5.26953125" style="14" bestFit="1" customWidth="1"/>
    <col min="12140" max="12140" width="5.26953125" style="14" customWidth="1"/>
    <col min="12141" max="12142" width="9.1796875" style="14"/>
    <col min="12143" max="12143" width="6.54296875" style="14" customWidth="1"/>
    <col min="12144" max="12144" width="4.453125" style="14" bestFit="1" customWidth="1"/>
    <col min="12145" max="12146" width="3.26953125" style="14" bestFit="1" customWidth="1"/>
    <col min="12147" max="12147" width="4.81640625" style="14" customWidth="1"/>
    <col min="12148" max="12148" width="6.54296875" style="14" customWidth="1"/>
    <col min="12149" max="12149" width="5.81640625" style="14" customWidth="1"/>
    <col min="12150" max="12150" width="7.54296875" style="14" customWidth="1"/>
    <col min="12151" max="12151" width="6" style="14" customWidth="1"/>
    <col min="12152" max="12152" width="4.81640625" style="14" customWidth="1"/>
    <col min="12153" max="12153" width="4.81640625" style="14" bestFit="1" customWidth="1"/>
    <col min="12154" max="12154" width="5.26953125" style="14" bestFit="1" customWidth="1"/>
    <col min="12155" max="12155" width="5.26953125" style="14" customWidth="1"/>
    <col min="12156" max="12157" width="9.1796875" style="14"/>
    <col min="12158" max="12158" width="6.54296875" style="14" customWidth="1"/>
    <col min="12159" max="12159" width="4.453125" style="14" bestFit="1" customWidth="1"/>
    <col min="12160" max="12161" width="3.26953125" style="14" bestFit="1" customWidth="1"/>
    <col min="12162" max="12162" width="4.81640625" style="14" customWidth="1"/>
    <col min="12163" max="12163" width="6.54296875" style="14" customWidth="1"/>
    <col min="12164" max="12164" width="5.81640625" style="14" customWidth="1"/>
    <col min="12165" max="12165" width="7.54296875" style="14" customWidth="1"/>
    <col min="12166" max="12166" width="6" style="14" customWidth="1"/>
    <col min="12167" max="12167" width="4.81640625" style="14" customWidth="1"/>
    <col min="12168" max="12168" width="4.81640625" style="14" bestFit="1" customWidth="1"/>
    <col min="12169" max="12169" width="5.26953125" style="14" bestFit="1" customWidth="1"/>
    <col min="12170" max="12170" width="5.26953125" style="14" customWidth="1"/>
    <col min="12171" max="12172" width="9.1796875" style="14"/>
    <col min="12173" max="12173" width="6.54296875" style="14" customWidth="1"/>
    <col min="12174" max="12174" width="4.453125" style="14" bestFit="1" customWidth="1"/>
    <col min="12175" max="12176" width="3.26953125" style="14" bestFit="1" customWidth="1"/>
    <col min="12177" max="12177" width="4.81640625" style="14" customWidth="1"/>
    <col min="12178" max="12178" width="6.54296875" style="14" customWidth="1"/>
    <col min="12179" max="12179" width="5.81640625" style="14" customWidth="1"/>
    <col min="12180" max="12180" width="7.54296875" style="14" customWidth="1"/>
    <col min="12181" max="12181" width="6" style="14" customWidth="1"/>
    <col min="12182" max="12182" width="4.81640625" style="14" customWidth="1"/>
    <col min="12183" max="12183" width="4.81640625" style="14" bestFit="1" customWidth="1"/>
    <col min="12184" max="12184" width="5.26953125" style="14" bestFit="1" customWidth="1"/>
    <col min="12185" max="12185" width="5.26953125" style="14" customWidth="1"/>
    <col min="12186" max="12187" width="9.1796875" style="14"/>
    <col min="12188" max="12188" width="6.54296875" style="14" customWidth="1"/>
    <col min="12189" max="12189" width="4.453125" style="14" bestFit="1" customWidth="1"/>
    <col min="12190" max="12191" width="3.26953125" style="14" bestFit="1" customWidth="1"/>
    <col min="12192" max="12192" width="4.81640625" style="14" customWidth="1"/>
    <col min="12193" max="12193" width="6.54296875" style="14" customWidth="1"/>
    <col min="12194" max="12194" width="5.81640625" style="14" customWidth="1"/>
    <col min="12195" max="12195" width="7.54296875" style="14" customWidth="1"/>
    <col min="12196" max="12196" width="6" style="14" customWidth="1"/>
    <col min="12197" max="12197" width="4.81640625" style="14" customWidth="1"/>
    <col min="12198" max="12198" width="4.81640625" style="14" bestFit="1" customWidth="1"/>
    <col min="12199" max="12199" width="5.26953125" style="14" bestFit="1" customWidth="1"/>
    <col min="12200" max="12200" width="5.26953125" style="14" customWidth="1"/>
    <col min="12201" max="12272" width="9.1796875" style="14"/>
    <col min="12273" max="12273" width="6.54296875" style="14" customWidth="1"/>
    <col min="12274" max="12274" width="4.453125" style="14" bestFit="1" customWidth="1"/>
    <col min="12275" max="12276" width="3.26953125" style="14" bestFit="1" customWidth="1"/>
    <col min="12277" max="12277" width="4.81640625" style="14" customWidth="1"/>
    <col min="12278" max="12278" width="6.54296875" style="14" customWidth="1"/>
    <col min="12279" max="12279" width="5.81640625" style="14" customWidth="1"/>
    <col min="12280" max="12280" width="7.54296875" style="14" customWidth="1"/>
    <col min="12281" max="12281" width="6" style="14" customWidth="1"/>
    <col min="12282" max="12282" width="4.81640625" style="14" customWidth="1"/>
    <col min="12283" max="12283" width="4.81640625" style="14" bestFit="1" customWidth="1"/>
    <col min="12284" max="12284" width="5.26953125" style="14" bestFit="1" customWidth="1"/>
    <col min="12285" max="12285" width="6.26953125" style="14" customWidth="1"/>
    <col min="12286" max="12290" width="8.7265625" style="14" customWidth="1"/>
    <col min="12291" max="12291" width="6" style="14" customWidth="1"/>
    <col min="12292" max="12292" width="9.1796875" style="14"/>
    <col min="12293" max="12293" width="24.1796875" style="14" bestFit="1" customWidth="1"/>
    <col min="12294" max="12294" width="6.54296875" style="14" customWidth="1"/>
    <col min="12295" max="12295" width="4.453125" style="14" bestFit="1" customWidth="1"/>
    <col min="12296" max="12297" width="3.26953125" style="14" bestFit="1" customWidth="1"/>
    <col min="12298" max="12298" width="4.81640625" style="14" customWidth="1"/>
    <col min="12299" max="12299" width="6.54296875" style="14" customWidth="1"/>
    <col min="12300" max="12300" width="5.81640625" style="14" customWidth="1"/>
    <col min="12301" max="12301" width="7.54296875" style="14" customWidth="1"/>
    <col min="12302" max="12302" width="6" style="14" customWidth="1"/>
    <col min="12303" max="12303" width="4.81640625" style="14" customWidth="1"/>
    <col min="12304" max="12304" width="4.81640625" style="14" bestFit="1" customWidth="1"/>
    <col min="12305" max="12305" width="5.26953125" style="14" bestFit="1" customWidth="1"/>
    <col min="12306" max="12306" width="5.26953125" style="14" customWidth="1"/>
    <col min="12307" max="12308" width="9.1796875" style="14"/>
    <col min="12309" max="12309" width="6.54296875" style="14" customWidth="1"/>
    <col min="12310" max="12310" width="4.453125" style="14" bestFit="1" customWidth="1"/>
    <col min="12311" max="12312" width="3.26953125" style="14" bestFit="1" customWidth="1"/>
    <col min="12313" max="12313" width="4.81640625" style="14" customWidth="1"/>
    <col min="12314" max="12314" width="6.54296875" style="14" customWidth="1"/>
    <col min="12315" max="12315" width="5.81640625" style="14" customWidth="1"/>
    <col min="12316" max="12316" width="7.54296875" style="14" customWidth="1"/>
    <col min="12317" max="12317" width="6" style="14" customWidth="1"/>
    <col min="12318" max="12318" width="4.81640625" style="14" customWidth="1"/>
    <col min="12319" max="12319" width="4.81640625" style="14" bestFit="1" customWidth="1"/>
    <col min="12320" max="12320" width="5.26953125" style="14" bestFit="1" customWidth="1"/>
    <col min="12321" max="12321" width="5.26953125" style="14" customWidth="1"/>
    <col min="12322" max="12323" width="9.1796875" style="14"/>
    <col min="12324" max="12324" width="6.54296875" style="14" customWidth="1"/>
    <col min="12325" max="12325" width="4.453125" style="14" bestFit="1" customWidth="1"/>
    <col min="12326" max="12327" width="3.26953125" style="14" bestFit="1" customWidth="1"/>
    <col min="12328" max="12328" width="4.81640625" style="14" customWidth="1"/>
    <col min="12329" max="12329" width="6.54296875" style="14" customWidth="1"/>
    <col min="12330" max="12330" width="5.81640625" style="14" customWidth="1"/>
    <col min="12331" max="12331" width="7.54296875" style="14" customWidth="1"/>
    <col min="12332" max="12332" width="6" style="14" customWidth="1"/>
    <col min="12333" max="12333" width="4.81640625" style="14" customWidth="1"/>
    <col min="12334" max="12334" width="4.81640625" style="14" bestFit="1" customWidth="1"/>
    <col min="12335" max="12335" width="5.26953125" style="14" bestFit="1" customWidth="1"/>
    <col min="12336" max="12336" width="5.26953125" style="14" customWidth="1"/>
    <col min="12337" max="12338" width="9.1796875" style="14"/>
    <col min="12339" max="12339" width="6.54296875" style="14" customWidth="1"/>
    <col min="12340" max="12340" width="4.453125" style="14" bestFit="1" customWidth="1"/>
    <col min="12341" max="12342" width="3.26953125" style="14" bestFit="1" customWidth="1"/>
    <col min="12343" max="12343" width="4.81640625" style="14" customWidth="1"/>
    <col min="12344" max="12344" width="6.54296875" style="14" customWidth="1"/>
    <col min="12345" max="12345" width="5.81640625" style="14" customWidth="1"/>
    <col min="12346" max="12346" width="7.54296875" style="14" customWidth="1"/>
    <col min="12347" max="12347" width="6" style="14" customWidth="1"/>
    <col min="12348" max="12348" width="4.81640625" style="14" customWidth="1"/>
    <col min="12349" max="12349" width="4.81640625" style="14" bestFit="1" customWidth="1"/>
    <col min="12350" max="12350" width="5.26953125" style="14" bestFit="1" customWidth="1"/>
    <col min="12351" max="12351" width="5.26953125" style="14" customWidth="1"/>
    <col min="12352" max="12353" width="9.1796875" style="14"/>
    <col min="12354" max="12354" width="6.54296875" style="14" customWidth="1"/>
    <col min="12355" max="12355" width="4.453125" style="14" bestFit="1" customWidth="1"/>
    <col min="12356" max="12357" width="3.26953125" style="14" bestFit="1" customWidth="1"/>
    <col min="12358" max="12358" width="4.81640625" style="14" customWidth="1"/>
    <col min="12359" max="12359" width="6.54296875" style="14" customWidth="1"/>
    <col min="12360" max="12360" width="5.81640625" style="14" customWidth="1"/>
    <col min="12361" max="12361" width="7.54296875" style="14" customWidth="1"/>
    <col min="12362" max="12362" width="6" style="14" customWidth="1"/>
    <col min="12363" max="12363" width="4.81640625" style="14" customWidth="1"/>
    <col min="12364" max="12364" width="4.81640625" style="14" bestFit="1" customWidth="1"/>
    <col min="12365" max="12365" width="5.26953125" style="14" bestFit="1" customWidth="1"/>
    <col min="12366" max="12366" width="5.26953125" style="14" customWidth="1"/>
    <col min="12367" max="12368" width="9.1796875" style="14"/>
    <col min="12369" max="12369" width="6.54296875" style="14" customWidth="1"/>
    <col min="12370" max="12370" width="4.453125" style="14" bestFit="1" customWidth="1"/>
    <col min="12371" max="12372" width="3.26953125" style="14" bestFit="1" customWidth="1"/>
    <col min="12373" max="12373" width="4.81640625" style="14" customWidth="1"/>
    <col min="12374" max="12374" width="6.54296875" style="14" customWidth="1"/>
    <col min="12375" max="12375" width="5.81640625" style="14" customWidth="1"/>
    <col min="12376" max="12376" width="7.54296875" style="14" customWidth="1"/>
    <col min="12377" max="12377" width="6" style="14" customWidth="1"/>
    <col min="12378" max="12378" width="4.81640625" style="14" customWidth="1"/>
    <col min="12379" max="12379" width="4.81640625" style="14" bestFit="1" customWidth="1"/>
    <col min="12380" max="12380" width="5.26953125" style="14" bestFit="1" customWidth="1"/>
    <col min="12381" max="12381" width="5.26953125" style="14" customWidth="1"/>
    <col min="12382" max="12383" width="9.1796875" style="14"/>
    <col min="12384" max="12384" width="6.54296875" style="14" customWidth="1"/>
    <col min="12385" max="12385" width="4.453125" style="14" bestFit="1" customWidth="1"/>
    <col min="12386" max="12387" width="3.26953125" style="14" bestFit="1" customWidth="1"/>
    <col min="12388" max="12388" width="4.81640625" style="14" customWidth="1"/>
    <col min="12389" max="12389" width="6.54296875" style="14" customWidth="1"/>
    <col min="12390" max="12390" width="5.81640625" style="14" customWidth="1"/>
    <col min="12391" max="12391" width="7.54296875" style="14" customWidth="1"/>
    <col min="12392" max="12392" width="6" style="14" customWidth="1"/>
    <col min="12393" max="12393" width="4.81640625" style="14" customWidth="1"/>
    <col min="12394" max="12394" width="4.81640625" style="14" bestFit="1" customWidth="1"/>
    <col min="12395" max="12395" width="5.26953125" style="14" bestFit="1" customWidth="1"/>
    <col min="12396" max="12396" width="5.26953125" style="14" customWidth="1"/>
    <col min="12397" max="12398" width="9.1796875" style="14"/>
    <col min="12399" max="12399" width="6.54296875" style="14" customWidth="1"/>
    <col min="12400" max="12400" width="4.453125" style="14" bestFit="1" customWidth="1"/>
    <col min="12401" max="12402" width="3.26953125" style="14" bestFit="1" customWidth="1"/>
    <col min="12403" max="12403" width="4.81640625" style="14" customWidth="1"/>
    <col min="12404" max="12404" width="6.54296875" style="14" customWidth="1"/>
    <col min="12405" max="12405" width="5.81640625" style="14" customWidth="1"/>
    <col min="12406" max="12406" width="7.54296875" style="14" customWidth="1"/>
    <col min="12407" max="12407" width="6" style="14" customWidth="1"/>
    <col min="12408" max="12408" width="4.81640625" style="14" customWidth="1"/>
    <col min="12409" max="12409" width="4.81640625" style="14" bestFit="1" customWidth="1"/>
    <col min="12410" max="12410" width="5.26953125" style="14" bestFit="1" customWidth="1"/>
    <col min="12411" max="12411" width="5.26953125" style="14" customWidth="1"/>
    <col min="12412" max="12413" width="9.1796875" style="14"/>
    <col min="12414" max="12414" width="6.54296875" style="14" customWidth="1"/>
    <col min="12415" max="12415" width="4.453125" style="14" bestFit="1" customWidth="1"/>
    <col min="12416" max="12417" width="3.26953125" style="14" bestFit="1" customWidth="1"/>
    <col min="12418" max="12418" width="4.81640625" style="14" customWidth="1"/>
    <col min="12419" max="12419" width="6.54296875" style="14" customWidth="1"/>
    <col min="12420" max="12420" width="5.81640625" style="14" customWidth="1"/>
    <col min="12421" max="12421" width="7.54296875" style="14" customWidth="1"/>
    <col min="12422" max="12422" width="6" style="14" customWidth="1"/>
    <col min="12423" max="12423" width="4.81640625" style="14" customWidth="1"/>
    <col min="12424" max="12424" width="4.81640625" style="14" bestFit="1" customWidth="1"/>
    <col min="12425" max="12425" width="5.26953125" style="14" bestFit="1" customWidth="1"/>
    <col min="12426" max="12426" width="5.26953125" style="14" customWidth="1"/>
    <col min="12427" max="12428" width="9.1796875" style="14"/>
    <col min="12429" max="12429" width="6.54296875" style="14" customWidth="1"/>
    <col min="12430" max="12430" width="4.453125" style="14" bestFit="1" customWidth="1"/>
    <col min="12431" max="12432" width="3.26953125" style="14" bestFit="1" customWidth="1"/>
    <col min="12433" max="12433" width="4.81640625" style="14" customWidth="1"/>
    <col min="12434" max="12434" width="6.54296875" style="14" customWidth="1"/>
    <col min="12435" max="12435" width="5.81640625" style="14" customWidth="1"/>
    <col min="12436" max="12436" width="7.54296875" style="14" customWidth="1"/>
    <col min="12437" max="12437" width="6" style="14" customWidth="1"/>
    <col min="12438" max="12438" width="4.81640625" style="14" customWidth="1"/>
    <col min="12439" max="12439" width="4.81640625" style="14" bestFit="1" customWidth="1"/>
    <col min="12440" max="12440" width="5.26953125" style="14" bestFit="1" customWidth="1"/>
    <col min="12441" max="12441" width="5.26953125" style="14" customWidth="1"/>
    <col min="12442" max="12443" width="9.1796875" style="14"/>
    <col min="12444" max="12444" width="6.54296875" style="14" customWidth="1"/>
    <col min="12445" max="12445" width="4.453125" style="14" bestFit="1" customWidth="1"/>
    <col min="12446" max="12447" width="3.26953125" style="14" bestFit="1" customWidth="1"/>
    <col min="12448" max="12448" width="4.81640625" style="14" customWidth="1"/>
    <col min="12449" max="12449" width="6.54296875" style="14" customWidth="1"/>
    <col min="12450" max="12450" width="5.81640625" style="14" customWidth="1"/>
    <col min="12451" max="12451" width="7.54296875" style="14" customWidth="1"/>
    <col min="12452" max="12452" width="6" style="14" customWidth="1"/>
    <col min="12453" max="12453" width="4.81640625" style="14" customWidth="1"/>
    <col min="12454" max="12454" width="4.81640625" style="14" bestFit="1" customWidth="1"/>
    <col min="12455" max="12455" width="5.26953125" style="14" bestFit="1" customWidth="1"/>
    <col min="12456" max="12456" width="5.26953125" style="14" customWidth="1"/>
    <col min="12457" max="12528" width="9.1796875" style="14"/>
    <col min="12529" max="12529" width="6.54296875" style="14" customWidth="1"/>
    <col min="12530" max="12530" width="4.453125" style="14" bestFit="1" customWidth="1"/>
    <col min="12531" max="12532" width="3.26953125" style="14" bestFit="1" customWidth="1"/>
    <col min="12533" max="12533" width="4.81640625" style="14" customWidth="1"/>
    <col min="12534" max="12534" width="6.54296875" style="14" customWidth="1"/>
    <col min="12535" max="12535" width="5.81640625" style="14" customWidth="1"/>
    <col min="12536" max="12536" width="7.54296875" style="14" customWidth="1"/>
    <col min="12537" max="12537" width="6" style="14" customWidth="1"/>
    <col min="12538" max="12538" width="4.81640625" style="14" customWidth="1"/>
    <col min="12539" max="12539" width="4.81640625" style="14" bestFit="1" customWidth="1"/>
    <col min="12540" max="12540" width="5.26953125" style="14" bestFit="1" customWidth="1"/>
    <col min="12541" max="12541" width="6.26953125" style="14" customWidth="1"/>
    <col min="12542" max="12546" width="8.7265625" style="14" customWidth="1"/>
    <col min="12547" max="12547" width="6" style="14" customWidth="1"/>
    <col min="12548" max="12548" width="9.1796875" style="14"/>
    <col min="12549" max="12549" width="24.1796875" style="14" bestFit="1" customWidth="1"/>
    <col min="12550" max="12550" width="6.54296875" style="14" customWidth="1"/>
    <col min="12551" max="12551" width="4.453125" style="14" bestFit="1" customWidth="1"/>
    <col min="12552" max="12553" width="3.26953125" style="14" bestFit="1" customWidth="1"/>
    <col min="12554" max="12554" width="4.81640625" style="14" customWidth="1"/>
    <col min="12555" max="12555" width="6.54296875" style="14" customWidth="1"/>
    <col min="12556" max="12556" width="5.81640625" style="14" customWidth="1"/>
    <col min="12557" max="12557" width="7.54296875" style="14" customWidth="1"/>
    <col min="12558" max="12558" width="6" style="14" customWidth="1"/>
    <col min="12559" max="12559" width="4.81640625" style="14" customWidth="1"/>
    <col min="12560" max="12560" width="4.81640625" style="14" bestFit="1" customWidth="1"/>
    <col min="12561" max="12561" width="5.26953125" style="14" bestFit="1" customWidth="1"/>
    <col min="12562" max="12562" width="5.26953125" style="14" customWidth="1"/>
    <col min="12563" max="12564" width="9.1796875" style="14"/>
    <col min="12565" max="12565" width="6.54296875" style="14" customWidth="1"/>
    <col min="12566" max="12566" width="4.453125" style="14" bestFit="1" customWidth="1"/>
    <col min="12567" max="12568" width="3.26953125" style="14" bestFit="1" customWidth="1"/>
    <col min="12569" max="12569" width="4.81640625" style="14" customWidth="1"/>
    <col min="12570" max="12570" width="6.54296875" style="14" customWidth="1"/>
    <col min="12571" max="12571" width="5.81640625" style="14" customWidth="1"/>
    <col min="12572" max="12572" width="7.54296875" style="14" customWidth="1"/>
    <col min="12573" max="12573" width="6" style="14" customWidth="1"/>
    <col min="12574" max="12574" width="4.81640625" style="14" customWidth="1"/>
    <col min="12575" max="12575" width="4.81640625" style="14" bestFit="1" customWidth="1"/>
    <col min="12576" max="12576" width="5.26953125" style="14" bestFit="1" customWidth="1"/>
    <col min="12577" max="12577" width="5.26953125" style="14" customWidth="1"/>
    <col min="12578" max="12579" width="9.1796875" style="14"/>
    <col min="12580" max="12580" width="6.54296875" style="14" customWidth="1"/>
    <col min="12581" max="12581" width="4.453125" style="14" bestFit="1" customWidth="1"/>
    <col min="12582" max="12583" width="3.26953125" style="14" bestFit="1" customWidth="1"/>
    <col min="12584" max="12584" width="4.81640625" style="14" customWidth="1"/>
    <col min="12585" max="12585" width="6.54296875" style="14" customWidth="1"/>
    <col min="12586" max="12586" width="5.81640625" style="14" customWidth="1"/>
    <col min="12587" max="12587" width="7.54296875" style="14" customWidth="1"/>
    <col min="12588" max="12588" width="6" style="14" customWidth="1"/>
    <col min="12589" max="12589" width="4.81640625" style="14" customWidth="1"/>
    <col min="12590" max="12590" width="4.81640625" style="14" bestFit="1" customWidth="1"/>
    <col min="12591" max="12591" width="5.26953125" style="14" bestFit="1" customWidth="1"/>
    <col min="12592" max="12592" width="5.26953125" style="14" customWidth="1"/>
    <col min="12593" max="12594" width="9.1796875" style="14"/>
    <col min="12595" max="12595" width="6.54296875" style="14" customWidth="1"/>
    <col min="12596" max="12596" width="4.453125" style="14" bestFit="1" customWidth="1"/>
    <col min="12597" max="12598" width="3.26953125" style="14" bestFit="1" customWidth="1"/>
    <col min="12599" max="12599" width="4.81640625" style="14" customWidth="1"/>
    <col min="12600" max="12600" width="6.54296875" style="14" customWidth="1"/>
    <col min="12601" max="12601" width="5.81640625" style="14" customWidth="1"/>
    <col min="12602" max="12602" width="7.54296875" style="14" customWidth="1"/>
    <col min="12603" max="12603" width="6" style="14" customWidth="1"/>
    <col min="12604" max="12604" width="4.81640625" style="14" customWidth="1"/>
    <col min="12605" max="12605" width="4.81640625" style="14" bestFit="1" customWidth="1"/>
    <col min="12606" max="12606" width="5.26953125" style="14" bestFit="1" customWidth="1"/>
    <col min="12607" max="12607" width="5.26953125" style="14" customWidth="1"/>
    <col min="12608" max="12609" width="9.1796875" style="14"/>
    <col min="12610" max="12610" width="6.54296875" style="14" customWidth="1"/>
    <col min="12611" max="12611" width="4.453125" style="14" bestFit="1" customWidth="1"/>
    <col min="12612" max="12613" width="3.26953125" style="14" bestFit="1" customWidth="1"/>
    <col min="12614" max="12614" width="4.81640625" style="14" customWidth="1"/>
    <col min="12615" max="12615" width="6.54296875" style="14" customWidth="1"/>
    <col min="12616" max="12616" width="5.81640625" style="14" customWidth="1"/>
    <col min="12617" max="12617" width="7.54296875" style="14" customWidth="1"/>
    <col min="12618" max="12618" width="6" style="14" customWidth="1"/>
    <col min="12619" max="12619" width="4.81640625" style="14" customWidth="1"/>
    <col min="12620" max="12620" width="4.81640625" style="14" bestFit="1" customWidth="1"/>
    <col min="12621" max="12621" width="5.26953125" style="14" bestFit="1" customWidth="1"/>
    <col min="12622" max="12622" width="5.26953125" style="14" customWidth="1"/>
    <col min="12623" max="12624" width="9.1796875" style="14"/>
    <col min="12625" max="12625" width="6.54296875" style="14" customWidth="1"/>
    <col min="12626" max="12626" width="4.453125" style="14" bestFit="1" customWidth="1"/>
    <col min="12627" max="12628" width="3.26953125" style="14" bestFit="1" customWidth="1"/>
    <col min="12629" max="12629" width="4.81640625" style="14" customWidth="1"/>
    <col min="12630" max="12630" width="6.54296875" style="14" customWidth="1"/>
    <col min="12631" max="12631" width="5.81640625" style="14" customWidth="1"/>
    <col min="12632" max="12632" width="7.54296875" style="14" customWidth="1"/>
    <col min="12633" max="12633" width="6" style="14" customWidth="1"/>
    <col min="12634" max="12634" width="4.81640625" style="14" customWidth="1"/>
    <col min="12635" max="12635" width="4.81640625" style="14" bestFit="1" customWidth="1"/>
    <col min="12636" max="12636" width="5.26953125" style="14" bestFit="1" customWidth="1"/>
    <col min="12637" max="12637" width="5.26953125" style="14" customWidth="1"/>
    <col min="12638" max="12639" width="9.1796875" style="14"/>
    <col min="12640" max="12640" width="6.54296875" style="14" customWidth="1"/>
    <col min="12641" max="12641" width="4.453125" style="14" bestFit="1" customWidth="1"/>
    <col min="12642" max="12643" width="3.26953125" style="14" bestFit="1" customWidth="1"/>
    <col min="12644" max="12644" width="4.81640625" style="14" customWidth="1"/>
    <col min="12645" max="12645" width="6.54296875" style="14" customWidth="1"/>
    <col min="12646" max="12646" width="5.81640625" style="14" customWidth="1"/>
    <col min="12647" max="12647" width="7.54296875" style="14" customWidth="1"/>
    <col min="12648" max="12648" width="6" style="14" customWidth="1"/>
    <col min="12649" max="12649" width="4.81640625" style="14" customWidth="1"/>
    <col min="12650" max="12650" width="4.81640625" style="14" bestFit="1" customWidth="1"/>
    <col min="12651" max="12651" width="5.26953125" style="14" bestFit="1" customWidth="1"/>
    <col min="12652" max="12652" width="5.26953125" style="14" customWidth="1"/>
    <col min="12653" max="12654" width="9.1796875" style="14"/>
    <col min="12655" max="12655" width="6.54296875" style="14" customWidth="1"/>
    <col min="12656" max="12656" width="4.453125" style="14" bestFit="1" customWidth="1"/>
    <col min="12657" max="12658" width="3.26953125" style="14" bestFit="1" customWidth="1"/>
    <col min="12659" max="12659" width="4.81640625" style="14" customWidth="1"/>
    <col min="12660" max="12660" width="6.54296875" style="14" customWidth="1"/>
    <col min="12661" max="12661" width="5.81640625" style="14" customWidth="1"/>
    <col min="12662" max="12662" width="7.54296875" style="14" customWidth="1"/>
    <col min="12663" max="12663" width="6" style="14" customWidth="1"/>
    <col min="12664" max="12664" width="4.81640625" style="14" customWidth="1"/>
    <col min="12665" max="12665" width="4.81640625" style="14" bestFit="1" customWidth="1"/>
    <col min="12666" max="12666" width="5.26953125" style="14" bestFit="1" customWidth="1"/>
    <col min="12667" max="12667" width="5.26953125" style="14" customWidth="1"/>
    <col min="12668" max="12669" width="9.1796875" style="14"/>
    <col min="12670" max="12670" width="6.54296875" style="14" customWidth="1"/>
    <col min="12671" max="12671" width="4.453125" style="14" bestFit="1" customWidth="1"/>
    <col min="12672" max="12673" width="3.26953125" style="14" bestFit="1" customWidth="1"/>
    <col min="12674" max="12674" width="4.81640625" style="14" customWidth="1"/>
    <col min="12675" max="12675" width="6.54296875" style="14" customWidth="1"/>
    <col min="12676" max="12676" width="5.81640625" style="14" customWidth="1"/>
    <col min="12677" max="12677" width="7.54296875" style="14" customWidth="1"/>
    <col min="12678" max="12678" width="6" style="14" customWidth="1"/>
    <col min="12679" max="12679" width="4.81640625" style="14" customWidth="1"/>
    <col min="12680" max="12680" width="4.81640625" style="14" bestFit="1" customWidth="1"/>
    <col min="12681" max="12681" width="5.26953125" style="14" bestFit="1" customWidth="1"/>
    <col min="12682" max="12682" width="5.26953125" style="14" customWidth="1"/>
    <col min="12683" max="12684" width="9.1796875" style="14"/>
    <col min="12685" max="12685" width="6.54296875" style="14" customWidth="1"/>
    <col min="12686" max="12686" width="4.453125" style="14" bestFit="1" customWidth="1"/>
    <col min="12687" max="12688" width="3.26953125" style="14" bestFit="1" customWidth="1"/>
    <col min="12689" max="12689" width="4.81640625" style="14" customWidth="1"/>
    <col min="12690" max="12690" width="6.54296875" style="14" customWidth="1"/>
    <col min="12691" max="12691" width="5.81640625" style="14" customWidth="1"/>
    <col min="12692" max="12692" width="7.54296875" style="14" customWidth="1"/>
    <col min="12693" max="12693" width="6" style="14" customWidth="1"/>
    <col min="12694" max="12694" width="4.81640625" style="14" customWidth="1"/>
    <col min="12695" max="12695" width="4.81640625" style="14" bestFit="1" customWidth="1"/>
    <col min="12696" max="12696" width="5.26953125" style="14" bestFit="1" customWidth="1"/>
    <col min="12697" max="12697" width="5.26953125" style="14" customWidth="1"/>
    <col min="12698" max="12699" width="9.1796875" style="14"/>
    <col min="12700" max="12700" width="6.54296875" style="14" customWidth="1"/>
    <col min="12701" max="12701" width="4.453125" style="14" bestFit="1" customWidth="1"/>
    <col min="12702" max="12703" width="3.26953125" style="14" bestFit="1" customWidth="1"/>
    <col min="12704" max="12704" width="4.81640625" style="14" customWidth="1"/>
    <col min="12705" max="12705" width="6.54296875" style="14" customWidth="1"/>
    <col min="12706" max="12706" width="5.81640625" style="14" customWidth="1"/>
    <col min="12707" max="12707" width="7.54296875" style="14" customWidth="1"/>
    <col min="12708" max="12708" width="6" style="14" customWidth="1"/>
    <col min="12709" max="12709" width="4.81640625" style="14" customWidth="1"/>
    <col min="12710" max="12710" width="4.81640625" style="14" bestFit="1" customWidth="1"/>
    <col min="12711" max="12711" width="5.26953125" style="14" bestFit="1" customWidth="1"/>
    <col min="12712" max="12712" width="5.26953125" style="14" customWidth="1"/>
    <col min="12713" max="12784" width="9.1796875" style="14"/>
    <col min="12785" max="12785" width="6.54296875" style="14" customWidth="1"/>
    <col min="12786" max="12786" width="4.453125" style="14" bestFit="1" customWidth="1"/>
    <col min="12787" max="12788" width="3.26953125" style="14" bestFit="1" customWidth="1"/>
    <col min="12789" max="12789" width="4.81640625" style="14" customWidth="1"/>
    <col min="12790" max="12790" width="6.54296875" style="14" customWidth="1"/>
    <col min="12791" max="12791" width="5.81640625" style="14" customWidth="1"/>
    <col min="12792" max="12792" width="7.54296875" style="14" customWidth="1"/>
    <col min="12793" max="12793" width="6" style="14" customWidth="1"/>
    <col min="12794" max="12794" width="4.81640625" style="14" customWidth="1"/>
    <col min="12795" max="12795" width="4.81640625" style="14" bestFit="1" customWidth="1"/>
    <col min="12796" max="12796" width="5.26953125" style="14" bestFit="1" customWidth="1"/>
    <col min="12797" max="12797" width="6.26953125" style="14" customWidth="1"/>
    <col min="12798" max="12802" width="8.7265625" style="14" customWidth="1"/>
    <col min="12803" max="12803" width="6" style="14" customWidth="1"/>
    <col min="12804" max="12804" width="9.1796875" style="14"/>
    <col min="12805" max="12805" width="24.1796875" style="14" bestFit="1" customWidth="1"/>
    <col min="12806" max="12806" width="6.54296875" style="14" customWidth="1"/>
    <col min="12807" max="12807" width="4.453125" style="14" bestFit="1" customWidth="1"/>
    <col min="12808" max="12809" width="3.26953125" style="14" bestFit="1" customWidth="1"/>
    <col min="12810" max="12810" width="4.81640625" style="14" customWidth="1"/>
    <col min="12811" max="12811" width="6.54296875" style="14" customWidth="1"/>
    <col min="12812" max="12812" width="5.81640625" style="14" customWidth="1"/>
    <col min="12813" max="12813" width="7.54296875" style="14" customWidth="1"/>
    <col min="12814" max="12814" width="6" style="14" customWidth="1"/>
    <col min="12815" max="12815" width="4.81640625" style="14" customWidth="1"/>
    <col min="12816" max="12816" width="4.81640625" style="14" bestFit="1" customWidth="1"/>
    <col min="12817" max="12817" width="5.26953125" style="14" bestFit="1" customWidth="1"/>
    <col min="12818" max="12818" width="5.26953125" style="14" customWidth="1"/>
    <col min="12819" max="12820" width="9.1796875" style="14"/>
    <col min="12821" max="12821" width="6.54296875" style="14" customWidth="1"/>
    <col min="12822" max="12822" width="4.453125" style="14" bestFit="1" customWidth="1"/>
    <col min="12823" max="12824" width="3.26953125" style="14" bestFit="1" customWidth="1"/>
    <col min="12825" max="12825" width="4.81640625" style="14" customWidth="1"/>
    <col min="12826" max="12826" width="6.54296875" style="14" customWidth="1"/>
    <col min="12827" max="12827" width="5.81640625" style="14" customWidth="1"/>
    <col min="12828" max="12828" width="7.54296875" style="14" customWidth="1"/>
    <col min="12829" max="12829" width="6" style="14" customWidth="1"/>
    <col min="12830" max="12830" width="4.81640625" style="14" customWidth="1"/>
    <col min="12831" max="12831" width="4.81640625" style="14" bestFit="1" customWidth="1"/>
    <col min="12832" max="12832" width="5.26953125" style="14" bestFit="1" customWidth="1"/>
    <col min="12833" max="12833" width="5.26953125" style="14" customWidth="1"/>
    <col min="12834" max="12835" width="9.1796875" style="14"/>
    <col min="12836" max="12836" width="6.54296875" style="14" customWidth="1"/>
    <col min="12837" max="12837" width="4.453125" style="14" bestFit="1" customWidth="1"/>
    <col min="12838" max="12839" width="3.26953125" style="14" bestFit="1" customWidth="1"/>
    <col min="12840" max="12840" width="4.81640625" style="14" customWidth="1"/>
    <col min="12841" max="12841" width="6.54296875" style="14" customWidth="1"/>
    <col min="12842" max="12842" width="5.81640625" style="14" customWidth="1"/>
    <col min="12843" max="12843" width="7.54296875" style="14" customWidth="1"/>
    <col min="12844" max="12844" width="6" style="14" customWidth="1"/>
    <col min="12845" max="12845" width="4.81640625" style="14" customWidth="1"/>
    <col min="12846" max="12846" width="4.81640625" style="14" bestFit="1" customWidth="1"/>
    <col min="12847" max="12847" width="5.26953125" style="14" bestFit="1" customWidth="1"/>
    <col min="12848" max="12848" width="5.26953125" style="14" customWidth="1"/>
    <col min="12849" max="12850" width="9.1796875" style="14"/>
    <col min="12851" max="12851" width="6.54296875" style="14" customWidth="1"/>
    <col min="12852" max="12852" width="4.453125" style="14" bestFit="1" customWidth="1"/>
    <col min="12853" max="12854" width="3.26953125" style="14" bestFit="1" customWidth="1"/>
    <col min="12855" max="12855" width="4.81640625" style="14" customWidth="1"/>
    <col min="12856" max="12856" width="6.54296875" style="14" customWidth="1"/>
    <col min="12857" max="12857" width="5.81640625" style="14" customWidth="1"/>
    <col min="12858" max="12858" width="7.54296875" style="14" customWidth="1"/>
    <col min="12859" max="12859" width="6" style="14" customWidth="1"/>
    <col min="12860" max="12860" width="4.81640625" style="14" customWidth="1"/>
    <col min="12861" max="12861" width="4.81640625" style="14" bestFit="1" customWidth="1"/>
    <col min="12862" max="12862" width="5.26953125" style="14" bestFit="1" customWidth="1"/>
    <col min="12863" max="12863" width="5.26953125" style="14" customWidth="1"/>
    <col min="12864" max="12865" width="9.1796875" style="14"/>
    <col min="12866" max="12866" width="6.54296875" style="14" customWidth="1"/>
    <col min="12867" max="12867" width="4.453125" style="14" bestFit="1" customWidth="1"/>
    <col min="12868" max="12869" width="3.26953125" style="14" bestFit="1" customWidth="1"/>
    <col min="12870" max="12870" width="4.81640625" style="14" customWidth="1"/>
    <col min="12871" max="12871" width="6.54296875" style="14" customWidth="1"/>
    <col min="12872" max="12872" width="5.81640625" style="14" customWidth="1"/>
    <col min="12873" max="12873" width="7.54296875" style="14" customWidth="1"/>
    <col min="12874" max="12874" width="6" style="14" customWidth="1"/>
    <col min="12875" max="12875" width="4.81640625" style="14" customWidth="1"/>
    <col min="12876" max="12876" width="4.81640625" style="14" bestFit="1" customWidth="1"/>
    <col min="12877" max="12877" width="5.26953125" style="14" bestFit="1" customWidth="1"/>
    <col min="12878" max="12878" width="5.26953125" style="14" customWidth="1"/>
    <col min="12879" max="12880" width="9.1796875" style="14"/>
    <col min="12881" max="12881" width="6.54296875" style="14" customWidth="1"/>
    <col min="12882" max="12882" width="4.453125" style="14" bestFit="1" customWidth="1"/>
    <col min="12883" max="12884" width="3.26953125" style="14" bestFit="1" customWidth="1"/>
    <col min="12885" max="12885" width="4.81640625" style="14" customWidth="1"/>
    <col min="12886" max="12886" width="6.54296875" style="14" customWidth="1"/>
    <col min="12887" max="12887" width="5.81640625" style="14" customWidth="1"/>
    <col min="12888" max="12888" width="7.54296875" style="14" customWidth="1"/>
    <col min="12889" max="12889" width="6" style="14" customWidth="1"/>
    <col min="12890" max="12890" width="4.81640625" style="14" customWidth="1"/>
    <col min="12891" max="12891" width="4.81640625" style="14" bestFit="1" customWidth="1"/>
    <col min="12892" max="12892" width="5.26953125" style="14" bestFit="1" customWidth="1"/>
    <col min="12893" max="12893" width="5.26953125" style="14" customWidth="1"/>
    <col min="12894" max="12895" width="9.1796875" style="14"/>
    <col min="12896" max="12896" width="6.54296875" style="14" customWidth="1"/>
    <col min="12897" max="12897" width="4.453125" style="14" bestFit="1" customWidth="1"/>
    <col min="12898" max="12899" width="3.26953125" style="14" bestFit="1" customWidth="1"/>
    <col min="12900" max="12900" width="4.81640625" style="14" customWidth="1"/>
    <col min="12901" max="12901" width="6.54296875" style="14" customWidth="1"/>
    <col min="12902" max="12902" width="5.81640625" style="14" customWidth="1"/>
    <col min="12903" max="12903" width="7.54296875" style="14" customWidth="1"/>
    <col min="12904" max="12904" width="6" style="14" customWidth="1"/>
    <col min="12905" max="12905" width="4.81640625" style="14" customWidth="1"/>
    <col min="12906" max="12906" width="4.81640625" style="14" bestFit="1" customWidth="1"/>
    <col min="12907" max="12907" width="5.26953125" style="14" bestFit="1" customWidth="1"/>
    <col min="12908" max="12908" width="5.26953125" style="14" customWidth="1"/>
    <col min="12909" max="12910" width="9.1796875" style="14"/>
    <col min="12911" max="12911" width="6.54296875" style="14" customWidth="1"/>
    <col min="12912" max="12912" width="4.453125" style="14" bestFit="1" customWidth="1"/>
    <col min="12913" max="12914" width="3.26953125" style="14" bestFit="1" customWidth="1"/>
    <col min="12915" max="12915" width="4.81640625" style="14" customWidth="1"/>
    <col min="12916" max="12916" width="6.54296875" style="14" customWidth="1"/>
    <col min="12917" max="12917" width="5.81640625" style="14" customWidth="1"/>
    <col min="12918" max="12918" width="7.54296875" style="14" customWidth="1"/>
    <col min="12919" max="12919" width="6" style="14" customWidth="1"/>
    <col min="12920" max="12920" width="4.81640625" style="14" customWidth="1"/>
    <col min="12921" max="12921" width="4.81640625" style="14" bestFit="1" customWidth="1"/>
    <col min="12922" max="12922" width="5.26953125" style="14" bestFit="1" customWidth="1"/>
    <col min="12923" max="12923" width="5.26953125" style="14" customWidth="1"/>
    <col min="12924" max="12925" width="9.1796875" style="14"/>
    <col min="12926" max="12926" width="6.54296875" style="14" customWidth="1"/>
    <col min="12927" max="12927" width="4.453125" style="14" bestFit="1" customWidth="1"/>
    <col min="12928" max="12929" width="3.26953125" style="14" bestFit="1" customWidth="1"/>
    <col min="12930" max="12930" width="4.81640625" style="14" customWidth="1"/>
    <col min="12931" max="12931" width="6.54296875" style="14" customWidth="1"/>
    <col min="12932" max="12932" width="5.81640625" style="14" customWidth="1"/>
    <col min="12933" max="12933" width="7.54296875" style="14" customWidth="1"/>
    <col min="12934" max="12934" width="6" style="14" customWidth="1"/>
    <col min="12935" max="12935" width="4.81640625" style="14" customWidth="1"/>
    <col min="12936" max="12936" width="4.81640625" style="14" bestFit="1" customWidth="1"/>
    <col min="12937" max="12937" width="5.26953125" style="14" bestFit="1" customWidth="1"/>
    <col min="12938" max="12938" width="5.26953125" style="14" customWidth="1"/>
    <col min="12939" max="12940" width="9.1796875" style="14"/>
    <col min="12941" max="12941" width="6.54296875" style="14" customWidth="1"/>
    <col min="12942" max="12942" width="4.453125" style="14" bestFit="1" customWidth="1"/>
    <col min="12943" max="12944" width="3.26953125" style="14" bestFit="1" customWidth="1"/>
    <col min="12945" max="12945" width="4.81640625" style="14" customWidth="1"/>
    <col min="12946" max="12946" width="6.54296875" style="14" customWidth="1"/>
    <col min="12947" max="12947" width="5.81640625" style="14" customWidth="1"/>
    <col min="12948" max="12948" width="7.54296875" style="14" customWidth="1"/>
    <col min="12949" max="12949" width="6" style="14" customWidth="1"/>
    <col min="12950" max="12950" width="4.81640625" style="14" customWidth="1"/>
    <col min="12951" max="12951" width="4.81640625" style="14" bestFit="1" customWidth="1"/>
    <col min="12952" max="12952" width="5.26953125" style="14" bestFit="1" customWidth="1"/>
    <col min="12953" max="12953" width="5.26953125" style="14" customWidth="1"/>
    <col min="12954" max="12955" width="9.1796875" style="14"/>
    <col min="12956" max="12956" width="6.54296875" style="14" customWidth="1"/>
    <col min="12957" max="12957" width="4.453125" style="14" bestFit="1" customWidth="1"/>
    <col min="12958" max="12959" width="3.26953125" style="14" bestFit="1" customWidth="1"/>
    <col min="12960" max="12960" width="4.81640625" style="14" customWidth="1"/>
    <col min="12961" max="12961" width="6.54296875" style="14" customWidth="1"/>
    <col min="12962" max="12962" width="5.81640625" style="14" customWidth="1"/>
    <col min="12963" max="12963" width="7.54296875" style="14" customWidth="1"/>
    <col min="12964" max="12964" width="6" style="14" customWidth="1"/>
    <col min="12965" max="12965" width="4.81640625" style="14" customWidth="1"/>
    <col min="12966" max="12966" width="4.81640625" style="14" bestFit="1" customWidth="1"/>
    <col min="12967" max="12967" width="5.26953125" style="14" bestFit="1" customWidth="1"/>
    <col min="12968" max="12968" width="5.26953125" style="14" customWidth="1"/>
    <col min="12969" max="13040" width="9.1796875" style="14"/>
    <col min="13041" max="13041" width="6.54296875" style="14" customWidth="1"/>
    <col min="13042" max="13042" width="4.453125" style="14" bestFit="1" customWidth="1"/>
    <col min="13043" max="13044" width="3.26953125" style="14" bestFit="1" customWidth="1"/>
    <col min="13045" max="13045" width="4.81640625" style="14" customWidth="1"/>
    <col min="13046" max="13046" width="6.54296875" style="14" customWidth="1"/>
    <col min="13047" max="13047" width="5.81640625" style="14" customWidth="1"/>
    <col min="13048" max="13048" width="7.54296875" style="14" customWidth="1"/>
    <col min="13049" max="13049" width="6" style="14" customWidth="1"/>
    <col min="13050" max="13050" width="4.81640625" style="14" customWidth="1"/>
    <col min="13051" max="13051" width="4.81640625" style="14" bestFit="1" customWidth="1"/>
    <col min="13052" max="13052" width="5.26953125" style="14" bestFit="1" customWidth="1"/>
    <col min="13053" max="13053" width="6.26953125" style="14" customWidth="1"/>
    <col min="13054" max="13058" width="8.7265625" style="14" customWidth="1"/>
    <col min="13059" max="13059" width="6" style="14" customWidth="1"/>
    <col min="13060" max="13060" width="9.1796875" style="14"/>
    <col min="13061" max="13061" width="24.1796875" style="14" bestFit="1" customWidth="1"/>
    <col min="13062" max="13062" width="6.54296875" style="14" customWidth="1"/>
    <col min="13063" max="13063" width="4.453125" style="14" bestFit="1" customWidth="1"/>
    <col min="13064" max="13065" width="3.26953125" style="14" bestFit="1" customWidth="1"/>
    <col min="13066" max="13066" width="4.81640625" style="14" customWidth="1"/>
    <col min="13067" max="13067" width="6.54296875" style="14" customWidth="1"/>
    <col min="13068" max="13068" width="5.81640625" style="14" customWidth="1"/>
    <col min="13069" max="13069" width="7.54296875" style="14" customWidth="1"/>
    <col min="13070" max="13070" width="6" style="14" customWidth="1"/>
    <col min="13071" max="13071" width="4.81640625" style="14" customWidth="1"/>
    <col min="13072" max="13072" width="4.81640625" style="14" bestFit="1" customWidth="1"/>
    <col min="13073" max="13073" width="5.26953125" style="14" bestFit="1" customWidth="1"/>
    <col min="13074" max="13074" width="5.26953125" style="14" customWidth="1"/>
    <col min="13075" max="13076" width="9.1796875" style="14"/>
    <col min="13077" max="13077" width="6.54296875" style="14" customWidth="1"/>
    <col min="13078" max="13078" width="4.453125" style="14" bestFit="1" customWidth="1"/>
    <col min="13079" max="13080" width="3.26953125" style="14" bestFit="1" customWidth="1"/>
    <col min="13081" max="13081" width="4.81640625" style="14" customWidth="1"/>
    <col min="13082" max="13082" width="6.54296875" style="14" customWidth="1"/>
    <col min="13083" max="13083" width="5.81640625" style="14" customWidth="1"/>
    <col min="13084" max="13084" width="7.54296875" style="14" customWidth="1"/>
    <col min="13085" max="13085" width="6" style="14" customWidth="1"/>
    <col min="13086" max="13086" width="4.81640625" style="14" customWidth="1"/>
    <col min="13087" max="13087" width="4.81640625" style="14" bestFit="1" customWidth="1"/>
    <col min="13088" max="13088" width="5.26953125" style="14" bestFit="1" customWidth="1"/>
    <col min="13089" max="13089" width="5.26953125" style="14" customWidth="1"/>
    <col min="13090" max="13091" width="9.1796875" style="14"/>
    <col min="13092" max="13092" width="6.54296875" style="14" customWidth="1"/>
    <col min="13093" max="13093" width="4.453125" style="14" bestFit="1" customWidth="1"/>
    <col min="13094" max="13095" width="3.26953125" style="14" bestFit="1" customWidth="1"/>
    <col min="13096" max="13096" width="4.81640625" style="14" customWidth="1"/>
    <col min="13097" max="13097" width="6.54296875" style="14" customWidth="1"/>
    <col min="13098" max="13098" width="5.81640625" style="14" customWidth="1"/>
    <col min="13099" max="13099" width="7.54296875" style="14" customWidth="1"/>
    <col min="13100" max="13100" width="6" style="14" customWidth="1"/>
    <col min="13101" max="13101" width="4.81640625" style="14" customWidth="1"/>
    <col min="13102" max="13102" width="4.81640625" style="14" bestFit="1" customWidth="1"/>
    <col min="13103" max="13103" width="5.26953125" style="14" bestFit="1" customWidth="1"/>
    <col min="13104" max="13104" width="5.26953125" style="14" customWidth="1"/>
    <col min="13105" max="13106" width="9.1796875" style="14"/>
    <col min="13107" max="13107" width="6.54296875" style="14" customWidth="1"/>
    <col min="13108" max="13108" width="4.453125" style="14" bestFit="1" customWidth="1"/>
    <col min="13109" max="13110" width="3.26953125" style="14" bestFit="1" customWidth="1"/>
    <col min="13111" max="13111" width="4.81640625" style="14" customWidth="1"/>
    <col min="13112" max="13112" width="6.54296875" style="14" customWidth="1"/>
    <col min="13113" max="13113" width="5.81640625" style="14" customWidth="1"/>
    <col min="13114" max="13114" width="7.54296875" style="14" customWidth="1"/>
    <col min="13115" max="13115" width="6" style="14" customWidth="1"/>
    <col min="13116" max="13116" width="4.81640625" style="14" customWidth="1"/>
    <col min="13117" max="13117" width="4.81640625" style="14" bestFit="1" customWidth="1"/>
    <col min="13118" max="13118" width="5.26953125" style="14" bestFit="1" customWidth="1"/>
    <col min="13119" max="13119" width="5.26953125" style="14" customWidth="1"/>
    <col min="13120" max="13121" width="9.1796875" style="14"/>
    <col min="13122" max="13122" width="6.54296875" style="14" customWidth="1"/>
    <col min="13123" max="13123" width="4.453125" style="14" bestFit="1" customWidth="1"/>
    <col min="13124" max="13125" width="3.26953125" style="14" bestFit="1" customWidth="1"/>
    <col min="13126" max="13126" width="4.81640625" style="14" customWidth="1"/>
    <col min="13127" max="13127" width="6.54296875" style="14" customWidth="1"/>
    <col min="13128" max="13128" width="5.81640625" style="14" customWidth="1"/>
    <col min="13129" max="13129" width="7.54296875" style="14" customWidth="1"/>
    <col min="13130" max="13130" width="6" style="14" customWidth="1"/>
    <col min="13131" max="13131" width="4.81640625" style="14" customWidth="1"/>
    <col min="13132" max="13132" width="4.81640625" style="14" bestFit="1" customWidth="1"/>
    <col min="13133" max="13133" width="5.26953125" style="14" bestFit="1" customWidth="1"/>
    <col min="13134" max="13134" width="5.26953125" style="14" customWidth="1"/>
    <col min="13135" max="13136" width="9.1796875" style="14"/>
    <col min="13137" max="13137" width="6.54296875" style="14" customWidth="1"/>
    <col min="13138" max="13138" width="4.453125" style="14" bestFit="1" customWidth="1"/>
    <col min="13139" max="13140" width="3.26953125" style="14" bestFit="1" customWidth="1"/>
    <col min="13141" max="13141" width="4.81640625" style="14" customWidth="1"/>
    <col min="13142" max="13142" width="6.54296875" style="14" customWidth="1"/>
    <col min="13143" max="13143" width="5.81640625" style="14" customWidth="1"/>
    <col min="13144" max="13144" width="7.54296875" style="14" customWidth="1"/>
    <col min="13145" max="13145" width="6" style="14" customWidth="1"/>
    <col min="13146" max="13146" width="4.81640625" style="14" customWidth="1"/>
    <col min="13147" max="13147" width="4.81640625" style="14" bestFit="1" customWidth="1"/>
    <col min="13148" max="13148" width="5.26953125" style="14" bestFit="1" customWidth="1"/>
    <col min="13149" max="13149" width="5.26953125" style="14" customWidth="1"/>
    <col min="13150" max="13151" width="9.1796875" style="14"/>
    <col min="13152" max="13152" width="6.54296875" style="14" customWidth="1"/>
    <col min="13153" max="13153" width="4.453125" style="14" bestFit="1" customWidth="1"/>
    <col min="13154" max="13155" width="3.26953125" style="14" bestFit="1" customWidth="1"/>
    <col min="13156" max="13156" width="4.81640625" style="14" customWidth="1"/>
    <col min="13157" max="13157" width="6.54296875" style="14" customWidth="1"/>
    <col min="13158" max="13158" width="5.81640625" style="14" customWidth="1"/>
    <col min="13159" max="13159" width="7.54296875" style="14" customWidth="1"/>
    <col min="13160" max="13160" width="6" style="14" customWidth="1"/>
    <col min="13161" max="13161" width="4.81640625" style="14" customWidth="1"/>
    <col min="13162" max="13162" width="4.81640625" style="14" bestFit="1" customWidth="1"/>
    <col min="13163" max="13163" width="5.26953125" style="14" bestFit="1" customWidth="1"/>
    <col min="13164" max="13164" width="5.26953125" style="14" customWidth="1"/>
    <col min="13165" max="13166" width="9.1796875" style="14"/>
    <col min="13167" max="13167" width="6.54296875" style="14" customWidth="1"/>
    <col min="13168" max="13168" width="4.453125" style="14" bestFit="1" customWidth="1"/>
    <col min="13169" max="13170" width="3.26953125" style="14" bestFit="1" customWidth="1"/>
    <col min="13171" max="13171" width="4.81640625" style="14" customWidth="1"/>
    <col min="13172" max="13172" width="6.54296875" style="14" customWidth="1"/>
    <col min="13173" max="13173" width="5.81640625" style="14" customWidth="1"/>
    <col min="13174" max="13174" width="7.54296875" style="14" customWidth="1"/>
    <col min="13175" max="13175" width="6" style="14" customWidth="1"/>
    <col min="13176" max="13176" width="4.81640625" style="14" customWidth="1"/>
    <col min="13177" max="13177" width="4.81640625" style="14" bestFit="1" customWidth="1"/>
    <col min="13178" max="13178" width="5.26953125" style="14" bestFit="1" customWidth="1"/>
    <col min="13179" max="13179" width="5.26953125" style="14" customWidth="1"/>
    <col min="13180" max="13181" width="9.1796875" style="14"/>
    <col min="13182" max="13182" width="6.54296875" style="14" customWidth="1"/>
    <col min="13183" max="13183" width="4.453125" style="14" bestFit="1" customWidth="1"/>
    <col min="13184" max="13185" width="3.26953125" style="14" bestFit="1" customWidth="1"/>
    <col min="13186" max="13186" width="4.81640625" style="14" customWidth="1"/>
    <col min="13187" max="13187" width="6.54296875" style="14" customWidth="1"/>
    <col min="13188" max="13188" width="5.81640625" style="14" customWidth="1"/>
    <col min="13189" max="13189" width="7.54296875" style="14" customWidth="1"/>
    <col min="13190" max="13190" width="6" style="14" customWidth="1"/>
    <col min="13191" max="13191" width="4.81640625" style="14" customWidth="1"/>
    <col min="13192" max="13192" width="4.81640625" style="14" bestFit="1" customWidth="1"/>
    <col min="13193" max="13193" width="5.26953125" style="14" bestFit="1" customWidth="1"/>
    <col min="13194" max="13194" width="5.26953125" style="14" customWidth="1"/>
    <col min="13195" max="13196" width="9.1796875" style="14"/>
    <col min="13197" max="13197" width="6.54296875" style="14" customWidth="1"/>
    <col min="13198" max="13198" width="4.453125" style="14" bestFit="1" customWidth="1"/>
    <col min="13199" max="13200" width="3.26953125" style="14" bestFit="1" customWidth="1"/>
    <col min="13201" max="13201" width="4.81640625" style="14" customWidth="1"/>
    <col min="13202" max="13202" width="6.54296875" style="14" customWidth="1"/>
    <col min="13203" max="13203" width="5.81640625" style="14" customWidth="1"/>
    <col min="13204" max="13204" width="7.54296875" style="14" customWidth="1"/>
    <col min="13205" max="13205" width="6" style="14" customWidth="1"/>
    <col min="13206" max="13206" width="4.81640625" style="14" customWidth="1"/>
    <col min="13207" max="13207" width="4.81640625" style="14" bestFit="1" customWidth="1"/>
    <col min="13208" max="13208" width="5.26953125" style="14" bestFit="1" customWidth="1"/>
    <col min="13209" max="13209" width="5.26953125" style="14" customWidth="1"/>
    <col min="13210" max="13211" width="9.1796875" style="14"/>
    <col min="13212" max="13212" width="6.54296875" style="14" customWidth="1"/>
    <col min="13213" max="13213" width="4.453125" style="14" bestFit="1" customWidth="1"/>
    <col min="13214" max="13215" width="3.26953125" style="14" bestFit="1" customWidth="1"/>
    <col min="13216" max="13216" width="4.81640625" style="14" customWidth="1"/>
    <col min="13217" max="13217" width="6.54296875" style="14" customWidth="1"/>
    <col min="13218" max="13218" width="5.81640625" style="14" customWidth="1"/>
    <col min="13219" max="13219" width="7.54296875" style="14" customWidth="1"/>
    <col min="13220" max="13220" width="6" style="14" customWidth="1"/>
    <col min="13221" max="13221" width="4.81640625" style="14" customWidth="1"/>
    <col min="13222" max="13222" width="4.81640625" style="14" bestFit="1" customWidth="1"/>
    <col min="13223" max="13223" width="5.26953125" style="14" bestFit="1" customWidth="1"/>
    <col min="13224" max="13224" width="5.26953125" style="14" customWidth="1"/>
    <col min="13225" max="13296" width="9.1796875" style="14"/>
    <col min="13297" max="13297" width="6.54296875" style="14" customWidth="1"/>
    <col min="13298" max="13298" width="4.453125" style="14" bestFit="1" customWidth="1"/>
    <col min="13299" max="13300" width="3.26953125" style="14" bestFit="1" customWidth="1"/>
    <col min="13301" max="13301" width="4.81640625" style="14" customWidth="1"/>
    <col min="13302" max="13302" width="6.54296875" style="14" customWidth="1"/>
    <col min="13303" max="13303" width="5.81640625" style="14" customWidth="1"/>
    <col min="13304" max="13304" width="7.54296875" style="14" customWidth="1"/>
    <col min="13305" max="13305" width="6" style="14" customWidth="1"/>
    <col min="13306" max="13306" width="4.81640625" style="14" customWidth="1"/>
    <col min="13307" max="13307" width="4.81640625" style="14" bestFit="1" customWidth="1"/>
    <col min="13308" max="13308" width="5.26953125" style="14" bestFit="1" customWidth="1"/>
    <col min="13309" max="13309" width="6.26953125" style="14" customWidth="1"/>
    <col min="13310" max="13314" width="8.7265625" style="14" customWidth="1"/>
    <col min="13315" max="13315" width="6" style="14" customWidth="1"/>
    <col min="13316" max="13316" width="9.1796875" style="14"/>
    <col min="13317" max="13317" width="24.1796875" style="14" bestFit="1" customWidth="1"/>
    <col min="13318" max="13318" width="6.54296875" style="14" customWidth="1"/>
    <col min="13319" max="13319" width="4.453125" style="14" bestFit="1" customWidth="1"/>
    <col min="13320" max="13321" width="3.26953125" style="14" bestFit="1" customWidth="1"/>
    <col min="13322" max="13322" width="4.81640625" style="14" customWidth="1"/>
    <col min="13323" max="13323" width="6.54296875" style="14" customWidth="1"/>
    <col min="13324" max="13324" width="5.81640625" style="14" customWidth="1"/>
    <col min="13325" max="13325" width="7.54296875" style="14" customWidth="1"/>
    <col min="13326" max="13326" width="6" style="14" customWidth="1"/>
    <col min="13327" max="13327" width="4.81640625" style="14" customWidth="1"/>
    <col min="13328" max="13328" width="4.81640625" style="14" bestFit="1" customWidth="1"/>
    <col min="13329" max="13329" width="5.26953125" style="14" bestFit="1" customWidth="1"/>
    <col min="13330" max="13330" width="5.26953125" style="14" customWidth="1"/>
    <col min="13331" max="13332" width="9.1796875" style="14"/>
    <col min="13333" max="13333" width="6.54296875" style="14" customWidth="1"/>
    <col min="13334" max="13334" width="4.453125" style="14" bestFit="1" customWidth="1"/>
    <col min="13335" max="13336" width="3.26953125" style="14" bestFit="1" customWidth="1"/>
    <col min="13337" max="13337" width="4.81640625" style="14" customWidth="1"/>
    <col min="13338" max="13338" width="6.54296875" style="14" customWidth="1"/>
    <col min="13339" max="13339" width="5.81640625" style="14" customWidth="1"/>
    <col min="13340" max="13340" width="7.54296875" style="14" customWidth="1"/>
    <col min="13341" max="13341" width="6" style="14" customWidth="1"/>
    <col min="13342" max="13342" width="4.81640625" style="14" customWidth="1"/>
    <col min="13343" max="13343" width="4.81640625" style="14" bestFit="1" customWidth="1"/>
    <col min="13344" max="13344" width="5.26953125" style="14" bestFit="1" customWidth="1"/>
    <col min="13345" max="13345" width="5.26953125" style="14" customWidth="1"/>
    <col min="13346" max="13347" width="9.1796875" style="14"/>
    <col min="13348" max="13348" width="6.54296875" style="14" customWidth="1"/>
    <col min="13349" max="13349" width="4.453125" style="14" bestFit="1" customWidth="1"/>
    <col min="13350" max="13351" width="3.26953125" style="14" bestFit="1" customWidth="1"/>
    <col min="13352" max="13352" width="4.81640625" style="14" customWidth="1"/>
    <col min="13353" max="13353" width="6.54296875" style="14" customWidth="1"/>
    <col min="13354" max="13354" width="5.81640625" style="14" customWidth="1"/>
    <col min="13355" max="13355" width="7.54296875" style="14" customWidth="1"/>
    <col min="13356" max="13356" width="6" style="14" customWidth="1"/>
    <col min="13357" max="13357" width="4.81640625" style="14" customWidth="1"/>
    <col min="13358" max="13358" width="4.81640625" style="14" bestFit="1" customWidth="1"/>
    <col min="13359" max="13359" width="5.26953125" style="14" bestFit="1" customWidth="1"/>
    <col min="13360" max="13360" width="5.26953125" style="14" customWidth="1"/>
    <col min="13361" max="13362" width="9.1796875" style="14"/>
    <col min="13363" max="13363" width="6.54296875" style="14" customWidth="1"/>
    <col min="13364" max="13364" width="4.453125" style="14" bestFit="1" customWidth="1"/>
    <col min="13365" max="13366" width="3.26953125" style="14" bestFit="1" customWidth="1"/>
    <col min="13367" max="13367" width="4.81640625" style="14" customWidth="1"/>
    <col min="13368" max="13368" width="6.54296875" style="14" customWidth="1"/>
    <col min="13369" max="13369" width="5.81640625" style="14" customWidth="1"/>
    <col min="13370" max="13370" width="7.54296875" style="14" customWidth="1"/>
    <col min="13371" max="13371" width="6" style="14" customWidth="1"/>
    <col min="13372" max="13372" width="4.81640625" style="14" customWidth="1"/>
    <col min="13373" max="13373" width="4.81640625" style="14" bestFit="1" customWidth="1"/>
    <col min="13374" max="13374" width="5.26953125" style="14" bestFit="1" customWidth="1"/>
    <col min="13375" max="13375" width="5.26953125" style="14" customWidth="1"/>
    <col min="13376" max="13377" width="9.1796875" style="14"/>
    <col min="13378" max="13378" width="6.54296875" style="14" customWidth="1"/>
    <col min="13379" max="13379" width="4.453125" style="14" bestFit="1" customWidth="1"/>
    <col min="13380" max="13381" width="3.26953125" style="14" bestFit="1" customWidth="1"/>
    <col min="13382" max="13382" width="4.81640625" style="14" customWidth="1"/>
    <col min="13383" max="13383" width="6.54296875" style="14" customWidth="1"/>
    <col min="13384" max="13384" width="5.81640625" style="14" customWidth="1"/>
    <col min="13385" max="13385" width="7.54296875" style="14" customWidth="1"/>
    <col min="13386" max="13386" width="6" style="14" customWidth="1"/>
    <col min="13387" max="13387" width="4.81640625" style="14" customWidth="1"/>
    <col min="13388" max="13388" width="4.81640625" style="14" bestFit="1" customWidth="1"/>
    <col min="13389" max="13389" width="5.26953125" style="14" bestFit="1" customWidth="1"/>
    <col min="13390" max="13390" width="5.26953125" style="14" customWidth="1"/>
    <col min="13391" max="13392" width="9.1796875" style="14"/>
    <col min="13393" max="13393" width="6.54296875" style="14" customWidth="1"/>
    <col min="13394" max="13394" width="4.453125" style="14" bestFit="1" customWidth="1"/>
    <col min="13395" max="13396" width="3.26953125" style="14" bestFit="1" customWidth="1"/>
    <col min="13397" max="13397" width="4.81640625" style="14" customWidth="1"/>
    <col min="13398" max="13398" width="6.54296875" style="14" customWidth="1"/>
    <col min="13399" max="13399" width="5.81640625" style="14" customWidth="1"/>
    <col min="13400" max="13400" width="7.54296875" style="14" customWidth="1"/>
    <col min="13401" max="13401" width="6" style="14" customWidth="1"/>
    <col min="13402" max="13402" width="4.81640625" style="14" customWidth="1"/>
    <col min="13403" max="13403" width="4.81640625" style="14" bestFit="1" customWidth="1"/>
    <col min="13404" max="13404" width="5.26953125" style="14" bestFit="1" customWidth="1"/>
    <col min="13405" max="13405" width="5.26953125" style="14" customWidth="1"/>
    <col min="13406" max="13407" width="9.1796875" style="14"/>
    <col min="13408" max="13408" width="6.54296875" style="14" customWidth="1"/>
    <col min="13409" max="13409" width="4.453125" style="14" bestFit="1" customWidth="1"/>
    <col min="13410" max="13411" width="3.26953125" style="14" bestFit="1" customWidth="1"/>
    <col min="13412" max="13412" width="4.81640625" style="14" customWidth="1"/>
    <col min="13413" max="13413" width="6.54296875" style="14" customWidth="1"/>
    <col min="13414" max="13414" width="5.81640625" style="14" customWidth="1"/>
    <col min="13415" max="13415" width="7.54296875" style="14" customWidth="1"/>
    <col min="13416" max="13416" width="6" style="14" customWidth="1"/>
    <col min="13417" max="13417" width="4.81640625" style="14" customWidth="1"/>
    <col min="13418" max="13418" width="4.81640625" style="14" bestFit="1" customWidth="1"/>
    <col min="13419" max="13419" width="5.26953125" style="14" bestFit="1" customWidth="1"/>
    <col min="13420" max="13420" width="5.26953125" style="14" customWidth="1"/>
    <col min="13421" max="13422" width="9.1796875" style="14"/>
    <col min="13423" max="13423" width="6.54296875" style="14" customWidth="1"/>
    <col min="13424" max="13424" width="4.453125" style="14" bestFit="1" customWidth="1"/>
    <col min="13425" max="13426" width="3.26953125" style="14" bestFit="1" customWidth="1"/>
    <col min="13427" max="13427" width="4.81640625" style="14" customWidth="1"/>
    <col min="13428" max="13428" width="6.54296875" style="14" customWidth="1"/>
    <col min="13429" max="13429" width="5.81640625" style="14" customWidth="1"/>
    <col min="13430" max="13430" width="7.54296875" style="14" customWidth="1"/>
    <col min="13431" max="13431" width="6" style="14" customWidth="1"/>
    <col min="13432" max="13432" width="4.81640625" style="14" customWidth="1"/>
    <col min="13433" max="13433" width="4.81640625" style="14" bestFit="1" customWidth="1"/>
    <col min="13434" max="13434" width="5.26953125" style="14" bestFit="1" customWidth="1"/>
    <col min="13435" max="13435" width="5.26953125" style="14" customWidth="1"/>
    <col min="13436" max="13437" width="9.1796875" style="14"/>
    <col min="13438" max="13438" width="6.54296875" style="14" customWidth="1"/>
    <col min="13439" max="13439" width="4.453125" style="14" bestFit="1" customWidth="1"/>
    <col min="13440" max="13441" width="3.26953125" style="14" bestFit="1" customWidth="1"/>
    <col min="13442" max="13442" width="4.81640625" style="14" customWidth="1"/>
    <col min="13443" max="13443" width="6.54296875" style="14" customWidth="1"/>
    <col min="13444" max="13444" width="5.81640625" style="14" customWidth="1"/>
    <col min="13445" max="13445" width="7.54296875" style="14" customWidth="1"/>
    <col min="13446" max="13446" width="6" style="14" customWidth="1"/>
    <col min="13447" max="13447" width="4.81640625" style="14" customWidth="1"/>
    <col min="13448" max="13448" width="4.81640625" style="14" bestFit="1" customWidth="1"/>
    <col min="13449" max="13449" width="5.26953125" style="14" bestFit="1" customWidth="1"/>
    <col min="13450" max="13450" width="5.26953125" style="14" customWidth="1"/>
    <col min="13451" max="13452" width="9.1796875" style="14"/>
    <col min="13453" max="13453" width="6.54296875" style="14" customWidth="1"/>
    <col min="13454" max="13454" width="4.453125" style="14" bestFit="1" customWidth="1"/>
    <col min="13455" max="13456" width="3.26953125" style="14" bestFit="1" customWidth="1"/>
    <col min="13457" max="13457" width="4.81640625" style="14" customWidth="1"/>
    <col min="13458" max="13458" width="6.54296875" style="14" customWidth="1"/>
    <col min="13459" max="13459" width="5.81640625" style="14" customWidth="1"/>
    <col min="13460" max="13460" width="7.54296875" style="14" customWidth="1"/>
    <col min="13461" max="13461" width="6" style="14" customWidth="1"/>
    <col min="13462" max="13462" width="4.81640625" style="14" customWidth="1"/>
    <col min="13463" max="13463" width="4.81640625" style="14" bestFit="1" customWidth="1"/>
    <col min="13464" max="13464" width="5.26953125" style="14" bestFit="1" customWidth="1"/>
    <col min="13465" max="13465" width="5.26953125" style="14" customWidth="1"/>
    <col min="13466" max="13467" width="9.1796875" style="14"/>
    <col min="13468" max="13468" width="6.54296875" style="14" customWidth="1"/>
    <col min="13469" max="13469" width="4.453125" style="14" bestFit="1" customWidth="1"/>
    <col min="13470" max="13471" width="3.26953125" style="14" bestFit="1" customWidth="1"/>
    <col min="13472" max="13472" width="4.81640625" style="14" customWidth="1"/>
    <col min="13473" max="13473" width="6.54296875" style="14" customWidth="1"/>
    <col min="13474" max="13474" width="5.81640625" style="14" customWidth="1"/>
    <col min="13475" max="13475" width="7.54296875" style="14" customWidth="1"/>
    <col min="13476" max="13476" width="6" style="14" customWidth="1"/>
    <col min="13477" max="13477" width="4.81640625" style="14" customWidth="1"/>
    <col min="13478" max="13478" width="4.81640625" style="14" bestFit="1" customWidth="1"/>
    <col min="13479" max="13479" width="5.26953125" style="14" bestFit="1" customWidth="1"/>
    <col min="13480" max="13480" width="5.26953125" style="14" customWidth="1"/>
    <col min="13481" max="13552" width="9.1796875" style="14"/>
    <col min="13553" max="13553" width="6.54296875" style="14" customWidth="1"/>
    <col min="13554" max="13554" width="4.453125" style="14" bestFit="1" customWidth="1"/>
    <col min="13555" max="13556" width="3.26953125" style="14" bestFit="1" customWidth="1"/>
    <col min="13557" max="13557" width="4.81640625" style="14" customWidth="1"/>
    <col min="13558" max="13558" width="6.54296875" style="14" customWidth="1"/>
    <col min="13559" max="13559" width="5.81640625" style="14" customWidth="1"/>
    <col min="13560" max="13560" width="7.54296875" style="14" customWidth="1"/>
    <col min="13561" max="13561" width="6" style="14" customWidth="1"/>
    <col min="13562" max="13562" width="4.81640625" style="14" customWidth="1"/>
    <col min="13563" max="13563" width="4.81640625" style="14" bestFit="1" customWidth="1"/>
    <col min="13564" max="13564" width="5.26953125" style="14" bestFit="1" customWidth="1"/>
    <col min="13565" max="13565" width="6.26953125" style="14" customWidth="1"/>
    <col min="13566" max="13570" width="8.7265625" style="14" customWidth="1"/>
    <col min="13571" max="13571" width="6" style="14" customWidth="1"/>
    <col min="13572" max="13572" width="9.1796875" style="14"/>
    <col min="13573" max="13573" width="24.1796875" style="14" bestFit="1" customWidth="1"/>
    <col min="13574" max="13574" width="6.54296875" style="14" customWidth="1"/>
    <col min="13575" max="13575" width="4.453125" style="14" bestFit="1" customWidth="1"/>
    <col min="13576" max="13577" width="3.26953125" style="14" bestFit="1" customWidth="1"/>
    <col min="13578" max="13578" width="4.81640625" style="14" customWidth="1"/>
    <col min="13579" max="13579" width="6.54296875" style="14" customWidth="1"/>
    <col min="13580" max="13580" width="5.81640625" style="14" customWidth="1"/>
    <col min="13581" max="13581" width="7.54296875" style="14" customWidth="1"/>
    <col min="13582" max="13582" width="6" style="14" customWidth="1"/>
    <col min="13583" max="13583" width="4.81640625" style="14" customWidth="1"/>
    <col min="13584" max="13584" width="4.81640625" style="14" bestFit="1" customWidth="1"/>
    <col min="13585" max="13585" width="5.26953125" style="14" bestFit="1" customWidth="1"/>
    <col min="13586" max="13586" width="5.26953125" style="14" customWidth="1"/>
    <col min="13587" max="13588" width="9.1796875" style="14"/>
    <col min="13589" max="13589" width="6.54296875" style="14" customWidth="1"/>
    <col min="13590" max="13590" width="4.453125" style="14" bestFit="1" customWidth="1"/>
    <col min="13591" max="13592" width="3.26953125" style="14" bestFit="1" customWidth="1"/>
    <col min="13593" max="13593" width="4.81640625" style="14" customWidth="1"/>
    <col min="13594" max="13594" width="6.54296875" style="14" customWidth="1"/>
    <col min="13595" max="13595" width="5.81640625" style="14" customWidth="1"/>
    <col min="13596" max="13596" width="7.54296875" style="14" customWidth="1"/>
    <col min="13597" max="13597" width="6" style="14" customWidth="1"/>
    <col min="13598" max="13598" width="4.81640625" style="14" customWidth="1"/>
    <col min="13599" max="13599" width="4.81640625" style="14" bestFit="1" customWidth="1"/>
    <col min="13600" max="13600" width="5.26953125" style="14" bestFit="1" customWidth="1"/>
    <col min="13601" max="13601" width="5.26953125" style="14" customWidth="1"/>
    <col min="13602" max="13603" width="9.1796875" style="14"/>
    <col min="13604" max="13604" width="6.54296875" style="14" customWidth="1"/>
    <col min="13605" max="13605" width="4.453125" style="14" bestFit="1" customWidth="1"/>
    <col min="13606" max="13607" width="3.26953125" style="14" bestFit="1" customWidth="1"/>
    <col min="13608" max="13608" width="4.81640625" style="14" customWidth="1"/>
    <col min="13609" max="13609" width="6.54296875" style="14" customWidth="1"/>
    <col min="13610" max="13610" width="5.81640625" style="14" customWidth="1"/>
    <col min="13611" max="13611" width="7.54296875" style="14" customWidth="1"/>
    <col min="13612" max="13612" width="6" style="14" customWidth="1"/>
    <col min="13613" max="13613" width="4.81640625" style="14" customWidth="1"/>
    <col min="13614" max="13614" width="4.81640625" style="14" bestFit="1" customWidth="1"/>
    <col min="13615" max="13615" width="5.26953125" style="14" bestFit="1" customWidth="1"/>
    <col min="13616" max="13616" width="5.26953125" style="14" customWidth="1"/>
    <col min="13617" max="13618" width="9.1796875" style="14"/>
    <col min="13619" max="13619" width="6.54296875" style="14" customWidth="1"/>
    <col min="13620" max="13620" width="4.453125" style="14" bestFit="1" customWidth="1"/>
    <col min="13621" max="13622" width="3.26953125" style="14" bestFit="1" customWidth="1"/>
    <col min="13623" max="13623" width="4.81640625" style="14" customWidth="1"/>
    <col min="13624" max="13624" width="6.54296875" style="14" customWidth="1"/>
    <col min="13625" max="13625" width="5.81640625" style="14" customWidth="1"/>
    <col min="13626" max="13626" width="7.54296875" style="14" customWidth="1"/>
    <col min="13627" max="13627" width="6" style="14" customWidth="1"/>
    <col min="13628" max="13628" width="4.81640625" style="14" customWidth="1"/>
    <col min="13629" max="13629" width="4.81640625" style="14" bestFit="1" customWidth="1"/>
    <col min="13630" max="13630" width="5.26953125" style="14" bestFit="1" customWidth="1"/>
    <col min="13631" max="13631" width="5.26953125" style="14" customWidth="1"/>
    <col min="13632" max="13633" width="9.1796875" style="14"/>
    <col min="13634" max="13634" width="6.54296875" style="14" customWidth="1"/>
    <col min="13635" max="13635" width="4.453125" style="14" bestFit="1" customWidth="1"/>
    <col min="13636" max="13637" width="3.26953125" style="14" bestFit="1" customWidth="1"/>
    <col min="13638" max="13638" width="4.81640625" style="14" customWidth="1"/>
    <col min="13639" max="13639" width="6.54296875" style="14" customWidth="1"/>
    <col min="13640" max="13640" width="5.81640625" style="14" customWidth="1"/>
    <col min="13641" max="13641" width="7.54296875" style="14" customWidth="1"/>
    <col min="13642" max="13642" width="6" style="14" customWidth="1"/>
    <col min="13643" max="13643" width="4.81640625" style="14" customWidth="1"/>
    <col min="13644" max="13644" width="4.81640625" style="14" bestFit="1" customWidth="1"/>
    <col min="13645" max="13645" width="5.26953125" style="14" bestFit="1" customWidth="1"/>
    <col min="13646" max="13646" width="5.26953125" style="14" customWidth="1"/>
    <col min="13647" max="13648" width="9.1796875" style="14"/>
    <col min="13649" max="13649" width="6.54296875" style="14" customWidth="1"/>
    <col min="13650" max="13650" width="4.453125" style="14" bestFit="1" customWidth="1"/>
    <col min="13651" max="13652" width="3.26953125" style="14" bestFit="1" customWidth="1"/>
    <col min="13653" max="13653" width="4.81640625" style="14" customWidth="1"/>
    <col min="13654" max="13654" width="6.54296875" style="14" customWidth="1"/>
    <col min="13655" max="13655" width="5.81640625" style="14" customWidth="1"/>
    <col min="13656" max="13656" width="7.54296875" style="14" customWidth="1"/>
    <col min="13657" max="13657" width="6" style="14" customWidth="1"/>
    <col min="13658" max="13658" width="4.81640625" style="14" customWidth="1"/>
    <col min="13659" max="13659" width="4.81640625" style="14" bestFit="1" customWidth="1"/>
    <col min="13660" max="13660" width="5.26953125" style="14" bestFit="1" customWidth="1"/>
    <col min="13661" max="13661" width="5.26953125" style="14" customWidth="1"/>
    <col min="13662" max="13663" width="9.1796875" style="14"/>
    <col min="13664" max="13664" width="6.54296875" style="14" customWidth="1"/>
    <col min="13665" max="13665" width="4.453125" style="14" bestFit="1" customWidth="1"/>
    <col min="13666" max="13667" width="3.26953125" style="14" bestFit="1" customWidth="1"/>
    <col min="13668" max="13668" width="4.81640625" style="14" customWidth="1"/>
    <col min="13669" max="13669" width="6.54296875" style="14" customWidth="1"/>
    <col min="13670" max="13670" width="5.81640625" style="14" customWidth="1"/>
    <col min="13671" max="13671" width="7.54296875" style="14" customWidth="1"/>
    <col min="13672" max="13672" width="6" style="14" customWidth="1"/>
    <col min="13673" max="13673" width="4.81640625" style="14" customWidth="1"/>
    <col min="13674" max="13674" width="4.81640625" style="14" bestFit="1" customWidth="1"/>
    <col min="13675" max="13675" width="5.26953125" style="14" bestFit="1" customWidth="1"/>
    <col min="13676" max="13676" width="5.26953125" style="14" customWidth="1"/>
    <col min="13677" max="13678" width="9.1796875" style="14"/>
    <col min="13679" max="13679" width="6.54296875" style="14" customWidth="1"/>
    <col min="13680" max="13680" width="4.453125" style="14" bestFit="1" customWidth="1"/>
    <col min="13681" max="13682" width="3.26953125" style="14" bestFit="1" customWidth="1"/>
    <col min="13683" max="13683" width="4.81640625" style="14" customWidth="1"/>
    <col min="13684" max="13684" width="6.54296875" style="14" customWidth="1"/>
    <col min="13685" max="13685" width="5.81640625" style="14" customWidth="1"/>
    <col min="13686" max="13686" width="7.54296875" style="14" customWidth="1"/>
    <col min="13687" max="13687" width="6" style="14" customWidth="1"/>
    <col min="13688" max="13688" width="4.81640625" style="14" customWidth="1"/>
    <col min="13689" max="13689" width="4.81640625" style="14" bestFit="1" customWidth="1"/>
    <col min="13690" max="13690" width="5.26953125" style="14" bestFit="1" customWidth="1"/>
    <col min="13691" max="13691" width="5.26953125" style="14" customWidth="1"/>
    <col min="13692" max="13693" width="9.1796875" style="14"/>
    <col min="13694" max="13694" width="6.54296875" style="14" customWidth="1"/>
    <col min="13695" max="13695" width="4.453125" style="14" bestFit="1" customWidth="1"/>
    <col min="13696" max="13697" width="3.26953125" style="14" bestFit="1" customWidth="1"/>
    <col min="13698" max="13698" width="4.81640625" style="14" customWidth="1"/>
    <col min="13699" max="13699" width="6.54296875" style="14" customWidth="1"/>
    <col min="13700" max="13700" width="5.81640625" style="14" customWidth="1"/>
    <col min="13701" max="13701" width="7.54296875" style="14" customWidth="1"/>
    <col min="13702" max="13702" width="6" style="14" customWidth="1"/>
    <col min="13703" max="13703" width="4.81640625" style="14" customWidth="1"/>
    <col min="13704" max="13704" width="4.81640625" style="14" bestFit="1" customWidth="1"/>
    <col min="13705" max="13705" width="5.26953125" style="14" bestFit="1" customWidth="1"/>
    <col min="13706" max="13706" width="5.26953125" style="14" customWidth="1"/>
    <col min="13707" max="13708" width="9.1796875" style="14"/>
    <col min="13709" max="13709" width="6.54296875" style="14" customWidth="1"/>
    <col min="13710" max="13710" width="4.453125" style="14" bestFit="1" customWidth="1"/>
    <col min="13711" max="13712" width="3.26953125" style="14" bestFit="1" customWidth="1"/>
    <col min="13713" max="13713" width="4.81640625" style="14" customWidth="1"/>
    <col min="13714" max="13714" width="6.54296875" style="14" customWidth="1"/>
    <col min="13715" max="13715" width="5.81640625" style="14" customWidth="1"/>
    <col min="13716" max="13716" width="7.54296875" style="14" customWidth="1"/>
    <col min="13717" max="13717" width="6" style="14" customWidth="1"/>
    <col min="13718" max="13718" width="4.81640625" style="14" customWidth="1"/>
    <col min="13719" max="13719" width="4.81640625" style="14" bestFit="1" customWidth="1"/>
    <col min="13720" max="13720" width="5.26953125" style="14" bestFit="1" customWidth="1"/>
    <col min="13721" max="13721" width="5.26953125" style="14" customWidth="1"/>
    <col min="13722" max="13723" width="9.1796875" style="14"/>
    <col min="13724" max="13724" width="6.54296875" style="14" customWidth="1"/>
    <col min="13725" max="13725" width="4.453125" style="14" bestFit="1" customWidth="1"/>
    <col min="13726" max="13727" width="3.26953125" style="14" bestFit="1" customWidth="1"/>
    <col min="13728" max="13728" width="4.81640625" style="14" customWidth="1"/>
    <col min="13729" max="13729" width="6.54296875" style="14" customWidth="1"/>
    <col min="13730" max="13730" width="5.81640625" style="14" customWidth="1"/>
    <col min="13731" max="13731" width="7.54296875" style="14" customWidth="1"/>
    <col min="13732" max="13732" width="6" style="14" customWidth="1"/>
    <col min="13733" max="13733" width="4.81640625" style="14" customWidth="1"/>
    <col min="13734" max="13734" width="4.81640625" style="14" bestFit="1" customWidth="1"/>
    <col min="13735" max="13735" width="5.26953125" style="14" bestFit="1" customWidth="1"/>
    <col min="13736" max="13736" width="5.26953125" style="14" customWidth="1"/>
    <col min="13737" max="13808" width="9.1796875" style="14"/>
    <col min="13809" max="13809" width="6.54296875" style="14" customWidth="1"/>
    <col min="13810" max="13810" width="4.453125" style="14" bestFit="1" customWidth="1"/>
    <col min="13811" max="13812" width="3.26953125" style="14" bestFit="1" customWidth="1"/>
    <col min="13813" max="13813" width="4.81640625" style="14" customWidth="1"/>
    <col min="13814" max="13814" width="6.54296875" style="14" customWidth="1"/>
    <col min="13815" max="13815" width="5.81640625" style="14" customWidth="1"/>
    <col min="13816" max="13816" width="7.54296875" style="14" customWidth="1"/>
    <col min="13817" max="13817" width="6" style="14" customWidth="1"/>
    <col min="13818" max="13818" width="4.81640625" style="14" customWidth="1"/>
    <col min="13819" max="13819" width="4.81640625" style="14" bestFit="1" customWidth="1"/>
    <col min="13820" max="13820" width="5.26953125" style="14" bestFit="1" customWidth="1"/>
    <col min="13821" max="13821" width="6.26953125" style="14" customWidth="1"/>
    <col min="13822" max="13826" width="8.7265625" style="14" customWidth="1"/>
    <col min="13827" max="13827" width="6" style="14" customWidth="1"/>
    <col min="13828" max="13828" width="9.1796875" style="14"/>
    <col min="13829" max="13829" width="24.1796875" style="14" bestFit="1" customWidth="1"/>
    <col min="13830" max="13830" width="6.54296875" style="14" customWidth="1"/>
    <col min="13831" max="13831" width="4.453125" style="14" bestFit="1" customWidth="1"/>
    <col min="13832" max="13833" width="3.26953125" style="14" bestFit="1" customWidth="1"/>
    <col min="13834" max="13834" width="4.81640625" style="14" customWidth="1"/>
    <col min="13835" max="13835" width="6.54296875" style="14" customWidth="1"/>
    <col min="13836" max="13836" width="5.81640625" style="14" customWidth="1"/>
    <col min="13837" max="13837" width="7.54296875" style="14" customWidth="1"/>
    <col min="13838" max="13838" width="6" style="14" customWidth="1"/>
    <col min="13839" max="13839" width="4.81640625" style="14" customWidth="1"/>
    <col min="13840" max="13840" width="4.81640625" style="14" bestFit="1" customWidth="1"/>
    <col min="13841" max="13841" width="5.26953125" style="14" bestFit="1" customWidth="1"/>
    <col min="13842" max="13842" width="5.26953125" style="14" customWidth="1"/>
    <col min="13843" max="13844" width="9.1796875" style="14"/>
    <col min="13845" max="13845" width="6.54296875" style="14" customWidth="1"/>
    <col min="13846" max="13846" width="4.453125" style="14" bestFit="1" customWidth="1"/>
    <col min="13847" max="13848" width="3.26953125" style="14" bestFit="1" customWidth="1"/>
    <col min="13849" max="13849" width="4.81640625" style="14" customWidth="1"/>
    <col min="13850" max="13850" width="6.54296875" style="14" customWidth="1"/>
    <col min="13851" max="13851" width="5.81640625" style="14" customWidth="1"/>
    <col min="13852" max="13852" width="7.54296875" style="14" customWidth="1"/>
    <col min="13853" max="13853" width="6" style="14" customWidth="1"/>
    <col min="13854" max="13854" width="4.81640625" style="14" customWidth="1"/>
    <col min="13855" max="13855" width="4.81640625" style="14" bestFit="1" customWidth="1"/>
    <col min="13856" max="13856" width="5.26953125" style="14" bestFit="1" customWidth="1"/>
    <col min="13857" max="13857" width="5.26953125" style="14" customWidth="1"/>
    <col min="13858" max="13859" width="9.1796875" style="14"/>
    <col min="13860" max="13860" width="6.54296875" style="14" customWidth="1"/>
    <col min="13861" max="13861" width="4.453125" style="14" bestFit="1" customWidth="1"/>
    <col min="13862" max="13863" width="3.26953125" style="14" bestFit="1" customWidth="1"/>
    <col min="13864" max="13864" width="4.81640625" style="14" customWidth="1"/>
    <col min="13865" max="13865" width="6.54296875" style="14" customWidth="1"/>
    <col min="13866" max="13866" width="5.81640625" style="14" customWidth="1"/>
    <col min="13867" max="13867" width="7.54296875" style="14" customWidth="1"/>
    <col min="13868" max="13868" width="6" style="14" customWidth="1"/>
    <col min="13869" max="13869" width="4.81640625" style="14" customWidth="1"/>
    <col min="13870" max="13870" width="4.81640625" style="14" bestFit="1" customWidth="1"/>
    <col min="13871" max="13871" width="5.26953125" style="14" bestFit="1" customWidth="1"/>
    <col min="13872" max="13872" width="5.26953125" style="14" customWidth="1"/>
    <col min="13873" max="13874" width="9.1796875" style="14"/>
    <col min="13875" max="13875" width="6.54296875" style="14" customWidth="1"/>
    <col min="13876" max="13876" width="4.453125" style="14" bestFit="1" customWidth="1"/>
    <col min="13877" max="13878" width="3.26953125" style="14" bestFit="1" customWidth="1"/>
    <col min="13879" max="13879" width="4.81640625" style="14" customWidth="1"/>
    <col min="13880" max="13880" width="6.54296875" style="14" customWidth="1"/>
    <col min="13881" max="13881" width="5.81640625" style="14" customWidth="1"/>
    <col min="13882" max="13882" width="7.54296875" style="14" customWidth="1"/>
    <col min="13883" max="13883" width="6" style="14" customWidth="1"/>
    <col min="13884" max="13884" width="4.81640625" style="14" customWidth="1"/>
    <col min="13885" max="13885" width="4.81640625" style="14" bestFit="1" customWidth="1"/>
    <col min="13886" max="13886" width="5.26953125" style="14" bestFit="1" customWidth="1"/>
    <col min="13887" max="13887" width="5.26953125" style="14" customWidth="1"/>
    <col min="13888" max="13889" width="9.1796875" style="14"/>
    <col min="13890" max="13890" width="6.54296875" style="14" customWidth="1"/>
    <col min="13891" max="13891" width="4.453125" style="14" bestFit="1" customWidth="1"/>
    <col min="13892" max="13893" width="3.26953125" style="14" bestFit="1" customWidth="1"/>
    <col min="13894" max="13894" width="4.81640625" style="14" customWidth="1"/>
    <col min="13895" max="13895" width="6.54296875" style="14" customWidth="1"/>
    <col min="13896" max="13896" width="5.81640625" style="14" customWidth="1"/>
    <col min="13897" max="13897" width="7.54296875" style="14" customWidth="1"/>
    <col min="13898" max="13898" width="6" style="14" customWidth="1"/>
    <col min="13899" max="13899" width="4.81640625" style="14" customWidth="1"/>
    <col min="13900" max="13900" width="4.81640625" style="14" bestFit="1" customWidth="1"/>
    <col min="13901" max="13901" width="5.26953125" style="14" bestFit="1" customWidth="1"/>
    <col min="13902" max="13902" width="5.26953125" style="14" customWidth="1"/>
    <col min="13903" max="13904" width="9.1796875" style="14"/>
    <col min="13905" max="13905" width="6.54296875" style="14" customWidth="1"/>
    <col min="13906" max="13906" width="4.453125" style="14" bestFit="1" customWidth="1"/>
    <col min="13907" max="13908" width="3.26953125" style="14" bestFit="1" customWidth="1"/>
    <col min="13909" max="13909" width="4.81640625" style="14" customWidth="1"/>
    <col min="13910" max="13910" width="6.54296875" style="14" customWidth="1"/>
    <col min="13911" max="13911" width="5.81640625" style="14" customWidth="1"/>
    <col min="13912" max="13912" width="7.54296875" style="14" customWidth="1"/>
    <col min="13913" max="13913" width="6" style="14" customWidth="1"/>
    <col min="13914" max="13914" width="4.81640625" style="14" customWidth="1"/>
    <col min="13915" max="13915" width="4.81640625" style="14" bestFit="1" customWidth="1"/>
    <col min="13916" max="13916" width="5.26953125" style="14" bestFit="1" customWidth="1"/>
    <col min="13917" max="13917" width="5.26953125" style="14" customWidth="1"/>
    <col min="13918" max="13919" width="9.1796875" style="14"/>
    <col min="13920" max="13920" width="6.54296875" style="14" customWidth="1"/>
    <col min="13921" max="13921" width="4.453125" style="14" bestFit="1" customWidth="1"/>
    <col min="13922" max="13923" width="3.26953125" style="14" bestFit="1" customWidth="1"/>
    <col min="13924" max="13924" width="4.81640625" style="14" customWidth="1"/>
    <col min="13925" max="13925" width="6.54296875" style="14" customWidth="1"/>
    <col min="13926" max="13926" width="5.81640625" style="14" customWidth="1"/>
    <col min="13927" max="13927" width="7.54296875" style="14" customWidth="1"/>
    <col min="13928" max="13928" width="6" style="14" customWidth="1"/>
    <col min="13929" max="13929" width="4.81640625" style="14" customWidth="1"/>
    <col min="13930" max="13930" width="4.81640625" style="14" bestFit="1" customWidth="1"/>
    <col min="13931" max="13931" width="5.26953125" style="14" bestFit="1" customWidth="1"/>
    <col min="13932" max="13932" width="5.26953125" style="14" customWidth="1"/>
    <col min="13933" max="13934" width="9.1796875" style="14"/>
    <col min="13935" max="13935" width="6.54296875" style="14" customWidth="1"/>
    <col min="13936" max="13936" width="4.453125" style="14" bestFit="1" customWidth="1"/>
    <col min="13937" max="13938" width="3.26953125" style="14" bestFit="1" customWidth="1"/>
    <col min="13939" max="13939" width="4.81640625" style="14" customWidth="1"/>
    <col min="13940" max="13940" width="6.54296875" style="14" customWidth="1"/>
    <col min="13941" max="13941" width="5.81640625" style="14" customWidth="1"/>
    <col min="13942" max="13942" width="7.54296875" style="14" customWidth="1"/>
    <col min="13943" max="13943" width="6" style="14" customWidth="1"/>
    <col min="13944" max="13944" width="4.81640625" style="14" customWidth="1"/>
    <col min="13945" max="13945" width="4.81640625" style="14" bestFit="1" customWidth="1"/>
    <col min="13946" max="13946" width="5.26953125" style="14" bestFit="1" customWidth="1"/>
    <col min="13947" max="13947" width="5.26953125" style="14" customWidth="1"/>
    <col min="13948" max="13949" width="9.1796875" style="14"/>
    <col min="13950" max="13950" width="6.54296875" style="14" customWidth="1"/>
    <col min="13951" max="13951" width="4.453125" style="14" bestFit="1" customWidth="1"/>
    <col min="13952" max="13953" width="3.26953125" style="14" bestFit="1" customWidth="1"/>
    <col min="13954" max="13954" width="4.81640625" style="14" customWidth="1"/>
    <col min="13955" max="13955" width="6.54296875" style="14" customWidth="1"/>
    <col min="13956" max="13956" width="5.81640625" style="14" customWidth="1"/>
    <col min="13957" max="13957" width="7.54296875" style="14" customWidth="1"/>
    <col min="13958" max="13958" width="6" style="14" customWidth="1"/>
    <col min="13959" max="13959" width="4.81640625" style="14" customWidth="1"/>
    <col min="13960" max="13960" width="4.81640625" style="14" bestFit="1" customWidth="1"/>
    <col min="13961" max="13961" width="5.26953125" style="14" bestFit="1" customWidth="1"/>
    <col min="13962" max="13962" width="5.26953125" style="14" customWidth="1"/>
    <col min="13963" max="13964" width="9.1796875" style="14"/>
    <col min="13965" max="13965" width="6.54296875" style="14" customWidth="1"/>
    <col min="13966" max="13966" width="4.453125" style="14" bestFit="1" customWidth="1"/>
    <col min="13967" max="13968" width="3.26953125" style="14" bestFit="1" customWidth="1"/>
    <col min="13969" max="13969" width="4.81640625" style="14" customWidth="1"/>
    <col min="13970" max="13970" width="6.54296875" style="14" customWidth="1"/>
    <col min="13971" max="13971" width="5.81640625" style="14" customWidth="1"/>
    <col min="13972" max="13972" width="7.54296875" style="14" customWidth="1"/>
    <col min="13973" max="13973" width="6" style="14" customWidth="1"/>
    <col min="13974" max="13974" width="4.81640625" style="14" customWidth="1"/>
    <col min="13975" max="13975" width="4.81640625" style="14" bestFit="1" customWidth="1"/>
    <col min="13976" max="13976" width="5.26953125" style="14" bestFit="1" customWidth="1"/>
    <col min="13977" max="13977" width="5.26953125" style="14" customWidth="1"/>
    <col min="13978" max="13979" width="9.1796875" style="14"/>
    <col min="13980" max="13980" width="6.54296875" style="14" customWidth="1"/>
    <col min="13981" max="13981" width="4.453125" style="14" bestFit="1" customWidth="1"/>
    <col min="13982" max="13983" width="3.26953125" style="14" bestFit="1" customWidth="1"/>
    <col min="13984" max="13984" width="4.81640625" style="14" customWidth="1"/>
    <col min="13985" max="13985" width="6.54296875" style="14" customWidth="1"/>
    <col min="13986" max="13986" width="5.81640625" style="14" customWidth="1"/>
    <col min="13987" max="13987" width="7.54296875" style="14" customWidth="1"/>
    <col min="13988" max="13988" width="6" style="14" customWidth="1"/>
    <col min="13989" max="13989" width="4.81640625" style="14" customWidth="1"/>
    <col min="13990" max="13990" width="4.81640625" style="14" bestFit="1" customWidth="1"/>
    <col min="13991" max="13991" width="5.26953125" style="14" bestFit="1" customWidth="1"/>
    <col min="13992" max="13992" width="5.26953125" style="14" customWidth="1"/>
    <col min="13993" max="14064" width="9.1796875" style="14"/>
    <col min="14065" max="14065" width="6.54296875" style="14" customWidth="1"/>
    <col min="14066" max="14066" width="4.453125" style="14" bestFit="1" customWidth="1"/>
    <col min="14067" max="14068" width="3.26953125" style="14" bestFit="1" customWidth="1"/>
    <col min="14069" max="14069" width="4.81640625" style="14" customWidth="1"/>
    <col min="14070" max="14070" width="6.54296875" style="14" customWidth="1"/>
    <col min="14071" max="14071" width="5.81640625" style="14" customWidth="1"/>
    <col min="14072" max="14072" width="7.54296875" style="14" customWidth="1"/>
    <col min="14073" max="14073" width="6" style="14" customWidth="1"/>
    <col min="14074" max="14074" width="4.81640625" style="14" customWidth="1"/>
    <col min="14075" max="14075" width="4.81640625" style="14" bestFit="1" customWidth="1"/>
    <col min="14076" max="14076" width="5.26953125" style="14" bestFit="1" customWidth="1"/>
    <col min="14077" max="14077" width="6.26953125" style="14" customWidth="1"/>
    <col min="14078" max="14082" width="8.7265625" style="14" customWidth="1"/>
    <col min="14083" max="14083" width="6" style="14" customWidth="1"/>
    <col min="14084" max="14084" width="9.1796875" style="14"/>
    <col min="14085" max="14085" width="24.1796875" style="14" bestFit="1" customWidth="1"/>
    <col min="14086" max="14086" width="6.54296875" style="14" customWidth="1"/>
    <col min="14087" max="14087" width="4.453125" style="14" bestFit="1" customWidth="1"/>
    <col min="14088" max="14089" width="3.26953125" style="14" bestFit="1" customWidth="1"/>
    <col min="14090" max="14090" width="4.81640625" style="14" customWidth="1"/>
    <col min="14091" max="14091" width="6.54296875" style="14" customWidth="1"/>
    <col min="14092" max="14092" width="5.81640625" style="14" customWidth="1"/>
    <col min="14093" max="14093" width="7.54296875" style="14" customWidth="1"/>
    <col min="14094" max="14094" width="6" style="14" customWidth="1"/>
    <col min="14095" max="14095" width="4.81640625" style="14" customWidth="1"/>
    <col min="14096" max="14096" width="4.81640625" style="14" bestFit="1" customWidth="1"/>
    <col min="14097" max="14097" width="5.26953125" style="14" bestFit="1" customWidth="1"/>
    <col min="14098" max="14098" width="5.26953125" style="14" customWidth="1"/>
    <col min="14099" max="14100" width="9.1796875" style="14"/>
    <col min="14101" max="14101" width="6.54296875" style="14" customWidth="1"/>
    <col min="14102" max="14102" width="4.453125" style="14" bestFit="1" customWidth="1"/>
    <col min="14103" max="14104" width="3.26953125" style="14" bestFit="1" customWidth="1"/>
    <col min="14105" max="14105" width="4.81640625" style="14" customWidth="1"/>
    <col min="14106" max="14106" width="6.54296875" style="14" customWidth="1"/>
    <col min="14107" max="14107" width="5.81640625" style="14" customWidth="1"/>
    <col min="14108" max="14108" width="7.54296875" style="14" customWidth="1"/>
    <col min="14109" max="14109" width="6" style="14" customWidth="1"/>
    <col min="14110" max="14110" width="4.81640625" style="14" customWidth="1"/>
    <col min="14111" max="14111" width="4.81640625" style="14" bestFit="1" customWidth="1"/>
    <col min="14112" max="14112" width="5.26953125" style="14" bestFit="1" customWidth="1"/>
    <col min="14113" max="14113" width="5.26953125" style="14" customWidth="1"/>
    <col min="14114" max="14115" width="9.1796875" style="14"/>
    <col min="14116" max="14116" width="6.54296875" style="14" customWidth="1"/>
    <col min="14117" max="14117" width="4.453125" style="14" bestFit="1" customWidth="1"/>
    <col min="14118" max="14119" width="3.26953125" style="14" bestFit="1" customWidth="1"/>
    <col min="14120" max="14120" width="4.81640625" style="14" customWidth="1"/>
    <col min="14121" max="14121" width="6.54296875" style="14" customWidth="1"/>
    <col min="14122" max="14122" width="5.81640625" style="14" customWidth="1"/>
    <col min="14123" max="14123" width="7.54296875" style="14" customWidth="1"/>
    <col min="14124" max="14124" width="6" style="14" customWidth="1"/>
    <col min="14125" max="14125" width="4.81640625" style="14" customWidth="1"/>
    <col min="14126" max="14126" width="4.81640625" style="14" bestFit="1" customWidth="1"/>
    <col min="14127" max="14127" width="5.26953125" style="14" bestFit="1" customWidth="1"/>
    <col min="14128" max="14128" width="5.26953125" style="14" customWidth="1"/>
    <col min="14129" max="14130" width="9.1796875" style="14"/>
    <col min="14131" max="14131" width="6.54296875" style="14" customWidth="1"/>
    <col min="14132" max="14132" width="4.453125" style="14" bestFit="1" customWidth="1"/>
    <col min="14133" max="14134" width="3.26953125" style="14" bestFit="1" customWidth="1"/>
    <col min="14135" max="14135" width="4.81640625" style="14" customWidth="1"/>
    <col min="14136" max="14136" width="6.54296875" style="14" customWidth="1"/>
    <col min="14137" max="14137" width="5.81640625" style="14" customWidth="1"/>
    <col min="14138" max="14138" width="7.54296875" style="14" customWidth="1"/>
    <col min="14139" max="14139" width="6" style="14" customWidth="1"/>
    <col min="14140" max="14140" width="4.81640625" style="14" customWidth="1"/>
    <col min="14141" max="14141" width="4.81640625" style="14" bestFit="1" customWidth="1"/>
    <col min="14142" max="14142" width="5.26953125" style="14" bestFit="1" customWidth="1"/>
    <col min="14143" max="14143" width="5.26953125" style="14" customWidth="1"/>
    <col min="14144" max="14145" width="9.1796875" style="14"/>
    <col min="14146" max="14146" width="6.54296875" style="14" customWidth="1"/>
    <col min="14147" max="14147" width="4.453125" style="14" bestFit="1" customWidth="1"/>
    <col min="14148" max="14149" width="3.26953125" style="14" bestFit="1" customWidth="1"/>
    <col min="14150" max="14150" width="4.81640625" style="14" customWidth="1"/>
    <col min="14151" max="14151" width="6.54296875" style="14" customWidth="1"/>
    <col min="14152" max="14152" width="5.81640625" style="14" customWidth="1"/>
    <col min="14153" max="14153" width="7.54296875" style="14" customWidth="1"/>
    <col min="14154" max="14154" width="6" style="14" customWidth="1"/>
    <col min="14155" max="14155" width="4.81640625" style="14" customWidth="1"/>
    <col min="14156" max="14156" width="4.81640625" style="14" bestFit="1" customWidth="1"/>
    <col min="14157" max="14157" width="5.26953125" style="14" bestFit="1" customWidth="1"/>
    <col min="14158" max="14158" width="5.26953125" style="14" customWidth="1"/>
    <col min="14159" max="14160" width="9.1796875" style="14"/>
    <col min="14161" max="14161" width="6.54296875" style="14" customWidth="1"/>
    <col min="14162" max="14162" width="4.453125" style="14" bestFit="1" customWidth="1"/>
    <col min="14163" max="14164" width="3.26953125" style="14" bestFit="1" customWidth="1"/>
    <col min="14165" max="14165" width="4.81640625" style="14" customWidth="1"/>
    <col min="14166" max="14166" width="6.54296875" style="14" customWidth="1"/>
    <col min="14167" max="14167" width="5.81640625" style="14" customWidth="1"/>
    <col min="14168" max="14168" width="7.54296875" style="14" customWidth="1"/>
    <col min="14169" max="14169" width="6" style="14" customWidth="1"/>
    <col min="14170" max="14170" width="4.81640625" style="14" customWidth="1"/>
    <col min="14171" max="14171" width="4.81640625" style="14" bestFit="1" customWidth="1"/>
    <col min="14172" max="14172" width="5.26953125" style="14" bestFit="1" customWidth="1"/>
    <col min="14173" max="14173" width="5.26953125" style="14" customWidth="1"/>
    <col min="14174" max="14175" width="9.1796875" style="14"/>
    <col min="14176" max="14176" width="6.54296875" style="14" customWidth="1"/>
    <col min="14177" max="14177" width="4.453125" style="14" bestFit="1" customWidth="1"/>
    <col min="14178" max="14179" width="3.26953125" style="14" bestFit="1" customWidth="1"/>
    <col min="14180" max="14180" width="4.81640625" style="14" customWidth="1"/>
    <col min="14181" max="14181" width="6.54296875" style="14" customWidth="1"/>
    <col min="14182" max="14182" width="5.81640625" style="14" customWidth="1"/>
    <col min="14183" max="14183" width="7.54296875" style="14" customWidth="1"/>
    <col min="14184" max="14184" width="6" style="14" customWidth="1"/>
    <col min="14185" max="14185" width="4.81640625" style="14" customWidth="1"/>
    <col min="14186" max="14186" width="4.81640625" style="14" bestFit="1" customWidth="1"/>
    <col min="14187" max="14187" width="5.26953125" style="14" bestFit="1" customWidth="1"/>
    <col min="14188" max="14188" width="5.26953125" style="14" customWidth="1"/>
    <col min="14189" max="14190" width="9.1796875" style="14"/>
    <col min="14191" max="14191" width="6.54296875" style="14" customWidth="1"/>
    <col min="14192" max="14192" width="4.453125" style="14" bestFit="1" customWidth="1"/>
    <col min="14193" max="14194" width="3.26953125" style="14" bestFit="1" customWidth="1"/>
    <col min="14195" max="14195" width="4.81640625" style="14" customWidth="1"/>
    <col min="14196" max="14196" width="6.54296875" style="14" customWidth="1"/>
    <col min="14197" max="14197" width="5.81640625" style="14" customWidth="1"/>
    <col min="14198" max="14198" width="7.54296875" style="14" customWidth="1"/>
    <col min="14199" max="14199" width="6" style="14" customWidth="1"/>
    <col min="14200" max="14200" width="4.81640625" style="14" customWidth="1"/>
    <col min="14201" max="14201" width="4.81640625" style="14" bestFit="1" customWidth="1"/>
    <col min="14202" max="14202" width="5.26953125" style="14" bestFit="1" customWidth="1"/>
    <col min="14203" max="14203" width="5.26953125" style="14" customWidth="1"/>
    <col min="14204" max="14205" width="9.1796875" style="14"/>
    <col min="14206" max="14206" width="6.54296875" style="14" customWidth="1"/>
    <col min="14207" max="14207" width="4.453125" style="14" bestFit="1" customWidth="1"/>
    <col min="14208" max="14209" width="3.26953125" style="14" bestFit="1" customWidth="1"/>
    <col min="14210" max="14210" width="4.81640625" style="14" customWidth="1"/>
    <col min="14211" max="14211" width="6.54296875" style="14" customWidth="1"/>
    <col min="14212" max="14212" width="5.81640625" style="14" customWidth="1"/>
    <col min="14213" max="14213" width="7.54296875" style="14" customWidth="1"/>
    <col min="14214" max="14214" width="6" style="14" customWidth="1"/>
    <col min="14215" max="14215" width="4.81640625" style="14" customWidth="1"/>
    <col min="14216" max="14216" width="4.81640625" style="14" bestFit="1" customWidth="1"/>
    <col min="14217" max="14217" width="5.26953125" style="14" bestFit="1" customWidth="1"/>
    <col min="14218" max="14218" width="5.26953125" style="14" customWidth="1"/>
    <col min="14219" max="14220" width="9.1796875" style="14"/>
    <col min="14221" max="14221" width="6.54296875" style="14" customWidth="1"/>
    <col min="14222" max="14222" width="4.453125" style="14" bestFit="1" customWidth="1"/>
    <col min="14223" max="14224" width="3.26953125" style="14" bestFit="1" customWidth="1"/>
    <col min="14225" max="14225" width="4.81640625" style="14" customWidth="1"/>
    <col min="14226" max="14226" width="6.54296875" style="14" customWidth="1"/>
    <col min="14227" max="14227" width="5.81640625" style="14" customWidth="1"/>
    <col min="14228" max="14228" width="7.54296875" style="14" customWidth="1"/>
    <col min="14229" max="14229" width="6" style="14" customWidth="1"/>
    <col min="14230" max="14230" width="4.81640625" style="14" customWidth="1"/>
    <col min="14231" max="14231" width="4.81640625" style="14" bestFit="1" customWidth="1"/>
    <col min="14232" max="14232" width="5.26953125" style="14" bestFit="1" customWidth="1"/>
    <col min="14233" max="14233" width="5.26953125" style="14" customWidth="1"/>
    <col min="14234" max="14235" width="9.1796875" style="14"/>
    <col min="14236" max="14236" width="6.54296875" style="14" customWidth="1"/>
    <col min="14237" max="14237" width="4.453125" style="14" bestFit="1" customWidth="1"/>
    <col min="14238" max="14239" width="3.26953125" style="14" bestFit="1" customWidth="1"/>
    <col min="14240" max="14240" width="4.81640625" style="14" customWidth="1"/>
    <col min="14241" max="14241" width="6.54296875" style="14" customWidth="1"/>
    <col min="14242" max="14242" width="5.81640625" style="14" customWidth="1"/>
    <col min="14243" max="14243" width="7.54296875" style="14" customWidth="1"/>
    <col min="14244" max="14244" width="6" style="14" customWidth="1"/>
    <col min="14245" max="14245" width="4.81640625" style="14" customWidth="1"/>
    <col min="14246" max="14246" width="4.81640625" style="14" bestFit="1" customWidth="1"/>
    <col min="14247" max="14247" width="5.26953125" style="14" bestFit="1" customWidth="1"/>
    <col min="14248" max="14248" width="5.26953125" style="14" customWidth="1"/>
    <col min="14249" max="14320" width="9.1796875" style="14"/>
    <col min="14321" max="14321" width="6.54296875" style="14" customWidth="1"/>
    <col min="14322" max="14322" width="4.453125" style="14" bestFit="1" customWidth="1"/>
    <col min="14323" max="14324" width="3.26953125" style="14" bestFit="1" customWidth="1"/>
    <col min="14325" max="14325" width="4.81640625" style="14" customWidth="1"/>
    <col min="14326" max="14326" width="6.54296875" style="14" customWidth="1"/>
    <col min="14327" max="14327" width="5.81640625" style="14" customWidth="1"/>
    <col min="14328" max="14328" width="7.54296875" style="14" customWidth="1"/>
    <col min="14329" max="14329" width="6" style="14" customWidth="1"/>
    <col min="14330" max="14330" width="4.81640625" style="14" customWidth="1"/>
    <col min="14331" max="14331" width="4.81640625" style="14" bestFit="1" customWidth="1"/>
    <col min="14332" max="14332" width="5.26953125" style="14" bestFit="1" customWidth="1"/>
    <col min="14333" max="14333" width="6.26953125" style="14" customWidth="1"/>
    <col min="14334" max="14338" width="8.7265625" style="14" customWidth="1"/>
    <col min="14339" max="14339" width="6" style="14" customWidth="1"/>
    <col min="14340" max="14340" width="9.1796875" style="14"/>
    <col min="14341" max="14341" width="24.1796875" style="14" bestFit="1" customWidth="1"/>
    <col min="14342" max="14342" width="6.54296875" style="14" customWidth="1"/>
    <col min="14343" max="14343" width="4.453125" style="14" bestFit="1" customWidth="1"/>
    <col min="14344" max="14345" width="3.26953125" style="14" bestFit="1" customWidth="1"/>
    <col min="14346" max="14346" width="4.81640625" style="14" customWidth="1"/>
    <col min="14347" max="14347" width="6.54296875" style="14" customWidth="1"/>
    <col min="14348" max="14348" width="5.81640625" style="14" customWidth="1"/>
    <col min="14349" max="14349" width="7.54296875" style="14" customWidth="1"/>
    <col min="14350" max="14350" width="6" style="14" customWidth="1"/>
    <col min="14351" max="14351" width="4.81640625" style="14" customWidth="1"/>
    <col min="14352" max="14352" width="4.81640625" style="14" bestFit="1" customWidth="1"/>
    <col min="14353" max="14353" width="5.26953125" style="14" bestFit="1" customWidth="1"/>
    <col min="14354" max="14354" width="5.26953125" style="14" customWidth="1"/>
    <col min="14355" max="14356" width="9.1796875" style="14"/>
    <col min="14357" max="14357" width="6.54296875" style="14" customWidth="1"/>
    <col min="14358" max="14358" width="4.453125" style="14" bestFit="1" customWidth="1"/>
    <col min="14359" max="14360" width="3.26953125" style="14" bestFit="1" customWidth="1"/>
    <col min="14361" max="14361" width="4.81640625" style="14" customWidth="1"/>
    <col min="14362" max="14362" width="6.54296875" style="14" customWidth="1"/>
    <col min="14363" max="14363" width="5.81640625" style="14" customWidth="1"/>
    <col min="14364" max="14364" width="7.54296875" style="14" customWidth="1"/>
    <col min="14365" max="14365" width="6" style="14" customWidth="1"/>
    <col min="14366" max="14366" width="4.81640625" style="14" customWidth="1"/>
    <col min="14367" max="14367" width="4.81640625" style="14" bestFit="1" customWidth="1"/>
    <col min="14368" max="14368" width="5.26953125" style="14" bestFit="1" customWidth="1"/>
    <col min="14369" max="14369" width="5.26953125" style="14" customWidth="1"/>
    <col min="14370" max="14371" width="9.1796875" style="14"/>
    <col min="14372" max="14372" width="6.54296875" style="14" customWidth="1"/>
    <col min="14373" max="14373" width="4.453125" style="14" bestFit="1" customWidth="1"/>
    <col min="14374" max="14375" width="3.26953125" style="14" bestFit="1" customWidth="1"/>
    <col min="14376" max="14376" width="4.81640625" style="14" customWidth="1"/>
    <col min="14377" max="14377" width="6.54296875" style="14" customWidth="1"/>
    <col min="14378" max="14378" width="5.81640625" style="14" customWidth="1"/>
    <col min="14379" max="14379" width="7.54296875" style="14" customWidth="1"/>
    <col min="14380" max="14380" width="6" style="14" customWidth="1"/>
    <col min="14381" max="14381" width="4.81640625" style="14" customWidth="1"/>
    <col min="14382" max="14382" width="4.81640625" style="14" bestFit="1" customWidth="1"/>
    <col min="14383" max="14383" width="5.26953125" style="14" bestFit="1" customWidth="1"/>
    <col min="14384" max="14384" width="5.26953125" style="14" customWidth="1"/>
    <col min="14385" max="14386" width="9.1796875" style="14"/>
    <col min="14387" max="14387" width="6.54296875" style="14" customWidth="1"/>
    <col min="14388" max="14388" width="4.453125" style="14" bestFit="1" customWidth="1"/>
    <col min="14389" max="14390" width="3.26953125" style="14" bestFit="1" customWidth="1"/>
    <col min="14391" max="14391" width="4.81640625" style="14" customWidth="1"/>
    <col min="14392" max="14392" width="6.54296875" style="14" customWidth="1"/>
    <col min="14393" max="14393" width="5.81640625" style="14" customWidth="1"/>
    <col min="14394" max="14394" width="7.54296875" style="14" customWidth="1"/>
    <col min="14395" max="14395" width="6" style="14" customWidth="1"/>
    <col min="14396" max="14396" width="4.81640625" style="14" customWidth="1"/>
    <col min="14397" max="14397" width="4.81640625" style="14" bestFit="1" customWidth="1"/>
    <col min="14398" max="14398" width="5.26953125" style="14" bestFit="1" customWidth="1"/>
    <col min="14399" max="14399" width="5.26953125" style="14" customWidth="1"/>
    <col min="14400" max="14401" width="9.1796875" style="14"/>
    <col min="14402" max="14402" width="6.54296875" style="14" customWidth="1"/>
    <col min="14403" max="14403" width="4.453125" style="14" bestFit="1" customWidth="1"/>
    <col min="14404" max="14405" width="3.26953125" style="14" bestFit="1" customWidth="1"/>
    <col min="14406" max="14406" width="4.81640625" style="14" customWidth="1"/>
    <col min="14407" max="14407" width="6.54296875" style="14" customWidth="1"/>
    <col min="14408" max="14408" width="5.81640625" style="14" customWidth="1"/>
    <col min="14409" max="14409" width="7.54296875" style="14" customWidth="1"/>
    <col min="14410" max="14410" width="6" style="14" customWidth="1"/>
    <col min="14411" max="14411" width="4.81640625" style="14" customWidth="1"/>
    <col min="14412" max="14412" width="4.81640625" style="14" bestFit="1" customWidth="1"/>
    <col min="14413" max="14413" width="5.26953125" style="14" bestFit="1" customWidth="1"/>
    <col min="14414" max="14414" width="5.26953125" style="14" customWidth="1"/>
    <col min="14415" max="14416" width="9.1796875" style="14"/>
    <col min="14417" max="14417" width="6.54296875" style="14" customWidth="1"/>
    <col min="14418" max="14418" width="4.453125" style="14" bestFit="1" customWidth="1"/>
    <col min="14419" max="14420" width="3.26953125" style="14" bestFit="1" customWidth="1"/>
    <col min="14421" max="14421" width="4.81640625" style="14" customWidth="1"/>
    <col min="14422" max="14422" width="6.54296875" style="14" customWidth="1"/>
    <col min="14423" max="14423" width="5.81640625" style="14" customWidth="1"/>
    <col min="14424" max="14424" width="7.54296875" style="14" customWidth="1"/>
    <col min="14425" max="14425" width="6" style="14" customWidth="1"/>
    <col min="14426" max="14426" width="4.81640625" style="14" customWidth="1"/>
    <col min="14427" max="14427" width="4.81640625" style="14" bestFit="1" customWidth="1"/>
    <col min="14428" max="14428" width="5.26953125" style="14" bestFit="1" customWidth="1"/>
    <col min="14429" max="14429" width="5.26953125" style="14" customWidth="1"/>
    <col min="14430" max="14431" width="9.1796875" style="14"/>
    <col min="14432" max="14432" width="6.54296875" style="14" customWidth="1"/>
    <col min="14433" max="14433" width="4.453125" style="14" bestFit="1" customWidth="1"/>
    <col min="14434" max="14435" width="3.26953125" style="14" bestFit="1" customWidth="1"/>
    <col min="14436" max="14436" width="4.81640625" style="14" customWidth="1"/>
    <col min="14437" max="14437" width="6.54296875" style="14" customWidth="1"/>
    <col min="14438" max="14438" width="5.81640625" style="14" customWidth="1"/>
    <col min="14439" max="14439" width="7.54296875" style="14" customWidth="1"/>
    <col min="14440" max="14440" width="6" style="14" customWidth="1"/>
    <col min="14441" max="14441" width="4.81640625" style="14" customWidth="1"/>
    <col min="14442" max="14442" width="4.81640625" style="14" bestFit="1" customWidth="1"/>
    <col min="14443" max="14443" width="5.26953125" style="14" bestFit="1" customWidth="1"/>
    <col min="14444" max="14444" width="5.26953125" style="14" customWidth="1"/>
    <col min="14445" max="14446" width="9.1796875" style="14"/>
    <col min="14447" max="14447" width="6.54296875" style="14" customWidth="1"/>
    <col min="14448" max="14448" width="4.453125" style="14" bestFit="1" customWidth="1"/>
    <col min="14449" max="14450" width="3.26953125" style="14" bestFit="1" customWidth="1"/>
    <col min="14451" max="14451" width="4.81640625" style="14" customWidth="1"/>
    <col min="14452" max="14452" width="6.54296875" style="14" customWidth="1"/>
    <col min="14453" max="14453" width="5.81640625" style="14" customWidth="1"/>
    <col min="14454" max="14454" width="7.54296875" style="14" customWidth="1"/>
    <col min="14455" max="14455" width="6" style="14" customWidth="1"/>
    <col min="14456" max="14456" width="4.81640625" style="14" customWidth="1"/>
    <col min="14457" max="14457" width="4.81640625" style="14" bestFit="1" customWidth="1"/>
    <col min="14458" max="14458" width="5.26953125" style="14" bestFit="1" customWidth="1"/>
    <col min="14459" max="14459" width="5.26953125" style="14" customWidth="1"/>
    <col min="14460" max="14461" width="9.1796875" style="14"/>
    <col min="14462" max="14462" width="6.54296875" style="14" customWidth="1"/>
    <col min="14463" max="14463" width="4.453125" style="14" bestFit="1" customWidth="1"/>
    <col min="14464" max="14465" width="3.26953125" style="14" bestFit="1" customWidth="1"/>
    <col min="14466" max="14466" width="4.81640625" style="14" customWidth="1"/>
    <col min="14467" max="14467" width="6.54296875" style="14" customWidth="1"/>
    <col min="14468" max="14468" width="5.81640625" style="14" customWidth="1"/>
    <col min="14469" max="14469" width="7.54296875" style="14" customWidth="1"/>
    <col min="14470" max="14470" width="6" style="14" customWidth="1"/>
    <col min="14471" max="14471" width="4.81640625" style="14" customWidth="1"/>
    <col min="14472" max="14472" width="4.81640625" style="14" bestFit="1" customWidth="1"/>
    <col min="14473" max="14473" width="5.26953125" style="14" bestFit="1" customWidth="1"/>
    <col min="14474" max="14474" width="5.26953125" style="14" customWidth="1"/>
    <col min="14475" max="14476" width="9.1796875" style="14"/>
    <col min="14477" max="14477" width="6.54296875" style="14" customWidth="1"/>
    <col min="14478" max="14478" width="4.453125" style="14" bestFit="1" customWidth="1"/>
    <col min="14479" max="14480" width="3.26953125" style="14" bestFit="1" customWidth="1"/>
    <col min="14481" max="14481" width="4.81640625" style="14" customWidth="1"/>
    <col min="14482" max="14482" width="6.54296875" style="14" customWidth="1"/>
    <col min="14483" max="14483" width="5.81640625" style="14" customWidth="1"/>
    <col min="14484" max="14484" width="7.54296875" style="14" customWidth="1"/>
    <col min="14485" max="14485" width="6" style="14" customWidth="1"/>
    <col min="14486" max="14486" width="4.81640625" style="14" customWidth="1"/>
    <col min="14487" max="14487" width="4.81640625" style="14" bestFit="1" customWidth="1"/>
    <col min="14488" max="14488" width="5.26953125" style="14" bestFit="1" customWidth="1"/>
    <col min="14489" max="14489" width="5.26953125" style="14" customWidth="1"/>
    <col min="14490" max="14491" width="9.1796875" style="14"/>
    <col min="14492" max="14492" width="6.54296875" style="14" customWidth="1"/>
    <col min="14493" max="14493" width="4.453125" style="14" bestFit="1" customWidth="1"/>
    <col min="14494" max="14495" width="3.26953125" style="14" bestFit="1" customWidth="1"/>
    <col min="14496" max="14496" width="4.81640625" style="14" customWidth="1"/>
    <col min="14497" max="14497" width="6.54296875" style="14" customWidth="1"/>
    <col min="14498" max="14498" width="5.81640625" style="14" customWidth="1"/>
    <col min="14499" max="14499" width="7.54296875" style="14" customWidth="1"/>
    <col min="14500" max="14500" width="6" style="14" customWidth="1"/>
    <col min="14501" max="14501" width="4.81640625" style="14" customWidth="1"/>
    <col min="14502" max="14502" width="4.81640625" style="14" bestFit="1" customWidth="1"/>
    <col min="14503" max="14503" width="5.26953125" style="14" bestFit="1" customWidth="1"/>
    <col min="14504" max="14504" width="5.26953125" style="14" customWidth="1"/>
    <col min="14505" max="14576" width="9.1796875" style="14"/>
    <col min="14577" max="14577" width="6.54296875" style="14" customWidth="1"/>
    <col min="14578" max="14578" width="4.453125" style="14" bestFit="1" customWidth="1"/>
    <col min="14579" max="14580" width="3.26953125" style="14" bestFit="1" customWidth="1"/>
    <col min="14581" max="14581" width="4.81640625" style="14" customWidth="1"/>
    <col min="14582" max="14582" width="6.54296875" style="14" customWidth="1"/>
    <col min="14583" max="14583" width="5.81640625" style="14" customWidth="1"/>
    <col min="14584" max="14584" width="7.54296875" style="14" customWidth="1"/>
    <col min="14585" max="14585" width="6" style="14" customWidth="1"/>
    <col min="14586" max="14586" width="4.81640625" style="14" customWidth="1"/>
    <col min="14587" max="14587" width="4.81640625" style="14" bestFit="1" customWidth="1"/>
    <col min="14588" max="14588" width="5.26953125" style="14" bestFit="1" customWidth="1"/>
    <col min="14589" max="14589" width="6.26953125" style="14" customWidth="1"/>
    <col min="14590" max="14594" width="8.7265625" style="14" customWidth="1"/>
    <col min="14595" max="14595" width="6" style="14" customWidth="1"/>
    <col min="14596" max="14596" width="9.1796875" style="14"/>
    <col min="14597" max="14597" width="24.1796875" style="14" bestFit="1" customWidth="1"/>
    <col min="14598" max="14598" width="6.54296875" style="14" customWidth="1"/>
    <col min="14599" max="14599" width="4.453125" style="14" bestFit="1" customWidth="1"/>
    <col min="14600" max="14601" width="3.26953125" style="14" bestFit="1" customWidth="1"/>
    <col min="14602" max="14602" width="4.81640625" style="14" customWidth="1"/>
    <col min="14603" max="14603" width="6.54296875" style="14" customWidth="1"/>
    <col min="14604" max="14604" width="5.81640625" style="14" customWidth="1"/>
    <col min="14605" max="14605" width="7.54296875" style="14" customWidth="1"/>
    <col min="14606" max="14606" width="6" style="14" customWidth="1"/>
    <col min="14607" max="14607" width="4.81640625" style="14" customWidth="1"/>
    <col min="14608" max="14608" width="4.81640625" style="14" bestFit="1" customWidth="1"/>
    <col min="14609" max="14609" width="5.26953125" style="14" bestFit="1" customWidth="1"/>
    <col min="14610" max="14610" width="5.26953125" style="14" customWidth="1"/>
    <col min="14611" max="14612" width="9.1796875" style="14"/>
    <col min="14613" max="14613" width="6.54296875" style="14" customWidth="1"/>
    <col min="14614" max="14614" width="4.453125" style="14" bestFit="1" customWidth="1"/>
    <col min="14615" max="14616" width="3.26953125" style="14" bestFit="1" customWidth="1"/>
    <col min="14617" max="14617" width="4.81640625" style="14" customWidth="1"/>
    <col min="14618" max="14618" width="6.54296875" style="14" customWidth="1"/>
    <col min="14619" max="14619" width="5.81640625" style="14" customWidth="1"/>
    <col min="14620" max="14620" width="7.54296875" style="14" customWidth="1"/>
    <col min="14621" max="14621" width="6" style="14" customWidth="1"/>
    <col min="14622" max="14622" width="4.81640625" style="14" customWidth="1"/>
    <col min="14623" max="14623" width="4.81640625" style="14" bestFit="1" customWidth="1"/>
    <col min="14624" max="14624" width="5.26953125" style="14" bestFit="1" customWidth="1"/>
    <col min="14625" max="14625" width="5.26953125" style="14" customWidth="1"/>
    <col min="14626" max="14627" width="9.1796875" style="14"/>
    <col min="14628" max="14628" width="6.54296875" style="14" customWidth="1"/>
    <col min="14629" max="14629" width="4.453125" style="14" bestFit="1" customWidth="1"/>
    <col min="14630" max="14631" width="3.26953125" style="14" bestFit="1" customWidth="1"/>
    <col min="14632" max="14632" width="4.81640625" style="14" customWidth="1"/>
    <col min="14633" max="14633" width="6.54296875" style="14" customWidth="1"/>
    <col min="14634" max="14634" width="5.81640625" style="14" customWidth="1"/>
    <col min="14635" max="14635" width="7.54296875" style="14" customWidth="1"/>
    <col min="14636" max="14636" width="6" style="14" customWidth="1"/>
    <col min="14637" max="14637" width="4.81640625" style="14" customWidth="1"/>
    <col min="14638" max="14638" width="4.81640625" style="14" bestFit="1" customWidth="1"/>
    <col min="14639" max="14639" width="5.26953125" style="14" bestFit="1" customWidth="1"/>
    <col min="14640" max="14640" width="5.26953125" style="14" customWidth="1"/>
    <col min="14641" max="14642" width="9.1796875" style="14"/>
    <col min="14643" max="14643" width="6.54296875" style="14" customWidth="1"/>
    <col min="14644" max="14644" width="4.453125" style="14" bestFit="1" customWidth="1"/>
    <col min="14645" max="14646" width="3.26953125" style="14" bestFit="1" customWidth="1"/>
    <col min="14647" max="14647" width="4.81640625" style="14" customWidth="1"/>
    <col min="14648" max="14648" width="6.54296875" style="14" customWidth="1"/>
    <col min="14649" max="14649" width="5.81640625" style="14" customWidth="1"/>
    <col min="14650" max="14650" width="7.54296875" style="14" customWidth="1"/>
    <col min="14651" max="14651" width="6" style="14" customWidth="1"/>
    <col min="14652" max="14652" width="4.81640625" style="14" customWidth="1"/>
    <col min="14653" max="14653" width="4.81640625" style="14" bestFit="1" customWidth="1"/>
    <col min="14654" max="14654" width="5.26953125" style="14" bestFit="1" customWidth="1"/>
    <col min="14655" max="14655" width="5.26953125" style="14" customWidth="1"/>
    <col min="14656" max="14657" width="9.1796875" style="14"/>
    <col min="14658" max="14658" width="6.54296875" style="14" customWidth="1"/>
    <col min="14659" max="14659" width="4.453125" style="14" bestFit="1" customWidth="1"/>
    <col min="14660" max="14661" width="3.26953125" style="14" bestFit="1" customWidth="1"/>
    <col min="14662" max="14662" width="4.81640625" style="14" customWidth="1"/>
    <col min="14663" max="14663" width="6.54296875" style="14" customWidth="1"/>
    <col min="14664" max="14664" width="5.81640625" style="14" customWidth="1"/>
    <col min="14665" max="14665" width="7.54296875" style="14" customWidth="1"/>
    <col min="14666" max="14666" width="6" style="14" customWidth="1"/>
    <col min="14667" max="14667" width="4.81640625" style="14" customWidth="1"/>
    <col min="14668" max="14668" width="4.81640625" style="14" bestFit="1" customWidth="1"/>
    <col min="14669" max="14669" width="5.26953125" style="14" bestFit="1" customWidth="1"/>
    <col min="14670" max="14670" width="5.26953125" style="14" customWidth="1"/>
    <col min="14671" max="14672" width="9.1796875" style="14"/>
    <col min="14673" max="14673" width="6.54296875" style="14" customWidth="1"/>
    <col min="14674" max="14674" width="4.453125" style="14" bestFit="1" customWidth="1"/>
    <col min="14675" max="14676" width="3.26953125" style="14" bestFit="1" customWidth="1"/>
    <col min="14677" max="14677" width="4.81640625" style="14" customWidth="1"/>
    <col min="14678" max="14678" width="6.54296875" style="14" customWidth="1"/>
    <col min="14679" max="14679" width="5.81640625" style="14" customWidth="1"/>
    <col min="14680" max="14680" width="7.54296875" style="14" customWidth="1"/>
    <col min="14681" max="14681" width="6" style="14" customWidth="1"/>
    <col min="14682" max="14682" width="4.81640625" style="14" customWidth="1"/>
    <col min="14683" max="14683" width="4.81640625" style="14" bestFit="1" customWidth="1"/>
    <col min="14684" max="14684" width="5.26953125" style="14" bestFit="1" customWidth="1"/>
    <col min="14685" max="14685" width="5.26953125" style="14" customWidth="1"/>
    <col min="14686" max="14687" width="9.1796875" style="14"/>
    <col min="14688" max="14688" width="6.54296875" style="14" customWidth="1"/>
    <col min="14689" max="14689" width="4.453125" style="14" bestFit="1" customWidth="1"/>
    <col min="14690" max="14691" width="3.26953125" style="14" bestFit="1" customWidth="1"/>
    <col min="14692" max="14692" width="4.81640625" style="14" customWidth="1"/>
    <col min="14693" max="14693" width="6.54296875" style="14" customWidth="1"/>
    <col min="14694" max="14694" width="5.81640625" style="14" customWidth="1"/>
    <col min="14695" max="14695" width="7.54296875" style="14" customWidth="1"/>
    <col min="14696" max="14696" width="6" style="14" customWidth="1"/>
    <col min="14697" max="14697" width="4.81640625" style="14" customWidth="1"/>
    <col min="14698" max="14698" width="4.81640625" style="14" bestFit="1" customWidth="1"/>
    <col min="14699" max="14699" width="5.26953125" style="14" bestFit="1" customWidth="1"/>
    <col min="14700" max="14700" width="5.26953125" style="14" customWidth="1"/>
    <col min="14701" max="14702" width="9.1796875" style="14"/>
    <col min="14703" max="14703" width="6.54296875" style="14" customWidth="1"/>
    <col min="14704" max="14704" width="4.453125" style="14" bestFit="1" customWidth="1"/>
    <col min="14705" max="14706" width="3.26953125" style="14" bestFit="1" customWidth="1"/>
    <col min="14707" max="14707" width="4.81640625" style="14" customWidth="1"/>
    <col min="14708" max="14708" width="6.54296875" style="14" customWidth="1"/>
    <col min="14709" max="14709" width="5.81640625" style="14" customWidth="1"/>
    <col min="14710" max="14710" width="7.54296875" style="14" customWidth="1"/>
    <col min="14711" max="14711" width="6" style="14" customWidth="1"/>
    <col min="14712" max="14712" width="4.81640625" style="14" customWidth="1"/>
    <col min="14713" max="14713" width="4.81640625" style="14" bestFit="1" customWidth="1"/>
    <col min="14714" max="14714" width="5.26953125" style="14" bestFit="1" customWidth="1"/>
    <col min="14715" max="14715" width="5.26953125" style="14" customWidth="1"/>
    <col min="14716" max="14717" width="9.1796875" style="14"/>
    <col min="14718" max="14718" width="6.54296875" style="14" customWidth="1"/>
    <col min="14719" max="14719" width="4.453125" style="14" bestFit="1" customWidth="1"/>
    <col min="14720" max="14721" width="3.26953125" style="14" bestFit="1" customWidth="1"/>
    <col min="14722" max="14722" width="4.81640625" style="14" customWidth="1"/>
    <col min="14723" max="14723" width="6.54296875" style="14" customWidth="1"/>
    <col min="14724" max="14724" width="5.81640625" style="14" customWidth="1"/>
    <col min="14725" max="14725" width="7.54296875" style="14" customWidth="1"/>
    <col min="14726" max="14726" width="6" style="14" customWidth="1"/>
    <col min="14727" max="14727" width="4.81640625" style="14" customWidth="1"/>
    <col min="14728" max="14728" width="4.81640625" style="14" bestFit="1" customWidth="1"/>
    <col min="14729" max="14729" width="5.26953125" style="14" bestFit="1" customWidth="1"/>
    <col min="14730" max="14730" width="5.26953125" style="14" customWidth="1"/>
    <col min="14731" max="14732" width="9.1796875" style="14"/>
    <col min="14733" max="14733" width="6.54296875" style="14" customWidth="1"/>
    <col min="14734" max="14734" width="4.453125" style="14" bestFit="1" customWidth="1"/>
    <col min="14735" max="14736" width="3.26953125" style="14" bestFit="1" customWidth="1"/>
    <col min="14737" max="14737" width="4.81640625" style="14" customWidth="1"/>
    <col min="14738" max="14738" width="6.54296875" style="14" customWidth="1"/>
    <col min="14739" max="14739" width="5.81640625" style="14" customWidth="1"/>
    <col min="14740" max="14740" width="7.54296875" style="14" customWidth="1"/>
    <col min="14741" max="14741" width="6" style="14" customWidth="1"/>
    <col min="14742" max="14742" width="4.81640625" style="14" customWidth="1"/>
    <col min="14743" max="14743" width="4.81640625" style="14" bestFit="1" customWidth="1"/>
    <col min="14744" max="14744" width="5.26953125" style="14" bestFit="1" customWidth="1"/>
    <col min="14745" max="14745" width="5.26953125" style="14" customWidth="1"/>
    <col min="14746" max="14747" width="9.1796875" style="14"/>
    <col min="14748" max="14748" width="6.54296875" style="14" customWidth="1"/>
    <col min="14749" max="14749" width="4.453125" style="14" bestFit="1" customWidth="1"/>
    <col min="14750" max="14751" width="3.26953125" style="14" bestFit="1" customWidth="1"/>
    <col min="14752" max="14752" width="4.81640625" style="14" customWidth="1"/>
    <col min="14753" max="14753" width="6.54296875" style="14" customWidth="1"/>
    <col min="14754" max="14754" width="5.81640625" style="14" customWidth="1"/>
    <col min="14755" max="14755" width="7.54296875" style="14" customWidth="1"/>
    <col min="14756" max="14756" width="6" style="14" customWidth="1"/>
    <col min="14757" max="14757" width="4.81640625" style="14" customWidth="1"/>
    <col min="14758" max="14758" width="4.81640625" style="14" bestFit="1" customWidth="1"/>
    <col min="14759" max="14759" width="5.26953125" style="14" bestFit="1" customWidth="1"/>
    <col min="14760" max="14760" width="5.26953125" style="14" customWidth="1"/>
    <col min="14761" max="14832" width="9.1796875" style="14"/>
    <col min="14833" max="14833" width="6.54296875" style="14" customWidth="1"/>
    <col min="14834" max="14834" width="4.453125" style="14" bestFit="1" customWidth="1"/>
    <col min="14835" max="14836" width="3.26953125" style="14" bestFit="1" customWidth="1"/>
    <col min="14837" max="14837" width="4.81640625" style="14" customWidth="1"/>
    <col min="14838" max="14838" width="6.54296875" style="14" customWidth="1"/>
    <col min="14839" max="14839" width="5.81640625" style="14" customWidth="1"/>
    <col min="14840" max="14840" width="7.54296875" style="14" customWidth="1"/>
    <col min="14841" max="14841" width="6" style="14" customWidth="1"/>
    <col min="14842" max="14842" width="4.81640625" style="14" customWidth="1"/>
    <col min="14843" max="14843" width="4.81640625" style="14" bestFit="1" customWidth="1"/>
    <col min="14844" max="14844" width="5.26953125" style="14" bestFit="1" customWidth="1"/>
    <col min="14845" max="14845" width="6.26953125" style="14" customWidth="1"/>
    <col min="14846" max="14850" width="8.7265625" style="14" customWidth="1"/>
    <col min="14851" max="14851" width="6" style="14" customWidth="1"/>
    <col min="14852" max="14852" width="9.1796875" style="14"/>
    <col min="14853" max="14853" width="24.1796875" style="14" bestFit="1" customWidth="1"/>
    <col min="14854" max="14854" width="6.54296875" style="14" customWidth="1"/>
    <col min="14855" max="14855" width="4.453125" style="14" bestFit="1" customWidth="1"/>
    <col min="14856" max="14857" width="3.26953125" style="14" bestFit="1" customWidth="1"/>
    <col min="14858" max="14858" width="4.81640625" style="14" customWidth="1"/>
    <col min="14859" max="14859" width="6.54296875" style="14" customWidth="1"/>
    <col min="14860" max="14860" width="5.81640625" style="14" customWidth="1"/>
    <col min="14861" max="14861" width="7.54296875" style="14" customWidth="1"/>
    <col min="14862" max="14862" width="6" style="14" customWidth="1"/>
    <col min="14863" max="14863" width="4.81640625" style="14" customWidth="1"/>
    <col min="14864" max="14864" width="4.81640625" style="14" bestFit="1" customWidth="1"/>
    <col min="14865" max="14865" width="5.26953125" style="14" bestFit="1" customWidth="1"/>
    <col min="14866" max="14866" width="5.26953125" style="14" customWidth="1"/>
    <col min="14867" max="14868" width="9.1796875" style="14"/>
    <col min="14869" max="14869" width="6.54296875" style="14" customWidth="1"/>
    <col min="14870" max="14870" width="4.453125" style="14" bestFit="1" customWidth="1"/>
    <col min="14871" max="14872" width="3.26953125" style="14" bestFit="1" customWidth="1"/>
    <col min="14873" max="14873" width="4.81640625" style="14" customWidth="1"/>
    <col min="14874" max="14874" width="6.54296875" style="14" customWidth="1"/>
    <col min="14875" max="14875" width="5.81640625" style="14" customWidth="1"/>
    <col min="14876" max="14876" width="7.54296875" style="14" customWidth="1"/>
    <col min="14877" max="14877" width="6" style="14" customWidth="1"/>
    <col min="14878" max="14878" width="4.81640625" style="14" customWidth="1"/>
    <col min="14879" max="14879" width="4.81640625" style="14" bestFit="1" customWidth="1"/>
    <col min="14880" max="14880" width="5.26953125" style="14" bestFit="1" customWidth="1"/>
    <col min="14881" max="14881" width="5.26953125" style="14" customWidth="1"/>
    <col min="14882" max="14883" width="9.1796875" style="14"/>
    <col min="14884" max="14884" width="6.54296875" style="14" customWidth="1"/>
    <col min="14885" max="14885" width="4.453125" style="14" bestFit="1" customWidth="1"/>
    <col min="14886" max="14887" width="3.26953125" style="14" bestFit="1" customWidth="1"/>
    <col min="14888" max="14888" width="4.81640625" style="14" customWidth="1"/>
    <col min="14889" max="14889" width="6.54296875" style="14" customWidth="1"/>
    <col min="14890" max="14890" width="5.81640625" style="14" customWidth="1"/>
    <col min="14891" max="14891" width="7.54296875" style="14" customWidth="1"/>
    <col min="14892" max="14892" width="6" style="14" customWidth="1"/>
    <col min="14893" max="14893" width="4.81640625" style="14" customWidth="1"/>
    <col min="14894" max="14894" width="4.81640625" style="14" bestFit="1" customWidth="1"/>
    <col min="14895" max="14895" width="5.26953125" style="14" bestFit="1" customWidth="1"/>
    <col min="14896" max="14896" width="5.26953125" style="14" customWidth="1"/>
    <col min="14897" max="14898" width="9.1796875" style="14"/>
    <col min="14899" max="14899" width="6.54296875" style="14" customWidth="1"/>
    <col min="14900" max="14900" width="4.453125" style="14" bestFit="1" customWidth="1"/>
    <col min="14901" max="14902" width="3.26953125" style="14" bestFit="1" customWidth="1"/>
    <col min="14903" max="14903" width="4.81640625" style="14" customWidth="1"/>
    <col min="14904" max="14904" width="6.54296875" style="14" customWidth="1"/>
    <col min="14905" max="14905" width="5.81640625" style="14" customWidth="1"/>
    <col min="14906" max="14906" width="7.54296875" style="14" customWidth="1"/>
    <col min="14907" max="14907" width="6" style="14" customWidth="1"/>
    <col min="14908" max="14908" width="4.81640625" style="14" customWidth="1"/>
    <col min="14909" max="14909" width="4.81640625" style="14" bestFit="1" customWidth="1"/>
    <col min="14910" max="14910" width="5.26953125" style="14" bestFit="1" customWidth="1"/>
    <col min="14911" max="14911" width="5.26953125" style="14" customWidth="1"/>
    <col min="14912" max="14913" width="9.1796875" style="14"/>
    <col min="14914" max="14914" width="6.54296875" style="14" customWidth="1"/>
    <col min="14915" max="14915" width="4.453125" style="14" bestFit="1" customWidth="1"/>
    <col min="14916" max="14917" width="3.26953125" style="14" bestFit="1" customWidth="1"/>
    <col min="14918" max="14918" width="4.81640625" style="14" customWidth="1"/>
    <col min="14919" max="14919" width="6.54296875" style="14" customWidth="1"/>
    <col min="14920" max="14920" width="5.81640625" style="14" customWidth="1"/>
    <col min="14921" max="14921" width="7.54296875" style="14" customWidth="1"/>
    <col min="14922" max="14922" width="6" style="14" customWidth="1"/>
    <col min="14923" max="14923" width="4.81640625" style="14" customWidth="1"/>
    <col min="14924" max="14924" width="4.81640625" style="14" bestFit="1" customWidth="1"/>
    <col min="14925" max="14925" width="5.26953125" style="14" bestFit="1" customWidth="1"/>
    <col min="14926" max="14926" width="5.26953125" style="14" customWidth="1"/>
    <col min="14927" max="14928" width="9.1796875" style="14"/>
    <col min="14929" max="14929" width="6.54296875" style="14" customWidth="1"/>
    <col min="14930" max="14930" width="4.453125" style="14" bestFit="1" customWidth="1"/>
    <col min="14931" max="14932" width="3.26953125" style="14" bestFit="1" customWidth="1"/>
    <col min="14933" max="14933" width="4.81640625" style="14" customWidth="1"/>
    <col min="14934" max="14934" width="6.54296875" style="14" customWidth="1"/>
    <col min="14935" max="14935" width="5.81640625" style="14" customWidth="1"/>
    <col min="14936" max="14936" width="7.54296875" style="14" customWidth="1"/>
    <col min="14937" max="14937" width="6" style="14" customWidth="1"/>
    <col min="14938" max="14938" width="4.81640625" style="14" customWidth="1"/>
    <col min="14939" max="14939" width="4.81640625" style="14" bestFit="1" customWidth="1"/>
    <col min="14940" max="14940" width="5.26953125" style="14" bestFit="1" customWidth="1"/>
    <col min="14941" max="14941" width="5.26953125" style="14" customWidth="1"/>
    <col min="14942" max="14943" width="9.1796875" style="14"/>
    <col min="14944" max="14944" width="6.54296875" style="14" customWidth="1"/>
    <col min="14945" max="14945" width="4.453125" style="14" bestFit="1" customWidth="1"/>
    <col min="14946" max="14947" width="3.26953125" style="14" bestFit="1" customWidth="1"/>
    <col min="14948" max="14948" width="4.81640625" style="14" customWidth="1"/>
    <col min="14949" max="14949" width="6.54296875" style="14" customWidth="1"/>
    <col min="14950" max="14950" width="5.81640625" style="14" customWidth="1"/>
    <col min="14951" max="14951" width="7.54296875" style="14" customWidth="1"/>
    <col min="14952" max="14952" width="6" style="14" customWidth="1"/>
    <col min="14953" max="14953" width="4.81640625" style="14" customWidth="1"/>
    <col min="14954" max="14954" width="4.81640625" style="14" bestFit="1" customWidth="1"/>
    <col min="14955" max="14955" width="5.26953125" style="14" bestFit="1" customWidth="1"/>
    <col min="14956" max="14956" width="5.26953125" style="14" customWidth="1"/>
    <col min="14957" max="14958" width="9.1796875" style="14"/>
    <col min="14959" max="14959" width="6.54296875" style="14" customWidth="1"/>
    <col min="14960" max="14960" width="4.453125" style="14" bestFit="1" customWidth="1"/>
    <col min="14961" max="14962" width="3.26953125" style="14" bestFit="1" customWidth="1"/>
    <col min="14963" max="14963" width="4.81640625" style="14" customWidth="1"/>
    <col min="14964" max="14964" width="6.54296875" style="14" customWidth="1"/>
    <col min="14965" max="14965" width="5.81640625" style="14" customWidth="1"/>
    <col min="14966" max="14966" width="7.54296875" style="14" customWidth="1"/>
    <col min="14967" max="14967" width="6" style="14" customWidth="1"/>
    <col min="14968" max="14968" width="4.81640625" style="14" customWidth="1"/>
    <col min="14969" max="14969" width="4.81640625" style="14" bestFit="1" customWidth="1"/>
    <col min="14970" max="14970" width="5.26953125" style="14" bestFit="1" customWidth="1"/>
    <col min="14971" max="14971" width="5.26953125" style="14" customWidth="1"/>
    <col min="14972" max="14973" width="9.1796875" style="14"/>
    <col min="14974" max="14974" width="6.54296875" style="14" customWidth="1"/>
    <col min="14975" max="14975" width="4.453125" style="14" bestFit="1" customWidth="1"/>
    <col min="14976" max="14977" width="3.26953125" style="14" bestFit="1" customWidth="1"/>
    <col min="14978" max="14978" width="4.81640625" style="14" customWidth="1"/>
    <col min="14979" max="14979" width="6.54296875" style="14" customWidth="1"/>
    <col min="14980" max="14980" width="5.81640625" style="14" customWidth="1"/>
    <col min="14981" max="14981" width="7.54296875" style="14" customWidth="1"/>
    <col min="14982" max="14982" width="6" style="14" customWidth="1"/>
    <col min="14983" max="14983" width="4.81640625" style="14" customWidth="1"/>
    <col min="14984" max="14984" width="4.81640625" style="14" bestFit="1" customWidth="1"/>
    <col min="14985" max="14985" width="5.26953125" style="14" bestFit="1" customWidth="1"/>
    <col min="14986" max="14986" width="5.26953125" style="14" customWidth="1"/>
    <col min="14987" max="14988" width="9.1796875" style="14"/>
    <col min="14989" max="14989" width="6.54296875" style="14" customWidth="1"/>
    <col min="14990" max="14990" width="4.453125" style="14" bestFit="1" customWidth="1"/>
    <col min="14991" max="14992" width="3.26953125" style="14" bestFit="1" customWidth="1"/>
    <col min="14993" max="14993" width="4.81640625" style="14" customWidth="1"/>
    <col min="14994" max="14994" width="6.54296875" style="14" customWidth="1"/>
    <col min="14995" max="14995" width="5.81640625" style="14" customWidth="1"/>
    <col min="14996" max="14996" width="7.54296875" style="14" customWidth="1"/>
    <col min="14997" max="14997" width="6" style="14" customWidth="1"/>
    <col min="14998" max="14998" width="4.81640625" style="14" customWidth="1"/>
    <col min="14999" max="14999" width="4.81640625" style="14" bestFit="1" customWidth="1"/>
    <col min="15000" max="15000" width="5.26953125" style="14" bestFit="1" customWidth="1"/>
    <col min="15001" max="15001" width="5.26953125" style="14" customWidth="1"/>
    <col min="15002" max="15003" width="9.1796875" style="14"/>
    <col min="15004" max="15004" width="6.54296875" style="14" customWidth="1"/>
    <col min="15005" max="15005" width="4.453125" style="14" bestFit="1" customWidth="1"/>
    <col min="15006" max="15007" width="3.26953125" style="14" bestFit="1" customWidth="1"/>
    <col min="15008" max="15008" width="4.81640625" style="14" customWidth="1"/>
    <col min="15009" max="15009" width="6.54296875" style="14" customWidth="1"/>
    <col min="15010" max="15010" width="5.81640625" style="14" customWidth="1"/>
    <col min="15011" max="15011" width="7.54296875" style="14" customWidth="1"/>
    <col min="15012" max="15012" width="6" style="14" customWidth="1"/>
    <col min="15013" max="15013" width="4.81640625" style="14" customWidth="1"/>
    <col min="15014" max="15014" width="4.81640625" style="14" bestFit="1" customWidth="1"/>
    <col min="15015" max="15015" width="5.26953125" style="14" bestFit="1" customWidth="1"/>
    <col min="15016" max="15016" width="5.26953125" style="14" customWidth="1"/>
    <col min="15017" max="15088" width="9.1796875" style="14"/>
    <col min="15089" max="15089" width="6.54296875" style="14" customWidth="1"/>
    <col min="15090" max="15090" width="4.453125" style="14" bestFit="1" customWidth="1"/>
    <col min="15091" max="15092" width="3.26953125" style="14" bestFit="1" customWidth="1"/>
    <col min="15093" max="15093" width="4.81640625" style="14" customWidth="1"/>
    <col min="15094" max="15094" width="6.54296875" style="14" customWidth="1"/>
    <col min="15095" max="15095" width="5.81640625" style="14" customWidth="1"/>
    <col min="15096" max="15096" width="7.54296875" style="14" customWidth="1"/>
    <col min="15097" max="15097" width="6" style="14" customWidth="1"/>
    <col min="15098" max="15098" width="4.81640625" style="14" customWidth="1"/>
    <col min="15099" max="15099" width="4.81640625" style="14" bestFit="1" customWidth="1"/>
    <col min="15100" max="15100" width="5.26953125" style="14" bestFit="1" customWidth="1"/>
    <col min="15101" max="15101" width="6.26953125" style="14" customWidth="1"/>
    <col min="15102" max="15106" width="8.7265625" style="14" customWidth="1"/>
    <col min="15107" max="15107" width="6" style="14" customWidth="1"/>
    <col min="15108" max="15108" width="9.1796875" style="14"/>
    <col min="15109" max="15109" width="24.1796875" style="14" bestFit="1" customWidth="1"/>
    <col min="15110" max="15110" width="6.54296875" style="14" customWidth="1"/>
    <col min="15111" max="15111" width="4.453125" style="14" bestFit="1" customWidth="1"/>
    <col min="15112" max="15113" width="3.26953125" style="14" bestFit="1" customWidth="1"/>
    <col min="15114" max="15114" width="4.81640625" style="14" customWidth="1"/>
    <col min="15115" max="15115" width="6.54296875" style="14" customWidth="1"/>
    <col min="15116" max="15116" width="5.81640625" style="14" customWidth="1"/>
    <col min="15117" max="15117" width="7.54296875" style="14" customWidth="1"/>
    <col min="15118" max="15118" width="6" style="14" customWidth="1"/>
    <col min="15119" max="15119" width="4.81640625" style="14" customWidth="1"/>
    <col min="15120" max="15120" width="4.81640625" style="14" bestFit="1" customWidth="1"/>
    <col min="15121" max="15121" width="5.26953125" style="14" bestFit="1" customWidth="1"/>
    <col min="15122" max="15122" width="5.26953125" style="14" customWidth="1"/>
    <col min="15123" max="15124" width="9.1796875" style="14"/>
    <col min="15125" max="15125" width="6.54296875" style="14" customWidth="1"/>
    <col min="15126" max="15126" width="4.453125" style="14" bestFit="1" customWidth="1"/>
    <col min="15127" max="15128" width="3.26953125" style="14" bestFit="1" customWidth="1"/>
    <col min="15129" max="15129" width="4.81640625" style="14" customWidth="1"/>
    <col min="15130" max="15130" width="6.54296875" style="14" customWidth="1"/>
    <col min="15131" max="15131" width="5.81640625" style="14" customWidth="1"/>
    <col min="15132" max="15132" width="7.54296875" style="14" customWidth="1"/>
    <col min="15133" max="15133" width="6" style="14" customWidth="1"/>
    <col min="15134" max="15134" width="4.81640625" style="14" customWidth="1"/>
    <col min="15135" max="15135" width="4.81640625" style="14" bestFit="1" customWidth="1"/>
    <col min="15136" max="15136" width="5.26953125" style="14" bestFit="1" customWidth="1"/>
    <col min="15137" max="15137" width="5.26953125" style="14" customWidth="1"/>
    <col min="15138" max="15139" width="9.1796875" style="14"/>
    <col min="15140" max="15140" width="6.54296875" style="14" customWidth="1"/>
    <col min="15141" max="15141" width="4.453125" style="14" bestFit="1" customWidth="1"/>
    <col min="15142" max="15143" width="3.26953125" style="14" bestFit="1" customWidth="1"/>
    <col min="15144" max="15144" width="4.81640625" style="14" customWidth="1"/>
    <col min="15145" max="15145" width="6.54296875" style="14" customWidth="1"/>
    <col min="15146" max="15146" width="5.81640625" style="14" customWidth="1"/>
    <col min="15147" max="15147" width="7.54296875" style="14" customWidth="1"/>
    <col min="15148" max="15148" width="6" style="14" customWidth="1"/>
    <col min="15149" max="15149" width="4.81640625" style="14" customWidth="1"/>
    <col min="15150" max="15150" width="4.81640625" style="14" bestFit="1" customWidth="1"/>
    <col min="15151" max="15151" width="5.26953125" style="14" bestFit="1" customWidth="1"/>
    <col min="15152" max="15152" width="5.26953125" style="14" customWidth="1"/>
    <col min="15153" max="15154" width="9.1796875" style="14"/>
    <col min="15155" max="15155" width="6.54296875" style="14" customWidth="1"/>
    <col min="15156" max="15156" width="4.453125" style="14" bestFit="1" customWidth="1"/>
    <col min="15157" max="15158" width="3.26953125" style="14" bestFit="1" customWidth="1"/>
    <col min="15159" max="15159" width="4.81640625" style="14" customWidth="1"/>
    <col min="15160" max="15160" width="6.54296875" style="14" customWidth="1"/>
    <col min="15161" max="15161" width="5.81640625" style="14" customWidth="1"/>
    <col min="15162" max="15162" width="7.54296875" style="14" customWidth="1"/>
    <col min="15163" max="15163" width="6" style="14" customWidth="1"/>
    <col min="15164" max="15164" width="4.81640625" style="14" customWidth="1"/>
    <col min="15165" max="15165" width="4.81640625" style="14" bestFit="1" customWidth="1"/>
    <col min="15166" max="15166" width="5.26953125" style="14" bestFit="1" customWidth="1"/>
    <col min="15167" max="15167" width="5.26953125" style="14" customWidth="1"/>
    <col min="15168" max="15169" width="9.1796875" style="14"/>
    <col min="15170" max="15170" width="6.54296875" style="14" customWidth="1"/>
    <col min="15171" max="15171" width="4.453125" style="14" bestFit="1" customWidth="1"/>
    <col min="15172" max="15173" width="3.26953125" style="14" bestFit="1" customWidth="1"/>
    <col min="15174" max="15174" width="4.81640625" style="14" customWidth="1"/>
    <col min="15175" max="15175" width="6.54296875" style="14" customWidth="1"/>
    <col min="15176" max="15176" width="5.81640625" style="14" customWidth="1"/>
    <col min="15177" max="15177" width="7.54296875" style="14" customWidth="1"/>
    <col min="15178" max="15178" width="6" style="14" customWidth="1"/>
    <col min="15179" max="15179" width="4.81640625" style="14" customWidth="1"/>
    <col min="15180" max="15180" width="4.81640625" style="14" bestFit="1" customWidth="1"/>
    <col min="15181" max="15181" width="5.26953125" style="14" bestFit="1" customWidth="1"/>
    <col min="15182" max="15182" width="5.26953125" style="14" customWidth="1"/>
    <col min="15183" max="15184" width="9.1796875" style="14"/>
    <col min="15185" max="15185" width="6.54296875" style="14" customWidth="1"/>
    <col min="15186" max="15186" width="4.453125" style="14" bestFit="1" customWidth="1"/>
    <col min="15187" max="15188" width="3.26953125" style="14" bestFit="1" customWidth="1"/>
    <col min="15189" max="15189" width="4.81640625" style="14" customWidth="1"/>
    <col min="15190" max="15190" width="6.54296875" style="14" customWidth="1"/>
    <col min="15191" max="15191" width="5.81640625" style="14" customWidth="1"/>
    <col min="15192" max="15192" width="7.54296875" style="14" customWidth="1"/>
    <col min="15193" max="15193" width="6" style="14" customWidth="1"/>
    <col min="15194" max="15194" width="4.81640625" style="14" customWidth="1"/>
    <col min="15195" max="15195" width="4.81640625" style="14" bestFit="1" customWidth="1"/>
    <col min="15196" max="15196" width="5.26953125" style="14" bestFit="1" customWidth="1"/>
    <col min="15197" max="15197" width="5.26953125" style="14" customWidth="1"/>
    <col min="15198" max="15199" width="9.1796875" style="14"/>
    <col min="15200" max="15200" width="6.54296875" style="14" customWidth="1"/>
    <col min="15201" max="15201" width="4.453125" style="14" bestFit="1" customWidth="1"/>
    <col min="15202" max="15203" width="3.26953125" style="14" bestFit="1" customWidth="1"/>
    <col min="15204" max="15204" width="4.81640625" style="14" customWidth="1"/>
    <col min="15205" max="15205" width="6.54296875" style="14" customWidth="1"/>
    <col min="15206" max="15206" width="5.81640625" style="14" customWidth="1"/>
    <col min="15207" max="15207" width="7.54296875" style="14" customWidth="1"/>
    <col min="15208" max="15208" width="6" style="14" customWidth="1"/>
    <col min="15209" max="15209" width="4.81640625" style="14" customWidth="1"/>
    <col min="15210" max="15210" width="4.81640625" style="14" bestFit="1" customWidth="1"/>
    <col min="15211" max="15211" width="5.26953125" style="14" bestFit="1" customWidth="1"/>
    <col min="15212" max="15212" width="5.26953125" style="14" customWidth="1"/>
    <col min="15213" max="15214" width="9.1796875" style="14"/>
    <col min="15215" max="15215" width="6.54296875" style="14" customWidth="1"/>
    <col min="15216" max="15216" width="4.453125" style="14" bestFit="1" customWidth="1"/>
    <col min="15217" max="15218" width="3.26953125" style="14" bestFit="1" customWidth="1"/>
    <col min="15219" max="15219" width="4.81640625" style="14" customWidth="1"/>
    <col min="15220" max="15220" width="6.54296875" style="14" customWidth="1"/>
    <col min="15221" max="15221" width="5.81640625" style="14" customWidth="1"/>
    <col min="15222" max="15222" width="7.54296875" style="14" customWidth="1"/>
    <col min="15223" max="15223" width="6" style="14" customWidth="1"/>
    <col min="15224" max="15224" width="4.81640625" style="14" customWidth="1"/>
    <col min="15225" max="15225" width="4.81640625" style="14" bestFit="1" customWidth="1"/>
    <col min="15226" max="15226" width="5.26953125" style="14" bestFit="1" customWidth="1"/>
    <col min="15227" max="15227" width="5.26953125" style="14" customWidth="1"/>
    <col min="15228" max="15229" width="9.1796875" style="14"/>
    <col min="15230" max="15230" width="6.54296875" style="14" customWidth="1"/>
    <col min="15231" max="15231" width="4.453125" style="14" bestFit="1" customWidth="1"/>
    <col min="15232" max="15233" width="3.26953125" style="14" bestFit="1" customWidth="1"/>
    <col min="15234" max="15234" width="4.81640625" style="14" customWidth="1"/>
    <col min="15235" max="15235" width="6.54296875" style="14" customWidth="1"/>
    <col min="15236" max="15236" width="5.81640625" style="14" customWidth="1"/>
    <col min="15237" max="15237" width="7.54296875" style="14" customWidth="1"/>
    <col min="15238" max="15238" width="6" style="14" customWidth="1"/>
    <col min="15239" max="15239" width="4.81640625" style="14" customWidth="1"/>
    <col min="15240" max="15240" width="4.81640625" style="14" bestFit="1" customWidth="1"/>
    <col min="15241" max="15241" width="5.26953125" style="14" bestFit="1" customWidth="1"/>
    <col min="15242" max="15242" width="5.26953125" style="14" customWidth="1"/>
    <col min="15243" max="15244" width="9.1796875" style="14"/>
    <col min="15245" max="15245" width="6.54296875" style="14" customWidth="1"/>
    <col min="15246" max="15246" width="4.453125" style="14" bestFit="1" customWidth="1"/>
    <col min="15247" max="15248" width="3.26953125" style="14" bestFit="1" customWidth="1"/>
    <col min="15249" max="15249" width="4.81640625" style="14" customWidth="1"/>
    <col min="15250" max="15250" width="6.54296875" style="14" customWidth="1"/>
    <col min="15251" max="15251" width="5.81640625" style="14" customWidth="1"/>
    <col min="15252" max="15252" width="7.54296875" style="14" customWidth="1"/>
    <col min="15253" max="15253" width="6" style="14" customWidth="1"/>
    <col min="15254" max="15254" width="4.81640625" style="14" customWidth="1"/>
    <col min="15255" max="15255" width="4.81640625" style="14" bestFit="1" customWidth="1"/>
    <col min="15256" max="15256" width="5.26953125" style="14" bestFit="1" customWidth="1"/>
    <col min="15257" max="15257" width="5.26953125" style="14" customWidth="1"/>
    <col min="15258" max="15259" width="9.1796875" style="14"/>
    <col min="15260" max="15260" width="6.54296875" style="14" customWidth="1"/>
    <col min="15261" max="15261" width="4.453125" style="14" bestFit="1" customWidth="1"/>
    <col min="15262" max="15263" width="3.26953125" style="14" bestFit="1" customWidth="1"/>
    <col min="15264" max="15264" width="4.81640625" style="14" customWidth="1"/>
    <col min="15265" max="15265" width="6.54296875" style="14" customWidth="1"/>
    <col min="15266" max="15266" width="5.81640625" style="14" customWidth="1"/>
    <col min="15267" max="15267" width="7.54296875" style="14" customWidth="1"/>
    <col min="15268" max="15268" width="6" style="14" customWidth="1"/>
    <col min="15269" max="15269" width="4.81640625" style="14" customWidth="1"/>
    <col min="15270" max="15270" width="4.81640625" style="14" bestFit="1" customWidth="1"/>
    <col min="15271" max="15271" width="5.26953125" style="14" bestFit="1" customWidth="1"/>
    <col min="15272" max="15272" width="5.26953125" style="14" customWidth="1"/>
    <col min="15273" max="15344" width="9.1796875" style="14"/>
    <col min="15345" max="15345" width="6.54296875" style="14" customWidth="1"/>
    <col min="15346" max="15346" width="4.453125" style="14" bestFit="1" customWidth="1"/>
    <col min="15347" max="15348" width="3.26953125" style="14" bestFit="1" customWidth="1"/>
    <col min="15349" max="15349" width="4.81640625" style="14" customWidth="1"/>
    <col min="15350" max="15350" width="6.54296875" style="14" customWidth="1"/>
    <col min="15351" max="15351" width="5.81640625" style="14" customWidth="1"/>
    <col min="15352" max="15352" width="7.54296875" style="14" customWidth="1"/>
    <col min="15353" max="15353" width="6" style="14" customWidth="1"/>
    <col min="15354" max="15354" width="4.81640625" style="14" customWidth="1"/>
    <col min="15355" max="15355" width="4.81640625" style="14" bestFit="1" customWidth="1"/>
    <col min="15356" max="15356" width="5.26953125" style="14" bestFit="1" customWidth="1"/>
    <col min="15357" max="15357" width="6.26953125" style="14" customWidth="1"/>
    <col min="15358" max="15362" width="8.7265625" style="14" customWidth="1"/>
    <col min="15363" max="15363" width="6" style="14" customWidth="1"/>
    <col min="15364" max="15364" width="9.1796875" style="14"/>
    <col min="15365" max="15365" width="24.1796875" style="14" bestFit="1" customWidth="1"/>
    <col min="15366" max="15366" width="6.54296875" style="14" customWidth="1"/>
    <col min="15367" max="15367" width="4.453125" style="14" bestFit="1" customWidth="1"/>
    <col min="15368" max="15369" width="3.26953125" style="14" bestFit="1" customWidth="1"/>
    <col min="15370" max="15370" width="4.81640625" style="14" customWidth="1"/>
    <col min="15371" max="15371" width="6.54296875" style="14" customWidth="1"/>
    <col min="15372" max="15372" width="5.81640625" style="14" customWidth="1"/>
    <col min="15373" max="15373" width="7.54296875" style="14" customWidth="1"/>
    <col min="15374" max="15374" width="6" style="14" customWidth="1"/>
    <col min="15375" max="15375" width="4.81640625" style="14" customWidth="1"/>
    <col min="15376" max="15376" width="4.81640625" style="14" bestFit="1" customWidth="1"/>
    <col min="15377" max="15377" width="5.26953125" style="14" bestFit="1" customWidth="1"/>
    <col min="15378" max="15378" width="5.26953125" style="14" customWidth="1"/>
    <col min="15379" max="15380" width="9.1796875" style="14"/>
    <col min="15381" max="15381" width="6.54296875" style="14" customWidth="1"/>
    <col min="15382" max="15382" width="4.453125" style="14" bestFit="1" customWidth="1"/>
    <col min="15383" max="15384" width="3.26953125" style="14" bestFit="1" customWidth="1"/>
    <col min="15385" max="15385" width="4.81640625" style="14" customWidth="1"/>
    <col min="15386" max="15386" width="6.54296875" style="14" customWidth="1"/>
    <col min="15387" max="15387" width="5.81640625" style="14" customWidth="1"/>
    <col min="15388" max="15388" width="7.54296875" style="14" customWidth="1"/>
    <col min="15389" max="15389" width="6" style="14" customWidth="1"/>
    <col min="15390" max="15390" width="4.81640625" style="14" customWidth="1"/>
    <col min="15391" max="15391" width="4.81640625" style="14" bestFit="1" customWidth="1"/>
    <col min="15392" max="15392" width="5.26953125" style="14" bestFit="1" customWidth="1"/>
    <col min="15393" max="15393" width="5.26953125" style="14" customWidth="1"/>
    <col min="15394" max="15395" width="9.1796875" style="14"/>
    <col min="15396" max="15396" width="6.54296875" style="14" customWidth="1"/>
    <col min="15397" max="15397" width="4.453125" style="14" bestFit="1" customWidth="1"/>
    <col min="15398" max="15399" width="3.26953125" style="14" bestFit="1" customWidth="1"/>
    <col min="15400" max="15400" width="4.81640625" style="14" customWidth="1"/>
    <col min="15401" max="15401" width="6.54296875" style="14" customWidth="1"/>
    <col min="15402" max="15402" width="5.81640625" style="14" customWidth="1"/>
    <col min="15403" max="15403" width="7.54296875" style="14" customWidth="1"/>
    <col min="15404" max="15404" width="6" style="14" customWidth="1"/>
    <col min="15405" max="15405" width="4.81640625" style="14" customWidth="1"/>
    <col min="15406" max="15406" width="4.81640625" style="14" bestFit="1" customWidth="1"/>
    <col min="15407" max="15407" width="5.26953125" style="14" bestFit="1" customWidth="1"/>
    <col min="15408" max="15408" width="5.26953125" style="14" customWidth="1"/>
    <col min="15409" max="15410" width="9.1796875" style="14"/>
    <col min="15411" max="15411" width="6.54296875" style="14" customWidth="1"/>
    <col min="15412" max="15412" width="4.453125" style="14" bestFit="1" customWidth="1"/>
    <col min="15413" max="15414" width="3.26953125" style="14" bestFit="1" customWidth="1"/>
    <col min="15415" max="15415" width="4.81640625" style="14" customWidth="1"/>
    <col min="15416" max="15416" width="6.54296875" style="14" customWidth="1"/>
    <col min="15417" max="15417" width="5.81640625" style="14" customWidth="1"/>
    <col min="15418" max="15418" width="7.54296875" style="14" customWidth="1"/>
    <col min="15419" max="15419" width="6" style="14" customWidth="1"/>
    <col min="15420" max="15420" width="4.81640625" style="14" customWidth="1"/>
    <col min="15421" max="15421" width="4.81640625" style="14" bestFit="1" customWidth="1"/>
    <col min="15422" max="15422" width="5.26953125" style="14" bestFit="1" customWidth="1"/>
    <col min="15423" max="15423" width="5.26953125" style="14" customWidth="1"/>
    <col min="15424" max="15425" width="9.1796875" style="14"/>
    <col min="15426" max="15426" width="6.54296875" style="14" customWidth="1"/>
    <col min="15427" max="15427" width="4.453125" style="14" bestFit="1" customWidth="1"/>
    <col min="15428" max="15429" width="3.26953125" style="14" bestFit="1" customWidth="1"/>
    <col min="15430" max="15430" width="4.81640625" style="14" customWidth="1"/>
    <col min="15431" max="15431" width="6.54296875" style="14" customWidth="1"/>
    <col min="15432" max="15432" width="5.81640625" style="14" customWidth="1"/>
    <col min="15433" max="15433" width="7.54296875" style="14" customWidth="1"/>
    <col min="15434" max="15434" width="6" style="14" customWidth="1"/>
    <col min="15435" max="15435" width="4.81640625" style="14" customWidth="1"/>
    <col min="15436" max="15436" width="4.81640625" style="14" bestFit="1" customWidth="1"/>
    <col min="15437" max="15437" width="5.26953125" style="14" bestFit="1" customWidth="1"/>
    <col min="15438" max="15438" width="5.26953125" style="14" customWidth="1"/>
    <col min="15439" max="15440" width="9.1796875" style="14"/>
    <col min="15441" max="15441" width="6.54296875" style="14" customWidth="1"/>
    <col min="15442" max="15442" width="4.453125" style="14" bestFit="1" customWidth="1"/>
    <col min="15443" max="15444" width="3.26953125" style="14" bestFit="1" customWidth="1"/>
    <col min="15445" max="15445" width="4.81640625" style="14" customWidth="1"/>
    <col min="15446" max="15446" width="6.54296875" style="14" customWidth="1"/>
    <col min="15447" max="15447" width="5.81640625" style="14" customWidth="1"/>
    <col min="15448" max="15448" width="7.54296875" style="14" customWidth="1"/>
    <col min="15449" max="15449" width="6" style="14" customWidth="1"/>
    <col min="15450" max="15450" width="4.81640625" style="14" customWidth="1"/>
    <col min="15451" max="15451" width="4.81640625" style="14" bestFit="1" customWidth="1"/>
    <col min="15452" max="15452" width="5.26953125" style="14" bestFit="1" customWidth="1"/>
    <col min="15453" max="15453" width="5.26953125" style="14" customWidth="1"/>
    <col min="15454" max="15455" width="9.1796875" style="14"/>
    <col min="15456" max="15456" width="6.54296875" style="14" customWidth="1"/>
    <col min="15457" max="15457" width="4.453125" style="14" bestFit="1" customWidth="1"/>
    <col min="15458" max="15459" width="3.26953125" style="14" bestFit="1" customWidth="1"/>
    <col min="15460" max="15460" width="4.81640625" style="14" customWidth="1"/>
    <col min="15461" max="15461" width="6.54296875" style="14" customWidth="1"/>
    <col min="15462" max="15462" width="5.81640625" style="14" customWidth="1"/>
    <col min="15463" max="15463" width="7.54296875" style="14" customWidth="1"/>
    <col min="15464" max="15464" width="6" style="14" customWidth="1"/>
    <col min="15465" max="15465" width="4.81640625" style="14" customWidth="1"/>
    <col min="15466" max="15466" width="4.81640625" style="14" bestFit="1" customWidth="1"/>
    <col min="15467" max="15467" width="5.26953125" style="14" bestFit="1" customWidth="1"/>
    <col min="15468" max="15468" width="5.26953125" style="14" customWidth="1"/>
    <col min="15469" max="15470" width="9.1796875" style="14"/>
    <col min="15471" max="15471" width="6.54296875" style="14" customWidth="1"/>
    <col min="15472" max="15472" width="4.453125" style="14" bestFit="1" customWidth="1"/>
    <col min="15473" max="15474" width="3.26953125" style="14" bestFit="1" customWidth="1"/>
    <col min="15475" max="15475" width="4.81640625" style="14" customWidth="1"/>
    <col min="15476" max="15476" width="6.54296875" style="14" customWidth="1"/>
    <col min="15477" max="15477" width="5.81640625" style="14" customWidth="1"/>
    <col min="15478" max="15478" width="7.54296875" style="14" customWidth="1"/>
    <col min="15479" max="15479" width="6" style="14" customWidth="1"/>
    <col min="15480" max="15480" width="4.81640625" style="14" customWidth="1"/>
    <col min="15481" max="15481" width="4.81640625" style="14" bestFit="1" customWidth="1"/>
    <col min="15482" max="15482" width="5.26953125" style="14" bestFit="1" customWidth="1"/>
    <col min="15483" max="15483" width="5.26953125" style="14" customWidth="1"/>
    <col min="15484" max="15485" width="9.1796875" style="14"/>
    <col min="15486" max="15486" width="6.54296875" style="14" customWidth="1"/>
    <col min="15487" max="15487" width="4.453125" style="14" bestFit="1" customWidth="1"/>
    <col min="15488" max="15489" width="3.26953125" style="14" bestFit="1" customWidth="1"/>
    <col min="15490" max="15490" width="4.81640625" style="14" customWidth="1"/>
    <col min="15491" max="15491" width="6.54296875" style="14" customWidth="1"/>
    <col min="15492" max="15492" width="5.81640625" style="14" customWidth="1"/>
    <col min="15493" max="15493" width="7.54296875" style="14" customWidth="1"/>
    <col min="15494" max="15494" width="6" style="14" customWidth="1"/>
    <col min="15495" max="15495" width="4.81640625" style="14" customWidth="1"/>
    <col min="15496" max="15496" width="4.81640625" style="14" bestFit="1" customWidth="1"/>
    <col min="15497" max="15497" width="5.26953125" style="14" bestFit="1" customWidth="1"/>
    <col min="15498" max="15498" width="5.26953125" style="14" customWidth="1"/>
    <col min="15499" max="15500" width="9.1796875" style="14"/>
    <col min="15501" max="15501" width="6.54296875" style="14" customWidth="1"/>
    <col min="15502" max="15502" width="4.453125" style="14" bestFit="1" customWidth="1"/>
    <col min="15503" max="15504" width="3.26953125" style="14" bestFit="1" customWidth="1"/>
    <col min="15505" max="15505" width="4.81640625" style="14" customWidth="1"/>
    <col min="15506" max="15506" width="6.54296875" style="14" customWidth="1"/>
    <col min="15507" max="15507" width="5.81640625" style="14" customWidth="1"/>
    <col min="15508" max="15508" width="7.54296875" style="14" customWidth="1"/>
    <col min="15509" max="15509" width="6" style="14" customWidth="1"/>
    <col min="15510" max="15510" width="4.81640625" style="14" customWidth="1"/>
    <col min="15511" max="15511" width="4.81640625" style="14" bestFit="1" customWidth="1"/>
    <col min="15512" max="15512" width="5.26953125" style="14" bestFit="1" customWidth="1"/>
    <col min="15513" max="15513" width="5.26953125" style="14" customWidth="1"/>
    <col min="15514" max="15515" width="9.1796875" style="14"/>
    <col min="15516" max="15516" width="6.54296875" style="14" customWidth="1"/>
    <col min="15517" max="15517" width="4.453125" style="14" bestFit="1" customWidth="1"/>
    <col min="15518" max="15519" width="3.26953125" style="14" bestFit="1" customWidth="1"/>
    <col min="15520" max="15520" width="4.81640625" style="14" customWidth="1"/>
    <col min="15521" max="15521" width="6.54296875" style="14" customWidth="1"/>
    <col min="15522" max="15522" width="5.81640625" style="14" customWidth="1"/>
    <col min="15523" max="15523" width="7.54296875" style="14" customWidth="1"/>
    <col min="15524" max="15524" width="6" style="14" customWidth="1"/>
    <col min="15525" max="15525" width="4.81640625" style="14" customWidth="1"/>
    <col min="15526" max="15526" width="4.81640625" style="14" bestFit="1" customWidth="1"/>
    <col min="15527" max="15527" width="5.26953125" style="14" bestFit="1" customWidth="1"/>
    <col min="15528" max="15528" width="5.26953125" style="14" customWidth="1"/>
    <col min="15529" max="15600" width="9.1796875" style="14"/>
    <col min="15601" max="15601" width="6.54296875" style="14" customWidth="1"/>
    <col min="15602" max="15602" width="4.453125" style="14" bestFit="1" customWidth="1"/>
    <col min="15603" max="15604" width="3.26953125" style="14" bestFit="1" customWidth="1"/>
    <col min="15605" max="15605" width="4.81640625" style="14" customWidth="1"/>
    <col min="15606" max="15606" width="6.54296875" style="14" customWidth="1"/>
    <col min="15607" max="15607" width="5.81640625" style="14" customWidth="1"/>
    <col min="15608" max="15608" width="7.54296875" style="14" customWidth="1"/>
    <col min="15609" max="15609" width="6" style="14" customWidth="1"/>
    <col min="15610" max="15610" width="4.81640625" style="14" customWidth="1"/>
    <col min="15611" max="15611" width="4.81640625" style="14" bestFit="1" customWidth="1"/>
    <col min="15612" max="15612" width="5.26953125" style="14" bestFit="1" customWidth="1"/>
    <col min="15613" max="15613" width="6.26953125" style="14" customWidth="1"/>
    <col min="15614" max="15618" width="8.7265625" style="14" customWidth="1"/>
    <col min="15619" max="15619" width="6" style="14" customWidth="1"/>
    <col min="15620" max="15620" width="9.1796875" style="14"/>
    <col min="15621" max="15621" width="24.1796875" style="14" bestFit="1" customWidth="1"/>
    <col min="15622" max="15622" width="6.54296875" style="14" customWidth="1"/>
    <col min="15623" max="15623" width="4.453125" style="14" bestFit="1" customWidth="1"/>
    <col min="15624" max="15625" width="3.26953125" style="14" bestFit="1" customWidth="1"/>
    <col min="15626" max="15626" width="4.81640625" style="14" customWidth="1"/>
    <col min="15627" max="15627" width="6.54296875" style="14" customWidth="1"/>
    <col min="15628" max="15628" width="5.81640625" style="14" customWidth="1"/>
    <col min="15629" max="15629" width="7.54296875" style="14" customWidth="1"/>
    <col min="15630" max="15630" width="6" style="14" customWidth="1"/>
    <col min="15631" max="15631" width="4.81640625" style="14" customWidth="1"/>
    <col min="15632" max="15632" width="4.81640625" style="14" bestFit="1" customWidth="1"/>
    <col min="15633" max="15633" width="5.26953125" style="14" bestFit="1" customWidth="1"/>
    <col min="15634" max="15634" width="5.26953125" style="14" customWidth="1"/>
    <col min="15635" max="15636" width="9.1796875" style="14"/>
    <col min="15637" max="15637" width="6.54296875" style="14" customWidth="1"/>
    <col min="15638" max="15638" width="4.453125" style="14" bestFit="1" customWidth="1"/>
    <col min="15639" max="15640" width="3.26953125" style="14" bestFit="1" customWidth="1"/>
    <col min="15641" max="15641" width="4.81640625" style="14" customWidth="1"/>
    <col min="15642" max="15642" width="6.54296875" style="14" customWidth="1"/>
    <col min="15643" max="15643" width="5.81640625" style="14" customWidth="1"/>
    <col min="15644" max="15644" width="7.54296875" style="14" customWidth="1"/>
    <col min="15645" max="15645" width="6" style="14" customWidth="1"/>
    <col min="15646" max="15646" width="4.81640625" style="14" customWidth="1"/>
    <col min="15647" max="15647" width="4.81640625" style="14" bestFit="1" customWidth="1"/>
    <col min="15648" max="15648" width="5.26953125" style="14" bestFit="1" customWidth="1"/>
    <col min="15649" max="15649" width="5.26953125" style="14" customWidth="1"/>
    <col min="15650" max="15651" width="9.1796875" style="14"/>
    <col min="15652" max="15652" width="6.54296875" style="14" customWidth="1"/>
    <col min="15653" max="15653" width="4.453125" style="14" bestFit="1" customWidth="1"/>
    <col min="15654" max="15655" width="3.26953125" style="14" bestFit="1" customWidth="1"/>
    <col min="15656" max="15656" width="4.81640625" style="14" customWidth="1"/>
    <col min="15657" max="15657" width="6.54296875" style="14" customWidth="1"/>
    <col min="15658" max="15658" width="5.81640625" style="14" customWidth="1"/>
    <col min="15659" max="15659" width="7.54296875" style="14" customWidth="1"/>
    <col min="15660" max="15660" width="6" style="14" customWidth="1"/>
    <col min="15661" max="15661" width="4.81640625" style="14" customWidth="1"/>
    <col min="15662" max="15662" width="4.81640625" style="14" bestFit="1" customWidth="1"/>
    <col min="15663" max="15663" width="5.26953125" style="14" bestFit="1" customWidth="1"/>
    <col min="15664" max="15664" width="5.26953125" style="14" customWidth="1"/>
    <col min="15665" max="15666" width="9.1796875" style="14"/>
    <col min="15667" max="15667" width="6.54296875" style="14" customWidth="1"/>
    <col min="15668" max="15668" width="4.453125" style="14" bestFit="1" customWidth="1"/>
    <col min="15669" max="15670" width="3.26953125" style="14" bestFit="1" customWidth="1"/>
    <col min="15671" max="15671" width="4.81640625" style="14" customWidth="1"/>
    <col min="15672" max="15672" width="6.54296875" style="14" customWidth="1"/>
    <col min="15673" max="15673" width="5.81640625" style="14" customWidth="1"/>
    <col min="15674" max="15674" width="7.54296875" style="14" customWidth="1"/>
    <col min="15675" max="15675" width="6" style="14" customWidth="1"/>
    <col min="15676" max="15676" width="4.81640625" style="14" customWidth="1"/>
    <col min="15677" max="15677" width="4.81640625" style="14" bestFit="1" customWidth="1"/>
    <col min="15678" max="15678" width="5.26953125" style="14" bestFit="1" customWidth="1"/>
    <col min="15679" max="15679" width="5.26953125" style="14" customWidth="1"/>
    <col min="15680" max="15681" width="9.1796875" style="14"/>
    <col min="15682" max="15682" width="6.54296875" style="14" customWidth="1"/>
    <col min="15683" max="15683" width="4.453125" style="14" bestFit="1" customWidth="1"/>
    <col min="15684" max="15685" width="3.26953125" style="14" bestFit="1" customWidth="1"/>
    <col min="15686" max="15686" width="4.81640625" style="14" customWidth="1"/>
    <col min="15687" max="15687" width="6.54296875" style="14" customWidth="1"/>
    <col min="15688" max="15688" width="5.81640625" style="14" customWidth="1"/>
    <col min="15689" max="15689" width="7.54296875" style="14" customWidth="1"/>
    <col min="15690" max="15690" width="6" style="14" customWidth="1"/>
    <col min="15691" max="15691" width="4.81640625" style="14" customWidth="1"/>
    <col min="15692" max="15692" width="4.81640625" style="14" bestFit="1" customWidth="1"/>
    <col min="15693" max="15693" width="5.26953125" style="14" bestFit="1" customWidth="1"/>
    <col min="15694" max="15694" width="5.26953125" style="14" customWidth="1"/>
    <col min="15695" max="15696" width="9.1796875" style="14"/>
    <col min="15697" max="15697" width="6.54296875" style="14" customWidth="1"/>
    <col min="15698" max="15698" width="4.453125" style="14" bestFit="1" customWidth="1"/>
    <col min="15699" max="15700" width="3.26953125" style="14" bestFit="1" customWidth="1"/>
    <col min="15701" max="15701" width="4.81640625" style="14" customWidth="1"/>
    <col min="15702" max="15702" width="6.54296875" style="14" customWidth="1"/>
    <col min="15703" max="15703" width="5.81640625" style="14" customWidth="1"/>
    <col min="15704" max="15704" width="7.54296875" style="14" customWidth="1"/>
    <col min="15705" max="15705" width="6" style="14" customWidth="1"/>
    <col min="15706" max="15706" width="4.81640625" style="14" customWidth="1"/>
    <col min="15707" max="15707" width="4.81640625" style="14" bestFit="1" customWidth="1"/>
    <col min="15708" max="15708" width="5.26953125" style="14" bestFit="1" customWidth="1"/>
    <col min="15709" max="15709" width="5.26953125" style="14" customWidth="1"/>
    <col min="15710" max="15711" width="9.1796875" style="14"/>
    <col min="15712" max="15712" width="6.54296875" style="14" customWidth="1"/>
    <col min="15713" max="15713" width="4.453125" style="14" bestFit="1" customWidth="1"/>
    <col min="15714" max="15715" width="3.26953125" style="14" bestFit="1" customWidth="1"/>
    <col min="15716" max="15716" width="4.81640625" style="14" customWidth="1"/>
    <col min="15717" max="15717" width="6.54296875" style="14" customWidth="1"/>
    <col min="15718" max="15718" width="5.81640625" style="14" customWidth="1"/>
    <col min="15719" max="15719" width="7.54296875" style="14" customWidth="1"/>
    <col min="15720" max="15720" width="6" style="14" customWidth="1"/>
    <col min="15721" max="15721" width="4.81640625" style="14" customWidth="1"/>
    <col min="15722" max="15722" width="4.81640625" style="14" bestFit="1" customWidth="1"/>
    <col min="15723" max="15723" width="5.26953125" style="14" bestFit="1" customWidth="1"/>
    <col min="15724" max="15724" width="5.26953125" style="14" customWidth="1"/>
    <col min="15725" max="15726" width="9.1796875" style="14"/>
    <col min="15727" max="15727" width="6.54296875" style="14" customWidth="1"/>
    <col min="15728" max="15728" width="4.453125" style="14" bestFit="1" customWidth="1"/>
    <col min="15729" max="15730" width="3.26953125" style="14" bestFit="1" customWidth="1"/>
    <col min="15731" max="15731" width="4.81640625" style="14" customWidth="1"/>
    <col min="15732" max="15732" width="6.54296875" style="14" customWidth="1"/>
    <col min="15733" max="15733" width="5.81640625" style="14" customWidth="1"/>
    <col min="15734" max="15734" width="7.54296875" style="14" customWidth="1"/>
    <col min="15735" max="15735" width="6" style="14" customWidth="1"/>
    <col min="15736" max="15736" width="4.81640625" style="14" customWidth="1"/>
    <col min="15737" max="15737" width="4.81640625" style="14" bestFit="1" customWidth="1"/>
    <col min="15738" max="15738" width="5.26953125" style="14" bestFit="1" customWidth="1"/>
    <col min="15739" max="15739" width="5.26953125" style="14" customWidth="1"/>
    <col min="15740" max="15741" width="9.1796875" style="14"/>
    <col min="15742" max="15742" width="6.54296875" style="14" customWidth="1"/>
    <col min="15743" max="15743" width="4.453125" style="14" bestFit="1" customWidth="1"/>
    <col min="15744" max="15745" width="3.26953125" style="14" bestFit="1" customWidth="1"/>
    <col min="15746" max="15746" width="4.81640625" style="14" customWidth="1"/>
    <col min="15747" max="15747" width="6.54296875" style="14" customWidth="1"/>
    <col min="15748" max="15748" width="5.81640625" style="14" customWidth="1"/>
    <col min="15749" max="15749" width="7.54296875" style="14" customWidth="1"/>
    <col min="15750" max="15750" width="6" style="14" customWidth="1"/>
    <col min="15751" max="15751" width="4.81640625" style="14" customWidth="1"/>
    <col min="15752" max="15752" width="4.81640625" style="14" bestFit="1" customWidth="1"/>
    <col min="15753" max="15753" width="5.26953125" style="14" bestFit="1" customWidth="1"/>
    <col min="15754" max="15754" width="5.26953125" style="14" customWidth="1"/>
    <col min="15755" max="15756" width="9.1796875" style="14"/>
    <col min="15757" max="15757" width="6.54296875" style="14" customWidth="1"/>
    <col min="15758" max="15758" width="4.453125" style="14" bestFit="1" customWidth="1"/>
    <col min="15759" max="15760" width="3.26953125" style="14" bestFit="1" customWidth="1"/>
    <col min="15761" max="15761" width="4.81640625" style="14" customWidth="1"/>
    <col min="15762" max="15762" width="6.54296875" style="14" customWidth="1"/>
    <col min="15763" max="15763" width="5.81640625" style="14" customWidth="1"/>
    <col min="15764" max="15764" width="7.54296875" style="14" customWidth="1"/>
    <col min="15765" max="15765" width="6" style="14" customWidth="1"/>
    <col min="15766" max="15766" width="4.81640625" style="14" customWidth="1"/>
    <col min="15767" max="15767" width="4.81640625" style="14" bestFit="1" customWidth="1"/>
    <col min="15768" max="15768" width="5.26953125" style="14" bestFit="1" customWidth="1"/>
    <col min="15769" max="15769" width="5.26953125" style="14" customWidth="1"/>
    <col min="15770" max="15771" width="9.1796875" style="14"/>
    <col min="15772" max="15772" width="6.54296875" style="14" customWidth="1"/>
    <col min="15773" max="15773" width="4.453125" style="14" bestFit="1" customWidth="1"/>
    <col min="15774" max="15775" width="3.26953125" style="14" bestFit="1" customWidth="1"/>
    <col min="15776" max="15776" width="4.81640625" style="14" customWidth="1"/>
    <col min="15777" max="15777" width="6.54296875" style="14" customWidth="1"/>
    <col min="15778" max="15778" width="5.81640625" style="14" customWidth="1"/>
    <col min="15779" max="15779" width="7.54296875" style="14" customWidth="1"/>
    <col min="15780" max="15780" width="6" style="14" customWidth="1"/>
    <col min="15781" max="15781" width="4.81640625" style="14" customWidth="1"/>
    <col min="15782" max="15782" width="4.81640625" style="14" bestFit="1" customWidth="1"/>
    <col min="15783" max="15783" width="5.26953125" style="14" bestFit="1" customWidth="1"/>
    <col min="15784" max="15784" width="5.26953125" style="14" customWidth="1"/>
    <col min="15785" max="15856" width="9.1796875" style="14"/>
    <col min="15857" max="15857" width="6.54296875" style="14" customWidth="1"/>
    <col min="15858" max="15858" width="4.453125" style="14" bestFit="1" customWidth="1"/>
    <col min="15859" max="15860" width="3.26953125" style="14" bestFit="1" customWidth="1"/>
    <col min="15861" max="15861" width="4.81640625" style="14" customWidth="1"/>
    <col min="15862" max="15862" width="6.54296875" style="14" customWidth="1"/>
    <col min="15863" max="15863" width="5.81640625" style="14" customWidth="1"/>
    <col min="15864" max="15864" width="7.54296875" style="14" customWidth="1"/>
    <col min="15865" max="15865" width="6" style="14" customWidth="1"/>
    <col min="15866" max="15866" width="4.81640625" style="14" customWidth="1"/>
    <col min="15867" max="15867" width="4.81640625" style="14" bestFit="1" customWidth="1"/>
    <col min="15868" max="15868" width="5.26953125" style="14" bestFit="1" customWidth="1"/>
    <col min="15869" max="15869" width="6.26953125" style="14" customWidth="1"/>
    <col min="15870" max="15874" width="8.7265625" style="14" customWidth="1"/>
    <col min="15875" max="15875" width="6" style="14" customWidth="1"/>
    <col min="15876" max="15876" width="9.1796875" style="14"/>
    <col min="15877" max="15877" width="24.1796875" style="14" bestFit="1" customWidth="1"/>
    <col min="15878" max="15878" width="6.54296875" style="14" customWidth="1"/>
    <col min="15879" max="15879" width="4.453125" style="14" bestFit="1" customWidth="1"/>
    <col min="15880" max="15881" width="3.26953125" style="14" bestFit="1" customWidth="1"/>
    <col min="15882" max="15882" width="4.81640625" style="14" customWidth="1"/>
    <col min="15883" max="15883" width="6.54296875" style="14" customWidth="1"/>
    <col min="15884" max="15884" width="5.81640625" style="14" customWidth="1"/>
    <col min="15885" max="15885" width="7.54296875" style="14" customWidth="1"/>
    <col min="15886" max="15886" width="6" style="14" customWidth="1"/>
    <col min="15887" max="15887" width="4.81640625" style="14" customWidth="1"/>
    <col min="15888" max="15888" width="4.81640625" style="14" bestFit="1" customWidth="1"/>
    <col min="15889" max="15889" width="5.26953125" style="14" bestFit="1" customWidth="1"/>
    <col min="15890" max="15890" width="5.26953125" style="14" customWidth="1"/>
    <col min="15891" max="15892" width="9.1796875" style="14"/>
    <col min="15893" max="15893" width="6.54296875" style="14" customWidth="1"/>
    <col min="15894" max="15894" width="4.453125" style="14" bestFit="1" customWidth="1"/>
    <col min="15895" max="15896" width="3.26953125" style="14" bestFit="1" customWidth="1"/>
    <col min="15897" max="15897" width="4.81640625" style="14" customWidth="1"/>
    <col min="15898" max="15898" width="6.54296875" style="14" customWidth="1"/>
    <col min="15899" max="15899" width="5.81640625" style="14" customWidth="1"/>
    <col min="15900" max="15900" width="7.54296875" style="14" customWidth="1"/>
    <col min="15901" max="15901" width="6" style="14" customWidth="1"/>
    <col min="15902" max="15902" width="4.81640625" style="14" customWidth="1"/>
    <col min="15903" max="15903" width="4.81640625" style="14" bestFit="1" customWidth="1"/>
    <col min="15904" max="15904" width="5.26953125" style="14" bestFit="1" customWidth="1"/>
    <col min="15905" max="15905" width="5.26953125" style="14" customWidth="1"/>
    <col min="15906" max="15907" width="9.1796875" style="14"/>
    <col min="15908" max="15908" width="6.54296875" style="14" customWidth="1"/>
    <col min="15909" max="15909" width="4.453125" style="14" bestFit="1" customWidth="1"/>
    <col min="15910" max="15911" width="3.26953125" style="14" bestFit="1" customWidth="1"/>
    <col min="15912" max="15912" width="4.81640625" style="14" customWidth="1"/>
    <col min="15913" max="15913" width="6.54296875" style="14" customWidth="1"/>
    <col min="15914" max="15914" width="5.81640625" style="14" customWidth="1"/>
    <col min="15915" max="15915" width="7.54296875" style="14" customWidth="1"/>
    <col min="15916" max="15916" width="6" style="14" customWidth="1"/>
    <col min="15917" max="15917" width="4.81640625" style="14" customWidth="1"/>
    <col min="15918" max="15918" width="4.81640625" style="14" bestFit="1" customWidth="1"/>
    <col min="15919" max="15919" width="5.26953125" style="14" bestFit="1" customWidth="1"/>
    <col min="15920" max="15920" width="5.26953125" style="14" customWidth="1"/>
    <col min="15921" max="15922" width="9.1796875" style="14"/>
    <col min="15923" max="15923" width="6.54296875" style="14" customWidth="1"/>
    <col min="15924" max="15924" width="4.453125" style="14" bestFit="1" customWidth="1"/>
    <col min="15925" max="15926" width="3.26953125" style="14" bestFit="1" customWidth="1"/>
    <col min="15927" max="15927" width="4.81640625" style="14" customWidth="1"/>
    <col min="15928" max="15928" width="6.54296875" style="14" customWidth="1"/>
    <col min="15929" max="15929" width="5.81640625" style="14" customWidth="1"/>
    <col min="15930" max="15930" width="7.54296875" style="14" customWidth="1"/>
    <col min="15931" max="15931" width="6" style="14" customWidth="1"/>
    <col min="15932" max="15932" width="4.81640625" style="14" customWidth="1"/>
    <col min="15933" max="15933" width="4.81640625" style="14" bestFit="1" customWidth="1"/>
    <col min="15934" max="15934" width="5.26953125" style="14" bestFit="1" customWidth="1"/>
    <col min="15935" max="15935" width="5.26953125" style="14" customWidth="1"/>
    <col min="15936" max="15937" width="9.1796875" style="14"/>
    <col min="15938" max="15938" width="6.54296875" style="14" customWidth="1"/>
    <col min="15939" max="15939" width="4.453125" style="14" bestFit="1" customWidth="1"/>
    <col min="15940" max="15941" width="3.26953125" style="14" bestFit="1" customWidth="1"/>
    <col min="15942" max="15942" width="4.81640625" style="14" customWidth="1"/>
    <col min="15943" max="15943" width="6.54296875" style="14" customWidth="1"/>
    <col min="15944" max="15944" width="5.81640625" style="14" customWidth="1"/>
    <col min="15945" max="15945" width="7.54296875" style="14" customWidth="1"/>
    <col min="15946" max="15946" width="6" style="14" customWidth="1"/>
    <col min="15947" max="15947" width="4.81640625" style="14" customWidth="1"/>
    <col min="15948" max="15948" width="4.81640625" style="14" bestFit="1" customWidth="1"/>
    <col min="15949" max="15949" width="5.26953125" style="14" bestFit="1" customWidth="1"/>
    <col min="15950" max="15950" width="5.26953125" style="14" customWidth="1"/>
    <col min="15951" max="15952" width="9.1796875" style="14"/>
    <col min="15953" max="15953" width="6.54296875" style="14" customWidth="1"/>
    <col min="15954" max="15954" width="4.453125" style="14" bestFit="1" customWidth="1"/>
    <col min="15955" max="15956" width="3.26953125" style="14" bestFit="1" customWidth="1"/>
    <col min="15957" max="15957" width="4.81640625" style="14" customWidth="1"/>
    <col min="15958" max="15958" width="6.54296875" style="14" customWidth="1"/>
    <col min="15959" max="15959" width="5.81640625" style="14" customWidth="1"/>
    <col min="15960" max="15960" width="7.54296875" style="14" customWidth="1"/>
    <col min="15961" max="15961" width="6" style="14" customWidth="1"/>
    <col min="15962" max="15962" width="4.81640625" style="14" customWidth="1"/>
    <col min="15963" max="15963" width="4.81640625" style="14" bestFit="1" customWidth="1"/>
    <col min="15964" max="15964" width="5.26953125" style="14" bestFit="1" customWidth="1"/>
    <col min="15965" max="15965" width="5.26953125" style="14" customWidth="1"/>
    <col min="15966" max="15967" width="9.1796875" style="14"/>
    <col min="15968" max="15968" width="6.54296875" style="14" customWidth="1"/>
    <col min="15969" max="15969" width="4.453125" style="14" bestFit="1" customWidth="1"/>
    <col min="15970" max="15971" width="3.26953125" style="14" bestFit="1" customWidth="1"/>
    <col min="15972" max="15972" width="4.81640625" style="14" customWidth="1"/>
    <col min="15973" max="15973" width="6.54296875" style="14" customWidth="1"/>
    <col min="15974" max="15974" width="5.81640625" style="14" customWidth="1"/>
    <col min="15975" max="15975" width="7.54296875" style="14" customWidth="1"/>
    <col min="15976" max="15976" width="6" style="14" customWidth="1"/>
    <col min="15977" max="15977" width="4.81640625" style="14" customWidth="1"/>
    <col min="15978" max="15978" width="4.81640625" style="14" bestFit="1" customWidth="1"/>
    <col min="15979" max="15979" width="5.26953125" style="14" bestFit="1" customWidth="1"/>
    <col min="15980" max="15980" width="5.26953125" style="14" customWidth="1"/>
    <col min="15981" max="15982" width="9.1796875" style="14"/>
    <col min="15983" max="15983" width="6.54296875" style="14" customWidth="1"/>
    <col min="15984" max="15984" width="4.453125" style="14" bestFit="1" customWidth="1"/>
    <col min="15985" max="15986" width="3.26953125" style="14" bestFit="1" customWidth="1"/>
    <col min="15987" max="15987" width="4.81640625" style="14" customWidth="1"/>
    <col min="15988" max="15988" width="6.54296875" style="14" customWidth="1"/>
    <col min="15989" max="15989" width="5.81640625" style="14" customWidth="1"/>
    <col min="15990" max="15990" width="7.54296875" style="14" customWidth="1"/>
    <col min="15991" max="15991" width="6" style="14" customWidth="1"/>
    <col min="15992" max="15992" width="4.81640625" style="14" customWidth="1"/>
    <col min="15993" max="15993" width="4.81640625" style="14" bestFit="1" customWidth="1"/>
    <col min="15994" max="15994" width="5.26953125" style="14" bestFit="1" customWidth="1"/>
    <col min="15995" max="15995" width="5.26953125" style="14" customWidth="1"/>
    <col min="15996" max="15997" width="9.1796875" style="14"/>
    <col min="15998" max="15998" width="6.54296875" style="14" customWidth="1"/>
    <col min="15999" max="15999" width="4.453125" style="14" bestFit="1" customWidth="1"/>
    <col min="16000" max="16001" width="3.26953125" style="14" bestFit="1" customWidth="1"/>
    <col min="16002" max="16002" width="4.81640625" style="14" customWidth="1"/>
    <col min="16003" max="16003" width="6.54296875" style="14" customWidth="1"/>
    <col min="16004" max="16004" width="5.81640625" style="14" customWidth="1"/>
    <col min="16005" max="16005" width="7.54296875" style="14" customWidth="1"/>
    <col min="16006" max="16006" width="6" style="14" customWidth="1"/>
    <col min="16007" max="16007" width="4.81640625" style="14" customWidth="1"/>
    <col min="16008" max="16008" width="4.81640625" style="14" bestFit="1" customWidth="1"/>
    <col min="16009" max="16009" width="5.26953125" style="14" bestFit="1" customWidth="1"/>
    <col min="16010" max="16010" width="5.26953125" style="14" customWidth="1"/>
    <col min="16011" max="16012" width="9.1796875" style="14"/>
    <col min="16013" max="16013" width="6.54296875" style="14" customWidth="1"/>
    <col min="16014" max="16014" width="4.453125" style="14" bestFit="1" customWidth="1"/>
    <col min="16015" max="16016" width="3.26953125" style="14" bestFit="1" customWidth="1"/>
    <col min="16017" max="16017" width="4.81640625" style="14" customWidth="1"/>
    <col min="16018" max="16018" width="6.54296875" style="14" customWidth="1"/>
    <col min="16019" max="16019" width="5.81640625" style="14" customWidth="1"/>
    <col min="16020" max="16020" width="7.54296875" style="14" customWidth="1"/>
    <col min="16021" max="16021" width="6" style="14" customWidth="1"/>
    <col min="16022" max="16022" width="4.81640625" style="14" customWidth="1"/>
    <col min="16023" max="16023" width="4.81640625" style="14" bestFit="1" customWidth="1"/>
    <col min="16024" max="16024" width="5.26953125" style="14" bestFit="1" customWidth="1"/>
    <col min="16025" max="16025" width="5.26953125" style="14" customWidth="1"/>
    <col min="16026" max="16027" width="9.1796875" style="14"/>
    <col min="16028" max="16028" width="6.54296875" style="14" customWidth="1"/>
    <col min="16029" max="16029" width="4.453125" style="14" bestFit="1" customWidth="1"/>
    <col min="16030" max="16031" width="3.26953125" style="14" bestFit="1" customWidth="1"/>
    <col min="16032" max="16032" width="4.81640625" style="14" customWidth="1"/>
    <col min="16033" max="16033" width="6.54296875" style="14" customWidth="1"/>
    <col min="16034" max="16034" width="5.81640625" style="14" customWidth="1"/>
    <col min="16035" max="16035" width="7.54296875" style="14" customWidth="1"/>
    <col min="16036" max="16036" width="6" style="14" customWidth="1"/>
    <col min="16037" max="16037" width="4.81640625" style="14" customWidth="1"/>
    <col min="16038" max="16038" width="4.81640625" style="14" bestFit="1" customWidth="1"/>
    <col min="16039" max="16039" width="5.26953125" style="14" bestFit="1" customWidth="1"/>
    <col min="16040" max="16040" width="5.26953125" style="14" customWidth="1"/>
    <col min="16041" max="16112" width="9.1796875" style="14"/>
    <col min="16113" max="16113" width="6.54296875" style="14" customWidth="1"/>
    <col min="16114" max="16114" width="4.453125" style="14" bestFit="1" customWidth="1"/>
    <col min="16115" max="16116" width="3.26953125" style="14" bestFit="1" customWidth="1"/>
    <col min="16117" max="16117" width="4.81640625" style="14" customWidth="1"/>
    <col min="16118" max="16118" width="6.54296875" style="14" customWidth="1"/>
    <col min="16119" max="16119" width="5.81640625" style="14" customWidth="1"/>
    <col min="16120" max="16120" width="7.54296875" style="14" customWidth="1"/>
    <col min="16121" max="16121" width="6" style="14" customWidth="1"/>
    <col min="16122" max="16122" width="4.81640625" style="14" customWidth="1"/>
    <col min="16123" max="16123" width="4.81640625" style="14" bestFit="1" customWidth="1"/>
    <col min="16124" max="16124" width="5.26953125" style="14" bestFit="1" customWidth="1"/>
    <col min="16125" max="16125" width="6.26953125" style="14" customWidth="1"/>
    <col min="16126" max="16130" width="8.7265625" style="14" customWidth="1"/>
    <col min="16131" max="16131" width="6" style="14" customWidth="1"/>
    <col min="16132" max="16132" width="9.1796875" style="14"/>
    <col min="16133" max="16133" width="24.1796875" style="14" bestFit="1" customWidth="1"/>
    <col min="16134" max="16134" width="6.54296875" style="14" customWidth="1"/>
    <col min="16135" max="16135" width="4.453125" style="14" bestFit="1" customWidth="1"/>
    <col min="16136" max="16137" width="3.26953125" style="14" bestFit="1" customWidth="1"/>
    <col min="16138" max="16138" width="4.81640625" style="14" customWidth="1"/>
    <col min="16139" max="16139" width="6.54296875" style="14" customWidth="1"/>
    <col min="16140" max="16140" width="5.81640625" style="14" customWidth="1"/>
    <col min="16141" max="16141" width="7.54296875" style="14" customWidth="1"/>
    <col min="16142" max="16142" width="6" style="14" customWidth="1"/>
    <col min="16143" max="16143" width="4.81640625" style="14" customWidth="1"/>
    <col min="16144" max="16144" width="4.81640625" style="14" bestFit="1" customWidth="1"/>
    <col min="16145" max="16145" width="5.26953125" style="14" bestFit="1" customWidth="1"/>
    <col min="16146" max="16146" width="5.26953125" style="14" customWidth="1"/>
    <col min="16147" max="16148" width="9.1796875" style="14"/>
    <col min="16149" max="16149" width="6.54296875" style="14" customWidth="1"/>
    <col min="16150" max="16150" width="4.453125" style="14" bestFit="1" customWidth="1"/>
    <col min="16151" max="16152" width="3.26953125" style="14" bestFit="1" customWidth="1"/>
    <col min="16153" max="16153" width="4.81640625" style="14" customWidth="1"/>
    <col min="16154" max="16154" width="6.54296875" style="14" customWidth="1"/>
    <col min="16155" max="16155" width="5.81640625" style="14" customWidth="1"/>
    <col min="16156" max="16156" width="7.54296875" style="14" customWidth="1"/>
    <col min="16157" max="16157" width="6" style="14" customWidth="1"/>
    <col min="16158" max="16158" width="4.81640625" style="14" customWidth="1"/>
    <col min="16159" max="16159" width="4.81640625" style="14" bestFit="1" customWidth="1"/>
    <col min="16160" max="16160" width="5.26953125" style="14" bestFit="1" customWidth="1"/>
    <col min="16161" max="16161" width="5.26953125" style="14" customWidth="1"/>
    <col min="16162" max="16163" width="9.1796875" style="14"/>
    <col min="16164" max="16164" width="6.54296875" style="14" customWidth="1"/>
    <col min="16165" max="16165" width="4.453125" style="14" bestFit="1" customWidth="1"/>
    <col min="16166" max="16167" width="3.26953125" style="14" bestFit="1" customWidth="1"/>
    <col min="16168" max="16168" width="4.81640625" style="14" customWidth="1"/>
    <col min="16169" max="16169" width="6.54296875" style="14" customWidth="1"/>
    <col min="16170" max="16170" width="5.81640625" style="14" customWidth="1"/>
    <col min="16171" max="16171" width="7.54296875" style="14" customWidth="1"/>
    <col min="16172" max="16172" width="6" style="14" customWidth="1"/>
    <col min="16173" max="16173" width="4.81640625" style="14" customWidth="1"/>
    <col min="16174" max="16174" width="4.81640625" style="14" bestFit="1" customWidth="1"/>
    <col min="16175" max="16175" width="5.26953125" style="14" bestFit="1" customWidth="1"/>
    <col min="16176" max="16176" width="5.26953125" style="14" customWidth="1"/>
    <col min="16177" max="16178" width="9.1796875" style="14"/>
    <col min="16179" max="16179" width="6.54296875" style="14" customWidth="1"/>
    <col min="16180" max="16180" width="4.453125" style="14" bestFit="1" customWidth="1"/>
    <col min="16181" max="16182" width="3.26953125" style="14" bestFit="1" customWidth="1"/>
    <col min="16183" max="16183" width="4.81640625" style="14" customWidth="1"/>
    <col min="16184" max="16184" width="6.54296875" style="14" customWidth="1"/>
    <col min="16185" max="16185" width="5.81640625" style="14" customWidth="1"/>
    <col min="16186" max="16186" width="7.54296875" style="14" customWidth="1"/>
    <col min="16187" max="16187" width="6" style="14" customWidth="1"/>
    <col min="16188" max="16188" width="4.81640625" style="14" customWidth="1"/>
    <col min="16189" max="16189" width="4.81640625" style="14" bestFit="1" customWidth="1"/>
    <col min="16190" max="16190" width="5.26953125" style="14" bestFit="1" customWidth="1"/>
    <col min="16191" max="16191" width="5.26953125" style="14" customWidth="1"/>
    <col min="16192" max="16193" width="9.1796875" style="14"/>
    <col min="16194" max="16194" width="6.54296875" style="14" customWidth="1"/>
    <col min="16195" max="16195" width="4.453125" style="14" bestFit="1" customWidth="1"/>
    <col min="16196" max="16197" width="3.26953125" style="14" bestFit="1" customWidth="1"/>
    <col min="16198" max="16198" width="4.81640625" style="14" customWidth="1"/>
    <col min="16199" max="16199" width="6.54296875" style="14" customWidth="1"/>
    <col min="16200" max="16200" width="5.81640625" style="14" customWidth="1"/>
    <col min="16201" max="16201" width="7.54296875" style="14" customWidth="1"/>
    <col min="16202" max="16202" width="6" style="14" customWidth="1"/>
    <col min="16203" max="16203" width="4.81640625" style="14" customWidth="1"/>
    <col min="16204" max="16204" width="4.81640625" style="14" bestFit="1" customWidth="1"/>
    <col min="16205" max="16205" width="5.26953125" style="14" bestFit="1" customWidth="1"/>
    <col min="16206" max="16206" width="5.26953125" style="14" customWidth="1"/>
    <col min="16207" max="16208" width="9.1796875" style="14"/>
    <col min="16209" max="16209" width="6.54296875" style="14" customWidth="1"/>
    <col min="16210" max="16210" width="4.453125" style="14" bestFit="1" customWidth="1"/>
    <col min="16211" max="16212" width="3.26953125" style="14" bestFit="1" customWidth="1"/>
    <col min="16213" max="16213" width="4.81640625" style="14" customWidth="1"/>
    <col min="16214" max="16214" width="6.54296875" style="14" customWidth="1"/>
    <col min="16215" max="16215" width="5.81640625" style="14" customWidth="1"/>
    <col min="16216" max="16216" width="7.54296875" style="14" customWidth="1"/>
    <col min="16217" max="16217" width="6" style="14" customWidth="1"/>
    <col min="16218" max="16218" width="4.81640625" style="14" customWidth="1"/>
    <col min="16219" max="16219" width="4.81640625" style="14" bestFit="1" customWidth="1"/>
    <col min="16220" max="16220" width="5.26953125" style="14" bestFit="1" customWidth="1"/>
    <col min="16221" max="16221" width="5.26953125" style="14" customWidth="1"/>
    <col min="16222" max="16223" width="9.1796875" style="14"/>
    <col min="16224" max="16224" width="6.54296875" style="14" customWidth="1"/>
    <col min="16225" max="16225" width="4.453125" style="14" bestFit="1" customWidth="1"/>
    <col min="16226" max="16227" width="3.26953125" style="14" bestFit="1" customWidth="1"/>
    <col min="16228" max="16228" width="4.81640625" style="14" customWidth="1"/>
    <col min="16229" max="16229" width="6.54296875" style="14" customWidth="1"/>
    <col min="16230" max="16230" width="5.81640625" style="14" customWidth="1"/>
    <col min="16231" max="16231" width="7.54296875" style="14" customWidth="1"/>
    <col min="16232" max="16232" width="6" style="14" customWidth="1"/>
    <col min="16233" max="16233" width="4.81640625" style="14" customWidth="1"/>
    <col min="16234" max="16234" width="4.81640625" style="14" bestFit="1" customWidth="1"/>
    <col min="16235" max="16235" width="5.26953125" style="14" bestFit="1" customWidth="1"/>
    <col min="16236" max="16236" width="5.26953125" style="14" customWidth="1"/>
    <col min="16237" max="16238" width="9.1796875" style="14"/>
    <col min="16239" max="16239" width="6.54296875" style="14" customWidth="1"/>
    <col min="16240" max="16240" width="4.453125" style="14" bestFit="1" customWidth="1"/>
    <col min="16241" max="16242" width="3.26953125" style="14" bestFit="1" customWidth="1"/>
    <col min="16243" max="16243" width="4.81640625" style="14" customWidth="1"/>
    <col min="16244" max="16244" width="6.54296875" style="14" customWidth="1"/>
    <col min="16245" max="16245" width="5.81640625" style="14" customWidth="1"/>
    <col min="16246" max="16246" width="7.54296875" style="14" customWidth="1"/>
    <col min="16247" max="16247" width="6" style="14" customWidth="1"/>
    <col min="16248" max="16248" width="4.81640625" style="14" customWidth="1"/>
    <col min="16249" max="16249" width="4.81640625" style="14" bestFit="1" customWidth="1"/>
    <col min="16250" max="16250" width="5.26953125" style="14" bestFit="1" customWidth="1"/>
    <col min="16251" max="16251" width="5.26953125" style="14" customWidth="1"/>
    <col min="16252" max="16253" width="9.1796875" style="14"/>
    <col min="16254" max="16254" width="6.54296875" style="14" customWidth="1"/>
    <col min="16255" max="16255" width="4.453125" style="14" bestFit="1" customWidth="1"/>
    <col min="16256" max="16257" width="3.26953125" style="14" bestFit="1" customWidth="1"/>
    <col min="16258" max="16258" width="4.81640625" style="14" customWidth="1"/>
    <col min="16259" max="16259" width="6.54296875" style="14" customWidth="1"/>
    <col min="16260" max="16260" width="5.81640625" style="14" customWidth="1"/>
    <col min="16261" max="16261" width="7.54296875" style="14" customWidth="1"/>
    <col min="16262" max="16262" width="6" style="14" customWidth="1"/>
    <col min="16263" max="16263" width="4.81640625" style="14" customWidth="1"/>
    <col min="16264" max="16264" width="4.81640625" style="14" bestFit="1" customWidth="1"/>
    <col min="16265" max="16265" width="5.26953125" style="14" bestFit="1" customWidth="1"/>
    <col min="16266" max="16266" width="5.26953125" style="14" customWidth="1"/>
    <col min="16267" max="16268" width="9.1796875" style="14"/>
    <col min="16269" max="16269" width="6.54296875" style="14" customWidth="1"/>
    <col min="16270" max="16270" width="4.453125" style="14" bestFit="1" customWidth="1"/>
    <col min="16271" max="16272" width="3.26953125" style="14" bestFit="1" customWidth="1"/>
    <col min="16273" max="16273" width="4.81640625" style="14" customWidth="1"/>
    <col min="16274" max="16274" width="6.54296875" style="14" customWidth="1"/>
    <col min="16275" max="16275" width="5.81640625" style="14" customWidth="1"/>
    <col min="16276" max="16276" width="7.54296875" style="14" customWidth="1"/>
    <col min="16277" max="16277" width="6" style="14" customWidth="1"/>
    <col min="16278" max="16278" width="4.81640625" style="14" customWidth="1"/>
    <col min="16279" max="16279" width="4.81640625" style="14" bestFit="1" customWidth="1"/>
    <col min="16280" max="16280" width="5.26953125" style="14" bestFit="1" customWidth="1"/>
    <col min="16281" max="16281" width="5.26953125" style="14" customWidth="1"/>
    <col min="16282" max="16283" width="9.1796875" style="14"/>
    <col min="16284" max="16284" width="6.54296875" style="14" customWidth="1"/>
    <col min="16285" max="16285" width="4.453125" style="14" bestFit="1" customWidth="1"/>
    <col min="16286" max="16287" width="3.26953125" style="14" bestFit="1" customWidth="1"/>
    <col min="16288" max="16288" width="4.81640625" style="14" customWidth="1"/>
    <col min="16289" max="16289" width="6.54296875" style="14" customWidth="1"/>
    <col min="16290" max="16290" width="5.81640625" style="14" customWidth="1"/>
    <col min="16291" max="16291" width="7.54296875" style="14" customWidth="1"/>
    <col min="16292" max="16292" width="6" style="14" customWidth="1"/>
    <col min="16293" max="16293" width="4.81640625" style="14" customWidth="1"/>
    <col min="16294" max="16294" width="4.81640625" style="14" bestFit="1" customWidth="1"/>
    <col min="16295" max="16295" width="5.26953125" style="14" bestFit="1" customWidth="1"/>
    <col min="16296" max="16296" width="5.26953125" style="14" customWidth="1"/>
    <col min="16297" max="16384" width="9.1796875" style="14"/>
  </cols>
  <sheetData>
    <row r="1" spans="1:168">
      <c r="A1" s="13" t="s">
        <v>19</v>
      </c>
      <c r="B1" s="14" t="s">
        <v>43</v>
      </c>
      <c r="C1" s="14" t="s">
        <v>2</v>
      </c>
      <c r="D1" s="14" t="s">
        <v>44</v>
      </c>
      <c r="E1" s="14" t="s">
        <v>45</v>
      </c>
      <c r="F1" s="14" t="s">
        <v>46</v>
      </c>
      <c r="G1" s="14" t="s">
        <v>47</v>
      </c>
      <c r="H1" s="14" t="s">
        <v>48</v>
      </c>
      <c r="I1" s="14" t="s">
        <v>49</v>
      </c>
      <c r="J1" s="14">
        <f>DCOUNT(B:C,"h",A3:A4)</f>
        <v>0</v>
      </c>
      <c r="K1" s="14" t="s">
        <v>50</v>
      </c>
      <c r="L1" s="56" t="s">
        <v>80</v>
      </c>
      <c r="M1" s="14" t="s">
        <v>81</v>
      </c>
      <c r="N1" s="14" t="s">
        <v>82</v>
      </c>
      <c r="O1" s="14" t="s">
        <v>1</v>
      </c>
      <c r="P1" s="13" t="s">
        <v>19</v>
      </c>
      <c r="Q1" s="14" t="s">
        <v>43</v>
      </c>
      <c r="R1" s="14" t="s">
        <v>2</v>
      </c>
      <c r="S1" s="14" t="s">
        <v>44</v>
      </c>
      <c r="T1" s="14" t="s">
        <v>45</v>
      </c>
      <c r="U1" s="14" t="s">
        <v>46</v>
      </c>
      <c r="V1" s="14" t="s">
        <v>47</v>
      </c>
      <c r="W1" s="14" t="s">
        <v>48</v>
      </c>
      <c r="X1" s="14" t="s">
        <v>49</v>
      </c>
      <c r="Y1" s="14">
        <f>DCOUNT(Q:R,"h",P3:P4)</f>
        <v>0</v>
      </c>
      <c r="Z1" s="56" t="s">
        <v>80</v>
      </c>
      <c r="AA1" s="14" t="s">
        <v>81</v>
      </c>
      <c r="AB1" s="14" t="s">
        <v>82</v>
      </c>
      <c r="AC1" s="14" t="s">
        <v>1</v>
      </c>
      <c r="AD1" s="13" t="s">
        <v>19</v>
      </c>
      <c r="AE1" s="14" t="s">
        <v>43</v>
      </c>
      <c r="AF1" s="14" t="s">
        <v>2</v>
      </c>
      <c r="AG1" s="14" t="s">
        <v>44</v>
      </c>
      <c r="AH1" s="14" t="s">
        <v>45</v>
      </c>
      <c r="AI1" s="14" t="s">
        <v>46</v>
      </c>
      <c r="AJ1" s="14" t="s">
        <v>47</v>
      </c>
      <c r="AK1" s="14" t="s">
        <v>48</v>
      </c>
      <c r="AL1" s="14" t="s">
        <v>49</v>
      </c>
      <c r="AM1" s="14">
        <f>DCOUNT(AE:AF,"h",AD3:AD4)</f>
        <v>0</v>
      </c>
      <c r="AN1" s="56" t="s">
        <v>80</v>
      </c>
      <c r="AO1" s="14" t="s">
        <v>81</v>
      </c>
      <c r="AP1" s="14" t="s">
        <v>82</v>
      </c>
      <c r="AQ1" s="14" t="s">
        <v>1</v>
      </c>
      <c r="AR1" s="13" t="s">
        <v>19</v>
      </c>
      <c r="AS1" s="14" t="s">
        <v>43</v>
      </c>
      <c r="AT1" s="14" t="s">
        <v>2</v>
      </c>
      <c r="AU1" s="14" t="s">
        <v>44</v>
      </c>
      <c r="AV1" s="14" t="s">
        <v>45</v>
      </c>
      <c r="AW1" s="14" t="s">
        <v>46</v>
      </c>
      <c r="AX1" s="14" t="s">
        <v>47</v>
      </c>
      <c r="AY1" s="14" t="s">
        <v>48</v>
      </c>
      <c r="AZ1" s="14" t="s">
        <v>49</v>
      </c>
      <c r="BA1" s="14">
        <f>DCOUNT(AS:AT,"h",AR3:AR4)</f>
        <v>0</v>
      </c>
      <c r="BB1" s="56" t="s">
        <v>80</v>
      </c>
      <c r="BC1" s="14" t="s">
        <v>81</v>
      </c>
      <c r="BD1" s="14" t="s">
        <v>82</v>
      </c>
      <c r="BE1" s="14" t="s">
        <v>1</v>
      </c>
      <c r="BF1" s="13" t="s">
        <v>19</v>
      </c>
      <c r="BG1" s="14" t="s">
        <v>43</v>
      </c>
      <c r="BH1" s="14" t="s">
        <v>2</v>
      </c>
      <c r="BI1" s="14" t="s">
        <v>44</v>
      </c>
      <c r="BJ1" s="14" t="s">
        <v>45</v>
      </c>
      <c r="BK1" s="14" t="s">
        <v>46</v>
      </c>
      <c r="BL1" s="14" t="s">
        <v>47</v>
      </c>
      <c r="BM1" s="14" t="s">
        <v>48</v>
      </c>
      <c r="BN1" s="14" t="s">
        <v>49</v>
      </c>
      <c r="BO1" s="14">
        <f>DCOUNT(BG:BH,"h",BF3:BF4)</f>
        <v>0</v>
      </c>
      <c r="BP1" s="56" t="s">
        <v>80</v>
      </c>
      <c r="BQ1" s="14" t="s">
        <v>81</v>
      </c>
      <c r="BR1" s="14" t="s">
        <v>82</v>
      </c>
      <c r="BS1" s="14" t="s">
        <v>1</v>
      </c>
      <c r="BU1" s="13" t="s">
        <v>19</v>
      </c>
      <c r="BV1" s="14" t="s">
        <v>43</v>
      </c>
      <c r="BW1" s="14" t="s">
        <v>2</v>
      </c>
      <c r="BX1" s="14" t="s">
        <v>44</v>
      </c>
      <c r="BY1" s="14" t="s">
        <v>45</v>
      </c>
      <c r="BZ1" s="14" t="s">
        <v>46</v>
      </c>
      <c r="CA1" s="14" t="s">
        <v>47</v>
      </c>
      <c r="CB1" s="14" t="s">
        <v>48</v>
      </c>
      <c r="CC1" s="14" t="s">
        <v>49</v>
      </c>
      <c r="CD1" s="14">
        <f>DCOUNT(BV:BW,"h",BU3:BU4)</f>
        <v>0</v>
      </c>
      <c r="CE1" s="56" t="s">
        <v>80</v>
      </c>
      <c r="CF1" s="14" t="s">
        <v>81</v>
      </c>
      <c r="CG1" s="14" t="s">
        <v>82</v>
      </c>
      <c r="CH1" s="14" t="s">
        <v>1</v>
      </c>
      <c r="CJ1" s="13" t="s">
        <v>19</v>
      </c>
      <c r="CK1" s="14" t="s">
        <v>43</v>
      </c>
      <c r="CL1" s="14" t="s">
        <v>2</v>
      </c>
      <c r="CM1" s="14" t="s">
        <v>44</v>
      </c>
      <c r="CN1" s="14" t="s">
        <v>45</v>
      </c>
      <c r="CO1" s="14" t="s">
        <v>46</v>
      </c>
      <c r="CP1" s="14" t="s">
        <v>47</v>
      </c>
      <c r="CQ1" s="14" t="s">
        <v>48</v>
      </c>
      <c r="CR1" s="14" t="s">
        <v>49</v>
      </c>
      <c r="CS1" s="14">
        <f>DCOUNT(CK:CL,"h",CJ3:CJ4)</f>
        <v>0</v>
      </c>
      <c r="CT1" s="56" t="s">
        <v>80</v>
      </c>
      <c r="CU1" s="14" t="s">
        <v>81</v>
      </c>
      <c r="CV1" s="14" t="s">
        <v>82</v>
      </c>
      <c r="CW1" s="14" t="s">
        <v>1</v>
      </c>
      <c r="CY1" s="13" t="s">
        <v>19</v>
      </c>
      <c r="CZ1" s="14" t="s">
        <v>43</v>
      </c>
      <c r="DA1" s="14" t="s">
        <v>2</v>
      </c>
      <c r="DB1" s="14" t="s">
        <v>44</v>
      </c>
      <c r="DC1" s="14" t="s">
        <v>45</v>
      </c>
      <c r="DD1" s="14" t="s">
        <v>46</v>
      </c>
      <c r="DE1" s="14" t="s">
        <v>47</v>
      </c>
      <c r="DF1" s="14" t="s">
        <v>48</v>
      </c>
      <c r="DG1" s="14" t="s">
        <v>49</v>
      </c>
      <c r="DH1" s="14">
        <f>DCOUNT(CZ:DA,"h",CY3:CY4)</f>
        <v>0</v>
      </c>
      <c r="DI1" s="56" t="s">
        <v>80</v>
      </c>
      <c r="DJ1" s="14" t="s">
        <v>81</v>
      </c>
      <c r="DK1" s="14" t="s">
        <v>82</v>
      </c>
      <c r="DL1" s="14" t="s">
        <v>1</v>
      </c>
      <c r="DN1" s="13" t="s">
        <v>19</v>
      </c>
      <c r="DO1" s="14" t="s">
        <v>43</v>
      </c>
      <c r="DP1" s="14" t="s">
        <v>2</v>
      </c>
      <c r="DQ1" s="14" t="s">
        <v>44</v>
      </c>
      <c r="DR1" s="14" t="s">
        <v>45</v>
      </c>
      <c r="DS1" s="14" t="s">
        <v>46</v>
      </c>
      <c r="DT1" s="14" t="s">
        <v>47</v>
      </c>
      <c r="DU1" s="14" t="s">
        <v>48</v>
      </c>
      <c r="DV1" s="14" t="s">
        <v>49</v>
      </c>
      <c r="DW1" s="14">
        <f>DCOUNT(DO:DP,"h",DN3:DN4)</f>
        <v>0</v>
      </c>
      <c r="DX1" s="56" t="s">
        <v>80</v>
      </c>
      <c r="DY1" s="14" t="s">
        <v>81</v>
      </c>
      <c r="DZ1" s="14" t="s">
        <v>82</v>
      </c>
      <c r="EA1" s="14" t="s">
        <v>1</v>
      </c>
      <c r="EE1" s="15"/>
      <c r="EF1" s="16"/>
      <c r="EG1" s="16"/>
      <c r="EH1" s="16"/>
      <c r="EK1" s="13"/>
      <c r="ET1" s="15"/>
      <c r="EU1" s="16"/>
      <c r="EV1" s="16"/>
      <c r="EW1" s="16"/>
      <c r="EZ1" s="13"/>
      <c r="FI1" s="15"/>
      <c r="FJ1" s="16"/>
      <c r="FK1" s="16"/>
      <c r="FL1" s="16"/>
    </row>
    <row r="2" spans="1:168">
      <c r="A2" s="18">
        <f>Eredmény!D8</f>
        <v>0</v>
      </c>
      <c r="B2" s="14">
        <f>IF($A$2=Alapadat!$P2,Alapadat!$Q2,0)</f>
        <v>0</v>
      </c>
      <c r="C2" s="14">
        <f>IF($A$2=Alapadat!$P2,Alapadat!$R2,0)</f>
        <v>0</v>
      </c>
      <c r="D2" s="14">
        <f>IF(C2&gt;0,B2,0)</f>
        <v>0</v>
      </c>
      <c r="E2" s="14">
        <f>IF(C2&gt;0,LN(B2),0)</f>
        <v>0</v>
      </c>
      <c r="F2" s="14">
        <f>(E2^2)</f>
        <v>0</v>
      </c>
      <c r="G2" s="14">
        <f>(C2^2)</f>
        <v>0</v>
      </c>
      <c r="H2" s="14">
        <f>(E2*C2)</f>
        <v>0</v>
      </c>
      <c r="I2" s="14">
        <f>IF(B2=0,0,IF(C2&gt;0,C2,IF(J$1&lt;2,0,($J$14+$J$11*LN(B2)))))</f>
        <v>0</v>
      </c>
      <c r="J2" s="14">
        <f>SUM(D:D)</f>
        <v>0</v>
      </c>
      <c r="K2" s="14" t="s">
        <v>51</v>
      </c>
      <c r="L2" s="56">
        <f>(B2/200)^2*PI()</f>
        <v>0</v>
      </c>
      <c r="M2" s="14">
        <f>Szilv($A$2,Eredmény!$H$3,B2)</f>
        <v>0</v>
      </c>
      <c r="N2" s="14">
        <f>skf_b2($A$2,B2,I2)</f>
        <v>0</v>
      </c>
      <c r="O2" s="14">
        <f>IF(B2&gt;0,1,0)</f>
        <v>0</v>
      </c>
      <c r="P2" s="18">
        <f>Eredmény!F8</f>
        <v>0</v>
      </c>
      <c r="Q2" s="14">
        <f>IF($P$2=Alapadat!$P2,Alapadat!$Q2,0)</f>
        <v>0</v>
      </c>
      <c r="R2" s="14">
        <f>IF($P$2=Alapadat!$P2,Alapadat!$R2,0)</f>
        <v>0</v>
      </c>
      <c r="S2" s="14">
        <f>IF(R2&gt;0,Q2,0)</f>
        <v>0</v>
      </c>
      <c r="T2" s="14">
        <f>IF(R2&gt;0,LN(Q2),0)</f>
        <v>0</v>
      </c>
      <c r="U2" s="14">
        <f>(T2^2)</f>
        <v>0</v>
      </c>
      <c r="V2" s="14">
        <f>(R2^2)</f>
        <v>0</v>
      </c>
      <c r="W2" s="14">
        <f>(T2*R2)</f>
        <v>0</v>
      </c>
      <c r="X2" s="14">
        <f>IF(Q2=0,0,IF(R2&gt;0,R2,IF(Y$1&lt;2,0,($Y$14+$Y$11*LN(Q2)))))</f>
        <v>0</v>
      </c>
      <c r="Y2" s="14">
        <f>SUM(S:S)</f>
        <v>0</v>
      </c>
      <c r="Z2" s="56">
        <f>(Q2/200)^2*PI()</f>
        <v>0</v>
      </c>
      <c r="AA2" s="14">
        <f>Szilv($P$2,Eredmény!$H$3,Q2)</f>
        <v>0</v>
      </c>
      <c r="AB2" s="14">
        <f>skf_b2($P$2,Q2,X2)</f>
        <v>0</v>
      </c>
      <c r="AC2" s="14">
        <f>IF(Q2&gt;0,1,0)</f>
        <v>0</v>
      </c>
      <c r="AD2" s="18">
        <f>Eredmény!H8</f>
        <v>0</v>
      </c>
      <c r="AE2" s="14">
        <f>IF($AD$2=Alapadat!$P2,Alapadat!$Q2,0)</f>
        <v>0</v>
      </c>
      <c r="AF2" s="14">
        <f>IF($AD$2=Alapadat!$P2,Alapadat!$R2,0)</f>
        <v>0</v>
      </c>
      <c r="AG2" s="14">
        <f>IF(AF2&gt;0,AE2,0)</f>
        <v>0</v>
      </c>
      <c r="AH2" s="14">
        <f>IF(AF2&gt;0,LN(AE2),0)</f>
        <v>0</v>
      </c>
      <c r="AI2" s="14">
        <f>(AH2^2)</f>
        <v>0</v>
      </c>
      <c r="AJ2" s="14">
        <f>(AF2^2)</f>
        <v>0</v>
      </c>
      <c r="AK2" s="14">
        <f>(AH2*AF2)</f>
        <v>0</v>
      </c>
      <c r="AL2" s="14">
        <f>IF(AE2=0,0,IF(AF2&gt;0,AF2,IF(AM$1&lt;2,0,($AM$14+$AM$11*LN(AE2)))))</f>
        <v>0</v>
      </c>
      <c r="AM2" s="14">
        <f>SUM(AG:AG)</f>
        <v>0</v>
      </c>
      <c r="AN2" s="56">
        <f>(AE2/200)^2*PI()</f>
        <v>0</v>
      </c>
      <c r="AO2" s="14">
        <f>Szilv($AD$2,Eredmény!$H$3,AE2)</f>
        <v>0</v>
      </c>
      <c r="AP2" s="14">
        <f>skf_b2($AD$2,AE2,AL2)</f>
        <v>0</v>
      </c>
      <c r="AQ2" s="14">
        <f>IF(AE2&gt;0,1,0)</f>
        <v>0</v>
      </c>
      <c r="AR2" s="18">
        <f>Eredmény!J8</f>
        <v>0</v>
      </c>
      <c r="AS2" s="14">
        <f>IF($AR$2=Alapadat!$P2,Alapadat!$Q2,0)</f>
        <v>0</v>
      </c>
      <c r="AT2" s="14">
        <f>IF($AR$2=Alapadat!$P2,Alapadat!$R2,0)</f>
        <v>0</v>
      </c>
      <c r="AU2" s="14">
        <f>IF(AT2&gt;0,AS2,0)</f>
        <v>0</v>
      </c>
      <c r="AV2" s="14">
        <f>IF(AT2&gt;0,LN(AS2),0)</f>
        <v>0</v>
      </c>
      <c r="AW2" s="14">
        <f>(AV2^2)</f>
        <v>0</v>
      </c>
      <c r="AX2" s="14">
        <f>(AT2^2)</f>
        <v>0</v>
      </c>
      <c r="AY2" s="14">
        <f>(AV2*AT2)</f>
        <v>0</v>
      </c>
      <c r="AZ2" s="14">
        <f>IF(AS2=0,0,IF(AT2&gt;0,AT2,IF(BA$1&lt;2,0,($BA$14+$BA$11*LN(AS2)))))</f>
        <v>0</v>
      </c>
      <c r="BA2" s="14">
        <f>SUM(AU:AU)</f>
        <v>0</v>
      </c>
      <c r="BB2" s="56">
        <f>(AS2/200)^2*PI()</f>
        <v>0</v>
      </c>
      <c r="BC2" s="14">
        <f>Szilv($AR$2,Eredmény!$H$3,AS2)</f>
        <v>0</v>
      </c>
      <c r="BD2" s="14">
        <f>skf_b2($AR$2,AS2,AZ2)</f>
        <v>0</v>
      </c>
      <c r="BE2" s="14">
        <f>IF(AS2&gt;0,1,0)</f>
        <v>0</v>
      </c>
      <c r="BF2" s="18">
        <f>Eredmény!L8</f>
        <v>0</v>
      </c>
      <c r="BG2" s="14">
        <f>IF($BF$2=Alapadat!$P2,Alapadat!$Q2,0)</f>
        <v>0</v>
      </c>
      <c r="BH2" s="14">
        <f>IF($BF$2=Alapadat!$P2,Alapadat!$R2,0)</f>
        <v>0</v>
      </c>
      <c r="BI2" s="14">
        <f>IF(BH2&gt;0,BG2,0)</f>
        <v>0</v>
      </c>
      <c r="BJ2" s="14">
        <f>IF(BH2&gt;0,LN(BG2),0)</f>
        <v>0</v>
      </c>
      <c r="BK2" s="14">
        <f>(BJ2^2)</f>
        <v>0</v>
      </c>
      <c r="BL2" s="14">
        <f>(BH2^2)</f>
        <v>0</v>
      </c>
      <c r="BM2" s="14">
        <f>(BJ2*BH2)</f>
        <v>0</v>
      </c>
      <c r="BN2" s="14">
        <f>IF(BG2=0,0,IF(BH2&gt;0,BH2,IF(BO$1&lt;2,0,($BO$14+$BO$11*LN(BG2)))))</f>
        <v>0</v>
      </c>
      <c r="BO2" s="14">
        <f>SUM(BI:BI)</f>
        <v>0</v>
      </c>
      <c r="BP2" s="56">
        <f>(BG2/200)^2*PI()</f>
        <v>0</v>
      </c>
      <c r="BQ2" s="14">
        <f>Szilv($BF$2,Eredmény!$H$3,BG2)</f>
        <v>0</v>
      </c>
      <c r="BR2" s="14">
        <f>skf_b2($BF$2,BG2,BN2)</f>
        <v>0</v>
      </c>
      <c r="BS2" s="14">
        <f>IF(BG2&gt;0,1,0)</f>
        <v>0</v>
      </c>
      <c r="BU2" s="18">
        <f>Eredmény!N8</f>
        <v>0</v>
      </c>
      <c r="BV2" s="14">
        <f>IF($BU$2=Alapadat!$P2,Alapadat!$Q2,0)</f>
        <v>0</v>
      </c>
      <c r="BW2" s="14">
        <f>IF($BU$2=Alapadat!$P2,Alapadat!$R2,0)</f>
        <v>0</v>
      </c>
      <c r="BX2" s="14">
        <f>IF(BW2&gt;0,BV2,0)</f>
        <v>0</v>
      </c>
      <c r="BY2" s="14">
        <f>IF(BW2&gt;0,LN(BV2),0)</f>
        <v>0</v>
      </c>
      <c r="BZ2" s="14">
        <f>(BY2^2)</f>
        <v>0</v>
      </c>
      <c r="CA2" s="14">
        <f>(BW2^2)</f>
        <v>0</v>
      </c>
      <c r="CB2" s="14">
        <f>(BY2*BW2)</f>
        <v>0</v>
      </c>
      <c r="CC2" s="14">
        <f>IF(BV2=0,0,IF(BW2&gt;0,BW2,IF(CD$1&lt;2,0,($CD$14+$CD$11*LN(BV2)))))</f>
        <v>0</v>
      </c>
      <c r="CD2" s="14">
        <f>SUM(BX:BX)</f>
        <v>0</v>
      </c>
      <c r="CE2" s="56">
        <f>(BV2/200)^2*PI()</f>
        <v>0</v>
      </c>
      <c r="CF2" s="14">
        <f>Szilv($BU$2,Eredmény!$H$3,BV2)</f>
        <v>0</v>
      </c>
      <c r="CG2" s="14">
        <f>skf_b2($BU$2,BV2,CC2)</f>
        <v>0</v>
      </c>
      <c r="CH2" s="14">
        <f>IF(BV2&gt;0,1,0)</f>
        <v>0</v>
      </c>
      <c r="CJ2" s="18">
        <f>Eredmény!P8</f>
        <v>0</v>
      </c>
      <c r="CK2" s="14">
        <f>IF($CJ$2=Alapadat!$P2,Alapadat!$Q2,0)</f>
        <v>0</v>
      </c>
      <c r="CL2" s="14">
        <f>IF($CJ$2=Alapadat!$P2,Alapadat!$R2,0)</f>
        <v>0</v>
      </c>
      <c r="CM2" s="14">
        <f>IF(CL2&gt;0,CK2,0)</f>
        <v>0</v>
      </c>
      <c r="CN2" s="14">
        <f>IF(CL2&gt;0,LN(CK2),0)</f>
        <v>0</v>
      </c>
      <c r="CO2" s="14">
        <f>(CN2^2)</f>
        <v>0</v>
      </c>
      <c r="CP2" s="14">
        <f>(CL2^2)</f>
        <v>0</v>
      </c>
      <c r="CQ2" s="14">
        <f>(CN2*CL2)</f>
        <v>0</v>
      </c>
      <c r="CR2" s="14">
        <f>IF(CK2=0,0,IF(CL2&gt;0,CL2,IF(CS$1&lt;2,0,($CS$14+$CS$11*LN(CK2)))))</f>
        <v>0</v>
      </c>
      <c r="CS2" s="14">
        <f>SUM(CM:CM)</f>
        <v>0</v>
      </c>
      <c r="CT2" s="56">
        <f>(CK2/200)^2*PI()</f>
        <v>0</v>
      </c>
      <c r="CU2" s="14">
        <f>Szilv($CJ$2,Eredmény!$H$3,CK2)</f>
        <v>0</v>
      </c>
      <c r="CV2" s="14">
        <f>skf_b2($CJ$2,CK2,CR2)</f>
        <v>0</v>
      </c>
      <c r="CW2" s="14">
        <f>IF(CK2&gt;0,1,0)</f>
        <v>0</v>
      </c>
      <c r="CY2" s="18">
        <f>Eredmény!R8</f>
        <v>0</v>
      </c>
      <c r="CZ2" s="14">
        <f>IF($CY$2=Alapadat!$P2,Alapadat!$Q2,0)</f>
        <v>0</v>
      </c>
      <c r="DA2" s="14">
        <f>IF($CY$2=Alapadat!$P2,Alapadat!$R2,0)</f>
        <v>0</v>
      </c>
      <c r="DB2" s="14">
        <f>IF(DA2&gt;0,CZ2,0)</f>
        <v>0</v>
      </c>
      <c r="DC2" s="14">
        <f>IF(DA2&gt;0,LN(CZ2),0)</f>
        <v>0</v>
      </c>
      <c r="DD2" s="14">
        <f>(DC2^2)</f>
        <v>0</v>
      </c>
      <c r="DE2" s="14">
        <f>(DA2^2)</f>
        <v>0</v>
      </c>
      <c r="DF2" s="14">
        <f>(DC2*DA2)</f>
        <v>0</v>
      </c>
      <c r="DG2" s="14">
        <f>IF(CZ2=0,0,IF(DA2&gt;0,DA2,IF(DH$1&lt;2,0,($DH$14+$DH$11*LN(CZ2)))))</f>
        <v>0</v>
      </c>
      <c r="DH2" s="14">
        <f>SUM(DB:DB)</f>
        <v>0</v>
      </c>
      <c r="DI2" s="56">
        <f>(CZ2/200)^2*PI()</f>
        <v>0</v>
      </c>
      <c r="DJ2" s="14">
        <f>Szilv($CY$2,Eredmény!$H$3,CZ2)</f>
        <v>0</v>
      </c>
      <c r="DK2" s="14">
        <f>skf_b2($CY$2,CZ2,DG2)</f>
        <v>0</v>
      </c>
      <c r="DL2" s="14">
        <f>IF(CZ2&gt;0,1,0)</f>
        <v>0</v>
      </c>
      <c r="DN2" s="18">
        <f>Eredmény!T8</f>
        <v>0</v>
      </c>
      <c r="DO2" s="14">
        <f>IF($DN$2=Alapadat!$P2,Alapadat!$Q2,0)</f>
        <v>0</v>
      </c>
      <c r="DP2" s="14">
        <f>IF($DN$2=Alapadat!$P2,Alapadat!$R2,0)</f>
        <v>0</v>
      </c>
      <c r="DQ2" s="14">
        <f>IF(DP2&gt;0,DO2,0)</f>
        <v>0</v>
      </c>
      <c r="DR2" s="14">
        <f>IF(DP2&gt;0,LN(DO2),0)</f>
        <v>0</v>
      </c>
      <c r="DS2" s="14">
        <f>(DR2^2)</f>
        <v>0</v>
      </c>
      <c r="DT2" s="14">
        <f>(DP2^2)</f>
        <v>0</v>
      </c>
      <c r="DU2" s="14">
        <f>(DR2*DP2)</f>
        <v>0</v>
      </c>
      <c r="DV2" s="14">
        <f>IF(DO2=0,0,IF(DP2&gt;0,DP2,IF(DW$1&lt;2,0,($DW$14+$DW$11*LN(DO2)))))</f>
        <v>0</v>
      </c>
      <c r="DW2" s="14">
        <f>SUM(DQ:DQ)</f>
        <v>0</v>
      </c>
      <c r="DX2" s="56">
        <f>(DO2/200)^2*PI()</f>
        <v>0</v>
      </c>
      <c r="DY2" s="14">
        <f>Szilv($DN$2,Eredmény!$H$3,DO2)</f>
        <v>0</v>
      </c>
      <c r="DZ2" s="14">
        <f>skf_b2($DN$2,DO2,DV2)</f>
        <v>0</v>
      </c>
      <c r="EA2" s="14">
        <f>IF(DO2&gt;0,1,0)</f>
        <v>0</v>
      </c>
      <c r="EE2" s="17"/>
      <c r="EF2" s="17"/>
      <c r="EG2" s="17"/>
      <c r="EH2" s="17"/>
      <c r="EK2" s="13"/>
      <c r="ET2" s="17"/>
      <c r="EU2" s="17"/>
      <c r="EV2" s="17"/>
      <c r="EW2" s="17"/>
      <c r="EZ2" s="13"/>
      <c r="FI2" s="17"/>
      <c r="FJ2" s="17"/>
      <c r="FK2" s="17"/>
      <c r="FL2" s="17"/>
    </row>
    <row r="3" spans="1:168">
      <c r="A3" s="14" t="s">
        <v>2</v>
      </c>
      <c r="B3" s="14">
        <f>IF($A$2=Alapadat!$P3,Alapadat!$Q3,0)</f>
        <v>0</v>
      </c>
      <c r="C3" s="14">
        <f>IF($A$2=Alapadat!$P3,Alapadat!$R3,0)</f>
        <v>0</v>
      </c>
      <c r="D3" s="14">
        <f t="shared" ref="D3:D66" si="0">IF(C3&gt;0,B3,0)</f>
        <v>0</v>
      </c>
      <c r="E3" s="14">
        <f t="shared" ref="E3:E66" si="1">IF(C3&gt;0,LN(B3),0)</f>
        <v>0</v>
      </c>
      <c r="F3" s="14">
        <f t="shared" ref="F3:F66" si="2">(E3^2)</f>
        <v>0</v>
      </c>
      <c r="G3" s="14">
        <f t="shared" ref="G3:G66" si="3">(C3^2)</f>
        <v>0</v>
      </c>
      <c r="H3" s="14">
        <f t="shared" ref="H3:H66" si="4">(E3*C3)</f>
        <v>0</v>
      </c>
      <c r="I3" s="14">
        <f t="shared" ref="I3:I66" si="5">IF(B3=0,0,IF(C3&gt;0,C3,IF(J$1&lt;2,0,($J$14+$J$11*LN(B3)))))</f>
        <v>0</v>
      </c>
      <c r="J3" s="14">
        <f>SUM(C:C)</f>
        <v>0</v>
      </c>
      <c r="K3" s="14" t="s">
        <v>52</v>
      </c>
      <c r="L3" s="56">
        <f t="shared" ref="L3:L66" si="6">(B3/200)^2*PI()</f>
        <v>0</v>
      </c>
      <c r="M3" s="14">
        <f>Szilv($A$2,Eredmény!$H$3,B3)</f>
        <v>0</v>
      </c>
      <c r="N3" s="14">
        <f t="shared" ref="N3:N66" si="7">skf_b2($A$2,B3,I3)</f>
        <v>0</v>
      </c>
      <c r="O3" s="14">
        <f t="shared" ref="O3:O66" si="8">IF(B3&gt;0,1,0)</f>
        <v>0</v>
      </c>
      <c r="P3" s="14" t="s">
        <v>2</v>
      </c>
      <c r="Q3" s="14">
        <f>IF($P$2=Alapadat!$P3,Alapadat!$Q3,0)</f>
        <v>0</v>
      </c>
      <c r="R3" s="14">
        <f>IF($P$2=Alapadat!$P3,Alapadat!$R3,0)</f>
        <v>0</v>
      </c>
      <c r="S3" s="14">
        <f t="shared" ref="S3:S66" si="9">IF(R3&gt;0,Q3,0)</f>
        <v>0</v>
      </c>
      <c r="T3" s="14">
        <f t="shared" ref="T3:T66" si="10">IF(R3&gt;0,LN(Q3),0)</f>
        <v>0</v>
      </c>
      <c r="U3" s="14">
        <f t="shared" ref="U3:U66" si="11">(T3^2)</f>
        <v>0</v>
      </c>
      <c r="V3" s="14">
        <f t="shared" ref="V3:V66" si="12">(R3^2)</f>
        <v>0</v>
      </c>
      <c r="W3" s="14">
        <f t="shared" ref="W3:W66" si="13">(T3*R3)</f>
        <v>0</v>
      </c>
      <c r="X3" s="14">
        <f t="shared" ref="X3:X66" si="14">IF(Q3=0,0,IF(R3&gt;0,R3,IF(Y$1&lt;2,0,($Y$14+$Y$11*LN(Q3)))))</f>
        <v>0</v>
      </c>
      <c r="Y3" s="14">
        <f>SUM(R:R)</f>
        <v>0</v>
      </c>
      <c r="Z3" s="56">
        <f t="shared" ref="Z3:Z11" si="15">(Q3/200)^2*PI()</f>
        <v>0</v>
      </c>
      <c r="AA3" s="14">
        <f>Szilv($P$2,Eredmény!$H$3,Q3)</f>
        <v>0</v>
      </c>
      <c r="AB3" s="14">
        <f t="shared" ref="AB3:AB66" si="16">skf_b2($P$2,Q3,X3)</f>
        <v>0</v>
      </c>
      <c r="AC3" s="14">
        <f t="shared" ref="AC3:AC66" si="17">IF(Q3&gt;0,1,0)</f>
        <v>0</v>
      </c>
      <c r="AD3" s="14" t="s">
        <v>2</v>
      </c>
      <c r="AE3" s="14">
        <f>IF($AD$2=Alapadat!$P3,Alapadat!$Q3,0)</f>
        <v>0</v>
      </c>
      <c r="AF3" s="14">
        <f>IF($AD$2=Alapadat!$P3,Alapadat!$R3,0)</f>
        <v>0</v>
      </c>
      <c r="AG3" s="14">
        <f t="shared" ref="AG3:AG66" si="18">IF(AF3&gt;0,AE3,0)</f>
        <v>0</v>
      </c>
      <c r="AH3" s="14">
        <f t="shared" ref="AH3:AH66" si="19">IF(AF3&gt;0,LN(AE3),0)</f>
        <v>0</v>
      </c>
      <c r="AI3" s="14">
        <f t="shared" ref="AI3:AI66" si="20">(AH3^2)</f>
        <v>0</v>
      </c>
      <c r="AJ3" s="14">
        <f t="shared" ref="AJ3:AJ66" si="21">(AF3^2)</f>
        <v>0</v>
      </c>
      <c r="AK3" s="14">
        <f t="shared" ref="AK3:AK66" si="22">(AH3*AF3)</f>
        <v>0</v>
      </c>
      <c r="AL3" s="14">
        <f t="shared" ref="AL3:AL66" si="23">IF(AE3=0,0,IF(AF3&gt;0,AF3,IF(AM$1&lt;2,0,($AM$14+$AM$11*LN(AE3)))))</f>
        <v>0</v>
      </c>
      <c r="AM3" s="14">
        <f>SUM(AF:AF)</f>
        <v>0</v>
      </c>
      <c r="AN3" s="56">
        <f t="shared" ref="AN3:AN66" si="24">(AE3/200)^2*PI()</f>
        <v>0</v>
      </c>
      <c r="AO3" s="14">
        <f>Szilv($AD$2,Eredmény!$H$3,AE3)</f>
        <v>0</v>
      </c>
      <c r="AP3" s="14">
        <f t="shared" ref="AP3:AP66" si="25">skf_b2($AD$2,AE3,AL3)</f>
        <v>0</v>
      </c>
      <c r="AQ3" s="14">
        <f t="shared" ref="AQ3:AQ66" si="26">IF(AE3&gt;0,1,0)</f>
        <v>0</v>
      </c>
      <c r="AR3" s="14" t="s">
        <v>2</v>
      </c>
      <c r="AS3" s="14">
        <f>IF($AR$2=Alapadat!$P3,Alapadat!$Q3,0)</f>
        <v>0</v>
      </c>
      <c r="AT3" s="14">
        <f>IF($AR$2=Alapadat!$P3,Alapadat!$R3,0)</f>
        <v>0</v>
      </c>
      <c r="AU3" s="14">
        <f t="shared" ref="AU3:AU66" si="27">IF(AT3&gt;0,AS3,0)</f>
        <v>0</v>
      </c>
      <c r="AV3" s="14">
        <f t="shared" ref="AV3:AV66" si="28">IF(AT3&gt;0,LN(AS3),0)</f>
        <v>0</v>
      </c>
      <c r="AW3" s="14">
        <f t="shared" ref="AW3:AW66" si="29">(AV3^2)</f>
        <v>0</v>
      </c>
      <c r="AX3" s="14">
        <f t="shared" ref="AX3:AX66" si="30">(AT3^2)</f>
        <v>0</v>
      </c>
      <c r="AY3" s="14">
        <f t="shared" ref="AY3:AY66" si="31">(AV3*AT3)</f>
        <v>0</v>
      </c>
      <c r="AZ3" s="14">
        <f t="shared" ref="AZ3:AZ66" si="32">IF(AS3=0,0,IF(AT3&gt;0,AT3,IF(BA$1&lt;2,0,($BA$14+$BA$11*LN(AS3)))))</f>
        <v>0</v>
      </c>
      <c r="BA3" s="14">
        <f>SUM(AT:AT)</f>
        <v>0</v>
      </c>
      <c r="BB3" s="56">
        <f t="shared" ref="BB3:BB66" si="33">(AS3/200)^2*PI()</f>
        <v>0</v>
      </c>
      <c r="BC3" s="14">
        <f>Szilv($AR$2,Eredmény!$H$3,AS3)</f>
        <v>0</v>
      </c>
      <c r="BD3" s="14">
        <f t="shared" ref="BD3:BD66" si="34">skf_b2($AR$2,AS3,AZ3)</f>
        <v>0</v>
      </c>
      <c r="BE3" s="14">
        <f t="shared" ref="BE3:BE66" si="35">IF(AS3&gt;0,1,0)</f>
        <v>0</v>
      </c>
      <c r="BF3" s="14" t="s">
        <v>2</v>
      </c>
      <c r="BG3" s="14">
        <f>IF($BF$2=Alapadat!$P3,Alapadat!$Q3,0)</f>
        <v>0</v>
      </c>
      <c r="BH3" s="14">
        <f>IF($BF$2=Alapadat!$P3,Alapadat!$R3,0)</f>
        <v>0</v>
      </c>
      <c r="BI3" s="14">
        <f t="shared" ref="BI3:BI66" si="36">IF(BH3&gt;0,BG3,0)</f>
        <v>0</v>
      </c>
      <c r="BJ3" s="14">
        <f t="shared" ref="BJ3:BJ66" si="37">IF(BH3&gt;0,LN(BG3),0)</f>
        <v>0</v>
      </c>
      <c r="BK3" s="14">
        <f t="shared" ref="BK3:BK66" si="38">(BJ3^2)</f>
        <v>0</v>
      </c>
      <c r="BL3" s="14">
        <f t="shared" ref="BL3:BL66" si="39">(BH3^2)</f>
        <v>0</v>
      </c>
      <c r="BM3" s="14">
        <f t="shared" ref="BM3:BM66" si="40">(BJ3*BH3)</f>
        <v>0</v>
      </c>
      <c r="BN3" s="14">
        <f t="shared" ref="BN3:BN66" si="41">IF(BG3=0,0,IF(BH3&gt;0,BH3,IF(BO$1&lt;2,0,($BO$14+$BO$11*LN(BG3)))))</f>
        <v>0</v>
      </c>
      <c r="BO3" s="14">
        <f>SUM(BH:BH)</f>
        <v>0</v>
      </c>
      <c r="BP3" s="56">
        <f t="shared" ref="BP3:BP66" si="42">(BG3/200)^2*PI()</f>
        <v>0</v>
      </c>
      <c r="BQ3" s="14">
        <f>Szilv($BF$2,Eredmény!$H$3,BG3)</f>
        <v>0</v>
      </c>
      <c r="BR3" s="14">
        <f t="shared" ref="BR3:BR66" si="43">skf_b2($BF$2,BG3,BN3)</f>
        <v>0</v>
      </c>
      <c r="BS3" s="14">
        <f t="shared" ref="BS3:BS66" si="44">IF(BG3&gt;0,1,0)</f>
        <v>0</v>
      </c>
      <c r="BU3" s="14" t="s">
        <v>2</v>
      </c>
      <c r="BV3" s="14">
        <f>IF($BU$2=Alapadat!$P3,Alapadat!$Q3,0)</f>
        <v>0</v>
      </c>
      <c r="BW3" s="14">
        <f>IF($BU$2=Alapadat!$P3,Alapadat!$R3,0)</f>
        <v>0</v>
      </c>
      <c r="BX3" s="14">
        <f t="shared" ref="BX3:BX66" si="45">IF(BW3&gt;0,BV3,0)</f>
        <v>0</v>
      </c>
      <c r="BY3" s="14">
        <f t="shared" ref="BY3:BY66" si="46">IF(BW3&gt;0,LN(BV3),0)</f>
        <v>0</v>
      </c>
      <c r="BZ3" s="14">
        <f t="shared" ref="BZ3:BZ66" si="47">(BY3^2)</f>
        <v>0</v>
      </c>
      <c r="CA3" s="14">
        <f t="shared" ref="CA3:CA66" si="48">(BW3^2)</f>
        <v>0</v>
      </c>
      <c r="CB3" s="14">
        <f t="shared" ref="CB3:CB66" si="49">(BY3*BW3)</f>
        <v>0</v>
      </c>
      <c r="CC3" s="14">
        <f t="shared" ref="CC3:CC66" si="50">IF(BV3=0,0,IF(BW3&gt;0,BW3,IF(CD$1&lt;2,0,($CD$14+$CD$11*LN(BV3)))))</f>
        <v>0</v>
      </c>
      <c r="CD3" s="14">
        <f>SUM(BW:BW)</f>
        <v>0</v>
      </c>
      <c r="CE3" s="56">
        <f t="shared" ref="CE3:CE66" si="51">(BV3/200)^2*PI()</f>
        <v>0</v>
      </c>
      <c r="CF3" s="14">
        <f>Szilv($BU$2,Eredmény!$H$3,BV3)</f>
        <v>0</v>
      </c>
      <c r="CG3" s="14">
        <f t="shared" ref="CG3:CG66" si="52">skf_b2($BU$2,BV3,CC3)</f>
        <v>0</v>
      </c>
      <c r="CH3" s="14">
        <f t="shared" ref="CH3:CH66" si="53">IF(BV3&gt;0,1,0)</f>
        <v>0</v>
      </c>
      <c r="CJ3" s="14" t="s">
        <v>2</v>
      </c>
      <c r="CK3" s="14">
        <f>IF($CJ$2=Alapadat!$P3,Alapadat!$Q3,0)</f>
        <v>0</v>
      </c>
      <c r="CL3" s="14">
        <f>IF($CJ$2=Alapadat!$P3,Alapadat!$R3,0)</f>
        <v>0</v>
      </c>
      <c r="CM3" s="14">
        <f t="shared" ref="CM3:CM66" si="54">IF(CL3&gt;0,CK3,0)</f>
        <v>0</v>
      </c>
      <c r="CN3" s="14">
        <f t="shared" ref="CN3:CN66" si="55">IF(CL3&gt;0,LN(CK3),0)</f>
        <v>0</v>
      </c>
      <c r="CO3" s="14">
        <f t="shared" ref="CO3:CO66" si="56">(CN3^2)</f>
        <v>0</v>
      </c>
      <c r="CP3" s="14">
        <f t="shared" ref="CP3:CP66" si="57">(CL3^2)</f>
        <v>0</v>
      </c>
      <c r="CQ3" s="14">
        <f t="shared" ref="CQ3:CQ66" si="58">(CN3*CL3)</f>
        <v>0</v>
      </c>
      <c r="CR3" s="14">
        <f t="shared" ref="CR3:CR66" si="59">IF(CK3=0,0,IF(CL3&gt;0,CL3,IF(CS$1&lt;2,0,($CS$14+$CS$11*LN(CK3)))))</f>
        <v>0</v>
      </c>
      <c r="CS3" s="14">
        <f>SUM(CL:CL)</f>
        <v>0</v>
      </c>
      <c r="CT3" s="56">
        <f t="shared" ref="CT3:CT66" si="60">(CK3/200)^2*PI()</f>
        <v>0</v>
      </c>
      <c r="CU3" s="14">
        <f>Szilv($CJ$2,Eredmény!$H$3,CK3)</f>
        <v>0</v>
      </c>
      <c r="CV3" s="14">
        <f t="shared" ref="CV3:CV66" si="61">skf_b2($CJ$2,CK3,CR3)</f>
        <v>0</v>
      </c>
      <c r="CW3" s="14">
        <f t="shared" ref="CW3:CW66" si="62">IF(CK3&gt;0,1,0)</f>
        <v>0</v>
      </c>
      <c r="CY3" s="14" t="s">
        <v>2</v>
      </c>
      <c r="CZ3" s="14">
        <f>IF($CY$2=Alapadat!$P3,Alapadat!$Q3,0)</f>
        <v>0</v>
      </c>
      <c r="DA3" s="14">
        <f>IF($CY$2=Alapadat!$P3,Alapadat!$R3,0)</f>
        <v>0</v>
      </c>
      <c r="DB3" s="14">
        <f t="shared" ref="DB3:DB66" si="63">IF(DA3&gt;0,CZ3,0)</f>
        <v>0</v>
      </c>
      <c r="DC3" s="14">
        <f t="shared" ref="DC3:DC66" si="64">IF(DA3&gt;0,LN(CZ3),0)</f>
        <v>0</v>
      </c>
      <c r="DD3" s="14">
        <f t="shared" ref="DD3:DD66" si="65">(DC3^2)</f>
        <v>0</v>
      </c>
      <c r="DE3" s="14">
        <f t="shared" ref="DE3:DE66" si="66">(DA3^2)</f>
        <v>0</v>
      </c>
      <c r="DF3" s="14">
        <f t="shared" ref="DF3:DF66" si="67">(DC3*DA3)</f>
        <v>0</v>
      </c>
      <c r="DG3" s="14">
        <f t="shared" ref="DG3:DG66" si="68">IF(CZ3=0,0,IF(DA3&gt;0,DA3,IF(DH$1&lt;2,0,($DH$14+$DH$11*LN(CZ3)))))</f>
        <v>0</v>
      </c>
      <c r="DH3" s="14">
        <f>SUM(DA:DA)</f>
        <v>0</v>
      </c>
      <c r="DI3" s="56">
        <f t="shared" ref="DI3:DI66" si="69">(CZ3/200)^2*PI()</f>
        <v>0</v>
      </c>
      <c r="DJ3" s="14">
        <f>Szilv($CY$2,Eredmény!$H$3,CZ3)</f>
        <v>0</v>
      </c>
      <c r="DK3" s="14">
        <f t="shared" ref="DK3:DK66" si="70">skf_b2($CY$2,CZ3,DG3)</f>
        <v>0</v>
      </c>
      <c r="DL3" s="14">
        <f t="shared" ref="DL3:DL66" si="71">IF(CZ3&gt;0,1,0)</f>
        <v>0</v>
      </c>
      <c r="DN3" s="14" t="s">
        <v>2</v>
      </c>
      <c r="DO3" s="14">
        <f>IF($DN$2=Alapadat!$P3,Alapadat!$Q3,0)</f>
        <v>0</v>
      </c>
      <c r="DP3" s="14">
        <f>IF($DN$2=Alapadat!$P3,Alapadat!$R3,0)</f>
        <v>0</v>
      </c>
      <c r="DQ3" s="14">
        <f t="shared" ref="DQ3:DQ66" si="72">IF(DP3&gt;0,DO3,0)</f>
        <v>0</v>
      </c>
      <c r="DR3" s="14">
        <f t="shared" ref="DR3:DR66" si="73">IF(DP3&gt;0,LN(DO3),0)</f>
        <v>0</v>
      </c>
      <c r="DS3" s="14">
        <f t="shared" ref="DS3:DS66" si="74">(DR3^2)</f>
        <v>0</v>
      </c>
      <c r="DT3" s="14">
        <f t="shared" ref="DT3:DT66" si="75">(DP3^2)</f>
        <v>0</v>
      </c>
      <c r="DU3" s="14">
        <f t="shared" ref="DU3:DU66" si="76">(DR3*DP3)</f>
        <v>0</v>
      </c>
      <c r="DV3" s="14">
        <f t="shared" ref="DV3:DV66" si="77">IF(DO3=0,0,IF(DP3&gt;0,DP3,IF(DW$1&lt;2,0,($DW$14+$DW$11*LN(DO3)))))</f>
        <v>0</v>
      </c>
      <c r="DW3" s="14">
        <f>SUM(DP:DP)</f>
        <v>0</v>
      </c>
      <c r="DX3" s="56">
        <f t="shared" ref="DX3:DX66" si="78">(DO3/200)^2*PI()</f>
        <v>0</v>
      </c>
      <c r="DY3" s="14">
        <f>Szilv($DN$2,Eredmény!$H$3,DO3)</f>
        <v>0</v>
      </c>
      <c r="DZ3" s="14">
        <f t="shared" ref="DZ3:DZ66" si="79">skf_b2($DN$2,DO3,DV3)</f>
        <v>0</v>
      </c>
      <c r="EA3" s="14">
        <f t="shared" ref="EA3:EA66" si="80">IF(DO3&gt;0,1,0)</f>
        <v>0</v>
      </c>
      <c r="EE3" s="17"/>
      <c r="EF3" s="17"/>
      <c r="EG3" s="17"/>
      <c r="EH3" s="17"/>
      <c r="ET3" s="17"/>
      <c r="EU3" s="17"/>
      <c r="EV3" s="17"/>
      <c r="EW3" s="17"/>
      <c r="FI3" s="17"/>
      <c r="FJ3" s="17"/>
      <c r="FK3" s="17"/>
      <c r="FL3" s="17"/>
    </row>
    <row r="4" spans="1:168">
      <c r="A4" s="14" t="s">
        <v>53</v>
      </c>
      <c r="B4" s="14">
        <f>IF($A$2=Alapadat!$P4,Alapadat!$Q4,0)</f>
        <v>0</v>
      </c>
      <c r="C4" s="14">
        <f>IF($A$2=Alapadat!$P4,Alapadat!$R4,0)</f>
        <v>0</v>
      </c>
      <c r="D4" s="14">
        <f t="shared" si="0"/>
        <v>0</v>
      </c>
      <c r="E4" s="14">
        <f t="shared" si="1"/>
        <v>0</v>
      </c>
      <c r="F4" s="14">
        <f t="shared" si="2"/>
        <v>0</v>
      </c>
      <c r="G4" s="14">
        <f t="shared" si="3"/>
        <v>0</v>
      </c>
      <c r="H4" s="14">
        <f t="shared" si="4"/>
        <v>0</v>
      </c>
      <c r="I4" s="14">
        <f t="shared" si="5"/>
        <v>0</v>
      </c>
      <c r="J4" s="14">
        <f>SUM(E:E)</f>
        <v>0</v>
      </c>
      <c r="K4" s="14" t="s">
        <v>54</v>
      </c>
      <c r="L4" s="56">
        <f t="shared" si="6"/>
        <v>0</v>
      </c>
      <c r="M4" s="14">
        <f>Szilv($A$2,Eredmény!$H$3,B4)</f>
        <v>0</v>
      </c>
      <c r="N4" s="14">
        <f t="shared" si="7"/>
        <v>0</v>
      </c>
      <c r="O4" s="14">
        <f t="shared" si="8"/>
        <v>0</v>
      </c>
      <c r="P4" s="14" t="s">
        <v>53</v>
      </c>
      <c r="Q4" s="14">
        <f>IF($P$2=Alapadat!$P4,Alapadat!$Q4,0)</f>
        <v>0</v>
      </c>
      <c r="R4" s="14">
        <f>IF($P$2=Alapadat!$P4,Alapadat!$R4,0)</f>
        <v>0</v>
      </c>
      <c r="S4" s="14">
        <f t="shared" si="9"/>
        <v>0</v>
      </c>
      <c r="T4" s="14">
        <f t="shared" si="10"/>
        <v>0</v>
      </c>
      <c r="U4" s="14">
        <f t="shared" si="11"/>
        <v>0</v>
      </c>
      <c r="V4" s="14">
        <f t="shared" si="12"/>
        <v>0</v>
      </c>
      <c r="W4" s="14">
        <f t="shared" si="13"/>
        <v>0</v>
      </c>
      <c r="X4" s="14">
        <f t="shared" si="14"/>
        <v>0</v>
      </c>
      <c r="Y4" s="14">
        <f>SUM(T:T)</f>
        <v>0</v>
      </c>
      <c r="Z4" s="56">
        <f t="shared" si="15"/>
        <v>0</v>
      </c>
      <c r="AA4" s="14">
        <f>Szilv($P$2,Eredmény!$H$3,Q4)</f>
        <v>0</v>
      </c>
      <c r="AB4" s="14">
        <f t="shared" si="16"/>
        <v>0</v>
      </c>
      <c r="AC4" s="14">
        <f t="shared" si="17"/>
        <v>0</v>
      </c>
      <c r="AD4" s="14" t="s">
        <v>53</v>
      </c>
      <c r="AE4" s="14">
        <f>IF($AD$2=Alapadat!$P4,Alapadat!$Q4,0)</f>
        <v>0</v>
      </c>
      <c r="AF4" s="14">
        <f>IF($AD$2=Alapadat!$P4,Alapadat!$R4,0)</f>
        <v>0</v>
      </c>
      <c r="AG4" s="14">
        <f t="shared" si="18"/>
        <v>0</v>
      </c>
      <c r="AH4" s="14">
        <f t="shared" si="19"/>
        <v>0</v>
      </c>
      <c r="AI4" s="14">
        <f t="shared" si="20"/>
        <v>0</v>
      </c>
      <c r="AJ4" s="14">
        <f t="shared" si="21"/>
        <v>0</v>
      </c>
      <c r="AK4" s="14">
        <f t="shared" si="22"/>
        <v>0</v>
      </c>
      <c r="AL4" s="14">
        <f t="shared" si="23"/>
        <v>0</v>
      </c>
      <c r="AM4" s="14">
        <f>SUM(AH:AH)</f>
        <v>0</v>
      </c>
      <c r="AN4" s="56">
        <f t="shared" si="24"/>
        <v>0</v>
      </c>
      <c r="AO4" s="14">
        <f>Szilv($AD$2,Eredmény!$H$3,AE4)</f>
        <v>0</v>
      </c>
      <c r="AP4" s="14">
        <f t="shared" si="25"/>
        <v>0</v>
      </c>
      <c r="AQ4" s="14">
        <f t="shared" si="26"/>
        <v>0</v>
      </c>
      <c r="AR4" s="14" t="s">
        <v>53</v>
      </c>
      <c r="AS4" s="14">
        <f>IF($AR$2=Alapadat!$P4,Alapadat!$Q4,0)</f>
        <v>0</v>
      </c>
      <c r="AT4" s="14">
        <f>IF($AR$2=Alapadat!$P4,Alapadat!$R4,0)</f>
        <v>0</v>
      </c>
      <c r="AU4" s="14">
        <f t="shared" si="27"/>
        <v>0</v>
      </c>
      <c r="AV4" s="14">
        <f t="shared" si="28"/>
        <v>0</v>
      </c>
      <c r="AW4" s="14">
        <f t="shared" si="29"/>
        <v>0</v>
      </c>
      <c r="AX4" s="14">
        <f t="shared" si="30"/>
        <v>0</v>
      </c>
      <c r="AY4" s="14">
        <f t="shared" si="31"/>
        <v>0</v>
      </c>
      <c r="AZ4" s="14">
        <f t="shared" si="32"/>
        <v>0</v>
      </c>
      <c r="BA4" s="14">
        <f>SUM(AV:AV)</f>
        <v>0</v>
      </c>
      <c r="BB4" s="56">
        <f t="shared" si="33"/>
        <v>0</v>
      </c>
      <c r="BC4" s="14">
        <f>Szilv($AR$2,Eredmény!$H$3,AS4)</f>
        <v>0</v>
      </c>
      <c r="BD4" s="14">
        <f t="shared" si="34"/>
        <v>0</v>
      </c>
      <c r="BE4" s="14">
        <f t="shared" si="35"/>
        <v>0</v>
      </c>
      <c r="BF4" s="14" t="s">
        <v>53</v>
      </c>
      <c r="BG4" s="14">
        <f>IF($BF$2=Alapadat!$P4,Alapadat!$Q4,0)</f>
        <v>0</v>
      </c>
      <c r="BH4" s="14">
        <f>IF($BF$2=Alapadat!$P4,Alapadat!$R4,0)</f>
        <v>0</v>
      </c>
      <c r="BI4" s="14">
        <f t="shared" si="36"/>
        <v>0</v>
      </c>
      <c r="BJ4" s="14">
        <f t="shared" si="37"/>
        <v>0</v>
      </c>
      <c r="BK4" s="14">
        <f t="shared" si="38"/>
        <v>0</v>
      </c>
      <c r="BL4" s="14">
        <f t="shared" si="39"/>
        <v>0</v>
      </c>
      <c r="BM4" s="14">
        <f t="shared" si="40"/>
        <v>0</v>
      </c>
      <c r="BN4" s="14">
        <f t="shared" si="41"/>
        <v>0</v>
      </c>
      <c r="BO4" s="14">
        <f>SUM(BJ:BJ)</f>
        <v>0</v>
      </c>
      <c r="BP4" s="56">
        <f t="shared" si="42"/>
        <v>0</v>
      </c>
      <c r="BQ4" s="14">
        <f>Szilv($BF$2,Eredmény!$H$3,BG4)</f>
        <v>0</v>
      </c>
      <c r="BR4" s="14">
        <f t="shared" si="43"/>
        <v>0</v>
      </c>
      <c r="BS4" s="14">
        <f t="shared" si="44"/>
        <v>0</v>
      </c>
      <c r="BU4" s="14" t="s">
        <v>53</v>
      </c>
      <c r="BV4" s="14">
        <f>IF($BU$2=Alapadat!$P4,Alapadat!$Q4,0)</f>
        <v>0</v>
      </c>
      <c r="BW4" s="14">
        <f>IF($BU$2=Alapadat!$P4,Alapadat!$R4,0)</f>
        <v>0</v>
      </c>
      <c r="BX4" s="14">
        <f t="shared" si="45"/>
        <v>0</v>
      </c>
      <c r="BY4" s="14">
        <f t="shared" si="46"/>
        <v>0</v>
      </c>
      <c r="BZ4" s="14">
        <f t="shared" si="47"/>
        <v>0</v>
      </c>
      <c r="CA4" s="14">
        <f t="shared" si="48"/>
        <v>0</v>
      </c>
      <c r="CB4" s="14">
        <f t="shared" si="49"/>
        <v>0</v>
      </c>
      <c r="CC4" s="14">
        <f t="shared" si="50"/>
        <v>0</v>
      </c>
      <c r="CD4" s="14">
        <f>SUM(BY:BY)</f>
        <v>0</v>
      </c>
      <c r="CE4" s="56">
        <f t="shared" si="51"/>
        <v>0</v>
      </c>
      <c r="CF4" s="14">
        <f>Szilv($BU$2,Eredmény!$H$3,BV4)</f>
        <v>0</v>
      </c>
      <c r="CG4" s="14">
        <f t="shared" si="52"/>
        <v>0</v>
      </c>
      <c r="CH4" s="14">
        <f t="shared" si="53"/>
        <v>0</v>
      </c>
      <c r="CJ4" s="14" t="s">
        <v>53</v>
      </c>
      <c r="CK4" s="14">
        <f>IF($CJ$2=Alapadat!$P4,Alapadat!$Q4,0)</f>
        <v>0</v>
      </c>
      <c r="CL4" s="14">
        <f>IF($CJ$2=Alapadat!$P4,Alapadat!$R4,0)</f>
        <v>0</v>
      </c>
      <c r="CM4" s="14">
        <f t="shared" si="54"/>
        <v>0</v>
      </c>
      <c r="CN4" s="14">
        <f t="shared" si="55"/>
        <v>0</v>
      </c>
      <c r="CO4" s="14">
        <f t="shared" si="56"/>
        <v>0</v>
      </c>
      <c r="CP4" s="14">
        <f t="shared" si="57"/>
        <v>0</v>
      </c>
      <c r="CQ4" s="14">
        <f t="shared" si="58"/>
        <v>0</v>
      </c>
      <c r="CR4" s="14">
        <f t="shared" si="59"/>
        <v>0</v>
      </c>
      <c r="CS4" s="14">
        <f>SUM(CN:CN)</f>
        <v>0</v>
      </c>
      <c r="CT4" s="56">
        <f t="shared" si="60"/>
        <v>0</v>
      </c>
      <c r="CU4" s="14">
        <f>Szilv($CJ$2,Eredmény!$H$3,CK4)</f>
        <v>0</v>
      </c>
      <c r="CV4" s="14">
        <f t="shared" si="61"/>
        <v>0</v>
      </c>
      <c r="CW4" s="14">
        <f t="shared" si="62"/>
        <v>0</v>
      </c>
      <c r="CY4" s="14" t="s">
        <v>53</v>
      </c>
      <c r="CZ4" s="14">
        <f>IF($CY$2=Alapadat!$P4,Alapadat!$Q4,0)</f>
        <v>0</v>
      </c>
      <c r="DA4" s="14">
        <f>IF($CY$2=Alapadat!$P4,Alapadat!$R4,0)</f>
        <v>0</v>
      </c>
      <c r="DB4" s="14">
        <f t="shared" si="63"/>
        <v>0</v>
      </c>
      <c r="DC4" s="14">
        <f t="shared" si="64"/>
        <v>0</v>
      </c>
      <c r="DD4" s="14">
        <f t="shared" si="65"/>
        <v>0</v>
      </c>
      <c r="DE4" s="14">
        <f t="shared" si="66"/>
        <v>0</v>
      </c>
      <c r="DF4" s="14">
        <f t="shared" si="67"/>
        <v>0</v>
      </c>
      <c r="DG4" s="14">
        <f t="shared" si="68"/>
        <v>0</v>
      </c>
      <c r="DH4" s="14">
        <f>SUM(DC:DC)</f>
        <v>0</v>
      </c>
      <c r="DI4" s="56">
        <f t="shared" si="69"/>
        <v>0</v>
      </c>
      <c r="DJ4" s="14">
        <f>Szilv($CY$2,Eredmény!$H$3,CZ4)</f>
        <v>0</v>
      </c>
      <c r="DK4" s="14">
        <f t="shared" si="70"/>
        <v>0</v>
      </c>
      <c r="DL4" s="14">
        <f t="shared" si="71"/>
        <v>0</v>
      </c>
      <c r="DN4" s="14" t="s">
        <v>53</v>
      </c>
      <c r="DO4" s="14">
        <f>IF($DN$2=Alapadat!$P4,Alapadat!$Q4,0)</f>
        <v>0</v>
      </c>
      <c r="DP4" s="14">
        <f>IF($DN$2=Alapadat!$P4,Alapadat!$R4,0)</f>
        <v>0</v>
      </c>
      <c r="DQ4" s="14">
        <f t="shared" si="72"/>
        <v>0</v>
      </c>
      <c r="DR4" s="14">
        <f t="shared" si="73"/>
        <v>0</v>
      </c>
      <c r="DS4" s="14">
        <f t="shared" si="74"/>
        <v>0</v>
      </c>
      <c r="DT4" s="14">
        <f t="shared" si="75"/>
        <v>0</v>
      </c>
      <c r="DU4" s="14">
        <f t="shared" si="76"/>
        <v>0</v>
      </c>
      <c r="DV4" s="14">
        <f t="shared" si="77"/>
        <v>0</v>
      </c>
      <c r="DW4" s="14">
        <f>SUM(DR:DR)</f>
        <v>0</v>
      </c>
      <c r="DX4" s="56">
        <f t="shared" si="78"/>
        <v>0</v>
      </c>
      <c r="DY4" s="14">
        <f>Szilv($DN$2,Eredmény!$H$3,DO4)</f>
        <v>0</v>
      </c>
      <c r="DZ4" s="14">
        <f t="shared" si="79"/>
        <v>0</v>
      </c>
      <c r="EA4" s="14">
        <f t="shared" si="80"/>
        <v>0</v>
      </c>
      <c r="EE4" s="17"/>
      <c r="EF4" s="17"/>
      <c r="EG4" s="17"/>
      <c r="EH4" s="17"/>
      <c r="ET4" s="17"/>
      <c r="EU4" s="17"/>
      <c r="EV4" s="17"/>
      <c r="EW4" s="17"/>
      <c r="FI4" s="17"/>
      <c r="FJ4" s="17"/>
      <c r="FK4" s="17"/>
      <c r="FL4" s="17"/>
    </row>
    <row r="5" spans="1:168">
      <c r="B5" s="14">
        <f>IF($A$2=Alapadat!$P5,Alapadat!$Q5,0)</f>
        <v>0</v>
      </c>
      <c r="C5" s="14">
        <f>IF($A$2=Alapadat!$P5,Alapadat!$R5,0)</f>
        <v>0</v>
      </c>
      <c r="D5" s="14">
        <f t="shared" si="0"/>
        <v>0</v>
      </c>
      <c r="E5" s="14">
        <f t="shared" si="1"/>
        <v>0</v>
      </c>
      <c r="F5" s="14">
        <f t="shared" si="2"/>
        <v>0</v>
      </c>
      <c r="G5" s="14">
        <f t="shared" si="3"/>
        <v>0</v>
      </c>
      <c r="H5" s="14">
        <f t="shared" si="4"/>
        <v>0</v>
      </c>
      <c r="I5" s="14">
        <f t="shared" si="5"/>
        <v>0</v>
      </c>
      <c r="J5" s="14">
        <f>SUM(F:F)</f>
        <v>0</v>
      </c>
      <c r="K5" s="14" t="s">
        <v>55</v>
      </c>
      <c r="L5" s="56">
        <f t="shared" si="6"/>
        <v>0</v>
      </c>
      <c r="M5" s="14">
        <f>Szilv($A$2,Eredmény!$H$3,B5)</f>
        <v>0</v>
      </c>
      <c r="N5" s="14">
        <f t="shared" si="7"/>
        <v>0</v>
      </c>
      <c r="O5" s="14">
        <f t="shared" si="8"/>
        <v>0</v>
      </c>
      <c r="Q5" s="14">
        <f>IF($P$2=Alapadat!$P5,Alapadat!$Q5,0)</f>
        <v>0</v>
      </c>
      <c r="R5" s="14">
        <f>IF($P$2=Alapadat!$P5,Alapadat!$R5,0)</f>
        <v>0</v>
      </c>
      <c r="S5" s="14">
        <f t="shared" si="9"/>
        <v>0</v>
      </c>
      <c r="T5" s="14">
        <f t="shared" si="10"/>
        <v>0</v>
      </c>
      <c r="U5" s="14">
        <f t="shared" si="11"/>
        <v>0</v>
      </c>
      <c r="V5" s="14">
        <f t="shared" si="12"/>
        <v>0</v>
      </c>
      <c r="W5" s="14">
        <f t="shared" si="13"/>
        <v>0</v>
      </c>
      <c r="X5" s="14">
        <f t="shared" si="14"/>
        <v>0</v>
      </c>
      <c r="Y5" s="14">
        <f>SUM(U:U)</f>
        <v>0</v>
      </c>
      <c r="Z5" s="56">
        <f t="shared" si="15"/>
        <v>0</v>
      </c>
      <c r="AA5" s="14">
        <f>Szilv($P$2,Eredmény!$H$3,Q5)</f>
        <v>0</v>
      </c>
      <c r="AB5" s="14">
        <f t="shared" si="16"/>
        <v>0</v>
      </c>
      <c r="AC5" s="14">
        <f t="shared" si="17"/>
        <v>0</v>
      </c>
      <c r="AE5" s="14">
        <f>IF($AD$2=Alapadat!$P5,Alapadat!$Q5,0)</f>
        <v>0</v>
      </c>
      <c r="AF5" s="14">
        <f>IF($AD$2=Alapadat!$P5,Alapadat!$R5,0)</f>
        <v>0</v>
      </c>
      <c r="AG5" s="14">
        <f t="shared" si="18"/>
        <v>0</v>
      </c>
      <c r="AH5" s="14">
        <f t="shared" si="19"/>
        <v>0</v>
      </c>
      <c r="AI5" s="14">
        <f t="shared" si="20"/>
        <v>0</v>
      </c>
      <c r="AJ5" s="14">
        <f t="shared" si="21"/>
        <v>0</v>
      </c>
      <c r="AK5" s="14">
        <f t="shared" si="22"/>
        <v>0</v>
      </c>
      <c r="AL5" s="14">
        <f t="shared" si="23"/>
        <v>0</v>
      </c>
      <c r="AM5" s="14">
        <f>SUM(AI:AI)</f>
        <v>0</v>
      </c>
      <c r="AN5" s="56">
        <f t="shared" si="24"/>
        <v>0</v>
      </c>
      <c r="AO5" s="14">
        <f>Szilv($AD$2,Eredmény!$H$3,AE5)</f>
        <v>0</v>
      </c>
      <c r="AP5" s="14">
        <f t="shared" si="25"/>
        <v>0</v>
      </c>
      <c r="AQ5" s="14">
        <f t="shared" si="26"/>
        <v>0</v>
      </c>
      <c r="AS5" s="14">
        <f>IF($AR$2=Alapadat!$P5,Alapadat!$Q5,0)</f>
        <v>0</v>
      </c>
      <c r="AT5" s="14">
        <f>IF($AR$2=Alapadat!$P5,Alapadat!$R5,0)</f>
        <v>0</v>
      </c>
      <c r="AU5" s="14">
        <f t="shared" si="27"/>
        <v>0</v>
      </c>
      <c r="AV5" s="14">
        <f t="shared" si="28"/>
        <v>0</v>
      </c>
      <c r="AW5" s="14">
        <f t="shared" si="29"/>
        <v>0</v>
      </c>
      <c r="AX5" s="14">
        <f t="shared" si="30"/>
        <v>0</v>
      </c>
      <c r="AY5" s="14">
        <f t="shared" si="31"/>
        <v>0</v>
      </c>
      <c r="AZ5" s="14">
        <f t="shared" si="32"/>
        <v>0</v>
      </c>
      <c r="BA5" s="14">
        <f>SUM(AW:AW)</f>
        <v>0</v>
      </c>
      <c r="BB5" s="56">
        <f t="shared" si="33"/>
        <v>0</v>
      </c>
      <c r="BC5" s="14">
        <f>Szilv($AR$2,Eredmény!$H$3,AS5)</f>
        <v>0</v>
      </c>
      <c r="BD5" s="14">
        <f t="shared" si="34"/>
        <v>0</v>
      </c>
      <c r="BE5" s="14">
        <f t="shared" si="35"/>
        <v>0</v>
      </c>
      <c r="BG5" s="14">
        <f>IF($BF$2=Alapadat!$P5,Alapadat!$Q5,0)</f>
        <v>0</v>
      </c>
      <c r="BH5" s="14">
        <f>IF($BF$2=Alapadat!$P5,Alapadat!$R5,0)</f>
        <v>0</v>
      </c>
      <c r="BI5" s="14">
        <f t="shared" si="36"/>
        <v>0</v>
      </c>
      <c r="BJ5" s="14">
        <f t="shared" si="37"/>
        <v>0</v>
      </c>
      <c r="BK5" s="14">
        <f t="shared" si="38"/>
        <v>0</v>
      </c>
      <c r="BL5" s="14">
        <f t="shared" si="39"/>
        <v>0</v>
      </c>
      <c r="BM5" s="14">
        <f t="shared" si="40"/>
        <v>0</v>
      </c>
      <c r="BN5" s="14">
        <f t="shared" si="41"/>
        <v>0</v>
      </c>
      <c r="BO5" s="14">
        <f>SUM(BK:BK)</f>
        <v>0</v>
      </c>
      <c r="BP5" s="56">
        <f t="shared" si="42"/>
        <v>0</v>
      </c>
      <c r="BQ5" s="14">
        <f>Szilv($BF$2,Eredmény!$H$3,BG5)</f>
        <v>0</v>
      </c>
      <c r="BR5" s="14">
        <f t="shared" si="43"/>
        <v>0</v>
      </c>
      <c r="BS5" s="14">
        <f t="shared" si="44"/>
        <v>0</v>
      </c>
      <c r="BV5" s="14">
        <f>IF($BU$2=Alapadat!$P5,Alapadat!$Q5,0)</f>
        <v>0</v>
      </c>
      <c r="BW5" s="14">
        <f>IF($BU$2=Alapadat!$P5,Alapadat!$R5,0)</f>
        <v>0</v>
      </c>
      <c r="BX5" s="14">
        <f t="shared" si="45"/>
        <v>0</v>
      </c>
      <c r="BY5" s="14">
        <f t="shared" si="46"/>
        <v>0</v>
      </c>
      <c r="BZ5" s="14">
        <f t="shared" si="47"/>
        <v>0</v>
      </c>
      <c r="CA5" s="14">
        <f t="shared" si="48"/>
        <v>0</v>
      </c>
      <c r="CB5" s="14">
        <f t="shared" si="49"/>
        <v>0</v>
      </c>
      <c r="CC5" s="14">
        <f t="shared" si="50"/>
        <v>0</v>
      </c>
      <c r="CD5" s="14">
        <f>SUM(BZ:BZ)</f>
        <v>0</v>
      </c>
      <c r="CE5" s="56">
        <f t="shared" si="51"/>
        <v>0</v>
      </c>
      <c r="CF5" s="14">
        <f>Szilv($BU$2,Eredmény!$H$3,BV5)</f>
        <v>0</v>
      </c>
      <c r="CG5" s="14">
        <f t="shared" si="52"/>
        <v>0</v>
      </c>
      <c r="CH5" s="14">
        <f t="shared" si="53"/>
        <v>0</v>
      </c>
      <c r="CK5" s="14">
        <f>IF($CJ$2=Alapadat!$P5,Alapadat!$Q5,0)</f>
        <v>0</v>
      </c>
      <c r="CL5" s="14">
        <f>IF($CJ$2=Alapadat!$P5,Alapadat!$R5,0)</f>
        <v>0</v>
      </c>
      <c r="CM5" s="14">
        <f t="shared" si="54"/>
        <v>0</v>
      </c>
      <c r="CN5" s="14">
        <f t="shared" si="55"/>
        <v>0</v>
      </c>
      <c r="CO5" s="14">
        <f t="shared" si="56"/>
        <v>0</v>
      </c>
      <c r="CP5" s="14">
        <f t="shared" si="57"/>
        <v>0</v>
      </c>
      <c r="CQ5" s="14">
        <f t="shared" si="58"/>
        <v>0</v>
      </c>
      <c r="CR5" s="14">
        <f t="shared" si="59"/>
        <v>0</v>
      </c>
      <c r="CS5" s="14">
        <f>SUM(CO:CO)</f>
        <v>0</v>
      </c>
      <c r="CT5" s="56">
        <f t="shared" si="60"/>
        <v>0</v>
      </c>
      <c r="CU5" s="14">
        <f>Szilv($CJ$2,Eredmény!$H$3,CK5)</f>
        <v>0</v>
      </c>
      <c r="CV5" s="14">
        <f t="shared" si="61"/>
        <v>0</v>
      </c>
      <c r="CW5" s="14">
        <f t="shared" si="62"/>
        <v>0</v>
      </c>
      <c r="CZ5" s="14">
        <f>IF($CY$2=Alapadat!$P5,Alapadat!$Q5,0)</f>
        <v>0</v>
      </c>
      <c r="DA5" s="14">
        <f>IF($CY$2=Alapadat!$P5,Alapadat!$R5,0)</f>
        <v>0</v>
      </c>
      <c r="DB5" s="14">
        <f t="shared" si="63"/>
        <v>0</v>
      </c>
      <c r="DC5" s="14">
        <f t="shared" si="64"/>
        <v>0</v>
      </c>
      <c r="DD5" s="14">
        <f t="shared" si="65"/>
        <v>0</v>
      </c>
      <c r="DE5" s="14">
        <f t="shared" si="66"/>
        <v>0</v>
      </c>
      <c r="DF5" s="14">
        <f t="shared" si="67"/>
        <v>0</v>
      </c>
      <c r="DG5" s="14">
        <f t="shared" si="68"/>
        <v>0</v>
      </c>
      <c r="DH5" s="14">
        <f>SUM(DD:DD)</f>
        <v>0</v>
      </c>
      <c r="DI5" s="56">
        <f t="shared" si="69"/>
        <v>0</v>
      </c>
      <c r="DJ5" s="14">
        <f>Szilv($CY$2,Eredmény!$H$3,CZ5)</f>
        <v>0</v>
      </c>
      <c r="DK5" s="14">
        <f t="shared" si="70"/>
        <v>0</v>
      </c>
      <c r="DL5" s="14">
        <f t="shared" si="71"/>
        <v>0</v>
      </c>
      <c r="DO5" s="14">
        <f>IF($DN$2=Alapadat!$P5,Alapadat!$Q5,0)</f>
        <v>0</v>
      </c>
      <c r="DP5" s="14">
        <f>IF($DN$2=Alapadat!$P5,Alapadat!$R5,0)</f>
        <v>0</v>
      </c>
      <c r="DQ5" s="14">
        <f t="shared" si="72"/>
        <v>0</v>
      </c>
      <c r="DR5" s="14">
        <f t="shared" si="73"/>
        <v>0</v>
      </c>
      <c r="DS5" s="14">
        <f t="shared" si="74"/>
        <v>0</v>
      </c>
      <c r="DT5" s="14">
        <f t="shared" si="75"/>
        <v>0</v>
      </c>
      <c r="DU5" s="14">
        <f t="shared" si="76"/>
        <v>0</v>
      </c>
      <c r="DV5" s="14">
        <f t="shared" si="77"/>
        <v>0</v>
      </c>
      <c r="DW5" s="14">
        <f>SUM(DS:DS)</f>
        <v>0</v>
      </c>
      <c r="DX5" s="56">
        <f t="shared" si="78"/>
        <v>0</v>
      </c>
      <c r="DY5" s="14">
        <f>Szilv($DN$2,Eredmény!$H$3,DO5)</f>
        <v>0</v>
      </c>
      <c r="DZ5" s="14">
        <f t="shared" si="79"/>
        <v>0</v>
      </c>
      <c r="EA5" s="14">
        <f t="shared" si="80"/>
        <v>0</v>
      </c>
      <c r="EE5" s="17"/>
      <c r="EF5" s="17"/>
      <c r="EG5" s="17"/>
      <c r="EH5" s="17"/>
      <c r="ET5" s="17"/>
      <c r="EU5" s="17"/>
      <c r="EV5" s="17"/>
      <c r="EW5" s="17"/>
      <c r="FI5" s="17"/>
      <c r="FJ5" s="17"/>
      <c r="FK5" s="17"/>
      <c r="FL5" s="17"/>
    </row>
    <row r="6" spans="1:168">
      <c r="B6" s="14">
        <f>IF($A$2=Alapadat!$P6,Alapadat!$Q6,0)</f>
        <v>0</v>
      </c>
      <c r="C6" s="14">
        <f>IF($A$2=Alapadat!$P6,Alapadat!$R6,0)</f>
        <v>0</v>
      </c>
      <c r="D6" s="14">
        <f t="shared" si="0"/>
        <v>0</v>
      </c>
      <c r="E6" s="14">
        <f t="shared" si="1"/>
        <v>0</v>
      </c>
      <c r="F6" s="14">
        <f t="shared" si="2"/>
        <v>0</v>
      </c>
      <c r="G6" s="14">
        <f t="shared" si="3"/>
        <v>0</v>
      </c>
      <c r="H6" s="14">
        <f t="shared" si="4"/>
        <v>0</v>
      </c>
      <c r="I6" s="14">
        <f t="shared" si="5"/>
        <v>0</v>
      </c>
      <c r="J6" s="14">
        <f>SUM(G:G)</f>
        <v>0</v>
      </c>
      <c r="K6" s="14" t="s">
        <v>56</v>
      </c>
      <c r="L6" s="56">
        <f t="shared" si="6"/>
        <v>0</v>
      </c>
      <c r="M6" s="14">
        <f>Szilv($A$2,Eredmény!$H$3,B6)</f>
        <v>0</v>
      </c>
      <c r="N6" s="14">
        <f t="shared" si="7"/>
        <v>0</v>
      </c>
      <c r="O6" s="14">
        <f t="shared" si="8"/>
        <v>0</v>
      </c>
      <c r="Q6" s="14">
        <f>IF($P$2=Alapadat!$P6,Alapadat!$Q6,0)</f>
        <v>0</v>
      </c>
      <c r="R6" s="14">
        <f>IF($P$2=Alapadat!$P6,Alapadat!$R6,0)</f>
        <v>0</v>
      </c>
      <c r="S6" s="14">
        <f t="shared" si="9"/>
        <v>0</v>
      </c>
      <c r="T6" s="14">
        <f t="shared" si="10"/>
        <v>0</v>
      </c>
      <c r="U6" s="14">
        <f t="shared" si="11"/>
        <v>0</v>
      </c>
      <c r="V6" s="14">
        <f t="shared" si="12"/>
        <v>0</v>
      </c>
      <c r="W6" s="14">
        <f t="shared" si="13"/>
        <v>0</v>
      </c>
      <c r="X6" s="14">
        <f t="shared" si="14"/>
        <v>0</v>
      </c>
      <c r="Y6" s="14">
        <f>SUM(V:V)</f>
        <v>0</v>
      </c>
      <c r="Z6" s="56">
        <f t="shared" si="15"/>
        <v>0</v>
      </c>
      <c r="AA6" s="14">
        <f>Szilv($P$2,Eredmény!$H$3,Q6)</f>
        <v>0</v>
      </c>
      <c r="AB6" s="14">
        <f t="shared" si="16"/>
        <v>0</v>
      </c>
      <c r="AC6" s="14">
        <f t="shared" si="17"/>
        <v>0</v>
      </c>
      <c r="AE6" s="14">
        <f>IF($AD$2=Alapadat!$P6,Alapadat!$Q6,0)</f>
        <v>0</v>
      </c>
      <c r="AF6" s="14">
        <f>IF($AD$2=Alapadat!$P6,Alapadat!$R6,0)</f>
        <v>0</v>
      </c>
      <c r="AG6" s="14">
        <f t="shared" si="18"/>
        <v>0</v>
      </c>
      <c r="AH6" s="14">
        <f t="shared" si="19"/>
        <v>0</v>
      </c>
      <c r="AI6" s="14">
        <f t="shared" si="20"/>
        <v>0</v>
      </c>
      <c r="AJ6" s="14">
        <f t="shared" si="21"/>
        <v>0</v>
      </c>
      <c r="AK6" s="14">
        <f t="shared" si="22"/>
        <v>0</v>
      </c>
      <c r="AL6" s="14">
        <f t="shared" si="23"/>
        <v>0</v>
      </c>
      <c r="AM6" s="14">
        <f>SUM(AJ:AJ)</f>
        <v>0</v>
      </c>
      <c r="AN6" s="56">
        <f t="shared" si="24"/>
        <v>0</v>
      </c>
      <c r="AO6" s="14">
        <f>Szilv($AD$2,Eredmény!$H$3,AE6)</f>
        <v>0</v>
      </c>
      <c r="AP6" s="14">
        <f t="shared" si="25"/>
        <v>0</v>
      </c>
      <c r="AQ6" s="14">
        <f t="shared" si="26"/>
        <v>0</v>
      </c>
      <c r="AS6" s="14">
        <f>IF($AR$2=Alapadat!$P6,Alapadat!$Q6,0)</f>
        <v>0</v>
      </c>
      <c r="AT6" s="14">
        <f>IF($AR$2=Alapadat!$P6,Alapadat!$R6,0)</f>
        <v>0</v>
      </c>
      <c r="AU6" s="14">
        <f t="shared" si="27"/>
        <v>0</v>
      </c>
      <c r="AV6" s="14">
        <f t="shared" si="28"/>
        <v>0</v>
      </c>
      <c r="AW6" s="14">
        <f t="shared" si="29"/>
        <v>0</v>
      </c>
      <c r="AX6" s="14">
        <f t="shared" si="30"/>
        <v>0</v>
      </c>
      <c r="AY6" s="14">
        <f t="shared" si="31"/>
        <v>0</v>
      </c>
      <c r="AZ6" s="14">
        <f t="shared" si="32"/>
        <v>0</v>
      </c>
      <c r="BA6" s="14">
        <f>SUM(AX:AX)</f>
        <v>0</v>
      </c>
      <c r="BB6" s="56">
        <f t="shared" si="33"/>
        <v>0</v>
      </c>
      <c r="BC6" s="14">
        <f>Szilv($AR$2,Eredmény!$H$3,AS6)</f>
        <v>0</v>
      </c>
      <c r="BD6" s="14">
        <f t="shared" si="34"/>
        <v>0</v>
      </c>
      <c r="BE6" s="14">
        <f t="shared" si="35"/>
        <v>0</v>
      </c>
      <c r="BG6" s="14">
        <f>IF($BF$2=Alapadat!$P6,Alapadat!$Q6,0)</f>
        <v>0</v>
      </c>
      <c r="BH6" s="14">
        <f>IF($BF$2=Alapadat!$P6,Alapadat!$R6,0)</f>
        <v>0</v>
      </c>
      <c r="BI6" s="14">
        <f t="shared" si="36"/>
        <v>0</v>
      </c>
      <c r="BJ6" s="14">
        <f t="shared" si="37"/>
        <v>0</v>
      </c>
      <c r="BK6" s="14">
        <f t="shared" si="38"/>
        <v>0</v>
      </c>
      <c r="BL6" s="14">
        <f t="shared" si="39"/>
        <v>0</v>
      </c>
      <c r="BM6" s="14">
        <f t="shared" si="40"/>
        <v>0</v>
      </c>
      <c r="BN6" s="14">
        <f t="shared" si="41"/>
        <v>0</v>
      </c>
      <c r="BO6" s="14">
        <f>SUM(BL:BL)</f>
        <v>0</v>
      </c>
      <c r="BP6" s="56">
        <f t="shared" si="42"/>
        <v>0</v>
      </c>
      <c r="BQ6" s="14">
        <f>Szilv($BF$2,Eredmény!$H$3,BG6)</f>
        <v>0</v>
      </c>
      <c r="BR6" s="14">
        <f t="shared" si="43"/>
        <v>0</v>
      </c>
      <c r="BS6" s="14">
        <f t="shared" si="44"/>
        <v>0</v>
      </c>
      <c r="BV6" s="14">
        <f>IF($BU$2=Alapadat!$P6,Alapadat!$Q6,0)</f>
        <v>0</v>
      </c>
      <c r="BW6" s="14">
        <f>IF($BU$2=Alapadat!$P6,Alapadat!$R6,0)</f>
        <v>0</v>
      </c>
      <c r="BX6" s="14">
        <f t="shared" si="45"/>
        <v>0</v>
      </c>
      <c r="BY6" s="14">
        <f t="shared" si="46"/>
        <v>0</v>
      </c>
      <c r="BZ6" s="14">
        <f t="shared" si="47"/>
        <v>0</v>
      </c>
      <c r="CA6" s="14">
        <f t="shared" si="48"/>
        <v>0</v>
      </c>
      <c r="CB6" s="14">
        <f t="shared" si="49"/>
        <v>0</v>
      </c>
      <c r="CC6" s="14">
        <f t="shared" si="50"/>
        <v>0</v>
      </c>
      <c r="CD6" s="14">
        <f>SUM(CA:CA)</f>
        <v>0</v>
      </c>
      <c r="CE6" s="56">
        <f t="shared" si="51"/>
        <v>0</v>
      </c>
      <c r="CF6" s="14">
        <f>Szilv($BU$2,Eredmény!$H$3,BV6)</f>
        <v>0</v>
      </c>
      <c r="CG6" s="14">
        <f t="shared" si="52"/>
        <v>0</v>
      </c>
      <c r="CH6" s="14">
        <f t="shared" si="53"/>
        <v>0</v>
      </c>
      <c r="CK6" s="14">
        <f>IF($CJ$2=Alapadat!$P6,Alapadat!$Q6,0)</f>
        <v>0</v>
      </c>
      <c r="CL6" s="14">
        <f>IF($CJ$2=Alapadat!$P6,Alapadat!$R6,0)</f>
        <v>0</v>
      </c>
      <c r="CM6" s="14">
        <f t="shared" si="54"/>
        <v>0</v>
      </c>
      <c r="CN6" s="14">
        <f t="shared" si="55"/>
        <v>0</v>
      </c>
      <c r="CO6" s="14">
        <f t="shared" si="56"/>
        <v>0</v>
      </c>
      <c r="CP6" s="14">
        <f t="shared" si="57"/>
        <v>0</v>
      </c>
      <c r="CQ6" s="14">
        <f t="shared" si="58"/>
        <v>0</v>
      </c>
      <c r="CR6" s="14">
        <f t="shared" si="59"/>
        <v>0</v>
      </c>
      <c r="CS6" s="14">
        <f>SUM(CP:CP)</f>
        <v>0</v>
      </c>
      <c r="CT6" s="56">
        <f t="shared" si="60"/>
        <v>0</v>
      </c>
      <c r="CU6" s="14">
        <f>Szilv($CJ$2,Eredmény!$H$3,CK6)</f>
        <v>0</v>
      </c>
      <c r="CV6" s="14">
        <f t="shared" si="61"/>
        <v>0</v>
      </c>
      <c r="CW6" s="14">
        <f t="shared" si="62"/>
        <v>0</v>
      </c>
      <c r="CZ6" s="14">
        <f>IF($CY$2=Alapadat!$P6,Alapadat!$Q6,0)</f>
        <v>0</v>
      </c>
      <c r="DA6" s="14">
        <f>IF($CY$2=Alapadat!$P6,Alapadat!$R6,0)</f>
        <v>0</v>
      </c>
      <c r="DB6" s="14">
        <f t="shared" si="63"/>
        <v>0</v>
      </c>
      <c r="DC6" s="14">
        <f t="shared" si="64"/>
        <v>0</v>
      </c>
      <c r="DD6" s="14">
        <f t="shared" si="65"/>
        <v>0</v>
      </c>
      <c r="DE6" s="14">
        <f t="shared" si="66"/>
        <v>0</v>
      </c>
      <c r="DF6" s="14">
        <f t="shared" si="67"/>
        <v>0</v>
      </c>
      <c r="DG6" s="14">
        <f t="shared" si="68"/>
        <v>0</v>
      </c>
      <c r="DH6" s="14">
        <f>SUM(DE:DE)</f>
        <v>0</v>
      </c>
      <c r="DI6" s="56">
        <f t="shared" si="69"/>
        <v>0</v>
      </c>
      <c r="DJ6" s="14">
        <f>Szilv($CY$2,Eredmény!$H$3,CZ6)</f>
        <v>0</v>
      </c>
      <c r="DK6" s="14">
        <f t="shared" si="70"/>
        <v>0</v>
      </c>
      <c r="DL6" s="14">
        <f t="shared" si="71"/>
        <v>0</v>
      </c>
      <c r="DO6" s="14">
        <f>IF($DN$2=Alapadat!$P6,Alapadat!$Q6,0)</f>
        <v>0</v>
      </c>
      <c r="DP6" s="14">
        <f>IF($DN$2=Alapadat!$P6,Alapadat!$R6,0)</f>
        <v>0</v>
      </c>
      <c r="DQ6" s="14">
        <f t="shared" si="72"/>
        <v>0</v>
      </c>
      <c r="DR6" s="14">
        <f t="shared" si="73"/>
        <v>0</v>
      </c>
      <c r="DS6" s="14">
        <f t="shared" si="74"/>
        <v>0</v>
      </c>
      <c r="DT6" s="14">
        <f t="shared" si="75"/>
        <v>0</v>
      </c>
      <c r="DU6" s="14">
        <f t="shared" si="76"/>
        <v>0</v>
      </c>
      <c r="DV6" s="14">
        <f t="shared" si="77"/>
        <v>0</v>
      </c>
      <c r="DW6" s="14">
        <f>SUM(DT:DT)</f>
        <v>0</v>
      </c>
      <c r="DX6" s="56">
        <f t="shared" si="78"/>
        <v>0</v>
      </c>
      <c r="DY6" s="14">
        <f>Szilv($DN$2,Eredmény!$H$3,DO6)</f>
        <v>0</v>
      </c>
      <c r="DZ6" s="14">
        <f t="shared" si="79"/>
        <v>0</v>
      </c>
      <c r="EA6" s="14">
        <f t="shared" si="80"/>
        <v>0</v>
      </c>
      <c r="EE6" s="17"/>
      <c r="EF6" s="17"/>
      <c r="EG6" s="17"/>
      <c r="EH6" s="17"/>
      <c r="ET6" s="17"/>
      <c r="EU6" s="17"/>
      <c r="EV6" s="17"/>
      <c r="EW6" s="17"/>
      <c r="FI6" s="17"/>
      <c r="FJ6" s="17"/>
      <c r="FK6" s="17"/>
      <c r="FL6" s="17"/>
    </row>
    <row r="7" spans="1:168">
      <c r="B7" s="14">
        <f>IF($A$2=Alapadat!$P7,Alapadat!$Q7,0)</f>
        <v>0</v>
      </c>
      <c r="C7" s="14">
        <f>IF($A$2=Alapadat!$P7,Alapadat!$R7,0)</f>
        <v>0</v>
      </c>
      <c r="D7" s="14">
        <f t="shared" si="0"/>
        <v>0</v>
      </c>
      <c r="E7" s="14">
        <f t="shared" si="1"/>
        <v>0</v>
      </c>
      <c r="F7" s="14">
        <f t="shared" si="2"/>
        <v>0</v>
      </c>
      <c r="G7" s="14">
        <f t="shared" si="3"/>
        <v>0</v>
      </c>
      <c r="H7" s="14">
        <f t="shared" si="4"/>
        <v>0</v>
      </c>
      <c r="I7" s="14">
        <f t="shared" si="5"/>
        <v>0</v>
      </c>
      <c r="J7" s="14">
        <f>SUM(H:H)</f>
        <v>0</v>
      </c>
      <c r="K7" s="14" t="s">
        <v>57</v>
      </c>
      <c r="L7" s="56">
        <f t="shared" si="6"/>
        <v>0</v>
      </c>
      <c r="M7" s="14">
        <f>Szilv($A$2,Eredmény!$H$3,B7)</f>
        <v>0</v>
      </c>
      <c r="N7" s="14">
        <f t="shared" si="7"/>
        <v>0</v>
      </c>
      <c r="O7" s="14">
        <f t="shared" si="8"/>
        <v>0</v>
      </c>
      <c r="Q7" s="14">
        <f>IF($P$2=Alapadat!$P7,Alapadat!$Q7,0)</f>
        <v>0</v>
      </c>
      <c r="R7" s="14">
        <f>IF($P$2=Alapadat!$P7,Alapadat!$R7,0)</f>
        <v>0</v>
      </c>
      <c r="S7" s="14">
        <f t="shared" si="9"/>
        <v>0</v>
      </c>
      <c r="T7" s="14">
        <f t="shared" si="10"/>
        <v>0</v>
      </c>
      <c r="U7" s="14">
        <f t="shared" si="11"/>
        <v>0</v>
      </c>
      <c r="V7" s="14">
        <f t="shared" si="12"/>
        <v>0</v>
      </c>
      <c r="W7" s="14">
        <f t="shared" si="13"/>
        <v>0</v>
      </c>
      <c r="X7" s="14">
        <f t="shared" si="14"/>
        <v>0</v>
      </c>
      <c r="Y7" s="14">
        <f>SUM(W:W)</f>
        <v>0</v>
      </c>
      <c r="Z7" s="56">
        <f t="shared" si="15"/>
        <v>0</v>
      </c>
      <c r="AA7" s="14">
        <f>Szilv($P$2,Eredmény!$H$3,Q7)</f>
        <v>0</v>
      </c>
      <c r="AB7" s="14">
        <f t="shared" si="16"/>
        <v>0</v>
      </c>
      <c r="AC7" s="14">
        <f t="shared" si="17"/>
        <v>0</v>
      </c>
      <c r="AE7" s="14">
        <f>IF($AD$2=Alapadat!$P7,Alapadat!$Q7,0)</f>
        <v>0</v>
      </c>
      <c r="AF7" s="14">
        <f>IF($AD$2=Alapadat!$P7,Alapadat!$R7,0)</f>
        <v>0</v>
      </c>
      <c r="AG7" s="14">
        <f t="shared" si="18"/>
        <v>0</v>
      </c>
      <c r="AH7" s="14">
        <f t="shared" si="19"/>
        <v>0</v>
      </c>
      <c r="AI7" s="14">
        <f t="shared" si="20"/>
        <v>0</v>
      </c>
      <c r="AJ7" s="14">
        <f t="shared" si="21"/>
        <v>0</v>
      </c>
      <c r="AK7" s="14">
        <f t="shared" si="22"/>
        <v>0</v>
      </c>
      <c r="AL7" s="14">
        <f t="shared" si="23"/>
        <v>0</v>
      </c>
      <c r="AM7" s="14">
        <f>SUM(AK:AK)</f>
        <v>0</v>
      </c>
      <c r="AN7" s="56">
        <f t="shared" si="24"/>
        <v>0</v>
      </c>
      <c r="AO7" s="14">
        <f>Szilv($AD$2,Eredmény!$H$3,AE7)</f>
        <v>0</v>
      </c>
      <c r="AP7" s="14">
        <f t="shared" si="25"/>
        <v>0</v>
      </c>
      <c r="AQ7" s="14">
        <f t="shared" si="26"/>
        <v>0</v>
      </c>
      <c r="AS7" s="14">
        <f>IF($AR$2=Alapadat!$P7,Alapadat!$Q7,0)</f>
        <v>0</v>
      </c>
      <c r="AT7" s="14">
        <f>IF($AR$2=Alapadat!$P7,Alapadat!$R7,0)</f>
        <v>0</v>
      </c>
      <c r="AU7" s="14">
        <f t="shared" si="27"/>
        <v>0</v>
      </c>
      <c r="AV7" s="14">
        <f t="shared" si="28"/>
        <v>0</v>
      </c>
      <c r="AW7" s="14">
        <f t="shared" si="29"/>
        <v>0</v>
      </c>
      <c r="AX7" s="14">
        <f t="shared" si="30"/>
        <v>0</v>
      </c>
      <c r="AY7" s="14">
        <f t="shared" si="31"/>
        <v>0</v>
      </c>
      <c r="AZ7" s="14">
        <f t="shared" si="32"/>
        <v>0</v>
      </c>
      <c r="BA7" s="14">
        <f>SUM(AY:AY)</f>
        <v>0</v>
      </c>
      <c r="BB7" s="56">
        <f t="shared" si="33"/>
        <v>0</v>
      </c>
      <c r="BC7" s="14">
        <f>Szilv($AR$2,Eredmény!$H$3,AS7)</f>
        <v>0</v>
      </c>
      <c r="BD7" s="14">
        <f t="shared" si="34"/>
        <v>0</v>
      </c>
      <c r="BE7" s="14">
        <f t="shared" si="35"/>
        <v>0</v>
      </c>
      <c r="BG7" s="14">
        <f>IF($BF$2=Alapadat!$P7,Alapadat!$Q7,0)</f>
        <v>0</v>
      </c>
      <c r="BH7" s="14">
        <f>IF($BF$2=Alapadat!$P7,Alapadat!$R7,0)</f>
        <v>0</v>
      </c>
      <c r="BI7" s="14">
        <f t="shared" si="36"/>
        <v>0</v>
      </c>
      <c r="BJ7" s="14">
        <f t="shared" si="37"/>
        <v>0</v>
      </c>
      <c r="BK7" s="14">
        <f t="shared" si="38"/>
        <v>0</v>
      </c>
      <c r="BL7" s="14">
        <f t="shared" si="39"/>
        <v>0</v>
      </c>
      <c r="BM7" s="14">
        <f t="shared" si="40"/>
        <v>0</v>
      </c>
      <c r="BN7" s="14">
        <f t="shared" si="41"/>
        <v>0</v>
      </c>
      <c r="BO7" s="14">
        <f>SUM(BM:BM)</f>
        <v>0</v>
      </c>
      <c r="BP7" s="56">
        <f t="shared" si="42"/>
        <v>0</v>
      </c>
      <c r="BQ7" s="14">
        <f>Szilv($BF$2,Eredmény!$H$3,BG7)</f>
        <v>0</v>
      </c>
      <c r="BR7" s="14">
        <f t="shared" si="43"/>
        <v>0</v>
      </c>
      <c r="BS7" s="14">
        <f t="shared" si="44"/>
        <v>0</v>
      </c>
      <c r="BV7" s="14">
        <f>IF($BU$2=Alapadat!$P7,Alapadat!$Q7,0)</f>
        <v>0</v>
      </c>
      <c r="BW7" s="14">
        <f>IF($BU$2=Alapadat!$P7,Alapadat!$R7,0)</f>
        <v>0</v>
      </c>
      <c r="BX7" s="14">
        <f t="shared" si="45"/>
        <v>0</v>
      </c>
      <c r="BY7" s="14">
        <f t="shared" si="46"/>
        <v>0</v>
      </c>
      <c r="BZ7" s="14">
        <f t="shared" si="47"/>
        <v>0</v>
      </c>
      <c r="CA7" s="14">
        <f t="shared" si="48"/>
        <v>0</v>
      </c>
      <c r="CB7" s="14">
        <f t="shared" si="49"/>
        <v>0</v>
      </c>
      <c r="CC7" s="14">
        <f t="shared" si="50"/>
        <v>0</v>
      </c>
      <c r="CD7" s="14">
        <f>SUM(CB:CB)</f>
        <v>0</v>
      </c>
      <c r="CE7" s="56">
        <f t="shared" si="51"/>
        <v>0</v>
      </c>
      <c r="CF7" s="14">
        <f>Szilv($BU$2,Eredmény!$H$3,BV7)</f>
        <v>0</v>
      </c>
      <c r="CG7" s="14">
        <f t="shared" si="52"/>
        <v>0</v>
      </c>
      <c r="CH7" s="14">
        <f t="shared" si="53"/>
        <v>0</v>
      </c>
      <c r="CK7" s="14">
        <f>IF($CJ$2=Alapadat!$P7,Alapadat!$Q7,0)</f>
        <v>0</v>
      </c>
      <c r="CL7" s="14">
        <f>IF($CJ$2=Alapadat!$P7,Alapadat!$R7,0)</f>
        <v>0</v>
      </c>
      <c r="CM7" s="14">
        <f t="shared" si="54"/>
        <v>0</v>
      </c>
      <c r="CN7" s="14">
        <f t="shared" si="55"/>
        <v>0</v>
      </c>
      <c r="CO7" s="14">
        <f t="shared" si="56"/>
        <v>0</v>
      </c>
      <c r="CP7" s="14">
        <f t="shared" si="57"/>
        <v>0</v>
      </c>
      <c r="CQ7" s="14">
        <f t="shared" si="58"/>
        <v>0</v>
      </c>
      <c r="CR7" s="14">
        <f t="shared" si="59"/>
        <v>0</v>
      </c>
      <c r="CS7" s="14">
        <f>SUM(CQ:CQ)</f>
        <v>0</v>
      </c>
      <c r="CT7" s="56">
        <f t="shared" si="60"/>
        <v>0</v>
      </c>
      <c r="CU7" s="14">
        <f>Szilv($CJ$2,Eredmény!$H$3,CK7)</f>
        <v>0</v>
      </c>
      <c r="CV7" s="14">
        <f t="shared" si="61"/>
        <v>0</v>
      </c>
      <c r="CW7" s="14">
        <f t="shared" si="62"/>
        <v>0</v>
      </c>
      <c r="CZ7" s="14">
        <f>IF($CY$2=Alapadat!$P7,Alapadat!$Q7,0)</f>
        <v>0</v>
      </c>
      <c r="DA7" s="14">
        <f>IF($CY$2=Alapadat!$P7,Alapadat!$R7,0)</f>
        <v>0</v>
      </c>
      <c r="DB7" s="14">
        <f t="shared" si="63"/>
        <v>0</v>
      </c>
      <c r="DC7" s="14">
        <f t="shared" si="64"/>
        <v>0</v>
      </c>
      <c r="DD7" s="14">
        <f t="shared" si="65"/>
        <v>0</v>
      </c>
      <c r="DE7" s="14">
        <f t="shared" si="66"/>
        <v>0</v>
      </c>
      <c r="DF7" s="14">
        <f t="shared" si="67"/>
        <v>0</v>
      </c>
      <c r="DG7" s="14">
        <f t="shared" si="68"/>
        <v>0</v>
      </c>
      <c r="DH7" s="14">
        <f>SUM(DF:DF)</f>
        <v>0</v>
      </c>
      <c r="DI7" s="56">
        <f t="shared" si="69"/>
        <v>0</v>
      </c>
      <c r="DJ7" s="14">
        <f>Szilv($CY$2,Eredmény!$H$3,CZ7)</f>
        <v>0</v>
      </c>
      <c r="DK7" s="14">
        <f t="shared" si="70"/>
        <v>0</v>
      </c>
      <c r="DL7" s="14">
        <f t="shared" si="71"/>
        <v>0</v>
      </c>
      <c r="DO7" s="14">
        <f>IF($DN$2=Alapadat!$P7,Alapadat!$Q7,0)</f>
        <v>0</v>
      </c>
      <c r="DP7" s="14">
        <f>IF($DN$2=Alapadat!$P7,Alapadat!$R7,0)</f>
        <v>0</v>
      </c>
      <c r="DQ7" s="14">
        <f t="shared" si="72"/>
        <v>0</v>
      </c>
      <c r="DR7" s="14">
        <f t="shared" si="73"/>
        <v>0</v>
      </c>
      <c r="DS7" s="14">
        <f t="shared" si="74"/>
        <v>0</v>
      </c>
      <c r="DT7" s="14">
        <f t="shared" si="75"/>
        <v>0</v>
      </c>
      <c r="DU7" s="14">
        <f t="shared" si="76"/>
        <v>0</v>
      </c>
      <c r="DV7" s="14">
        <f t="shared" si="77"/>
        <v>0</v>
      </c>
      <c r="DW7" s="14">
        <f>SUM(DU:DU)</f>
        <v>0</v>
      </c>
      <c r="DX7" s="56">
        <f t="shared" si="78"/>
        <v>0</v>
      </c>
      <c r="DY7" s="14">
        <f>Szilv($DN$2,Eredmény!$H$3,DO7)</f>
        <v>0</v>
      </c>
      <c r="DZ7" s="14">
        <f t="shared" si="79"/>
        <v>0</v>
      </c>
      <c r="EA7" s="14">
        <f t="shared" si="80"/>
        <v>0</v>
      </c>
      <c r="EE7" s="17"/>
      <c r="EF7" s="17"/>
      <c r="EG7" s="17"/>
      <c r="EH7" s="17"/>
      <c r="ET7" s="17"/>
      <c r="EU7" s="17"/>
      <c r="EV7" s="17"/>
      <c r="EW7" s="17"/>
      <c r="FI7" s="17"/>
      <c r="FJ7" s="17"/>
      <c r="FK7" s="17"/>
      <c r="FL7" s="17"/>
    </row>
    <row r="8" spans="1:168">
      <c r="B8" s="14">
        <f>IF($A$2=Alapadat!$P8,Alapadat!$Q8,0)</f>
        <v>0</v>
      </c>
      <c r="C8" s="14">
        <f>IF($A$2=Alapadat!$P8,Alapadat!$R8,0)</f>
        <v>0</v>
      </c>
      <c r="D8" s="14">
        <f t="shared" si="0"/>
        <v>0</v>
      </c>
      <c r="E8" s="14">
        <f t="shared" si="1"/>
        <v>0</v>
      </c>
      <c r="F8" s="14">
        <f t="shared" si="2"/>
        <v>0</v>
      </c>
      <c r="G8" s="14">
        <f t="shared" si="3"/>
        <v>0</v>
      </c>
      <c r="H8" s="14">
        <f t="shared" si="4"/>
        <v>0</v>
      </c>
      <c r="I8" s="14">
        <f t="shared" si="5"/>
        <v>0</v>
      </c>
      <c r="J8" s="14" t="e">
        <f>(J5-(J4^2)/J1)</f>
        <v>#DIV/0!</v>
      </c>
      <c r="K8" s="14" t="s">
        <v>58</v>
      </c>
      <c r="L8" s="56">
        <f t="shared" si="6"/>
        <v>0</v>
      </c>
      <c r="M8" s="14">
        <f>Szilv($A$2,Eredmény!$H$3,B8)</f>
        <v>0</v>
      </c>
      <c r="N8" s="14">
        <f t="shared" si="7"/>
        <v>0</v>
      </c>
      <c r="O8" s="14">
        <f t="shared" si="8"/>
        <v>0</v>
      </c>
      <c r="Q8" s="14">
        <f>IF($P$2=Alapadat!$P8,Alapadat!$Q8,0)</f>
        <v>0</v>
      </c>
      <c r="R8" s="14">
        <f>IF($P$2=Alapadat!$P8,Alapadat!$R8,0)</f>
        <v>0</v>
      </c>
      <c r="S8" s="14">
        <f t="shared" si="9"/>
        <v>0</v>
      </c>
      <c r="T8" s="14">
        <f t="shared" si="10"/>
        <v>0</v>
      </c>
      <c r="U8" s="14">
        <f t="shared" si="11"/>
        <v>0</v>
      </c>
      <c r="V8" s="14">
        <f t="shared" si="12"/>
        <v>0</v>
      </c>
      <c r="W8" s="14">
        <f t="shared" si="13"/>
        <v>0</v>
      </c>
      <c r="X8" s="14">
        <f t="shared" si="14"/>
        <v>0</v>
      </c>
      <c r="Y8" s="14" t="e">
        <f>(Y5-(Y4^2)/Y1)</f>
        <v>#DIV/0!</v>
      </c>
      <c r="Z8" s="56">
        <f t="shared" si="15"/>
        <v>0</v>
      </c>
      <c r="AA8" s="14">
        <f>Szilv($P$2,Eredmény!$H$3,Q8)</f>
        <v>0</v>
      </c>
      <c r="AB8" s="14">
        <f t="shared" si="16"/>
        <v>0</v>
      </c>
      <c r="AC8" s="14">
        <f t="shared" si="17"/>
        <v>0</v>
      </c>
      <c r="AE8" s="14">
        <f>IF($AD$2=Alapadat!$P8,Alapadat!$Q8,0)</f>
        <v>0</v>
      </c>
      <c r="AF8" s="14">
        <f>IF($AD$2=Alapadat!$P8,Alapadat!$R8,0)</f>
        <v>0</v>
      </c>
      <c r="AG8" s="14">
        <f t="shared" si="18"/>
        <v>0</v>
      </c>
      <c r="AH8" s="14">
        <f t="shared" si="19"/>
        <v>0</v>
      </c>
      <c r="AI8" s="14">
        <f t="shared" si="20"/>
        <v>0</v>
      </c>
      <c r="AJ8" s="14">
        <f t="shared" si="21"/>
        <v>0</v>
      </c>
      <c r="AK8" s="14">
        <f t="shared" si="22"/>
        <v>0</v>
      </c>
      <c r="AL8" s="14">
        <f t="shared" si="23"/>
        <v>0</v>
      </c>
      <c r="AM8" s="14" t="e">
        <f>(AM5-(AM4^2)/AM1)</f>
        <v>#DIV/0!</v>
      </c>
      <c r="AN8" s="56">
        <f t="shared" si="24"/>
        <v>0</v>
      </c>
      <c r="AO8" s="14">
        <f>Szilv($AD$2,Eredmény!$H$3,AE8)</f>
        <v>0</v>
      </c>
      <c r="AP8" s="14">
        <f t="shared" si="25"/>
        <v>0</v>
      </c>
      <c r="AQ8" s="14">
        <f t="shared" si="26"/>
        <v>0</v>
      </c>
      <c r="AS8" s="14">
        <f>IF($AR$2=Alapadat!$P8,Alapadat!$Q8,0)</f>
        <v>0</v>
      </c>
      <c r="AT8" s="14">
        <f>IF($AR$2=Alapadat!$P8,Alapadat!$R8,0)</f>
        <v>0</v>
      </c>
      <c r="AU8" s="14">
        <f t="shared" si="27"/>
        <v>0</v>
      </c>
      <c r="AV8" s="14">
        <f t="shared" si="28"/>
        <v>0</v>
      </c>
      <c r="AW8" s="14">
        <f t="shared" si="29"/>
        <v>0</v>
      </c>
      <c r="AX8" s="14">
        <f t="shared" si="30"/>
        <v>0</v>
      </c>
      <c r="AY8" s="14">
        <f t="shared" si="31"/>
        <v>0</v>
      </c>
      <c r="AZ8" s="14">
        <f t="shared" si="32"/>
        <v>0</v>
      </c>
      <c r="BA8" s="14" t="e">
        <f>(BA5-(BA4^2)/BA1)</f>
        <v>#DIV/0!</v>
      </c>
      <c r="BB8" s="56">
        <f t="shared" si="33"/>
        <v>0</v>
      </c>
      <c r="BC8" s="14">
        <f>Szilv($AR$2,Eredmény!$H$3,AS8)</f>
        <v>0</v>
      </c>
      <c r="BD8" s="14">
        <f t="shared" si="34"/>
        <v>0</v>
      </c>
      <c r="BE8" s="14">
        <f t="shared" si="35"/>
        <v>0</v>
      </c>
      <c r="BG8" s="14">
        <f>IF($BF$2=Alapadat!$P8,Alapadat!$Q8,0)</f>
        <v>0</v>
      </c>
      <c r="BH8" s="14">
        <f>IF($BF$2=Alapadat!$P8,Alapadat!$R8,0)</f>
        <v>0</v>
      </c>
      <c r="BI8" s="14">
        <f t="shared" si="36"/>
        <v>0</v>
      </c>
      <c r="BJ8" s="14">
        <f t="shared" si="37"/>
        <v>0</v>
      </c>
      <c r="BK8" s="14">
        <f t="shared" si="38"/>
        <v>0</v>
      </c>
      <c r="BL8" s="14">
        <f t="shared" si="39"/>
        <v>0</v>
      </c>
      <c r="BM8" s="14">
        <f t="shared" si="40"/>
        <v>0</v>
      </c>
      <c r="BN8" s="14">
        <f t="shared" si="41"/>
        <v>0</v>
      </c>
      <c r="BO8" s="14" t="e">
        <f>(BO5-(BO4^2)/BO1)</f>
        <v>#DIV/0!</v>
      </c>
      <c r="BP8" s="56">
        <f t="shared" si="42"/>
        <v>0</v>
      </c>
      <c r="BQ8" s="14">
        <f>Szilv($BF$2,Eredmény!$H$3,BG8)</f>
        <v>0</v>
      </c>
      <c r="BR8" s="14">
        <f t="shared" si="43"/>
        <v>0</v>
      </c>
      <c r="BS8" s="14">
        <f t="shared" si="44"/>
        <v>0</v>
      </c>
      <c r="BV8" s="14">
        <f>IF($BU$2=Alapadat!$P8,Alapadat!$Q8,0)</f>
        <v>0</v>
      </c>
      <c r="BW8" s="14">
        <f>IF($BU$2=Alapadat!$P8,Alapadat!$R8,0)</f>
        <v>0</v>
      </c>
      <c r="BX8" s="14">
        <f t="shared" si="45"/>
        <v>0</v>
      </c>
      <c r="BY8" s="14">
        <f t="shared" si="46"/>
        <v>0</v>
      </c>
      <c r="BZ8" s="14">
        <f t="shared" si="47"/>
        <v>0</v>
      </c>
      <c r="CA8" s="14">
        <f t="shared" si="48"/>
        <v>0</v>
      </c>
      <c r="CB8" s="14">
        <f t="shared" si="49"/>
        <v>0</v>
      </c>
      <c r="CC8" s="14">
        <f t="shared" si="50"/>
        <v>0</v>
      </c>
      <c r="CD8" s="14" t="e">
        <f>(CD5-(CD4^2)/CD1)</f>
        <v>#DIV/0!</v>
      </c>
      <c r="CE8" s="56">
        <f t="shared" si="51"/>
        <v>0</v>
      </c>
      <c r="CF8" s="14">
        <f>Szilv($BU$2,Eredmény!$H$3,BV8)</f>
        <v>0</v>
      </c>
      <c r="CG8" s="14">
        <f t="shared" si="52"/>
        <v>0</v>
      </c>
      <c r="CH8" s="14">
        <f t="shared" si="53"/>
        <v>0</v>
      </c>
      <c r="CK8" s="14">
        <f>IF($CJ$2=Alapadat!$P8,Alapadat!$Q8,0)</f>
        <v>0</v>
      </c>
      <c r="CL8" s="14">
        <f>IF($CJ$2=Alapadat!$P8,Alapadat!$R8,0)</f>
        <v>0</v>
      </c>
      <c r="CM8" s="14">
        <f t="shared" si="54"/>
        <v>0</v>
      </c>
      <c r="CN8" s="14">
        <f t="shared" si="55"/>
        <v>0</v>
      </c>
      <c r="CO8" s="14">
        <f t="shared" si="56"/>
        <v>0</v>
      </c>
      <c r="CP8" s="14">
        <f t="shared" si="57"/>
        <v>0</v>
      </c>
      <c r="CQ8" s="14">
        <f t="shared" si="58"/>
        <v>0</v>
      </c>
      <c r="CR8" s="14">
        <f t="shared" si="59"/>
        <v>0</v>
      </c>
      <c r="CS8" s="14" t="e">
        <f>(CS5-(CS4^2)/CS1)</f>
        <v>#DIV/0!</v>
      </c>
      <c r="CT8" s="56">
        <f t="shared" si="60"/>
        <v>0</v>
      </c>
      <c r="CU8" s="14">
        <f>Szilv($CJ$2,Eredmény!$H$3,CK8)</f>
        <v>0</v>
      </c>
      <c r="CV8" s="14">
        <f t="shared" si="61"/>
        <v>0</v>
      </c>
      <c r="CW8" s="14">
        <f t="shared" si="62"/>
        <v>0</v>
      </c>
      <c r="CZ8" s="14">
        <f>IF($CY$2=Alapadat!$P8,Alapadat!$Q8,0)</f>
        <v>0</v>
      </c>
      <c r="DA8" s="14">
        <f>IF($CY$2=Alapadat!$P8,Alapadat!$R8,0)</f>
        <v>0</v>
      </c>
      <c r="DB8" s="14">
        <f t="shared" si="63"/>
        <v>0</v>
      </c>
      <c r="DC8" s="14">
        <f t="shared" si="64"/>
        <v>0</v>
      </c>
      <c r="DD8" s="14">
        <f t="shared" si="65"/>
        <v>0</v>
      </c>
      <c r="DE8" s="14">
        <f t="shared" si="66"/>
        <v>0</v>
      </c>
      <c r="DF8" s="14">
        <f t="shared" si="67"/>
        <v>0</v>
      </c>
      <c r="DG8" s="14">
        <f t="shared" si="68"/>
        <v>0</v>
      </c>
      <c r="DH8" s="14" t="e">
        <f>(DH5-(DH4^2)/DH1)</f>
        <v>#DIV/0!</v>
      </c>
      <c r="DI8" s="56">
        <f t="shared" si="69"/>
        <v>0</v>
      </c>
      <c r="DJ8" s="14">
        <f>Szilv($CY$2,Eredmény!$H$3,CZ8)</f>
        <v>0</v>
      </c>
      <c r="DK8" s="14">
        <f t="shared" si="70"/>
        <v>0</v>
      </c>
      <c r="DL8" s="14">
        <f t="shared" si="71"/>
        <v>0</v>
      </c>
      <c r="DO8" s="14">
        <f>IF($DN$2=Alapadat!$P8,Alapadat!$Q8,0)</f>
        <v>0</v>
      </c>
      <c r="DP8" s="14">
        <f>IF($DN$2=Alapadat!$P8,Alapadat!$R8,0)</f>
        <v>0</v>
      </c>
      <c r="DQ8" s="14">
        <f t="shared" si="72"/>
        <v>0</v>
      </c>
      <c r="DR8" s="14">
        <f t="shared" si="73"/>
        <v>0</v>
      </c>
      <c r="DS8" s="14">
        <f t="shared" si="74"/>
        <v>0</v>
      </c>
      <c r="DT8" s="14">
        <f t="shared" si="75"/>
        <v>0</v>
      </c>
      <c r="DU8" s="14">
        <f t="shared" si="76"/>
        <v>0</v>
      </c>
      <c r="DV8" s="14">
        <f t="shared" si="77"/>
        <v>0</v>
      </c>
      <c r="DW8" s="14" t="e">
        <f>(DW5-(DW4^2)/DW1)</f>
        <v>#DIV/0!</v>
      </c>
      <c r="DX8" s="56">
        <f t="shared" si="78"/>
        <v>0</v>
      </c>
      <c r="DY8" s="14">
        <f>Szilv($DN$2,Eredmény!$H$3,DO8)</f>
        <v>0</v>
      </c>
      <c r="DZ8" s="14">
        <f t="shared" si="79"/>
        <v>0</v>
      </c>
      <c r="EA8" s="14">
        <f t="shared" si="80"/>
        <v>0</v>
      </c>
      <c r="EE8" s="17"/>
      <c r="EF8" s="17"/>
      <c r="EG8" s="17"/>
      <c r="EH8" s="17"/>
      <c r="ET8" s="17"/>
      <c r="EU8" s="17"/>
      <c r="EV8" s="17"/>
      <c r="EW8" s="17"/>
      <c r="FI8" s="17"/>
      <c r="FJ8" s="17"/>
      <c r="FK8" s="17"/>
      <c r="FL8" s="17"/>
    </row>
    <row r="9" spans="1:168">
      <c r="B9" s="14">
        <f>IF($A$2=Alapadat!$P9,Alapadat!$Q9,0)</f>
        <v>0</v>
      </c>
      <c r="C9" s="14">
        <f>IF($A$2=Alapadat!$P9,Alapadat!$R9,0)</f>
        <v>0</v>
      </c>
      <c r="D9" s="14">
        <f t="shared" si="0"/>
        <v>0</v>
      </c>
      <c r="E9" s="14">
        <f t="shared" si="1"/>
        <v>0</v>
      </c>
      <c r="F9" s="14">
        <f t="shared" si="2"/>
        <v>0</v>
      </c>
      <c r="G9" s="14">
        <f t="shared" si="3"/>
        <v>0</v>
      </c>
      <c r="H9" s="14">
        <f t="shared" si="4"/>
        <v>0</v>
      </c>
      <c r="I9" s="14">
        <f t="shared" si="5"/>
        <v>0</v>
      </c>
      <c r="J9" s="14" t="e">
        <f>(J6-(J3^2)/J1)</f>
        <v>#DIV/0!</v>
      </c>
      <c r="K9" s="14" t="s">
        <v>59</v>
      </c>
      <c r="L9" s="56">
        <f t="shared" si="6"/>
        <v>0</v>
      </c>
      <c r="M9" s="14">
        <f>Szilv($A$2,Eredmény!$H$3,B9)</f>
        <v>0</v>
      </c>
      <c r="N9" s="14">
        <f t="shared" si="7"/>
        <v>0</v>
      </c>
      <c r="O9" s="14">
        <f t="shared" si="8"/>
        <v>0</v>
      </c>
      <c r="Q9" s="14">
        <f>IF($P$2=Alapadat!$P9,Alapadat!$Q9,0)</f>
        <v>0</v>
      </c>
      <c r="R9" s="14">
        <f>IF($P$2=Alapadat!$P9,Alapadat!$R9,0)</f>
        <v>0</v>
      </c>
      <c r="S9" s="14">
        <f t="shared" si="9"/>
        <v>0</v>
      </c>
      <c r="T9" s="14">
        <f t="shared" si="10"/>
        <v>0</v>
      </c>
      <c r="U9" s="14">
        <f t="shared" si="11"/>
        <v>0</v>
      </c>
      <c r="V9" s="14">
        <f t="shared" si="12"/>
        <v>0</v>
      </c>
      <c r="W9" s="14">
        <f t="shared" si="13"/>
        <v>0</v>
      </c>
      <c r="X9" s="14">
        <f t="shared" si="14"/>
        <v>0</v>
      </c>
      <c r="Y9" s="14" t="e">
        <f>(Y6-(Y3^2)/Y1)</f>
        <v>#DIV/0!</v>
      </c>
      <c r="Z9" s="56">
        <f t="shared" si="15"/>
        <v>0</v>
      </c>
      <c r="AA9" s="14">
        <f>Szilv($P$2,Eredmény!$H$3,Q9)</f>
        <v>0</v>
      </c>
      <c r="AB9" s="14">
        <f t="shared" si="16"/>
        <v>0</v>
      </c>
      <c r="AC9" s="14">
        <f t="shared" si="17"/>
        <v>0</v>
      </c>
      <c r="AE9" s="14">
        <f>IF($AD$2=Alapadat!$P9,Alapadat!$Q9,0)</f>
        <v>0</v>
      </c>
      <c r="AF9" s="14">
        <f>IF($AD$2=Alapadat!$P9,Alapadat!$R9,0)</f>
        <v>0</v>
      </c>
      <c r="AG9" s="14">
        <f t="shared" si="18"/>
        <v>0</v>
      </c>
      <c r="AH9" s="14">
        <f t="shared" si="19"/>
        <v>0</v>
      </c>
      <c r="AI9" s="14">
        <f t="shared" si="20"/>
        <v>0</v>
      </c>
      <c r="AJ9" s="14">
        <f t="shared" si="21"/>
        <v>0</v>
      </c>
      <c r="AK9" s="14">
        <f t="shared" si="22"/>
        <v>0</v>
      </c>
      <c r="AL9" s="14">
        <f t="shared" si="23"/>
        <v>0</v>
      </c>
      <c r="AM9" s="14" t="e">
        <f>(AM6-(AM3^2)/AM1)</f>
        <v>#DIV/0!</v>
      </c>
      <c r="AN9" s="56">
        <f t="shared" si="24"/>
        <v>0</v>
      </c>
      <c r="AO9" s="14">
        <f>Szilv($AD$2,Eredmény!$H$3,AE9)</f>
        <v>0</v>
      </c>
      <c r="AP9" s="14">
        <f t="shared" si="25"/>
        <v>0</v>
      </c>
      <c r="AQ9" s="14">
        <f t="shared" si="26"/>
        <v>0</v>
      </c>
      <c r="AS9" s="14">
        <f>IF($AR$2=Alapadat!$P9,Alapadat!$Q9,0)</f>
        <v>0</v>
      </c>
      <c r="AT9" s="14">
        <f>IF($AR$2=Alapadat!$P9,Alapadat!$R9,0)</f>
        <v>0</v>
      </c>
      <c r="AU9" s="14">
        <f t="shared" si="27"/>
        <v>0</v>
      </c>
      <c r="AV9" s="14">
        <f t="shared" si="28"/>
        <v>0</v>
      </c>
      <c r="AW9" s="14">
        <f t="shared" si="29"/>
        <v>0</v>
      </c>
      <c r="AX9" s="14">
        <f t="shared" si="30"/>
        <v>0</v>
      </c>
      <c r="AY9" s="14">
        <f t="shared" si="31"/>
        <v>0</v>
      </c>
      <c r="AZ9" s="14">
        <f t="shared" si="32"/>
        <v>0</v>
      </c>
      <c r="BA9" s="14" t="e">
        <f>(BA6-(BA3^2)/BA1)</f>
        <v>#DIV/0!</v>
      </c>
      <c r="BB9" s="56">
        <f t="shared" si="33"/>
        <v>0</v>
      </c>
      <c r="BC9" s="14">
        <f>Szilv($AR$2,Eredmény!$H$3,AS9)</f>
        <v>0</v>
      </c>
      <c r="BD9" s="14">
        <f t="shared" si="34"/>
        <v>0</v>
      </c>
      <c r="BE9" s="14">
        <f t="shared" si="35"/>
        <v>0</v>
      </c>
      <c r="BG9" s="14">
        <f>IF($BF$2=Alapadat!$P9,Alapadat!$Q9,0)</f>
        <v>0</v>
      </c>
      <c r="BH9" s="14">
        <f>IF($BF$2=Alapadat!$P9,Alapadat!$R9,0)</f>
        <v>0</v>
      </c>
      <c r="BI9" s="14">
        <f t="shared" si="36"/>
        <v>0</v>
      </c>
      <c r="BJ9" s="14">
        <f t="shared" si="37"/>
        <v>0</v>
      </c>
      <c r="BK9" s="14">
        <f t="shared" si="38"/>
        <v>0</v>
      </c>
      <c r="BL9" s="14">
        <f t="shared" si="39"/>
        <v>0</v>
      </c>
      <c r="BM9" s="14">
        <f t="shared" si="40"/>
        <v>0</v>
      </c>
      <c r="BN9" s="14">
        <f t="shared" si="41"/>
        <v>0</v>
      </c>
      <c r="BO9" s="14" t="e">
        <f>(BO6-(BO3^2)/BO1)</f>
        <v>#DIV/0!</v>
      </c>
      <c r="BP9" s="56">
        <f t="shared" si="42"/>
        <v>0</v>
      </c>
      <c r="BQ9" s="14">
        <f>Szilv($BF$2,Eredmény!$H$3,BG9)</f>
        <v>0</v>
      </c>
      <c r="BR9" s="14">
        <f t="shared" si="43"/>
        <v>0</v>
      </c>
      <c r="BS9" s="14">
        <f t="shared" si="44"/>
        <v>0</v>
      </c>
      <c r="BV9" s="14">
        <f>IF($BU$2=Alapadat!$P9,Alapadat!$Q9,0)</f>
        <v>0</v>
      </c>
      <c r="BW9" s="14">
        <f>IF($BU$2=Alapadat!$P9,Alapadat!$R9,0)</f>
        <v>0</v>
      </c>
      <c r="BX9" s="14">
        <f t="shared" si="45"/>
        <v>0</v>
      </c>
      <c r="BY9" s="14">
        <f t="shared" si="46"/>
        <v>0</v>
      </c>
      <c r="BZ9" s="14">
        <f t="shared" si="47"/>
        <v>0</v>
      </c>
      <c r="CA9" s="14">
        <f t="shared" si="48"/>
        <v>0</v>
      </c>
      <c r="CB9" s="14">
        <f t="shared" si="49"/>
        <v>0</v>
      </c>
      <c r="CC9" s="14">
        <f t="shared" si="50"/>
        <v>0</v>
      </c>
      <c r="CD9" s="14" t="e">
        <f>(CD6-(CD3^2)/CD1)</f>
        <v>#DIV/0!</v>
      </c>
      <c r="CE9" s="56">
        <f t="shared" si="51"/>
        <v>0</v>
      </c>
      <c r="CF9" s="14">
        <f>Szilv($BU$2,Eredmény!$H$3,BV9)</f>
        <v>0</v>
      </c>
      <c r="CG9" s="14">
        <f t="shared" si="52"/>
        <v>0</v>
      </c>
      <c r="CH9" s="14">
        <f t="shared" si="53"/>
        <v>0</v>
      </c>
      <c r="CK9" s="14">
        <f>IF($CJ$2=Alapadat!$P9,Alapadat!$Q9,0)</f>
        <v>0</v>
      </c>
      <c r="CL9" s="14">
        <f>IF($CJ$2=Alapadat!$P9,Alapadat!$R9,0)</f>
        <v>0</v>
      </c>
      <c r="CM9" s="14">
        <f t="shared" si="54"/>
        <v>0</v>
      </c>
      <c r="CN9" s="14">
        <f t="shared" si="55"/>
        <v>0</v>
      </c>
      <c r="CO9" s="14">
        <f t="shared" si="56"/>
        <v>0</v>
      </c>
      <c r="CP9" s="14">
        <f t="shared" si="57"/>
        <v>0</v>
      </c>
      <c r="CQ9" s="14">
        <f t="shared" si="58"/>
        <v>0</v>
      </c>
      <c r="CR9" s="14">
        <f t="shared" si="59"/>
        <v>0</v>
      </c>
      <c r="CS9" s="14" t="e">
        <f>(CS6-(CS3^2)/CS1)</f>
        <v>#DIV/0!</v>
      </c>
      <c r="CT9" s="56">
        <f t="shared" si="60"/>
        <v>0</v>
      </c>
      <c r="CU9" s="14">
        <f>Szilv($CJ$2,Eredmény!$H$3,CK9)</f>
        <v>0</v>
      </c>
      <c r="CV9" s="14">
        <f t="shared" si="61"/>
        <v>0</v>
      </c>
      <c r="CW9" s="14">
        <f t="shared" si="62"/>
        <v>0</v>
      </c>
      <c r="CZ9" s="14">
        <f>IF($CY$2=Alapadat!$P9,Alapadat!$Q9,0)</f>
        <v>0</v>
      </c>
      <c r="DA9" s="14">
        <f>IF($CY$2=Alapadat!$P9,Alapadat!$R9,0)</f>
        <v>0</v>
      </c>
      <c r="DB9" s="14">
        <f t="shared" si="63"/>
        <v>0</v>
      </c>
      <c r="DC9" s="14">
        <f t="shared" si="64"/>
        <v>0</v>
      </c>
      <c r="DD9" s="14">
        <f t="shared" si="65"/>
        <v>0</v>
      </c>
      <c r="DE9" s="14">
        <f t="shared" si="66"/>
        <v>0</v>
      </c>
      <c r="DF9" s="14">
        <f t="shared" si="67"/>
        <v>0</v>
      </c>
      <c r="DG9" s="14">
        <f t="shared" si="68"/>
        <v>0</v>
      </c>
      <c r="DH9" s="14" t="e">
        <f>(DH6-(DH3^2)/DH1)</f>
        <v>#DIV/0!</v>
      </c>
      <c r="DI9" s="56">
        <f t="shared" si="69"/>
        <v>0</v>
      </c>
      <c r="DJ9" s="14">
        <f>Szilv($CY$2,Eredmény!$H$3,CZ9)</f>
        <v>0</v>
      </c>
      <c r="DK9" s="14">
        <f t="shared" si="70"/>
        <v>0</v>
      </c>
      <c r="DL9" s="14">
        <f t="shared" si="71"/>
        <v>0</v>
      </c>
      <c r="DO9" s="14">
        <f>IF($DN$2=Alapadat!$P9,Alapadat!$Q9,0)</f>
        <v>0</v>
      </c>
      <c r="DP9" s="14">
        <f>IF($DN$2=Alapadat!$P9,Alapadat!$R9,0)</f>
        <v>0</v>
      </c>
      <c r="DQ9" s="14">
        <f t="shared" si="72"/>
        <v>0</v>
      </c>
      <c r="DR9" s="14">
        <f t="shared" si="73"/>
        <v>0</v>
      </c>
      <c r="DS9" s="14">
        <f t="shared" si="74"/>
        <v>0</v>
      </c>
      <c r="DT9" s="14">
        <f t="shared" si="75"/>
        <v>0</v>
      </c>
      <c r="DU9" s="14">
        <f t="shared" si="76"/>
        <v>0</v>
      </c>
      <c r="DV9" s="14">
        <f t="shared" si="77"/>
        <v>0</v>
      </c>
      <c r="DW9" s="14" t="e">
        <f>(DW6-(DW3^2)/DW1)</f>
        <v>#DIV/0!</v>
      </c>
      <c r="DX9" s="56">
        <f t="shared" si="78"/>
        <v>0</v>
      </c>
      <c r="DY9" s="14">
        <f>Szilv($DN$2,Eredmény!$H$3,DO9)</f>
        <v>0</v>
      </c>
      <c r="DZ9" s="14">
        <f t="shared" si="79"/>
        <v>0</v>
      </c>
      <c r="EA9" s="14">
        <f t="shared" si="80"/>
        <v>0</v>
      </c>
      <c r="EE9" s="17"/>
      <c r="EF9" s="17"/>
      <c r="EG9" s="17"/>
      <c r="EH9" s="17"/>
      <c r="ET9" s="17"/>
      <c r="EU9" s="17"/>
      <c r="EV9" s="17"/>
      <c r="EW9" s="17"/>
      <c r="FI9" s="17"/>
      <c r="FJ9" s="17"/>
      <c r="FK9" s="17"/>
      <c r="FL9" s="17"/>
    </row>
    <row r="10" spans="1:168">
      <c r="B10" s="14">
        <f>IF($A$2=Alapadat!$P10,Alapadat!$Q10,0)</f>
        <v>0</v>
      </c>
      <c r="C10" s="14">
        <f>IF($A$2=Alapadat!$P10,Alapadat!$R10,0)</f>
        <v>0</v>
      </c>
      <c r="D10" s="14">
        <f t="shared" si="0"/>
        <v>0</v>
      </c>
      <c r="E10" s="14">
        <f t="shared" si="1"/>
        <v>0</v>
      </c>
      <c r="F10" s="14">
        <f t="shared" si="2"/>
        <v>0</v>
      </c>
      <c r="G10" s="14">
        <f t="shared" si="3"/>
        <v>0</v>
      </c>
      <c r="H10" s="14">
        <f t="shared" si="4"/>
        <v>0</v>
      </c>
      <c r="I10" s="14">
        <f t="shared" si="5"/>
        <v>0</v>
      </c>
      <c r="J10" s="14" t="e">
        <f>(J7-(J4*J3)/J1)</f>
        <v>#DIV/0!</v>
      </c>
      <c r="K10" s="14" t="s">
        <v>60</v>
      </c>
      <c r="L10" s="56">
        <f t="shared" si="6"/>
        <v>0</v>
      </c>
      <c r="M10" s="14">
        <f>Szilv($A$2,Eredmény!$H$3,B10)</f>
        <v>0</v>
      </c>
      <c r="N10" s="14">
        <f t="shared" si="7"/>
        <v>0</v>
      </c>
      <c r="O10" s="14">
        <f t="shared" si="8"/>
        <v>0</v>
      </c>
      <c r="Q10" s="14">
        <f>IF($P$2=Alapadat!$P10,Alapadat!$Q10,0)</f>
        <v>0</v>
      </c>
      <c r="R10" s="14">
        <f>IF($P$2=Alapadat!$P10,Alapadat!$R10,0)</f>
        <v>0</v>
      </c>
      <c r="S10" s="14">
        <f t="shared" si="9"/>
        <v>0</v>
      </c>
      <c r="T10" s="14">
        <f t="shared" si="10"/>
        <v>0</v>
      </c>
      <c r="U10" s="14">
        <f t="shared" si="11"/>
        <v>0</v>
      </c>
      <c r="V10" s="14">
        <f t="shared" si="12"/>
        <v>0</v>
      </c>
      <c r="W10" s="14">
        <f t="shared" si="13"/>
        <v>0</v>
      </c>
      <c r="X10" s="14">
        <f t="shared" si="14"/>
        <v>0</v>
      </c>
      <c r="Y10" s="14" t="e">
        <f>(Y7-(Y4*Y3)/Y1)</f>
        <v>#DIV/0!</v>
      </c>
      <c r="Z10" s="56">
        <f t="shared" si="15"/>
        <v>0</v>
      </c>
      <c r="AA10" s="14">
        <f>Szilv($P$2,Eredmény!$H$3,Q10)</f>
        <v>0</v>
      </c>
      <c r="AB10" s="14">
        <f t="shared" si="16"/>
        <v>0</v>
      </c>
      <c r="AC10" s="14">
        <f t="shared" si="17"/>
        <v>0</v>
      </c>
      <c r="AE10" s="14">
        <f>IF($AD$2=Alapadat!$P10,Alapadat!$Q10,0)</f>
        <v>0</v>
      </c>
      <c r="AF10" s="14">
        <f>IF($AD$2=Alapadat!$P10,Alapadat!$R10,0)</f>
        <v>0</v>
      </c>
      <c r="AG10" s="14">
        <f t="shared" si="18"/>
        <v>0</v>
      </c>
      <c r="AH10" s="14">
        <f t="shared" si="19"/>
        <v>0</v>
      </c>
      <c r="AI10" s="14">
        <f t="shared" si="20"/>
        <v>0</v>
      </c>
      <c r="AJ10" s="14">
        <f t="shared" si="21"/>
        <v>0</v>
      </c>
      <c r="AK10" s="14">
        <f t="shared" si="22"/>
        <v>0</v>
      </c>
      <c r="AL10" s="14">
        <f t="shared" si="23"/>
        <v>0</v>
      </c>
      <c r="AM10" s="14" t="e">
        <f>(AM7-(AM4*AM3)/AM1)</f>
        <v>#DIV/0!</v>
      </c>
      <c r="AN10" s="56">
        <f t="shared" si="24"/>
        <v>0</v>
      </c>
      <c r="AO10" s="14">
        <f>Szilv($AD$2,Eredmény!$H$3,AE10)</f>
        <v>0</v>
      </c>
      <c r="AP10" s="14">
        <f t="shared" si="25"/>
        <v>0</v>
      </c>
      <c r="AQ10" s="14">
        <f t="shared" si="26"/>
        <v>0</v>
      </c>
      <c r="AS10" s="14">
        <f>IF($AR$2=Alapadat!$P10,Alapadat!$Q10,0)</f>
        <v>0</v>
      </c>
      <c r="AT10" s="14">
        <f>IF($AR$2=Alapadat!$P10,Alapadat!$R10,0)</f>
        <v>0</v>
      </c>
      <c r="AU10" s="14">
        <f t="shared" si="27"/>
        <v>0</v>
      </c>
      <c r="AV10" s="14">
        <f t="shared" si="28"/>
        <v>0</v>
      </c>
      <c r="AW10" s="14">
        <f t="shared" si="29"/>
        <v>0</v>
      </c>
      <c r="AX10" s="14">
        <f t="shared" si="30"/>
        <v>0</v>
      </c>
      <c r="AY10" s="14">
        <f t="shared" si="31"/>
        <v>0</v>
      </c>
      <c r="AZ10" s="14">
        <f t="shared" si="32"/>
        <v>0</v>
      </c>
      <c r="BA10" s="14" t="e">
        <f>(BA7-(BA4*BA3)/BA1)</f>
        <v>#DIV/0!</v>
      </c>
      <c r="BB10" s="56">
        <f t="shared" si="33"/>
        <v>0</v>
      </c>
      <c r="BC10" s="14">
        <f>Szilv($AR$2,Eredmény!$H$3,AS10)</f>
        <v>0</v>
      </c>
      <c r="BD10" s="14">
        <f t="shared" si="34"/>
        <v>0</v>
      </c>
      <c r="BE10" s="14">
        <f t="shared" si="35"/>
        <v>0</v>
      </c>
      <c r="BG10" s="14">
        <f>IF($BF$2=Alapadat!$P10,Alapadat!$Q10,0)</f>
        <v>0</v>
      </c>
      <c r="BH10" s="14">
        <f>IF($BF$2=Alapadat!$P10,Alapadat!$R10,0)</f>
        <v>0</v>
      </c>
      <c r="BI10" s="14">
        <f t="shared" si="36"/>
        <v>0</v>
      </c>
      <c r="BJ10" s="14">
        <f t="shared" si="37"/>
        <v>0</v>
      </c>
      <c r="BK10" s="14">
        <f t="shared" si="38"/>
        <v>0</v>
      </c>
      <c r="BL10" s="14">
        <f t="shared" si="39"/>
        <v>0</v>
      </c>
      <c r="BM10" s="14">
        <f t="shared" si="40"/>
        <v>0</v>
      </c>
      <c r="BN10" s="14">
        <f t="shared" si="41"/>
        <v>0</v>
      </c>
      <c r="BO10" s="14" t="e">
        <f>(BO7-(BO4*BO3)/BO1)</f>
        <v>#DIV/0!</v>
      </c>
      <c r="BP10" s="56">
        <f t="shared" si="42"/>
        <v>0</v>
      </c>
      <c r="BQ10" s="14">
        <f>Szilv($BF$2,Eredmény!$H$3,BG10)</f>
        <v>0</v>
      </c>
      <c r="BR10" s="14">
        <f t="shared" si="43"/>
        <v>0</v>
      </c>
      <c r="BS10" s="14">
        <f t="shared" si="44"/>
        <v>0</v>
      </c>
      <c r="BV10" s="14">
        <f>IF($BU$2=Alapadat!$P10,Alapadat!$Q10,0)</f>
        <v>0</v>
      </c>
      <c r="BW10" s="14">
        <f>IF($BU$2=Alapadat!$P10,Alapadat!$R10,0)</f>
        <v>0</v>
      </c>
      <c r="BX10" s="14">
        <f t="shared" si="45"/>
        <v>0</v>
      </c>
      <c r="BY10" s="14">
        <f t="shared" si="46"/>
        <v>0</v>
      </c>
      <c r="BZ10" s="14">
        <f t="shared" si="47"/>
        <v>0</v>
      </c>
      <c r="CA10" s="14">
        <f t="shared" si="48"/>
        <v>0</v>
      </c>
      <c r="CB10" s="14">
        <f t="shared" si="49"/>
        <v>0</v>
      </c>
      <c r="CC10" s="14">
        <f t="shared" si="50"/>
        <v>0</v>
      </c>
      <c r="CD10" s="14" t="e">
        <f>(CD7-(CD4*CD3)/CD1)</f>
        <v>#DIV/0!</v>
      </c>
      <c r="CE10" s="56">
        <f t="shared" si="51"/>
        <v>0</v>
      </c>
      <c r="CF10" s="14">
        <f>Szilv($BU$2,Eredmény!$H$3,BV10)</f>
        <v>0</v>
      </c>
      <c r="CG10" s="14">
        <f t="shared" si="52"/>
        <v>0</v>
      </c>
      <c r="CH10" s="14">
        <f t="shared" si="53"/>
        <v>0</v>
      </c>
      <c r="CK10" s="14">
        <f>IF($CJ$2=Alapadat!$P10,Alapadat!$Q10,0)</f>
        <v>0</v>
      </c>
      <c r="CL10" s="14">
        <f>IF($CJ$2=Alapadat!$P10,Alapadat!$R10,0)</f>
        <v>0</v>
      </c>
      <c r="CM10" s="14">
        <f t="shared" si="54"/>
        <v>0</v>
      </c>
      <c r="CN10" s="14">
        <f t="shared" si="55"/>
        <v>0</v>
      </c>
      <c r="CO10" s="14">
        <f t="shared" si="56"/>
        <v>0</v>
      </c>
      <c r="CP10" s="14">
        <f t="shared" si="57"/>
        <v>0</v>
      </c>
      <c r="CQ10" s="14">
        <f t="shared" si="58"/>
        <v>0</v>
      </c>
      <c r="CR10" s="14">
        <f t="shared" si="59"/>
        <v>0</v>
      </c>
      <c r="CS10" s="14" t="e">
        <f>(CS7-(CS4*CS3)/CS1)</f>
        <v>#DIV/0!</v>
      </c>
      <c r="CT10" s="56">
        <f t="shared" si="60"/>
        <v>0</v>
      </c>
      <c r="CU10" s="14">
        <f>Szilv($CJ$2,Eredmény!$H$3,CK10)</f>
        <v>0</v>
      </c>
      <c r="CV10" s="14">
        <f t="shared" si="61"/>
        <v>0</v>
      </c>
      <c r="CW10" s="14">
        <f t="shared" si="62"/>
        <v>0</v>
      </c>
      <c r="CZ10" s="14">
        <f>IF($CY$2=Alapadat!$P10,Alapadat!$Q10,0)</f>
        <v>0</v>
      </c>
      <c r="DA10" s="14">
        <f>IF($CY$2=Alapadat!$P10,Alapadat!$R10,0)</f>
        <v>0</v>
      </c>
      <c r="DB10" s="14">
        <f t="shared" si="63"/>
        <v>0</v>
      </c>
      <c r="DC10" s="14">
        <f t="shared" si="64"/>
        <v>0</v>
      </c>
      <c r="DD10" s="14">
        <f t="shared" si="65"/>
        <v>0</v>
      </c>
      <c r="DE10" s="14">
        <f t="shared" si="66"/>
        <v>0</v>
      </c>
      <c r="DF10" s="14">
        <f t="shared" si="67"/>
        <v>0</v>
      </c>
      <c r="DG10" s="14">
        <f t="shared" si="68"/>
        <v>0</v>
      </c>
      <c r="DH10" s="14" t="e">
        <f>(DH7-(DH4*DH3)/DH1)</f>
        <v>#DIV/0!</v>
      </c>
      <c r="DI10" s="56">
        <f t="shared" si="69"/>
        <v>0</v>
      </c>
      <c r="DJ10" s="14">
        <f>Szilv($CY$2,Eredmény!$H$3,CZ10)</f>
        <v>0</v>
      </c>
      <c r="DK10" s="14">
        <f t="shared" si="70"/>
        <v>0</v>
      </c>
      <c r="DL10" s="14">
        <f t="shared" si="71"/>
        <v>0</v>
      </c>
      <c r="DO10" s="14">
        <f>IF($DN$2=Alapadat!$P10,Alapadat!$Q10,0)</f>
        <v>0</v>
      </c>
      <c r="DP10" s="14">
        <f>IF($DN$2=Alapadat!$P10,Alapadat!$R10,0)</f>
        <v>0</v>
      </c>
      <c r="DQ10" s="14">
        <f t="shared" si="72"/>
        <v>0</v>
      </c>
      <c r="DR10" s="14">
        <f t="shared" si="73"/>
        <v>0</v>
      </c>
      <c r="DS10" s="14">
        <f t="shared" si="74"/>
        <v>0</v>
      </c>
      <c r="DT10" s="14">
        <f t="shared" si="75"/>
        <v>0</v>
      </c>
      <c r="DU10" s="14">
        <f t="shared" si="76"/>
        <v>0</v>
      </c>
      <c r="DV10" s="14">
        <f t="shared" si="77"/>
        <v>0</v>
      </c>
      <c r="DW10" s="14" t="e">
        <f>(DW7-(DW4*DW3)/DW1)</f>
        <v>#DIV/0!</v>
      </c>
      <c r="DX10" s="56">
        <f t="shared" si="78"/>
        <v>0</v>
      </c>
      <c r="DY10" s="14">
        <f>Szilv($DN$2,Eredmény!$H$3,DO10)</f>
        <v>0</v>
      </c>
      <c r="DZ10" s="14">
        <f t="shared" si="79"/>
        <v>0</v>
      </c>
      <c r="EA10" s="14">
        <f t="shared" si="80"/>
        <v>0</v>
      </c>
      <c r="EE10" s="17"/>
      <c r="EF10" s="17"/>
      <c r="EG10" s="17"/>
      <c r="EH10" s="17"/>
      <c r="ET10" s="17"/>
      <c r="EU10" s="17"/>
      <c r="EV10" s="17"/>
      <c r="EW10" s="17"/>
      <c r="FI10" s="17"/>
      <c r="FJ10" s="17"/>
      <c r="FK10" s="17"/>
      <c r="FL10" s="17"/>
    </row>
    <row r="11" spans="1:168" s="38" customFormat="1">
      <c r="B11" s="14">
        <f>IF($A$2=Alapadat!$P11,Alapadat!$Q11,0)</f>
        <v>0</v>
      </c>
      <c r="C11" s="14">
        <f>IF($A$2=Alapadat!$P11,Alapadat!$R11,0)</f>
        <v>0</v>
      </c>
      <c r="D11" s="14">
        <f t="shared" si="0"/>
        <v>0</v>
      </c>
      <c r="E11" s="14">
        <f t="shared" si="1"/>
        <v>0</v>
      </c>
      <c r="F11" s="14">
        <f t="shared" si="2"/>
        <v>0</v>
      </c>
      <c r="G11" s="14">
        <f t="shared" si="3"/>
        <v>0</v>
      </c>
      <c r="H11" s="14">
        <f t="shared" si="4"/>
        <v>0</v>
      </c>
      <c r="I11" s="14">
        <f t="shared" si="5"/>
        <v>0</v>
      </c>
      <c r="J11" s="38" t="e">
        <f>(J10/J8)</f>
        <v>#DIV/0!</v>
      </c>
      <c r="K11" s="38" t="s">
        <v>61</v>
      </c>
      <c r="L11" s="56">
        <f t="shared" si="6"/>
        <v>0</v>
      </c>
      <c r="M11" s="14">
        <f>Szilv($A$2,Eredmény!$H$3,B11)</f>
        <v>0</v>
      </c>
      <c r="N11" s="14">
        <f t="shared" si="7"/>
        <v>0</v>
      </c>
      <c r="O11" s="14">
        <f t="shared" si="8"/>
        <v>0</v>
      </c>
      <c r="Q11" s="14">
        <f>IF($P$2=Alapadat!$P11,Alapadat!$Q11,0)</f>
        <v>0</v>
      </c>
      <c r="R11" s="14">
        <f>IF($P$2=Alapadat!$P11,Alapadat!$R11,0)</f>
        <v>0</v>
      </c>
      <c r="S11" s="14">
        <f t="shared" si="9"/>
        <v>0</v>
      </c>
      <c r="T11" s="14">
        <f t="shared" si="10"/>
        <v>0</v>
      </c>
      <c r="U11" s="14">
        <f t="shared" si="11"/>
        <v>0</v>
      </c>
      <c r="V11" s="14">
        <f t="shared" si="12"/>
        <v>0</v>
      </c>
      <c r="W11" s="14">
        <f t="shared" si="13"/>
        <v>0</v>
      </c>
      <c r="X11" s="14">
        <f t="shared" si="14"/>
        <v>0</v>
      </c>
      <c r="Y11" s="38" t="e">
        <f>(Y10/Y8)</f>
        <v>#DIV/0!</v>
      </c>
      <c r="Z11" s="56">
        <f t="shared" si="15"/>
        <v>0</v>
      </c>
      <c r="AA11" s="14">
        <f>Szilv($P$2,Eredmény!$H$3,Q11)</f>
        <v>0</v>
      </c>
      <c r="AB11" s="14">
        <f t="shared" si="16"/>
        <v>0</v>
      </c>
      <c r="AC11" s="14">
        <f t="shared" si="17"/>
        <v>0</v>
      </c>
      <c r="AE11" s="14">
        <f>IF($AD$2=Alapadat!$P11,Alapadat!$Q11,0)</f>
        <v>0</v>
      </c>
      <c r="AF11" s="14">
        <f>IF($AD$2=Alapadat!$P11,Alapadat!$R11,0)</f>
        <v>0</v>
      </c>
      <c r="AG11" s="14">
        <f t="shared" si="18"/>
        <v>0</v>
      </c>
      <c r="AH11" s="14">
        <f t="shared" si="19"/>
        <v>0</v>
      </c>
      <c r="AI11" s="14">
        <f t="shared" si="20"/>
        <v>0</v>
      </c>
      <c r="AJ11" s="14">
        <f t="shared" si="21"/>
        <v>0</v>
      </c>
      <c r="AK11" s="14">
        <f t="shared" si="22"/>
        <v>0</v>
      </c>
      <c r="AL11" s="14">
        <f t="shared" si="23"/>
        <v>0</v>
      </c>
      <c r="AM11" s="38" t="e">
        <f>(AM10/AM8)</f>
        <v>#DIV/0!</v>
      </c>
      <c r="AN11" s="56">
        <f t="shared" si="24"/>
        <v>0</v>
      </c>
      <c r="AO11" s="14">
        <f>Szilv($AD$2,Eredmény!$H$3,AE11)</f>
        <v>0</v>
      </c>
      <c r="AP11" s="14">
        <f t="shared" si="25"/>
        <v>0</v>
      </c>
      <c r="AQ11" s="14">
        <f t="shared" si="26"/>
        <v>0</v>
      </c>
      <c r="AS11" s="14">
        <f>IF($AR$2=Alapadat!$P11,Alapadat!$Q11,0)</f>
        <v>0</v>
      </c>
      <c r="AT11" s="14">
        <f>IF($AR$2=Alapadat!$P11,Alapadat!$R11,0)</f>
        <v>0</v>
      </c>
      <c r="AU11" s="14">
        <f t="shared" si="27"/>
        <v>0</v>
      </c>
      <c r="AV11" s="14">
        <f t="shared" si="28"/>
        <v>0</v>
      </c>
      <c r="AW11" s="14">
        <f t="shared" si="29"/>
        <v>0</v>
      </c>
      <c r="AX11" s="14">
        <f t="shared" si="30"/>
        <v>0</v>
      </c>
      <c r="AY11" s="14">
        <f t="shared" si="31"/>
        <v>0</v>
      </c>
      <c r="AZ11" s="14">
        <f t="shared" si="32"/>
        <v>0</v>
      </c>
      <c r="BA11" s="38" t="e">
        <f>(BA10/BA8)</f>
        <v>#DIV/0!</v>
      </c>
      <c r="BB11" s="56">
        <f t="shared" si="33"/>
        <v>0</v>
      </c>
      <c r="BC11" s="14">
        <f>Szilv($AR$2,Eredmény!$H$3,AS11)</f>
        <v>0</v>
      </c>
      <c r="BD11" s="14">
        <f t="shared" si="34"/>
        <v>0</v>
      </c>
      <c r="BE11" s="14">
        <f t="shared" si="35"/>
        <v>0</v>
      </c>
      <c r="BG11" s="14">
        <f>IF($BF$2=Alapadat!$P11,Alapadat!$Q11,0)</f>
        <v>0</v>
      </c>
      <c r="BH11" s="14">
        <f>IF($BF$2=Alapadat!$P11,Alapadat!$R11,0)</f>
        <v>0</v>
      </c>
      <c r="BI11" s="14">
        <f t="shared" si="36"/>
        <v>0</v>
      </c>
      <c r="BJ11" s="14">
        <f t="shared" si="37"/>
        <v>0</v>
      </c>
      <c r="BK11" s="14">
        <f t="shared" si="38"/>
        <v>0</v>
      </c>
      <c r="BL11" s="14">
        <f t="shared" si="39"/>
        <v>0</v>
      </c>
      <c r="BM11" s="14">
        <f t="shared" si="40"/>
        <v>0</v>
      </c>
      <c r="BN11" s="14">
        <f t="shared" si="41"/>
        <v>0</v>
      </c>
      <c r="BO11" s="38" t="e">
        <f>(BO10/BO8)</f>
        <v>#DIV/0!</v>
      </c>
      <c r="BP11" s="56">
        <f t="shared" si="42"/>
        <v>0</v>
      </c>
      <c r="BQ11" s="14">
        <f>Szilv($BF$2,Eredmény!$H$3,BG11)</f>
        <v>0</v>
      </c>
      <c r="BR11" s="14">
        <f t="shared" si="43"/>
        <v>0</v>
      </c>
      <c r="BS11" s="14">
        <f t="shared" si="44"/>
        <v>0</v>
      </c>
      <c r="BV11" s="14">
        <f>IF($BU$2=Alapadat!$P11,Alapadat!$Q11,0)</f>
        <v>0</v>
      </c>
      <c r="BW11" s="14">
        <f>IF($BU$2=Alapadat!$P11,Alapadat!$R11,0)</f>
        <v>0</v>
      </c>
      <c r="BX11" s="14">
        <f t="shared" si="45"/>
        <v>0</v>
      </c>
      <c r="BY11" s="14">
        <f t="shared" si="46"/>
        <v>0</v>
      </c>
      <c r="BZ11" s="14">
        <f t="shared" si="47"/>
        <v>0</v>
      </c>
      <c r="CA11" s="14">
        <f t="shared" si="48"/>
        <v>0</v>
      </c>
      <c r="CB11" s="14">
        <f t="shared" si="49"/>
        <v>0</v>
      </c>
      <c r="CC11" s="14">
        <f t="shared" si="50"/>
        <v>0</v>
      </c>
      <c r="CD11" s="38" t="e">
        <f>(CD10/CD8)</f>
        <v>#DIV/0!</v>
      </c>
      <c r="CE11" s="56">
        <f t="shared" si="51"/>
        <v>0</v>
      </c>
      <c r="CF11" s="14">
        <f>Szilv($BU$2,Eredmény!$H$3,BV11)</f>
        <v>0</v>
      </c>
      <c r="CG11" s="14">
        <f t="shared" si="52"/>
        <v>0</v>
      </c>
      <c r="CH11" s="14">
        <f t="shared" si="53"/>
        <v>0</v>
      </c>
      <c r="CK11" s="14">
        <f>IF($CJ$2=Alapadat!$P11,Alapadat!$Q11,0)</f>
        <v>0</v>
      </c>
      <c r="CL11" s="14">
        <f>IF($CJ$2=Alapadat!$P11,Alapadat!$R11,0)</f>
        <v>0</v>
      </c>
      <c r="CM11" s="14">
        <f t="shared" si="54"/>
        <v>0</v>
      </c>
      <c r="CN11" s="14">
        <f t="shared" si="55"/>
        <v>0</v>
      </c>
      <c r="CO11" s="14">
        <f t="shared" si="56"/>
        <v>0</v>
      </c>
      <c r="CP11" s="14">
        <f t="shared" si="57"/>
        <v>0</v>
      </c>
      <c r="CQ11" s="14">
        <f t="shared" si="58"/>
        <v>0</v>
      </c>
      <c r="CR11" s="14">
        <f t="shared" si="59"/>
        <v>0</v>
      </c>
      <c r="CS11" s="38" t="e">
        <f>(CS10/CS8)</f>
        <v>#DIV/0!</v>
      </c>
      <c r="CT11" s="56">
        <f t="shared" si="60"/>
        <v>0</v>
      </c>
      <c r="CU11" s="14">
        <f>Szilv($CJ$2,Eredmény!$H$3,CK11)</f>
        <v>0</v>
      </c>
      <c r="CV11" s="14">
        <f t="shared" si="61"/>
        <v>0</v>
      </c>
      <c r="CW11" s="14">
        <f t="shared" si="62"/>
        <v>0</v>
      </c>
      <c r="CZ11" s="14">
        <f>IF($CY$2=Alapadat!$P11,Alapadat!$Q11,0)</f>
        <v>0</v>
      </c>
      <c r="DA11" s="14">
        <f>IF($CY$2=Alapadat!$P11,Alapadat!$R11,0)</f>
        <v>0</v>
      </c>
      <c r="DB11" s="14">
        <f t="shared" si="63"/>
        <v>0</v>
      </c>
      <c r="DC11" s="14">
        <f t="shared" si="64"/>
        <v>0</v>
      </c>
      <c r="DD11" s="14">
        <f t="shared" si="65"/>
        <v>0</v>
      </c>
      <c r="DE11" s="14">
        <f t="shared" si="66"/>
        <v>0</v>
      </c>
      <c r="DF11" s="14">
        <f t="shared" si="67"/>
        <v>0</v>
      </c>
      <c r="DG11" s="14">
        <f t="shared" si="68"/>
        <v>0</v>
      </c>
      <c r="DH11" s="38" t="e">
        <f>(DH10/DH8)</f>
        <v>#DIV/0!</v>
      </c>
      <c r="DI11" s="56">
        <f t="shared" si="69"/>
        <v>0</v>
      </c>
      <c r="DJ11" s="14">
        <f>Szilv($CY$2,Eredmény!$H$3,CZ11)</f>
        <v>0</v>
      </c>
      <c r="DK11" s="14">
        <f t="shared" si="70"/>
        <v>0</v>
      </c>
      <c r="DL11" s="14">
        <f t="shared" si="71"/>
        <v>0</v>
      </c>
      <c r="DO11" s="14">
        <f>IF($DN$2=Alapadat!$P11,Alapadat!$Q11,0)</f>
        <v>0</v>
      </c>
      <c r="DP11" s="14">
        <f>IF($DN$2=Alapadat!$P11,Alapadat!$R11,0)</f>
        <v>0</v>
      </c>
      <c r="DQ11" s="14">
        <f t="shared" si="72"/>
        <v>0</v>
      </c>
      <c r="DR11" s="14">
        <f t="shared" si="73"/>
        <v>0</v>
      </c>
      <c r="DS11" s="14">
        <f t="shared" si="74"/>
        <v>0</v>
      </c>
      <c r="DT11" s="14">
        <f t="shared" si="75"/>
        <v>0</v>
      </c>
      <c r="DU11" s="14">
        <f t="shared" si="76"/>
        <v>0</v>
      </c>
      <c r="DV11" s="14">
        <f t="shared" si="77"/>
        <v>0</v>
      </c>
      <c r="DW11" s="38" t="e">
        <f>(DW10/DW8)</f>
        <v>#DIV/0!</v>
      </c>
      <c r="DX11" s="56">
        <f t="shared" si="78"/>
        <v>0</v>
      </c>
      <c r="DY11" s="14">
        <f>Szilv($DN$2,Eredmény!$H$3,DO11)</f>
        <v>0</v>
      </c>
      <c r="DZ11" s="14">
        <f t="shared" si="79"/>
        <v>0</v>
      </c>
      <c r="EA11" s="14">
        <f t="shared" si="80"/>
        <v>0</v>
      </c>
      <c r="EE11" s="39"/>
      <c r="EF11" s="39"/>
      <c r="EG11" s="39"/>
      <c r="EH11" s="39"/>
      <c r="ET11" s="39"/>
      <c r="EU11" s="39"/>
      <c r="EV11" s="39"/>
      <c r="EW11" s="39"/>
      <c r="FI11" s="39"/>
      <c r="FJ11" s="39"/>
      <c r="FK11" s="39"/>
      <c r="FL11" s="39"/>
    </row>
    <row r="12" spans="1:168">
      <c r="B12" s="14">
        <f>IF($A$2=Alapadat!$P12,Alapadat!$Q12,0)</f>
        <v>0</v>
      </c>
      <c r="C12" s="14">
        <f>IF($A$2=Alapadat!$P12,Alapadat!$R12,0)</f>
        <v>0</v>
      </c>
      <c r="D12" s="14">
        <f t="shared" si="0"/>
        <v>0</v>
      </c>
      <c r="E12" s="14">
        <f t="shared" si="1"/>
        <v>0</v>
      </c>
      <c r="F12" s="14">
        <f t="shared" si="2"/>
        <v>0</v>
      </c>
      <c r="G12" s="14">
        <f t="shared" si="3"/>
        <v>0</v>
      </c>
      <c r="H12" s="14">
        <f t="shared" si="4"/>
        <v>0</v>
      </c>
      <c r="I12" s="14">
        <f t="shared" si="5"/>
        <v>0</v>
      </c>
      <c r="J12" s="14" t="e">
        <f>(J4/J1)</f>
        <v>#DIV/0!</v>
      </c>
      <c r="K12" s="14" t="s">
        <v>62</v>
      </c>
      <c r="L12" s="56">
        <f t="shared" si="6"/>
        <v>0</v>
      </c>
      <c r="M12" s="14">
        <f>Szilv($A$2,Eredmény!$H$3,B12)</f>
        <v>0</v>
      </c>
      <c r="N12" s="14">
        <f t="shared" si="7"/>
        <v>0</v>
      </c>
      <c r="O12" s="14">
        <f t="shared" si="8"/>
        <v>0</v>
      </c>
      <c r="Q12" s="14">
        <f>IF($P$2=Alapadat!$P12,Alapadat!$Q12,0)</f>
        <v>0</v>
      </c>
      <c r="R12" s="14">
        <f>IF($P$2=Alapadat!$P12,Alapadat!$R12,0)</f>
        <v>0</v>
      </c>
      <c r="S12" s="14">
        <f t="shared" si="9"/>
        <v>0</v>
      </c>
      <c r="T12" s="14">
        <f t="shared" si="10"/>
        <v>0</v>
      </c>
      <c r="U12" s="14">
        <f t="shared" si="11"/>
        <v>0</v>
      </c>
      <c r="V12" s="14">
        <f t="shared" si="12"/>
        <v>0</v>
      </c>
      <c r="W12" s="14">
        <f t="shared" si="13"/>
        <v>0</v>
      </c>
      <c r="X12" s="14">
        <f t="shared" si="14"/>
        <v>0</v>
      </c>
      <c r="Y12" s="14" t="e">
        <f>(Y4/Y1)</f>
        <v>#DIV/0!</v>
      </c>
      <c r="Z12" s="56">
        <f t="shared" ref="Z12:Z75" si="81">(Q12/200)^2*PI()</f>
        <v>0</v>
      </c>
      <c r="AA12" s="14">
        <f>Szilv($P$2,Eredmény!$H$3,Q12)</f>
        <v>0</v>
      </c>
      <c r="AB12" s="14">
        <f t="shared" si="16"/>
        <v>0</v>
      </c>
      <c r="AC12" s="14">
        <f t="shared" si="17"/>
        <v>0</v>
      </c>
      <c r="AE12" s="14">
        <f>IF($AD$2=Alapadat!$P12,Alapadat!$Q12,0)</f>
        <v>0</v>
      </c>
      <c r="AF12" s="14">
        <f>IF($AD$2=Alapadat!$P12,Alapadat!$R12,0)</f>
        <v>0</v>
      </c>
      <c r="AG12" s="14">
        <f t="shared" si="18"/>
        <v>0</v>
      </c>
      <c r="AH12" s="14">
        <f t="shared" si="19"/>
        <v>0</v>
      </c>
      <c r="AI12" s="14">
        <f t="shared" si="20"/>
        <v>0</v>
      </c>
      <c r="AJ12" s="14">
        <f t="shared" si="21"/>
        <v>0</v>
      </c>
      <c r="AK12" s="14">
        <f t="shared" si="22"/>
        <v>0</v>
      </c>
      <c r="AL12" s="14">
        <f t="shared" si="23"/>
        <v>0</v>
      </c>
      <c r="AM12" s="14" t="e">
        <f>(AM4/AM1)</f>
        <v>#DIV/0!</v>
      </c>
      <c r="AN12" s="56">
        <f t="shared" si="24"/>
        <v>0</v>
      </c>
      <c r="AO12" s="14">
        <f>Szilv($AD$2,Eredmény!$H$3,AE12)</f>
        <v>0</v>
      </c>
      <c r="AP12" s="14">
        <f t="shared" si="25"/>
        <v>0</v>
      </c>
      <c r="AQ12" s="14">
        <f t="shared" si="26"/>
        <v>0</v>
      </c>
      <c r="AS12" s="14">
        <f>IF($AR$2=Alapadat!$P12,Alapadat!$Q12,0)</f>
        <v>0</v>
      </c>
      <c r="AT12" s="14">
        <f>IF($AR$2=Alapadat!$P12,Alapadat!$R12,0)</f>
        <v>0</v>
      </c>
      <c r="AU12" s="14">
        <f t="shared" si="27"/>
        <v>0</v>
      </c>
      <c r="AV12" s="14">
        <f t="shared" si="28"/>
        <v>0</v>
      </c>
      <c r="AW12" s="14">
        <f t="shared" si="29"/>
        <v>0</v>
      </c>
      <c r="AX12" s="14">
        <f t="shared" si="30"/>
        <v>0</v>
      </c>
      <c r="AY12" s="14">
        <f t="shared" si="31"/>
        <v>0</v>
      </c>
      <c r="AZ12" s="14">
        <f t="shared" si="32"/>
        <v>0</v>
      </c>
      <c r="BA12" s="14" t="e">
        <f>(BA4/BA1)</f>
        <v>#DIV/0!</v>
      </c>
      <c r="BB12" s="56">
        <f t="shared" si="33"/>
        <v>0</v>
      </c>
      <c r="BC12" s="14">
        <f>Szilv($AR$2,Eredmény!$H$3,AS12)</f>
        <v>0</v>
      </c>
      <c r="BD12" s="14">
        <f t="shared" si="34"/>
        <v>0</v>
      </c>
      <c r="BE12" s="14">
        <f t="shared" si="35"/>
        <v>0</v>
      </c>
      <c r="BG12" s="14">
        <f>IF($BF$2=Alapadat!$P12,Alapadat!$Q12,0)</f>
        <v>0</v>
      </c>
      <c r="BH12" s="14">
        <f>IF($BF$2=Alapadat!$P12,Alapadat!$R12,0)</f>
        <v>0</v>
      </c>
      <c r="BI12" s="14">
        <f t="shared" si="36"/>
        <v>0</v>
      </c>
      <c r="BJ12" s="14">
        <f t="shared" si="37"/>
        <v>0</v>
      </c>
      <c r="BK12" s="14">
        <f t="shared" si="38"/>
        <v>0</v>
      </c>
      <c r="BL12" s="14">
        <f t="shared" si="39"/>
        <v>0</v>
      </c>
      <c r="BM12" s="14">
        <f t="shared" si="40"/>
        <v>0</v>
      </c>
      <c r="BN12" s="14">
        <f t="shared" si="41"/>
        <v>0</v>
      </c>
      <c r="BO12" s="14" t="e">
        <f>(BO4/BO1)</f>
        <v>#DIV/0!</v>
      </c>
      <c r="BP12" s="56">
        <f t="shared" si="42"/>
        <v>0</v>
      </c>
      <c r="BQ12" s="14">
        <f>Szilv($BF$2,Eredmény!$H$3,BG12)</f>
        <v>0</v>
      </c>
      <c r="BR12" s="14">
        <f t="shared" si="43"/>
        <v>0</v>
      </c>
      <c r="BS12" s="14">
        <f t="shared" si="44"/>
        <v>0</v>
      </c>
      <c r="BV12" s="14">
        <f>IF($BU$2=Alapadat!$P12,Alapadat!$Q12,0)</f>
        <v>0</v>
      </c>
      <c r="BW12" s="14">
        <f>IF($BU$2=Alapadat!$P12,Alapadat!$R12,0)</f>
        <v>0</v>
      </c>
      <c r="BX12" s="14">
        <f t="shared" si="45"/>
        <v>0</v>
      </c>
      <c r="BY12" s="14">
        <f t="shared" si="46"/>
        <v>0</v>
      </c>
      <c r="BZ12" s="14">
        <f t="shared" si="47"/>
        <v>0</v>
      </c>
      <c r="CA12" s="14">
        <f t="shared" si="48"/>
        <v>0</v>
      </c>
      <c r="CB12" s="14">
        <f t="shared" si="49"/>
        <v>0</v>
      </c>
      <c r="CC12" s="14">
        <f t="shared" si="50"/>
        <v>0</v>
      </c>
      <c r="CD12" s="14" t="e">
        <f>(CD4/CD1)</f>
        <v>#DIV/0!</v>
      </c>
      <c r="CE12" s="56">
        <f t="shared" si="51"/>
        <v>0</v>
      </c>
      <c r="CF12" s="14">
        <f>Szilv($BU$2,Eredmény!$H$3,BV12)</f>
        <v>0</v>
      </c>
      <c r="CG12" s="14">
        <f t="shared" si="52"/>
        <v>0</v>
      </c>
      <c r="CH12" s="14">
        <f t="shared" si="53"/>
        <v>0</v>
      </c>
      <c r="CK12" s="14">
        <f>IF($CJ$2=Alapadat!$P12,Alapadat!$Q12,0)</f>
        <v>0</v>
      </c>
      <c r="CL12" s="14">
        <f>IF($CJ$2=Alapadat!$P12,Alapadat!$R12,0)</f>
        <v>0</v>
      </c>
      <c r="CM12" s="14">
        <f t="shared" si="54"/>
        <v>0</v>
      </c>
      <c r="CN12" s="14">
        <f t="shared" si="55"/>
        <v>0</v>
      </c>
      <c r="CO12" s="14">
        <f t="shared" si="56"/>
        <v>0</v>
      </c>
      <c r="CP12" s="14">
        <f t="shared" si="57"/>
        <v>0</v>
      </c>
      <c r="CQ12" s="14">
        <f t="shared" si="58"/>
        <v>0</v>
      </c>
      <c r="CR12" s="14">
        <f t="shared" si="59"/>
        <v>0</v>
      </c>
      <c r="CS12" s="14" t="e">
        <f>(CS4/CS1)</f>
        <v>#DIV/0!</v>
      </c>
      <c r="CT12" s="56">
        <f t="shared" si="60"/>
        <v>0</v>
      </c>
      <c r="CU12" s="14">
        <f>Szilv($CJ$2,Eredmény!$H$3,CK12)</f>
        <v>0</v>
      </c>
      <c r="CV12" s="14">
        <f t="shared" si="61"/>
        <v>0</v>
      </c>
      <c r="CW12" s="14">
        <f t="shared" si="62"/>
        <v>0</v>
      </c>
      <c r="CZ12" s="14">
        <f>IF($CY$2=Alapadat!$P12,Alapadat!$Q12,0)</f>
        <v>0</v>
      </c>
      <c r="DA12" s="14">
        <f>IF($CY$2=Alapadat!$P12,Alapadat!$R12,0)</f>
        <v>0</v>
      </c>
      <c r="DB12" s="14">
        <f t="shared" si="63"/>
        <v>0</v>
      </c>
      <c r="DC12" s="14">
        <f t="shared" si="64"/>
        <v>0</v>
      </c>
      <c r="DD12" s="14">
        <f t="shared" si="65"/>
        <v>0</v>
      </c>
      <c r="DE12" s="14">
        <f t="shared" si="66"/>
        <v>0</v>
      </c>
      <c r="DF12" s="14">
        <f t="shared" si="67"/>
        <v>0</v>
      </c>
      <c r="DG12" s="14">
        <f t="shared" si="68"/>
        <v>0</v>
      </c>
      <c r="DH12" s="14" t="e">
        <f>(DH4/DH1)</f>
        <v>#DIV/0!</v>
      </c>
      <c r="DI12" s="56">
        <f t="shared" si="69"/>
        <v>0</v>
      </c>
      <c r="DJ12" s="14">
        <f>Szilv($CY$2,Eredmény!$H$3,CZ12)</f>
        <v>0</v>
      </c>
      <c r="DK12" s="14">
        <f t="shared" si="70"/>
        <v>0</v>
      </c>
      <c r="DL12" s="14">
        <f t="shared" si="71"/>
        <v>0</v>
      </c>
      <c r="DO12" s="14">
        <f>IF($DN$2=Alapadat!$P12,Alapadat!$Q12,0)</f>
        <v>0</v>
      </c>
      <c r="DP12" s="14">
        <f>IF($DN$2=Alapadat!$P12,Alapadat!$R12,0)</f>
        <v>0</v>
      </c>
      <c r="DQ12" s="14">
        <f t="shared" si="72"/>
        <v>0</v>
      </c>
      <c r="DR12" s="14">
        <f t="shared" si="73"/>
        <v>0</v>
      </c>
      <c r="DS12" s="14">
        <f t="shared" si="74"/>
        <v>0</v>
      </c>
      <c r="DT12" s="14">
        <f t="shared" si="75"/>
        <v>0</v>
      </c>
      <c r="DU12" s="14">
        <f t="shared" si="76"/>
        <v>0</v>
      </c>
      <c r="DV12" s="14">
        <f t="shared" si="77"/>
        <v>0</v>
      </c>
      <c r="DW12" s="14" t="e">
        <f>(DW4/DW1)</f>
        <v>#DIV/0!</v>
      </c>
      <c r="DX12" s="56">
        <f t="shared" si="78"/>
        <v>0</v>
      </c>
      <c r="DY12" s="14">
        <f>Szilv($DN$2,Eredmény!$H$3,DO12)</f>
        <v>0</v>
      </c>
      <c r="DZ12" s="14">
        <f t="shared" si="79"/>
        <v>0</v>
      </c>
      <c r="EA12" s="14">
        <f t="shared" si="80"/>
        <v>0</v>
      </c>
      <c r="EE12" s="17"/>
      <c r="EF12" s="17"/>
      <c r="EG12" s="17"/>
      <c r="EH12" s="17"/>
      <c r="ET12" s="17"/>
      <c r="EU12" s="17"/>
      <c r="EV12" s="17"/>
      <c r="EW12" s="17"/>
      <c r="FI12" s="17"/>
      <c r="FJ12" s="17"/>
      <c r="FK12" s="17"/>
      <c r="FL12" s="17"/>
    </row>
    <row r="13" spans="1:168">
      <c r="B13" s="14">
        <f>IF($A$2=Alapadat!$P13,Alapadat!$Q13,0)</f>
        <v>0</v>
      </c>
      <c r="C13" s="14">
        <f>IF($A$2=Alapadat!$P13,Alapadat!$R13,0)</f>
        <v>0</v>
      </c>
      <c r="D13" s="14">
        <f t="shared" si="0"/>
        <v>0</v>
      </c>
      <c r="E13" s="14">
        <f t="shared" si="1"/>
        <v>0</v>
      </c>
      <c r="F13" s="14">
        <f t="shared" si="2"/>
        <v>0</v>
      </c>
      <c r="G13" s="14">
        <f t="shared" si="3"/>
        <v>0</v>
      </c>
      <c r="H13" s="14">
        <f t="shared" si="4"/>
        <v>0</v>
      </c>
      <c r="I13" s="14">
        <f t="shared" si="5"/>
        <v>0</v>
      </c>
      <c r="J13" s="14" t="e">
        <f>(J3/J1)</f>
        <v>#DIV/0!</v>
      </c>
      <c r="K13" s="14" t="s">
        <v>63</v>
      </c>
      <c r="L13" s="56">
        <f t="shared" si="6"/>
        <v>0</v>
      </c>
      <c r="M13" s="14">
        <f>Szilv($A$2,Eredmény!$H$3,B13)</f>
        <v>0</v>
      </c>
      <c r="N13" s="14">
        <f t="shared" si="7"/>
        <v>0</v>
      </c>
      <c r="O13" s="14">
        <f t="shared" si="8"/>
        <v>0</v>
      </c>
      <c r="Q13" s="14">
        <f>IF($P$2=Alapadat!$P13,Alapadat!$Q13,0)</f>
        <v>0</v>
      </c>
      <c r="R13" s="14">
        <f>IF($P$2=Alapadat!$P13,Alapadat!$R13,0)</f>
        <v>0</v>
      </c>
      <c r="S13" s="14">
        <f t="shared" si="9"/>
        <v>0</v>
      </c>
      <c r="T13" s="14">
        <f t="shared" si="10"/>
        <v>0</v>
      </c>
      <c r="U13" s="14">
        <f t="shared" si="11"/>
        <v>0</v>
      </c>
      <c r="V13" s="14">
        <f t="shared" si="12"/>
        <v>0</v>
      </c>
      <c r="W13" s="14">
        <f t="shared" si="13"/>
        <v>0</v>
      </c>
      <c r="X13" s="14">
        <f t="shared" si="14"/>
        <v>0</v>
      </c>
      <c r="Y13" s="14" t="e">
        <f>(Y3/Y1)</f>
        <v>#DIV/0!</v>
      </c>
      <c r="Z13" s="56">
        <f t="shared" si="81"/>
        <v>0</v>
      </c>
      <c r="AA13" s="14">
        <f>Szilv($P$2,Eredmény!$H$3,Q13)</f>
        <v>0</v>
      </c>
      <c r="AB13" s="14">
        <f t="shared" si="16"/>
        <v>0</v>
      </c>
      <c r="AC13" s="14">
        <f t="shared" si="17"/>
        <v>0</v>
      </c>
      <c r="AE13" s="14">
        <f>IF($AD$2=Alapadat!$P13,Alapadat!$Q13,0)</f>
        <v>0</v>
      </c>
      <c r="AF13" s="14">
        <f>IF($AD$2=Alapadat!$P13,Alapadat!$R13,0)</f>
        <v>0</v>
      </c>
      <c r="AG13" s="14">
        <f t="shared" si="18"/>
        <v>0</v>
      </c>
      <c r="AH13" s="14">
        <f t="shared" si="19"/>
        <v>0</v>
      </c>
      <c r="AI13" s="14">
        <f t="shared" si="20"/>
        <v>0</v>
      </c>
      <c r="AJ13" s="14">
        <f t="shared" si="21"/>
        <v>0</v>
      </c>
      <c r="AK13" s="14">
        <f t="shared" si="22"/>
        <v>0</v>
      </c>
      <c r="AL13" s="14">
        <f t="shared" si="23"/>
        <v>0</v>
      </c>
      <c r="AM13" s="14" t="e">
        <f>(AM3/AM1)</f>
        <v>#DIV/0!</v>
      </c>
      <c r="AN13" s="56">
        <f t="shared" si="24"/>
        <v>0</v>
      </c>
      <c r="AO13" s="14">
        <f>Szilv($AD$2,Eredmény!$H$3,AE13)</f>
        <v>0</v>
      </c>
      <c r="AP13" s="14">
        <f t="shared" si="25"/>
        <v>0</v>
      </c>
      <c r="AQ13" s="14">
        <f t="shared" si="26"/>
        <v>0</v>
      </c>
      <c r="AS13" s="14">
        <f>IF($AR$2=Alapadat!$P13,Alapadat!$Q13,0)</f>
        <v>0</v>
      </c>
      <c r="AT13" s="14">
        <f>IF($AR$2=Alapadat!$P13,Alapadat!$R13,0)</f>
        <v>0</v>
      </c>
      <c r="AU13" s="14">
        <f t="shared" si="27"/>
        <v>0</v>
      </c>
      <c r="AV13" s="14">
        <f t="shared" si="28"/>
        <v>0</v>
      </c>
      <c r="AW13" s="14">
        <f t="shared" si="29"/>
        <v>0</v>
      </c>
      <c r="AX13" s="14">
        <f t="shared" si="30"/>
        <v>0</v>
      </c>
      <c r="AY13" s="14">
        <f t="shared" si="31"/>
        <v>0</v>
      </c>
      <c r="AZ13" s="14">
        <f t="shared" si="32"/>
        <v>0</v>
      </c>
      <c r="BA13" s="14" t="e">
        <f>(BA3/BA1)</f>
        <v>#DIV/0!</v>
      </c>
      <c r="BB13" s="56">
        <f t="shared" si="33"/>
        <v>0</v>
      </c>
      <c r="BC13" s="14">
        <f>Szilv($AR$2,Eredmény!$H$3,AS13)</f>
        <v>0</v>
      </c>
      <c r="BD13" s="14">
        <f t="shared" si="34"/>
        <v>0</v>
      </c>
      <c r="BE13" s="14">
        <f t="shared" si="35"/>
        <v>0</v>
      </c>
      <c r="BG13" s="14">
        <f>IF($BF$2=Alapadat!$P13,Alapadat!$Q13,0)</f>
        <v>0</v>
      </c>
      <c r="BH13" s="14">
        <f>IF($BF$2=Alapadat!$P13,Alapadat!$R13,0)</f>
        <v>0</v>
      </c>
      <c r="BI13" s="14">
        <f t="shared" si="36"/>
        <v>0</v>
      </c>
      <c r="BJ13" s="14">
        <f t="shared" si="37"/>
        <v>0</v>
      </c>
      <c r="BK13" s="14">
        <f t="shared" si="38"/>
        <v>0</v>
      </c>
      <c r="BL13" s="14">
        <f t="shared" si="39"/>
        <v>0</v>
      </c>
      <c r="BM13" s="14">
        <f t="shared" si="40"/>
        <v>0</v>
      </c>
      <c r="BN13" s="14">
        <f t="shared" si="41"/>
        <v>0</v>
      </c>
      <c r="BO13" s="14" t="e">
        <f>(BO3/BO1)</f>
        <v>#DIV/0!</v>
      </c>
      <c r="BP13" s="56">
        <f t="shared" si="42"/>
        <v>0</v>
      </c>
      <c r="BQ13" s="14">
        <f>Szilv($BF$2,Eredmény!$H$3,BG13)</f>
        <v>0</v>
      </c>
      <c r="BR13" s="14">
        <f t="shared" si="43"/>
        <v>0</v>
      </c>
      <c r="BS13" s="14">
        <f t="shared" si="44"/>
        <v>0</v>
      </c>
      <c r="BV13" s="14">
        <f>IF($BU$2=Alapadat!$P13,Alapadat!$Q13,0)</f>
        <v>0</v>
      </c>
      <c r="BW13" s="14">
        <f>IF($BU$2=Alapadat!$P13,Alapadat!$R13,0)</f>
        <v>0</v>
      </c>
      <c r="BX13" s="14">
        <f t="shared" si="45"/>
        <v>0</v>
      </c>
      <c r="BY13" s="14">
        <f t="shared" si="46"/>
        <v>0</v>
      </c>
      <c r="BZ13" s="14">
        <f t="shared" si="47"/>
        <v>0</v>
      </c>
      <c r="CA13" s="14">
        <f t="shared" si="48"/>
        <v>0</v>
      </c>
      <c r="CB13" s="14">
        <f t="shared" si="49"/>
        <v>0</v>
      </c>
      <c r="CC13" s="14">
        <f t="shared" si="50"/>
        <v>0</v>
      </c>
      <c r="CD13" s="14" t="e">
        <f>(CD3/CD1)</f>
        <v>#DIV/0!</v>
      </c>
      <c r="CE13" s="56">
        <f t="shared" si="51"/>
        <v>0</v>
      </c>
      <c r="CF13" s="14">
        <f>Szilv($BU$2,Eredmény!$H$3,BV13)</f>
        <v>0</v>
      </c>
      <c r="CG13" s="14">
        <f t="shared" si="52"/>
        <v>0</v>
      </c>
      <c r="CH13" s="14">
        <f t="shared" si="53"/>
        <v>0</v>
      </c>
      <c r="CK13" s="14">
        <f>IF($CJ$2=Alapadat!$P13,Alapadat!$Q13,0)</f>
        <v>0</v>
      </c>
      <c r="CL13" s="14">
        <f>IF($CJ$2=Alapadat!$P13,Alapadat!$R13,0)</f>
        <v>0</v>
      </c>
      <c r="CM13" s="14">
        <f t="shared" si="54"/>
        <v>0</v>
      </c>
      <c r="CN13" s="14">
        <f t="shared" si="55"/>
        <v>0</v>
      </c>
      <c r="CO13" s="14">
        <f t="shared" si="56"/>
        <v>0</v>
      </c>
      <c r="CP13" s="14">
        <f t="shared" si="57"/>
        <v>0</v>
      </c>
      <c r="CQ13" s="14">
        <f t="shared" si="58"/>
        <v>0</v>
      </c>
      <c r="CR13" s="14">
        <f t="shared" si="59"/>
        <v>0</v>
      </c>
      <c r="CS13" s="14" t="e">
        <f>(CS3/CS1)</f>
        <v>#DIV/0!</v>
      </c>
      <c r="CT13" s="56">
        <f t="shared" si="60"/>
        <v>0</v>
      </c>
      <c r="CU13" s="14">
        <f>Szilv($CJ$2,Eredmény!$H$3,CK13)</f>
        <v>0</v>
      </c>
      <c r="CV13" s="14">
        <f t="shared" si="61"/>
        <v>0</v>
      </c>
      <c r="CW13" s="14">
        <f t="shared" si="62"/>
        <v>0</v>
      </c>
      <c r="CZ13" s="14">
        <f>IF($CY$2=Alapadat!$P13,Alapadat!$Q13,0)</f>
        <v>0</v>
      </c>
      <c r="DA13" s="14">
        <f>IF($CY$2=Alapadat!$P13,Alapadat!$R13,0)</f>
        <v>0</v>
      </c>
      <c r="DB13" s="14">
        <f t="shared" si="63"/>
        <v>0</v>
      </c>
      <c r="DC13" s="14">
        <f t="shared" si="64"/>
        <v>0</v>
      </c>
      <c r="DD13" s="14">
        <f t="shared" si="65"/>
        <v>0</v>
      </c>
      <c r="DE13" s="14">
        <f t="shared" si="66"/>
        <v>0</v>
      </c>
      <c r="DF13" s="14">
        <f t="shared" si="67"/>
        <v>0</v>
      </c>
      <c r="DG13" s="14">
        <f t="shared" si="68"/>
        <v>0</v>
      </c>
      <c r="DH13" s="14" t="e">
        <f>(DH3/DH1)</f>
        <v>#DIV/0!</v>
      </c>
      <c r="DI13" s="56">
        <f t="shared" si="69"/>
        <v>0</v>
      </c>
      <c r="DJ13" s="14">
        <f>Szilv($CY$2,Eredmény!$H$3,CZ13)</f>
        <v>0</v>
      </c>
      <c r="DK13" s="14">
        <f t="shared" si="70"/>
        <v>0</v>
      </c>
      <c r="DL13" s="14">
        <f t="shared" si="71"/>
        <v>0</v>
      </c>
      <c r="DO13" s="14">
        <f>IF($DN$2=Alapadat!$P13,Alapadat!$Q13,0)</f>
        <v>0</v>
      </c>
      <c r="DP13" s="14">
        <f>IF($DN$2=Alapadat!$P13,Alapadat!$R13,0)</f>
        <v>0</v>
      </c>
      <c r="DQ13" s="14">
        <f t="shared" si="72"/>
        <v>0</v>
      </c>
      <c r="DR13" s="14">
        <f t="shared" si="73"/>
        <v>0</v>
      </c>
      <c r="DS13" s="14">
        <f t="shared" si="74"/>
        <v>0</v>
      </c>
      <c r="DT13" s="14">
        <f t="shared" si="75"/>
        <v>0</v>
      </c>
      <c r="DU13" s="14">
        <f t="shared" si="76"/>
        <v>0</v>
      </c>
      <c r="DV13" s="14">
        <f t="shared" si="77"/>
        <v>0</v>
      </c>
      <c r="DW13" s="14" t="e">
        <f>(DW3/DW1)</f>
        <v>#DIV/0!</v>
      </c>
      <c r="DX13" s="56">
        <f t="shared" si="78"/>
        <v>0</v>
      </c>
      <c r="DY13" s="14">
        <f>Szilv($DN$2,Eredmény!$H$3,DO13)</f>
        <v>0</v>
      </c>
      <c r="DZ13" s="14">
        <f t="shared" si="79"/>
        <v>0</v>
      </c>
      <c r="EA13" s="14">
        <f t="shared" si="80"/>
        <v>0</v>
      </c>
      <c r="EE13" s="17"/>
      <c r="EF13" s="17"/>
      <c r="EG13" s="17"/>
      <c r="EH13" s="17"/>
      <c r="ET13" s="17"/>
      <c r="EU13" s="17"/>
      <c r="EV13" s="17"/>
      <c r="EW13" s="17"/>
      <c r="FI13" s="17"/>
      <c r="FJ13" s="17"/>
      <c r="FK13" s="17"/>
      <c r="FL13" s="17"/>
    </row>
    <row r="14" spans="1:168" s="38" customFormat="1">
      <c r="B14" s="14">
        <f>IF($A$2=Alapadat!$P14,Alapadat!$Q14,0)</f>
        <v>0</v>
      </c>
      <c r="C14" s="14">
        <f>IF($A$2=Alapadat!$P14,Alapadat!$R14,0)</f>
        <v>0</v>
      </c>
      <c r="D14" s="14">
        <f t="shared" si="0"/>
        <v>0</v>
      </c>
      <c r="E14" s="14">
        <f t="shared" si="1"/>
        <v>0</v>
      </c>
      <c r="F14" s="14">
        <f t="shared" si="2"/>
        <v>0</v>
      </c>
      <c r="G14" s="14">
        <f t="shared" si="3"/>
        <v>0</v>
      </c>
      <c r="H14" s="14">
        <f t="shared" si="4"/>
        <v>0</v>
      </c>
      <c r="I14" s="14">
        <f t="shared" si="5"/>
        <v>0</v>
      </c>
      <c r="J14" s="38" t="e">
        <f>(J13-(J11*J12))</f>
        <v>#DIV/0!</v>
      </c>
      <c r="K14" s="38" t="s">
        <v>64</v>
      </c>
      <c r="L14" s="56">
        <f t="shared" si="6"/>
        <v>0</v>
      </c>
      <c r="M14" s="14">
        <f>Szilv($A$2,Eredmény!$H$3,B14)</f>
        <v>0</v>
      </c>
      <c r="N14" s="14">
        <f t="shared" si="7"/>
        <v>0</v>
      </c>
      <c r="O14" s="14">
        <f t="shared" si="8"/>
        <v>0</v>
      </c>
      <c r="Q14" s="14">
        <f>IF($P$2=Alapadat!$P14,Alapadat!$Q14,0)</f>
        <v>0</v>
      </c>
      <c r="R14" s="14">
        <f>IF($P$2=Alapadat!$P14,Alapadat!$R14,0)</f>
        <v>0</v>
      </c>
      <c r="S14" s="14">
        <f t="shared" si="9"/>
        <v>0</v>
      </c>
      <c r="T14" s="14">
        <f t="shared" si="10"/>
        <v>0</v>
      </c>
      <c r="U14" s="14">
        <f t="shared" si="11"/>
        <v>0</v>
      </c>
      <c r="V14" s="14">
        <f t="shared" si="12"/>
        <v>0</v>
      </c>
      <c r="W14" s="14">
        <f t="shared" si="13"/>
        <v>0</v>
      </c>
      <c r="X14" s="14">
        <f t="shared" si="14"/>
        <v>0</v>
      </c>
      <c r="Y14" s="38" t="e">
        <f>(Y13-(Y11*Y12))</f>
        <v>#DIV/0!</v>
      </c>
      <c r="Z14" s="56">
        <f t="shared" si="81"/>
        <v>0</v>
      </c>
      <c r="AA14" s="14">
        <f>Szilv($P$2,Eredmény!$H$3,Q14)</f>
        <v>0</v>
      </c>
      <c r="AB14" s="14">
        <f t="shared" si="16"/>
        <v>0</v>
      </c>
      <c r="AC14" s="14">
        <f t="shared" si="17"/>
        <v>0</v>
      </c>
      <c r="AE14" s="14">
        <f>IF($AD$2=Alapadat!$P14,Alapadat!$Q14,0)</f>
        <v>0</v>
      </c>
      <c r="AF14" s="14">
        <f>IF($AD$2=Alapadat!$P14,Alapadat!$R14,0)</f>
        <v>0</v>
      </c>
      <c r="AG14" s="14">
        <f t="shared" si="18"/>
        <v>0</v>
      </c>
      <c r="AH14" s="14">
        <f t="shared" si="19"/>
        <v>0</v>
      </c>
      <c r="AI14" s="14">
        <f t="shared" si="20"/>
        <v>0</v>
      </c>
      <c r="AJ14" s="14">
        <f t="shared" si="21"/>
        <v>0</v>
      </c>
      <c r="AK14" s="14">
        <f t="shared" si="22"/>
        <v>0</v>
      </c>
      <c r="AL14" s="14">
        <f t="shared" si="23"/>
        <v>0</v>
      </c>
      <c r="AM14" s="38" t="e">
        <f>(AM13-(AM11*AM12))</f>
        <v>#DIV/0!</v>
      </c>
      <c r="AN14" s="56">
        <f t="shared" si="24"/>
        <v>0</v>
      </c>
      <c r="AO14" s="14">
        <f>Szilv($AD$2,Eredmény!$H$3,AE14)</f>
        <v>0</v>
      </c>
      <c r="AP14" s="14">
        <f t="shared" si="25"/>
        <v>0</v>
      </c>
      <c r="AQ14" s="14">
        <f t="shared" si="26"/>
        <v>0</v>
      </c>
      <c r="AS14" s="14">
        <f>IF($AR$2=Alapadat!$P14,Alapadat!$Q14,0)</f>
        <v>0</v>
      </c>
      <c r="AT14" s="14">
        <f>IF($AR$2=Alapadat!$P14,Alapadat!$R14,0)</f>
        <v>0</v>
      </c>
      <c r="AU14" s="14">
        <f t="shared" si="27"/>
        <v>0</v>
      </c>
      <c r="AV14" s="14">
        <f t="shared" si="28"/>
        <v>0</v>
      </c>
      <c r="AW14" s="14">
        <f t="shared" si="29"/>
        <v>0</v>
      </c>
      <c r="AX14" s="14">
        <f t="shared" si="30"/>
        <v>0</v>
      </c>
      <c r="AY14" s="14">
        <f t="shared" si="31"/>
        <v>0</v>
      </c>
      <c r="AZ14" s="14">
        <f t="shared" si="32"/>
        <v>0</v>
      </c>
      <c r="BA14" s="38" t="e">
        <f>(BA13-(BA11*BA12))</f>
        <v>#DIV/0!</v>
      </c>
      <c r="BB14" s="56">
        <f t="shared" si="33"/>
        <v>0</v>
      </c>
      <c r="BC14" s="14">
        <f>Szilv($AR$2,Eredmény!$H$3,AS14)</f>
        <v>0</v>
      </c>
      <c r="BD14" s="14">
        <f t="shared" si="34"/>
        <v>0</v>
      </c>
      <c r="BE14" s="14">
        <f t="shared" si="35"/>
        <v>0</v>
      </c>
      <c r="BG14" s="14">
        <f>IF($BF$2=Alapadat!$P14,Alapadat!$Q14,0)</f>
        <v>0</v>
      </c>
      <c r="BH14" s="14">
        <f>IF($BF$2=Alapadat!$P14,Alapadat!$R14,0)</f>
        <v>0</v>
      </c>
      <c r="BI14" s="14">
        <f t="shared" si="36"/>
        <v>0</v>
      </c>
      <c r="BJ14" s="14">
        <f t="shared" si="37"/>
        <v>0</v>
      </c>
      <c r="BK14" s="14">
        <f t="shared" si="38"/>
        <v>0</v>
      </c>
      <c r="BL14" s="14">
        <f t="shared" si="39"/>
        <v>0</v>
      </c>
      <c r="BM14" s="14">
        <f t="shared" si="40"/>
        <v>0</v>
      </c>
      <c r="BN14" s="14">
        <f t="shared" si="41"/>
        <v>0</v>
      </c>
      <c r="BO14" s="38" t="e">
        <f>(BO13-(BO11*BO12))</f>
        <v>#DIV/0!</v>
      </c>
      <c r="BP14" s="56">
        <f t="shared" si="42"/>
        <v>0</v>
      </c>
      <c r="BQ14" s="14">
        <f>Szilv($BF$2,Eredmény!$H$3,BG14)</f>
        <v>0</v>
      </c>
      <c r="BR14" s="14">
        <f t="shared" si="43"/>
        <v>0</v>
      </c>
      <c r="BS14" s="14">
        <f t="shared" si="44"/>
        <v>0</v>
      </c>
      <c r="BV14" s="14">
        <f>IF($BU$2=Alapadat!$P14,Alapadat!$Q14,0)</f>
        <v>0</v>
      </c>
      <c r="BW14" s="14">
        <f>IF($BU$2=Alapadat!$P14,Alapadat!$R14,0)</f>
        <v>0</v>
      </c>
      <c r="BX14" s="14">
        <f t="shared" si="45"/>
        <v>0</v>
      </c>
      <c r="BY14" s="14">
        <f t="shared" si="46"/>
        <v>0</v>
      </c>
      <c r="BZ14" s="14">
        <f t="shared" si="47"/>
        <v>0</v>
      </c>
      <c r="CA14" s="14">
        <f t="shared" si="48"/>
        <v>0</v>
      </c>
      <c r="CB14" s="14">
        <f t="shared" si="49"/>
        <v>0</v>
      </c>
      <c r="CC14" s="14">
        <f t="shared" si="50"/>
        <v>0</v>
      </c>
      <c r="CD14" s="38" t="e">
        <f>(CD13-(CD11*CD12))</f>
        <v>#DIV/0!</v>
      </c>
      <c r="CE14" s="56">
        <f t="shared" si="51"/>
        <v>0</v>
      </c>
      <c r="CF14" s="14">
        <f>Szilv($BU$2,Eredmény!$H$3,BV14)</f>
        <v>0</v>
      </c>
      <c r="CG14" s="14">
        <f t="shared" si="52"/>
        <v>0</v>
      </c>
      <c r="CH14" s="14">
        <f t="shared" si="53"/>
        <v>0</v>
      </c>
      <c r="CK14" s="14">
        <f>IF($CJ$2=Alapadat!$P14,Alapadat!$Q14,0)</f>
        <v>0</v>
      </c>
      <c r="CL14" s="14">
        <f>IF($CJ$2=Alapadat!$P14,Alapadat!$R14,0)</f>
        <v>0</v>
      </c>
      <c r="CM14" s="14">
        <f t="shared" si="54"/>
        <v>0</v>
      </c>
      <c r="CN14" s="14">
        <f t="shared" si="55"/>
        <v>0</v>
      </c>
      <c r="CO14" s="14">
        <f t="shared" si="56"/>
        <v>0</v>
      </c>
      <c r="CP14" s="14">
        <f t="shared" si="57"/>
        <v>0</v>
      </c>
      <c r="CQ14" s="14">
        <f t="shared" si="58"/>
        <v>0</v>
      </c>
      <c r="CR14" s="14">
        <f t="shared" si="59"/>
        <v>0</v>
      </c>
      <c r="CS14" s="38" t="e">
        <f>(CS13-(CS11*CS12))</f>
        <v>#DIV/0!</v>
      </c>
      <c r="CT14" s="56">
        <f t="shared" si="60"/>
        <v>0</v>
      </c>
      <c r="CU14" s="14">
        <f>Szilv($CJ$2,Eredmény!$H$3,CK14)</f>
        <v>0</v>
      </c>
      <c r="CV14" s="14">
        <f t="shared" si="61"/>
        <v>0</v>
      </c>
      <c r="CW14" s="14">
        <f t="shared" si="62"/>
        <v>0</v>
      </c>
      <c r="CZ14" s="14">
        <f>IF($CY$2=Alapadat!$P14,Alapadat!$Q14,0)</f>
        <v>0</v>
      </c>
      <c r="DA14" s="14">
        <f>IF($CY$2=Alapadat!$P14,Alapadat!$R14,0)</f>
        <v>0</v>
      </c>
      <c r="DB14" s="14">
        <f t="shared" si="63"/>
        <v>0</v>
      </c>
      <c r="DC14" s="14">
        <f t="shared" si="64"/>
        <v>0</v>
      </c>
      <c r="DD14" s="14">
        <f t="shared" si="65"/>
        <v>0</v>
      </c>
      <c r="DE14" s="14">
        <f t="shared" si="66"/>
        <v>0</v>
      </c>
      <c r="DF14" s="14">
        <f t="shared" si="67"/>
        <v>0</v>
      </c>
      <c r="DG14" s="14">
        <f t="shared" si="68"/>
        <v>0</v>
      </c>
      <c r="DH14" s="38" t="e">
        <f>(DH13-(DH11*DH12))</f>
        <v>#DIV/0!</v>
      </c>
      <c r="DI14" s="56">
        <f t="shared" si="69"/>
        <v>0</v>
      </c>
      <c r="DJ14" s="14">
        <f>Szilv($CY$2,Eredmény!$H$3,CZ14)</f>
        <v>0</v>
      </c>
      <c r="DK14" s="14">
        <f t="shared" si="70"/>
        <v>0</v>
      </c>
      <c r="DL14" s="14">
        <f t="shared" si="71"/>
        <v>0</v>
      </c>
      <c r="DO14" s="14">
        <f>IF($DN$2=Alapadat!$P14,Alapadat!$Q14,0)</f>
        <v>0</v>
      </c>
      <c r="DP14" s="14">
        <f>IF($DN$2=Alapadat!$P14,Alapadat!$R14,0)</f>
        <v>0</v>
      </c>
      <c r="DQ14" s="14">
        <f t="shared" si="72"/>
        <v>0</v>
      </c>
      <c r="DR14" s="14">
        <f t="shared" si="73"/>
        <v>0</v>
      </c>
      <c r="DS14" s="14">
        <f t="shared" si="74"/>
        <v>0</v>
      </c>
      <c r="DT14" s="14">
        <f t="shared" si="75"/>
        <v>0</v>
      </c>
      <c r="DU14" s="14">
        <f t="shared" si="76"/>
        <v>0</v>
      </c>
      <c r="DV14" s="14">
        <f t="shared" si="77"/>
        <v>0</v>
      </c>
      <c r="DW14" s="38" t="e">
        <f>(DW13-(DW11*DW12))</f>
        <v>#DIV/0!</v>
      </c>
      <c r="DX14" s="56">
        <f t="shared" si="78"/>
        <v>0</v>
      </c>
      <c r="DY14" s="14">
        <f>Szilv($DN$2,Eredmény!$H$3,DO14)</f>
        <v>0</v>
      </c>
      <c r="DZ14" s="14">
        <f t="shared" si="79"/>
        <v>0</v>
      </c>
      <c r="EA14" s="14">
        <f t="shared" si="80"/>
        <v>0</v>
      </c>
      <c r="EE14" s="39"/>
      <c r="EF14" s="39"/>
      <c r="EG14" s="39"/>
      <c r="EH14" s="39"/>
      <c r="ET14" s="39"/>
      <c r="EU14" s="39"/>
      <c r="EV14" s="39"/>
      <c r="EW14" s="39"/>
      <c r="FI14" s="39"/>
      <c r="FJ14" s="39"/>
      <c r="FK14" s="39"/>
      <c r="FL14" s="39"/>
    </row>
    <row r="15" spans="1:168">
      <c r="B15" s="14">
        <f>IF($A$2=Alapadat!$P15,Alapadat!$Q15,0)</f>
        <v>0</v>
      </c>
      <c r="C15" s="14">
        <f>IF($A$2=Alapadat!$P15,Alapadat!$R15,0)</f>
        <v>0</v>
      </c>
      <c r="D15" s="14">
        <f t="shared" si="0"/>
        <v>0</v>
      </c>
      <c r="E15" s="14">
        <f t="shared" si="1"/>
        <v>0</v>
      </c>
      <c r="F15" s="14">
        <f t="shared" si="2"/>
        <v>0</v>
      </c>
      <c r="G15" s="14">
        <f t="shared" si="3"/>
        <v>0</v>
      </c>
      <c r="H15" s="14">
        <f t="shared" si="4"/>
        <v>0</v>
      </c>
      <c r="I15" s="14">
        <f t="shared" si="5"/>
        <v>0</v>
      </c>
      <c r="L15" s="56">
        <f t="shared" si="6"/>
        <v>0</v>
      </c>
      <c r="M15" s="14">
        <f>Szilv($A$2,Eredmény!$H$3,B15)</f>
        <v>0</v>
      </c>
      <c r="N15" s="14">
        <f t="shared" si="7"/>
        <v>0</v>
      </c>
      <c r="O15" s="14">
        <f t="shared" si="8"/>
        <v>0</v>
      </c>
      <c r="Q15" s="14">
        <f>IF($P$2=Alapadat!$P15,Alapadat!$Q15,0)</f>
        <v>0</v>
      </c>
      <c r="R15" s="14">
        <f>IF($P$2=Alapadat!$P15,Alapadat!$R15,0)</f>
        <v>0</v>
      </c>
      <c r="S15" s="14">
        <f t="shared" si="9"/>
        <v>0</v>
      </c>
      <c r="T15" s="14">
        <f t="shared" si="10"/>
        <v>0</v>
      </c>
      <c r="U15" s="14">
        <f t="shared" si="11"/>
        <v>0</v>
      </c>
      <c r="V15" s="14">
        <f t="shared" si="12"/>
        <v>0</v>
      </c>
      <c r="W15" s="14">
        <f t="shared" si="13"/>
        <v>0</v>
      </c>
      <c r="X15" s="14">
        <f t="shared" si="14"/>
        <v>0</v>
      </c>
      <c r="Z15" s="56">
        <f t="shared" si="81"/>
        <v>0</v>
      </c>
      <c r="AA15" s="14">
        <f>Szilv($P$2,Eredmény!$H$3,Q15)</f>
        <v>0</v>
      </c>
      <c r="AB15" s="14">
        <f t="shared" si="16"/>
        <v>0</v>
      </c>
      <c r="AC15" s="14">
        <f t="shared" si="17"/>
        <v>0</v>
      </c>
      <c r="AE15" s="14">
        <f>IF($AD$2=Alapadat!$P15,Alapadat!$Q15,0)</f>
        <v>0</v>
      </c>
      <c r="AF15" s="14">
        <f>IF($AD$2=Alapadat!$P15,Alapadat!$R15,0)</f>
        <v>0</v>
      </c>
      <c r="AG15" s="14">
        <f t="shared" si="18"/>
        <v>0</v>
      </c>
      <c r="AH15" s="14">
        <f t="shared" si="19"/>
        <v>0</v>
      </c>
      <c r="AI15" s="14">
        <f t="shared" si="20"/>
        <v>0</v>
      </c>
      <c r="AJ15" s="14">
        <f t="shared" si="21"/>
        <v>0</v>
      </c>
      <c r="AK15" s="14">
        <f t="shared" si="22"/>
        <v>0</v>
      </c>
      <c r="AL15" s="14">
        <f t="shared" si="23"/>
        <v>0</v>
      </c>
      <c r="AN15" s="56">
        <f t="shared" si="24"/>
        <v>0</v>
      </c>
      <c r="AO15" s="14">
        <f>Szilv($AD$2,Eredmény!$H$3,AE15)</f>
        <v>0</v>
      </c>
      <c r="AP15" s="14">
        <f t="shared" si="25"/>
        <v>0</v>
      </c>
      <c r="AQ15" s="14">
        <f t="shared" si="26"/>
        <v>0</v>
      </c>
      <c r="AS15" s="14">
        <f>IF($AR$2=Alapadat!$P15,Alapadat!$Q15,0)</f>
        <v>0</v>
      </c>
      <c r="AT15" s="14">
        <f>IF($AR$2=Alapadat!$P15,Alapadat!$R15,0)</f>
        <v>0</v>
      </c>
      <c r="AU15" s="14">
        <f t="shared" si="27"/>
        <v>0</v>
      </c>
      <c r="AV15" s="14">
        <f t="shared" si="28"/>
        <v>0</v>
      </c>
      <c r="AW15" s="14">
        <f t="shared" si="29"/>
        <v>0</v>
      </c>
      <c r="AX15" s="14">
        <f t="shared" si="30"/>
        <v>0</v>
      </c>
      <c r="AY15" s="14">
        <f t="shared" si="31"/>
        <v>0</v>
      </c>
      <c r="AZ15" s="14">
        <f t="shared" si="32"/>
        <v>0</v>
      </c>
      <c r="BB15" s="56">
        <f t="shared" si="33"/>
        <v>0</v>
      </c>
      <c r="BC15" s="14">
        <f>Szilv($AR$2,Eredmény!$H$3,AS15)</f>
        <v>0</v>
      </c>
      <c r="BD15" s="14">
        <f t="shared" si="34"/>
        <v>0</v>
      </c>
      <c r="BE15" s="14">
        <f t="shared" si="35"/>
        <v>0</v>
      </c>
      <c r="BG15" s="14">
        <f>IF($BF$2=Alapadat!$P15,Alapadat!$Q15,0)</f>
        <v>0</v>
      </c>
      <c r="BH15" s="14">
        <f>IF($BF$2=Alapadat!$P15,Alapadat!$R15,0)</f>
        <v>0</v>
      </c>
      <c r="BI15" s="14">
        <f t="shared" si="36"/>
        <v>0</v>
      </c>
      <c r="BJ15" s="14">
        <f t="shared" si="37"/>
        <v>0</v>
      </c>
      <c r="BK15" s="14">
        <f t="shared" si="38"/>
        <v>0</v>
      </c>
      <c r="BL15" s="14">
        <f t="shared" si="39"/>
        <v>0</v>
      </c>
      <c r="BM15" s="14">
        <f t="shared" si="40"/>
        <v>0</v>
      </c>
      <c r="BN15" s="14">
        <f t="shared" si="41"/>
        <v>0</v>
      </c>
      <c r="BP15" s="56">
        <f t="shared" si="42"/>
        <v>0</v>
      </c>
      <c r="BQ15" s="14">
        <f>Szilv($BF$2,Eredmény!$H$3,BG15)</f>
        <v>0</v>
      </c>
      <c r="BR15" s="14">
        <f t="shared" si="43"/>
        <v>0</v>
      </c>
      <c r="BS15" s="14">
        <f t="shared" si="44"/>
        <v>0</v>
      </c>
      <c r="BV15" s="14">
        <f>IF($BU$2=Alapadat!$P15,Alapadat!$Q15,0)</f>
        <v>0</v>
      </c>
      <c r="BW15" s="14">
        <f>IF($BU$2=Alapadat!$P15,Alapadat!$R15,0)</f>
        <v>0</v>
      </c>
      <c r="BX15" s="14">
        <f t="shared" si="45"/>
        <v>0</v>
      </c>
      <c r="BY15" s="14">
        <f t="shared" si="46"/>
        <v>0</v>
      </c>
      <c r="BZ15" s="14">
        <f t="shared" si="47"/>
        <v>0</v>
      </c>
      <c r="CA15" s="14">
        <f t="shared" si="48"/>
        <v>0</v>
      </c>
      <c r="CB15" s="14">
        <f t="shared" si="49"/>
        <v>0</v>
      </c>
      <c r="CC15" s="14">
        <f t="shared" si="50"/>
        <v>0</v>
      </c>
      <c r="CE15" s="56">
        <f t="shared" si="51"/>
        <v>0</v>
      </c>
      <c r="CF15" s="14">
        <f>Szilv($BU$2,Eredmény!$H$3,BV15)</f>
        <v>0</v>
      </c>
      <c r="CG15" s="14">
        <f t="shared" si="52"/>
        <v>0</v>
      </c>
      <c r="CH15" s="14">
        <f t="shared" si="53"/>
        <v>0</v>
      </c>
      <c r="CK15" s="14">
        <f>IF($CJ$2=Alapadat!$P15,Alapadat!$Q15,0)</f>
        <v>0</v>
      </c>
      <c r="CL15" s="14">
        <f>IF($CJ$2=Alapadat!$P15,Alapadat!$R15,0)</f>
        <v>0</v>
      </c>
      <c r="CM15" s="14">
        <f t="shared" si="54"/>
        <v>0</v>
      </c>
      <c r="CN15" s="14">
        <f t="shared" si="55"/>
        <v>0</v>
      </c>
      <c r="CO15" s="14">
        <f t="shared" si="56"/>
        <v>0</v>
      </c>
      <c r="CP15" s="14">
        <f t="shared" si="57"/>
        <v>0</v>
      </c>
      <c r="CQ15" s="14">
        <f t="shared" si="58"/>
        <v>0</v>
      </c>
      <c r="CR15" s="14">
        <f t="shared" si="59"/>
        <v>0</v>
      </c>
      <c r="CT15" s="56">
        <f t="shared" si="60"/>
        <v>0</v>
      </c>
      <c r="CU15" s="14">
        <f>Szilv($CJ$2,Eredmény!$H$3,CK15)</f>
        <v>0</v>
      </c>
      <c r="CV15" s="14">
        <f t="shared" si="61"/>
        <v>0</v>
      </c>
      <c r="CW15" s="14">
        <f t="shared" si="62"/>
        <v>0</v>
      </c>
      <c r="CZ15" s="14">
        <f>IF($CY$2=Alapadat!$P15,Alapadat!$Q15,0)</f>
        <v>0</v>
      </c>
      <c r="DA15" s="14">
        <f>IF($CY$2=Alapadat!$P15,Alapadat!$R15,0)</f>
        <v>0</v>
      </c>
      <c r="DB15" s="14">
        <f t="shared" si="63"/>
        <v>0</v>
      </c>
      <c r="DC15" s="14">
        <f t="shared" si="64"/>
        <v>0</v>
      </c>
      <c r="DD15" s="14">
        <f t="shared" si="65"/>
        <v>0</v>
      </c>
      <c r="DE15" s="14">
        <f t="shared" si="66"/>
        <v>0</v>
      </c>
      <c r="DF15" s="14">
        <f t="shared" si="67"/>
        <v>0</v>
      </c>
      <c r="DG15" s="14">
        <f t="shared" si="68"/>
        <v>0</v>
      </c>
      <c r="DI15" s="56">
        <f t="shared" si="69"/>
        <v>0</v>
      </c>
      <c r="DJ15" s="14">
        <f>Szilv($CY$2,Eredmény!$H$3,CZ15)</f>
        <v>0</v>
      </c>
      <c r="DK15" s="14">
        <f t="shared" si="70"/>
        <v>0</v>
      </c>
      <c r="DL15" s="14">
        <f t="shared" si="71"/>
        <v>0</v>
      </c>
      <c r="DO15" s="14">
        <f>IF($DN$2=Alapadat!$P15,Alapadat!$Q15,0)</f>
        <v>0</v>
      </c>
      <c r="DP15" s="14">
        <f>IF($DN$2=Alapadat!$P15,Alapadat!$R15,0)</f>
        <v>0</v>
      </c>
      <c r="DQ15" s="14">
        <f t="shared" si="72"/>
        <v>0</v>
      </c>
      <c r="DR15" s="14">
        <f t="shared" si="73"/>
        <v>0</v>
      </c>
      <c r="DS15" s="14">
        <f t="shared" si="74"/>
        <v>0</v>
      </c>
      <c r="DT15" s="14">
        <f t="shared" si="75"/>
        <v>0</v>
      </c>
      <c r="DU15" s="14">
        <f t="shared" si="76"/>
        <v>0</v>
      </c>
      <c r="DV15" s="14">
        <f>IF(DO15=0,0,IF(DP15&gt;0,DP15,IF(DW$1&lt;2,0,($DW$14+$DW$11*LN(DO15)))))</f>
        <v>0</v>
      </c>
      <c r="DX15" s="56">
        <f t="shared" si="78"/>
        <v>0</v>
      </c>
      <c r="DY15" s="14">
        <f>Szilv($DN$2,Eredmény!$H$3,DO15)</f>
        <v>0</v>
      </c>
      <c r="DZ15" s="14">
        <f t="shared" si="79"/>
        <v>0</v>
      </c>
      <c r="EA15" s="14">
        <f t="shared" si="80"/>
        <v>0</v>
      </c>
      <c r="EE15" s="17"/>
      <c r="EF15" s="17"/>
      <c r="EG15" s="17"/>
      <c r="EH15" s="17"/>
      <c r="ET15" s="17"/>
      <c r="EU15" s="17"/>
      <c r="EV15" s="17"/>
      <c r="EW15" s="17"/>
      <c r="FI15" s="17"/>
      <c r="FJ15" s="17"/>
      <c r="FK15" s="17"/>
      <c r="FL15" s="17"/>
    </row>
    <row r="16" spans="1:168">
      <c r="B16" s="14">
        <f>IF($A$2=Alapadat!$P16,Alapadat!$Q16,0)</f>
        <v>0</v>
      </c>
      <c r="C16" s="14">
        <f>IF($A$2=Alapadat!$P16,Alapadat!$R16,0)</f>
        <v>0</v>
      </c>
      <c r="D16" s="14">
        <f t="shared" si="0"/>
        <v>0</v>
      </c>
      <c r="E16" s="14">
        <f t="shared" si="1"/>
        <v>0</v>
      </c>
      <c r="F16" s="14">
        <f t="shared" si="2"/>
        <v>0</v>
      </c>
      <c r="G16" s="14">
        <f t="shared" si="3"/>
        <v>0</v>
      </c>
      <c r="H16" s="14">
        <f t="shared" si="4"/>
        <v>0</v>
      </c>
      <c r="I16" s="14">
        <f t="shared" si="5"/>
        <v>0</v>
      </c>
      <c r="L16" s="56">
        <f t="shared" si="6"/>
        <v>0</v>
      </c>
      <c r="M16" s="14">
        <f>Szilv($A$2,Eredmény!$H$3,B16)</f>
        <v>0</v>
      </c>
      <c r="N16" s="14">
        <f t="shared" si="7"/>
        <v>0</v>
      </c>
      <c r="O16" s="14">
        <f t="shared" si="8"/>
        <v>0</v>
      </c>
      <c r="Q16" s="14">
        <f>IF($P$2=Alapadat!$P16,Alapadat!$Q16,0)</f>
        <v>0</v>
      </c>
      <c r="R16" s="14">
        <f>IF($P$2=Alapadat!$P16,Alapadat!$R16,0)</f>
        <v>0</v>
      </c>
      <c r="S16" s="14">
        <f t="shared" si="9"/>
        <v>0</v>
      </c>
      <c r="T16" s="14">
        <f t="shared" si="10"/>
        <v>0</v>
      </c>
      <c r="U16" s="14">
        <f t="shared" si="11"/>
        <v>0</v>
      </c>
      <c r="V16" s="14">
        <f t="shared" si="12"/>
        <v>0</v>
      </c>
      <c r="W16" s="14">
        <f t="shared" si="13"/>
        <v>0</v>
      </c>
      <c r="X16" s="14">
        <f t="shared" si="14"/>
        <v>0</v>
      </c>
      <c r="Z16" s="56">
        <f t="shared" si="81"/>
        <v>0</v>
      </c>
      <c r="AA16" s="14">
        <f>Szilv($P$2,Eredmény!$H$3,Q16)</f>
        <v>0</v>
      </c>
      <c r="AB16" s="14">
        <f t="shared" si="16"/>
        <v>0</v>
      </c>
      <c r="AC16" s="14">
        <f t="shared" si="17"/>
        <v>0</v>
      </c>
      <c r="AE16" s="14">
        <f>IF($AD$2=Alapadat!$P16,Alapadat!$Q16,0)</f>
        <v>0</v>
      </c>
      <c r="AF16" s="14">
        <f>IF($AD$2=Alapadat!$P16,Alapadat!$R16,0)</f>
        <v>0</v>
      </c>
      <c r="AG16" s="14">
        <f t="shared" si="18"/>
        <v>0</v>
      </c>
      <c r="AH16" s="14">
        <f t="shared" si="19"/>
        <v>0</v>
      </c>
      <c r="AI16" s="14">
        <f t="shared" si="20"/>
        <v>0</v>
      </c>
      <c r="AJ16" s="14">
        <f t="shared" si="21"/>
        <v>0</v>
      </c>
      <c r="AK16" s="14">
        <f t="shared" si="22"/>
        <v>0</v>
      </c>
      <c r="AL16" s="14">
        <f t="shared" si="23"/>
        <v>0</v>
      </c>
      <c r="AN16" s="56">
        <f t="shared" si="24"/>
        <v>0</v>
      </c>
      <c r="AO16" s="14">
        <f>Szilv($AD$2,Eredmény!$H$3,AE16)</f>
        <v>0</v>
      </c>
      <c r="AP16" s="14">
        <f t="shared" si="25"/>
        <v>0</v>
      </c>
      <c r="AQ16" s="14">
        <f t="shared" si="26"/>
        <v>0</v>
      </c>
      <c r="AS16" s="14">
        <f>IF($AR$2=Alapadat!$P16,Alapadat!$Q16,0)</f>
        <v>0</v>
      </c>
      <c r="AT16" s="14">
        <f>IF($AR$2=Alapadat!$P16,Alapadat!$R16,0)</f>
        <v>0</v>
      </c>
      <c r="AU16" s="14">
        <f t="shared" si="27"/>
        <v>0</v>
      </c>
      <c r="AV16" s="14">
        <f t="shared" si="28"/>
        <v>0</v>
      </c>
      <c r="AW16" s="14">
        <f t="shared" si="29"/>
        <v>0</v>
      </c>
      <c r="AX16" s="14">
        <f t="shared" si="30"/>
        <v>0</v>
      </c>
      <c r="AY16" s="14">
        <f t="shared" si="31"/>
        <v>0</v>
      </c>
      <c r="AZ16" s="14">
        <f t="shared" si="32"/>
        <v>0</v>
      </c>
      <c r="BB16" s="56">
        <f t="shared" si="33"/>
        <v>0</v>
      </c>
      <c r="BC16" s="14">
        <f>Szilv($AR$2,Eredmény!$H$3,AS16)</f>
        <v>0</v>
      </c>
      <c r="BD16" s="14">
        <f t="shared" si="34"/>
        <v>0</v>
      </c>
      <c r="BE16" s="14">
        <f t="shared" si="35"/>
        <v>0</v>
      </c>
      <c r="BG16" s="14">
        <f>IF($BF$2=Alapadat!$P16,Alapadat!$Q16,0)</f>
        <v>0</v>
      </c>
      <c r="BH16" s="14">
        <f>IF($BF$2=Alapadat!$P16,Alapadat!$R16,0)</f>
        <v>0</v>
      </c>
      <c r="BI16" s="14">
        <f t="shared" si="36"/>
        <v>0</v>
      </c>
      <c r="BJ16" s="14">
        <f t="shared" si="37"/>
        <v>0</v>
      </c>
      <c r="BK16" s="14">
        <f t="shared" si="38"/>
        <v>0</v>
      </c>
      <c r="BL16" s="14">
        <f t="shared" si="39"/>
        <v>0</v>
      </c>
      <c r="BM16" s="14">
        <f t="shared" si="40"/>
        <v>0</v>
      </c>
      <c r="BN16" s="14">
        <f t="shared" si="41"/>
        <v>0</v>
      </c>
      <c r="BP16" s="56">
        <f t="shared" si="42"/>
        <v>0</v>
      </c>
      <c r="BQ16" s="14">
        <f>Szilv($BF$2,Eredmény!$H$3,BG16)</f>
        <v>0</v>
      </c>
      <c r="BR16" s="14">
        <f t="shared" si="43"/>
        <v>0</v>
      </c>
      <c r="BS16" s="14">
        <f t="shared" si="44"/>
        <v>0</v>
      </c>
      <c r="BV16" s="14">
        <f>IF($BU$2=Alapadat!$P16,Alapadat!$Q16,0)</f>
        <v>0</v>
      </c>
      <c r="BW16" s="14">
        <f>IF($BU$2=Alapadat!$P16,Alapadat!$R16,0)</f>
        <v>0</v>
      </c>
      <c r="BX16" s="14">
        <f t="shared" si="45"/>
        <v>0</v>
      </c>
      <c r="BY16" s="14">
        <f t="shared" si="46"/>
        <v>0</v>
      </c>
      <c r="BZ16" s="14">
        <f t="shared" si="47"/>
        <v>0</v>
      </c>
      <c r="CA16" s="14">
        <f t="shared" si="48"/>
        <v>0</v>
      </c>
      <c r="CB16" s="14">
        <f t="shared" si="49"/>
        <v>0</v>
      </c>
      <c r="CC16" s="14">
        <f t="shared" si="50"/>
        <v>0</v>
      </c>
      <c r="CE16" s="56">
        <f t="shared" si="51"/>
        <v>0</v>
      </c>
      <c r="CF16" s="14">
        <f>Szilv($BU$2,Eredmény!$H$3,BV16)</f>
        <v>0</v>
      </c>
      <c r="CG16" s="14">
        <f t="shared" si="52"/>
        <v>0</v>
      </c>
      <c r="CH16" s="14">
        <f t="shared" si="53"/>
        <v>0</v>
      </c>
      <c r="CK16" s="14">
        <f>IF($CJ$2=Alapadat!$P16,Alapadat!$Q16,0)</f>
        <v>0</v>
      </c>
      <c r="CL16" s="14">
        <f>IF($CJ$2=Alapadat!$P16,Alapadat!$R16,0)</f>
        <v>0</v>
      </c>
      <c r="CM16" s="14">
        <f t="shared" si="54"/>
        <v>0</v>
      </c>
      <c r="CN16" s="14">
        <f t="shared" si="55"/>
        <v>0</v>
      </c>
      <c r="CO16" s="14">
        <f t="shared" si="56"/>
        <v>0</v>
      </c>
      <c r="CP16" s="14">
        <f t="shared" si="57"/>
        <v>0</v>
      </c>
      <c r="CQ16" s="14">
        <f t="shared" si="58"/>
        <v>0</v>
      </c>
      <c r="CR16" s="14">
        <f t="shared" si="59"/>
        <v>0</v>
      </c>
      <c r="CT16" s="56">
        <f t="shared" si="60"/>
        <v>0</v>
      </c>
      <c r="CU16" s="14">
        <f>Szilv($CJ$2,Eredmény!$H$3,CK16)</f>
        <v>0</v>
      </c>
      <c r="CV16" s="14">
        <f t="shared" si="61"/>
        <v>0</v>
      </c>
      <c r="CW16" s="14">
        <f t="shared" si="62"/>
        <v>0</v>
      </c>
      <c r="CZ16" s="14">
        <f>IF($CY$2=Alapadat!$P16,Alapadat!$Q16,0)</f>
        <v>0</v>
      </c>
      <c r="DA16" s="14">
        <f>IF($CY$2=Alapadat!$P16,Alapadat!$R16,0)</f>
        <v>0</v>
      </c>
      <c r="DB16" s="14">
        <f t="shared" si="63"/>
        <v>0</v>
      </c>
      <c r="DC16" s="14">
        <f t="shared" si="64"/>
        <v>0</v>
      </c>
      <c r="DD16" s="14">
        <f t="shared" si="65"/>
        <v>0</v>
      </c>
      <c r="DE16" s="14">
        <f t="shared" si="66"/>
        <v>0</v>
      </c>
      <c r="DF16" s="14">
        <f t="shared" si="67"/>
        <v>0</v>
      </c>
      <c r="DG16" s="14">
        <f t="shared" si="68"/>
        <v>0</v>
      </c>
      <c r="DI16" s="56">
        <f t="shared" si="69"/>
        <v>0</v>
      </c>
      <c r="DJ16" s="14">
        <f>Szilv($CY$2,Eredmény!$H$3,CZ16)</f>
        <v>0</v>
      </c>
      <c r="DK16" s="14">
        <f t="shared" si="70"/>
        <v>0</v>
      </c>
      <c r="DL16" s="14">
        <f t="shared" si="71"/>
        <v>0</v>
      </c>
      <c r="DO16" s="14">
        <f>IF($DN$2=Alapadat!$P16,Alapadat!$Q16,0)</f>
        <v>0</v>
      </c>
      <c r="DP16" s="14">
        <f>IF($DN$2=Alapadat!$P16,Alapadat!$R16,0)</f>
        <v>0</v>
      </c>
      <c r="DQ16" s="14">
        <f t="shared" si="72"/>
        <v>0</v>
      </c>
      <c r="DR16" s="14">
        <f t="shared" si="73"/>
        <v>0</v>
      </c>
      <c r="DS16" s="14">
        <f t="shared" si="74"/>
        <v>0</v>
      </c>
      <c r="DT16" s="14">
        <f t="shared" si="75"/>
        <v>0</v>
      </c>
      <c r="DU16" s="14">
        <f t="shared" si="76"/>
        <v>0</v>
      </c>
      <c r="DV16" s="14">
        <f t="shared" si="77"/>
        <v>0</v>
      </c>
      <c r="DX16" s="56">
        <f t="shared" si="78"/>
        <v>0</v>
      </c>
      <c r="DY16" s="14">
        <f>Szilv($DN$2,Eredmény!$H$3,DO16)</f>
        <v>0</v>
      </c>
      <c r="DZ16" s="14">
        <f t="shared" si="79"/>
        <v>0</v>
      </c>
      <c r="EA16" s="14">
        <f t="shared" si="80"/>
        <v>0</v>
      </c>
      <c r="EE16" s="17"/>
      <c r="EF16" s="17"/>
      <c r="EG16" s="17"/>
      <c r="EH16" s="17"/>
      <c r="ET16" s="17"/>
      <c r="EU16" s="17"/>
      <c r="EV16" s="17"/>
      <c r="EW16" s="17"/>
      <c r="FI16" s="17"/>
      <c r="FJ16" s="17"/>
      <c r="FK16" s="17"/>
      <c r="FL16" s="17"/>
    </row>
    <row r="17" spans="2:168">
      <c r="B17" s="14">
        <f>IF($A$2=Alapadat!$P17,Alapadat!$Q17,0)</f>
        <v>0</v>
      </c>
      <c r="C17" s="14">
        <f>IF($A$2=Alapadat!$P17,Alapadat!$R17,0)</f>
        <v>0</v>
      </c>
      <c r="D17" s="14">
        <f t="shared" si="0"/>
        <v>0</v>
      </c>
      <c r="E17" s="14">
        <f t="shared" si="1"/>
        <v>0</v>
      </c>
      <c r="F17" s="14">
        <f t="shared" si="2"/>
        <v>0</v>
      </c>
      <c r="G17" s="14">
        <f t="shared" si="3"/>
        <v>0</v>
      </c>
      <c r="H17" s="14">
        <f t="shared" si="4"/>
        <v>0</v>
      </c>
      <c r="I17" s="14">
        <f t="shared" si="5"/>
        <v>0</v>
      </c>
      <c r="L17" s="56">
        <f t="shared" si="6"/>
        <v>0</v>
      </c>
      <c r="M17" s="14">
        <f>Szilv($A$2,Eredmény!$H$3,B17)</f>
        <v>0</v>
      </c>
      <c r="N17" s="14">
        <f t="shared" si="7"/>
        <v>0</v>
      </c>
      <c r="O17" s="14">
        <f t="shared" si="8"/>
        <v>0</v>
      </c>
      <c r="Q17" s="14">
        <f>IF($P$2=Alapadat!$P17,Alapadat!$Q17,0)</f>
        <v>0</v>
      </c>
      <c r="R17" s="14">
        <f>IF($P$2=Alapadat!$P17,Alapadat!$R17,0)</f>
        <v>0</v>
      </c>
      <c r="S17" s="14">
        <f t="shared" si="9"/>
        <v>0</v>
      </c>
      <c r="T17" s="14">
        <f t="shared" si="10"/>
        <v>0</v>
      </c>
      <c r="U17" s="14">
        <f t="shared" si="11"/>
        <v>0</v>
      </c>
      <c r="V17" s="14">
        <f t="shared" si="12"/>
        <v>0</v>
      </c>
      <c r="W17" s="14">
        <f t="shared" si="13"/>
        <v>0</v>
      </c>
      <c r="X17" s="14">
        <f t="shared" si="14"/>
        <v>0</v>
      </c>
      <c r="Z17" s="56">
        <f t="shared" si="81"/>
        <v>0</v>
      </c>
      <c r="AA17" s="14">
        <f>Szilv($P$2,Eredmény!$H$3,Q17)</f>
        <v>0</v>
      </c>
      <c r="AB17" s="14">
        <f t="shared" si="16"/>
        <v>0</v>
      </c>
      <c r="AC17" s="14">
        <f t="shared" si="17"/>
        <v>0</v>
      </c>
      <c r="AE17" s="14">
        <f>IF($AD$2=Alapadat!$P17,Alapadat!$Q17,0)</f>
        <v>0</v>
      </c>
      <c r="AF17" s="14">
        <f>IF($AD$2=Alapadat!$P17,Alapadat!$R17,0)</f>
        <v>0</v>
      </c>
      <c r="AG17" s="14">
        <f t="shared" si="18"/>
        <v>0</v>
      </c>
      <c r="AH17" s="14">
        <f t="shared" si="19"/>
        <v>0</v>
      </c>
      <c r="AI17" s="14">
        <f t="shared" si="20"/>
        <v>0</v>
      </c>
      <c r="AJ17" s="14">
        <f t="shared" si="21"/>
        <v>0</v>
      </c>
      <c r="AK17" s="14">
        <f t="shared" si="22"/>
        <v>0</v>
      </c>
      <c r="AL17" s="14">
        <f t="shared" si="23"/>
        <v>0</v>
      </c>
      <c r="AN17" s="56">
        <f t="shared" si="24"/>
        <v>0</v>
      </c>
      <c r="AO17" s="14">
        <f>Szilv($AD$2,Eredmény!$H$3,AE17)</f>
        <v>0</v>
      </c>
      <c r="AP17" s="14">
        <f t="shared" si="25"/>
        <v>0</v>
      </c>
      <c r="AQ17" s="14">
        <f t="shared" si="26"/>
        <v>0</v>
      </c>
      <c r="AS17" s="14">
        <f>IF($AR$2=Alapadat!$P17,Alapadat!$Q17,0)</f>
        <v>0</v>
      </c>
      <c r="AT17" s="14">
        <f>IF($AR$2=Alapadat!$P17,Alapadat!$R17,0)</f>
        <v>0</v>
      </c>
      <c r="AU17" s="14">
        <f t="shared" si="27"/>
        <v>0</v>
      </c>
      <c r="AV17" s="14">
        <f t="shared" si="28"/>
        <v>0</v>
      </c>
      <c r="AW17" s="14">
        <f t="shared" si="29"/>
        <v>0</v>
      </c>
      <c r="AX17" s="14">
        <f t="shared" si="30"/>
        <v>0</v>
      </c>
      <c r="AY17" s="14">
        <f t="shared" si="31"/>
        <v>0</v>
      </c>
      <c r="AZ17" s="14">
        <f t="shared" si="32"/>
        <v>0</v>
      </c>
      <c r="BB17" s="56">
        <f t="shared" si="33"/>
        <v>0</v>
      </c>
      <c r="BC17" s="14">
        <f>Szilv($AR$2,Eredmény!$H$3,AS17)</f>
        <v>0</v>
      </c>
      <c r="BD17" s="14">
        <f t="shared" si="34"/>
        <v>0</v>
      </c>
      <c r="BE17" s="14">
        <f t="shared" si="35"/>
        <v>0</v>
      </c>
      <c r="BG17" s="14">
        <f>IF($BF$2=Alapadat!$P17,Alapadat!$Q17,0)</f>
        <v>0</v>
      </c>
      <c r="BH17" s="14">
        <f>IF($BF$2=Alapadat!$P17,Alapadat!$R17,0)</f>
        <v>0</v>
      </c>
      <c r="BI17" s="14">
        <f t="shared" si="36"/>
        <v>0</v>
      </c>
      <c r="BJ17" s="14">
        <f t="shared" si="37"/>
        <v>0</v>
      </c>
      <c r="BK17" s="14">
        <f t="shared" si="38"/>
        <v>0</v>
      </c>
      <c r="BL17" s="14">
        <f t="shared" si="39"/>
        <v>0</v>
      </c>
      <c r="BM17" s="14">
        <f t="shared" si="40"/>
        <v>0</v>
      </c>
      <c r="BN17" s="14">
        <f t="shared" si="41"/>
        <v>0</v>
      </c>
      <c r="BP17" s="56">
        <f t="shared" si="42"/>
        <v>0</v>
      </c>
      <c r="BQ17" s="14">
        <f>Szilv($BF$2,Eredmény!$H$3,BG17)</f>
        <v>0</v>
      </c>
      <c r="BR17" s="14">
        <f t="shared" si="43"/>
        <v>0</v>
      </c>
      <c r="BS17" s="14">
        <f t="shared" si="44"/>
        <v>0</v>
      </c>
      <c r="BV17" s="14">
        <f>IF($BU$2=Alapadat!$P17,Alapadat!$Q17,0)</f>
        <v>0</v>
      </c>
      <c r="BW17" s="14">
        <f>IF($BU$2=Alapadat!$P17,Alapadat!$R17,0)</f>
        <v>0</v>
      </c>
      <c r="BX17" s="14">
        <f t="shared" si="45"/>
        <v>0</v>
      </c>
      <c r="BY17" s="14">
        <f t="shared" si="46"/>
        <v>0</v>
      </c>
      <c r="BZ17" s="14">
        <f t="shared" si="47"/>
        <v>0</v>
      </c>
      <c r="CA17" s="14">
        <f t="shared" si="48"/>
        <v>0</v>
      </c>
      <c r="CB17" s="14">
        <f t="shared" si="49"/>
        <v>0</v>
      </c>
      <c r="CC17" s="14">
        <f t="shared" si="50"/>
        <v>0</v>
      </c>
      <c r="CE17" s="56">
        <f t="shared" si="51"/>
        <v>0</v>
      </c>
      <c r="CF17" s="14">
        <f>Szilv($BU$2,Eredmény!$H$3,BV17)</f>
        <v>0</v>
      </c>
      <c r="CG17" s="14">
        <f t="shared" si="52"/>
        <v>0</v>
      </c>
      <c r="CH17" s="14">
        <f t="shared" si="53"/>
        <v>0</v>
      </c>
      <c r="CK17" s="14">
        <f>IF($CJ$2=Alapadat!$P17,Alapadat!$Q17,0)</f>
        <v>0</v>
      </c>
      <c r="CL17" s="14">
        <f>IF($CJ$2=Alapadat!$P17,Alapadat!$R17,0)</f>
        <v>0</v>
      </c>
      <c r="CM17" s="14">
        <f t="shared" si="54"/>
        <v>0</v>
      </c>
      <c r="CN17" s="14">
        <f t="shared" si="55"/>
        <v>0</v>
      </c>
      <c r="CO17" s="14">
        <f t="shared" si="56"/>
        <v>0</v>
      </c>
      <c r="CP17" s="14">
        <f t="shared" si="57"/>
        <v>0</v>
      </c>
      <c r="CQ17" s="14">
        <f t="shared" si="58"/>
        <v>0</v>
      </c>
      <c r="CR17" s="14">
        <f t="shared" si="59"/>
        <v>0</v>
      </c>
      <c r="CT17" s="56">
        <f t="shared" si="60"/>
        <v>0</v>
      </c>
      <c r="CU17" s="14">
        <f>Szilv($CJ$2,Eredmény!$H$3,CK17)</f>
        <v>0</v>
      </c>
      <c r="CV17" s="14">
        <f t="shared" si="61"/>
        <v>0</v>
      </c>
      <c r="CW17" s="14">
        <f t="shared" si="62"/>
        <v>0</v>
      </c>
      <c r="CZ17" s="14">
        <f>IF($CY$2=Alapadat!$P17,Alapadat!$Q17,0)</f>
        <v>0</v>
      </c>
      <c r="DA17" s="14">
        <f>IF($CY$2=Alapadat!$P17,Alapadat!$R17,0)</f>
        <v>0</v>
      </c>
      <c r="DB17" s="14">
        <f t="shared" si="63"/>
        <v>0</v>
      </c>
      <c r="DC17" s="14">
        <f t="shared" si="64"/>
        <v>0</v>
      </c>
      <c r="DD17" s="14">
        <f t="shared" si="65"/>
        <v>0</v>
      </c>
      <c r="DE17" s="14">
        <f t="shared" si="66"/>
        <v>0</v>
      </c>
      <c r="DF17" s="14">
        <f t="shared" si="67"/>
        <v>0</v>
      </c>
      <c r="DG17" s="14">
        <f t="shared" si="68"/>
        <v>0</v>
      </c>
      <c r="DI17" s="56">
        <f t="shared" si="69"/>
        <v>0</v>
      </c>
      <c r="DJ17" s="14">
        <f>Szilv($CY$2,Eredmény!$H$3,CZ17)</f>
        <v>0</v>
      </c>
      <c r="DK17" s="14">
        <f t="shared" si="70"/>
        <v>0</v>
      </c>
      <c r="DL17" s="14">
        <f t="shared" si="71"/>
        <v>0</v>
      </c>
      <c r="DO17" s="14">
        <f>IF($DN$2=Alapadat!$P17,Alapadat!$Q17,0)</f>
        <v>0</v>
      </c>
      <c r="DP17" s="14">
        <f>IF($DN$2=Alapadat!$P17,Alapadat!$R17,0)</f>
        <v>0</v>
      </c>
      <c r="DQ17" s="14">
        <f t="shared" si="72"/>
        <v>0</v>
      </c>
      <c r="DR17" s="14">
        <f t="shared" si="73"/>
        <v>0</v>
      </c>
      <c r="DS17" s="14">
        <f t="shared" si="74"/>
        <v>0</v>
      </c>
      <c r="DT17" s="14">
        <f t="shared" si="75"/>
        <v>0</v>
      </c>
      <c r="DU17" s="14">
        <f t="shared" si="76"/>
        <v>0</v>
      </c>
      <c r="DV17" s="14">
        <f t="shared" si="77"/>
        <v>0</v>
      </c>
      <c r="DX17" s="56">
        <f t="shared" si="78"/>
        <v>0</v>
      </c>
      <c r="DY17" s="14">
        <f>Szilv($DN$2,Eredmény!$H$3,DO17)</f>
        <v>0</v>
      </c>
      <c r="DZ17" s="14">
        <f t="shared" si="79"/>
        <v>0</v>
      </c>
      <c r="EA17" s="14">
        <f t="shared" si="80"/>
        <v>0</v>
      </c>
      <c r="EE17" s="17"/>
      <c r="EF17" s="17"/>
      <c r="EG17" s="17"/>
      <c r="EH17" s="17"/>
      <c r="ET17" s="17"/>
      <c r="EU17" s="17"/>
      <c r="EV17" s="17"/>
      <c r="EW17" s="17"/>
      <c r="FI17" s="17"/>
      <c r="FJ17" s="17"/>
      <c r="FK17" s="17"/>
      <c r="FL17" s="17"/>
    </row>
    <row r="18" spans="2:168">
      <c r="B18" s="14">
        <f>IF($A$2=Alapadat!$P18,Alapadat!$Q18,0)</f>
        <v>0</v>
      </c>
      <c r="C18" s="14">
        <f>IF($A$2=Alapadat!$P18,Alapadat!$R18,0)</f>
        <v>0</v>
      </c>
      <c r="D18" s="14">
        <f t="shared" si="0"/>
        <v>0</v>
      </c>
      <c r="E18" s="14">
        <f t="shared" si="1"/>
        <v>0</v>
      </c>
      <c r="F18" s="14">
        <f t="shared" si="2"/>
        <v>0</v>
      </c>
      <c r="G18" s="14">
        <f t="shared" si="3"/>
        <v>0</v>
      </c>
      <c r="H18" s="14">
        <f t="shared" si="4"/>
        <v>0</v>
      </c>
      <c r="I18" s="14">
        <f t="shared" si="5"/>
        <v>0</v>
      </c>
      <c r="L18" s="56">
        <f t="shared" si="6"/>
        <v>0</v>
      </c>
      <c r="M18" s="14">
        <f>Szilv($A$2,Eredmény!$H$3,B18)</f>
        <v>0</v>
      </c>
      <c r="N18" s="14">
        <f t="shared" si="7"/>
        <v>0</v>
      </c>
      <c r="O18" s="14">
        <f t="shared" si="8"/>
        <v>0</v>
      </c>
      <c r="Q18" s="14">
        <f>IF($P$2=Alapadat!$P18,Alapadat!$Q18,0)</f>
        <v>0</v>
      </c>
      <c r="R18" s="14">
        <f>IF($P$2=Alapadat!$P18,Alapadat!$R18,0)</f>
        <v>0</v>
      </c>
      <c r="S18" s="14">
        <f t="shared" si="9"/>
        <v>0</v>
      </c>
      <c r="T18" s="14">
        <f t="shared" si="10"/>
        <v>0</v>
      </c>
      <c r="U18" s="14">
        <f t="shared" si="11"/>
        <v>0</v>
      </c>
      <c r="V18" s="14">
        <f t="shared" si="12"/>
        <v>0</v>
      </c>
      <c r="W18" s="14">
        <f t="shared" si="13"/>
        <v>0</v>
      </c>
      <c r="X18" s="14">
        <f t="shared" si="14"/>
        <v>0</v>
      </c>
      <c r="Z18" s="56">
        <f t="shared" si="81"/>
        <v>0</v>
      </c>
      <c r="AA18" s="14">
        <f>Szilv($P$2,Eredmény!$H$3,Q18)</f>
        <v>0</v>
      </c>
      <c r="AB18" s="14">
        <f t="shared" si="16"/>
        <v>0</v>
      </c>
      <c r="AC18" s="14">
        <f t="shared" si="17"/>
        <v>0</v>
      </c>
      <c r="AE18" s="14">
        <f>IF($AD$2=Alapadat!$P18,Alapadat!$Q18,0)</f>
        <v>0</v>
      </c>
      <c r="AF18" s="14">
        <f>IF($AD$2=Alapadat!$P18,Alapadat!$R18,0)</f>
        <v>0</v>
      </c>
      <c r="AG18" s="14">
        <f t="shared" si="18"/>
        <v>0</v>
      </c>
      <c r="AH18" s="14">
        <f t="shared" si="19"/>
        <v>0</v>
      </c>
      <c r="AI18" s="14">
        <f t="shared" si="20"/>
        <v>0</v>
      </c>
      <c r="AJ18" s="14">
        <f t="shared" si="21"/>
        <v>0</v>
      </c>
      <c r="AK18" s="14">
        <f t="shared" si="22"/>
        <v>0</v>
      </c>
      <c r="AL18" s="14">
        <f t="shared" si="23"/>
        <v>0</v>
      </c>
      <c r="AN18" s="56">
        <f t="shared" si="24"/>
        <v>0</v>
      </c>
      <c r="AO18" s="14">
        <f>Szilv($AD$2,Eredmény!$H$3,AE18)</f>
        <v>0</v>
      </c>
      <c r="AP18" s="14">
        <f t="shared" si="25"/>
        <v>0</v>
      </c>
      <c r="AQ18" s="14">
        <f t="shared" si="26"/>
        <v>0</v>
      </c>
      <c r="AS18" s="14">
        <f>IF($AR$2=Alapadat!$P18,Alapadat!$Q18,0)</f>
        <v>0</v>
      </c>
      <c r="AT18" s="14">
        <f>IF($AR$2=Alapadat!$P18,Alapadat!$R18,0)</f>
        <v>0</v>
      </c>
      <c r="AU18" s="14">
        <f t="shared" si="27"/>
        <v>0</v>
      </c>
      <c r="AV18" s="14">
        <f t="shared" si="28"/>
        <v>0</v>
      </c>
      <c r="AW18" s="14">
        <f t="shared" si="29"/>
        <v>0</v>
      </c>
      <c r="AX18" s="14">
        <f t="shared" si="30"/>
        <v>0</v>
      </c>
      <c r="AY18" s="14">
        <f t="shared" si="31"/>
        <v>0</v>
      </c>
      <c r="AZ18" s="14">
        <f t="shared" si="32"/>
        <v>0</v>
      </c>
      <c r="BB18" s="56">
        <f t="shared" si="33"/>
        <v>0</v>
      </c>
      <c r="BC18" s="14">
        <f>Szilv($AR$2,Eredmény!$H$3,AS18)</f>
        <v>0</v>
      </c>
      <c r="BD18" s="14">
        <f t="shared" si="34"/>
        <v>0</v>
      </c>
      <c r="BE18" s="14">
        <f t="shared" si="35"/>
        <v>0</v>
      </c>
      <c r="BG18" s="14">
        <f>IF($BF$2=Alapadat!$P18,Alapadat!$Q18,0)</f>
        <v>0</v>
      </c>
      <c r="BH18" s="14">
        <f>IF($BF$2=Alapadat!$P18,Alapadat!$R18,0)</f>
        <v>0</v>
      </c>
      <c r="BI18" s="14">
        <f t="shared" si="36"/>
        <v>0</v>
      </c>
      <c r="BJ18" s="14">
        <f t="shared" si="37"/>
        <v>0</v>
      </c>
      <c r="BK18" s="14">
        <f t="shared" si="38"/>
        <v>0</v>
      </c>
      <c r="BL18" s="14">
        <f t="shared" si="39"/>
        <v>0</v>
      </c>
      <c r="BM18" s="14">
        <f t="shared" si="40"/>
        <v>0</v>
      </c>
      <c r="BN18" s="14">
        <f t="shared" si="41"/>
        <v>0</v>
      </c>
      <c r="BP18" s="56">
        <f t="shared" si="42"/>
        <v>0</v>
      </c>
      <c r="BQ18" s="14">
        <f>Szilv($BF$2,Eredmény!$H$3,BG18)</f>
        <v>0</v>
      </c>
      <c r="BR18" s="14">
        <f t="shared" si="43"/>
        <v>0</v>
      </c>
      <c r="BS18" s="14">
        <f t="shared" si="44"/>
        <v>0</v>
      </c>
      <c r="BV18" s="14">
        <f>IF($BU$2=Alapadat!$P18,Alapadat!$Q18,0)</f>
        <v>0</v>
      </c>
      <c r="BW18" s="14">
        <f>IF($BU$2=Alapadat!$P18,Alapadat!$R18,0)</f>
        <v>0</v>
      </c>
      <c r="BX18" s="14">
        <f t="shared" si="45"/>
        <v>0</v>
      </c>
      <c r="BY18" s="14">
        <f t="shared" si="46"/>
        <v>0</v>
      </c>
      <c r="BZ18" s="14">
        <f t="shared" si="47"/>
        <v>0</v>
      </c>
      <c r="CA18" s="14">
        <f t="shared" si="48"/>
        <v>0</v>
      </c>
      <c r="CB18" s="14">
        <f t="shared" si="49"/>
        <v>0</v>
      </c>
      <c r="CC18" s="14">
        <f t="shared" si="50"/>
        <v>0</v>
      </c>
      <c r="CE18" s="56">
        <f t="shared" si="51"/>
        <v>0</v>
      </c>
      <c r="CF18" s="14">
        <f>Szilv($BU$2,Eredmény!$H$3,BV18)</f>
        <v>0</v>
      </c>
      <c r="CG18" s="14">
        <f t="shared" si="52"/>
        <v>0</v>
      </c>
      <c r="CH18" s="14">
        <f t="shared" si="53"/>
        <v>0</v>
      </c>
      <c r="CK18" s="14">
        <f>IF($CJ$2=Alapadat!$P18,Alapadat!$Q18,0)</f>
        <v>0</v>
      </c>
      <c r="CL18" s="14">
        <f>IF($CJ$2=Alapadat!$P18,Alapadat!$R18,0)</f>
        <v>0</v>
      </c>
      <c r="CM18" s="14">
        <f t="shared" si="54"/>
        <v>0</v>
      </c>
      <c r="CN18" s="14">
        <f t="shared" si="55"/>
        <v>0</v>
      </c>
      <c r="CO18" s="14">
        <f t="shared" si="56"/>
        <v>0</v>
      </c>
      <c r="CP18" s="14">
        <f t="shared" si="57"/>
        <v>0</v>
      </c>
      <c r="CQ18" s="14">
        <f t="shared" si="58"/>
        <v>0</v>
      </c>
      <c r="CR18" s="14">
        <f t="shared" si="59"/>
        <v>0</v>
      </c>
      <c r="CT18" s="56">
        <f t="shared" si="60"/>
        <v>0</v>
      </c>
      <c r="CU18" s="14">
        <f>Szilv($CJ$2,Eredmény!$H$3,CK18)</f>
        <v>0</v>
      </c>
      <c r="CV18" s="14">
        <f t="shared" si="61"/>
        <v>0</v>
      </c>
      <c r="CW18" s="14">
        <f t="shared" si="62"/>
        <v>0</v>
      </c>
      <c r="CZ18" s="14">
        <f>IF($CY$2=Alapadat!$P18,Alapadat!$Q18,0)</f>
        <v>0</v>
      </c>
      <c r="DA18" s="14">
        <f>IF($CY$2=Alapadat!$P18,Alapadat!$R18,0)</f>
        <v>0</v>
      </c>
      <c r="DB18" s="14">
        <f t="shared" si="63"/>
        <v>0</v>
      </c>
      <c r="DC18" s="14">
        <f t="shared" si="64"/>
        <v>0</v>
      </c>
      <c r="DD18" s="14">
        <f t="shared" si="65"/>
        <v>0</v>
      </c>
      <c r="DE18" s="14">
        <f t="shared" si="66"/>
        <v>0</v>
      </c>
      <c r="DF18" s="14">
        <f t="shared" si="67"/>
        <v>0</v>
      </c>
      <c r="DG18" s="14">
        <f t="shared" si="68"/>
        <v>0</v>
      </c>
      <c r="DI18" s="56">
        <f t="shared" si="69"/>
        <v>0</v>
      </c>
      <c r="DJ18" s="14">
        <f>Szilv($CY$2,Eredmény!$H$3,CZ18)</f>
        <v>0</v>
      </c>
      <c r="DK18" s="14">
        <f t="shared" si="70"/>
        <v>0</v>
      </c>
      <c r="DL18" s="14">
        <f t="shared" si="71"/>
        <v>0</v>
      </c>
      <c r="DO18" s="14">
        <f>IF($DN$2=Alapadat!$P18,Alapadat!$Q18,0)</f>
        <v>0</v>
      </c>
      <c r="DP18" s="14">
        <f>IF($DN$2=Alapadat!$P18,Alapadat!$R18,0)</f>
        <v>0</v>
      </c>
      <c r="DQ18" s="14">
        <f t="shared" si="72"/>
        <v>0</v>
      </c>
      <c r="DR18" s="14">
        <f t="shared" si="73"/>
        <v>0</v>
      </c>
      <c r="DS18" s="14">
        <f t="shared" si="74"/>
        <v>0</v>
      </c>
      <c r="DT18" s="14">
        <f t="shared" si="75"/>
        <v>0</v>
      </c>
      <c r="DU18" s="14">
        <f t="shared" si="76"/>
        <v>0</v>
      </c>
      <c r="DV18" s="14">
        <f t="shared" si="77"/>
        <v>0</v>
      </c>
      <c r="DX18" s="56">
        <f t="shared" si="78"/>
        <v>0</v>
      </c>
      <c r="DY18" s="14">
        <f>Szilv($DN$2,Eredmény!$H$3,DO18)</f>
        <v>0</v>
      </c>
      <c r="DZ18" s="14">
        <f t="shared" si="79"/>
        <v>0</v>
      </c>
      <c r="EA18" s="14">
        <f t="shared" si="80"/>
        <v>0</v>
      </c>
      <c r="EE18" s="17"/>
      <c r="EF18" s="17"/>
      <c r="EG18" s="17"/>
      <c r="EH18" s="17"/>
      <c r="ET18" s="17"/>
      <c r="EU18" s="17"/>
      <c r="EV18" s="17"/>
      <c r="EW18" s="17"/>
      <c r="FI18" s="17"/>
      <c r="FJ18" s="17"/>
      <c r="FK18" s="17"/>
      <c r="FL18" s="17"/>
    </row>
    <row r="19" spans="2:168">
      <c r="B19" s="14">
        <f>IF($A$2=Alapadat!$P19,Alapadat!$Q19,0)</f>
        <v>0</v>
      </c>
      <c r="C19" s="14">
        <f>IF($A$2=Alapadat!$P19,Alapadat!$R19,0)</f>
        <v>0</v>
      </c>
      <c r="D19" s="14">
        <f t="shared" si="0"/>
        <v>0</v>
      </c>
      <c r="E19" s="14">
        <f t="shared" si="1"/>
        <v>0</v>
      </c>
      <c r="F19" s="14">
        <f t="shared" si="2"/>
        <v>0</v>
      </c>
      <c r="G19" s="14">
        <f t="shared" si="3"/>
        <v>0</v>
      </c>
      <c r="H19" s="14">
        <f t="shared" si="4"/>
        <v>0</v>
      </c>
      <c r="I19" s="14">
        <f t="shared" si="5"/>
        <v>0</v>
      </c>
      <c r="L19" s="56">
        <f t="shared" si="6"/>
        <v>0</v>
      </c>
      <c r="M19" s="14">
        <f>Szilv($A$2,Eredmény!$H$3,B19)</f>
        <v>0</v>
      </c>
      <c r="N19" s="14">
        <f t="shared" si="7"/>
        <v>0</v>
      </c>
      <c r="O19" s="14">
        <f t="shared" si="8"/>
        <v>0</v>
      </c>
      <c r="Q19" s="14">
        <f>IF($P$2=Alapadat!$P19,Alapadat!$Q19,0)</f>
        <v>0</v>
      </c>
      <c r="R19" s="14">
        <f>IF($P$2=Alapadat!$P19,Alapadat!$R19,0)</f>
        <v>0</v>
      </c>
      <c r="S19" s="14">
        <f t="shared" si="9"/>
        <v>0</v>
      </c>
      <c r="T19" s="14">
        <f t="shared" si="10"/>
        <v>0</v>
      </c>
      <c r="U19" s="14">
        <f t="shared" si="11"/>
        <v>0</v>
      </c>
      <c r="V19" s="14">
        <f t="shared" si="12"/>
        <v>0</v>
      </c>
      <c r="W19" s="14">
        <f t="shared" si="13"/>
        <v>0</v>
      </c>
      <c r="X19" s="14">
        <f t="shared" si="14"/>
        <v>0</v>
      </c>
      <c r="Z19" s="56">
        <f t="shared" si="81"/>
        <v>0</v>
      </c>
      <c r="AA19" s="14">
        <f>Szilv($P$2,Eredmény!$H$3,Q19)</f>
        <v>0</v>
      </c>
      <c r="AB19" s="14">
        <f t="shared" si="16"/>
        <v>0</v>
      </c>
      <c r="AC19" s="14">
        <f t="shared" si="17"/>
        <v>0</v>
      </c>
      <c r="AE19" s="14">
        <f>IF($AD$2=Alapadat!$P19,Alapadat!$Q19,0)</f>
        <v>0</v>
      </c>
      <c r="AF19" s="14">
        <f>IF($AD$2=Alapadat!$P19,Alapadat!$R19,0)</f>
        <v>0</v>
      </c>
      <c r="AG19" s="14">
        <f t="shared" si="18"/>
        <v>0</v>
      </c>
      <c r="AH19" s="14">
        <f t="shared" si="19"/>
        <v>0</v>
      </c>
      <c r="AI19" s="14">
        <f t="shared" si="20"/>
        <v>0</v>
      </c>
      <c r="AJ19" s="14">
        <f t="shared" si="21"/>
        <v>0</v>
      </c>
      <c r="AK19" s="14">
        <f t="shared" si="22"/>
        <v>0</v>
      </c>
      <c r="AL19" s="14">
        <f t="shared" si="23"/>
        <v>0</v>
      </c>
      <c r="AN19" s="56">
        <f t="shared" si="24"/>
        <v>0</v>
      </c>
      <c r="AO19" s="14">
        <f>Szilv($AD$2,Eredmény!$H$3,AE19)</f>
        <v>0</v>
      </c>
      <c r="AP19" s="14">
        <f t="shared" si="25"/>
        <v>0</v>
      </c>
      <c r="AQ19" s="14">
        <f t="shared" si="26"/>
        <v>0</v>
      </c>
      <c r="AS19" s="14">
        <f>IF($AR$2=Alapadat!$P19,Alapadat!$Q19,0)</f>
        <v>0</v>
      </c>
      <c r="AT19" s="14">
        <f>IF($AR$2=Alapadat!$P19,Alapadat!$R19,0)</f>
        <v>0</v>
      </c>
      <c r="AU19" s="14">
        <f t="shared" si="27"/>
        <v>0</v>
      </c>
      <c r="AV19" s="14">
        <f t="shared" si="28"/>
        <v>0</v>
      </c>
      <c r="AW19" s="14">
        <f t="shared" si="29"/>
        <v>0</v>
      </c>
      <c r="AX19" s="14">
        <f t="shared" si="30"/>
        <v>0</v>
      </c>
      <c r="AY19" s="14">
        <f t="shared" si="31"/>
        <v>0</v>
      </c>
      <c r="AZ19" s="14">
        <f t="shared" si="32"/>
        <v>0</v>
      </c>
      <c r="BB19" s="56">
        <f t="shared" si="33"/>
        <v>0</v>
      </c>
      <c r="BC19" s="14">
        <f>Szilv($AR$2,Eredmény!$H$3,AS19)</f>
        <v>0</v>
      </c>
      <c r="BD19" s="14">
        <f t="shared" si="34"/>
        <v>0</v>
      </c>
      <c r="BE19" s="14">
        <f t="shared" si="35"/>
        <v>0</v>
      </c>
      <c r="BG19" s="14">
        <f>IF($BF$2=Alapadat!$P19,Alapadat!$Q19,0)</f>
        <v>0</v>
      </c>
      <c r="BH19" s="14">
        <f>IF($BF$2=Alapadat!$P19,Alapadat!$R19,0)</f>
        <v>0</v>
      </c>
      <c r="BI19" s="14">
        <f t="shared" si="36"/>
        <v>0</v>
      </c>
      <c r="BJ19" s="14">
        <f t="shared" si="37"/>
        <v>0</v>
      </c>
      <c r="BK19" s="14">
        <f t="shared" si="38"/>
        <v>0</v>
      </c>
      <c r="BL19" s="14">
        <f t="shared" si="39"/>
        <v>0</v>
      </c>
      <c r="BM19" s="14">
        <f t="shared" si="40"/>
        <v>0</v>
      </c>
      <c r="BN19" s="14">
        <f t="shared" si="41"/>
        <v>0</v>
      </c>
      <c r="BP19" s="56">
        <f t="shared" si="42"/>
        <v>0</v>
      </c>
      <c r="BQ19" s="14">
        <f>Szilv($BF$2,Eredmény!$H$3,BG19)</f>
        <v>0</v>
      </c>
      <c r="BR19" s="14">
        <f t="shared" si="43"/>
        <v>0</v>
      </c>
      <c r="BS19" s="14">
        <f t="shared" si="44"/>
        <v>0</v>
      </c>
      <c r="BV19" s="14">
        <f>IF($BU$2=Alapadat!$P19,Alapadat!$Q19,0)</f>
        <v>0</v>
      </c>
      <c r="BW19" s="14">
        <f>IF($BU$2=Alapadat!$P19,Alapadat!$R19,0)</f>
        <v>0</v>
      </c>
      <c r="BX19" s="14">
        <f t="shared" si="45"/>
        <v>0</v>
      </c>
      <c r="BY19" s="14">
        <f t="shared" si="46"/>
        <v>0</v>
      </c>
      <c r="BZ19" s="14">
        <f t="shared" si="47"/>
        <v>0</v>
      </c>
      <c r="CA19" s="14">
        <f t="shared" si="48"/>
        <v>0</v>
      </c>
      <c r="CB19" s="14">
        <f t="shared" si="49"/>
        <v>0</v>
      </c>
      <c r="CC19" s="14">
        <f t="shared" si="50"/>
        <v>0</v>
      </c>
      <c r="CE19" s="56">
        <f t="shared" si="51"/>
        <v>0</v>
      </c>
      <c r="CF19" s="14">
        <f>Szilv($BU$2,Eredmény!$H$3,BV19)</f>
        <v>0</v>
      </c>
      <c r="CG19" s="14">
        <f t="shared" si="52"/>
        <v>0</v>
      </c>
      <c r="CH19" s="14">
        <f t="shared" si="53"/>
        <v>0</v>
      </c>
      <c r="CK19" s="14">
        <f>IF($CJ$2=Alapadat!$P19,Alapadat!$Q19,0)</f>
        <v>0</v>
      </c>
      <c r="CL19" s="14">
        <f>IF($CJ$2=Alapadat!$P19,Alapadat!$R19,0)</f>
        <v>0</v>
      </c>
      <c r="CM19" s="14">
        <f t="shared" si="54"/>
        <v>0</v>
      </c>
      <c r="CN19" s="14">
        <f t="shared" si="55"/>
        <v>0</v>
      </c>
      <c r="CO19" s="14">
        <f t="shared" si="56"/>
        <v>0</v>
      </c>
      <c r="CP19" s="14">
        <f t="shared" si="57"/>
        <v>0</v>
      </c>
      <c r="CQ19" s="14">
        <f t="shared" si="58"/>
        <v>0</v>
      </c>
      <c r="CR19" s="14">
        <f t="shared" si="59"/>
        <v>0</v>
      </c>
      <c r="CT19" s="56">
        <f t="shared" si="60"/>
        <v>0</v>
      </c>
      <c r="CU19" s="14">
        <f>Szilv($CJ$2,Eredmény!$H$3,CK19)</f>
        <v>0</v>
      </c>
      <c r="CV19" s="14">
        <f t="shared" si="61"/>
        <v>0</v>
      </c>
      <c r="CW19" s="14">
        <f t="shared" si="62"/>
        <v>0</v>
      </c>
      <c r="CZ19" s="14">
        <f>IF($CY$2=Alapadat!$P19,Alapadat!$Q19,0)</f>
        <v>0</v>
      </c>
      <c r="DA19" s="14">
        <f>IF($CY$2=Alapadat!$P19,Alapadat!$R19,0)</f>
        <v>0</v>
      </c>
      <c r="DB19" s="14">
        <f t="shared" si="63"/>
        <v>0</v>
      </c>
      <c r="DC19" s="14">
        <f t="shared" si="64"/>
        <v>0</v>
      </c>
      <c r="DD19" s="14">
        <f t="shared" si="65"/>
        <v>0</v>
      </c>
      <c r="DE19" s="14">
        <f t="shared" si="66"/>
        <v>0</v>
      </c>
      <c r="DF19" s="14">
        <f t="shared" si="67"/>
        <v>0</v>
      </c>
      <c r="DG19" s="14">
        <f t="shared" si="68"/>
        <v>0</v>
      </c>
      <c r="DI19" s="56">
        <f t="shared" si="69"/>
        <v>0</v>
      </c>
      <c r="DJ19" s="14">
        <f>Szilv($CY$2,Eredmény!$H$3,CZ19)</f>
        <v>0</v>
      </c>
      <c r="DK19" s="14">
        <f t="shared" si="70"/>
        <v>0</v>
      </c>
      <c r="DL19" s="14">
        <f t="shared" si="71"/>
        <v>0</v>
      </c>
      <c r="DO19" s="14">
        <f>IF($DN$2=Alapadat!$P19,Alapadat!$Q19,0)</f>
        <v>0</v>
      </c>
      <c r="DP19" s="14">
        <f>IF($DN$2=Alapadat!$P19,Alapadat!$R19,0)</f>
        <v>0</v>
      </c>
      <c r="DQ19" s="14">
        <f t="shared" si="72"/>
        <v>0</v>
      </c>
      <c r="DR19" s="14">
        <f t="shared" si="73"/>
        <v>0</v>
      </c>
      <c r="DS19" s="14">
        <f t="shared" si="74"/>
        <v>0</v>
      </c>
      <c r="DT19" s="14">
        <f t="shared" si="75"/>
        <v>0</v>
      </c>
      <c r="DU19" s="14">
        <f t="shared" si="76"/>
        <v>0</v>
      </c>
      <c r="DV19" s="14">
        <f t="shared" si="77"/>
        <v>0</v>
      </c>
      <c r="DX19" s="56">
        <f t="shared" si="78"/>
        <v>0</v>
      </c>
      <c r="DY19" s="14">
        <f>Szilv($DN$2,Eredmény!$H$3,DO19)</f>
        <v>0</v>
      </c>
      <c r="DZ19" s="14">
        <f t="shared" si="79"/>
        <v>0</v>
      </c>
      <c r="EA19" s="14">
        <f t="shared" si="80"/>
        <v>0</v>
      </c>
      <c r="EE19" s="17"/>
      <c r="EF19" s="17"/>
      <c r="EG19" s="17"/>
      <c r="EH19" s="17"/>
      <c r="ET19" s="17"/>
      <c r="EU19" s="17"/>
      <c r="EV19" s="17"/>
      <c r="EW19" s="17"/>
      <c r="FI19" s="17"/>
      <c r="FJ19" s="17"/>
      <c r="FK19" s="17"/>
      <c r="FL19" s="17"/>
    </row>
    <row r="20" spans="2:168">
      <c r="B20" s="14">
        <f>IF($A$2=Alapadat!$P20,Alapadat!$Q20,0)</f>
        <v>0</v>
      </c>
      <c r="C20" s="14">
        <f>IF($A$2=Alapadat!$P20,Alapadat!$R20,0)</f>
        <v>0</v>
      </c>
      <c r="D20" s="14">
        <f t="shared" si="0"/>
        <v>0</v>
      </c>
      <c r="E20" s="14">
        <f t="shared" si="1"/>
        <v>0</v>
      </c>
      <c r="F20" s="14">
        <f t="shared" si="2"/>
        <v>0</v>
      </c>
      <c r="G20" s="14">
        <f t="shared" si="3"/>
        <v>0</v>
      </c>
      <c r="H20" s="14">
        <f t="shared" si="4"/>
        <v>0</v>
      </c>
      <c r="I20" s="14">
        <f t="shared" si="5"/>
        <v>0</v>
      </c>
      <c r="L20" s="56">
        <f t="shared" si="6"/>
        <v>0</v>
      </c>
      <c r="M20" s="14">
        <f>Szilv($A$2,Eredmény!$H$3,B20)</f>
        <v>0</v>
      </c>
      <c r="N20" s="14">
        <f t="shared" si="7"/>
        <v>0</v>
      </c>
      <c r="O20" s="14">
        <f t="shared" si="8"/>
        <v>0</v>
      </c>
      <c r="Q20" s="14">
        <f>IF($P$2=Alapadat!$P20,Alapadat!$Q20,0)</f>
        <v>0</v>
      </c>
      <c r="R20" s="14">
        <f>IF($P$2=Alapadat!$P20,Alapadat!$R20,0)</f>
        <v>0</v>
      </c>
      <c r="S20" s="14">
        <f t="shared" si="9"/>
        <v>0</v>
      </c>
      <c r="T20" s="14">
        <f t="shared" si="10"/>
        <v>0</v>
      </c>
      <c r="U20" s="14">
        <f t="shared" si="11"/>
        <v>0</v>
      </c>
      <c r="V20" s="14">
        <f t="shared" si="12"/>
        <v>0</v>
      </c>
      <c r="W20" s="14">
        <f t="shared" si="13"/>
        <v>0</v>
      </c>
      <c r="X20" s="14">
        <f t="shared" si="14"/>
        <v>0</v>
      </c>
      <c r="Z20" s="56">
        <f t="shared" si="81"/>
        <v>0</v>
      </c>
      <c r="AA20" s="14">
        <f>Szilv($P$2,Eredmény!$H$3,Q20)</f>
        <v>0</v>
      </c>
      <c r="AB20" s="14">
        <f t="shared" si="16"/>
        <v>0</v>
      </c>
      <c r="AC20" s="14">
        <f t="shared" si="17"/>
        <v>0</v>
      </c>
      <c r="AE20" s="14">
        <f>IF($AD$2=Alapadat!$P20,Alapadat!$Q20,0)</f>
        <v>0</v>
      </c>
      <c r="AF20" s="14">
        <f>IF($AD$2=Alapadat!$P20,Alapadat!$R20,0)</f>
        <v>0</v>
      </c>
      <c r="AG20" s="14">
        <f t="shared" si="18"/>
        <v>0</v>
      </c>
      <c r="AH20" s="14">
        <f t="shared" si="19"/>
        <v>0</v>
      </c>
      <c r="AI20" s="14">
        <f t="shared" si="20"/>
        <v>0</v>
      </c>
      <c r="AJ20" s="14">
        <f t="shared" si="21"/>
        <v>0</v>
      </c>
      <c r="AK20" s="14">
        <f t="shared" si="22"/>
        <v>0</v>
      </c>
      <c r="AL20" s="14">
        <f t="shared" si="23"/>
        <v>0</v>
      </c>
      <c r="AN20" s="56">
        <f t="shared" si="24"/>
        <v>0</v>
      </c>
      <c r="AO20" s="14">
        <f>Szilv($AD$2,Eredmény!$H$3,AE20)</f>
        <v>0</v>
      </c>
      <c r="AP20" s="14">
        <f t="shared" si="25"/>
        <v>0</v>
      </c>
      <c r="AQ20" s="14">
        <f t="shared" si="26"/>
        <v>0</v>
      </c>
      <c r="AS20" s="14">
        <f>IF($AR$2=Alapadat!$P20,Alapadat!$Q20,0)</f>
        <v>0</v>
      </c>
      <c r="AT20" s="14">
        <f>IF($AR$2=Alapadat!$P20,Alapadat!$R20,0)</f>
        <v>0</v>
      </c>
      <c r="AU20" s="14">
        <f t="shared" si="27"/>
        <v>0</v>
      </c>
      <c r="AV20" s="14">
        <f t="shared" si="28"/>
        <v>0</v>
      </c>
      <c r="AW20" s="14">
        <f t="shared" si="29"/>
        <v>0</v>
      </c>
      <c r="AX20" s="14">
        <f t="shared" si="30"/>
        <v>0</v>
      </c>
      <c r="AY20" s="14">
        <f t="shared" si="31"/>
        <v>0</v>
      </c>
      <c r="AZ20" s="14">
        <f t="shared" si="32"/>
        <v>0</v>
      </c>
      <c r="BB20" s="56">
        <f t="shared" si="33"/>
        <v>0</v>
      </c>
      <c r="BC20" s="14">
        <f>Szilv($AR$2,Eredmény!$H$3,AS20)</f>
        <v>0</v>
      </c>
      <c r="BD20" s="14">
        <f t="shared" si="34"/>
        <v>0</v>
      </c>
      <c r="BE20" s="14">
        <f t="shared" si="35"/>
        <v>0</v>
      </c>
      <c r="BG20" s="14">
        <f>IF($BF$2=Alapadat!$P20,Alapadat!$Q20,0)</f>
        <v>0</v>
      </c>
      <c r="BH20" s="14">
        <f>IF($BF$2=Alapadat!$P20,Alapadat!$R20,0)</f>
        <v>0</v>
      </c>
      <c r="BI20" s="14">
        <f t="shared" si="36"/>
        <v>0</v>
      </c>
      <c r="BJ20" s="14">
        <f t="shared" si="37"/>
        <v>0</v>
      </c>
      <c r="BK20" s="14">
        <f t="shared" si="38"/>
        <v>0</v>
      </c>
      <c r="BL20" s="14">
        <f t="shared" si="39"/>
        <v>0</v>
      </c>
      <c r="BM20" s="14">
        <f t="shared" si="40"/>
        <v>0</v>
      </c>
      <c r="BN20" s="14">
        <f t="shared" si="41"/>
        <v>0</v>
      </c>
      <c r="BP20" s="56">
        <f t="shared" si="42"/>
        <v>0</v>
      </c>
      <c r="BQ20" s="14">
        <f>Szilv($BF$2,Eredmény!$H$3,BG20)</f>
        <v>0</v>
      </c>
      <c r="BR20" s="14">
        <f t="shared" si="43"/>
        <v>0</v>
      </c>
      <c r="BS20" s="14">
        <f t="shared" si="44"/>
        <v>0</v>
      </c>
      <c r="BV20" s="14">
        <f>IF($BU$2=Alapadat!$P20,Alapadat!$Q20,0)</f>
        <v>0</v>
      </c>
      <c r="BW20" s="14">
        <f>IF($BU$2=Alapadat!$P20,Alapadat!$R20,0)</f>
        <v>0</v>
      </c>
      <c r="BX20" s="14">
        <f t="shared" si="45"/>
        <v>0</v>
      </c>
      <c r="BY20" s="14">
        <f t="shared" si="46"/>
        <v>0</v>
      </c>
      <c r="BZ20" s="14">
        <f t="shared" si="47"/>
        <v>0</v>
      </c>
      <c r="CA20" s="14">
        <f t="shared" si="48"/>
        <v>0</v>
      </c>
      <c r="CB20" s="14">
        <f t="shared" si="49"/>
        <v>0</v>
      </c>
      <c r="CC20" s="14">
        <f t="shared" si="50"/>
        <v>0</v>
      </c>
      <c r="CE20" s="56">
        <f t="shared" si="51"/>
        <v>0</v>
      </c>
      <c r="CF20" s="14">
        <f>Szilv($BU$2,Eredmény!$H$3,BV20)</f>
        <v>0</v>
      </c>
      <c r="CG20" s="14">
        <f t="shared" si="52"/>
        <v>0</v>
      </c>
      <c r="CH20" s="14">
        <f t="shared" si="53"/>
        <v>0</v>
      </c>
      <c r="CK20" s="14">
        <f>IF($CJ$2=Alapadat!$P20,Alapadat!$Q20,0)</f>
        <v>0</v>
      </c>
      <c r="CL20" s="14">
        <f>IF($CJ$2=Alapadat!$P20,Alapadat!$R20,0)</f>
        <v>0</v>
      </c>
      <c r="CM20" s="14">
        <f t="shared" si="54"/>
        <v>0</v>
      </c>
      <c r="CN20" s="14">
        <f t="shared" si="55"/>
        <v>0</v>
      </c>
      <c r="CO20" s="14">
        <f t="shared" si="56"/>
        <v>0</v>
      </c>
      <c r="CP20" s="14">
        <f t="shared" si="57"/>
        <v>0</v>
      </c>
      <c r="CQ20" s="14">
        <f t="shared" si="58"/>
        <v>0</v>
      </c>
      <c r="CR20" s="14">
        <f t="shared" si="59"/>
        <v>0</v>
      </c>
      <c r="CT20" s="56">
        <f t="shared" si="60"/>
        <v>0</v>
      </c>
      <c r="CU20" s="14">
        <f>Szilv($CJ$2,Eredmény!$H$3,CK20)</f>
        <v>0</v>
      </c>
      <c r="CV20" s="14">
        <f t="shared" si="61"/>
        <v>0</v>
      </c>
      <c r="CW20" s="14">
        <f t="shared" si="62"/>
        <v>0</v>
      </c>
      <c r="CZ20" s="14">
        <f>IF($CY$2=Alapadat!$P20,Alapadat!$Q20,0)</f>
        <v>0</v>
      </c>
      <c r="DA20" s="14">
        <f>IF($CY$2=Alapadat!$P20,Alapadat!$R20,0)</f>
        <v>0</v>
      </c>
      <c r="DB20" s="14">
        <f t="shared" si="63"/>
        <v>0</v>
      </c>
      <c r="DC20" s="14">
        <f t="shared" si="64"/>
        <v>0</v>
      </c>
      <c r="DD20" s="14">
        <f t="shared" si="65"/>
        <v>0</v>
      </c>
      <c r="DE20" s="14">
        <f t="shared" si="66"/>
        <v>0</v>
      </c>
      <c r="DF20" s="14">
        <f t="shared" si="67"/>
        <v>0</v>
      </c>
      <c r="DG20" s="14">
        <f t="shared" si="68"/>
        <v>0</v>
      </c>
      <c r="DI20" s="56">
        <f t="shared" si="69"/>
        <v>0</v>
      </c>
      <c r="DJ20" s="14">
        <f>Szilv($CY$2,Eredmény!$H$3,CZ20)</f>
        <v>0</v>
      </c>
      <c r="DK20" s="14">
        <f t="shared" si="70"/>
        <v>0</v>
      </c>
      <c r="DL20" s="14">
        <f t="shared" si="71"/>
        <v>0</v>
      </c>
      <c r="DO20" s="14">
        <f>IF($DN$2=Alapadat!$P20,Alapadat!$Q20,0)</f>
        <v>0</v>
      </c>
      <c r="DP20" s="14">
        <f>IF($DN$2=Alapadat!$P20,Alapadat!$R20,0)</f>
        <v>0</v>
      </c>
      <c r="DQ20" s="14">
        <f t="shared" si="72"/>
        <v>0</v>
      </c>
      <c r="DR20" s="14">
        <f t="shared" si="73"/>
        <v>0</v>
      </c>
      <c r="DS20" s="14">
        <f t="shared" si="74"/>
        <v>0</v>
      </c>
      <c r="DT20" s="14">
        <f t="shared" si="75"/>
        <v>0</v>
      </c>
      <c r="DU20" s="14">
        <f t="shared" si="76"/>
        <v>0</v>
      </c>
      <c r="DV20" s="14">
        <f t="shared" si="77"/>
        <v>0</v>
      </c>
      <c r="DX20" s="56">
        <f t="shared" si="78"/>
        <v>0</v>
      </c>
      <c r="DY20" s="14">
        <f>Szilv($DN$2,Eredmény!$H$3,DO20)</f>
        <v>0</v>
      </c>
      <c r="DZ20" s="14">
        <f t="shared" si="79"/>
        <v>0</v>
      </c>
      <c r="EA20" s="14">
        <f t="shared" si="80"/>
        <v>0</v>
      </c>
      <c r="EE20" s="17"/>
      <c r="EF20" s="17"/>
      <c r="EG20" s="17"/>
      <c r="EH20" s="17"/>
      <c r="ET20" s="17"/>
      <c r="EU20" s="17"/>
      <c r="EV20" s="17"/>
      <c r="EW20" s="17"/>
      <c r="FI20" s="17"/>
      <c r="FJ20" s="17"/>
      <c r="FK20" s="17"/>
      <c r="FL20" s="17"/>
    </row>
    <row r="21" spans="2:168">
      <c r="B21" s="14">
        <f>IF($A$2=Alapadat!$P21,Alapadat!$Q21,0)</f>
        <v>0</v>
      </c>
      <c r="C21" s="14">
        <f>IF($A$2=Alapadat!$P21,Alapadat!$R21,0)</f>
        <v>0</v>
      </c>
      <c r="D21" s="14">
        <f t="shared" si="0"/>
        <v>0</v>
      </c>
      <c r="E21" s="14">
        <f t="shared" si="1"/>
        <v>0</v>
      </c>
      <c r="F21" s="14">
        <f t="shared" si="2"/>
        <v>0</v>
      </c>
      <c r="G21" s="14">
        <f t="shared" si="3"/>
        <v>0</v>
      </c>
      <c r="H21" s="14">
        <f t="shared" si="4"/>
        <v>0</v>
      </c>
      <c r="I21" s="14">
        <f t="shared" si="5"/>
        <v>0</v>
      </c>
      <c r="L21" s="56">
        <f t="shared" si="6"/>
        <v>0</v>
      </c>
      <c r="M21" s="14">
        <f>Szilv($A$2,Eredmény!$H$3,B21)</f>
        <v>0</v>
      </c>
      <c r="N21" s="14">
        <f t="shared" si="7"/>
        <v>0</v>
      </c>
      <c r="O21" s="14">
        <f t="shared" si="8"/>
        <v>0</v>
      </c>
      <c r="Q21" s="14">
        <f>IF($P$2=Alapadat!$P21,Alapadat!$Q21,0)</f>
        <v>0</v>
      </c>
      <c r="R21" s="14">
        <f>IF($P$2=Alapadat!$P21,Alapadat!$R21,0)</f>
        <v>0</v>
      </c>
      <c r="S21" s="14">
        <f t="shared" si="9"/>
        <v>0</v>
      </c>
      <c r="T21" s="14">
        <f t="shared" si="10"/>
        <v>0</v>
      </c>
      <c r="U21" s="14">
        <f t="shared" si="11"/>
        <v>0</v>
      </c>
      <c r="V21" s="14">
        <f t="shared" si="12"/>
        <v>0</v>
      </c>
      <c r="W21" s="14">
        <f t="shared" si="13"/>
        <v>0</v>
      </c>
      <c r="X21" s="14">
        <f t="shared" si="14"/>
        <v>0</v>
      </c>
      <c r="Z21" s="56">
        <f t="shared" si="81"/>
        <v>0</v>
      </c>
      <c r="AA21" s="14">
        <f>Szilv($P$2,Eredmény!$H$3,Q21)</f>
        <v>0</v>
      </c>
      <c r="AB21" s="14">
        <f t="shared" si="16"/>
        <v>0</v>
      </c>
      <c r="AC21" s="14">
        <f t="shared" si="17"/>
        <v>0</v>
      </c>
      <c r="AE21" s="14">
        <f>IF($AD$2=Alapadat!$P21,Alapadat!$Q21,0)</f>
        <v>0</v>
      </c>
      <c r="AF21" s="14">
        <f>IF($AD$2=Alapadat!$P21,Alapadat!$R21,0)</f>
        <v>0</v>
      </c>
      <c r="AG21" s="14">
        <f t="shared" si="18"/>
        <v>0</v>
      </c>
      <c r="AH21" s="14">
        <f t="shared" si="19"/>
        <v>0</v>
      </c>
      <c r="AI21" s="14">
        <f t="shared" si="20"/>
        <v>0</v>
      </c>
      <c r="AJ21" s="14">
        <f t="shared" si="21"/>
        <v>0</v>
      </c>
      <c r="AK21" s="14">
        <f t="shared" si="22"/>
        <v>0</v>
      </c>
      <c r="AL21" s="14">
        <f t="shared" si="23"/>
        <v>0</v>
      </c>
      <c r="AN21" s="56">
        <f t="shared" si="24"/>
        <v>0</v>
      </c>
      <c r="AO21" s="14">
        <f>Szilv($AD$2,Eredmény!$H$3,AE21)</f>
        <v>0</v>
      </c>
      <c r="AP21" s="14">
        <f t="shared" si="25"/>
        <v>0</v>
      </c>
      <c r="AQ21" s="14">
        <f t="shared" si="26"/>
        <v>0</v>
      </c>
      <c r="AS21" s="14">
        <f>IF($AR$2=Alapadat!$P21,Alapadat!$Q21,0)</f>
        <v>0</v>
      </c>
      <c r="AT21" s="14">
        <f>IF($AR$2=Alapadat!$P21,Alapadat!$R21,0)</f>
        <v>0</v>
      </c>
      <c r="AU21" s="14">
        <f t="shared" si="27"/>
        <v>0</v>
      </c>
      <c r="AV21" s="14">
        <f t="shared" si="28"/>
        <v>0</v>
      </c>
      <c r="AW21" s="14">
        <f t="shared" si="29"/>
        <v>0</v>
      </c>
      <c r="AX21" s="14">
        <f t="shared" si="30"/>
        <v>0</v>
      </c>
      <c r="AY21" s="14">
        <f t="shared" si="31"/>
        <v>0</v>
      </c>
      <c r="AZ21" s="14">
        <f t="shared" si="32"/>
        <v>0</v>
      </c>
      <c r="BB21" s="56">
        <f t="shared" si="33"/>
        <v>0</v>
      </c>
      <c r="BC21" s="14">
        <f>Szilv($AR$2,Eredmény!$H$3,AS21)</f>
        <v>0</v>
      </c>
      <c r="BD21" s="14">
        <f t="shared" si="34"/>
        <v>0</v>
      </c>
      <c r="BE21" s="14">
        <f t="shared" si="35"/>
        <v>0</v>
      </c>
      <c r="BG21" s="14">
        <f>IF($BF$2=Alapadat!$P21,Alapadat!$Q21,0)</f>
        <v>0</v>
      </c>
      <c r="BH21" s="14">
        <f>IF($BF$2=Alapadat!$P21,Alapadat!$R21,0)</f>
        <v>0</v>
      </c>
      <c r="BI21" s="14">
        <f t="shared" si="36"/>
        <v>0</v>
      </c>
      <c r="BJ21" s="14">
        <f t="shared" si="37"/>
        <v>0</v>
      </c>
      <c r="BK21" s="14">
        <f t="shared" si="38"/>
        <v>0</v>
      </c>
      <c r="BL21" s="14">
        <f t="shared" si="39"/>
        <v>0</v>
      </c>
      <c r="BM21" s="14">
        <f t="shared" si="40"/>
        <v>0</v>
      </c>
      <c r="BN21" s="14">
        <f t="shared" si="41"/>
        <v>0</v>
      </c>
      <c r="BP21" s="56">
        <f t="shared" si="42"/>
        <v>0</v>
      </c>
      <c r="BQ21" s="14">
        <f>Szilv($BF$2,Eredmény!$H$3,BG21)</f>
        <v>0</v>
      </c>
      <c r="BR21" s="14">
        <f t="shared" si="43"/>
        <v>0</v>
      </c>
      <c r="BS21" s="14">
        <f t="shared" si="44"/>
        <v>0</v>
      </c>
      <c r="BV21" s="14">
        <f>IF($BU$2=Alapadat!$P21,Alapadat!$Q21,0)</f>
        <v>0</v>
      </c>
      <c r="BW21" s="14">
        <f>IF($BU$2=Alapadat!$P21,Alapadat!$R21,0)</f>
        <v>0</v>
      </c>
      <c r="BX21" s="14">
        <f t="shared" si="45"/>
        <v>0</v>
      </c>
      <c r="BY21" s="14">
        <f t="shared" si="46"/>
        <v>0</v>
      </c>
      <c r="BZ21" s="14">
        <f t="shared" si="47"/>
        <v>0</v>
      </c>
      <c r="CA21" s="14">
        <f t="shared" si="48"/>
        <v>0</v>
      </c>
      <c r="CB21" s="14">
        <f t="shared" si="49"/>
        <v>0</v>
      </c>
      <c r="CC21" s="14">
        <f t="shared" si="50"/>
        <v>0</v>
      </c>
      <c r="CE21" s="56">
        <f t="shared" si="51"/>
        <v>0</v>
      </c>
      <c r="CF21" s="14">
        <f>Szilv($BU$2,Eredmény!$H$3,BV21)</f>
        <v>0</v>
      </c>
      <c r="CG21" s="14">
        <f t="shared" si="52"/>
        <v>0</v>
      </c>
      <c r="CH21" s="14">
        <f t="shared" si="53"/>
        <v>0</v>
      </c>
      <c r="CK21" s="14">
        <f>IF($CJ$2=Alapadat!$P21,Alapadat!$Q21,0)</f>
        <v>0</v>
      </c>
      <c r="CL21" s="14">
        <f>IF($CJ$2=Alapadat!$P21,Alapadat!$R21,0)</f>
        <v>0</v>
      </c>
      <c r="CM21" s="14">
        <f t="shared" si="54"/>
        <v>0</v>
      </c>
      <c r="CN21" s="14">
        <f t="shared" si="55"/>
        <v>0</v>
      </c>
      <c r="CO21" s="14">
        <f t="shared" si="56"/>
        <v>0</v>
      </c>
      <c r="CP21" s="14">
        <f t="shared" si="57"/>
        <v>0</v>
      </c>
      <c r="CQ21" s="14">
        <f t="shared" si="58"/>
        <v>0</v>
      </c>
      <c r="CR21" s="14">
        <f t="shared" si="59"/>
        <v>0</v>
      </c>
      <c r="CT21" s="56">
        <f t="shared" si="60"/>
        <v>0</v>
      </c>
      <c r="CU21" s="14">
        <f>Szilv($CJ$2,Eredmény!$H$3,CK21)</f>
        <v>0</v>
      </c>
      <c r="CV21" s="14">
        <f t="shared" si="61"/>
        <v>0</v>
      </c>
      <c r="CW21" s="14">
        <f t="shared" si="62"/>
        <v>0</v>
      </c>
      <c r="CZ21" s="14">
        <f>IF($CY$2=Alapadat!$P21,Alapadat!$Q21,0)</f>
        <v>0</v>
      </c>
      <c r="DA21" s="14">
        <f>IF($CY$2=Alapadat!$P21,Alapadat!$R21,0)</f>
        <v>0</v>
      </c>
      <c r="DB21" s="14">
        <f t="shared" si="63"/>
        <v>0</v>
      </c>
      <c r="DC21" s="14">
        <f t="shared" si="64"/>
        <v>0</v>
      </c>
      <c r="DD21" s="14">
        <f t="shared" si="65"/>
        <v>0</v>
      </c>
      <c r="DE21" s="14">
        <f t="shared" si="66"/>
        <v>0</v>
      </c>
      <c r="DF21" s="14">
        <f t="shared" si="67"/>
        <v>0</v>
      </c>
      <c r="DG21" s="14">
        <f t="shared" si="68"/>
        <v>0</v>
      </c>
      <c r="DI21" s="56">
        <f t="shared" si="69"/>
        <v>0</v>
      </c>
      <c r="DJ21" s="14">
        <f>Szilv($CY$2,Eredmény!$H$3,CZ21)</f>
        <v>0</v>
      </c>
      <c r="DK21" s="14">
        <f t="shared" si="70"/>
        <v>0</v>
      </c>
      <c r="DL21" s="14">
        <f t="shared" si="71"/>
        <v>0</v>
      </c>
      <c r="DO21" s="14">
        <f>IF($DN$2=Alapadat!$P21,Alapadat!$Q21,0)</f>
        <v>0</v>
      </c>
      <c r="DP21" s="14">
        <f>IF($DN$2=Alapadat!$P21,Alapadat!$R21,0)</f>
        <v>0</v>
      </c>
      <c r="DQ21" s="14">
        <f t="shared" si="72"/>
        <v>0</v>
      </c>
      <c r="DR21" s="14">
        <f t="shared" si="73"/>
        <v>0</v>
      </c>
      <c r="DS21" s="14">
        <f t="shared" si="74"/>
        <v>0</v>
      </c>
      <c r="DT21" s="14">
        <f t="shared" si="75"/>
        <v>0</v>
      </c>
      <c r="DU21" s="14">
        <f t="shared" si="76"/>
        <v>0</v>
      </c>
      <c r="DV21" s="14">
        <f t="shared" si="77"/>
        <v>0</v>
      </c>
      <c r="DX21" s="56">
        <f t="shared" si="78"/>
        <v>0</v>
      </c>
      <c r="DY21" s="14">
        <f>Szilv($DN$2,Eredmény!$H$3,DO21)</f>
        <v>0</v>
      </c>
      <c r="DZ21" s="14">
        <f t="shared" si="79"/>
        <v>0</v>
      </c>
      <c r="EA21" s="14">
        <f t="shared" si="80"/>
        <v>0</v>
      </c>
      <c r="EE21" s="17"/>
      <c r="EF21" s="17"/>
      <c r="EG21" s="17"/>
      <c r="EH21" s="17"/>
      <c r="ET21" s="17"/>
      <c r="EU21" s="17"/>
      <c r="EV21" s="17"/>
      <c r="EW21" s="17"/>
      <c r="FI21" s="17"/>
      <c r="FJ21" s="17"/>
      <c r="FK21" s="17"/>
      <c r="FL21" s="17"/>
    </row>
    <row r="22" spans="2:168">
      <c r="B22" s="14">
        <f>IF($A$2=Alapadat!$P22,Alapadat!$Q22,0)</f>
        <v>0</v>
      </c>
      <c r="C22" s="14">
        <f>IF($A$2=Alapadat!$P22,Alapadat!$R22,0)</f>
        <v>0</v>
      </c>
      <c r="D22" s="14">
        <f t="shared" si="0"/>
        <v>0</v>
      </c>
      <c r="E22" s="14">
        <f t="shared" si="1"/>
        <v>0</v>
      </c>
      <c r="F22" s="14">
        <f t="shared" si="2"/>
        <v>0</v>
      </c>
      <c r="G22" s="14">
        <f t="shared" si="3"/>
        <v>0</v>
      </c>
      <c r="H22" s="14">
        <f t="shared" si="4"/>
        <v>0</v>
      </c>
      <c r="I22" s="14">
        <f t="shared" si="5"/>
        <v>0</v>
      </c>
      <c r="L22" s="56">
        <f t="shared" si="6"/>
        <v>0</v>
      </c>
      <c r="M22" s="14">
        <f>Szilv($A$2,Eredmény!$H$3,B22)</f>
        <v>0</v>
      </c>
      <c r="N22" s="14">
        <f t="shared" si="7"/>
        <v>0</v>
      </c>
      <c r="O22" s="14">
        <f t="shared" si="8"/>
        <v>0</v>
      </c>
      <c r="Q22" s="14">
        <f>IF($P$2=Alapadat!$P22,Alapadat!$Q22,0)</f>
        <v>0</v>
      </c>
      <c r="R22" s="14">
        <f>IF($P$2=Alapadat!$P22,Alapadat!$R22,0)</f>
        <v>0</v>
      </c>
      <c r="S22" s="14">
        <f t="shared" si="9"/>
        <v>0</v>
      </c>
      <c r="T22" s="14">
        <f t="shared" si="10"/>
        <v>0</v>
      </c>
      <c r="U22" s="14">
        <f t="shared" si="11"/>
        <v>0</v>
      </c>
      <c r="V22" s="14">
        <f t="shared" si="12"/>
        <v>0</v>
      </c>
      <c r="W22" s="14">
        <f t="shared" si="13"/>
        <v>0</v>
      </c>
      <c r="X22" s="14">
        <f t="shared" si="14"/>
        <v>0</v>
      </c>
      <c r="Z22" s="56">
        <f t="shared" si="81"/>
        <v>0</v>
      </c>
      <c r="AA22" s="14">
        <f>Szilv($P$2,Eredmény!$H$3,Q22)</f>
        <v>0</v>
      </c>
      <c r="AB22" s="14">
        <f t="shared" si="16"/>
        <v>0</v>
      </c>
      <c r="AC22" s="14">
        <f t="shared" si="17"/>
        <v>0</v>
      </c>
      <c r="AE22" s="14">
        <f>IF($AD$2=Alapadat!$P22,Alapadat!$Q22,0)</f>
        <v>0</v>
      </c>
      <c r="AF22" s="14">
        <f>IF($AD$2=Alapadat!$P22,Alapadat!$R22,0)</f>
        <v>0</v>
      </c>
      <c r="AG22" s="14">
        <f t="shared" si="18"/>
        <v>0</v>
      </c>
      <c r="AH22" s="14">
        <f t="shared" si="19"/>
        <v>0</v>
      </c>
      <c r="AI22" s="14">
        <f t="shared" si="20"/>
        <v>0</v>
      </c>
      <c r="AJ22" s="14">
        <f t="shared" si="21"/>
        <v>0</v>
      </c>
      <c r="AK22" s="14">
        <f t="shared" si="22"/>
        <v>0</v>
      </c>
      <c r="AL22" s="14">
        <f t="shared" si="23"/>
        <v>0</v>
      </c>
      <c r="AN22" s="56">
        <f t="shared" si="24"/>
        <v>0</v>
      </c>
      <c r="AO22" s="14">
        <f>Szilv($AD$2,Eredmény!$H$3,AE22)</f>
        <v>0</v>
      </c>
      <c r="AP22" s="14">
        <f t="shared" si="25"/>
        <v>0</v>
      </c>
      <c r="AQ22" s="14">
        <f t="shared" si="26"/>
        <v>0</v>
      </c>
      <c r="AS22" s="14">
        <f>IF($AR$2=Alapadat!$P22,Alapadat!$Q22,0)</f>
        <v>0</v>
      </c>
      <c r="AT22" s="14">
        <f>IF($AR$2=Alapadat!$P22,Alapadat!$R22,0)</f>
        <v>0</v>
      </c>
      <c r="AU22" s="14">
        <f t="shared" si="27"/>
        <v>0</v>
      </c>
      <c r="AV22" s="14">
        <f t="shared" si="28"/>
        <v>0</v>
      </c>
      <c r="AW22" s="14">
        <f t="shared" si="29"/>
        <v>0</v>
      </c>
      <c r="AX22" s="14">
        <f t="shared" si="30"/>
        <v>0</v>
      </c>
      <c r="AY22" s="14">
        <f t="shared" si="31"/>
        <v>0</v>
      </c>
      <c r="AZ22" s="14">
        <f t="shared" si="32"/>
        <v>0</v>
      </c>
      <c r="BB22" s="56">
        <f t="shared" si="33"/>
        <v>0</v>
      </c>
      <c r="BC22" s="14">
        <f>Szilv($AR$2,Eredmény!$H$3,AS22)</f>
        <v>0</v>
      </c>
      <c r="BD22" s="14">
        <f t="shared" si="34"/>
        <v>0</v>
      </c>
      <c r="BE22" s="14">
        <f t="shared" si="35"/>
        <v>0</v>
      </c>
      <c r="BG22" s="14">
        <f>IF($BF$2=Alapadat!$P22,Alapadat!$Q22,0)</f>
        <v>0</v>
      </c>
      <c r="BH22" s="14">
        <f>IF($BF$2=Alapadat!$P22,Alapadat!$R22,0)</f>
        <v>0</v>
      </c>
      <c r="BI22" s="14">
        <f t="shared" si="36"/>
        <v>0</v>
      </c>
      <c r="BJ22" s="14">
        <f t="shared" si="37"/>
        <v>0</v>
      </c>
      <c r="BK22" s="14">
        <f t="shared" si="38"/>
        <v>0</v>
      </c>
      <c r="BL22" s="14">
        <f t="shared" si="39"/>
        <v>0</v>
      </c>
      <c r="BM22" s="14">
        <f t="shared" si="40"/>
        <v>0</v>
      </c>
      <c r="BN22" s="14">
        <f t="shared" si="41"/>
        <v>0</v>
      </c>
      <c r="BP22" s="56">
        <f t="shared" si="42"/>
        <v>0</v>
      </c>
      <c r="BQ22" s="14">
        <f>Szilv($BF$2,Eredmény!$H$3,BG22)</f>
        <v>0</v>
      </c>
      <c r="BR22" s="14">
        <f t="shared" si="43"/>
        <v>0</v>
      </c>
      <c r="BS22" s="14">
        <f t="shared" si="44"/>
        <v>0</v>
      </c>
      <c r="BV22" s="14">
        <f>IF($BU$2=Alapadat!$P22,Alapadat!$Q22,0)</f>
        <v>0</v>
      </c>
      <c r="BW22" s="14">
        <f>IF($BU$2=Alapadat!$P22,Alapadat!$R22,0)</f>
        <v>0</v>
      </c>
      <c r="BX22" s="14">
        <f t="shared" si="45"/>
        <v>0</v>
      </c>
      <c r="BY22" s="14">
        <f t="shared" si="46"/>
        <v>0</v>
      </c>
      <c r="BZ22" s="14">
        <f t="shared" si="47"/>
        <v>0</v>
      </c>
      <c r="CA22" s="14">
        <f t="shared" si="48"/>
        <v>0</v>
      </c>
      <c r="CB22" s="14">
        <f t="shared" si="49"/>
        <v>0</v>
      </c>
      <c r="CC22" s="14">
        <f t="shared" si="50"/>
        <v>0</v>
      </c>
      <c r="CE22" s="56">
        <f t="shared" si="51"/>
        <v>0</v>
      </c>
      <c r="CF22" s="14">
        <f>Szilv($BU$2,Eredmény!$H$3,BV22)</f>
        <v>0</v>
      </c>
      <c r="CG22" s="14">
        <f t="shared" si="52"/>
        <v>0</v>
      </c>
      <c r="CH22" s="14">
        <f t="shared" si="53"/>
        <v>0</v>
      </c>
      <c r="CK22" s="14">
        <f>IF($CJ$2=Alapadat!$P22,Alapadat!$Q22,0)</f>
        <v>0</v>
      </c>
      <c r="CL22" s="14">
        <f>IF($CJ$2=Alapadat!$P22,Alapadat!$R22,0)</f>
        <v>0</v>
      </c>
      <c r="CM22" s="14">
        <f t="shared" si="54"/>
        <v>0</v>
      </c>
      <c r="CN22" s="14">
        <f t="shared" si="55"/>
        <v>0</v>
      </c>
      <c r="CO22" s="14">
        <f t="shared" si="56"/>
        <v>0</v>
      </c>
      <c r="CP22" s="14">
        <f t="shared" si="57"/>
        <v>0</v>
      </c>
      <c r="CQ22" s="14">
        <f t="shared" si="58"/>
        <v>0</v>
      </c>
      <c r="CR22" s="14">
        <f t="shared" si="59"/>
        <v>0</v>
      </c>
      <c r="CT22" s="56">
        <f t="shared" si="60"/>
        <v>0</v>
      </c>
      <c r="CU22" s="14">
        <f>Szilv($CJ$2,Eredmény!$H$3,CK22)</f>
        <v>0</v>
      </c>
      <c r="CV22" s="14">
        <f t="shared" si="61"/>
        <v>0</v>
      </c>
      <c r="CW22" s="14">
        <f t="shared" si="62"/>
        <v>0</v>
      </c>
      <c r="CZ22" s="14">
        <f>IF($CY$2=Alapadat!$P22,Alapadat!$Q22,0)</f>
        <v>0</v>
      </c>
      <c r="DA22" s="14">
        <f>IF($CY$2=Alapadat!$P22,Alapadat!$R22,0)</f>
        <v>0</v>
      </c>
      <c r="DB22" s="14">
        <f t="shared" si="63"/>
        <v>0</v>
      </c>
      <c r="DC22" s="14">
        <f t="shared" si="64"/>
        <v>0</v>
      </c>
      <c r="DD22" s="14">
        <f t="shared" si="65"/>
        <v>0</v>
      </c>
      <c r="DE22" s="14">
        <f t="shared" si="66"/>
        <v>0</v>
      </c>
      <c r="DF22" s="14">
        <f t="shared" si="67"/>
        <v>0</v>
      </c>
      <c r="DG22" s="14">
        <f t="shared" si="68"/>
        <v>0</v>
      </c>
      <c r="DI22" s="56">
        <f t="shared" si="69"/>
        <v>0</v>
      </c>
      <c r="DJ22" s="14">
        <f>Szilv($CY$2,Eredmény!$H$3,CZ22)</f>
        <v>0</v>
      </c>
      <c r="DK22" s="14">
        <f t="shared" si="70"/>
        <v>0</v>
      </c>
      <c r="DL22" s="14">
        <f t="shared" si="71"/>
        <v>0</v>
      </c>
      <c r="DO22" s="14">
        <f>IF($DN$2=Alapadat!$P22,Alapadat!$Q22,0)</f>
        <v>0</v>
      </c>
      <c r="DP22" s="14">
        <f>IF($DN$2=Alapadat!$P22,Alapadat!$R22,0)</f>
        <v>0</v>
      </c>
      <c r="DQ22" s="14">
        <f t="shared" si="72"/>
        <v>0</v>
      </c>
      <c r="DR22" s="14">
        <f t="shared" si="73"/>
        <v>0</v>
      </c>
      <c r="DS22" s="14">
        <f t="shared" si="74"/>
        <v>0</v>
      </c>
      <c r="DT22" s="14">
        <f t="shared" si="75"/>
        <v>0</v>
      </c>
      <c r="DU22" s="14">
        <f t="shared" si="76"/>
        <v>0</v>
      </c>
      <c r="DV22" s="14">
        <f t="shared" si="77"/>
        <v>0</v>
      </c>
      <c r="DX22" s="56">
        <f t="shared" si="78"/>
        <v>0</v>
      </c>
      <c r="DY22" s="14">
        <f>Szilv($DN$2,Eredmény!$H$3,DO22)</f>
        <v>0</v>
      </c>
      <c r="DZ22" s="14">
        <f t="shared" si="79"/>
        <v>0</v>
      </c>
      <c r="EA22" s="14">
        <f t="shared" si="80"/>
        <v>0</v>
      </c>
      <c r="EE22" s="17"/>
      <c r="EF22" s="17"/>
      <c r="EG22" s="17"/>
      <c r="EH22" s="17"/>
      <c r="ET22" s="17"/>
      <c r="EU22" s="17"/>
      <c r="EV22" s="17"/>
      <c r="EW22" s="17"/>
      <c r="FI22" s="17"/>
      <c r="FJ22" s="17"/>
      <c r="FK22" s="17"/>
      <c r="FL22" s="17"/>
    </row>
    <row r="23" spans="2:168">
      <c r="B23" s="14">
        <f>IF($A$2=Alapadat!$P23,Alapadat!$Q23,0)</f>
        <v>0</v>
      </c>
      <c r="C23" s="14">
        <f>IF($A$2=Alapadat!$P23,Alapadat!$R23,0)</f>
        <v>0</v>
      </c>
      <c r="D23" s="14">
        <f t="shared" si="0"/>
        <v>0</v>
      </c>
      <c r="E23" s="14">
        <f t="shared" si="1"/>
        <v>0</v>
      </c>
      <c r="F23" s="14">
        <f t="shared" si="2"/>
        <v>0</v>
      </c>
      <c r="G23" s="14">
        <f t="shared" si="3"/>
        <v>0</v>
      </c>
      <c r="H23" s="14">
        <f t="shared" si="4"/>
        <v>0</v>
      </c>
      <c r="I23" s="14">
        <f t="shared" si="5"/>
        <v>0</v>
      </c>
      <c r="L23" s="56">
        <f t="shared" si="6"/>
        <v>0</v>
      </c>
      <c r="M23" s="14">
        <f>Szilv($A$2,Eredmény!$H$3,B23)</f>
        <v>0</v>
      </c>
      <c r="N23" s="14">
        <f t="shared" si="7"/>
        <v>0</v>
      </c>
      <c r="O23" s="14">
        <f t="shared" si="8"/>
        <v>0</v>
      </c>
      <c r="Q23" s="14">
        <f>IF($P$2=Alapadat!$P23,Alapadat!$Q23,0)</f>
        <v>0</v>
      </c>
      <c r="R23" s="14">
        <f>IF($P$2=Alapadat!$P23,Alapadat!$R23,0)</f>
        <v>0</v>
      </c>
      <c r="S23" s="14">
        <f t="shared" si="9"/>
        <v>0</v>
      </c>
      <c r="T23" s="14">
        <f t="shared" si="10"/>
        <v>0</v>
      </c>
      <c r="U23" s="14">
        <f t="shared" si="11"/>
        <v>0</v>
      </c>
      <c r="V23" s="14">
        <f t="shared" si="12"/>
        <v>0</v>
      </c>
      <c r="W23" s="14">
        <f t="shared" si="13"/>
        <v>0</v>
      </c>
      <c r="X23" s="14">
        <f t="shared" si="14"/>
        <v>0</v>
      </c>
      <c r="Z23" s="56">
        <f t="shared" si="81"/>
        <v>0</v>
      </c>
      <c r="AA23" s="14">
        <f>Szilv($P$2,Eredmény!$H$3,Q23)</f>
        <v>0</v>
      </c>
      <c r="AB23" s="14">
        <f t="shared" si="16"/>
        <v>0</v>
      </c>
      <c r="AC23" s="14">
        <f t="shared" si="17"/>
        <v>0</v>
      </c>
      <c r="AE23" s="14">
        <f>IF($AD$2=Alapadat!$P23,Alapadat!$Q23,0)</f>
        <v>0</v>
      </c>
      <c r="AF23" s="14">
        <f>IF($AD$2=Alapadat!$P23,Alapadat!$R23,0)</f>
        <v>0</v>
      </c>
      <c r="AG23" s="14">
        <f t="shared" si="18"/>
        <v>0</v>
      </c>
      <c r="AH23" s="14">
        <f t="shared" si="19"/>
        <v>0</v>
      </c>
      <c r="AI23" s="14">
        <f t="shared" si="20"/>
        <v>0</v>
      </c>
      <c r="AJ23" s="14">
        <f t="shared" si="21"/>
        <v>0</v>
      </c>
      <c r="AK23" s="14">
        <f t="shared" si="22"/>
        <v>0</v>
      </c>
      <c r="AL23" s="14">
        <f t="shared" si="23"/>
        <v>0</v>
      </c>
      <c r="AN23" s="56">
        <f t="shared" si="24"/>
        <v>0</v>
      </c>
      <c r="AO23" s="14">
        <f>Szilv($AD$2,Eredmény!$H$3,AE23)</f>
        <v>0</v>
      </c>
      <c r="AP23" s="14">
        <f t="shared" si="25"/>
        <v>0</v>
      </c>
      <c r="AQ23" s="14">
        <f t="shared" si="26"/>
        <v>0</v>
      </c>
      <c r="AS23" s="14">
        <f>IF($AR$2=Alapadat!$P23,Alapadat!$Q23,0)</f>
        <v>0</v>
      </c>
      <c r="AT23" s="14">
        <f>IF($AR$2=Alapadat!$P23,Alapadat!$R23,0)</f>
        <v>0</v>
      </c>
      <c r="AU23" s="14">
        <f t="shared" si="27"/>
        <v>0</v>
      </c>
      <c r="AV23" s="14">
        <f t="shared" si="28"/>
        <v>0</v>
      </c>
      <c r="AW23" s="14">
        <f t="shared" si="29"/>
        <v>0</v>
      </c>
      <c r="AX23" s="14">
        <f t="shared" si="30"/>
        <v>0</v>
      </c>
      <c r="AY23" s="14">
        <f t="shared" si="31"/>
        <v>0</v>
      </c>
      <c r="AZ23" s="14">
        <f t="shared" si="32"/>
        <v>0</v>
      </c>
      <c r="BB23" s="56">
        <f t="shared" si="33"/>
        <v>0</v>
      </c>
      <c r="BC23" s="14">
        <f>Szilv($AR$2,Eredmény!$H$3,AS23)</f>
        <v>0</v>
      </c>
      <c r="BD23" s="14">
        <f t="shared" si="34"/>
        <v>0</v>
      </c>
      <c r="BE23" s="14">
        <f t="shared" si="35"/>
        <v>0</v>
      </c>
      <c r="BG23" s="14">
        <f>IF($BF$2=Alapadat!$P23,Alapadat!$Q23,0)</f>
        <v>0</v>
      </c>
      <c r="BH23" s="14">
        <f>IF($BF$2=Alapadat!$P23,Alapadat!$R23,0)</f>
        <v>0</v>
      </c>
      <c r="BI23" s="14">
        <f t="shared" si="36"/>
        <v>0</v>
      </c>
      <c r="BJ23" s="14">
        <f t="shared" si="37"/>
        <v>0</v>
      </c>
      <c r="BK23" s="14">
        <f t="shared" si="38"/>
        <v>0</v>
      </c>
      <c r="BL23" s="14">
        <f t="shared" si="39"/>
        <v>0</v>
      </c>
      <c r="BM23" s="14">
        <f t="shared" si="40"/>
        <v>0</v>
      </c>
      <c r="BN23" s="14">
        <f t="shared" si="41"/>
        <v>0</v>
      </c>
      <c r="BP23" s="56">
        <f t="shared" si="42"/>
        <v>0</v>
      </c>
      <c r="BQ23" s="14">
        <f>Szilv($BF$2,Eredmény!$H$3,BG23)</f>
        <v>0</v>
      </c>
      <c r="BR23" s="14">
        <f t="shared" si="43"/>
        <v>0</v>
      </c>
      <c r="BS23" s="14">
        <f t="shared" si="44"/>
        <v>0</v>
      </c>
      <c r="BV23" s="14">
        <f>IF($BU$2=Alapadat!$P23,Alapadat!$Q23,0)</f>
        <v>0</v>
      </c>
      <c r="BW23" s="14">
        <f>IF($BU$2=Alapadat!$P23,Alapadat!$R23,0)</f>
        <v>0</v>
      </c>
      <c r="BX23" s="14">
        <f t="shared" si="45"/>
        <v>0</v>
      </c>
      <c r="BY23" s="14">
        <f t="shared" si="46"/>
        <v>0</v>
      </c>
      <c r="BZ23" s="14">
        <f t="shared" si="47"/>
        <v>0</v>
      </c>
      <c r="CA23" s="14">
        <f t="shared" si="48"/>
        <v>0</v>
      </c>
      <c r="CB23" s="14">
        <f t="shared" si="49"/>
        <v>0</v>
      </c>
      <c r="CC23" s="14">
        <f t="shared" si="50"/>
        <v>0</v>
      </c>
      <c r="CE23" s="56">
        <f t="shared" si="51"/>
        <v>0</v>
      </c>
      <c r="CF23" s="14">
        <f>Szilv($BU$2,Eredmény!$H$3,BV23)</f>
        <v>0</v>
      </c>
      <c r="CG23" s="14">
        <f t="shared" si="52"/>
        <v>0</v>
      </c>
      <c r="CH23" s="14">
        <f t="shared" si="53"/>
        <v>0</v>
      </c>
      <c r="CK23" s="14">
        <f>IF($CJ$2=Alapadat!$P23,Alapadat!$Q23,0)</f>
        <v>0</v>
      </c>
      <c r="CL23" s="14">
        <f>IF($CJ$2=Alapadat!$P23,Alapadat!$R23,0)</f>
        <v>0</v>
      </c>
      <c r="CM23" s="14">
        <f t="shared" si="54"/>
        <v>0</v>
      </c>
      <c r="CN23" s="14">
        <f t="shared" si="55"/>
        <v>0</v>
      </c>
      <c r="CO23" s="14">
        <f t="shared" si="56"/>
        <v>0</v>
      </c>
      <c r="CP23" s="14">
        <f t="shared" si="57"/>
        <v>0</v>
      </c>
      <c r="CQ23" s="14">
        <f t="shared" si="58"/>
        <v>0</v>
      </c>
      <c r="CR23" s="14">
        <f t="shared" si="59"/>
        <v>0</v>
      </c>
      <c r="CT23" s="56">
        <f t="shared" si="60"/>
        <v>0</v>
      </c>
      <c r="CU23" s="14">
        <f>Szilv($CJ$2,Eredmény!$H$3,CK23)</f>
        <v>0</v>
      </c>
      <c r="CV23" s="14">
        <f t="shared" si="61"/>
        <v>0</v>
      </c>
      <c r="CW23" s="14">
        <f t="shared" si="62"/>
        <v>0</v>
      </c>
      <c r="CZ23" s="14">
        <f>IF($CY$2=Alapadat!$P23,Alapadat!$Q23,0)</f>
        <v>0</v>
      </c>
      <c r="DA23" s="14">
        <f>IF($CY$2=Alapadat!$P23,Alapadat!$R23,0)</f>
        <v>0</v>
      </c>
      <c r="DB23" s="14">
        <f t="shared" si="63"/>
        <v>0</v>
      </c>
      <c r="DC23" s="14">
        <f t="shared" si="64"/>
        <v>0</v>
      </c>
      <c r="DD23" s="14">
        <f t="shared" si="65"/>
        <v>0</v>
      </c>
      <c r="DE23" s="14">
        <f t="shared" si="66"/>
        <v>0</v>
      </c>
      <c r="DF23" s="14">
        <f t="shared" si="67"/>
        <v>0</v>
      </c>
      <c r="DG23" s="14">
        <f t="shared" si="68"/>
        <v>0</v>
      </c>
      <c r="DI23" s="56">
        <f t="shared" si="69"/>
        <v>0</v>
      </c>
      <c r="DJ23" s="14">
        <f>Szilv($CY$2,Eredmény!$H$3,CZ23)</f>
        <v>0</v>
      </c>
      <c r="DK23" s="14">
        <f t="shared" si="70"/>
        <v>0</v>
      </c>
      <c r="DL23" s="14">
        <f t="shared" si="71"/>
        <v>0</v>
      </c>
      <c r="DO23" s="14">
        <f>IF($DN$2=Alapadat!$P23,Alapadat!$Q23,0)</f>
        <v>0</v>
      </c>
      <c r="DP23" s="14">
        <f>IF($DN$2=Alapadat!$P23,Alapadat!$R23,0)</f>
        <v>0</v>
      </c>
      <c r="DQ23" s="14">
        <f t="shared" si="72"/>
        <v>0</v>
      </c>
      <c r="DR23" s="14">
        <f t="shared" si="73"/>
        <v>0</v>
      </c>
      <c r="DS23" s="14">
        <f t="shared" si="74"/>
        <v>0</v>
      </c>
      <c r="DT23" s="14">
        <f t="shared" si="75"/>
        <v>0</v>
      </c>
      <c r="DU23" s="14">
        <f t="shared" si="76"/>
        <v>0</v>
      </c>
      <c r="DV23" s="14">
        <f t="shared" si="77"/>
        <v>0</v>
      </c>
      <c r="DX23" s="56">
        <f t="shared" si="78"/>
        <v>0</v>
      </c>
      <c r="DY23" s="14">
        <f>Szilv($DN$2,Eredmény!$H$3,DO23)</f>
        <v>0</v>
      </c>
      <c r="DZ23" s="14">
        <f t="shared" si="79"/>
        <v>0</v>
      </c>
      <c r="EA23" s="14">
        <f t="shared" si="80"/>
        <v>0</v>
      </c>
      <c r="EE23" s="17"/>
      <c r="EF23" s="17"/>
      <c r="EG23" s="17"/>
      <c r="EH23" s="17"/>
      <c r="ET23" s="17"/>
      <c r="EU23" s="17"/>
      <c r="EV23" s="17"/>
      <c r="EW23" s="17"/>
      <c r="FI23" s="17"/>
      <c r="FJ23" s="17"/>
      <c r="FK23" s="17"/>
      <c r="FL23" s="17"/>
    </row>
    <row r="24" spans="2:168">
      <c r="B24" s="14">
        <f>IF($A$2=Alapadat!$P24,Alapadat!$Q24,0)</f>
        <v>0</v>
      </c>
      <c r="C24" s="14">
        <f>IF($A$2=Alapadat!$P24,Alapadat!$R24,0)</f>
        <v>0</v>
      </c>
      <c r="D24" s="14">
        <f t="shared" si="0"/>
        <v>0</v>
      </c>
      <c r="E24" s="14">
        <f t="shared" si="1"/>
        <v>0</v>
      </c>
      <c r="F24" s="14">
        <f t="shared" si="2"/>
        <v>0</v>
      </c>
      <c r="G24" s="14">
        <f t="shared" si="3"/>
        <v>0</v>
      </c>
      <c r="H24" s="14">
        <f t="shared" si="4"/>
        <v>0</v>
      </c>
      <c r="I24" s="14">
        <f t="shared" si="5"/>
        <v>0</v>
      </c>
      <c r="L24" s="56">
        <f t="shared" si="6"/>
        <v>0</v>
      </c>
      <c r="M24" s="14">
        <f>Szilv($A$2,Eredmény!$H$3,B24)</f>
        <v>0</v>
      </c>
      <c r="N24" s="14">
        <f t="shared" si="7"/>
        <v>0</v>
      </c>
      <c r="O24" s="14">
        <f t="shared" si="8"/>
        <v>0</v>
      </c>
      <c r="Q24" s="14">
        <f>IF($P$2=Alapadat!$P24,Alapadat!$Q24,0)</f>
        <v>0</v>
      </c>
      <c r="R24" s="14">
        <f>IF($P$2=Alapadat!$P24,Alapadat!$R24,0)</f>
        <v>0</v>
      </c>
      <c r="S24" s="14">
        <f t="shared" si="9"/>
        <v>0</v>
      </c>
      <c r="T24" s="14">
        <f t="shared" si="10"/>
        <v>0</v>
      </c>
      <c r="U24" s="14">
        <f t="shared" si="11"/>
        <v>0</v>
      </c>
      <c r="V24" s="14">
        <f t="shared" si="12"/>
        <v>0</v>
      </c>
      <c r="W24" s="14">
        <f t="shared" si="13"/>
        <v>0</v>
      </c>
      <c r="X24" s="14">
        <f t="shared" si="14"/>
        <v>0</v>
      </c>
      <c r="Z24" s="56">
        <f t="shared" si="81"/>
        <v>0</v>
      </c>
      <c r="AA24" s="14">
        <f>Szilv($P$2,Eredmény!$H$3,Q24)</f>
        <v>0</v>
      </c>
      <c r="AB24" s="14">
        <f t="shared" si="16"/>
        <v>0</v>
      </c>
      <c r="AC24" s="14">
        <f t="shared" si="17"/>
        <v>0</v>
      </c>
      <c r="AE24" s="14">
        <f>IF($AD$2=Alapadat!$P24,Alapadat!$Q24,0)</f>
        <v>0</v>
      </c>
      <c r="AF24" s="14">
        <f>IF($AD$2=Alapadat!$P24,Alapadat!$R24,0)</f>
        <v>0</v>
      </c>
      <c r="AG24" s="14">
        <f t="shared" si="18"/>
        <v>0</v>
      </c>
      <c r="AH24" s="14">
        <f t="shared" si="19"/>
        <v>0</v>
      </c>
      <c r="AI24" s="14">
        <f t="shared" si="20"/>
        <v>0</v>
      </c>
      <c r="AJ24" s="14">
        <f t="shared" si="21"/>
        <v>0</v>
      </c>
      <c r="AK24" s="14">
        <f t="shared" si="22"/>
        <v>0</v>
      </c>
      <c r="AL24" s="14">
        <f t="shared" si="23"/>
        <v>0</v>
      </c>
      <c r="AN24" s="56">
        <f t="shared" si="24"/>
        <v>0</v>
      </c>
      <c r="AO24" s="14">
        <f>Szilv($AD$2,Eredmény!$H$3,AE24)</f>
        <v>0</v>
      </c>
      <c r="AP24" s="14">
        <f t="shared" si="25"/>
        <v>0</v>
      </c>
      <c r="AQ24" s="14">
        <f t="shared" si="26"/>
        <v>0</v>
      </c>
      <c r="AS24" s="14">
        <f>IF($AR$2=Alapadat!$P24,Alapadat!$Q24,0)</f>
        <v>0</v>
      </c>
      <c r="AT24" s="14">
        <f>IF($AR$2=Alapadat!$P24,Alapadat!$R24,0)</f>
        <v>0</v>
      </c>
      <c r="AU24" s="14">
        <f t="shared" si="27"/>
        <v>0</v>
      </c>
      <c r="AV24" s="14">
        <f t="shared" si="28"/>
        <v>0</v>
      </c>
      <c r="AW24" s="14">
        <f t="shared" si="29"/>
        <v>0</v>
      </c>
      <c r="AX24" s="14">
        <f t="shared" si="30"/>
        <v>0</v>
      </c>
      <c r="AY24" s="14">
        <f t="shared" si="31"/>
        <v>0</v>
      </c>
      <c r="AZ24" s="14">
        <f t="shared" si="32"/>
        <v>0</v>
      </c>
      <c r="BB24" s="56">
        <f t="shared" si="33"/>
        <v>0</v>
      </c>
      <c r="BC24" s="14">
        <f>Szilv($AR$2,Eredmény!$H$3,AS24)</f>
        <v>0</v>
      </c>
      <c r="BD24" s="14">
        <f t="shared" si="34"/>
        <v>0</v>
      </c>
      <c r="BE24" s="14">
        <f t="shared" si="35"/>
        <v>0</v>
      </c>
      <c r="BG24" s="14">
        <f>IF($BF$2=Alapadat!$P24,Alapadat!$Q24,0)</f>
        <v>0</v>
      </c>
      <c r="BH24" s="14">
        <f>IF($BF$2=Alapadat!$P24,Alapadat!$R24,0)</f>
        <v>0</v>
      </c>
      <c r="BI24" s="14">
        <f t="shared" si="36"/>
        <v>0</v>
      </c>
      <c r="BJ24" s="14">
        <f t="shared" si="37"/>
        <v>0</v>
      </c>
      <c r="BK24" s="14">
        <f t="shared" si="38"/>
        <v>0</v>
      </c>
      <c r="BL24" s="14">
        <f t="shared" si="39"/>
        <v>0</v>
      </c>
      <c r="BM24" s="14">
        <f t="shared" si="40"/>
        <v>0</v>
      </c>
      <c r="BN24" s="14">
        <f t="shared" si="41"/>
        <v>0</v>
      </c>
      <c r="BP24" s="56">
        <f t="shared" si="42"/>
        <v>0</v>
      </c>
      <c r="BQ24" s="14">
        <f>Szilv($BF$2,Eredmény!$H$3,BG24)</f>
        <v>0</v>
      </c>
      <c r="BR24" s="14">
        <f t="shared" si="43"/>
        <v>0</v>
      </c>
      <c r="BS24" s="14">
        <f t="shared" si="44"/>
        <v>0</v>
      </c>
      <c r="BV24" s="14">
        <f>IF($BU$2=Alapadat!$P24,Alapadat!$Q24,0)</f>
        <v>0</v>
      </c>
      <c r="BW24" s="14">
        <f>IF($BU$2=Alapadat!$P24,Alapadat!$R24,0)</f>
        <v>0</v>
      </c>
      <c r="BX24" s="14">
        <f t="shared" si="45"/>
        <v>0</v>
      </c>
      <c r="BY24" s="14">
        <f t="shared" si="46"/>
        <v>0</v>
      </c>
      <c r="BZ24" s="14">
        <f t="shared" si="47"/>
        <v>0</v>
      </c>
      <c r="CA24" s="14">
        <f t="shared" si="48"/>
        <v>0</v>
      </c>
      <c r="CB24" s="14">
        <f t="shared" si="49"/>
        <v>0</v>
      </c>
      <c r="CC24" s="14">
        <f t="shared" si="50"/>
        <v>0</v>
      </c>
      <c r="CE24" s="56">
        <f t="shared" si="51"/>
        <v>0</v>
      </c>
      <c r="CF24" s="14">
        <f>Szilv($BU$2,Eredmény!$H$3,BV24)</f>
        <v>0</v>
      </c>
      <c r="CG24" s="14">
        <f t="shared" si="52"/>
        <v>0</v>
      </c>
      <c r="CH24" s="14">
        <f t="shared" si="53"/>
        <v>0</v>
      </c>
      <c r="CK24" s="14">
        <f>IF($CJ$2=Alapadat!$P24,Alapadat!$Q24,0)</f>
        <v>0</v>
      </c>
      <c r="CL24" s="14">
        <f>IF($CJ$2=Alapadat!$P24,Alapadat!$R24,0)</f>
        <v>0</v>
      </c>
      <c r="CM24" s="14">
        <f t="shared" si="54"/>
        <v>0</v>
      </c>
      <c r="CN24" s="14">
        <f t="shared" si="55"/>
        <v>0</v>
      </c>
      <c r="CO24" s="14">
        <f t="shared" si="56"/>
        <v>0</v>
      </c>
      <c r="CP24" s="14">
        <f t="shared" si="57"/>
        <v>0</v>
      </c>
      <c r="CQ24" s="14">
        <f t="shared" si="58"/>
        <v>0</v>
      </c>
      <c r="CR24" s="14">
        <f t="shared" si="59"/>
        <v>0</v>
      </c>
      <c r="CT24" s="56">
        <f t="shared" si="60"/>
        <v>0</v>
      </c>
      <c r="CU24" s="14">
        <f>Szilv($CJ$2,Eredmény!$H$3,CK24)</f>
        <v>0</v>
      </c>
      <c r="CV24" s="14">
        <f t="shared" si="61"/>
        <v>0</v>
      </c>
      <c r="CW24" s="14">
        <f t="shared" si="62"/>
        <v>0</v>
      </c>
      <c r="CZ24" s="14">
        <f>IF($CY$2=Alapadat!$P24,Alapadat!$Q24,0)</f>
        <v>0</v>
      </c>
      <c r="DA24" s="14">
        <f>IF($CY$2=Alapadat!$P24,Alapadat!$R24,0)</f>
        <v>0</v>
      </c>
      <c r="DB24" s="14">
        <f t="shared" si="63"/>
        <v>0</v>
      </c>
      <c r="DC24" s="14">
        <f t="shared" si="64"/>
        <v>0</v>
      </c>
      <c r="DD24" s="14">
        <f t="shared" si="65"/>
        <v>0</v>
      </c>
      <c r="DE24" s="14">
        <f t="shared" si="66"/>
        <v>0</v>
      </c>
      <c r="DF24" s="14">
        <f t="shared" si="67"/>
        <v>0</v>
      </c>
      <c r="DG24" s="14">
        <f t="shared" si="68"/>
        <v>0</v>
      </c>
      <c r="DI24" s="56">
        <f t="shared" si="69"/>
        <v>0</v>
      </c>
      <c r="DJ24" s="14">
        <f>Szilv($CY$2,Eredmény!$H$3,CZ24)</f>
        <v>0</v>
      </c>
      <c r="DK24" s="14">
        <f t="shared" si="70"/>
        <v>0</v>
      </c>
      <c r="DL24" s="14">
        <f t="shared" si="71"/>
        <v>0</v>
      </c>
      <c r="DO24" s="14">
        <f>IF($DN$2=Alapadat!$P24,Alapadat!$Q24,0)</f>
        <v>0</v>
      </c>
      <c r="DP24" s="14">
        <f>IF($DN$2=Alapadat!$P24,Alapadat!$R24,0)</f>
        <v>0</v>
      </c>
      <c r="DQ24" s="14">
        <f t="shared" si="72"/>
        <v>0</v>
      </c>
      <c r="DR24" s="14">
        <f t="shared" si="73"/>
        <v>0</v>
      </c>
      <c r="DS24" s="14">
        <f t="shared" si="74"/>
        <v>0</v>
      </c>
      <c r="DT24" s="14">
        <f t="shared" si="75"/>
        <v>0</v>
      </c>
      <c r="DU24" s="14">
        <f t="shared" si="76"/>
        <v>0</v>
      </c>
      <c r="DV24" s="14">
        <f t="shared" si="77"/>
        <v>0</v>
      </c>
      <c r="DX24" s="56">
        <f t="shared" si="78"/>
        <v>0</v>
      </c>
      <c r="DY24" s="14">
        <f>Szilv($DN$2,Eredmény!$H$3,DO24)</f>
        <v>0</v>
      </c>
      <c r="DZ24" s="14">
        <f t="shared" si="79"/>
        <v>0</v>
      </c>
      <c r="EA24" s="14">
        <f t="shared" si="80"/>
        <v>0</v>
      </c>
      <c r="EE24" s="17"/>
      <c r="EF24" s="17"/>
      <c r="EG24" s="17"/>
      <c r="EH24" s="17"/>
      <c r="ET24" s="17"/>
      <c r="EU24" s="17"/>
      <c r="EV24" s="17"/>
      <c r="EW24" s="17"/>
      <c r="FI24" s="17"/>
      <c r="FJ24" s="17"/>
      <c r="FK24" s="17"/>
      <c r="FL24" s="17"/>
    </row>
    <row r="25" spans="2:168">
      <c r="B25" s="14">
        <f>IF($A$2=Alapadat!$P25,Alapadat!$Q25,0)</f>
        <v>0</v>
      </c>
      <c r="C25" s="14">
        <f>IF($A$2=Alapadat!$P25,Alapadat!$R25,0)</f>
        <v>0</v>
      </c>
      <c r="D25" s="14">
        <f t="shared" si="0"/>
        <v>0</v>
      </c>
      <c r="E25" s="14">
        <f t="shared" si="1"/>
        <v>0</v>
      </c>
      <c r="F25" s="14">
        <f t="shared" si="2"/>
        <v>0</v>
      </c>
      <c r="G25" s="14">
        <f t="shared" si="3"/>
        <v>0</v>
      </c>
      <c r="H25" s="14">
        <f t="shared" si="4"/>
        <v>0</v>
      </c>
      <c r="I25" s="14">
        <f t="shared" si="5"/>
        <v>0</v>
      </c>
      <c r="L25" s="56">
        <f t="shared" si="6"/>
        <v>0</v>
      </c>
      <c r="M25" s="14">
        <f>Szilv($A$2,Eredmény!$H$3,B25)</f>
        <v>0</v>
      </c>
      <c r="N25" s="14">
        <f t="shared" si="7"/>
        <v>0</v>
      </c>
      <c r="O25" s="14">
        <f t="shared" si="8"/>
        <v>0</v>
      </c>
      <c r="Q25" s="14">
        <f>IF($P$2=Alapadat!$P25,Alapadat!$Q25,0)</f>
        <v>0</v>
      </c>
      <c r="R25" s="14">
        <f>IF($P$2=Alapadat!$P25,Alapadat!$R25,0)</f>
        <v>0</v>
      </c>
      <c r="S25" s="14">
        <f t="shared" si="9"/>
        <v>0</v>
      </c>
      <c r="T25" s="14">
        <f t="shared" si="10"/>
        <v>0</v>
      </c>
      <c r="U25" s="14">
        <f t="shared" si="11"/>
        <v>0</v>
      </c>
      <c r="V25" s="14">
        <f t="shared" si="12"/>
        <v>0</v>
      </c>
      <c r="W25" s="14">
        <f t="shared" si="13"/>
        <v>0</v>
      </c>
      <c r="X25" s="14">
        <f t="shared" si="14"/>
        <v>0</v>
      </c>
      <c r="Z25" s="56">
        <f t="shared" si="81"/>
        <v>0</v>
      </c>
      <c r="AA25" s="14">
        <f>Szilv($P$2,Eredmény!$H$3,Q25)</f>
        <v>0</v>
      </c>
      <c r="AB25" s="14">
        <f t="shared" si="16"/>
        <v>0</v>
      </c>
      <c r="AC25" s="14">
        <f t="shared" si="17"/>
        <v>0</v>
      </c>
      <c r="AE25" s="14">
        <f>IF($AD$2=Alapadat!$P25,Alapadat!$Q25,0)</f>
        <v>0</v>
      </c>
      <c r="AF25" s="14">
        <f>IF($AD$2=Alapadat!$P25,Alapadat!$R25,0)</f>
        <v>0</v>
      </c>
      <c r="AG25" s="14">
        <f t="shared" si="18"/>
        <v>0</v>
      </c>
      <c r="AH25" s="14">
        <f t="shared" si="19"/>
        <v>0</v>
      </c>
      <c r="AI25" s="14">
        <f t="shared" si="20"/>
        <v>0</v>
      </c>
      <c r="AJ25" s="14">
        <f t="shared" si="21"/>
        <v>0</v>
      </c>
      <c r="AK25" s="14">
        <f t="shared" si="22"/>
        <v>0</v>
      </c>
      <c r="AL25" s="14">
        <f t="shared" si="23"/>
        <v>0</v>
      </c>
      <c r="AN25" s="56">
        <f t="shared" si="24"/>
        <v>0</v>
      </c>
      <c r="AO25" s="14">
        <f>Szilv($AD$2,Eredmény!$H$3,AE25)</f>
        <v>0</v>
      </c>
      <c r="AP25" s="14">
        <f t="shared" si="25"/>
        <v>0</v>
      </c>
      <c r="AQ25" s="14">
        <f t="shared" si="26"/>
        <v>0</v>
      </c>
      <c r="AS25" s="14">
        <f>IF($AR$2=Alapadat!$P25,Alapadat!$Q25,0)</f>
        <v>0</v>
      </c>
      <c r="AT25" s="14">
        <f>IF($AR$2=Alapadat!$P25,Alapadat!$R25,0)</f>
        <v>0</v>
      </c>
      <c r="AU25" s="14">
        <f t="shared" si="27"/>
        <v>0</v>
      </c>
      <c r="AV25" s="14">
        <f t="shared" si="28"/>
        <v>0</v>
      </c>
      <c r="AW25" s="14">
        <f t="shared" si="29"/>
        <v>0</v>
      </c>
      <c r="AX25" s="14">
        <f t="shared" si="30"/>
        <v>0</v>
      </c>
      <c r="AY25" s="14">
        <f t="shared" si="31"/>
        <v>0</v>
      </c>
      <c r="AZ25" s="14">
        <f t="shared" si="32"/>
        <v>0</v>
      </c>
      <c r="BB25" s="56">
        <f t="shared" si="33"/>
        <v>0</v>
      </c>
      <c r="BC25" s="14">
        <f>Szilv($AR$2,Eredmény!$H$3,AS25)</f>
        <v>0</v>
      </c>
      <c r="BD25" s="14">
        <f t="shared" si="34"/>
        <v>0</v>
      </c>
      <c r="BE25" s="14">
        <f t="shared" si="35"/>
        <v>0</v>
      </c>
      <c r="BG25" s="14">
        <f>IF($BF$2=Alapadat!$P25,Alapadat!$Q25,0)</f>
        <v>0</v>
      </c>
      <c r="BH25" s="14">
        <f>IF($BF$2=Alapadat!$P25,Alapadat!$R25,0)</f>
        <v>0</v>
      </c>
      <c r="BI25" s="14">
        <f t="shared" si="36"/>
        <v>0</v>
      </c>
      <c r="BJ25" s="14">
        <f t="shared" si="37"/>
        <v>0</v>
      </c>
      <c r="BK25" s="14">
        <f t="shared" si="38"/>
        <v>0</v>
      </c>
      <c r="BL25" s="14">
        <f t="shared" si="39"/>
        <v>0</v>
      </c>
      <c r="BM25" s="14">
        <f t="shared" si="40"/>
        <v>0</v>
      </c>
      <c r="BN25" s="14">
        <f t="shared" si="41"/>
        <v>0</v>
      </c>
      <c r="BP25" s="56">
        <f t="shared" si="42"/>
        <v>0</v>
      </c>
      <c r="BQ25" s="14">
        <f>Szilv($BF$2,Eredmény!$H$3,BG25)</f>
        <v>0</v>
      </c>
      <c r="BR25" s="14">
        <f t="shared" si="43"/>
        <v>0</v>
      </c>
      <c r="BS25" s="14">
        <f t="shared" si="44"/>
        <v>0</v>
      </c>
      <c r="BV25" s="14">
        <f>IF($BU$2=Alapadat!$P25,Alapadat!$Q25,0)</f>
        <v>0</v>
      </c>
      <c r="BW25" s="14">
        <f>IF($BU$2=Alapadat!$P25,Alapadat!$R25,0)</f>
        <v>0</v>
      </c>
      <c r="BX25" s="14">
        <f t="shared" si="45"/>
        <v>0</v>
      </c>
      <c r="BY25" s="14">
        <f t="shared" si="46"/>
        <v>0</v>
      </c>
      <c r="BZ25" s="14">
        <f t="shared" si="47"/>
        <v>0</v>
      </c>
      <c r="CA25" s="14">
        <f t="shared" si="48"/>
        <v>0</v>
      </c>
      <c r="CB25" s="14">
        <f t="shared" si="49"/>
        <v>0</v>
      </c>
      <c r="CC25" s="14">
        <f t="shared" si="50"/>
        <v>0</v>
      </c>
      <c r="CE25" s="56">
        <f t="shared" si="51"/>
        <v>0</v>
      </c>
      <c r="CF25" s="14">
        <f>Szilv($BU$2,Eredmény!$H$3,BV25)</f>
        <v>0</v>
      </c>
      <c r="CG25" s="14">
        <f t="shared" si="52"/>
        <v>0</v>
      </c>
      <c r="CH25" s="14">
        <f t="shared" si="53"/>
        <v>0</v>
      </c>
      <c r="CK25" s="14">
        <f>IF($CJ$2=Alapadat!$P25,Alapadat!$Q25,0)</f>
        <v>0</v>
      </c>
      <c r="CL25" s="14">
        <f>IF($CJ$2=Alapadat!$P25,Alapadat!$R25,0)</f>
        <v>0</v>
      </c>
      <c r="CM25" s="14">
        <f t="shared" si="54"/>
        <v>0</v>
      </c>
      <c r="CN25" s="14">
        <f t="shared" si="55"/>
        <v>0</v>
      </c>
      <c r="CO25" s="14">
        <f t="shared" si="56"/>
        <v>0</v>
      </c>
      <c r="CP25" s="14">
        <f t="shared" si="57"/>
        <v>0</v>
      </c>
      <c r="CQ25" s="14">
        <f t="shared" si="58"/>
        <v>0</v>
      </c>
      <c r="CR25" s="14">
        <f t="shared" si="59"/>
        <v>0</v>
      </c>
      <c r="CT25" s="56">
        <f t="shared" si="60"/>
        <v>0</v>
      </c>
      <c r="CU25" s="14">
        <f>Szilv($CJ$2,Eredmény!$H$3,CK25)</f>
        <v>0</v>
      </c>
      <c r="CV25" s="14">
        <f t="shared" si="61"/>
        <v>0</v>
      </c>
      <c r="CW25" s="14">
        <f t="shared" si="62"/>
        <v>0</v>
      </c>
      <c r="CZ25" s="14">
        <f>IF($CY$2=Alapadat!$P25,Alapadat!$Q25,0)</f>
        <v>0</v>
      </c>
      <c r="DA25" s="14">
        <f>IF($CY$2=Alapadat!$P25,Alapadat!$R25,0)</f>
        <v>0</v>
      </c>
      <c r="DB25" s="14">
        <f t="shared" si="63"/>
        <v>0</v>
      </c>
      <c r="DC25" s="14">
        <f t="shared" si="64"/>
        <v>0</v>
      </c>
      <c r="DD25" s="14">
        <f t="shared" si="65"/>
        <v>0</v>
      </c>
      <c r="DE25" s="14">
        <f t="shared" si="66"/>
        <v>0</v>
      </c>
      <c r="DF25" s="14">
        <f t="shared" si="67"/>
        <v>0</v>
      </c>
      <c r="DG25" s="14">
        <f t="shared" si="68"/>
        <v>0</v>
      </c>
      <c r="DI25" s="56">
        <f t="shared" si="69"/>
        <v>0</v>
      </c>
      <c r="DJ25" s="14">
        <f>Szilv($CY$2,Eredmény!$H$3,CZ25)</f>
        <v>0</v>
      </c>
      <c r="DK25" s="14">
        <f t="shared" si="70"/>
        <v>0</v>
      </c>
      <c r="DL25" s="14">
        <f t="shared" si="71"/>
        <v>0</v>
      </c>
      <c r="DO25" s="14">
        <f>IF($DN$2=Alapadat!$P25,Alapadat!$Q25,0)</f>
        <v>0</v>
      </c>
      <c r="DP25" s="14">
        <f>IF($DN$2=Alapadat!$P25,Alapadat!$R25,0)</f>
        <v>0</v>
      </c>
      <c r="DQ25" s="14">
        <f t="shared" si="72"/>
        <v>0</v>
      </c>
      <c r="DR25" s="14">
        <f t="shared" si="73"/>
        <v>0</v>
      </c>
      <c r="DS25" s="14">
        <f t="shared" si="74"/>
        <v>0</v>
      </c>
      <c r="DT25" s="14">
        <f t="shared" si="75"/>
        <v>0</v>
      </c>
      <c r="DU25" s="14">
        <f t="shared" si="76"/>
        <v>0</v>
      </c>
      <c r="DV25" s="14">
        <f t="shared" si="77"/>
        <v>0</v>
      </c>
      <c r="DX25" s="56">
        <f t="shared" si="78"/>
        <v>0</v>
      </c>
      <c r="DY25" s="14">
        <f>Szilv($DN$2,Eredmény!$H$3,DO25)</f>
        <v>0</v>
      </c>
      <c r="DZ25" s="14">
        <f t="shared" si="79"/>
        <v>0</v>
      </c>
      <c r="EA25" s="14">
        <f t="shared" si="80"/>
        <v>0</v>
      </c>
      <c r="EE25" s="17"/>
      <c r="EF25" s="17"/>
      <c r="EG25" s="17"/>
      <c r="EH25" s="17"/>
      <c r="ET25" s="17"/>
      <c r="EU25" s="17"/>
      <c r="EV25" s="17"/>
      <c r="EW25" s="17"/>
      <c r="FI25" s="17"/>
      <c r="FJ25" s="17"/>
      <c r="FK25" s="17"/>
      <c r="FL25" s="17"/>
    </row>
    <row r="26" spans="2:168">
      <c r="B26" s="14">
        <f>IF($A$2=Alapadat!$P26,Alapadat!$Q26,0)</f>
        <v>0</v>
      </c>
      <c r="C26" s="14">
        <f>IF($A$2=Alapadat!$P26,Alapadat!$R26,0)</f>
        <v>0</v>
      </c>
      <c r="D26" s="14">
        <f t="shared" si="0"/>
        <v>0</v>
      </c>
      <c r="E26" s="14">
        <f t="shared" si="1"/>
        <v>0</v>
      </c>
      <c r="F26" s="14">
        <f t="shared" si="2"/>
        <v>0</v>
      </c>
      <c r="G26" s="14">
        <f t="shared" si="3"/>
        <v>0</v>
      </c>
      <c r="H26" s="14">
        <f t="shared" si="4"/>
        <v>0</v>
      </c>
      <c r="I26" s="14">
        <f t="shared" si="5"/>
        <v>0</v>
      </c>
      <c r="L26" s="56">
        <f t="shared" si="6"/>
        <v>0</v>
      </c>
      <c r="M26" s="14">
        <f>Szilv($A$2,Eredmény!$H$3,B26)</f>
        <v>0</v>
      </c>
      <c r="N26" s="14">
        <f t="shared" si="7"/>
        <v>0</v>
      </c>
      <c r="O26" s="14">
        <f t="shared" si="8"/>
        <v>0</v>
      </c>
      <c r="Q26" s="14">
        <f>IF($P$2=Alapadat!$P26,Alapadat!$Q26,0)</f>
        <v>0</v>
      </c>
      <c r="R26" s="14">
        <f>IF($P$2=Alapadat!$P26,Alapadat!$R26,0)</f>
        <v>0</v>
      </c>
      <c r="S26" s="14">
        <f t="shared" si="9"/>
        <v>0</v>
      </c>
      <c r="T26" s="14">
        <f t="shared" si="10"/>
        <v>0</v>
      </c>
      <c r="U26" s="14">
        <f t="shared" si="11"/>
        <v>0</v>
      </c>
      <c r="V26" s="14">
        <f t="shared" si="12"/>
        <v>0</v>
      </c>
      <c r="W26" s="14">
        <f t="shared" si="13"/>
        <v>0</v>
      </c>
      <c r="X26" s="14">
        <f t="shared" si="14"/>
        <v>0</v>
      </c>
      <c r="Z26" s="56">
        <f t="shared" si="81"/>
        <v>0</v>
      </c>
      <c r="AA26" s="14">
        <f>Szilv($P$2,Eredmény!$H$3,Q26)</f>
        <v>0</v>
      </c>
      <c r="AB26" s="14">
        <f t="shared" si="16"/>
        <v>0</v>
      </c>
      <c r="AC26" s="14">
        <f t="shared" si="17"/>
        <v>0</v>
      </c>
      <c r="AE26" s="14">
        <f>IF($AD$2=Alapadat!$P26,Alapadat!$Q26,0)</f>
        <v>0</v>
      </c>
      <c r="AF26" s="14">
        <f>IF($AD$2=Alapadat!$P26,Alapadat!$R26,0)</f>
        <v>0</v>
      </c>
      <c r="AG26" s="14">
        <f t="shared" si="18"/>
        <v>0</v>
      </c>
      <c r="AH26" s="14">
        <f t="shared" si="19"/>
        <v>0</v>
      </c>
      <c r="AI26" s="14">
        <f t="shared" si="20"/>
        <v>0</v>
      </c>
      <c r="AJ26" s="14">
        <f t="shared" si="21"/>
        <v>0</v>
      </c>
      <c r="AK26" s="14">
        <f t="shared" si="22"/>
        <v>0</v>
      </c>
      <c r="AL26" s="14">
        <f t="shared" si="23"/>
        <v>0</v>
      </c>
      <c r="AN26" s="56">
        <f t="shared" si="24"/>
        <v>0</v>
      </c>
      <c r="AO26" s="14">
        <f>Szilv($AD$2,Eredmény!$H$3,AE26)</f>
        <v>0</v>
      </c>
      <c r="AP26" s="14">
        <f t="shared" si="25"/>
        <v>0</v>
      </c>
      <c r="AQ26" s="14">
        <f t="shared" si="26"/>
        <v>0</v>
      </c>
      <c r="AS26" s="14">
        <f>IF($AR$2=Alapadat!$P26,Alapadat!$Q26,0)</f>
        <v>0</v>
      </c>
      <c r="AT26" s="14">
        <f>IF($AR$2=Alapadat!$P26,Alapadat!$R26,0)</f>
        <v>0</v>
      </c>
      <c r="AU26" s="14">
        <f t="shared" si="27"/>
        <v>0</v>
      </c>
      <c r="AV26" s="14">
        <f t="shared" si="28"/>
        <v>0</v>
      </c>
      <c r="AW26" s="14">
        <f t="shared" si="29"/>
        <v>0</v>
      </c>
      <c r="AX26" s="14">
        <f t="shared" si="30"/>
        <v>0</v>
      </c>
      <c r="AY26" s="14">
        <f t="shared" si="31"/>
        <v>0</v>
      </c>
      <c r="AZ26" s="14">
        <f t="shared" si="32"/>
        <v>0</v>
      </c>
      <c r="BB26" s="56">
        <f t="shared" si="33"/>
        <v>0</v>
      </c>
      <c r="BC26" s="14">
        <f>Szilv($AR$2,Eredmény!$H$3,AS26)</f>
        <v>0</v>
      </c>
      <c r="BD26" s="14">
        <f t="shared" si="34"/>
        <v>0</v>
      </c>
      <c r="BE26" s="14">
        <f t="shared" si="35"/>
        <v>0</v>
      </c>
      <c r="BG26" s="14">
        <f>IF($BF$2=Alapadat!$P26,Alapadat!$Q26,0)</f>
        <v>0</v>
      </c>
      <c r="BH26" s="14">
        <f>IF($BF$2=Alapadat!$P26,Alapadat!$R26,0)</f>
        <v>0</v>
      </c>
      <c r="BI26" s="14">
        <f t="shared" si="36"/>
        <v>0</v>
      </c>
      <c r="BJ26" s="14">
        <f t="shared" si="37"/>
        <v>0</v>
      </c>
      <c r="BK26" s="14">
        <f t="shared" si="38"/>
        <v>0</v>
      </c>
      <c r="BL26" s="14">
        <f t="shared" si="39"/>
        <v>0</v>
      </c>
      <c r="BM26" s="14">
        <f t="shared" si="40"/>
        <v>0</v>
      </c>
      <c r="BN26" s="14">
        <f t="shared" si="41"/>
        <v>0</v>
      </c>
      <c r="BP26" s="56">
        <f t="shared" si="42"/>
        <v>0</v>
      </c>
      <c r="BQ26" s="14">
        <f>Szilv($BF$2,Eredmény!$H$3,BG26)</f>
        <v>0</v>
      </c>
      <c r="BR26" s="14">
        <f t="shared" si="43"/>
        <v>0</v>
      </c>
      <c r="BS26" s="14">
        <f t="shared" si="44"/>
        <v>0</v>
      </c>
      <c r="BV26" s="14">
        <f>IF($BU$2=Alapadat!$P26,Alapadat!$Q26,0)</f>
        <v>0</v>
      </c>
      <c r="BW26" s="14">
        <f>IF($BU$2=Alapadat!$P26,Alapadat!$R26,0)</f>
        <v>0</v>
      </c>
      <c r="BX26" s="14">
        <f t="shared" si="45"/>
        <v>0</v>
      </c>
      <c r="BY26" s="14">
        <f t="shared" si="46"/>
        <v>0</v>
      </c>
      <c r="BZ26" s="14">
        <f t="shared" si="47"/>
        <v>0</v>
      </c>
      <c r="CA26" s="14">
        <f t="shared" si="48"/>
        <v>0</v>
      </c>
      <c r="CB26" s="14">
        <f t="shared" si="49"/>
        <v>0</v>
      </c>
      <c r="CC26" s="14">
        <f t="shared" si="50"/>
        <v>0</v>
      </c>
      <c r="CE26" s="56">
        <f t="shared" si="51"/>
        <v>0</v>
      </c>
      <c r="CF26" s="14">
        <f>Szilv($BU$2,Eredmény!$H$3,BV26)</f>
        <v>0</v>
      </c>
      <c r="CG26" s="14">
        <f t="shared" si="52"/>
        <v>0</v>
      </c>
      <c r="CH26" s="14">
        <f t="shared" si="53"/>
        <v>0</v>
      </c>
      <c r="CK26" s="14">
        <f>IF($CJ$2=Alapadat!$P26,Alapadat!$Q26,0)</f>
        <v>0</v>
      </c>
      <c r="CL26" s="14">
        <f>IF($CJ$2=Alapadat!$P26,Alapadat!$R26,0)</f>
        <v>0</v>
      </c>
      <c r="CM26" s="14">
        <f t="shared" si="54"/>
        <v>0</v>
      </c>
      <c r="CN26" s="14">
        <f t="shared" si="55"/>
        <v>0</v>
      </c>
      <c r="CO26" s="14">
        <f t="shared" si="56"/>
        <v>0</v>
      </c>
      <c r="CP26" s="14">
        <f t="shared" si="57"/>
        <v>0</v>
      </c>
      <c r="CQ26" s="14">
        <f t="shared" si="58"/>
        <v>0</v>
      </c>
      <c r="CR26" s="14">
        <f t="shared" si="59"/>
        <v>0</v>
      </c>
      <c r="CT26" s="56">
        <f t="shared" si="60"/>
        <v>0</v>
      </c>
      <c r="CU26" s="14">
        <f>Szilv($CJ$2,Eredmény!$H$3,CK26)</f>
        <v>0</v>
      </c>
      <c r="CV26" s="14">
        <f t="shared" si="61"/>
        <v>0</v>
      </c>
      <c r="CW26" s="14">
        <f t="shared" si="62"/>
        <v>0</v>
      </c>
      <c r="CZ26" s="14">
        <f>IF($CY$2=Alapadat!$P26,Alapadat!$Q26,0)</f>
        <v>0</v>
      </c>
      <c r="DA26" s="14">
        <f>IF($CY$2=Alapadat!$P26,Alapadat!$R26,0)</f>
        <v>0</v>
      </c>
      <c r="DB26" s="14">
        <f t="shared" si="63"/>
        <v>0</v>
      </c>
      <c r="DC26" s="14">
        <f t="shared" si="64"/>
        <v>0</v>
      </c>
      <c r="DD26" s="14">
        <f t="shared" si="65"/>
        <v>0</v>
      </c>
      <c r="DE26" s="14">
        <f t="shared" si="66"/>
        <v>0</v>
      </c>
      <c r="DF26" s="14">
        <f t="shared" si="67"/>
        <v>0</v>
      </c>
      <c r="DG26" s="14">
        <f t="shared" si="68"/>
        <v>0</v>
      </c>
      <c r="DI26" s="56">
        <f t="shared" si="69"/>
        <v>0</v>
      </c>
      <c r="DJ26" s="14">
        <f>Szilv($CY$2,Eredmény!$H$3,CZ26)</f>
        <v>0</v>
      </c>
      <c r="DK26" s="14">
        <f t="shared" si="70"/>
        <v>0</v>
      </c>
      <c r="DL26" s="14">
        <f t="shared" si="71"/>
        <v>0</v>
      </c>
      <c r="DO26" s="14">
        <f>IF($DN$2=Alapadat!$P26,Alapadat!$Q26,0)</f>
        <v>0</v>
      </c>
      <c r="DP26" s="14">
        <f>IF($DN$2=Alapadat!$P26,Alapadat!$R26,0)</f>
        <v>0</v>
      </c>
      <c r="DQ26" s="14">
        <f t="shared" si="72"/>
        <v>0</v>
      </c>
      <c r="DR26" s="14">
        <f t="shared" si="73"/>
        <v>0</v>
      </c>
      <c r="DS26" s="14">
        <f t="shared" si="74"/>
        <v>0</v>
      </c>
      <c r="DT26" s="14">
        <f t="shared" si="75"/>
        <v>0</v>
      </c>
      <c r="DU26" s="14">
        <f t="shared" si="76"/>
        <v>0</v>
      </c>
      <c r="DV26" s="14">
        <f t="shared" si="77"/>
        <v>0</v>
      </c>
      <c r="DX26" s="56">
        <f t="shared" si="78"/>
        <v>0</v>
      </c>
      <c r="DY26" s="14">
        <f>Szilv($DN$2,Eredmény!$H$3,DO26)</f>
        <v>0</v>
      </c>
      <c r="DZ26" s="14">
        <f t="shared" si="79"/>
        <v>0</v>
      </c>
      <c r="EA26" s="14">
        <f t="shared" si="80"/>
        <v>0</v>
      </c>
      <c r="EE26" s="17"/>
      <c r="EF26" s="17"/>
      <c r="EG26" s="17"/>
      <c r="EH26" s="17"/>
      <c r="ET26" s="17"/>
      <c r="EU26" s="17"/>
      <c r="EV26" s="17"/>
      <c r="EW26" s="17"/>
      <c r="FI26" s="17"/>
      <c r="FJ26" s="17"/>
      <c r="FK26" s="17"/>
      <c r="FL26" s="17"/>
    </row>
    <row r="27" spans="2:168">
      <c r="B27" s="14">
        <f>IF($A$2=Alapadat!$P27,Alapadat!$Q27,0)</f>
        <v>0</v>
      </c>
      <c r="C27" s="14">
        <f>IF($A$2=Alapadat!$P27,Alapadat!$R27,0)</f>
        <v>0</v>
      </c>
      <c r="D27" s="14">
        <f t="shared" si="0"/>
        <v>0</v>
      </c>
      <c r="E27" s="14">
        <f t="shared" si="1"/>
        <v>0</v>
      </c>
      <c r="F27" s="14">
        <f t="shared" si="2"/>
        <v>0</v>
      </c>
      <c r="G27" s="14">
        <f t="shared" si="3"/>
        <v>0</v>
      </c>
      <c r="H27" s="14">
        <f t="shared" si="4"/>
        <v>0</v>
      </c>
      <c r="I27" s="14">
        <f t="shared" si="5"/>
        <v>0</v>
      </c>
      <c r="L27" s="56">
        <f t="shared" si="6"/>
        <v>0</v>
      </c>
      <c r="M27" s="14">
        <f>Szilv($A$2,Eredmény!$H$3,B27)</f>
        <v>0</v>
      </c>
      <c r="N27" s="14">
        <f t="shared" si="7"/>
        <v>0</v>
      </c>
      <c r="O27" s="14">
        <f t="shared" si="8"/>
        <v>0</v>
      </c>
      <c r="Q27" s="14">
        <f>IF($P$2=Alapadat!$P27,Alapadat!$Q27,0)</f>
        <v>0</v>
      </c>
      <c r="R27" s="14">
        <f>IF($P$2=Alapadat!$P27,Alapadat!$R27,0)</f>
        <v>0</v>
      </c>
      <c r="S27" s="14">
        <f t="shared" si="9"/>
        <v>0</v>
      </c>
      <c r="T27" s="14">
        <f t="shared" si="10"/>
        <v>0</v>
      </c>
      <c r="U27" s="14">
        <f t="shared" si="11"/>
        <v>0</v>
      </c>
      <c r="V27" s="14">
        <f t="shared" si="12"/>
        <v>0</v>
      </c>
      <c r="W27" s="14">
        <f t="shared" si="13"/>
        <v>0</v>
      </c>
      <c r="X27" s="14">
        <f t="shared" si="14"/>
        <v>0</v>
      </c>
      <c r="Z27" s="56">
        <f t="shared" si="81"/>
        <v>0</v>
      </c>
      <c r="AA27" s="14">
        <f>Szilv($P$2,Eredmény!$H$3,Q27)</f>
        <v>0</v>
      </c>
      <c r="AB27" s="14">
        <f t="shared" si="16"/>
        <v>0</v>
      </c>
      <c r="AC27" s="14">
        <f t="shared" si="17"/>
        <v>0</v>
      </c>
      <c r="AE27" s="14">
        <f>IF($AD$2=Alapadat!$P27,Alapadat!$Q27,0)</f>
        <v>0</v>
      </c>
      <c r="AF27" s="14">
        <f>IF($AD$2=Alapadat!$P27,Alapadat!$R27,0)</f>
        <v>0</v>
      </c>
      <c r="AG27" s="14">
        <f t="shared" si="18"/>
        <v>0</v>
      </c>
      <c r="AH27" s="14">
        <f t="shared" si="19"/>
        <v>0</v>
      </c>
      <c r="AI27" s="14">
        <f t="shared" si="20"/>
        <v>0</v>
      </c>
      <c r="AJ27" s="14">
        <f t="shared" si="21"/>
        <v>0</v>
      </c>
      <c r="AK27" s="14">
        <f t="shared" si="22"/>
        <v>0</v>
      </c>
      <c r="AL27" s="14">
        <f t="shared" si="23"/>
        <v>0</v>
      </c>
      <c r="AN27" s="56">
        <f t="shared" si="24"/>
        <v>0</v>
      </c>
      <c r="AO27" s="14">
        <f>Szilv($AD$2,Eredmény!$H$3,AE27)</f>
        <v>0</v>
      </c>
      <c r="AP27" s="14">
        <f t="shared" si="25"/>
        <v>0</v>
      </c>
      <c r="AQ27" s="14">
        <f t="shared" si="26"/>
        <v>0</v>
      </c>
      <c r="AS27" s="14">
        <f>IF($AR$2=Alapadat!$P27,Alapadat!$Q27,0)</f>
        <v>0</v>
      </c>
      <c r="AT27" s="14">
        <f>IF($AR$2=Alapadat!$P27,Alapadat!$R27,0)</f>
        <v>0</v>
      </c>
      <c r="AU27" s="14">
        <f t="shared" si="27"/>
        <v>0</v>
      </c>
      <c r="AV27" s="14">
        <f t="shared" si="28"/>
        <v>0</v>
      </c>
      <c r="AW27" s="14">
        <f t="shared" si="29"/>
        <v>0</v>
      </c>
      <c r="AX27" s="14">
        <f t="shared" si="30"/>
        <v>0</v>
      </c>
      <c r="AY27" s="14">
        <f t="shared" si="31"/>
        <v>0</v>
      </c>
      <c r="AZ27" s="14">
        <f t="shared" si="32"/>
        <v>0</v>
      </c>
      <c r="BB27" s="56">
        <f t="shared" si="33"/>
        <v>0</v>
      </c>
      <c r="BC27" s="14">
        <f>Szilv($AR$2,Eredmény!$H$3,AS27)</f>
        <v>0</v>
      </c>
      <c r="BD27" s="14">
        <f t="shared" si="34"/>
        <v>0</v>
      </c>
      <c r="BE27" s="14">
        <f t="shared" si="35"/>
        <v>0</v>
      </c>
      <c r="BG27" s="14">
        <f>IF($BF$2=Alapadat!$P27,Alapadat!$Q27,0)</f>
        <v>0</v>
      </c>
      <c r="BH27" s="14">
        <f>IF($BF$2=Alapadat!$P27,Alapadat!$R27,0)</f>
        <v>0</v>
      </c>
      <c r="BI27" s="14">
        <f t="shared" si="36"/>
        <v>0</v>
      </c>
      <c r="BJ27" s="14">
        <f t="shared" si="37"/>
        <v>0</v>
      </c>
      <c r="BK27" s="14">
        <f t="shared" si="38"/>
        <v>0</v>
      </c>
      <c r="BL27" s="14">
        <f t="shared" si="39"/>
        <v>0</v>
      </c>
      <c r="BM27" s="14">
        <f t="shared" si="40"/>
        <v>0</v>
      </c>
      <c r="BN27" s="14">
        <f t="shared" si="41"/>
        <v>0</v>
      </c>
      <c r="BP27" s="56">
        <f t="shared" si="42"/>
        <v>0</v>
      </c>
      <c r="BQ27" s="14">
        <f>Szilv($BF$2,Eredmény!$H$3,BG27)</f>
        <v>0</v>
      </c>
      <c r="BR27" s="14">
        <f t="shared" si="43"/>
        <v>0</v>
      </c>
      <c r="BS27" s="14">
        <f t="shared" si="44"/>
        <v>0</v>
      </c>
      <c r="BV27" s="14">
        <f>IF($BU$2=Alapadat!$P27,Alapadat!$Q27,0)</f>
        <v>0</v>
      </c>
      <c r="BW27" s="14">
        <f>IF($BU$2=Alapadat!$P27,Alapadat!$R27,0)</f>
        <v>0</v>
      </c>
      <c r="BX27" s="14">
        <f t="shared" si="45"/>
        <v>0</v>
      </c>
      <c r="BY27" s="14">
        <f t="shared" si="46"/>
        <v>0</v>
      </c>
      <c r="BZ27" s="14">
        <f t="shared" si="47"/>
        <v>0</v>
      </c>
      <c r="CA27" s="14">
        <f t="shared" si="48"/>
        <v>0</v>
      </c>
      <c r="CB27" s="14">
        <f t="shared" si="49"/>
        <v>0</v>
      </c>
      <c r="CC27" s="14">
        <f t="shared" si="50"/>
        <v>0</v>
      </c>
      <c r="CE27" s="56">
        <f t="shared" si="51"/>
        <v>0</v>
      </c>
      <c r="CF27" s="14">
        <f>Szilv($BU$2,Eredmény!$H$3,BV27)</f>
        <v>0</v>
      </c>
      <c r="CG27" s="14">
        <f t="shared" si="52"/>
        <v>0</v>
      </c>
      <c r="CH27" s="14">
        <f t="shared" si="53"/>
        <v>0</v>
      </c>
      <c r="CK27" s="14">
        <f>IF($CJ$2=Alapadat!$P27,Alapadat!$Q27,0)</f>
        <v>0</v>
      </c>
      <c r="CL27" s="14">
        <f>IF($CJ$2=Alapadat!$P27,Alapadat!$R27,0)</f>
        <v>0</v>
      </c>
      <c r="CM27" s="14">
        <f t="shared" si="54"/>
        <v>0</v>
      </c>
      <c r="CN27" s="14">
        <f t="shared" si="55"/>
        <v>0</v>
      </c>
      <c r="CO27" s="14">
        <f t="shared" si="56"/>
        <v>0</v>
      </c>
      <c r="CP27" s="14">
        <f t="shared" si="57"/>
        <v>0</v>
      </c>
      <c r="CQ27" s="14">
        <f t="shared" si="58"/>
        <v>0</v>
      </c>
      <c r="CR27" s="14">
        <f t="shared" si="59"/>
        <v>0</v>
      </c>
      <c r="CT27" s="56">
        <f t="shared" si="60"/>
        <v>0</v>
      </c>
      <c r="CU27" s="14">
        <f>Szilv($CJ$2,Eredmény!$H$3,CK27)</f>
        <v>0</v>
      </c>
      <c r="CV27" s="14">
        <f t="shared" si="61"/>
        <v>0</v>
      </c>
      <c r="CW27" s="14">
        <f t="shared" si="62"/>
        <v>0</v>
      </c>
      <c r="CZ27" s="14">
        <f>IF($CY$2=Alapadat!$P27,Alapadat!$Q27,0)</f>
        <v>0</v>
      </c>
      <c r="DA27" s="14">
        <f>IF($CY$2=Alapadat!$P27,Alapadat!$R27,0)</f>
        <v>0</v>
      </c>
      <c r="DB27" s="14">
        <f t="shared" si="63"/>
        <v>0</v>
      </c>
      <c r="DC27" s="14">
        <f t="shared" si="64"/>
        <v>0</v>
      </c>
      <c r="DD27" s="14">
        <f t="shared" si="65"/>
        <v>0</v>
      </c>
      <c r="DE27" s="14">
        <f t="shared" si="66"/>
        <v>0</v>
      </c>
      <c r="DF27" s="14">
        <f t="shared" si="67"/>
        <v>0</v>
      </c>
      <c r="DG27" s="14">
        <f t="shared" si="68"/>
        <v>0</v>
      </c>
      <c r="DI27" s="56">
        <f t="shared" si="69"/>
        <v>0</v>
      </c>
      <c r="DJ27" s="14">
        <f>Szilv($CY$2,Eredmény!$H$3,CZ27)</f>
        <v>0</v>
      </c>
      <c r="DK27" s="14">
        <f t="shared" si="70"/>
        <v>0</v>
      </c>
      <c r="DL27" s="14">
        <f t="shared" si="71"/>
        <v>0</v>
      </c>
      <c r="DO27" s="14">
        <f>IF($DN$2=Alapadat!$P27,Alapadat!$Q27,0)</f>
        <v>0</v>
      </c>
      <c r="DP27" s="14">
        <f>IF($DN$2=Alapadat!$P27,Alapadat!$R27,0)</f>
        <v>0</v>
      </c>
      <c r="DQ27" s="14">
        <f t="shared" si="72"/>
        <v>0</v>
      </c>
      <c r="DR27" s="14">
        <f t="shared" si="73"/>
        <v>0</v>
      </c>
      <c r="DS27" s="14">
        <f t="shared" si="74"/>
        <v>0</v>
      </c>
      <c r="DT27" s="14">
        <f t="shared" si="75"/>
        <v>0</v>
      </c>
      <c r="DU27" s="14">
        <f t="shared" si="76"/>
        <v>0</v>
      </c>
      <c r="DV27" s="14">
        <f t="shared" si="77"/>
        <v>0</v>
      </c>
      <c r="DX27" s="56">
        <f t="shared" si="78"/>
        <v>0</v>
      </c>
      <c r="DY27" s="14">
        <f>Szilv($DN$2,Eredmény!$H$3,DO27)</f>
        <v>0</v>
      </c>
      <c r="DZ27" s="14">
        <f t="shared" si="79"/>
        <v>0</v>
      </c>
      <c r="EA27" s="14">
        <f t="shared" si="80"/>
        <v>0</v>
      </c>
      <c r="EE27" s="17"/>
      <c r="EF27" s="17"/>
      <c r="EG27" s="17"/>
      <c r="EH27" s="17"/>
      <c r="ET27" s="17"/>
      <c r="EU27" s="17"/>
      <c r="EV27" s="17"/>
      <c r="EW27" s="17"/>
      <c r="FI27" s="17"/>
      <c r="FJ27" s="17"/>
      <c r="FK27" s="17"/>
      <c r="FL27" s="17"/>
    </row>
    <row r="28" spans="2:168">
      <c r="B28" s="14">
        <f>IF($A$2=Alapadat!$P28,Alapadat!$Q28,0)</f>
        <v>0</v>
      </c>
      <c r="C28" s="14">
        <f>IF($A$2=Alapadat!$P28,Alapadat!$R28,0)</f>
        <v>0</v>
      </c>
      <c r="D28" s="14">
        <f t="shared" si="0"/>
        <v>0</v>
      </c>
      <c r="E28" s="14">
        <f t="shared" si="1"/>
        <v>0</v>
      </c>
      <c r="F28" s="14">
        <f t="shared" si="2"/>
        <v>0</v>
      </c>
      <c r="G28" s="14">
        <f t="shared" si="3"/>
        <v>0</v>
      </c>
      <c r="H28" s="14">
        <f t="shared" si="4"/>
        <v>0</v>
      </c>
      <c r="I28" s="14">
        <f t="shared" si="5"/>
        <v>0</v>
      </c>
      <c r="L28" s="56">
        <f t="shared" si="6"/>
        <v>0</v>
      </c>
      <c r="M28" s="14">
        <f>Szilv($A$2,Eredmény!$H$3,B28)</f>
        <v>0</v>
      </c>
      <c r="N28" s="14">
        <f t="shared" si="7"/>
        <v>0</v>
      </c>
      <c r="O28" s="14">
        <f t="shared" si="8"/>
        <v>0</v>
      </c>
      <c r="Q28" s="14">
        <f>IF($P$2=Alapadat!$P28,Alapadat!$Q28,0)</f>
        <v>0</v>
      </c>
      <c r="R28" s="14">
        <f>IF($P$2=Alapadat!$P28,Alapadat!$R28,0)</f>
        <v>0</v>
      </c>
      <c r="S28" s="14">
        <f t="shared" si="9"/>
        <v>0</v>
      </c>
      <c r="T28" s="14">
        <f t="shared" si="10"/>
        <v>0</v>
      </c>
      <c r="U28" s="14">
        <f t="shared" si="11"/>
        <v>0</v>
      </c>
      <c r="V28" s="14">
        <f t="shared" si="12"/>
        <v>0</v>
      </c>
      <c r="W28" s="14">
        <f t="shared" si="13"/>
        <v>0</v>
      </c>
      <c r="X28" s="14">
        <f t="shared" si="14"/>
        <v>0</v>
      </c>
      <c r="Z28" s="56">
        <f t="shared" si="81"/>
        <v>0</v>
      </c>
      <c r="AA28" s="14">
        <f>Szilv($P$2,Eredmény!$H$3,Q28)</f>
        <v>0</v>
      </c>
      <c r="AB28" s="14">
        <f t="shared" si="16"/>
        <v>0</v>
      </c>
      <c r="AC28" s="14">
        <f t="shared" si="17"/>
        <v>0</v>
      </c>
      <c r="AE28" s="14">
        <f>IF($AD$2=Alapadat!$P28,Alapadat!$Q28,0)</f>
        <v>0</v>
      </c>
      <c r="AF28" s="14">
        <f>IF($AD$2=Alapadat!$P28,Alapadat!$R28,0)</f>
        <v>0</v>
      </c>
      <c r="AG28" s="14">
        <f t="shared" si="18"/>
        <v>0</v>
      </c>
      <c r="AH28" s="14">
        <f t="shared" si="19"/>
        <v>0</v>
      </c>
      <c r="AI28" s="14">
        <f t="shared" si="20"/>
        <v>0</v>
      </c>
      <c r="AJ28" s="14">
        <f t="shared" si="21"/>
        <v>0</v>
      </c>
      <c r="AK28" s="14">
        <f t="shared" si="22"/>
        <v>0</v>
      </c>
      <c r="AL28" s="14">
        <f t="shared" si="23"/>
        <v>0</v>
      </c>
      <c r="AN28" s="56">
        <f t="shared" si="24"/>
        <v>0</v>
      </c>
      <c r="AO28" s="14">
        <f>Szilv($AD$2,Eredmény!$H$3,AE28)</f>
        <v>0</v>
      </c>
      <c r="AP28" s="14">
        <f t="shared" si="25"/>
        <v>0</v>
      </c>
      <c r="AQ28" s="14">
        <f t="shared" si="26"/>
        <v>0</v>
      </c>
      <c r="AS28" s="14">
        <f>IF($AR$2=Alapadat!$P28,Alapadat!$Q28,0)</f>
        <v>0</v>
      </c>
      <c r="AT28" s="14">
        <f>IF($AR$2=Alapadat!$P28,Alapadat!$R28,0)</f>
        <v>0</v>
      </c>
      <c r="AU28" s="14">
        <f t="shared" si="27"/>
        <v>0</v>
      </c>
      <c r="AV28" s="14">
        <f t="shared" si="28"/>
        <v>0</v>
      </c>
      <c r="AW28" s="14">
        <f t="shared" si="29"/>
        <v>0</v>
      </c>
      <c r="AX28" s="14">
        <f t="shared" si="30"/>
        <v>0</v>
      </c>
      <c r="AY28" s="14">
        <f t="shared" si="31"/>
        <v>0</v>
      </c>
      <c r="AZ28" s="14">
        <f t="shared" si="32"/>
        <v>0</v>
      </c>
      <c r="BB28" s="56">
        <f t="shared" si="33"/>
        <v>0</v>
      </c>
      <c r="BC28" s="14">
        <f>Szilv($AR$2,Eredmény!$H$3,AS28)</f>
        <v>0</v>
      </c>
      <c r="BD28" s="14">
        <f t="shared" si="34"/>
        <v>0</v>
      </c>
      <c r="BE28" s="14">
        <f t="shared" si="35"/>
        <v>0</v>
      </c>
      <c r="BG28" s="14">
        <f>IF($BF$2=Alapadat!$P28,Alapadat!$Q28,0)</f>
        <v>0</v>
      </c>
      <c r="BH28" s="14">
        <f>IF($BF$2=Alapadat!$P28,Alapadat!$R28,0)</f>
        <v>0</v>
      </c>
      <c r="BI28" s="14">
        <f t="shared" si="36"/>
        <v>0</v>
      </c>
      <c r="BJ28" s="14">
        <f t="shared" si="37"/>
        <v>0</v>
      </c>
      <c r="BK28" s="14">
        <f t="shared" si="38"/>
        <v>0</v>
      </c>
      <c r="BL28" s="14">
        <f t="shared" si="39"/>
        <v>0</v>
      </c>
      <c r="BM28" s="14">
        <f t="shared" si="40"/>
        <v>0</v>
      </c>
      <c r="BN28" s="14">
        <f t="shared" si="41"/>
        <v>0</v>
      </c>
      <c r="BP28" s="56">
        <f t="shared" si="42"/>
        <v>0</v>
      </c>
      <c r="BQ28" s="14">
        <f>Szilv($BF$2,Eredmény!$H$3,BG28)</f>
        <v>0</v>
      </c>
      <c r="BR28" s="14">
        <f t="shared" si="43"/>
        <v>0</v>
      </c>
      <c r="BS28" s="14">
        <f t="shared" si="44"/>
        <v>0</v>
      </c>
      <c r="BV28" s="14">
        <f>IF($BU$2=Alapadat!$P28,Alapadat!$Q28,0)</f>
        <v>0</v>
      </c>
      <c r="BW28" s="14">
        <f>IF($BU$2=Alapadat!$P28,Alapadat!$R28,0)</f>
        <v>0</v>
      </c>
      <c r="BX28" s="14">
        <f t="shared" si="45"/>
        <v>0</v>
      </c>
      <c r="BY28" s="14">
        <f t="shared" si="46"/>
        <v>0</v>
      </c>
      <c r="BZ28" s="14">
        <f t="shared" si="47"/>
        <v>0</v>
      </c>
      <c r="CA28" s="14">
        <f t="shared" si="48"/>
        <v>0</v>
      </c>
      <c r="CB28" s="14">
        <f t="shared" si="49"/>
        <v>0</v>
      </c>
      <c r="CC28" s="14">
        <f t="shared" si="50"/>
        <v>0</v>
      </c>
      <c r="CE28" s="56">
        <f t="shared" si="51"/>
        <v>0</v>
      </c>
      <c r="CF28" s="14">
        <f>Szilv($BU$2,Eredmény!$H$3,BV28)</f>
        <v>0</v>
      </c>
      <c r="CG28" s="14">
        <f t="shared" si="52"/>
        <v>0</v>
      </c>
      <c r="CH28" s="14">
        <f t="shared" si="53"/>
        <v>0</v>
      </c>
      <c r="CK28" s="14">
        <f>IF($CJ$2=Alapadat!$P28,Alapadat!$Q28,0)</f>
        <v>0</v>
      </c>
      <c r="CL28" s="14">
        <f>IF($CJ$2=Alapadat!$P28,Alapadat!$R28,0)</f>
        <v>0</v>
      </c>
      <c r="CM28" s="14">
        <f t="shared" si="54"/>
        <v>0</v>
      </c>
      <c r="CN28" s="14">
        <f t="shared" si="55"/>
        <v>0</v>
      </c>
      <c r="CO28" s="14">
        <f t="shared" si="56"/>
        <v>0</v>
      </c>
      <c r="CP28" s="14">
        <f t="shared" si="57"/>
        <v>0</v>
      </c>
      <c r="CQ28" s="14">
        <f t="shared" si="58"/>
        <v>0</v>
      </c>
      <c r="CR28" s="14">
        <f t="shared" si="59"/>
        <v>0</v>
      </c>
      <c r="CT28" s="56">
        <f t="shared" si="60"/>
        <v>0</v>
      </c>
      <c r="CU28" s="14">
        <f>Szilv($CJ$2,Eredmény!$H$3,CK28)</f>
        <v>0</v>
      </c>
      <c r="CV28" s="14">
        <f t="shared" si="61"/>
        <v>0</v>
      </c>
      <c r="CW28" s="14">
        <f t="shared" si="62"/>
        <v>0</v>
      </c>
      <c r="CZ28" s="14">
        <f>IF($CY$2=Alapadat!$P28,Alapadat!$Q28,0)</f>
        <v>0</v>
      </c>
      <c r="DA28" s="14">
        <f>IF($CY$2=Alapadat!$P28,Alapadat!$R28,0)</f>
        <v>0</v>
      </c>
      <c r="DB28" s="14">
        <f t="shared" si="63"/>
        <v>0</v>
      </c>
      <c r="DC28" s="14">
        <f t="shared" si="64"/>
        <v>0</v>
      </c>
      <c r="DD28" s="14">
        <f t="shared" si="65"/>
        <v>0</v>
      </c>
      <c r="DE28" s="14">
        <f t="shared" si="66"/>
        <v>0</v>
      </c>
      <c r="DF28" s="14">
        <f t="shared" si="67"/>
        <v>0</v>
      </c>
      <c r="DG28" s="14">
        <f t="shared" si="68"/>
        <v>0</v>
      </c>
      <c r="DI28" s="56">
        <f t="shared" si="69"/>
        <v>0</v>
      </c>
      <c r="DJ28" s="14">
        <f>Szilv($CY$2,Eredmény!$H$3,CZ28)</f>
        <v>0</v>
      </c>
      <c r="DK28" s="14">
        <f t="shared" si="70"/>
        <v>0</v>
      </c>
      <c r="DL28" s="14">
        <f t="shared" si="71"/>
        <v>0</v>
      </c>
      <c r="DO28" s="14">
        <f>IF($DN$2=Alapadat!$P28,Alapadat!$Q28,0)</f>
        <v>0</v>
      </c>
      <c r="DP28" s="14">
        <f>IF($DN$2=Alapadat!$P28,Alapadat!$R28,0)</f>
        <v>0</v>
      </c>
      <c r="DQ28" s="14">
        <f t="shared" si="72"/>
        <v>0</v>
      </c>
      <c r="DR28" s="14">
        <f t="shared" si="73"/>
        <v>0</v>
      </c>
      <c r="DS28" s="14">
        <f t="shared" si="74"/>
        <v>0</v>
      </c>
      <c r="DT28" s="14">
        <f t="shared" si="75"/>
        <v>0</v>
      </c>
      <c r="DU28" s="14">
        <f t="shared" si="76"/>
        <v>0</v>
      </c>
      <c r="DV28" s="14">
        <f t="shared" si="77"/>
        <v>0</v>
      </c>
      <c r="DX28" s="56">
        <f t="shared" si="78"/>
        <v>0</v>
      </c>
      <c r="DY28" s="14">
        <f>Szilv($DN$2,Eredmény!$H$3,DO28)</f>
        <v>0</v>
      </c>
      <c r="DZ28" s="14">
        <f t="shared" si="79"/>
        <v>0</v>
      </c>
      <c r="EA28" s="14">
        <f t="shared" si="80"/>
        <v>0</v>
      </c>
      <c r="EE28" s="17"/>
      <c r="EF28" s="17"/>
      <c r="EG28" s="17"/>
      <c r="EH28" s="17"/>
      <c r="ET28" s="17"/>
      <c r="EU28" s="17"/>
      <c r="EV28" s="17"/>
      <c r="EW28" s="17"/>
      <c r="FI28" s="17"/>
      <c r="FJ28" s="17"/>
      <c r="FK28" s="17"/>
      <c r="FL28" s="17"/>
    </row>
    <row r="29" spans="2:168">
      <c r="B29" s="14">
        <f>IF($A$2=Alapadat!$P29,Alapadat!$Q29,0)</f>
        <v>0</v>
      </c>
      <c r="C29" s="14">
        <f>IF($A$2=Alapadat!$P29,Alapadat!$R29,0)</f>
        <v>0</v>
      </c>
      <c r="D29" s="14">
        <f t="shared" si="0"/>
        <v>0</v>
      </c>
      <c r="E29" s="14">
        <f t="shared" si="1"/>
        <v>0</v>
      </c>
      <c r="F29" s="14">
        <f t="shared" si="2"/>
        <v>0</v>
      </c>
      <c r="G29" s="14">
        <f t="shared" si="3"/>
        <v>0</v>
      </c>
      <c r="H29" s="14">
        <f t="shared" si="4"/>
        <v>0</v>
      </c>
      <c r="I29" s="14">
        <f t="shared" si="5"/>
        <v>0</v>
      </c>
      <c r="L29" s="56">
        <f t="shared" si="6"/>
        <v>0</v>
      </c>
      <c r="M29" s="14">
        <f>Szilv($A$2,Eredmény!$H$3,B29)</f>
        <v>0</v>
      </c>
      <c r="N29" s="14">
        <f t="shared" si="7"/>
        <v>0</v>
      </c>
      <c r="O29" s="14">
        <f t="shared" si="8"/>
        <v>0</v>
      </c>
      <c r="Q29" s="14">
        <f>IF($P$2=Alapadat!$P29,Alapadat!$Q29,0)</f>
        <v>0</v>
      </c>
      <c r="R29" s="14">
        <f>IF($P$2=Alapadat!$P29,Alapadat!$R29,0)</f>
        <v>0</v>
      </c>
      <c r="S29" s="14">
        <f t="shared" si="9"/>
        <v>0</v>
      </c>
      <c r="T29" s="14">
        <f t="shared" si="10"/>
        <v>0</v>
      </c>
      <c r="U29" s="14">
        <f t="shared" si="11"/>
        <v>0</v>
      </c>
      <c r="V29" s="14">
        <f t="shared" si="12"/>
        <v>0</v>
      </c>
      <c r="W29" s="14">
        <f t="shared" si="13"/>
        <v>0</v>
      </c>
      <c r="X29" s="14">
        <f t="shared" si="14"/>
        <v>0</v>
      </c>
      <c r="Z29" s="56">
        <f t="shared" si="81"/>
        <v>0</v>
      </c>
      <c r="AA29" s="14">
        <f>Szilv($P$2,Eredmény!$H$3,Q29)</f>
        <v>0</v>
      </c>
      <c r="AB29" s="14">
        <f t="shared" si="16"/>
        <v>0</v>
      </c>
      <c r="AC29" s="14">
        <f t="shared" si="17"/>
        <v>0</v>
      </c>
      <c r="AE29" s="14">
        <f>IF($AD$2=Alapadat!$P29,Alapadat!$Q29,0)</f>
        <v>0</v>
      </c>
      <c r="AF29" s="14">
        <f>IF($AD$2=Alapadat!$P29,Alapadat!$R29,0)</f>
        <v>0</v>
      </c>
      <c r="AG29" s="14">
        <f t="shared" si="18"/>
        <v>0</v>
      </c>
      <c r="AH29" s="14">
        <f t="shared" si="19"/>
        <v>0</v>
      </c>
      <c r="AI29" s="14">
        <f t="shared" si="20"/>
        <v>0</v>
      </c>
      <c r="AJ29" s="14">
        <f t="shared" si="21"/>
        <v>0</v>
      </c>
      <c r="AK29" s="14">
        <f t="shared" si="22"/>
        <v>0</v>
      </c>
      <c r="AL29" s="14">
        <f t="shared" si="23"/>
        <v>0</v>
      </c>
      <c r="AN29" s="56">
        <f t="shared" si="24"/>
        <v>0</v>
      </c>
      <c r="AO29" s="14">
        <f>Szilv($AD$2,Eredmény!$H$3,AE29)</f>
        <v>0</v>
      </c>
      <c r="AP29" s="14">
        <f t="shared" si="25"/>
        <v>0</v>
      </c>
      <c r="AQ29" s="14">
        <f t="shared" si="26"/>
        <v>0</v>
      </c>
      <c r="AS29" s="14">
        <f>IF($AR$2=Alapadat!$P29,Alapadat!$Q29,0)</f>
        <v>0</v>
      </c>
      <c r="AT29" s="14">
        <f>IF($AR$2=Alapadat!$P29,Alapadat!$R29,0)</f>
        <v>0</v>
      </c>
      <c r="AU29" s="14">
        <f t="shared" si="27"/>
        <v>0</v>
      </c>
      <c r="AV29" s="14">
        <f t="shared" si="28"/>
        <v>0</v>
      </c>
      <c r="AW29" s="14">
        <f t="shared" si="29"/>
        <v>0</v>
      </c>
      <c r="AX29" s="14">
        <f t="shared" si="30"/>
        <v>0</v>
      </c>
      <c r="AY29" s="14">
        <f t="shared" si="31"/>
        <v>0</v>
      </c>
      <c r="AZ29" s="14">
        <f t="shared" si="32"/>
        <v>0</v>
      </c>
      <c r="BB29" s="56">
        <f t="shared" si="33"/>
        <v>0</v>
      </c>
      <c r="BC29" s="14">
        <f>Szilv($AR$2,Eredmény!$H$3,AS29)</f>
        <v>0</v>
      </c>
      <c r="BD29" s="14">
        <f t="shared" si="34"/>
        <v>0</v>
      </c>
      <c r="BE29" s="14">
        <f t="shared" si="35"/>
        <v>0</v>
      </c>
      <c r="BG29" s="14">
        <f>IF($BF$2=Alapadat!$P29,Alapadat!$Q29,0)</f>
        <v>0</v>
      </c>
      <c r="BH29" s="14">
        <f>IF($BF$2=Alapadat!$P29,Alapadat!$R29,0)</f>
        <v>0</v>
      </c>
      <c r="BI29" s="14">
        <f t="shared" si="36"/>
        <v>0</v>
      </c>
      <c r="BJ29" s="14">
        <f t="shared" si="37"/>
        <v>0</v>
      </c>
      <c r="BK29" s="14">
        <f t="shared" si="38"/>
        <v>0</v>
      </c>
      <c r="BL29" s="14">
        <f t="shared" si="39"/>
        <v>0</v>
      </c>
      <c r="BM29" s="14">
        <f t="shared" si="40"/>
        <v>0</v>
      </c>
      <c r="BN29" s="14">
        <f t="shared" si="41"/>
        <v>0</v>
      </c>
      <c r="BP29" s="56">
        <f t="shared" si="42"/>
        <v>0</v>
      </c>
      <c r="BQ29" s="14">
        <f>Szilv($BF$2,Eredmény!$H$3,BG29)</f>
        <v>0</v>
      </c>
      <c r="BR29" s="14">
        <f t="shared" si="43"/>
        <v>0</v>
      </c>
      <c r="BS29" s="14">
        <f t="shared" si="44"/>
        <v>0</v>
      </c>
      <c r="BV29" s="14">
        <f>IF($BU$2=Alapadat!$P29,Alapadat!$Q29,0)</f>
        <v>0</v>
      </c>
      <c r="BW29" s="14">
        <f>IF($BU$2=Alapadat!$P29,Alapadat!$R29,0)</f>
        <v>0</v>
      </c>
      <c r="BX29" s="14">
        <f t="shared" si="45"/>
        <v>0</v>
      </c>
      <c r="BY29" s="14">
        <f t="shared" si="46"/>
        <v>0</v>
      </c>
      <c r="BZ29" s="14">
        <f t="shared" si="47"/>
        <v>0</v>
      </c>
      <c r="CA29" s="14">
        <f t="shared" si="48"/>
        <v>0</v>
      </c>
      <c r="CB29" s="14">
        <f t="shared" si="49"/>
        <v>0</v>
      </c>
      <c r="CC29" s="14">
        <f t="shared" si="50"/>
        <v>0</v>
      </c>
      <c r="CE29" s="56">
        <f t="shared" si="51"/>
        <v>0</v>
      </c>
      <c r="CF29" s="14">
        <f>Szilv($BU$2,Eredmény!$H$3,BV29)</f>
        <v>0</v>
      </c>
      <c r="CG29" s="14">
        <f t="shared" si="52"/>
        <v>0</v>
      </c>
      <c r="CH29" s="14">
        <f t="shared" si="53"/>
        <v>0</v>
      </c>
      <c r="CK29" s="14">
        <f>IF($CJ$2=Alapadat!$P29,Alapadat!$Q29,0)</f>
        <v>0</v>
      </c>
      <c r="CL29" s="14">
        <f>IF($CJ$2=Alapadat!$P29,Alapadat!$R29,0)</f>
        <v>0</v>
      </c>
      <c r="CM29" s="14">
        <f t="shared" si="54"/>
        <v>0</v>
      </c>
      <c r="CN29" s="14">
        <f t="shared" si="55"/>
        <v>0</v>
      </c>
      <c r="CO29" s="14">
        <f t="shared" si="56"/>
        <v>0</v>
      </c>
      <c r="CP29" s="14">
        <f t="shared" si="57"/>
        <v>0</v>
      </c>
      <c r="CQ29" s="14">
        <f t="shared" si="58"/>
        <v>0</v>
      </c>
      <c r="CR29" s="14">
        <f t="shared" si="59"/>
        <v>0</v>
      </c>
      <c r="CT29" s="56">
        <f t="shared" si="60"/>
        <v>0</v>
      </c>
      <c r="CU29" s="14">
        <f>Szilv($CJ$2,Eredmény!$H$3,CK29)</f>
        <v>0</v>
      </c>
      <c r="CV29" s="14">
        <f t="shared" si="61"/>
        <v>0</v>
      </c>
      <c r="CW29" s="14">
        <f t="shared" si="62"/>
        <v>0</v>
      </c>
      <c r="CZ29" s="14">
        <f>IF($CY$2=Alapadat!$P29,Alapadat!$Q29,0)</f>
        <v>0</v>
      </c>
      <c r="DA29" s="14">
        <f>IF($CY$2=Alapadat!$P29,Alapadat!$R29,0)</f>
        <v>0</v>
      </c>
      <c r="DB29" s="14">
        <f t="shared" si="63"/>
        <v>0</v>
      </c>
      <c r="DC29" s="14">
        <f t="shared" si="64"/>
        <v>0</v>
      </c>
      <c r="DD29" s="14">
        <f t="shared" si="65"/>
        <v>0</v>
      </c>
      <c r="DE29" s="14">
        <f t="shared" si="66"/>
        <v>0</v>
      </c>
      <c r="DF29" s="14">
        <f t="shared" si="67"/>
        <v>0</v>
      </c>
      <c r="DG29" s="14">
        <f t="shared" si="68"/>
        <v>0</v>
      </c>
      <c r="DI29" s="56">
        <f t="shared" si="69"/>
        <v>0</v>
      </c>
      <c r="DJ29" s="14">
        <f>Szilv($CY$2,Eredmény!$H$3,CZ29)</f>
        <v>0</v>
      </c>
      <c r="DK29" s="14">
        <f t="shared" si="70"/>
        <v>0</v>
      </c>
      <c r="DL29" s="14">
        <f t="shared" si="71"/>
        <v>0</v>
      </c>
      <c r="DO29" s="14">
        <f>IF($DN$2=Alapadat!$P29,Alapadat!$Q29,0)</f>
        <v>0</v>
      </c>
      <c r="DP29" s="14">
        <f>IF($DN$2=Alapadat!$P29,Alapadat!$R29,0)</f>
        <v>0</v>
      </c>
      <c r="DQ29" s="14">
        <f t="shared" si="72"/>
        <v>0</v>
      </c>
      <c r="DR29" s="14">
        <f t="shared" si="73"/>
        <v>0</v>
      </c>
      <c r="DS29" s="14">
        <f t="shared" si="74"/>
        <v>0</v>
      </c>
      <c r="DT29" s="14">
        <f t="shared" si="75"/>
        <v>0</v>
      </c>
      <c r="DU29" s="14">
        <f t="shared" si="76"/>
        <v>0</v>
      </c>
      <c r="DV29" s="14">
        <f t="shared" si="77"/>
        <v>0</v>
      </c>
      <c r="DX29" s="56">
        <f t="shared" si="78"/>
        <v>0</v>
      </c>
      <c r="DY29" s="14">
        <f>Szilv($DN$2,Eredmény!$H$3,DO29)</f>
        <v>0</v>
      </c>
      <c r="DZ29" s="14">
        <f>skf_b2($DN$2,DO29,DV29)</f>
        <v>0</v>
      </c>
      <c r="EA29" s="14">
        <f t="shared" si="80"/>
        <v>0</v>
      </c>
      <c r="EE29" s="17"/>
      <c r="EF29" s="17"/>
      <c r="EG29" s="17"/>
      <c r="EH29" s="17"/>
      <c r="ET29" s="17"/>
      <c r="EU29" s="17"/>
      <c r="EV29" s="17"/>
      <c r="EW29" s="17"/>
      <c r="FI29" s="17"/>
      <c r="FJ29" s="17"/>
      <c r="FK29" s="17"/>
      <c r="FL29" s="17"/>
    </row>
    <row r="30" spans="2:168">
      <c r="B30" s="14">
        <f>IF($A$2=Alapadat!$P30,Alapadat!$Q30,0)</f>
        <v>0</v>
      </c>
      <c r="C30" s="14">
        <f>IF($A$2=Alapadat!$P30,Alapadat!$R30,0)</f>
        <v>0</v>
      </c>
      <c r="D30" s="14">
        <f t="shared" si="0"/>
        <v>0</v>
      </c>
      <c r="E30" s="14">
        <f t="shared" si="1"/>
        <v>0</v>
      </c>
      <c r="F30" s="14">
        <f t="shared" si="2"/>
        <v>0</v>
      </c>
      <c r="G30" s="14">
        <f t="shared" si="3"/>
        <v>0</v>
      </c>
      <c r="H30" s="14">
        <f t="shared" si="4"/>
        <v>0</v>
      </c>
      <c r="I30" s="14">
        <f t="shared" si="5"/>
        <v>0</v>
      </c>
      <c r="L30" s="56">
        <f t="shared" si="6"/>
        <v>0</v>
      </c>
      <c r="M30" s="14">
        <f>Szilv($A$2,Eredmény!$H$3,B30)</f>
        <v>0</v>
      </c>
      <c r="N30" s="14">
        <f t="shared" si="7"/>
        <v>0</v>
      </c>
      <c r="O30" s="14">
        <f t="shared" si="8"/>
        <v>0</v>
      </c>
      <c r="Q30" s="14">
        <f>IF($P$2=Alapadat!$P30,Alapadat!$Q30,0)</f>
        <v>0</v>
      </c>
      <c r="R30" s="14">
        <f>IF($P$2=Alapadat!$P30,Alapadat!$R30,0)</f>
        <v>0</v>
      </c>
      <c r="S30" s="14">
        <f t="shared" si="9"/>
        <v>0</v>
      </c>
      <c r="T30" s="14">
        <f t="shared" si="10"/>
        <v>0</v>
      </c>
      <c r="U30" s="14">
        <f t="shared" si="11"/>
        <v>0</v>
      </c>
      <c r="V30" s="14">
        <f t="shared" si="12"/>
        <v>0</v>
      </c>
      <c r="W30" s="14">
        <f t="shared" si="13"/>
        <v>0</v>
      </c>
      <c r="X30" s="14">
        <f t="shared" si="14"/>
        <v>0</v>
      </c>
      <c r="Z30" s="56">
        <f t="shared" si="81"/>
        <v>0</v>
      </c>
      <c r="AA30" s="14">
        <f>Szilv($P$2,Eredmény!$H$3,Q30)</f>
        <v>0</v>
      </c>
      <c r="AB30" s="14">
        <f t="shared" si="16"/>
        <v>0</v>
      </c>
      <c r="AC30" s="14">
        <f t="shared" si="17"/>
        <v>0</v>
      </c>
      <c r="AE30" s="14">
        <f>IF($AD$2=Alapadat!$P30,Alapadat!$Q30,0)</f>
        <v>0</v>
      </c>
      <c r="AF30" s="14">
        <f>IF($AD$2=Alapadat!$P30,Alapadat!$R30,0)</f>
        <v>0</v>
      </c>
      <c r="AG30" s="14">
        <f t="shared" si="18"/>
        <v>0</v>
      </c>
      <c r="AH30" s="14">
        <f t="shared" si="19"/>
        <v>0</v>
      </c>
      <c r="AI30" s="14">
        <f t="shared" si="20"/>
        <v>0</v>
      </c>
      <c r="AJ30" s="14">
        <f t="shared" si="21"/>
        <v>0</v>
      </c>
      <c r="AK30" s="14">
        <f t="shared" si="22"/>
        <v>0</v>
      </c>
      <c r="AL30" s="14">
        <f t="shared" si="23"/>
        <v>0</v>
      </c>
      <c r="AN30" s="56">
        <f t="shared" si="24"/>
        <v>0</v>
      </c>
      <c r="AO30" s="14">
        <f>Szilv($AD$2,Eredmény!$H$3,AE30)</f>
        <v>0</v>
      </c>
      <c r="AP30" s="14">
        <f t="shared" si="25"/>
        <v>0</v>
      </c>
      <c r="AQ30" s="14">
        <f t="shared" si="26"/>
        <v>0</v>
      </c>
      <c r="AS30" s="14">
        <f>IF($AR$2=Alapadat!$P30,Alapadat!$Q30,0)</f>
        <v>0</v>
      </c>
      <c r="AT30" s="14">
        <f>IF($AR$2=Alapadat!$P30,Alapadat!$R30,0)</f>
        <v>0</v>
      </c>
      <c r="AU30" s="14">
        <f t="shared" si="27"/>
        <v>0</v>
      </c>
      <c r="AV30" s="14">
        <f t="shared" si="28"/>
        <v>0</v>
      </c>
      <c r="AW30" s="14">
        <f t="shared" si="29"/>
        <v>0</v>
      </c>
      <c r="AX30" s="14">
        <f t="shared" si="30"/>
        <v>0</v>
      </c>
      <c r="AY30" s="14">
        <f t="shared" si="31"/>
        <v>0</v>
      </c>
      <c r="AZ30" s="14">
        <f t="shared" si="32"/>
        <v>0</v>
      </c>
      <c r="BB30" s="56">
        <f t="shared" si="33"/>
        <v>0</v>
      </c>
      <c r="BC30" s="14">
        <f>Szilv($AR$2,Eredmény!$H$3,AS30)</f>
        <v>0</v>
      </c>
      <c r="BD30" s="14">
        <f t="shared" si="34"/>
        <v>0</v>
      </c>
      <c r="BE30" s="14">
        <f t="shared" si="35"/>
        <v>0</v>
      </c>
      <c r="BG30" s="14">
        <f>IF($BF$2=Alapadat!$P30,Alapadat!$Q30,0)</f>
        <v>0</v>
      </c>
      <c r="BH30" s="14">
        <f>IF($BF$2=Alapadat!$P30,Alapadat!$R30,0)</f>
        <v>0</v>
      </c>
      <c r="BI30" s="14">
        <f t="shared" si="36"/>
        <v>0</v>
      </c>
      <c r="BJ30" s="14">
        <f t="shared" si="37"/>
        <v>0</v>
      </c>
      <c r="BK30" s="14">
        <f t="shared" si="38"/>
        <v>0</v>
      </c>
      <c r="BL30" s="14">
        <f t="shared" si="39"/>
        <v>0</v>
      </c>
      <c r="BM30" s="14">
        <f t="shared" si="40"/>
        <v>0</v>
      </c>
      <c r="BN30" s="14">
        <f t="shared" si="41"/>
        <v>0</v>
      </c>
      <c r="BP30" s="56">
        <f t="shared" si="42"/>
        <v>0</v>
      </c>
      <c r="BQ30" s="14">
        <f>Szilv($BF$2,Eredmény!$H$3,BG30)</f>
        <v>0</v>
      </c>
      <c r="BR30" s="14">
        <f t="shared" si="43"/>
        <v>0</v>
      </c>
      <c r="BS30" s="14">
        <f t="shared" si="44"/>
        <v>0</v>
      </c>
      <c r="BV30" s="14">
        <f>IF($BU$2=Alapadat!$P30,Alapadat!$Q30,0)</f>
        <v>0</v>
      </c>
      <c r="BW30" s="14">
        <f>IF($BU$2=Alapadat!$P30,Alapadat!$R30,0)</f>
        <v>0</v>
      </c>
      <c r="BX30" s="14">
        <f t="shared" si="45"/>
        <v>0</v>
      </c>
      <c r="BY30" s="14">
        <f t="shared" si="46"/>
        <v>0</v>
      </c>
      <c r="BZ30" s="14">
        <f t="shared" si="47"/>
        <v>0</v>
      </c>
      <c r="CA30" s="14">
        <f t="shared" si="48"/>
        <v>0</v>
      </c>
      <c r="CB30" s="14">
        <f t="shared" si="49"/>
        <v>0</v>
      </c>
      <c r="CC30" s="14">
        <f t="shared" si="50"/>
        <v>0</v>
      </c>
      <c r="CE30" s="56">
        <f t="shared" si="51"/>
        <v>0</v>
      </c>
      <c r="CF30" s="14">
        <f>Szilv($BU$2,Eredmény!$H$3,BV30)</f>
        <v>0</v>
      </c>
      <c r="CG30" s="14">
        <f t="shared" si="52"/>
        <v>0</v>
      </c>
      <c r="CH30" s="14">
        <f t="shared" si="53"/>
        <v>0</v>
      </c>
      <c r="CK30" s="14">
        <f>IF($CJ$2=Alapadat!$P30,Alapadat!$Q30,0)</f>
        <v>0</v>
      </c>
      <c r="CL30" s="14">
        <f>IF($CJ$2=Alapadat!$P30,Alapadat!$R30,0)</f>
        <v>0</v>
      </c>
      <c r="CM30" s="14">
        <f t="shared" si="54"/>
        <v>0</v>
      </c>
      <c r="CN30" s="14">
        <f t="shared" si="55"/>
        <v>0</v>
      </c>
      <c r="CO30" s="14">
        <f t="shared" si="56"/>
        <v>0</v>
      </c>
      <c r="CP30" s="14">
        <f t="shared" si="57"/>
        <v>0</v>
      </c>
      <c r="CQ30" s="14">
        <f t="shared" si="58"/>
        <v>0</v>
      </c>
      <c r="CR30" s="14">
        <f t="shared" si="59"/>
        <v>0</v>
      </c>
      <c r="CT30" s="56">
        <f t="shared" si="60"/>
        <v>0</v>
      </c>
      <c r="CU30" s="14">
        <f>Szilv($CJ$2,Eredmény!$H$3,CK30)</f>
        <v>0</v>
      </c>
      <c r="CV30" s="14">
        <f t="shared" si="61"/>
        <v>0</v>
      </c>
      <c r="CW30" s="14">
        <f t="shared" si="62"/>
        <v>0</v>
      </c>
      <c r="CZ30" s="14">
        <f>IF($CY$2=Alapadat!$P30,Alapadat!$Q30,0)</f>
        <v>0</v>
      </c>
      <c r="DA30" s="14">
        <f>IF($CY$2=Alapadat!$P30,Alapadat!$R30,0)</f>
        <v>0</v>
      </c>
      <c r="DB30" s="14">
        <f t="shared" si="63"/>
        <v>0</v>
      </c>
      <c r="DC30" s="14">
        <f t="shared" si="64"/>
        <v>0</v>
      </c>
      <c r="DD30" s="14">
        <f t="shared" si="65"/>
        <v>0</v>
      </c>
      <c r="DE30" s="14">
        <f t="shared" si="66"/>
        <v>0</v>
      </c>
      <c r="DF30" s="14">
        <f t="shared" si="67"/>
        <v>0</v>
      </c>
      <c r="DG30" s="14">
        <f t="shared" si="68"/>
        <v>0</v>
      </c>
      <c r="DI30" s="56">
        <f t="shared" si="69"/>
        <v>0</v>
      </c>
      <c r="DJ30" s="14">
        <f>Szilv($CY$2,Eredmény!$H$3,CZ30)</f>
        <v>0</v>
      </c>
      <c r="DK30" s="14">
        <f t="shared" si="70"/>
        <v>0</v>
      </c>
      <c r="DL30" s="14">
        <f t="shared" si="71"/>
        <v>0</v>
      </c>
      <c r="DO30" s="14">
        <f>IF($DN$2=Alapadat!$P30,Alapadat!$Q30,0)</f>
        <v>0</v>
      </c>
      <c r="DP30" s="14">
        <f>IF($DN$2=Alapadat!$P30,Alapadat!$R30,0)</f>
        <v>0</v>
      </c>
      <c r="DQ30" s="14">
        <f t="shared" si="72"/>
        <v>0</v>
      </c>
      <c r="DR30" s="14">
        <f t="shared" si="73"/>
        <v>0</v>
      </c>
      <c r="DS30" s="14">
        <f t="shared" si="74"/>
        <v>0</v>
      </c>
      <c r="DT30" s="14">
        <f t="shared" si="75"/>
        <v>0</v>
      </c>
      <c r="DU30" s="14">
        <f t="shared" si="76"/>
        <v>0</v>
      </c>
      <c r="DV30" s="14">
        <f t="shared" si="77"/>
        <v>0</v>
      </c>
      <c r="DX30" s="56">
        <f t="shared" si="78"/>
        <v>0</v>
      </c>
      <c r="DY30" s="14">
        <f>Szilv($DN$2,Eredmény!$H$3,DO30)</f>
        <v>0</v>
      </c>
      <c r="DZ30" s="14">
        <f t="shared" si="79"/>
        <v>0</v>
      </c>
      <c r="EA30" s="14">
        <f t="shared" si="80"/>
        <v>0</v>
      </c>
      <c r="EE30" s="17"/>
      <c r="EF30" s="17"/>
      <c r="EG30" s="17"/>
      <c r="EH30" s="17"/>
      <c r="ET30" s="17"/>
      <c r="EU30" s="17"/>
      <c r="EV30" s="17"/>
      <c r="EW30" s="17"/>
      <c r="FI30" s="17"/>
      <c r="FJ30" s="17"/>
      <c r="FK30" s="17"/>
      <c r="FL30" s="17"/>
    </row>
    <row r="31" spans="2:168">
      <c r="B31" s="14">
        <f>IF($A$2=Alapadat!$P31,Alapadat!$Q31,0)</f>
        <v>0</v>
      </c>
      <c r="C31" s="14">
        <f>IF($A$2=Alapadat!$P31,Alapadat!$R31,0)</f>
        <v>0</v>
      </c>
      <c r="D31" s="14">
        <f t="shared" si="0"/>
        <v>0</v>
      </c>
      <c r="E31" s="14">
        <f t="shared" si="1"/>
        <v>0</v>
      </c>
      <c r="F31" s="14">
        <f t="shared" si="2"/>
        <v>0</v>
      </c>
      <c r="G31" s="14">
        <f t="shared" si="3"/>
        <v>0</v>
      </c>
      <c r="H31" s="14">
        <f t="shared" si="4"/>
        <v>0</v>
      </c>
      <c r="I31" s="14">
        <f t="shared" si="5"/>
        <v>0</v>
      </c>
      <c r="L31" s="56">
        <f t="shared" si="6"/>
        <v>0</v>
      </c>
      <c r="M31" s="14">
        <f>Szilv($A$2,Eredmény!$H$3,B31)</f>
        <v>0</v>
      </c>
      <c r="N31" s="14">
        <f t="shared" si="7"/>
        <v>0</v>
      </c>
      <c r="O31" s="14">
        <f t="shared" si="8"/>
        <v>0</v>
      </c>
      <c r="Q31" s="14">
        <f>IF($P$2=Alapadat!$P31,Alapadat!$Q31,0)</f>
        <v>0</v>
      </c>
      <c r="R31" s="14">
        <f>IF($P$2=Alapadat!$P31,Alapadat!$R31,0)</f>
        <v>0</v>
      </c>
      <c r="S31" s="14">
        <f t="shared" si="9"/>
        <v>0</v>
      </c>
      <c r="T31" s="14">
        <f t="shared" si="10"/>
        <v>0</v>
      </c>
      <c r="U31" s="14">
        <f t="shared" si="11"/>
        <v>0</v>
      </c>
      <c r="V31" s="14">
        <f t="shared" si="12"/>
        <v>0</v>
      </c>
      <c r="W31" s="14">
        <f t="shared" si="13"/>
        <v>0</v>
      </c>
      <c r="X31" s="14">
        <f t="shared" si="14"/>
        <v>0</v>
      </c>
      <c r="Z31" s="56">
        <f t="shared" si="81"/>
        <v>0</v>
      </c>
      <c r="AA31" s="14">
        <f>Szilv($P$2,Eredmény!$H$3,Q31)</f>
        <v>0</v>
      </c>
      <c r="AB31" s="14">
        <f t="shared" si="16"/>
        <v>0</v>
      </c>
      <c r="AC31" s="14">
        <f t="shared" si="17"/>
        <v>0</v>
      </c>
      <c r="AE31" s="14">
        <f>IF($AD$2=Alapadat!$P31,Alapadat!$Q31,0)</f>
        <v>0</v>
      </c>
      <c r="AF31" s="14">
        <f>IF($AD$2=Alapadat!$P31,Alapadat!$R31,0)</f>
        <v>0</v>
      </c>
      <c r="AG31" s="14">
        <f t="shared" si="18"/>
        <v>0</v>
      </c>
      <c r="AH31" s="14">
        <f t="shared" si="19"/>
        <v>0</v>
      </c>
      <c r="AI31" s="14">
        <f t="shared" si="20"/>
        <v>0</v>
      </c>
      <c r="AJ31" s="14">
        <f t="shared" si="21"/>
        <v>0</v>
      </c>
      <c r="AK31" s="14">
        <f t="shared" si="22"/>
        <v>0</v>
      </c>
      <c r="AL31" s="14">
        <f t="shared" si="23"/>
        <v>0</v>
      </c>
      <c r="AN31" s="56">
        <f t="shared" si="24"/>
        <v>0</v>
      </c>
      <c r="AO31" s="14">
        <f>Szilv($AD$2,Eredmény!$H$3,AE31)</f>
        <v>0</v>
      </c>
      <c r="AP31" s="14">
        <f t="shared" si="25"/>
        <v>0</v>
      </c>
      <c r="AQ31" s="14">
        <f t="shared" si="26"/>
        <v>0</v>
      </c>
      <c r="AS31" s="14">
        <f>IF($AR$2=Alapadat!$P31,Alapadat!$Q31,0)</f>
        <v>0</v>
      </c>
      <c r="AT31" s="14">
        <f>IF($AR$2=Alapadat!$P31,Alapadat!$R31,0)</f>
        <v>0</v>
      </c>
      <c r="AU31" s="14">
        <f t="shared" si="27"/>
        <v>0</v>
      </c>
      <c r="AV31" s="14">
        <f t="shared" si="28"/>
        <v>0</v>
      </c>
      <c r="AW31" s="14">
        <f t="shared" si="29"/>
        <v>0</v>
      </c>
      <c r="AX31" s="14">
        <f t="shared" si="30"/>
        <v>0</v>
      </c>
      <c r="AY31" s="14">
        <f t="shared" si="31"/>
        <v>0</v>
      </c>
      <c r="AZ31" s="14">
        <f t="shared" si="32"/>
        <v>0</v>
      </c>
      <c r="BB31" s="56">
        <f t="shared" si="33"/>
        <v>0</v>
      </c>
      <c r="BC31" s="14">
        <f>Szilv($AR$2,Eredmény!$H$3,AS31)</f>
        <v>0</v>
      </c>
      <c r="BD31" s="14">
        <f t="shared" si="34"/>
        <v>0</v>
      </c>
      <c r="BE31" s="14">
        <f t="shared" si="35"/>
        <v>0</v>
      </c>
      <c r="BG31" s="14">
        <f>IF($BF$2=Alapadat!$P31,Alapadat!$Q31,0)</f>
        <v>0</v>
      </c>
      <c r="BH31" s="14">
        <f>IF($BF$2=Alapadat!$P31,Alapadat!$R31,0)</f>
        <v>0</v>
      </c>
      <c r="BI31" s="14">
        <f t="shared" si="36"/>
        <v>0</v>
      </c>
      <c r="BJ31" s="14">
        <f t="shared" si="37"/>
        <v>0</v>
      </c>
      <c r="BK31" s="14">
        <f t="shared" si="38"/>
        <v>0</v>
      </c>
      <c r="BL31" s="14">
        <f t="shared" si="39"/>
        <v>0</v>
      </c>
      <c r="BM31" s="14">
        <f t="shared" si="40"/>
        <v>0</v>
      </c>
      <c r="BN31" s="14">
        <f t="shared" si="41"/>
        <v>0</v>
      </c>
      <c r="BP31" s="56">
        <f t="shared" si="42"/>
        <v>0</v>
      </c>
      <c r="BQ31" s="14">
        <f>Szilv($BF$2,Eredmény!$H$3,BG31)</f>
        <v>0</v>
      </c>
      <c r="BR31" s="14">
        <f t="shared" si="43"/>
        <v>0</v>
      </c>
      <c r="BS31" s="14">
        <f t="shared" si="44"/>
        <v>0</v>
      </c>
      <c r="BV31" s="14">
        <f>IF($BU$2=Alapadat!$P31,Alapadat!$Q31,0)</f>
        <v>0</v>
      </c>
      <c r="BW31" s="14">
        <f>IF($BU$2=Alapadat!$P31,Alapadat!$R31,0)</f>
        <v>0</v>
      </c>
      <c r="BX31" s="14">
        <f t="shared" si="45"/>
        <v>0</v>
      </c>
      <c r="BY31" s="14">
        <f t="shared" si="46"/>
        <v>0</v>
      </c>
      <c r="BZ31" s="14">
        <f t="shared" si="47"/>
        <v>0</v>
      </c>
      <c r="CA31" s="14">
        <f t="shared" si="48"/>
        <v>0</v>
      </c>
      <c r="CB31" s="14">
        <f t="shared" si="49"/>
        <v>0</v>
      </c>
      <c r="CC31" s="14">
        <f t="shared" si="50"/>
        <v>0</v>
      </c>
      <c r="CE31" s="56">
        <f t="shared" si="51"/>
        <v>0</v>
      </c>
      <c r="CF31" s="14">
        <f>Szilv($BU$2,Eredmény!$H$3,BV31)</f>
        <v>0</v>
      </c>
      <c r="CG31" s="14">
        <f t="shared" si="52"/>
        <v>0</v>
      </c>
      <c r="CH31" s="14">
        <f t="shared" si="53"/>
        <v>0</v>
      </c>
      <c r="CK31" s="14">
        <f>IF($CJ$2=Alapadat!$P31,Alapadat!$Q31,0)</f>
        <v>0</v>
      </c>
      <c r="CL31" s="14">
        <f>IF($CJ$2=Alapadat!$P31,Alapadat!$R31,0)</f>
        <v>0</v>
      </c>
      <c r="CM31" s="14">
        <f t="shared" si="54"/>
        <v>0</v>
      </c>
      <c r="CN31" s="14">
        <f t="shared" si="55"/>
        <v>0</v>
      </c>
      <c r="CO31" s="14">
        <f t="shared" si="56"/>
        <v>0</v>
      </c>
      <c r="CP31" s="14">
        <f t="shared" si="57"/>
        <v>0</v>
      </c>
      <c r="CQ31" s="14">
        <f t="shared" si="58"/>
        <v>0</v>
      </c>
      <c r="CR31" s="14">
        <f t="shared" si="59"/>
        <v>0</v>
      </c>
      <c r="CT31" s="56">
        <f t="shared" si="60"/>
        <v>0</v>
      </c>
      <c r="CU31" s="14">
        <f>Szilv($CJ$2,Eredmény!$H$3,CK31)</f>
        <v>0</v>
      </c>
      <c r="CV31" s="14">
        <f t="shared" si="61"/>
        <v>0</v>
      </c>
      <c r="CW31" s="14">
        <f t="shared" si="62"/>
        <v>0</v>
      </c>
      <c r="CZ31" s="14">
        <f>IF($CY$2=Alapadat!$P31,Alapadat!$Q31,0)</f>
        <v>0</v>
      </c>
      <c r="DA31" s="14">
        <f>IF($CY$2=Alapadat!$P31,Alapadat!$R31,0)</f>
        <v>0</v>
      </c>
      <c r="DB31" s="14">
        <f t="shared" si="63"/>
        <v>0</v>
      </c>
      <c r="DC31" s="14">
        <f t="shared" si="64"/>
        <v>0</v>
      </c>
      <c r="DD31" s="14">
        <f t="shared" si="65"/>
        <v>0</v>
      </c>
      <c r="DE31" s="14">
        <f t="shared" si="66"/>
        <v>0</v>
      </c>
      <c r="DF31" s="14">
        <f t="shared" si="67"/>
        <v>0</v>
      </c>
      <c r="DG31" s="14">
        <f t="shared" si="68"/>
        <v>0</v>
      </c>
      <c r="DI31" s="56">
        <f t="shared" si="69"/>
        <v>0</v>
      </c>
      <c r="DJ31" s="14">
        <f>Szilv($CY$2,Eredmény!$H$3,CZ31)</f>
        <v>0</v>
      </c>
      <c r="DK31" s="14">
        <f t="shared" si="70"/>
        <v>0</v>
      </c>
      <c r="DL31" s="14">
        <f t="shared" si="71"/>
        <v>0</v>
      </c>
      <c r="DO31" s="14">
        <f>IF($DN$2=Alapadat!$P31,Alapadat!$Q31,0)</f>
        <v>0</v>
      </c>
      <c r="DP31" s="14">
        <f>IF($DN$2=Alapadat!$P31,Alapadat!$R31,0)</f>
        <v>0</v>
      </c>
      <c r="DQ31" s="14">
        <f t="shared" si="72"/>
        <v>0</v>
      </c>
      <c r="DR31" s="14">
        <f t="shared" si="73"/>
        <v>0</v>
      </c>
      <c r="DS31" s="14">
        <f t="shared" si="74"/>
        <v>0</v>
      </c>
      <c r="DT31" s="14">
        <f t="shared" si="75"/>
        <v>0</v>
      </c>
      <c r="DU31" s="14">
        <f t="shared" si="76"/>
        <v>0</v>
      </c>
      <c r="DV31" s="14">
        <f t="shared" si="77"/>
        <v>0</v>
      </c>
      <c r="DX31" s="56">
        <f t="shared" si="78"/>
        <v>0</v>
      </c>
      <c r="DY31" s="14">
        <f>Szilv($DN$2,Eredmény!$H$3,DO31)</f>
        <v>0</v>
      </c>
      <c r="DZ31" s="14">
        <f t="shared" si="79"/>
        <v>0</v>
      </c>
      <c r="EA31" s="14">
        <f t="shared" si="80"/>
        <v>0</v>
      </c>
      <c r="EE31" s="17"/>
      <c r="EF31" s="17"/>
      <c r="EG31" s="17"/>
      <c r="EH31" s="17"/>
      <c r="ET31" s="17"/>
      <c r="EU31" s="17"/>
      <c r="EV31" s="17"/>
      <c r="EW31" s="17"/>
      <c r="FI31" s="17"/>
      <c r="FJ31" s="17"/>
      <c r="FK31" s="17"/>
      <c r="FL31" s="17"/>
    </row>
    <row r="32" spans="2:168">
      <c r="B32" s="14">
        <f>IF($A$2=Alapadat!$P32,Alapadat!$Q32,0)</f>
        <v>0</v>
      </c>
      <c r="C32" s="14">
        <f>IF($A$2=Alapadat!$P32,Alapadat!$R32,0)</f>
        <v>0</v>
      </c>
      <c r="D32" s="14">
        <f t="shared" si="0"/>
        <v>0</v>
      </c>
      <c r="E32" s="14">
        <f t="shared" si="1"/>
        <v>0</v>
      </c>
      <c r="F32" s="14">
        <f t="shared" si="2"/>
        <v>0</v>
      </c>
      <c r="G32" s="14">
        <f t="shared" si="3"/>
        <v>0</v>
      </c>
      <c r="H32" s="14">
        <f t="shared" si="4"/>
        <v>0</v>
      </c>
      <c r="I32" s="14">
        <f t="shared" si="5"/>
        <v>0</v>
      </c>
      <c r="L32" s="56">
        <f t="shared" si="6"/>
        <v>0</v>
      </c>
      <c r="M32" s="14">
        <f>Szilv($A$2,Eredmény!$H$3,B32)</f>
        <v>0</v>
      </c>
      <c r="N32" s="14">
        <f t="shared" si="7"/>
        <v>0</v>
      </c>
      <c r="O32" s="14">
        <f t="shared" si="8"/>
        <v>0</v>
      </c>
      <c r="Q32" s="14">
        <f>IF($P$2=Alapadat!$P32,Alapadat!$Q32,0)</f>
        <v>0</v>
      </c>
      <c r="R32" s="14">
        <f>IF($P$2=Alapadat!$P32,Alapadat!$R32,0)</f>
        <v>0</v>
      </c>
      <c r="S32" s="14">
        <f t="shared" si="9"/>
        <v>0</v>
      </c>
      <c r="T32" s="14">
        <f t="shared" si="10"/>
        <v>0</v>
      </c>
      <c r="U32" s="14">
        <f t="shared" si="11"/>
        <v>0</v>
      </c>
      <c r="V32" s="14">
        <f t="shared" si="12"/>
        <v>0</v>
      </c>
      <c r="W32" s="14">
        <f t="shared" si="13"/>
        <v>0</v>
      </c>
      <c r="X32" s="14">
        <f t="shared" si="14"/>
        <v>0</v>
      </c>
      <c r="Z32" s="56">
        <f t="shared" si="81"/>
        <v>0</v>
      </c>
      <c r="AA32" s="14">
        <f>Szilv($P$2,Eredmény!$H$3,Q32)</f>
        <v>0</v>
      </c>
      <c r="AB32" s="14">
        <f t="shared" si="16"/>
        <v>0</v>
      </c>
      <c r="AC32" s="14">
        <f t="shared" si="17"/>
        <v>0</v>
      </c>
      <c r="AE32" s="14">
        <f>IF($AD$2=Alapadat!$P32,Alapadat!$Q32,0)</f>
        <v>0</v>
      </c>
      <c r="AF32" s="14">
        <f>IF($AD$2=Alapadat!$P32,Alapadat!$R32,0)</f>
        <v>0</v>
      </c>
      <c r="AG32" s="14">
        <f t="shared" si="18"/>
        <v>0</v>
      </c>
      <c r="AH32" s="14">
        <f t="shared" si="19"/>
        <v>0</v>
      </c>
      <c r="AI32" s="14">
        <f t="shared" si="20"/>
        <v>0</v>
      </c>
      <c r="AJ32" s="14">
        <f t="shared" si="21"/>
        <v>0</v>
      </c>
      <c r="AK32" s="14">
        <f t="shared" si="22"/>
        <v>0</v>
      </c>
      <c r="AL32" s="14">
        <f t="shared" si="23"/>
        <v>0</v>
      </c>
      <c r="AN32" s="56">
        <f t="shared" si="24"/>
        <v>0</v>
      </c>
      <c r="AO32" s="14">
        <f>Szilv($AD$2,Eredmény!$H$3,AE32)</f>
        <v>0</v>
      </c>
      <c r="AP32" s="14">
        <f t="shared" si="25"/>
        <v>0</v>
      </c>
      <c r="AQ32" s="14">
        <f t="shared" si="26"/>
        <v>0</v>
      </c>
      <c r="AS32" s="14">
        <f>IF($AR$2=Alapadat!$P32,Alapadat!$Q32,0)</f>
        <v>0</v>
      </c>
      <c r="AT32" s="14">
        <f>IF($AR$2=Alapadat!$P32,Alapadat!$R32,0)</f>
        <v>0</v>
      </c>
      <c r="AU32" s="14">
        <f t="shared" si="27"/>
        <v>0</v>
      </c>
      <c r="AV32" s="14">
        <f t="shared" si="28"/>
        <v>0</v>
      </c>
      <c r="AW32" s="14">
        <f t="shared" si="29"/>
        <v>0</v>
      </c>
      <c r="AX32" s="14">
        <f t="shared" si="30"/>
        <v>0</v>
      </c>
      <c r="AY32" s="14">
        <f t="shared" si="31"/>
        <v>0</v>
      </c>
      <c r="AZ32" s="14">
        <f t="shared" si="32"/>
        <v>0</v>
      </c>
      <c r="BB32" s="56">
        <f t="shared" si="33"/>
        <v>0</v>
      </c>
      <c r="BC32" s="14">
        <f>Szilv($AR$2,Eredmény!$H$3,AS32)</f>
        <v>0</v>
      </c>
      <c r="BD32" s="14">
        <f t="shared" si="34"/>
        <v>0</v>
      </c>
      <c r="BE32" s="14">
        <f t="shared" si="35"/>
        <v>0</v>
      </c>
      <c r="BG32" s="14">
        <f>IF($BF$2=Alapadat!$P32,Alapadat!$Q32,0)</f>
        <v>0</v>
      </c>
      <c r="BH32" s="14">
        <f>IF($BF$2=Alapadat!$P32,Alapadat!$R32,0)</f>
        <v>0</v>
      </c>
      <c r="BI32" s="14">
        <f t="shared" si="36"/>
        <v>0</v>
      </c>
      <c r="BJ32" s="14">
        <f t="shared" si="37"/>
        <v>0</v>
      </c>
      <c r="BK32" s="14">
        <f t="shared" si="38"/>
        <v>0</v>
      </c>
      <c r="BL32" s="14">
        <f t="shared" si="39"/>
        <v>0</v>
      </c>
      <c r="BM32" s="14">
        <f t="shared" si="40"/>
        <v>0</v>
      </c>
      <c r="BN32" s="14">
        <f t="shared" si="41"/>
        <v>0</v>
      </c>
      <c r="BP32" s="56">
        <f t="shared" si="42"/>
        <v>0</v>
      </c>
      <c r="BQ32" s="14">
        <f>Szilv($BF$2,Eredmény!$H$3,BG32)</f>
        <v>0</v>
      </c>
      <c r="BR32" s="14">
        <f t="shared" si="43"/>
        <v>0</v>
      </c>
      <c r="BS32" s="14">
        <f t="shared" si="44"/>
        <v>0</v>
      </c>
      <c r="BV32" s="14">
        <f>IF($BU$2=Alapadat!$P32,Alapadat!$Q32,0)</f>
        <v>0</v>
      </c>
      <c r="BW32" s="14">
        <f>IF($BU$2=Alapadat!$P32,Alapadat!$R32,0)</f>
        <v>0</v>
      </c>
      <c r="BX32" s="14">
        <f t="shared" si="45"/>
        <v>0</v>
      </c>
      <c r="BY32" s="14">
        <f t="shared" si="46"/>
        <v>0</v>
      </c>
      <c r="BZ32" s="14">
        <f t="shared" si="47"/>
        <v>0</v>
      </c>
      <c r="CA32" s="14">
        <f t="shared" si="48"/>
        <v>0</v>
      </c>
      <c r="CB32" s="14">
        <f t="shared" si="49"/>
        <v>0</v>
      </c>
      <c r="CC32" s="14">
        <f t="shared" si="50"/>
        <v>0</v>
      </c>
      <c r="CE32" s="56">
        <f t="shared" si="51"/>
        <v>0</v>
      </c>
      <c r="CF32" s="14">
        <f>Szilv($BU$2,Eredmény!$H$3,BV32)</f>
        <v>0</v>
      </c>
      <c r="CG32" s="14">
        <f t="shared" si="52"/>
        <v>0</v>
      </c>
      <c r="CH32" s="14">
        <f t="shared" si="53"/>
        <v>0</v>
      </c>
      <c r="CK32" s="14">
        <f>IF($CJ$2=Alapadat!$P32,Alapadat!$Q32,0)</f>
        <v>0</v>
      </c>
      <c r="CL32" s="14">
        <f>IF($CJ$2=Alapadat!$P32,Alapadat!$R32,0)</f>
        <v>0</v>
      </c>
      <c r="CM32" s="14">
        <f t="shared" si="54"/>
        <v>0</v>
      </c>
      <c r="CN32" s="14">
        <f t="shared" si="55"/>
        <v>0</v>
      </c>
      <c r="CO32" s="14">
        <f t="shared" si="56"/>
        <v>0</v>
      </c>
      <c r="CP32" s="14">
        <f t="shared" si="57"/>
        <v>0</v>
      </c>
      <c r="CQ32" s="14">
        <f t="shared" si="58"/>
        <v>0</v>
      </c>
      <c r="CR32" s="14">
        <f t="shared" si="59"/>
        <v>0</v>
      </c>
      <c r="CT32" s="56">
        <f t="shared" si="60"/>
        <v>0</v>
      </c>
      <c r="CU32" s="14">
        <f>Szilv($CJ$2,Eredmény!$H$3,CK32)</f>
        <v>0</v>
      </c>
      <c r="CV32" s="14">
        <f t="shared" si="61"/>
        <v>0</v>
      </c>
      <c r="CW32" s="14">
        <f t="shared" si="62"/>
        <v>0</v>
      </c>
      <c r="CZ32" s="14">
        <f>IF($CY$2=Alapadat!$P32,Alapadat!$Q32,0)</f>
        <v>0</v>
      </c>
      <c r="DA32" s="14">
        <f>IF($CY$2=Alapadat!$P32,Alapadat!$R32,0)</f>
        <v>0</v>
      </c>
      <c r="DB32" s="14">
        <f t="shared" si="63"/>
        <v>0</v>
      </c>
      <c r="DC32" s="14">
        <f t="shared" si="64"/>
        <v>0</v>
      </c>
      <c r="DD32" s="14">
        <f t="shared" si="65"/>
        <v>0</v>
      </c>
      <c r="DE32" s="14">
        <f t="shared" si="66"/>
        <v>0</v>
      </c>
      <c r="DF32" s="14">
        <f t="shared" si="67"/>
        <v>0</v>
      </c>
      <c r="DG32" s="14">
        <f t="shared" si="68"/>
        <v>0</v>
      </c>
      <c r="DI32" s="56">
        <f t="shared" si="69"/>
        <v>0</v>
      </c>
      <c r="DJ32" s="14">
        <f>Szilv($CY$2,Eredmény!$H$3,CZ32)</f>
        <v>0</v>
      </c>
      <c r="DK32" s="14">
        <f t="shared" si="70"/>
        <v>0</v>
      </c>
      <c r="DL32" s="14">
        <f t="shared" si="71"/>
        <v>0</v>
      </c>
      <c r="DO32" s="14">
        <f>IF($DN$2=Alapadat!$P32,Alapadat!$Q32,0)</f>
        <v>0</v>
      </c>
      <c r="DP32" s="14">
        <f>IF($DN$2=Alapadat!$P32,Alapadat!$R32,0)</f>
        <v>0</v>
      </c>
      <c r="DQ32" s="14">
        <f t="shared" si="72"/>
        <v>0</v>
      </c>
      <c r="DR32" s="14">
        <f t="shared" si="73"/>
        <v>0</v>
      </c>
      <c r="DS32" s="14">
        <f t="shared" si="74"/>
        <v>0</v>
      </c>
      <c r="DT32" s="14">
        <f t="shared" si="75"/>
        <v>0</v>
      </c>
      <c r="DU32" s="14">
        <f t="shared" si="76"/>
        <v>0</v>
      </c>
      <c r="DV32" s="14">
        <f t="shared" si="77"/>
        <v>0</v>
      </c>
      <c r="DX32" s="56">
        <f t="shared" si="78"/>
        <v>0</v>
      </c>
      <c r="DY32" s="14">
        <f>Szilv($DN$2,Eredmény!$H$3,DO32)</f>
        <v>0</v>
      </c>
      <c r="DZ32" s="14">
        <f t="shared" si="79"/>
        <v>0</v>
      </c>
      <c r="EA32" s="14">
        <f t="shared" si="80"/>
        <v>0</v>
      </c>
      <c r="EE32" s="17"/>
      <c r="EF32" s="17"/>
      <c r="EG32" s="17"/>
      <c r="EH32" s="17"/>
      <c r="ET32" s="17"/>
      <c r="EU32" s="17"/>
      <c r="EV32" s="17"/>
      <c r="EW32" s="17"/>
      <c r="FI32" s="17"/>
      <c r="FJ32" s="17"/>
      <c r="FK32" s="17"/>
      <c r="FL32" s="17"/>
    </row>
    <row r="33" spans="2:168">
      <c r="B33" s="14">
        <f>IF($A$2=Alapadat!$P33,Alapadat!$Q33,0)</f>
        <v>0</v>
      </c>
      <c r="C33" s="14">
        <f>IF($A$2=Alapadat!$P33,Alapadat!$R33,0)</f>
        <v>0</v>
      </c>
      <c r="D33" s="14">
        <f t="shared" si="0"/>
        <v>0</v>
      </c>
      <c r="E33" s="14">
        <f t="shared" si="1"/>
        <v>0</v>
      </c>
      <c r="F33" s="14">
        <f t="shared" si="2"/>
        <v>0</v>
      </c>
      <c r="G33" s="14">
        <f t="shared" si="3"/>
        <v>0</v>
      </c>
      <c r="H33" s="14">
        <f t="shared" si="4"/>
        <v>0</v>
      </c>
      <c r="I33" s="14">
        <f t="shared" si="5"/>
        <v>0</v>
      </c>
      <c r="L33" s="56">
        <f t="shared" si="6"/>
        <v>0</v>
      </c>
      <c r="M33" s="14">
        <f>Szilv($A$2,Eredmény!$H$3,B33)</f>
        <v>0</v>
      </c>
      <c r="N33" s="14">
        <f t="shared" si="7"/>
        <v>0</v>
      </c>
      <c r="O33" s="14">
        <f t="shared" si="8"/>
        <v>0</v>
      </c>
      <c r="Q33" s="14">
        <f>IF($P$2=Alapadat!$P33,Alapadat!$Q33,0)</f>
        <v>0</v>
      </c>
      <c r="R33" s="14">
        <f>IF($P$2=Alapadat!$P33,Alapadat!$R33,0)</f>
        <v>0</v>
      </c>
      <c r="S33" s="14">
        <f t="shared" si="9"/>
        <v>0</v>
      </c>
      <c r="T33" s="14">
        <f t="shared" si="10"/>
        <v>0</v>
      </c>
      <c r="U33" s="14">
        <f t="shared" si="11"/>
        <v>0</v>
      </c>
      <c r="V33" s="14">
        <f t="shared" si="12"/>
        <v>0</v>
      </c>
      <c r="W33" s="14">
        <f t="shared" si="13"/>
        <v>0</v>
      </c>
      <c r="X33" s="14">
        <f t="shared" si="14"/>
        <v>0</v>
      </c>
      <c r="Z33" s="56">
        <f t="shared" si="81"/>
        <v>0</v>
      </c>
      <c r="AA33" s="14">
        <f>Szilv($P$2,Eredmény!$H$3,Q33)</f>
        <v>0</v>
      </c>
      <c r="AB33" s="14">
        <f t="shared" si="16"/>
        <v>0</v>
      </c>
      <c r="AC33" s="14">
        <f t="shared" si="17"/>
        <v>0</v>
      </c>
      <c r="AE33" s="14">
        <f>IF($AD$2=Alapadat!$P33,Alapadat!$Q33,0)</f>
        <v>0</v>
      </c>
      <c r="AF33" s="14">
        <f>IF($AD$2=Alapadat!$P33,Alapadat!$R33,0)</f>
        <v>0</v>
      </c>
      <c r="AG33" s="14">
        <f t="shared" si="18"/>
        <v>0</v>
      </c>
      <c r="AH33" s="14">
        <f t="shared" si="19"/>
        <v>0</v>
      </c>
      <c r="AI33" s="14">
        <f t="shared" si="20"/>
        <v>0</v>
      </c>
      <c r="AJ33" s="14">
        <f t="shared" si="21"/>
        <v>0</v>
      </c>
      <c r="AK33" s="14">
        <f t="shared" si="22"/>
        <v>0</v>
      </c>
      <c r="AL33" s="14">
        <f t="shared" si="23"/>
        <v>0</v>
      </c>
      <c r="AN33" s="56">
        <f t="shared" si="24"/>
        <v>0</v>
      </c>
      <c r="AO33" s="14">
        <f>Szilv($AD$2,Eredmény!$H$3,AE33)</f>
        <v>0</v>
      </c>
      <c r="AP33" s="14">
        <f t="shared" si="25"/>
        <v>0</v>
      </c>
      <c r="AQ33" s="14">
        <f t="shared" si="26"/>
        <v>0</v>
      </c>
      <c r="AS33" s="14">
        <f>IF($AR$2=Alapadat!$P33,Alapadat!$Q33,0)</f>
        <v>0</v>
      </c>
      <c r="AT33" s="14">
        <f>IF($AR$2=Alapadat!$P33,Alapadat!$R33,0)</f>
        <v>0</v>
      </c>
      <c r="AU33" s="14">
        <f t="shared" si="27"/>
        <v>0</v>
      </c>
      <c r="AV33" s="14">
        <f t="shared" si="28"/>
        <v>0</v>
      </c>
      <c r="AW33" s="14">
        <f t="shared" si="29"/>
        <v>0</v>
      </c>
      <c r="AX33" s="14">
        <f t="shared" si="30"/>
        <v>0</v>
      </c>
      <c r="AY33" s="14">
        <f t="shared" si="31"/>
        <v>0</v>
      </c>
      <c r="AZ33" s="14">
        <f t="shared" si="32"/>
        <v>0</v>
      </c>
      <c r="BB33" s="56">
        <f t="shared" si="33"/>
        <v>0</v>
      </c>
      <c r="BC33" s="14">
        <f>Szilv($AR$2,Eredmény!$H$3,AS33)</f>
        <v>0</v>
      </c>
      <c r="BD33" s="14">
        <f t="shared" si="34"/>
        <v>0</v>
      </c>
      <c r="BE33" s="14">
        <f t="shared" si="35"/>
        <v>0</v>
      </c>
      <c r="BG33" s="14">
        <f>IF($BF$2=Alapadat!$P33,Alapadat!$Q33,0)</f>
        <v>0</v>
      </c>
      <c r="BH33" s="14">
        <f>IF($BF$2=Alapadat!$P33,Alapadat!$R33,0)</f>
        <v>0</v>
      </c>
      <c r="BI33" s="14">
        <f t="shared" si="36"/>
        <v>0</v>
      </c>
      <c r="BJ33" s="14">
        <f t="shared" si="37"/>
        <v>0</v>
      </c>
      <c r="BK33" s="14">
        <f t="shared" si="38"/>
        <v>0</v>
      </c>
      <c r="BL33" s="14">
        <f t="shared" si="39"/>
        <v>0</v>
      </c>
      <c r="BM33" s="14">
        <f t="shared" si="40"/>
        <v>0</v>
      </c>
      <c r="BN33" s="14">
        <f t="shared" si="41"/>
        <v>0</v>
      </c>
      <c r="BP33" s="56">
        <f t="shared" si="42"/>
        <v>0</v>
      </c>
      <c r="BQ33" s="14">
        <f>Szilv($BF$2,Eredmény!$H$3,BG33)</f>
        <v>0</v>
      </c>
      <c r="BR33" s="14">
        <f t="shared" si="43"/>
        <v>0</v>
      </c>
      <c r="BS33" s="14">
        <f t="shared" si="44"/>
        <v>0</v>
      </c>
      <c r="BV33" s="14">
        <f>IF($BU$2=Alapadat!$P33,Alapadat!$Q33,0)</f>
        <v>0</v>
      </c>
      <c r="BW33" s="14">
        <f>IF($BU$2=Alapadat!$P33,Alapadat!$R33,0)</f>
        <v>0</v>
      </c>
      <c r="BX33" s="14">
        <f t="shared" si="45"/>
        <v>0</v>
      </c>
      <c r="BY33" s="14">
        <f t="shared" si="46"/>
        <v>0</v>
      </c>
      <c r="BZ33" s="14">
        <f t="shared" si="47"/>
        <v>0</v>
      </c>
      <c r="CA33" s="14">
        <f t="shared" si="48"/>
        <v>0</v>
      </c>
      <c r="CB33" s="14">
        <f t="shared" si="49"/>
        <v>0</v>
      </c>
      <c r="CC33" s="14">
        <f t="shared" si="50"/>
        <v>0</v>
      </c>
      <c r="CE33" s="56">
        <f t="shared" si="51"/>
        <v>0</v>
      </c>
      <c r="CF33" s="14">
        <f>Szilv($BU$2,Eredmény!$H$3,BV33)</f>
        <v>0</v>
      </c>
      <c r="CG33" s="14">
        <f t="shared" si="52"/>
        <v>0</v>
      </c>
      <c r="CH33" s="14">
        <f t="shared" si="53"/>
        <v>0</v>
      </c>
      <c r="CK33" s="14">
        <f>IF($CJ$2=Alapadat!$P33,Alapadat!$Q33,0)</f>
        <v>0</v>
      </c>
      <c r="CL33" s="14">
        <f>IF($CJ$2=Alapadat!$P33,Alapadat!$R33,0)</f>
        <v>0</v>
      </c>
      <c r="CM33" s="14">
        <f t="shared" si="54"/>
        <v>0</v>
      </c>
      <c r="CN33" s="14">
        <f t="shared" si="55"/>
        <v>0</v>
      </c>
      <c r="CO33" s="14">
        <f t="shared" si="56"/>
        <v>0</v>
      </c>
      <c r="CP33" s="14">
        <f t="shared" si="57"/>
        <v>0</v>
      </c>
      <c r="CQ33" s="14">
        <f t="shared" si="58"/>
        <v>0</v>
      </c>
      <c r="CR33" s="14">
        <f t="shared" si="59"/>
        <v>0</v>
      </c>
      <c r="CT33" s="56">
        <f t="shared" si="60"/>
        <v>0</v>
      </c>
      <c r="CU33" s="14">
        <f>Szilv($CJ$2,Eredmény!$H$3,CK33)</f>
        <v>0</v>
      </c>
      <c r="CV33" s="14">
        <f t="shared" si="61"/>
        <v>0</v>
      </c>
      <c r="CW33" s="14">
        <f t="shared" si="62"/>
        <v>0</v>
      </c>
      <c r="CZ33" s="14">
        <f>IF($CY$2=Alapadat!$P33,Alapadat!$Q33,0)</f>
        <v>0</v>
      </c>
      <c r="DA33" s="14">
        <f>IF($CY$2=Alapadat!$P33,Alapadat!$R33,0)</f>
        <v>0</v>
      </c>
      <c r="DB33" s="14">
        <f t="shared" si="63"/>
        <v>0</v>
      </c>
      <c r="DC33" s="14">
        <f t="shared" si="64"/>
        <v>0</v>
      </c>
      <c r="DD33" s="14">
        <f t="shared" si="65"/>
        <v>0</v>
      </c>
      <c r="DE33" s="14">
        <f t="shared" si="66"/>
        <v>0</v>
      </c>
      <c r="DF33" s="14">
        <f t="shared" si="67"/>
        <v>0</v>
      </c>
      <c r="DG33" s="14">
        <f t="shared" si="68"/>
        <v>0</v>
      </c>
      <c r="DI33" s="56">
        <f t="shared" si="69"/>
        <v>0</v>
      </c>
      <c r="DJ33" s="14">
        <f>Szilv($CY$2,Eredmény!$H$3,CZ33)</f>
        <v>0</v>
      </c>
      <c r="DK33" s="14">
        <f t="shared" si="70"/>
        <v>0</v>
      </c>
      <c r="DL33" s="14">
        <f t="shared" si="71"/>
        <v>0</v>
      </c>
      <c r="DO33" s="14">
        <f>IF($DN$2=Alapadat!$P33,Alapadat!$Q33,0)</f>
        <v>0</v>
      </c>
      <c r="DP33" s="14">
        <f>IF($DN$2=Alapadat!$P33,Alapadat!$R33,0)</f>
        <v>0</v>
      </c>
      <c r="DQ33" s="14">
        <f t="shared" si="72"/>
        <v>0</v>
      </c>
      <c r="DR33" s="14">
        <f t="shared" si="73"/>
        <v>0</v>
      </c>
      <c r="DS33" s="14">
        <f t="shared" si="74"/>
        <v>0</v>
      </c>
      <c r="DT33" s="14">
        <f t="shared" si="75"/>
        <v>0</v>
      </c>
      <c r="DU33" s="14">
        <f t="shared" si="76"/>
        <v>0</v>
      </c>
      <c r="DV33" s="14">
        <f t="shared" si="77"/>
        <v>0</v>
      </c>
      <c r="DX33" s="56">
        <f t="shared" si="78"/>
        <v>0</v>
      </c>
      <c r="DY33" s="14">
        <f>Szilv($DN$2,Eredmény!$H$3,DO33)</f>
        <v>0</v>
      </c>
      <c r="DZ33" s="14">
        <f t="shared" si="79"/>
        <v>0</v>
      </c>
      <c r="EA33" s="14">
        <f t="shared" si="80"/>
        <v>0</v>
      </c>
      <c r="EE33" s="17"/>
      <c r="EF33" s="17"/>
      <c r="EG33" s="17"/>
      <c r="EH33" s="17"/>
      <c r="ET33" s="17"/>
      <c r="EU33" s="17"/>
      <c r="EV33" s="17"/>
      <c r="EW33" s="17"/>
      <c r="FI33" s="17"/>
      <c r="FJ33" s="17"/>
      <c r="FK33" s="17"/>
      <c r="FL33" s="17"/>
    </row>
    <row r="34" spans="2:168">
      <c r="B34" s="14">
        <f>IF($A$2=Alapadat!$P34,Alapadat!$Q34,0)</f>
        <v>0</v>
      </c>
      <c r="C34" s="14">
        <f>IF($A$2=Alapadat!$P34,Alapadat!$R34,0)</f>
        <v>0</v>
      </c>
      <c r="D34" s="14">
        <f t="shared" si="0"/>
        <v>0</v>
      </c>
      <c r="E34" s="14">
        <f t="shared" si="1"/>
        <v>0</v>
      </c>
      <c r="F34" s="14">
        <f t="shared" si="2"/>
        <v>0</v>
      </c>
      <c r="G34" s="14">
        <f t="shared" si="3"/>
        <v>0</v>
      </c>
      <c r="H34" s="14">
        <f t="shared" si="4"/>
        <v>0</v>
      </c>
      <c r="I34" s="14">
        <f t="shared" si="5"/>
        <v>0</v>
      </c>
      <c r="L34" s="56">
        <f t="shared" si="6"/>
        <v>0</v>
      </c>
      <c r="M34" s="14">
        <f>Szilv($A$2,Eredmény!$H$3,B34)</f>
        <v>0</v>
      </c>
      <c r="N34" s="14">
        <f t="shared" si="7"/>
        <v>0</v>
      </c>
      <c r="O34" s="14">
        <f t="shared" si="8"/>
        <v>0</v>
      </c>
      <c r="Q34" s="14">
        <f>IF($P$2=Alapadat!$P34,Alapadat!$Q34,0)</f>
        <v>0</v>
      </c>
      <c r="R34" s="14">
        <f>IF($P$2=Alapadat!$P34,Alapadat!$R34,0)</f>
        <v>0</v>
      </c>
      <c r="S34" s="14">
        <f t="shared" si="9"/>
        <v>0</v>
      </c>
      <c r="T34" s="14">
        <f t="shared" si="10"/>
        <v>0</v>
      </c>
      <c r="U34" s="14">
        <f t="shared" si="11"/>
        <v>0</v>
      </c>
      <c r="V34" s="14">
        <f t="shared" si="12"/>
        <v>0</v>
      </c>
      <c r="W34" s="14">
        <f t="shared" si="13"/>
        <v>0</v>
      </c>
      <c r="X34" s="14">
        <f t="shared" si="14"/>
        <v>0</v>
      </c>
      <c r="Z34" s="56">
        <f t="shared" si="81"/>
        <v>0</v>
      </c>
      <c r="AA34" s="14">
        <f>Szilv($P$2,Eredmény!$H$3,Q34)</f>
        <v>0</v>
      </c>
      <c r="AB34" s="14">
        <f t="shared" si="16"/>
        <v>0</v>
      </c>
      <c r="AC34" s="14">
        <f t="shared" si="17"/>
        <v>0</v>
      </c>
      <c r="AE34" s="14">
        <f>IF($AD$2=Alapadat!$P34,Alapadat!$Q34,0)</f>
        <v>0</v>
      </c>
      <c r="AF34" s="14">
        <f>IF($AD$2=Alapadat!$P34,Alapadat!$R34,0)</f>
        <v>0</v>
      </c>
      <c r="AG34" s="14">
        <f t="shared" si="18"/>
        <v>0</v>
      </c>
      <c r="AH34" s="14">
        <f t="shared" si="19"/>
        <v>0</v>
      </c>
      <c r="AI34" s="14">
        <f t="shared" si="20"/>
        <v>0</v>
      </c>
      <c r="AJ34" s="14">
        <f t="shared" si="21"/>
        <v>0</v>
      </c>
      <c r="AK34" s="14">
        <f t="shared" si="22"/>
        <v>0</v>
      </c>
      <c r="AL34" s="14">
        <f t="shared" si="23"/>
        <v>0</v>
      </c>
      <c r="AN34" s="56">
        <f t="shared" si="24"/>
        <v>0</v>
      </c>
      <c r="AO34" s="14">
        <f>Szilv($AD$2,Eredmény!$H$3,AE34)</f>
        <v>0</v>
      </c>
      <c r="AP34" s="14">
        <f t="shared" si="25"/>
        <v>0</v>
      </c>
      <c r="AQ34" s="14">
        <f t="shared" si="26"/>
        <v>0</v>
      </c>
      <c r="AS34" s="14">
        <f>IF($AR$2=Alapadat!$P34,Alapadat!$Q34,0)</f>
        <v>0</v>
      </c>
      <c r="AT34" s="14">
        <f>IF($AR$2=Alapadat!$P34,Alapadat!$R34,0)</f>
        <v>0</v>
      </c>
      <c r="AU34" s="14">
        <f t="shared" si="27"/>
        <v>0</v>
      </c>
      <c r="AV34" s="14">
        <f t="shared" si="28"/>
        <v>0</v>
      </c>
      <c r="AW34" s="14">
        <f t="shared" si="29"/>
        <v>0</v>
      </c>
      <c r="AX34" s="14">
        <f t="shared" si="30"/>
        <v>0</v>
      </c>
      <c r="AY34" s="14">
        <f t="shared" si="31"/>
        <v>0</v>
      </c>
      <c r="AZ34" s="14">
        <f t="shared" si="32"/>
        <v>0</v>
      </c>
      <c r="BB34" s="56">
        <f t="shared" si="33"/>
        <v>0</v>
      </c>
      <c r="BC34" s="14">
        <f>Szilv($AR$2,Eredmény!$H$3,AS34)</f>
        <v>0</v>
      </c>
      <c r="BD34" s="14">
        <f t="shared" si="34"/>
        <v>0</v>
      </c>
      <c r="BE34" s="14">
        <f t="shared" si="35"/>
        <v>0</v>
      </c>
      <c r="BG34" s="14">
        <f>IF($BF$2=Alapadat!$P34,Alapadat!$Q34,0)</f>
        <v>0</v>
      </c>
      <c r="BH34" s="14">
        <f>IF($BF$2=Alapadat!$P34,Alapadat!$R34,0)</f>
        <v>0</v>
      </c>
      <c r="BI34" s="14">
        <f t="shared" si="36"/>
        <v>0</v>
      </c>
      <c r="BJ34" s="14">
        <f t="shared" si="37"/>
        <v>0</v>
      </c>
      <c r="BK34" s="14">
        <f t="shared" si="38"/>
        <v>0</v>
      </c>
      <c r="BL34" s="14">
        <f t="shared" si="39"/>
        <v>0</v>
      </c>
      <c r="BM34" s="14">
        <f t="shared" si="40"/>
        <v>0</v>
      </c>
      <c r="BN34" s="14">
        <f t="shared" si="41"/>
        <v>0</v>
      </c>
      <c r="BP34" s="56">
        <f t="shared" si="42"/>
        <v>0</v>
      </c>
      <c r="BQ34" s="14">
        <f>Szilv($BF$2,Eredmény!$H$3,BG34)</f>
        <v>0</v>
      </c>
      <c r="BR34" s="14">
        <f t="shared" si="43"/>
        <v>0</v>
      </c>
      <c r="BS34" s="14">
        <f t="shared" si="44"/>
        <v>0</v>
      </c>
      <c r="BV34" s="14">
        <f>IF($BU$2=Alapadat!$P34,Alapadat!$Q34,0)</f>
        <v>0</v>
      </c>
      <c r="BW34" s="14">
        <f>IF($BU$2=Alapadat!$P34,Alapadat!$R34,0)</f>
        <v>0</v>
      </c>
      <c r="BX34" s="14">
        <f t="shared" si="45"/>
        <v>0</v>
      </c>
      <c r="BY34" s="14">
        <f t="shared" si="46"/>
        <v>0</v>
      </c>
      <c r="BZ34" s="14">
        <f t="shared" si="47"/>
        <v>0</v>
      </c>
      <c r="CA34" s="14">
        <f t="shared" si="48"/>
        <v>0</v>
      </c>
      <c r="CB34" s="14">
        <f t="shared" si="49"/>
        <v>0</v>
      </c>
      <c r="CC34" s="14">
        <f t="shared" si="50"/>
        <v>0</v>
      </c>
      <c r="CE34" s="56">
        <f t="shared" si="51"/>
        <v>0</v>
      </c>
      <c r="CF34" s="14">
        <f>Szilv($BU$2,Eredmény!$H$3,BV34)</f>
        <v>0</v>
      </c>
      <c r="CG34" s="14">
        <f t="shared" si="52"/>
        <v>0</v>
      </c>
      <c r="CH34" s="14">
        <f t="shared" si="53"/>
        <v>0</v>
      </c>
      <c r="CK34" s="14">
        <f>IF($CJ$2=Alapadat!$P34,Alapadat!$Q34,0)</f>
        <v>0</v>
      </c>
      <c r="CL34" s="14">
        <f>IF($CJ$2=Alapadat!$P34,Alapadat!$R34,0)</f>
        <v>0</v>
      </c>
      <c r="CM34" s="14">
        <f t="shared" si="54"/>
        <v>0</v>
      </c>
      <c r="CN34" s="14">
        <f t="shared" si="55"/>
        <v>0</v>
      </c>
      <c r="CO34" s="14">
        <f t="shared" si="56"/>
        <v>0</v>
      </c>
      <c r="CP34" s="14">
        <f t="shared" si="57"/>
        <v>0</v>
      </c>
      <c r="CQ34" s="14">
        <f t="shared" si="58"/>
        <v>0</v>
      </c>
      <c r="CR34" s="14">
        <f t="shared" si="59"/>
        <v>0</v>
      </c>
      <c r="CT34" s="56">
        <f t="shared" si="60"/>
        <v>0</v>
      </c>
      <c r="CU34" s="14">
        <f>Szilv($CJ$2,Eredmény!$H$3,CK34)</f>
        <v>0</v>
      </c>
      <c r="CV34" s="14">
        <f t="shared" si="61"/>
        <v>0</v>
      </c>
      <c r="CW34" s="14">
        <f t="shared" si="62"/>
        <v>0</v>
      </c>
      <c r="CZ34" s="14">
        <f>IF($CY$2=Alapadat!$P34,Alapadat!$Q34,0)</f>
        <v>0</v>
      </c>
      <c r="DA34" s="14">
        <f>IF($CY$2=Alapadat!$P34,Alapadat!$R34,0)</f>
        <v>0</v>
      </c>
      <c r="DB34" s="14">
        <f t="shared" si="63"/>
        <v>0</v>
      </c>
      <c r="DC34" s="14">
        <f t="shared" si="64"/>
        <v>0</v>
      </c>
      <c r="DD34" s="14">
        <f t="shared" si="65"/>
        <v>0</v>
      </c>
      <c r="DE34" s="14">
        <f t="shared" si="66"/>
        <v>0</v>
      </c>
      <c r="DF34" s="14">
        <f t="shared" si="67"/>
        <v>0</v>
      </c>
      <c r="DG34" s="14">
        <f t="shared" si="68"/>
        <v>0</v>
      </c>
      <c r="DI34" s="56">
        <f t="shared" si="69"/>
        <v>0</v>
      </c>
      <c r="DJ34" s="14">
        <f>Szilv($CY$2,Eredmény!$H$3,CZ34)</f>
        <v>0</v>
      </c>
      <c r="DK34" s="14">
        <f t="shared" si="70"/>
        <v>0</v>
      </c>
      <c r="DL34" s="14">
        <f t="shared" si="71"/>
        <v>0</v>
      </c>
      <c r="DO34" s="14">
        <f>IF($DN$2=Alapadat!$P34,Alapadat!$Q34,0)</f>
        <v>0</v>
      </c>
      <c r="DP34" s="14">
        <f>IF($DN$2=Alapadat!$P34,Alapadat!$R34,0)</f>
        <v>0</v>
      </c>
      <c r="DQ34" s="14">
        <f t="shared" si="72"/>
        <v>0</v>
      </c>
      <c r="DR34" s="14">
        <f t="shared" si="73"/>
        <v>0</v>
      </c>
      <c r="DS34" s="14">
        <f t="shared" si="74"/>
        <v>0</v>
      </c>
      <c r="DT34" s="14">
        <f t="shared" si="75"/>
        <v>0</v>
      </c>
      <c r="DU34" s="14">
        <f t="shared" si="76"/>
        <v>0</v>
      </c>
      <c r="DV34" s="14">
        <f t="shared" si="77"/>
        <v>0</v>
      </c>
      <c r="DX34" s="56">
        <f t="shared" si="78"/>
        <v>0</v>
      </c>
      <c r="DY34" s="14">
        <f>Szilv($DN$2,Eredmény!$H$3,DO34)</f>
        <v>0</v>
      </c>
      <c r="DZ34" s="14">
        <f t="shared" si="79"/>
        <v>0</v>
      </c>
      <c r="EA34" s="14">
        <f t="shared" si="80"/>
        <v>0</v>
      </c>
      <c r="EE34" s="17"/>
      <c r="EF34" s="17"/>
      <c r="EG34" s="17"/>
      <c r="EH34" s="17"/>
      <c r="ET34" s="17"/>
      <c r="EU34" s="17"/>
      <c r="EV34" s="17"/>
      <c r="EW34" s="17"/>
      <c r="FI34" s="17"/>
      <c r="FJ34" s="17"/>
      <c r="FK34" s="17"/>
      <c r="FL34" s="17"/>
    </row>
    <row r="35" spans="2:168">
      <c r="B35" s="14">
        <f>IF($A$2=Alapadat!$P35,Alapadat!$Q35,0)</f>
        <v>0</v>
      </c>
      <c r="C35" s="14">
        <f>IF($A$2=Alapadat!$P35,Alapadat!$R35,0)</f>
        <v>0</v>
      </c>
      <c r="D35" s="14">
        <f t="shared" si="0"/>
        <v>0</v>
      </c>
      <c r="E35" s="14">
        <f t="shared" si="1"/>
        <v>0</v>
      </c>
      <c r="F35" s="14">
        <f t="shared" si="2"/>
        <v>0</v>
      </c>
      <c r="G35" s="14">
        <f t="shared" si="3"/>
        <v>0</v>
      </c>
      <c r="H35" s="14">
        <f t="shared" si="4"/>
        <v>0</v>
      </c>
      <c r="I35" s="14">
        <f t="shared" si="5"/>
        <v>0</v>
      </c>
      <c r="L35" s="56">
        <f t="shared" si="6"/>
        <v>0</v>
      </c>
      <c r="M35" s="14">
        <f>Szilv($A$2,Eredmény!$H$3,B35)</f>
        <v>0</v>
      </c>
      <c r="N35" s="14">
        <f t="shared" si="7"/>
        <v>0</v>
      </c>
      <c r="O35" s="14">
        <f t="shared" si="8"/>
        <v>0</v>
      </c>
      <c r="Q35" s="14">
        <f>IF($P$2=Alapadat!$P35,Alapadat!$Q35,0)</f>
        <v>0</v>
      </c>
      <c r="R35" s="14">
        <f>IF($P$2=Alapadat!$P35,Alapadat!$R35,0)</f>
        <v>0</v>
      </c>
      <c r="S35" s="14">
        <f t="shared" si="9"/>
        <v>0</v>
      </c>
      <c r="T35" s="14">
        <f t="shared" si="10"/>
        <v>0</v>
      </c>
      <c r="U35" s="14">
        <f t="shared" si="11"/>
        <v>0</v>
      </c>
      <c r="V35" s="14">
        <f t="shared" si="12"/>
        <v>0</v>
      </c>
      <c r="W35" s="14">
        <f t="shared" si="13"/>
        <v>0</v>
      </c>
      <c r="X35" s="14">
        <f t="shared" si="14"/>
        <v>0</v>
      </c>
      <c r="Z35" s="56">
        <f t="shared" si="81"/>
        <v>0</v>
      </c>
      <c r="AA35" s="14">
        <f>Szilv($P$2,Eredmény!$H$3,Q35)</f>
        <v>0</v>
      </c>
      <c r="AB35" s="14">
        <f t="shared" si="16"/>
        <v>0</v>
      </c>
      <c r="AC35" s="14">
        <f t="shared" si="17"/>
        <v>0</v>
      </c>
      <c r="AE35" s="14">
        <f>IF($AD$2=Alapadat!$P35,Alapadat!$Q35,0)</f>
        <v>0</v>
      </c>
      <c r="AF35" s="14">
        <f>IF($AD$2=Alapadat!$P35,Alapadat!$R35,0)</f>
        <v>0</v>
      </c>
      <c r="AG35" s="14">
        <f t="shared" si="18"/>
        <v>0</v>
      </c>
      <c r="AH35" s="14">
        <f t="shared" si="19"/>
        <v>0</v>
      </c>
      <c r="AI35" s="14">
        <f t="shared" si="20"/>
        <v>0</v>
      </c>
      <c r="AJ35" s="14">
        <f t="shared" si="21"/>
        <v>0</v>
      </c>
      <c r="AK35" s="14">
        <f t="shared" si="22"/>
        <v>0</v>
      </c>
      <c r="AL35" s="14">
        <f t="shared" si="23"/>
        <v>0</v>
      </c>
      <c r="AN35" s="56">
        <f t="shared" si="24"/>
        <v>0</v>
      </c>
      <c r="AO35" s="14">
        <f>Szilv($AD$2,Eredmény!$H$3,AE35)</f>
        <v>0</v>
      </c>
      <c r="AP35" s="14">
        <f t="shared" si="25"/>
        <v>0</v>
      </c>
      <c r="AQ35" s="14">
        <f t="shared" si="26"/>
        <v>0</v>
      </c>
      <c r="AS35" s="14">
        <f>IF($AR$2=Alapadat!$P35,Alapadat!$Q35,0)</f>
        <v>0</v>
      </c>
      <c r="AT35" s="14">
        <f>IF($AR$2=Alapadat!$P35,Alapadat!$R35,0)</f>
        <v>0</v>
      </c>
      <c r="AU35" s="14">
        <f t="shared" si="27"/>
        <v>0</v>
      </c>
      <c r="AV35" s="14">
        <f t="shared" si="28"/>
        <v>0</v>
      </c>
      <c r="AW35" s="14">
        <f t="shared" si="29"/>
        <v>0</v>
      </c>
      <c r="AX35" s="14">
        <f t="shared" si="30"/>
        <v>0</v>
      </c>
      <c r="AY35" s="14">
        <f t="shared" si="31"/>
        <v>0</v>
      </c>
      <c r="AZ35" s="14">
        <f t="shared" si="32"/>
        <v>0</v>
      </c>
      <c r="BB35" s="56">
        <f t="shared" si="33"/>
        <v>0</v>
      </c>
      <c r="BC35" s="14">
        <f>Szilv($AR$2,Eredmény!$H$3,AS35)</f>
        <v>0</v>
      </c>
      <c r="BD35" s="14">
        <f t="shared" si="34"/>
        <v>0</v>
      </c>
      <c r="BE35" s="14">
        <f t="shared" si="35"/>
        <v>0</v>
      </c>
      <c r="BG35" s="14">
        <f>IF($BF$2=Alapadat!$P35,Alapadat!$Q35,0)</f>
        <v>0</v>
      </c>
      <c r="BH35" s="14">
        <f>IF($BF$2=Alapadat!$P35,Alapadat!$R35,0)</f>
        <v>0</v>
      </c>
      <c r="BI35" s="14">
        <f t="shared" si="36"/>
        <v>0</v>
      </c>
      <c r="BJ35" s="14">
        <f t="shared" si="37"/>
        <v>0</v>
      </c>
      <c r="BK35" s="14">
        <f t="shared" si="38"/>
        <v>0</v>
      </c>
      <c r="BL35" s="14">
        <f t="shared" si="39"/>
        <v>0</v>
      </c>
      <c r="BM35" s="14">
        <f t="shared" si="40"/>
        <v>0</v>
      </c>
      <c r="BN35" s="14">
        <f t="shared" si="41"/>
        <v>0</v>
      </c>
      <c r="BP35" s="56">
        <f t="shared" si="42"/>
        <v>0</v>
      </c>
      <c r="BQ35" s="14">
        <f>Szilv($BF$2,Eredmény!$H$3,BG35)</f>
        <v>0</v>
      </c>
      <c r="BR35" s="14">
        <f t="shared" si="43"/>
        <v>0</v>
      </c>
      <c r="BS35" s="14">
        <f t="shared" si="44"/>
        <v>0</v>
      </c>
      <c r="BV35" s="14">
        <f>IF($BU$2=Alapadat!$P35,Alapadat!$Q35,0)</f>
        <v>0</v>
      </c>
      <c r="BW35" s="14">
        <f>IF($BU$2=Alapadat!$P35,Alapadat!$R35,0)</f>
        <v>0</v>
      </c>
      <c r="BX35" s="14">
        <f t="shared" si="45"/>
        <v>0</v>
      </c>
      <c r="BY35" s="14">
        <f t="shared" si="46"/>
        <v>0</v>
      </c>
      <c r="BZ35" s="14">
        <f t="shared" si="47"/>
        <v>0</v>
      </c>
      <c r="CA35" s="14">
        <f t="shared" si="48"/>
        <v>0</v>
      </c>
      <c r="CB35" s="14">
        <f t="shared" si="49"/>
        <v>0</v>
      </c>
      <c r="CC35" s="14">
        <f t="shared" si="50"/>
        <v>0</v>
      </c>
      <c r="CE35" s="56">
        <f t="shared" si="51"/>
        <v>0</v>
      </c>
      <c r="CF35" s="14">
        <f>Szilv($BU$2,Eredmény!$H$3,BV35)</f>
        <v>0</v>
      </c>
      <c r="CG35" s="14">
        <f t="shared" si="52"/>
        <v>0</v>
      </c>
      <c r="CH35" s="14">
        <f t="shared" si="53"/>
        <v>0</v>
      </c>
      <c r="CK35" s="14">
        <f>IF($CJ$2=Alapadat!$P35,Alapadat!$Q35,0)</f>
        <v>0</v>
      </c>
      <c r="CL35" s="14">
        <f>IF($CJ$2=Alapadat!$P35,Alapadat!$R35,0)</f>
        <v>0</v>
      </c>
      <c r="CM35" s="14">
        <f t="shared" si="54"/>
        <v>0</v>
      </c>
      <c r="CN35" s="14">
        <f t="shared" si="55"/>
        <v>0</v>
      </c>
      <c r="CO35" s="14">
        <f t="shared" si="56"/>
        <v>0</v>
      </c>
      <c r="CP35" s="14">
        <f t="shared" si="57"/>
        <v>0</v>
      </c>
      <c r="CQ35" s="14">
        <f t="shared" si="58"/>
        <v>0</v>
      </c>
      <c r="CR35" s="14">
        <f t="shared" si="59"/>
        <v>0</v>
      </c>
      <c r="CT35" s="56">
        <f t="shared" si="60"/>
        <v>0</v>
      </c>
      <c r="CU35" s="14">
        <f>Szilv($CJ$2,Eredmény!$H$3,CK35)</f>
        <v>0</v>
      </c>
      <c r="CV35" s="14">
        <f t="shared" si="61"/>
        <v>0</v>
      </c>
      <c r="CW35" s="14">
        <f t="shared" si="62"/>
        <v>0</v>
      </c>
      <c r="CZ35" s="14">
        <f>IF($CY$2=Alapadat!$P35,Alapadat!$Q35,0)</f>
        <v>0</v>
      </c>
      <c r="DA35" s="14">
        <f>IF($CY$2=Alapadat!$P35,Alapadat!$R35,0)</f>
        <v>0</v>
      </c>
      <c r="DB35" s="14">
        <f t="shared" si="63"/>
        <v>0</v>
      </c>
      <c r="DC35" s="14">
        <f t="shared" si="64"/>
        <v>0</v>
      </c>
      <c r="DD35" s="14">
        <f t="shared" si="65"/>
        <v>0</v>
      </c>
      <c r="DE35" s="14">
        <f t="shared" si="66"/>
        <v>0</v>
      </c>
      <c r="DF35" s="14">
        <f t="shared" si="67"/>
        <v>0</v>
      </c>
      <c r="DG35" s="14">
        <f t="shared" si="68"/>
        <v>0</v>
      </c>
      <c r="DI35" s="56">
        <f t="shared" si="69"/>
        <v>0</v>
      </c>
      <c r="DJ35" s="14">
        <f>Szilv($CY$2,Eredmény!$H$3,CZ35)</f>
        <v>0</v>
      </c>
      <c r="DK35" s="14">
        <f t="shared" si="70"/>
        <v>0</v>
      </c>
      <c r="DL35" s="14">
        <f t="shared" si="71"/>
        <v>0</v>
      </c>
      <c r="DO35" s="14">
        <f>IF($DN$2=Alapadat!$P35,Alapadat!$Q35,0)</f>
        <v>0</v>
      </c>
      <c r="DP35" s="14">
        <f>IF($DN$2=Alapadat!$P35,Alapadat!$R35,0)</f>
        <v>0</v>
      </c>
      <c r="DQ35" s="14">
        <f t="shared" si="72"/>
        <v>0</v>
      </c>
      <c r="DR35" s="14">
        <f t="shared" si="73"/>
        <v>0</v>
      </c>
      <c r="DS35" s="14">
        <f t="shared" si="74"/>
        <v>0</v>
      </c>
      <c r="DT35" s="14">
        <f t="shared" si="75"/>
        <v>0</v>
      </c>
      <c r="DU35" s="14">
        <f t="shared" si="76"/>
        <v>0</v>
      </c>
      <c r="DV35" s="14">
        <f t="shared" si="77"/>
        <v>0</v>
      </c>
      <c r="DX35" s="56">
        <f t="shared" si="78"/>
        <v>0</v>
      </c>
      <c r="DY35" s="14">
        <f>Szilv($DN$2,Eredmény!$H$3,DO35)</f>
        <v>0</v>
      </c>
      <c r="DZ35" s="14">
        <f t="shared" si="79"/>
        <v>0</v>
      </c>
      <c r="EA35" s="14">
        <f t="shared" si="80"/>
        <v>0</v>
      </c>
      <c r="EE35" s="17"/>
      <c r="EF35" s="17"/>
      <c r="EG35" s="17"/>
      <c r="EH35" s="17"/>
      <c r="ET35" s="17"/>
      <c r="EU35" s="17"/>
      <c r="EV35" s="17"/>
      <c r="EW35" s="17"/>
      <c r="FI35" s="17"/>
      <c r="FJ35" s="17"/>
      <c r="FK35" s="17"/>
      <c r="FL35" s="17"/>
    </row>
    <row r="36" spans="2:168">
      <c r="B36" s="14">
        <f>IF($A$2=Alapadat!$P36,Alapadat!$Q36,0)</f>
        <v>0</v>
      </c>
      <c r="C36" s="14">
        <f>IF($A$2=Alapadat!$P36,Alapadat!$R36,0)</f>
        <v>0</v>
      </c>
      <c r="D36" s="14">
        <f t="shared" si="0"/>
        <v>0</v>
      </c>
      <c r="E36" s="14">
        <f t="shared" si="1"/>
        <v>0</v>
      </c>
      <c r="F36" s="14">
        <f t="shared" si="2"/>
        <v>0</v>
      </c>
      <c r="G36" s="14">
        <f t="shared" si="3"/>
        <v>0</v>
      </c>
      <c r="H36" s="14">
        <f t="shared" si="4"/>
        <v>0</v>
      </c>
      <c r="I36" s="14">
        <f t="shared" si="5"/>
        <v>0</v>
      </c>
      <c r="L36" s="56">
        <f t="shared" si="6"/>
        <v>0</v>
      </c>
      <c r="M36" s="14">
        <f>Szilv($A$2,Eredmény!$H$3,B36)</f>
        <v>0</v>
      </c>
      <c r="N36" s="14">
        <f t="shared" si="7"/>
        <v>0</v>
      </c>
      <c r="O36" s="14">
        <f t="shared" si="8"/>
        <v>0</v>
      </c>
      <c r="Q36" s="14">
        <f>IF($P$2=Alapadat!$P36,Alapadat!$Q36,0)</f>
        <v>0</v>
      </c>
      <c r="R36" s="14">
        <f>IF($P$2=Alapadat!$P36,Alapadat!$R36,0)</f>
        <v>0</v>
      </c>
      <c r="S36" s="14">
        <f t="shared" si="9"/>
        <v>0</v>
      </c>
      <c r="T36" s="14">
        <f t="shared" si="10"/>
        <v>0</v>
      </c>
      <c r="U36" s="14">
        <f t="shared" si="11"/>
        <v>0</v>
      </c>
      <c r="V36" s="14">
        <f t="shared" si="12"/>
        <v>0</v>
      </c>
      <c r="W36" s="14">
        <f t="shared" si="13"/>
        <v>0</v>
      </c>
      <c r="X36" s="14">
        <f t="shared" si="14"/>
        <v>0</v>
      </c>
      <c r="Z36" s="56">
        <f t="shared" si="81"/>
        <v>0</v>
      </c>
      <c r="AA36" s="14">
        <f>Szilv($P$2,Eredmény!$H$3,Q36)</f>
        <v>0</v>
      </c>
      <c r="AB36" s="14">
        <f t="shared" si="16"/>
        <v>0</v>
      </c>
      <c r="AC36" s="14">
        <f t="shared" si="17"/>
        <v>0</v>
      </c>
      <c r="AE36" s="14">
        <f>IF($AD$2=Alapadat!$P36,Alapadat!$Q36,0)</f>
        <v>0</v>
      </c>
      <c r="AF36" s="14">
        <f>IF($AD$2=Alapadat!$P36,Alapadat!$R36,0)</f>
        <v>0</v>
      </c>
      <c r="AG36" s="14">
        <f t="shared" si="18"/>
        <v>0</v>
      </c>
      <c r="AH36" s="14">
        <f t="shared" si="19"/>
        <v>0</v>
      </c>
      <c r="AI36" s="14">
        <f t="shared" si="20"/>
        <v>0</v>
      </c>
      <c r="AJ36" s="14">
        <f t="shared" si="21"/>
        <v>0</v>
      </c>
      <c r="AK36" s="14">
        <f t="shared" si="22"/>
        <v>0</v>
      </c>
      <c r="AL36" s="14">
        <f t="shared" si="23"/>
        <v>0</v>
      </c>
      <c r="AN36" s="56">
        <f t="shared" si="24"/>
        <v>0</v>
      </c>
      <c r="AO36" s="14">
        <f>Szilv($AD$2,Eredmény!$H$3,AE36)</f>
        <v>0</v>
      </c>
      <c r="AP36" s="14">
        <f t="shared" si="25"/>
        <v>0</v>
      </c>
      <c r="AQ36" s="14">
        <f t="shared" si="26"/>
        <v>0</v>
      </c>
      <c r="AS36" s="14">
        <f>IF($AR$2=Alapadat!$P36,Alapadat!$Q36,0)</f>
        <v>0</v>
      </c>
      <c r="AT36" s="14">
        <f>IF($AR$2=Alapadat!$P36,Alapadat!$R36,0)</f>
        <v>0</v>
      </c>
      <c r="AU36" s="14">
        <f t="shared" si="27"/>
        <v>0</v>
      </c>
      <c r="AV36" s="14">
        <f t="shared" si="28"/>
        <v>0</v>
      </c>
      <c r="AW36" s="14">
        <f t="shared" si="29"/>
        <v>0</v>
      </c>
      <c r="AX36" s="14">
        <f t="shared" si="30"/>
        <v>0</v>
      </c>
      <c r="AY36" s="14">
        <f t="shared" si="31"/>
        <v>0</v>
      </c>
      <c r="AZ36" s="14">
        <f t="shared" si="32"/>
        <v>0</v>
      </c>
      <c r="BB36" s="56">
        <f t="shared" si="33"/>
        <v>0</v>
      </c>
      <c r="BC36" s="14">
        <f>Szilv($AR$2,Eredmény!$H$3,AS36)</f>
        <v>0</v>
      </c>
      <c r="BD36" s="14">
        <f t="shared" si="34"/>
        <v>0</v>
      </c>
      <c r="BE36" s="14">
        <f t="shared" si="35"/>
        <v>0</v>
      </c>
      <c r="BG36" s="14">
        <f>IF($BF$2=Alapadat!$P36,Alapadat!$Q36,0)</f>
        <v>0</v>
      </c>
      <c r="BH36" s="14">
        <f>IF($BF$2=Alapadat!$P36,Alapadat!$R36,0)</f>
        <v>0</v>
      </c>
      <c r="BI36" s="14">
        <f t="shared" si="36"/>
        <v>0</v>
      </c>
      <c r="BJ36" s="14">
        <f t="shared" si="37"/>
        <v>0</v>
      </c>
      <c r="BK36" s="14">
        <f t="shared" si="38"/>
        <v>0</v>
      </c>
      <c r="BL36" s="14">
        <f t="shared" si="39"/>
        <v>0</v>
      </c>
      <c r="BM36" s="14">
        <f t="shared" si="40"/>
        <v>0</v>
      </c>
      <c r="BN36" s="14">
        <f t="shared" si="41"/>
        <v>0</v>
      </c>
      <c r="BP36" s="56">
        <f t="shared" si="42"/>
        <v>0</v>
      </c>
      <c r="BQ36" s="14">
        <f>Szilv($BF$2,Eredmény!$H$3,BG36)</f>
        <v>0</v>
      </c>
      <c r="BR36" s="14">
        <f t="shared" si="43"/>
        <v>0</v>
      </c>
      <c r="BS36" s="14">
        <f t="shared" si="44"/>
        <v>0</v>
      </c>
      <c r="BV36" s="14">
        <f>IF($BU$2=Alapadat!$P36,Alapadat!$Q36,0)</f>
        <v>0</v>
      </c>
      <c r="BW36" s="14">
        <f>IF($BU$2=Alapadat!$P36,Alapadat!$R36,0)</f>
        <v>0</v>
      </c>
      <c r="BX36" s="14">
        <f t="shared" si="45"/>
        <v>0</v>
      </c>
      <c r="BY36" s="14">
        <f t="shared" si="46"/>
        <v>0</v>
      </c>
      <c r="BZ36" s="14">
        <f t="shared" si="47"/>
        <v>0</v>
      </c>
      <c r="CA36" s="14">
        <f t="shared" si="48"/>
        <v>0</v>
      </c>
      <c r="CB36" s="14">
        <f t="shared" si="49"/>
        <v>0</v>
      </c>
      <c r="CC36" s="14">
        <f t="shared" si="50"/>
        <v>0</v>
      </c>
      <c r="CE36" s="56">
        <f t="shared" si="51"/>
        <v>0</v>
      </c>
      <c r="CF36" s="14">
        <f>Szilv($BU$2,Eredmény!$H$3,BV36)</f>
        <v>0</v>
      </c>
      <c r="CG36" s="14">
        <f t="shared" si="52"/>
        <v>0</v>
      </c>
      <c r="CH36" s="14">
        <f t="shared" si="53"/>
        <v>0</v>
      </c>
      <c r="CK36" s="14">
        <f>IF($CJ$2=Alapadat!$P36,Alapadat!$Q36,0)</f>
        <v>0</v>
      </c>
      <c r="CL36" s="14">
        <f>IF($CJ$2=Alapadat!$P36,Alapadat!$R36,0)</f>
        <v>0</v>
      </c>
      <c r="CM36" s="14">
        <f t="shared" si="54"/>
        <v>0</v>
      </c>
      <c r="CN36" s="14">
        <f t="shared" si="55"/>
        <v>0</v>
      </c>
      <c r="CO36" s="14">
        <f t="shared" si="56"/>
        <v>0</v>
      </c>
      <c r="CP36" s="14">
        <f t="shared" si="57"/>
        <v>0</v>
      </c>
      <c r="CQ36" s="14">
        <f t="shared" si="58"/>
        <v>0</v>
      </c>
      <c r="CR36" s="14">
        <f t="shared" si="59"/>
        <v>0</v>
      </c>
      <c r="CT36" s="56">
        <f t="shared" si="60"/>
        <v>0</v>
      </c>
      <c r="CU36" s="14">
        <f>Szilv($CJ$2,Eredmény!$H$3,CK36)</f>
        <v>0</v>
      </c>
      <c r="CV36" s="14">
        <f t="shared" si="61"/>
        <v>0</v>
      </c>
      <c r="CW36" s="14">
        <f t="shared" si="62"/>
        <v>0</v>
      </c>
      <c r="CZ36" s="14">
        <f>IF($CY$2=Alapadat!$P36,Alapadat!$Q36,0)</f>
        <v>0</v>
      </c>
      <c r="DA36" s="14">
        <f>IF($CY$2=Alapadat!$P36,Alapadat!$R36,0)</f>
        <v>0</v>
      </c>
      <c r="DB36" s="14">
        <f t="shared" si="63"/>
        <v>0</v>
      </c>
      <c r="DC36" s="14">
        <f t="shared" si="64"/>
        <v>0</v>
      </c>
      <c r="DD36" s="14">
        <f t="shared" si="65"/>
        <v>0</v>
      </c>
      <c r="DE36" s="14">
        <f t="shared" si="66"/>
        <v>0</v>
      </c>
      <c r="DF36" s="14">
        <f t="shared" si="67"/>
        <v>0</v>
      </c>
      <c r="DG36" s="14">
        <f t="shared" si="68"/>
        <v>0</v>
      </c>
      <c r="DI36" s="56">
        <f t="shared" si="69"/>
        <v>0</v>
      </c>
      <c r="DJ36" s="14">
        <f>Szilv($CY$2,Eredmény!$H$3,CZ36)</f>
        <v>0</v>
      </c>
      <c r="DK36" s="14">
        <f t="shared" si="70"/>
        <v>0</v>
      </c>
      <c r="DL36" s="14">
        <f t="shared" si="71"/>
        <v>0</v>
      </c>
      <c r="DO36" s="14">
        <f>IF($DN$2=Alapadat!$P36,Alapadat!$Q36,0)</f>
        <v>0</v>
      </c>
      <c r="DP36" s="14">
        <f>IF($DN$2=Alapadat!$P36,Alapadat!$R36,0)</f>
        <v>0</v>
      </c>
      <c r="DQ36" s="14">
        <f t="shared" si="72"/>
        <v>0</v>
      </c>
      <c r="DR36" s="14">
        <f t="shared" si="73"/>
        <v>0</v>
      </c>
      <c r="DS36" s="14">
        <f t="shared" si="74"/>
        <v>0</v>
      </c>
      <c r="DT36" s="14">
        <f t="shared" si="75"/>
        <v>0</v>
      </c>
      <c r="DU36" s="14">
        <f t="shared" si="76"/>
        <v>0</v>
      </c>
      <c r="DV36" s="14">
        <f t="shared" si="77"/>
        <v>0</v>
      </c>
      <c r="DX36" s="56">
        <f t="shared" si="78"/>
        <v>0</v>
      </c>
      <c r="DY36" s="14">
        <f>Szilv($DN$2,Eredmény!$H$3,DO36)</f>
        <v>0</v>
      </c>
      <c r="DZ36" s="14">
        <f t="shared" si="79"/>
        <v>0</v>
      </c>
      <c r="EA36" s="14">
        <f t="shared" si="80"/>
        <v>0</v>
      </c>
      <c r="EE36" s="17"/>
      <c r="EF36" s="17"/>
      <c r="EG36" s="17"/>
      <c r="EH36" s="17"/>
      <c r="ET36" s="17"/>
      <c r="EU36" s="17"/>
      <c r="EV36" s="17"/>
      <c r="EW36" s="17"/>
      <c r="FI36" s="17"/>
      <c r="FJ36" s="17"/>
      <c r="FK36" s="17"/>
      <c r="FL36" s="17"/>
    </row>
    <row r="37" spans="2:168">
      <c r="B37" s="14">
        <f>IF($A$2=Alapadat!$P37,Alapadat!$Q37,0)</f>
        <v>0</v>
      </c>
      <c r="C37" s="14">
        <f>IF($A$2=Alapadat!$P37,Alapadat!$R37,0)</f>
        <v>0</v>
      </c>
      <c r="D37" s="14">
        <f t="shared" si="0"/>
        <v>0</v>
      </c>
      <c r="E37" s="14">
        <f t="shared" si="1"/>
        <v>0</v>
      </c>
      <c r="F37" s="14">
        <f t="shared" si="2"/>
        <v>0</v>
      </c>
      <c r="G37" s="14">
        <f t="shared" si="3"/>
        <v>0</v>
      </c>
      <c r="H37" s="14">
        <f t="shared" si="4"/>
        <v>0</v>
      </c>
      <c r="I37" s="14">
        <f t="shared" si="5"/>
        <v>0</v>
      </c>
      <c r="L37" s="56">
        <f t="shared" si="6"/>
        <v>0</v>
      </c>
      <c r="M37" s="14">
        <f>Szilv($A$2,Eredmény!$H$3,B37)</f>
        <v>0</v>
      </c>
      <c r="N37" s="14">
        <f t="shared" si="7"/>
        <v>0</v>
      </c>
      <c r="O37" s="14">
        <f t="shared" si="8"/>
        <v>0</v>
      </c>
      <c r="Q37" s="14">
        <f>IF($P$2=Alapadat!$P37,Alapadat!$Q37,0)</f>
        <v>0</v>
      </c>
      <c r="R37" s="14">
        <f>IF($P$2=Alapadat!$P37,Alapadat!$R37,0)</f>
        <v>0</v>
      </c>
      <c r="S37" s="14">
        <f t="shared" si="9"/>
        <v>0</v>
      </c>
      <c r="T37" s="14">
        <f t="shared" si="10"/>
        <v>0</v>
      </c>
      <c r="U37" s="14">
        <f t="shared" si="11"/>
        <v>0</v>
      </c>
      <c r="V37" s="14">
        <f t="shared" si="12"/>
        <v>0</v>
      </c>
      <c r="W37" s="14">
        <f t="shared" si="13"/>
        <v>0</v>
      </c>
      <c r="X37" s="14">
        <f t="shared" si="14"/>
        <v>0</v>
      </c>
      <c r="Z37" s="56">
        <f t="shared" si="81"/>
        <v>0</v>
      </c>
      <c r="AA37" s="14">
        <f>Szilv($P$2,Eredmény!$H$3,Q37)</f>
        <v>0</v>
      </c>
      <c r="AB37" s="14">
        <f t="shared" si="16"/>
        <v>0</v>
      </c>
      <c r="AC37" s="14">
        <f t="shared" si="17"/>
        <v>0</v>
      </c>
      <c r="AE37" s="14">
        <f>IF($AD$2=Alapadat!$P37,Alapadat!$Q37,0)</f>
        <v>0</v>
      </c>
      <c r="AF37" s="14">
        <f>IF($AD$2=Alapadat!$P37,Alapadat!$R37,0)</f>
        <v>0</v>
      </c>
      <c r="AG37" s="14">
        <f t="shared" si="18"/>
        <v>0</v>
      </c>
      <c r="AH37" s="14">
        <f t="shared" si="19"/>
        <v>0</v>
      </c>
      <c r="AI37" s="14">
        <f t="shared" si="20"/>
        <v>0</v>
      </c>
      <c r="AJ37" s="14">
        <f t="shared" si="21"/>
        <v>0</v>
      </c>
      <c r="AK37" s="14">
        <f t="shared" si="22"/>
        <v>0</v>
      </c>
      <c r="AL37" s="14">
        <f t="shared" si="23"/>
        <v>0</v>
      </c>
      <c r="AN37" s="56">
        <f t="shared" si="24"/>
        <v>0</v>
      </c>
      <c r="AO37" s="14">
        <f>Szilv($AD$2,Eredmény!$H$3,AE37)</f>
        <v>0</v>
      </c>
      <c r="AP37" s="14">
        <f t="shared" si="25"/>
        <v>0</v>
      </c>
      <c r="AQ37" s="14">
        <f t="shared" si="26"/>
        <v>0</v>
      </c>
      <c r="AS37" s="14">
        <f>IF($AR$2=Alapadat!$P37,Alapadat!$Q37,0)</f>
        <v>0</v>
      </c>
      <c r="AT37" s="14">
        <f>IF($AR$2=Alapadat!$P37,Alapadat!$R37,0)</f>
        <v>0</v>
      </c>
      <c r="AU37" s="14">
        <f t="shared" si="27"/>
        <v>0</v>
      </c>
      <c r="AV37" s="14">
        <f t="shared" si="28"/>
        <v>0</v>
      </c>
      <c r="AW37" s="14">
        <f t="shared" si="29"/>
        <v>0</v>
      </c>
      <c r="AX37" s="14">
        <f t="shared" si="30"/>
        <v>0</v>
      </c>
      <c r="AY37" s="14">
        <f t="shared" si="31"/>
        <v>0</v>
      </c>
      <c r="AZ37" s="14">
        <f t="shared" si="32"/>
        <v>0</v>
      </c>
      <c r="BB37" s="56">
        <f t="shared" si="33"/>
        <v>0</v>
      </c>
      <c r="BC37" s="14">
        <f>Szilv($AR$2,Eredmény!$H$3,AS37)</f>
        <v>0</v>
      </c>
      <c r="BD37" s="14">
        <f t="shared" si="34"/>
        <v>0</v>
      </c>
      <c r="BE37" s="14">
        <f t="shared" si="35"/>
        <v>0</v>
      </c>
      <c r="BG37" s="14">
        <f>IF($BF$2=Alapadat!$P37,Alapadat!$Q37,0)</f>
        <v>0</v>
      </c>
      <c r="BH37" s="14">
        <f>IF($BF$2=Alapadat!$P37,Alapadat!$R37,0)</f>
        <v>0</v>
      </c>
      <c r="BI37" s="14">
        <f t="shared" si="36"/>
        <v>0</v>
      </c>
      <c r="BJ37" s="14">
        <f t="shared" si="37"/>
        <v>0</v>
      </c>
      <c r="BK37" s="14">
        <f t="shared" si="38"/>
        <v>0</v>
      </c>
      <c r="BL37" s="14">
        <f t="shared" si="39"/>
        <v>0</v>
      </c>
      <c r="BM37" s="14">
        <f t="shared" si="40"/>
        <v>0</v>
      </c>
      <c r="BN37" s="14">
        <f t="shared" si="41"/>
        <v>0</v>
      </c>
      <c r="BP37" s="56">
        <f t="shared" si="42"/>
        <v>0</v>
      </c>
      <c r="BQ37" s="14">
        <f>Szilv($BF$2,Eredmény!$H$3,BG37)</f>
        <v>0</v>
      </c>
      <c r="BR37" s="14">
        <f t="shared" si="43"/>
        <v>0</v>
      </c>
      <c r="BS37" s="14">
        <f t="shared" si="44"/>
        <v>0</v>
      </c>
      <c r="BV37" s="14">
        <f>IF($BU$2=Alapadat!$P37,Alapadat!$Q37,0)</f>
        <v>0</v>
      </c>
      <c r="BW37" s="14">
        <f>IF($BU$2=Alapadat!$P37,Alapadat!$R37,0)</f>
        <v>0</v>
      </c>
      <c r="BX37" s="14">
        <f t="shared" si="45"/>
        <v>0</v>
      </c>
      <c r="BY37" s="14">
        <f t="shared" si="46"/>
        <v>0</v>
      </c>
      <c r="BZ37" s="14">
        <f t="shared" si="47"/>
        <v>0</v>
      </c>
      <c r="CA37" s="14">
        <f t="shared" si="48"/>
        <v>0</v>
      </c>
      <c r="CB37" s="14">
        <f t="shared" si="49"/>
        <v>0</v>
      </c>
      <c r="CC37" s="14">
        <f t="shared" si="50"/>
        <v>0</v>
      </c>
      <c r="CE37" s="56">
        <f t="shared" si="51"/>
        <v>0</v>
      </c>
      <c r="CF37" s="14">
        <f>Szilv($BU$2,Eredmény!$H$3,BV37)</f>
        <v>0</v>
      </c>
      <c r="CG37" s="14">
        <f t="shared" si="52"/>
        <v>0</v>
      </c>
      <c r="CH37" s="14">
        <f t="shared" si="53"/>
        <v>0</v>
      </c>
      <c r="CK37" s="14">
        <f>IF($CJ$2=Alapadat!$P37,Alapadat!$Q37,0)</f>
        <v>0</v>
      </c>
      <c r="CL37" s="14">
        <f>IF($CJ$2=Alapadat!$P37,Alapadat!$R37,0)</f>
        <v>0</v>
      </c>
      <c r="CM37" s="14">
        <f t="shared" si="54"/>
        <v>0</v>
      </c>
      <c r="CN37" s="14">
        <f t="shared" si="55"/>
        <v>0</v>
      </c>
      <c r="CO37" s="14">
        <f t="shared" si="56"/>
        <v>0</v>
      </c>
      <c r="CP37" s="14">
        <f t="shared" si="57"/>
        <v>0</v>
      </c>
      <c r="CQ37" s="14">
        <f t="shared" si="58"/>
        <v>0</v>
      </c>
      <c r="CR37" s="14">
        <f t="shared" si="59"/>
        <v>0</v>
      </c>
      <c r="CT37" s="56">
        <f t="shared" si="60"/>
        <v>0</v>
      </c>
      <c r="CU37" s="14">
        <f>Szilv($CJ$2,Eredmény!$H$3,CK37)</f>
        <v>0</v>
      </c>
      <c r="CV37" s="14">
        <f t="shared" si="61"/>
        <v>0</v>
      </c>
      <c r="CW37" s="14">
        <f t="shared" si="62"/>
        <v>0</v>
      </c>
      <c r="CZ37" s="14">
        <f>IF($CY$2=Alapadat!$P37,Alapadat!$Q37,0)</f>
        <v>0</v>
      </c>
      <c r="DA37" s="14">
        <f>IF($CY$2=Alapadat!$P37,Alapadat!$R37,0)</f>
        <v>0</v>
      </c>
      <c r="DB37" s="14">
        <f t="shared" si="63"/>
        <v>0</v>
      </c>
      <c r="DC37" s="14">
        <f t="shared" si="64"/>
        <v>0</v>
      </c>
      <c r="DD37" s="14">
        <f t="shared" si="65"/>
        <v>0</v>
      </c>
      <c r="DE37" s="14">
        <f t="shared" si="66"/>
        <v>0</v>
      </c>
      <c r="DF37" s="14">
        <f t="shared" si="67"/>
        <v>0</v>
      </c>
      <c r="DG37" s="14">
        <f t="shared" si="68"/>
        <v>0</v>
      </c>
      <c r="DI37" s="56">
        <f t="shared" si="69"/>
        <v>0</v>
      </c>
      <c r="DJ37" s="14">
        <f>Szilv($CY$2,Eredmény!$H$3,CZ37)</f>
        <v>0</v>
      </c>
      <c r="DK37" s="14">
        <f t="shared" si="70"/>
        <v>0</v>
      </c>
      <c r="DL37" s="14">
        <f t="shared" si="71"/>
        <v>0</v>
      </c>
      <c r="DO37" s="14">
        <f>IF($DN$2=Alapadat!$P37,Alapadat!$Q37,0)</f>
        <v>0</v>
      </c>
      <c r="DP37" s="14">
        <f>IF($DN$2=Alapadat!$P37,Alapadat!$R37,0)</f>
        <v>0</v>
      </c>
      <c r="DQ37" s="14">
        <f t="shared" si="72"/>
        <v>0</v>
      </c>
      <c r="DR37" s="14">
        <f t="shared" si="73"/>
        <v>0</v>
      </c>
      <c r="DS37" s="14">
        <f t="shared" si="74"/>
        <v>0</v>
      </c>
      <c r="DT37" s="14">
        <f t="shared" si="75"/>
        <v>0</v>
      </c>
      <c r="DU37" s="14">
        <f t="shared" si="76"/>
        <v>0</v>
      </c>
      <c r="DV37" s="14">
        <f t="shared" si="77"/>
        <v>0</v>
      </c>
      <c r="DX37" s="56">
        <f t="shared" si="78"/>
        <v>0</v>
      </c>
      <c r="DY37" s="14">
        <f>Szilv($DN$2,Eredmény!$H$3,DO37)</f>
        <v>0</v>
      </c>
      <c r="DZ37" s="14">
        <f t="shared" si="79"/>
        <v>0</v>
      </c>
      <c r="EA37" s="14">
        <f t="shared" si="80"/>
        <v>0</v>
      </c>
      <c r="EE37" s="17"/>
      <c r="EF37" s="17"/>
      <c r="EG37" s="17"/>
      <c r="EH37" s="17"/>
      <c r="ET37" s="17"/>
      <c r="EU37" s="17"/>
      <c r="EV37" s="17"/>
      <c r="EW37" s="17"/>
      <c r="FI37" s="17"/>
      <c r="FJ37" s="17"/>
      <c r="FK37" s="17"/>
      <c r="FL37" s="17"/>
    </row>
    <row r="38" spans="2:168">
      <c r="B38" s="14">
        <f>IF($A$2=Alapadat!$P38,Alapadat!$Q38,0)</f>
        <v>0</v>
      </c>
      <c r="C38" s="14">
        <f>IF($A$2=Alapadat!$P38,Alapadat!$R38,0)</f>
        <v>0</v>
      </c>
      <c r="D38" s="14">
        <f t="shared" si="0"/>
        <v>0</v>
      </c>
      <c r="E38" s="14">
        <f t="shared" si="1"/>
        <v>0</v>
      </c>
      <c r="F38" s="14">
        <f t="shared" si="2"/>
        <v>0</v>
      </c>
      <c r="G38" s="14">
        <f t="shared" si="3"/>
        <v>0</v>
      </c>
      <c r="H38" s="14">
        <f t="shared" si="4"/>
        <v>0</v>
      </c>
      <c r="I38" s="14">
        <f t="shared" si="5"/>
        <v>0</v>
      </c>
      <c r="L38" s="56">
        <f t="shared" si="6"/>
        <v>0</v>
      </c>
      <c r="M38" s="14">
        <f>Szilv($A$2,Eredmény!$H$3,B38)</f>
        <v>0</v>
      </c>
      <c r="N38" s="14">
        <f t="shared" si="7"/>
        <v>0</v>
      </c>
      <c r="O38" s="14">
        <f t="shared" si="8"/>
        <v>0</v>
      </c>
      <c r="Q38" s="14">
        <f>IF($P$2=Alapadat!$P38,Alapadat!$Q38,0)</f>
        <v>0</v>
      </c>
      <c r="R38" s="14">
        <f>IF($P$2=Alapadat!$P38,Alapadat!$R38,0)</f>
        <v>0</v>
      </c>
      <c r="S38" s="14">
        <f t="shared" si="9"/>
        <v>0</v>
      </c>
      <c r="T38" s="14">
        <f t="shared" si="10"/>
        <v>0</v>
      </c>
      <c r="U38" s="14">
        <f t="shared" si="11"/>
        <v>0</v>
      </c>
      <c r="V38" s="14">
        <f t="shared" si="12"/>
        <v>0</v>
      </c>
      <c r="W38" s="14">
        <f t="shared" si="13"/>
        <v>0</v>
      </c>
      <c r="X38" s="14">
        <f t="shared" si="14"/>
        <v>0</v>
      </c>
      <c r="Z38" s="56">
        <f t="shared" si="81"/>
        <v>0</v>
      </c>
      <c r="AA38" s="14">
        <f>Szilv($P$2,Eredmény!$H$3,Q38)</f>
        <v>0</v>
      </c>
      <c r="AB38" s="14">
        <f t="shared" si="16"/>
        <v>0</v>
      </c>
      <c r="AC38" s="14">
        <f t="shared" si="17"/>
        <v>0</v>
      </c>
      <c r="AE38" s="14">
        <f>IF($AD$2=Alapadat!$P38,Alapadat!$Q38,0)</f>
        <v>0</v>
      </c>
      <c r="AF38" s="14">
        <f>IF($AD$2=Alapadat!$P38,Alapadat!$R38,0)</f>
        <v>0</v>
      </c>
      <c r="AG38" s="14">
        <f t="shared" si="18"/>
        <v>0</v>
      </c>
      <c r="AH38" s="14">
        <f t="shared" si="19"/>
        <v>0</v>
      </c>
      <c r="AI38" s="14">
        <f t="shared" si="20"/>
        <v>0</v>
      </c>
      <c r="AJ38" s="14">
        <f t="shared" si="21"/>
        <v>0</v>
      </c>
      <c r="AK38" s="14">
        <f t="shared" si="22"/>
        <v>0</v>
      </c>
      <c r="AL38" s="14">
        <f t="shared" si="23"/>
        <v>0</v>
      </c>
      <c r="AN38" s="56">
        <f t="shared" si="24"/>
        <v>0</v>
      </c>
      <c r="AO38" s="14">
        <f>Szilv($AD$2,Eredmény!$H$3,AE38)</f>
        <v>0</v>
      </c>
      <c r="AP38" s="14">
        <f t="shared" si="25"/>
        <v>0</v>
      </c>
      <c r="AQ38" s="14">
        <f t="shared" si="26"/>
        <v>0</v>
      </c>
      <c r="AS38" s="14">
        <f>IF($AR$2=Alapadat!$P38,Alapadat!$Q38,0)</f>
        <v>0</v>
      </c>
      <c r="AT38" s="14">
        <f>IF($AR$2=Alapadat!$P38,Alapadat!$R38,0)</f>
        <v>0</v>
      </c>
      <c r="AU38" s="14">
        <f t="shared" si="27"/>
        <v>0</v>
      </c>
      <c r="AV38" s="14">
        <f t="shared" si="28"/>
        <v>0</v>
      </c>
      <c r="AW38" s="14">
        <f t="shared" si="29"/>
        <v>0</v>
      </c>
      <c r="AX38" s="14">
        <f t="shared" si="30"/>
        <v>0</v>
      </c>
      <c r="AY38" s="14">
        <f t="shared" si="31"/>
        <v>0</v>
      </c>
      <c r="AZ38" s="14">
        <f t="shared" si="32"/>
        <v>0</v>
      </c>
      <c r="BB38" s="56">
        <f t="shared" si="33"/>
        <v>0</v>
      </c>
      <c r="BC38" s="14">
        <f>Szilv($AR$2,Eredmény!$H$3,AS38)</f>
        <v>0</v>
      </c>
      <c r="BD38" s="14">
        <f t="shared" si="34"/>
        <v>0</v>
      </c>
      <c r="BE38" s="14">
        <f t="shared" si="35"/>
        <v>0</v>
      </c>
      <c r="BG38" s="14">
        <f>IF($BF$2=Alapadat!$P38,Alapadat!$Q38,0)</f>
        <v>0</v>
      </c>
      <c r="BH38" s="14">
        <f>IF($BF$2=Alapadat!$P38,Alapadat!$R38,0)</f>
        <v>0</v>
      </c>
      <c r="BI38" s="14">
        <f t="shared" si="36"/>
        <v>0</v>
      </c>
      <c r="BJ38" s="14">
        <f t="shared" si="37"/>
        <v>0</v>
      </c>
      <c r="BK38" s="14">
        <f t="shared" si="38"/>
        <v>0</v>
      </c>
      <c r="BL38" s="14">
        <f t="shared" si="39"/>
        <v>0</v>
      </c>
      <c r="BM38" s="14">
        <f t="shared" si="40"/>
        <v>0</v>
      </c>
      <c r="BN38" s="14">
        <f t="shared" si="41"/>
        <v>0</v>
      </c>
      <c r="BP38" s="56">
        <f t="shared" si="42"/>
        <v>0</v>
      </c>
      <c r="BQ38" s="14">
        <f>Szilv($BF$2,Eredmény!$H$3,BG38)</f>
        <v>0</v>
      </c>
      <c r="BR38" s="14">
        <f t="shared" si="43"/>
        <v>0</v>
      </c>
      <c r="BS38" s="14">
        <f t="shared" si="44"/>
        <v>0</v>
      </c>
      <c r="BV38" s="14">
        <f>IF($BU$2=Alapadat!$P38,Alapadat!$Q38,0)</f>
        <v>0</v>
      </c>
      <c r="BW38" s="14">
        <f>IF($BU$2=Alapadat!$P38,Alapadat!$R38,0)</f>
        <v>0</v>
      </c>
      <c r="BX38" s="14">
        <f t="shared" si="45"/>
        <v>0</v>
      </c>
      <c r="BY38" s="14">
        <f t="shared" si="46"/>
        <v>0</v>
      </c>
      <c r="BZ38" s="14">
        <f t="shared" si="47"/>
        <v>0</v>
      </c>
      <c r="CA38" s="14">
        <f t="shared" si="48"/>
        <v>0</v>
      </c>
      <c r="CB38" s="14">
        <f t="shared" si="49"/>
        <v>0</v>
      </c>
      <c r="CC38" s="14">
        <f t="shared" si="50"/>
        <v>0</v>
      </c>
      <c r="CE38" s="56">
        <f t="shared" si="51"/>
        <v>0</v>
      </c>
      <c r="CF38" s="14">
        <f>Szilv($BU$2,Eredmény!$H$3,BV38)</f>
        <v>0</v>
      </c>
      <c r="CG38" s="14">
        <f t="shared" si="52"/>
        <v>0</v>
      </c>
      <c r="CH38" s="14">
        <f t="shared" si="53"/>
        <v>0</v>
      </c>
      <c r="CK38" s="14">
        <f>IF($CJ$2=Alapadat!$P38,Alapadat!$Q38,0)</f>
        <v>0</v>
      </c>
      <c r="CL38" s="14">
        <f>IF($CJ$2=Alapadat!$P38,Alapadat!$R38,0)</f>
        <v>0</v>
      </c>
      <c r="CM38" s="14">
        <f t="shared" si="54"/>
        <v>0</v>
      </c>
      <c r="CN38" s="14">
        <f t="shared" si="55"/>
        <v>0</v>
      </c>
      <c r="CO38" s="14">
        <f t="shared" si="56"/>
        <v>0</v>
      </c>
      <c r="CP38" s="14">
        <f t="shared" si="57"/>
        <v>0</v>
      </c>
      <c r="CQ38" s="14">
        <f t="shared" si="58"/>
        <v>0</v>
      </c>
      <c r="CR38" s="14">
        <f t="shared" si="59"/>
        <v>0</v>
      </c>
      <c r="CT38" s="56">
        <f t="shared" si="60"/>
        <v>0</v>
      </c>
      <c r="CU38" s="14">
        <f>Szilv($CJ$2,Eredmény!$H$3,CK38)</f>
        <v>0</v>
      </c>
      <c r="CV38" s="14">
        <f t="shared" si="61"/>
        <v>0</v>
      </c>
      <c r="CW38" s="14">
        <f t="shared" si="62"/>
        <v>0</v>
      </c>
      <c r="CZ38" s="14">
        <f>IF($CY$2=Alapadat!$P38,Alapadat!$Q38,0)</f>
        <v>0</v>
      </c>
      <c r="DA38" s="14">
        <f>IF($CY$2=Alapadat!$P38,Alapadat!$R38,0)</f>
        <v>0</v>
      </c>
      <c r="DB38" s="14">
        <f t="shared" si="63"/>
        <v>0</v>
      </c>
      <c r="DC38" s="14">
        <f t="shared" si="64"/>
        <v>0</v>
      </c>
      <c r="DD38" s="14">
        <f t="shared" si="65"/>
        <v>0</v>
      </c>
      <c r="DE38" s="14">
        <f t="shared" si="66"/>
        <v>0</v>
      </c>
      <c r="DF38" s="14">
        <f t="shared" si="67"/>
        <v>0</v>
      </c>
      <c r="DG38" s="14">
        <f t="shared" si="68"/>
        <v>0</v>
      </c>
      <c r="DI38" s="56">
        <f t="shared" si="69"/>
        <v>0</v>
      </c>
      <c r="DJ38" s="14">
        <f>Szilv($CY$2,Eredmény!$H$3,CZ38)</f>
        <v>0</v>
      </c>
      <c r="DK38" s="14">
        <f t="shared" si="70"/>
        <v>0</v>
      </c>
      <c r="DL38" s="14">
        <f t="shared" si="71"/>
        <v>0</v>
      </c>
      <c r="DO38" s="14">
        <f>IF($DN$2=Alapadat!$P38,Alapadat!$Q38,0)</f>
        <v>0</v>
      </c>
      <c r="DP38" s="14">
        <f>IF($DN$2=Alapadat!$P38,Alapadat!$R38,0)</f>
        <v>0</v>
      </c>
      <c r="DQ38" s="14">
        <f t="shared" si="72"/>
        <v>0</v>
      </c>
      <c r="DR38" s="14">
        <f t="shared" si="73"/>
        <v>0</v>
      </c>
      <c r="DS38" s="14">
        <f t="shared" si="74"/>
        <v>0</v>
      </c>
      <c r="DT38" s="14">
        <f t="shared" si="75"/>
        <v>0</v>
      </c>
      <c r="DU38" s="14">
        <f t="shared" si="76"/>
        <v>0</v>
      </c>
      <c r="DV38" s="14">
        <f t="shared" si="77"/>
        <v>0</v>
      </c>
      <c r="DX38" s="56">
        <f t="shared" si="78"/>
        <v>0</v>
      </c>
      <c r="DY38" s="14">
        <f>Szilv($DN$2,Eredmény!$H$3,DO38)</f>
        <v>0</v>
      </c>
      <c r="DZ38" s="14">
        <f t="shared" si="79"/>
        <v>0</v>
      </c>
      <c r="EA38" s="14">
        <f t="shared" si="80"/>
        <v>0</v>
      </c>
      <c r="EE38" s="17"/>
      <c r="EF38" s="17"/>
      <c r="EG38" s="17"/>
      <c r="EH38" s="17"/>
      <c r="ET38" s="17"/>
      <c r="EU38" s="17"/>
      <c r="EV38" s="17"/>
      <c r="EW38" s="17"/>
      <c r="FI38" s="17"/>
      <c r="FJ38" s="17"/>
      <c r="FK38" s="17"/>
      <c r="FL38" s="17"/>
    </row>
    <row r="39" spans="2:168">
      <c r="B39" s="14">
        <f>IF($A$2=Alapadat!$P39,Alapadat!$Q39,0)</f>
        <v>0</v>
      </c>
      <c r="C39" s="14">
        <f>IF($A$2=Alapadat!$P39,Alapadat!$R39,0)</f>
        <v>0</v>
      </c>
      <c r="D39" s="14">
        <f t="shared" si="0"/>
        <v>0</v>
      </c>
      <c r="E39" s="14">
        <f t="shared" si="1"/>
        <v>0</v>
      </c>
      <c r="F39" s="14">
        <f t="shared" si="2"/>
        <v>0</v>
      </c>
      <c r="G39" s="14">
        <f t="shared" si="3"/>
        <v>0</v>
      </c>
      <c r="H39" s="14">
        <f t="shared" si="4"/>
        <v>0</v>
      </c>
      <c r="I39" s="14">
        <f t="shared" si="5"/>
        <v>0</v>
      </c>
      <c r="L39" s="56">
        <f t="shared" si="6"/>
        <v>0</v>
      </c>
      <c r="M39" s="14">
        <f>Szilv($A$2,Eredmény!$H$3,B39)</f>
        <v>0</v>
      </c>
      <c r="N39" s="14">
        <f t="shared" si="7"/>
        <v>0</v>
      </c>
      <c r="O39" s="14">
        <f t="shared" si="8"/>
        <v>0</v>
      </c>
      <c r="Q39" s="14">
        <f>IF($P$2=Alapadat!$P39,Alapadat!$Q39,0)</f>
        <v>0</v>
      </c>
      <c r="R39" s="14">
        <f>IF($P$2=Alapadat!$P39,Alapadat!$R39,0)</f>
        <v>0</v>
      </c>
      <c r="S39" s="14">
        <f t="shared" si="9"/>
        <v>0</v>
      </c>
      <c r="T39" s="14">
        <f t="shared" si="10"/>
        <v>0</v>
      </c>
      <c r="U39" s="14">
        <f t="shared" si="11"/>
        <v>0</v>
      </c>
      <c r="V39" s="14">
        <f t="shared" si="12"/>
        <v>0</v>
      </c>
      <c r="W39" s="14">
        <f t="shared" si="13"/>
        <v>0</v>
      </c>
      <c r="X39" s="14">
        <f t="shared" si="14"/>
        <v>0</v>
      </c>
      <c r="Z39" s="56">
        <f t="shared" si="81"/>
        <v>0</v>
      </c>
      <c r="AA39" s="14">
        <f>Szilv($P$2,Eredmény!$H$3,Q39)</f>
        <v>0</v>
      </c>
      <c r="AB39" s="14">
        <f t="shared" si="16"/>
        <v>0</v>
      </c>
      <c r="AC39" s="14">
        <f t="shared" si="17"/>
        <v>0</v>
      </c>
      <c r="AE39" s="14">
        <f>IF($AD$2=Alapadat!$P39,Alapadat!$Q39,0)</f>
        <v>0</v>
      </c>
      <c r="AF39" s="14">
        <f>IF($AD$2=Alapadat!$P39,Alapadat!$R39,0)</f>
        <v>0</v>
      </c>
      <c r="AG39" s="14">
        <f t="shared" si="18"/>
        <v>0</v>
      </c>
      <c r="AH39" s="14">
        <f t="shared" si="19"/>
        <v>0</v>
      </c>
      <c r="AI39" s="14">
        <f t="shared" si="20"/>
        <v>0</v>
      </c>
      <c r="AJ39" s="14">
        <f t="shared" si="21"/>
        <v>0</v>
      </c>
      <c r="AK39" s="14">
        <f t="shared" si="22"/>
        <v>0</v>
      </c>
      <c r="AL39" s="14">
        <f t="shared" si="23"/>
        <v>0</v>
      </c>
      <c r="AN39" s="56">
        <f t="shared" si="24"/>
        <v>0</v>
      </c>
      <c r="AO39" s="14">
        <f>Szilv($AD$2,Eredmény!$H$3,AE39)</f>
        <v>0</v>
      </c>
      <c r="AP39" s="14">
        <f t="shared" si="25"/>
        <v>0</v>
      </c>
      <c r="AQ39" s="14">
        <f t="shared" si="26"/>
        <v>0</v>
      </c>
      <c r="AS39" s="14">
        <f>IF($AR$2=Alapadat!$P39,Alapadat!$Q39,0)</f>
        <v>0</v>
      </c>
      <c r="AT39" s="14">
        <f>IF($AR$2=Alapadat!$P39,Alapadat!$R39,0)</f>
        <v>0</v>
      </c>
      <c r="AU39" s="14">
        <f t="shared" si="27"/>
        <v>0</v>
      </c>
      <c r="AV39" s="14">
        <f t="shared" si="28"/>
        <v>0</v>
      </c>
      <c r="AW39" s="14">
        <f t="shared" si="29"/>
        <v>0</v>
      </c>
      <c r="AX39" s="14">
        <f t="shared" si="30"/>
        <v>0</v>
      </c>
      <c r="AY39" s="14">
        <f t="shared" si="31"/>
        <v>0</v>
      </c>
      <c r="AZ39" s="14">
        <f t="shared" si="32"/>
        <v>0</v>
      </c>
      <c r="BB39" s="56">
        <f t="shared" si="33"/>
        <v>0</v>
      </c>
      <c r="BC39" s="14">
        <f>Szilv($AR$2,Eredmény!$H$3,AS39)</f>
        <v>0</v>
      </c>
      <c r="BD39" s="14">
        <f t="shared" si="34"/>
        <v>0</v>
      </c>
      <c r="BE39" s="14">
        <f t="shared" si="35"/>
        <v>0</v>
      </c>
      <c r="BG39" s="14">
        <f>IF($BF$2=Alapadat!$P39,Alapadat!$Q39,0)</f>
        <v>0</v>
      </c>
      <c r="BH39" s="14">
        <f>IF($BF$2=Alapadat!$P39,Alapadat!$R39,0)</f>
        <v>0</v>
      </c>
      <c r="BI39" s="14">
        <f t="shared" si="36"/>
        <v>0</v>
      </c>
      <c r="BJ39" s="14">
        <f t="shared" si="37"/>
        <v>0</v>
      </c>
      <c r="BK39" s="14">
        <f t="shared" si="38"/>
        <v>0</v>
      </c>
      <c r="BL39" s="14">
        <f t="shared" si="39"/>
        <v>0</v>
      </c>
      <c r="BM39" s="14">
        <f t="shared" si="40"/>
        <v>0</v>
      </c>
      <c r="BN39" s="14">
        <f t="shared" si="41"/>
        <v>0</v>
      </c>
      <c r="BP39" s="56">
        <f t="shared" si="42"/>
        <v>0</v>
      </c>
      <c r="BQ39" s="14">
        <f>Szilv($BF$2,Eredmény!$H$3,BG39)</f>
        <v>0</v>
      </c>
      <c r="BR39" s="14">
        <f t="shared" si="43"/>
        <v>0</v>
      </c>
      <c r="BS39" s="14">
        <f t="shared" si="44"/>
        <v>0</v>
      </c>
      <c r="BV39" s="14">
        <f>IF($BU$2=Alapadat!$P39,Alapadat!$Q39,0)</f>
        <v>0</v>
      </c>
      <c r="BW39" s="14">
        <f>IF($BU$2=Alapadat!$P39,Alapadat!$R39,0)</f>
        <v>0</v>
      </c>
      <c r="BX39" s="14">
        <f t="shared" si="45"/>
        <v>0</v>
      </c>
      <c r="BY39" s="14">
        <f t="shared" si="46"/>
        <v>0</v>
      </c>
      <c r="BZ39" s="14">
        <f t="shared" si="47"/>
        <v>0</v>
      </c>
      <c r="CA39" s="14">
        <f t="shared" si="48"/>
        <v>0</v>
      </c>
      <c r="CB39" s="14">
        <f t="shared" si="49"/>
        <v>0</v>
      </c>
      <c r="CC39" s="14">
        <f t="shared" si="50"/>
        <v>0</v>
      </c>
      <c r="CE39" s="56">
        <f t="shared" si="51"/>
        <v>0</v>
      </c>
      <c r="CF39" s="14">
        <f>Szilv($BU$2,Eredmény!$H$3,BV39)</f>
        <v>0</v>
      </c>
      <c r="CG39" s="14">
        <f t="shared" si="52"/>
        <v>0</v>
      </c>
      <c r="CH39" s="14">
        <f t="shared" si="53"/>
        <v>0</v>
      </c>
      <c r="CK39" s="14">
        <f>IF($CJ$2=Alapadat!$P39,Alapadat!$Q39,0)</f>
        <v>0</v>
      </c>
      <c r="CL39" s="14">
        <f>IF($CJ$2=Alapadat!$P39,Alapadat!$R39,0)</f>
        <v>0</v>
      </c>
      <c r="CM39" s="14">
        <f t="shared" si="54"/>
        <v>0</v>
      </c>
      <c r="CN39" s="14">
        <f t="shared" si="55"/>
        <v>0</v>
      </c>
      <c r="CO39" s="14">
        <f t="shared" si="56"/>
        <v>0</v>
      </c>
      <c r="CP39" s="14">
        <f t="shared" si="57"/>
        <v>0</v>
      </c>
      <c r="CQ39" s="14">
        <f t="shared" si="58"/>
        <v>0</v>
      </c>
      <c r="CR39" s="14">
        <f t="shared" si="59"/>
        <v>0</v>
      </c>
      <c r="CT39" s="56">
        <f t="shared" si="60"/>
        <v>0</v>
      </c>
      <c r="CU39" s="14">
        <f>Szilv($CJ$2,Eredmény!$H$3,CK39)</f>
        <v>0</v>
      </c>
      <c r="CV39" s="14">
        <f t="shared" si="61"/>
        <v>0</v>
      </c>
      <c r="CW39" s="14">
        <f t="shared" si="62"/>
        <v>0</v>
      </c>
      <c r="CZ39" s="14">
        <f>IF($CY$2=Alapadat!$P39,Alapadat!$Q39,0)</f>
        <v>0</v>
      </c>
      <c r="DA39" s="14">
        <f>IF($CY$2=Alapadat!$P39,Alapadat!$R39,0)</f>
        <v>0</v>
      </c>
      <c r="DB39" s="14">
        <f t="shared" si="63"/>
        <v>0</v>
      </c>
      <c r="DC39" s="14">
        <f t="shared" si="64"/>
        <v>0</v>
      </c>
      <c r="DD39" s="14">
        <f t="shared" si="65"/>
        <v>0</v>
      </c>
      <c r="DE39" s="14">
        <f t="shared" si="66"/>
        <v>0</v>
      </c>
      <c r="DF39" s="14">
        <f t="shared" si="67"/>
        <v>0</v>
      </c>
      <c r="DG39" s="14">
        <f t="shared" si="68"/>
        <v>0</v>
      </c>
      <c r="DI39" s="56">
        <f t="shared" si="69"/>
        <v>0</v>
      </c>
      <c r="DJ39" s="14">
        <f>Szilv($CY$2,Eredmény!$H$3,CZ39)</f>
        <v>0</v>
      </c>
      <c r="DK39" s="14">
        <f t="shared" si="70"/>
        <v>0</v>
      </c>
      <c r="DL39" s="14">
        <f t="shared" si="71"/>
        <v>0</v>
      </c>
      <c r="DO39" s="14">
        <f>IF($DN$2=Alapadat!$P39,Alapadat!$Q39,0)</f>
        <v>0</v>
      </c>
      <c r="DP39" s="14">
        <f>IF($DN$2=Alapadat!$P39,Alapadat!$R39,0)</f>
        <v>0</v>
      </c>
      <c r="DQ39" s="14">
        <f t="shared" si="72"/>
        <v>0</v>
      </c>
      <c r="DR39" s="14">
        <f t="shared" si="73"/>
        <v>0</v>
      </c>
      <c r="DS39" s="14">
        <f t="shared" si="74"/>
        <v>0</v>
      </c>
      <c r="DT39" s="14">
        <f t="shared" si="75"/>
        <v>0</v>
      </c>
      <c r="DU39" s="14">
        <f t="shared" si="76"/>
        <v>0</v>
      </c>
      <c r="DV39" s="14">
        <f t="shared" si="77"/>
        <v>0</v>
      </c>
      <c r="DX39" s="56">
        <f t="shared" si="78"/>
        <v>0</v>
      </c>
      <c r="DY39" s="14">
        <f>Szilv($DN$2,Eredmény!$H$3,DO39)</f>
        <v>0</v>
      </c>
      <c r="DZ39" s="14">
        <f t="shared" si="79"/>
        <v>0</v>
      </c>
      <c r="EA39" s="14">
        <f t="shared" si="80"/>
        <v>0</v>
      </c>
      <c r="EE39" s="17"/>
      <c r="EF39" s="17"/>
      <c r="EG39" s="17"/>
      <c r="EH39" s="17"/>
      <c r="ET39" s="17"/>
      <c r="EU39" s="17"/>
      <c r="EV39" s="17"/>
      <c r="EW39" s="17"/>
      <c r="FI39" s="17"/>
      <c r="FJ39" s="17"/>
      <c r="FK39" s="17"/>
      <c r="FL39" s="17"/>
    </row>
    <row r="40" spans="2:168">
      <c r="B40" s="14">
        <f>IF($A$2=Alapadat!$P40,Alapadat!$Q40,0)</f>
        <v>0</v>
      </c>
      <c r="C40" s="14">
        <f>IF($A$2=Alapadat!$P40,Alapadat!$R40,0)</f>
        <v>0</v>
      </c>
      <c r="D40" s="14">
        <f t="shared" si="0"/>
        <v>0</v>
      </c>
      <c r="E40" s="14">
        <f t="shared" si="1"/>
        <v>0</v>
      </c>
      <c r="F40" s="14">
        <f t="shared" si="2"/>
        <v>0</v>
      </c>
      <c r="G40" s="14">
        <f t="shared" si="3"/>
        <v>0</v>
      </c>
      <c r="H40" s="14">
        <f t="shared" si="4"/>
        <v>0</v>
      </c>
      <c r="I40" s="14">
        <f t="shared" si="5"/>
        <v>0</v>
      </c>
      <c r="L40" s="56">
        <f t="shared" si="6"/>
        <v>0</v>
      </c>
      <c r="M40" s="14">
        <f>Szilv($A$2,Eredmény!$H$3,B40)</f>
        <v>0</v>
      </c>
      <c r="N40" s="14">
        <f t="shared" si="7"/>
        <v>0</v>
      </c>
      <c r="O40" s="14">
        <f t="shared" si="8"/>
        <v>0</v>
      </c>
      <c r="Q40" s="14">
        <f>IF($P$2=Alapadat!$P40,Alapadat!$Q40,0)</f>
        <v>0</v>
      </c>
      <c r="R40" s="14">
        <f>IF($P$2=Alapadat!$P40,Alapadat!$R40,0)</f>
        <v>0</v>
      </c>
      <c r="S40" s="14">
        <f t="shared" si="9"/>
        <v>0</v>
      </c>
      <c r="T40" s="14">
        <f t="shared" si="10"/>
        <v>0</v>
      </c>
      <c r="U40" s="14">
        <f t="shared" si="11"/>
        <v>0</v>
      </c>
      <c r="V40" s="14">
        <f t="shared" si="12"/>
        <v>0</v>
      </c>
      <c r="W40" s="14">
        <f t="shared" si="13"/>
        <v>0</v>
      </c>
      <c r="X40" s="14">
        <f t="shared" si="14"/>
        <v>0</v>
      </c>
      <c r="Z40" s="56">
        <f t="shared" si="81"/>
        <v>0</v>
      </c>
      <c r="AA40" s="14">
        <f>Szilv($P$2,Eredmény!$H$3,Q40)</f>
        <v>0</v>
      </c>
      <c r="AB40" s="14">
        <f t="shared" si="16"/>
        <v>0</v>
      </c>
      <c r="AC40" s="14">
        <f t="shared" si="17"/>
        <v>0</v>
      </c>
      <c r="AE40" s="14">
        <f>IF($AD$2=Alapadat!$P40,Alapadat!$Q40,0)</f>
        <v>0</v>
      </c>
      <c r="AF40" s="14">
        <f>IF($AD$2=Alapadat!$P40,Alapadat!$R40,0)</f>
        <v>0</v>
      </c>
      <c r="AG40" s="14">
        <f t="shared" si="18"/>
        <v>0</v>
      </c>
      <c r="AH40" s="14">
        <f t="shared" si="19"/>
        <v>0</v>
      </c>
      <c r="AI40" s="14">
        <f t="shared" si="20"/>
        <v>0</v>
      </c>
      <c r="AJ40" s="14">
        <f t="shared" si="21"/>
        <v>0</v>
      </c>
      <c r="AK40" s="14">
        <f t="shared" si="22"/>
        <v>0</v>
      </c>
      <c r="AL40" s="14">
        <f t="shared" si="23"/>
        <v>0</v>
      </c>
      <c r="AN40" s="56">
        <f t="shared" si="24"/>
        <v>0</v>
      </c>
      <c r="AO40" s="14">
        <f>Szilv($AD$2,Eredmény!$H$3,AE40)</f>
        <v>0</v>
      </c>
      <c r="AP40" s="14">
        <f t="shared" si="25"/>
        <v>0</v>
      </c>
      <c r="AQ40" s="14">
        <f t="shared" si="26"/>
        <v>0</v>
      </c>
      <c r="AS40" s="14">
        <f>IF($AR$2=Alapadat!$P40,Alapadat!$Q40,0)</f>
        <v>0</v>
      </c>
      <c r="AT40" s="14">
        <f>IF($AR$2=Alapadat!$P40,Alapadat!$R40,0)</f>
        <v>0</v>
      </c>
      <c r="AU40" s="14">
        <f t="shared" si="27"/>
        <v>0</v>
      </c>
      <c r="AV40" s="14">
        <f t="shared" si="28"/>
        <v>0</v>
      </c>
      <c r="AW40" s="14">
        <f t="shared" si="29"/>
        <v>0</v>
      </c>
      <c r="AX40" s="14">
        <f t="shared" si="30"/>
        <v>0</v>
      </c>
      <c r="AY40" s="14">
        <f t="shared" si="31"/>
        <v>0</v>
      </c>
      <c r="AZ40" s="14">
        <f t="shared" si="32"/>
        <v>0</v>
      </c>
      <c r="BB40" s="56">
        <f t="shared" si="33"/>
        <v>0</v>
      </c>
      <c r="BC40" s="14">
        <f>Szilv($AR$2,Eredmény!$H$3,AS40)</f>
        <v>0</v>
      </c>
      <c r="BD40" s="14">
        <f t="shared" si="34"/>
        <v>0</v>
      </c>
      <c r="BE40" s="14">
        <f t="shared" si="35"/>
        <v>0</v>
      </c>
      <c r="BG40" s="14">
        <f>IF($BF$2=Alapadat!$P40,Alapadat!$Q40,0)</f>
        <v>0</v>
      </c>
      <c r="BH40" s="14">
        <f>IF($BF$2=Alapadat!$P40,Alapadat!$R40,0)</f>
        <v>0</v>
      </c>
      <c r="BI40" s="14">
        <f t="shared" si="36"/>
        <v>0</v>
      </c>
      <c r="BJ40" s="14">
        <f t="shared" si="37"/>
        <v>0</v>
      </c>
      <c r="BK40" s="14">
        <f t="shared" si="38"/>
        <v>0</v>
      </c>
      <c r="BL40" s="14">
        <f t="shared" si="39"/>
        <v>0</v>
      </c>
      <c r="BM40" s="14">
        <f t="shared" si="40"/>
        <v>0</v>
      </c>
      <c r="BN40" s="14">
        <f t="shared" si="41"/>
        <v>0</v>
      </c>
      <c r="BP40" s="56">
        <f t="shared" si="42"/>
        <v>0</v>
      </c>
      <c r="BQ40" s="14">
        <f>Szilv($BF$2,Eredmény!$H$3,BG40)</f>
        <v>0</v>
      </c>
      <c r="BR40" s="14">
        <f t="shared" si="43"/>
        <v>0</v>
      </c>
      <c r="BS40" s="14">
        <f t="shared" si="44"/>
        <v>0</v>
      </c>
      <c r="BV40" s="14">
        <f>IF($BU$2=Alapadat!$P40,Alapadat!$Q40,0)</f>
        <v>0</v>
      </c>
      <c r="BW40" s="14">
        <f>IF($BU$2=Alapadat!$P40,Alapadat!$R40,0)</f>
        <v>0</v>
      </c>
      <c r="BX40" s="14">
        <f t="shared" si="45"/>
        <v>0</v>
      </c>
      <c r="BY40" s="14">
        <f t="shared" si="46"/>
        <v>0</v>
      </c>
      <c r="BZ40" s="14">
        <f t="shared" si="47"/>
        <v>0</v>
      </c>
      <c r="CA40" s="14">
        <f t="shared" si="48"/>
        <v>0</v>
      </c>
      <c r="CB40" s="14">
        <f t="shared" si="49"/>
        <v>0</v>
      </c>
      <c r="CC40" s="14">
        <f t="shared" si="50"/>
        <v>0</v>
      </c>
      <c r="CE40" s="56">
        <f t="shared" si="51"/>
        <v>0</v>
      </c>
      <c r="CF40" s="14">
        <f>Szilv($BU$2,Eredmény!$H$3,BV40)</f>
        <v>0</v>
      </c>
      <c r="CG40" s="14">
        <f t="shared" si="52"/>
        <v>0</v>
      </c>
      <c r="CH40" s="14">
        <f t="shared" si="53"/>
        <v>0</v>
      </c>
      <c r="CK40" s="14">
        <f>IF($CJ$2=Alapadat!$P40,Alapadat!$Q40,0)</f>
        <v>0</v>
      </c>
      <c r="CL40" s="14">
        <f>IF($CJ$2=Alapadat!$P40,Alapadat!$R40,0)</f>
        <v>0</v>
      </c>
      <c r="CM40" s="14">
        <f t="shared" si="54"/>
        <v>0</v>
      </c>
      <c r="CN40" s="14">
        <f t="shared" si="55"/>
        <v>0</v>
      </c>
      <c r="CO40" s="14">
        <f t="shared" si="56"/>
        <v>0</v>
      </c>
      <c r="CP40" s="14">
        <f t="shared" si="57"/>
        <v>0</v>
      </c>
      <c r="CQ40" s="14">
        <f t="shared" si="58"/>
        <v>0</v>
      </c>
      <c r="CR40" s="14">
        <f t="shared" si="59"/>
        <v>0</v>
      </c>
      <c r="CT40" s="56">
        <f t="shared" si="60"/>
        <v>0</v>
      </c>
      <c r="CU40" s="14">
        <f>Szilv($CJ$2,Eredmény!$H$3,CK40)</f>
        <v>0</v>
      </c>
      <c r="CV40" s="14">
        <f t="shared" si="61"/>
        <v>0</v>
      </c>
      <c r="CW40" s="14">
        <f t="shared" si="62"/>
        <v>0</v>
      </c>
      <c r="CZ40" s="14">
        <f>IF($CY$2=Alapadat!$P40,Alapadat!$Q40,0)</f>
        <v>0</v>
      </c>
      <c r="DA40" s="14">
        <f>IF($CY$2=Alapadat!$P40,Alapadat!$R40,0)</f>
        <v>0</v>
      </c>
      <c r="DB40" s="14">
        <f t="shared" si="63"/>
        <v>0</v>
      </c>
      <c r="DC40" s="14">
        <f t="shared" si="64"/>
        <v>0</v>
      </c>
      <c r="DD40" s="14">
        <f t="shared" si="65"/>
        <v>0</v>
      </c>
      <c r="DE40" s="14">
        <f t="shared" si="66"/>
        <v>0</v>
      </c>
      <c r="DF40" s="14">
        <f t="shared" si="67"/>
        <v>0</v>
      </c>
      <c r="DG40" s="14">
        <f t="shared" si="68"/>
        <v>0</v>
      </c>
      <c r="DI40" s="56">
        <f t="shared" si="69"/>
        <v>0</v>
      </c>
      <c r="DJ40" s="14">
        <f>Szilv($CY$2,Eredmény!$H$3,CZ40)</f>
        <v>0</v>
      </c>
      <c r="DK40" s="14">
        <f t="shared" si="70"/>
        <v>0</v>
      </c>
      <c r="DL40" s="14">
        <f t="shared" si="71"/>
        <v>0</v>
      </c>
      <c r="DO40" s="14">
        <f>IF($DN$2=Alapadat!$P40,Alapadat!$Q40,0)</f>
        <v>0</v>
      </c>
      <c r="DP40" s="14">
        <f>IF($DN$2=Alapadat!$P40,Alapadat!$R40,0)</f>
        <v>0</v>
      </c>
      <c r="DQ40" s="14">
        <f t="shared" si="72"/>
        <v>0</v>
      </c>
      <c r="DR40" s="14">
        <f t="shared" si="73"/>
        <v>0</v>
      </c>
      <c r="DS40" s="14">
        <f t="shared" si="74"/>
        <v>0</v>
      </c>
      <c r="DT40" s="14">
        <f t="shared" si="75"/>
        <v>0</v>
      </c>
      <c r="DU40" s="14">
        <f t="shared" si="76"/>
        <v>0</v>
      </c>
      <c r="DV40" s="14">
        <f t="shared" si="77"/>
        <v>0</v>
      </c>
      <c r="DX40" s="56">
        <f t="shared" si="78"/>
        <v>0</v>
      </c>
      <c r="DY40" s="14">
        <f>Szilv($DN$2,Eredmény!$H$3,DO40)</f>
        <v>0</v>
      </c>
      <c r="DZ40" s="14">
        <f t="shared" si="79"/>
        <v>0</v>
      </c>
      <c r="EA40" s="14">
        <f t="shared" si="80"/>
        <v>0</v>
      </c>
      <c r="EE40" s="17"/>
      <c r="EF40" s="17"/>
      <c r="EG40" s="17"/>
      <c r="EH40" s="17"/>
      <c r="ET40" s="17"/>
      <c r="EU40" s="17"/>
      <c r="EV40" s="17"/>
      <c r="EW40" s="17"/>
      <c r="FI40" s="17"/>
      <c r="FJ40" s="17"/>
      <c r="FK40" s="17"/>
      <c r="FL40" s="17"/>
    </row>
    <row r="41" spans="2:168">
      <c r="B41" s="14">
        <f>IF($A$2=Alapadat!$P41,Alapadat!$Q41,0)</f>
        <v>0</v>
      </c>
      <c r="C41" s="14">
        <f>IF($A$2=Alapadat!$P41,Alapadat!$R41,0)</f>
        <v>0</v>
      </c>
      <c r="D41" s="14">
        <f t="shared" si="0"/>
        <v>0</v>
      </c>
      <c r="E41" s="14">
        <f t="shared" si="1"/>
        <v>0</v>
      </c>
      <c r="F41" s="14">
        <f t="shared" si="2"/>
        <v>0</v>
      </c>
      <c r="G41" s="14">
        <f t="shared" si="3"/>
        <v>0</v>
      </c>
      <c r="H41" s="14">
        <f t="shared" si="4"/>
        <v>0</v>
      </c>
      <c r="I41" s="14">
        <f t="shared" si="5"/>
        <v>0</v>
      </c>
      <c r="L41" s="56">
        <f t="shared" si="6"/>
        <v>0</v>
      </c>
      <c r="M41" s="14">
        <f>Szilv($A$2,Eredmény!$H$3,B41)</f>
        <v>0</v>
      </c>
      <c r="N41" s="14">
        <f t="shared" si="7"/>
        <v>0</v>
      </c>
      <c r="O41" s="14">
        <f t="shared" si="8"/>
        <v>0</v>
      </c>
      <c r="Q41" s="14">
        <f>IF($P$2=Alapadat!$P41,Alapadat!$Q41,0)</f>
        <v>0</v>
      </c>
      <c r="R41" s="14">
        <f>IF($P$2=Alapadat!$P41,Alapadat!$R41,0)</f>
        <v>0</v>
      </c>
      <c r="S41" s="14">
        <f t="shared" si="9"/>
        <v>0</v>
      </c>
      <c r="T41" s="14">
        <f t="shared" si="10"/>
        <v>0</v>
      </c>
      <c r="U41" s="14">
        <f t="shared" si="11"/>
        <v>0</v>
      </c>
      <c r="V41" s="14">
        <f t="shared" si="12"/>
        <v>0</v>
      </c>
      <c r="W41" s="14">
        <f t="shared" si="13"/>
        <v>0</v>
      </c>
      <c r="X41" s="14">
        <f t="shared" si="14"/>
        <v>0</v>
      </c>
      <c r="Z41" s="56">
        <f t="shared" si="81"/>
        <v>0</v>
      </c>
      <c r="AA41" s="14">
        <f>Szilv($P$2,Eredmény!$H$3,Q41)</f>
        <v>0</v>
      </c>
      <c r="AB41" s="14">
        <f t="shared" si="16"/>
        <v>0</v>
      </c>
      <c r="AC41" s="14">
        <f t="shared" si="17"/>
        <v>0</v>
      </c>
      <c r="AE41" s="14">
        <f>IF($AD$2=Alapadat!$P41,Alapadat!$Q41,0)</f>
        <v>0</v>
      </c>
      <c r="AF41" s="14">
        <f>IF($AD$2=Alapadat!$P41,Alapadat!$R41,0)</f>
        <v>0</v>
      </c>
      <c r="AG41" s="14">
        <f t="shared" si="18"/>
        <v>0</v>
      </c>
      <c r="AH41" s="14">
        <f t="shared" si="19"/>
        <v>0</v>
      </c>
      <c r="AI41" s="14">
        <f t="shared" si="20"/>
        <v>0</v>
      </c>
      <c r="AJ41" s="14">
        <f t="shared" si="21"/>
        <v>0</v>
      </c>
      <c r="AK41" s="14">
        <f t="shared" si="22"/>
        <v>0</v>
      </c>
      <c r="AL41" s="14">
        <f t="shared" si="23"/>
        <v>0</v>
      </c>
      <c r="AN41" s="56">
        <f t="shared" si="24"/>
        <v>0</v>
      </c>
      <c r="AO41" s="14">
        <f>Szilv($AD$2,Eredmény!$H$3,AE41)</f>
        <v>0</v>
      </c>
      <c r="AP41" s="14">
        <f t="shared" si="25"/>
        <v>0</v>
      </c>
      <c r="AQ41" s="14">
        <f t="shared" si="26"/>
        <v>0</v>
      </c>
      <c r="AS41" s="14">
        <f>IF($AR$2=Alapadat!$P41,Alapadat!$Q41,0)</f>
        <v>0</v>
      </c>
      <c r="AT41" s="14">
        <f>IF($AR$2=Alapadat!$P41,Alapadat!$R41,0)</f>
        <v>0</v>
      </c>
      <c r="AU41" s="14">
        <f t="shared" si="27"/>
        <v>0</v>
      </c>
      <c r="AV41" s="14">
        <f t="shared" si="28"/>
        <v>0</v>
      </c>
      <c r="AW41" s="14">
        <f t="shared" si="29"/>
        <v>0</v>
      </c>
      <c r="AX41" s="14">
        <f t="shared" si="30"/>
        <v>0</v>
      </c>
      <c r="AY41" s="14">
        <f t="shared" si="31"/>
        <v>0</v>
      </c>
      <c r="AZ41" s="14">
        <f t="shared" si="32"/>
        <v>0</v>
      </c>
      <c r="BB41" s="56">
        <f t="shared" si="33"/>
        <v>0</v>
      </c>
      <c r="BC41" s="14">
        <f>Szilv($AR$2,Eredmény!$H$3,AS41)</f>
        <v>0</v>
      </c>
      <c r="BD41" s="14">
        <f t="shared" si="34"/>
        <v>0</v>
      </c>
      <c r="BE41" s="14">
        <f t="shared" si="35"/>
        <v>0</v>
      </c>
      <c r="BG41" s="14">
        <f>IF($BF$2=Alapadat!$P41,Alapadat!$Q41,0)</f>
        <v>0</v>
      </c>
      <c r="BH41" s="14">
        <f>IF($BF$2=Alapadat!$P41,Alapadat!$R41,0)</f>
        <v>0</v>
      </c>
      <c r="BI41" s="14">
        <f t="shared" si="36"/>
        <v>0</v>
      </c>
      <c r="BJ41" s="14">
        <f t="shared" si="37"/>
        <v>0</v>
      </c>
      <c r="BK41" s="14">
        <f t="shared" si="38"/>
        <v>0</v>
      </c>
      <c r="BL41" s="14">
        <f t="shared" si="39"/>
        <v>0</v>
      </c>
      <c r="BM41" s="14">
        <f t="shared" si="40"/>
        <v>0</v>
      </c>
      <c r="BN41" s="14">
        <f t="shared" si="41"/>
        <v>0</v>
      </c>
      <c r="BP41" s="56">
        <f t="shared" si="42"/>
        <v>0</v>
      </c>
      <c r="BQ41" s="14">
        <f>Szilv($BF$2,Eredmény!$H$3,BG41)</f>
        <v>0</v>
      </c>
      <c r="BR41" s="14">
        <f t="shared" si="43"/>
        <v>0</v>
      </c>
      <c r="BS41" s="14">
        <f t="shared" si="44"/>
        <v>0</v>
      </c>
      <c r="BV41" s="14">
        <f>IF($BU$2=Alapadat!$P41,Alapadat!$Q41,0)</f>
        <v>0</v>
      </c>
      <c r="BW41" s="14">
        <f>IF($BU$2=Alapadat!$P41,Alapadat!$R41,0)</f>
        <v>0</v>
      </c>
      <c r="BX41" s="14">
        <f t="shared" si="45"/>
        <v>0</v>
      </c>
      <c r="BY41" s="14">
        <f t="shared" si="46"/>
        <v>0</v>
      </c>
      <c r="BZ41" s="14">
        <f t="shared" si="47"/>
        <v>0</v>
      </c>
      <c r="CA41" s="14">
        <f t="shared" si="48"/>
        <v>0</v>
      </c>
      <c r="CB41" s="14">
        <f t="shared" si="49"/>
        <v>0</v>
      </c>
      <c r="CC41" s="14">
        <f t="shared" si="50"/>
        <v>0</v>
      </c>
      <c r="CE41" s="56">
        <f t="shared" si="51"/>
        <v>0</v>
      </c>
      <c r="CF41" s="14">
        <f>Szilv($BU$2,Eredmény!$H$3,BV41)</f>
        <v>0</v>
      </c>
      <c r="CG41" s="14">
        <f t="shared" si="52"/>
        <v>0</v>
      </c>
      <c r="CH41" s="14">
        <f t="shared" si="53"/>
        <v>0</v>
      </c>
      <c r="CK41" s="14">
        <f>IF($CJ$2=Alapadat!$P41,Alapadat!$Q41,0)</f>
        <v>0</v>
      </c>
      <c r="CL41" s="14">
        <f>IF($CJ$2=Alapadat!$P41,Alapadat!$R41,0)</f>
        <v>0</v>
      </c>
      <c r="CM41" s="14">
        <f t="shared" si="54"/>
        <v>0</v>
      </c>
      <c r="CN41" s="14">
        <f t="shared" si="55"/>
        <v>0</v>
      </c>
      <c r="CO41" s="14">
        <f t="shared" si="56"/>
        <v>0</v>
      </c>
      <c r="CP41" s="14">
        <f t="shared" si="57"/>
        <v>0</v>
      </c>
      <c r="CQ41" s="14">
        <f t="shared" si="58"/>
        <v>0</v>
      </c>
      <c r="CR41" s="14">
        <f t="shared" si="59"/>
        <v>0</v>
      </c>
      <c r="CT41" s="56">
        <f t="shared" si="60"/>
        <v>0</v>
      </c>
      <c r="CU41" s="14">
        <f>Szilv($CJ$2,Eredmény!$H$3,CK41)</f>
        <v>0</v>
      </c>
      <c r="CV41" s="14">
        <f t="shared" si="61"/>
        <v>0</v>
      </c>
      <c r="CW41" s="14">
        <f t="shared" si="62"/>
        <v>0</v>
      </c>
      <c r="CZ41" s="14">
        <f>IF($CY$2=Alapadat!$P41,Alapadat!$Q41,0)</f>
        <v>0</v>
      </c>
      <c r="DA41" s="14">
        <f>IF($CY$2=Alapadat!$P41,Alapadat!$R41,0)</f>
        <v>0</v>
      </c>
      <c r="DB41" s="14">
        <f t="shared" si="63"/>
        <v>0</v>
      </c>
      <c r="DC41" s="14">
        <f t="shared" si="64"/>
        <v>0</v>
      </c>
      <c r="DD41" s="14">
        <f t="shared" si="65"/>
        <v>0</v>
      </c>
      <c r="DE41" s="14">
        <f t="shared" si="66"/>
        <v>0</v>
      </c>
      <c r="DF41" s="14">
        <f t="shared" si="67"/>
        <v>0</v>
      </c>
      <c r="DG41" s="14">
        <f t="shared" si="68"/>
        <v>0</v>
      </c>
      <c r="DI41" s="56">
        <f t="shared" si="69"/>
        <v>0</v>
      </c>
      <c r="DJ41" s="14">
        <f>Szilv($CY$2,Eredmény!$H$3,CZ41)</f>
        <v>0</v>
      </c>
      <c r="DK41" s="14">
        <f t="shared" si="70"/>
        <v>0</v>
      </c>
      <c r="DL41" s="14">
        <f t="shared" si="71"/>
        <v>0</v>
      </c>
      <c r="DO41" s="14">
        <f>IF($DN$2=Alapadat!$P41,Alapadat!$Q41,0)</f>
        <v>0</v>
      </c>
      <c r="DP41" s="14">
        <f>IF($DN$2=Alapadat!$P41,Alapadat!$R41,0)</f>
        <v>0</v>
      </c>
      <c r="DQ41" s="14">
        <f t="shared" si="72"/>
        <v>0</v>
      </c>
      <c r="DR41" s="14">
        <f t="shared" si="73"/>
        <v>0</v>
      </c>
      <c r="DS41" s="14">
        <f t="shared" si="74"/>
        <v>0</v>
      </c>
      <c r="DT41" s="14">
        <f t="shared" si="75"/>
        <v>0</v>
      </c>
      <c r="DU41" s="14">
        <f t="shared" si="76"/>
        <v>0</v>
      </c>
      <c r="DV41" s="14">
        <f t="shared" si="77"/>
        <v>0</v>
      </c>
      <c r="DX41" s="56">
        <f t="shared" si="78"/>
        <v>0</v>
      </c>
      <c r="DY41" s="14">
        <f>Szilv($DN$2,Eredmény!$H$3,DO41)</f>
        <v>0</v>
      </c>
      <c r="DZ41" s="14">
        <f t="shared" si="79"/>
        <v>0</v>
      </c>
      <c r="EA41" s="14">
        <f t="shared" si="80"/>
        <v>0</v>
      </c>
      <c r="EE41" s="17"/>
      <c r="EF41" s="17"/>
      <c r="EG41" s="17"/>
      <c r="EH41" s="17"/>
      <c r="ET41" s="17"/>
      <c r="EU41" s="17"/>
      <c r="EV41" s="17"/>
      <c r="EW41" s="17"/>
      <c r="FI41" s="17"/>
      <c r="FJ41" s="17"/>
      <c r="FK41" s="17"/>
      <c r="FL41" s="17"/>
    </row>
    <row r="42" spans="2:168">
      <c r="B42" s="14">
        <f>IF($A$2=Alapadat!$P42,Alapadat!$Q42,0)</f>
        <v>0</v>
      </c>
      <c r="C42" s="14">
        <f>IF($A$2=Alapadat!$P42,Alapadat!$R42,0)</f>
        <v>0</v>
      </c>
      <c r="D42" s="14">
        <f t="shared" si="0"/>
        <v>0</v>
      </c>
      <c r="E42" s="14">
        <f t="shared" si="1"/>
        <v>0</v>
      </c>
      <c r="F42" s="14">
        <f t="shared" si="2"/>
        <v>0</v>
      </c>
      <c r="G42" s="14">
        <f t="shared" si="3"/>
        <v>0</v>
      </c>
      <c r="H42" s="14">
        <f t="shared" si="4"/>
        <v>0</v>
      </c>
      <c r="I42" s="14">
        <f t="shared" si="5"/>
        <v>0</v>
      </c>
      <c r="L42" s="56">
        <f t="shared" si="6"/>
        <v>0</v>
      </c>
      <c r="M42" s="14">
        <f>Szilv($A$2,Eredmény!$H$3,B42)</f>
        <v>0</v>
      </c>
      <c r="N42" s="14">
        <f t="shared" si="7"/>
        <v>0</v>
      </c>
      <c r="O42" s="14">
        <f t="shared" si="8"/>
        <v>0</v>
      </c>
      <c r="Q42" s="14">
        <f>IF($P$2=Alapadat!$P42,Alapadat!$Q42,0)</f>
        <v>0</v>
      </c>
      <c r="R42" s="14">
        <f>IF($P$2=Alapadat!$P42,Alapadat!$R42,0)</f>
        <v>0</v>
      </c>
      <c r="S42" s="14">
        <f t="shared" si="9"/>
        <v>0</v>
      </c>
      <c r="T42" s="14">
        <f t="shared" si="10"/>
        <v>0</v>
      </c>
      <c r="U42" s="14">
        <f t="shared" si="11"/>
        <v>0</v>
      </c>
      <c r="V42" s="14">
        <f t="shared" si="12"/>
        <v>0</v>
      </c>
      <c r="W42" s="14">
        <f t="shared" si="13"/>
        <v>0</v>
      </c>
      <c r="X42" s="14">
        <f t="shared" si="14"/>
        <v>0</v>
      </c>
      <c r="Z42" s="56">
        <f t="shared" si="81"/>
        <v>0</v>
      </c>
      <c r="AA42" s="14">
        <f>Szilv($P$2,Eredmény!$H$3,Q42)</f>
        <v>0</v>
      </c>
      <c r="AB42" s="14">
        <f t="shared" si="16"/>
        <v>0</v>
      </c>
      <c r="AC42" s="14">
        <f t="shared" si="17"/>
        <v>0</v>
      </c>
      <c r="AE42" s="14">
        <f>IF($AD$2=Alapadat!$P42,Alapadat!$Q42,0)</f>
        <v>0</v>
      </c>
      <c r="AF42" s="14">
        <f>IF($AD$2=Alapadat!$P42,Alapadat!$R42,0)</f>
        <v>0</v>
      </c>
      <c r="AG42" s="14">
        <f t="shared" si="18"/>
        <v>0</v>
      </c>
      <c r="AH42" s="14">
        <f t="shared" si="19"/>
        <v>0</v>
      </c>
      <c r="AI42" s="14">
        <f t="shared" si="20"/>
        <v>0</v>
      </c>
      <c r="AJ42" s="14">
        <f t="shared" si="21"/>
        <v>0</v>
      </c>
      <c r="AK42" s="14">
        <f t="shared" si="22"/>
        <v>0</v>
      </c>
      <c r="AL42" s="14">
        <f t="shared" si="23"/>
        <v>0</v>
      </c>
      <c r="AN42" s="56">
        <f t="shared" si="24"/>
        <v>0</v>
      </c>
      <c r="AO42" s="14">
        <f>Szilv($AD$2,Eredmény!$H$3,AE42)</f>
        <v>0</v>
      </c>
      <c r="AP42" s="14">
        <f t="shared" si="25"/>
        <v>0</v>
      </c>
      <c r="AQ42" s="14">
        <f t="shared" si="26"/>
        <v>0</v>
      </c>
      <c r="AS42" s="14">
        <f>IF($AR$2=Alapadat!$P42,Alapadat!$Q42,0)</f>
        <v>0</v>
      </c>
      <c r="AT42" s="14">
        <f>IF($AR$2=Alapadat!$P42,Alapadat!$R42,0)</f>
        <v>0</v>
      </c>
      <c r="AU42" s="14">
        <f t="shared" si="27"/>
        <v>0</v>
      </c>
      <c r="AV42" s="14">
        <f t="shared" si="28"/>
        <v>0</v>
      </c>
      <c r="AW42" s="14">
        <f t="shared" si="29"/>
        <v>0</v>
      </c>
      <c r="AX42" s="14">
        <f t="shared" si="30"/>
        <v>0</v>
      </c>
      <c r="AY42" s="14">
        <f t="shared" si="31"/>
        <v>0</v>
      </c>
      <c r="AZ42" s="14">
        <f t="shared" si="32"/>
        <v>0</v>
      </c>
      <c r="BB42" s="56">
        <f t="shared" si="33"/>
        <v>0</v>
      </c>
      <c r="BC42" s="14">
        <f>Szilv($AR$2,Eredmény!$H$3,AS42)</f>
        <v>0</v>
      </c>
      <c r="BD42" s="14">
        <f t="shared" si="34"/>
        <v>0</v>
      </c>
      <c r="BE42" s="14">
        <f t="shared" si="35"/>
        <v>0</v>
      </c>
      <c r="BG42" s="14">
        <f>IF($BF$2=Alapadat!$P42,Alapadat!$Q42,0)</f>
        <v>0</v>
      </c>
      <c r="BH42" s="14">
        <f>IF($BF$2=Alapadat!$P42,Alapadat!$R42,0)</f>
        <v>0</v>
      </c>
      <c r="BI42" s="14">
        <f t="shared" si="36"/>
        <v>0</v>
      </c>
      <c r="BJ42" s="14">
        <f t="shared" si="37"/>
        <v>0</v>
      </c>
      <c r="BK42" s="14">
        <f t="shared" si="38"/>
        <v>0</v>
      </c>
      <c r="BL42" s="14">
        <f t="shared" si="39"/>
        <v>0</v>
      </c>
      <c r="BM42" s="14">
        <f t="shared" si="40"/>
        <v>0</v>
      </c>
      <c r="BN42" s="14">
        <f t="shared" si="41"/>
        <v>0</v>
      </c>
      <c r="BP42" s="56">
        <f t="shared" si="42"/>
        <v>0</v>
      </c>
      <c r="BQ42" s="14">
        <f>Szilv($BF$2,Eredmény!$H$3,BG42)</f>
        <v>0</v>
      </c>
      <c r="BR42" s="14">
        <f t="shared" si="43"/>
        <v>0</v>
      </c>
      <c r="BS42" s="14">
        <f t="shared" si="44"/>
        <v>0</v>
      </c>
      <c r="BV42" s="14">
        <f>IF($BU$2=Alapadat!$P42,Alapadat!$Q42,0)</f>
        <v>0</v>
      </c>
      <c r="BW42" s="14">
        <f>IF($BU$2=Alapadat!$P42,Alapadat!$R42,0)</f>
        <v>0</v>
      </c>
      <c r="BX42" s="14">
        <f t="shared" si="45"/>
        <v>0</v>
      </c>
      <c r="BY42" s="14">
        <f t="shared" si="46"/>
        <v>0</v>
      </c>
      <c r="BZ42" s="14">
        <f t="shared" si="47"/>
        <v>0</v>
      </c>
      <c r="CA42" s="14">
        <f t="shared" si="48"/>
        <v>0</v>
      </c>
      <c r="CB42" s="14">
        <f t="shared" si="49"/>
        <v>0</v>
      </c>
      <c r="CC42" s="14">
        <f t="shared" si="50"/>
        <v>0</v>
      </c>
      <c r="CE42" s="56">
        <f t="shared" si="51"/>
        <v>0</v>
      </c>
      <c r="CF42" s="14">
        <f>Szilv($BU$2,Eredmény!$H$3,BV42)</f>
        <v>0</v>
      </c>
      <c r="CG42" s="14">
        <f t="shared" si="52"/>
        <v>0</v>
      </c>
      <c r="CH42" s="14">
        <f t="shared" si="53"/>
        <v>0</v>
      </c>
      <c r="CK42" s="14">
        <f>IF($CJ$2=Alapadat!$P42,Alapadat!$Q42,0)</f>
        <v>0</v>
      </c>
      <c r="CL42" s="14">
        <f>IF($CJ$2=Alapadat!$P42,Alapadat!$R42,0)</f>
        <v>0</v>
      </c>
      <c r="CM42" s="14">
        <f t="shared" si="54"/>
        <v>0</v>
      </c>
      <c r="CN42" s="14">
        <f t="shared" si="55"/>
        <v>0</v>
      </c>
      <c r="CO42" s="14">
        <f t="shared" si="56"/>
        <v>0</v>
      </c>
      <c r="CP42" s="14">
        <f t="shared" si="57"/>
        <v>0</v>
      </c>
      <c r="CQ42" s="14">
        <f t="shared" si="58"/>
        <v>0</v>
      </c>
      <c r="CR42" s="14">
        <f t="shared" si="59"/>
        <v>0</v>
      </c>
      <c r="CT42" s="56">
        <f t="shared" si="60"/>
        <v>0</v>
      </c>
      <c r="CU42" s="14">
        <f>Szilv($CJ$2,Eredmény!$H$3,CK42)</f>
        <v>0</v>
      </c>
      <c r="CV42" s="14">
        <f t="shared" si="61"/>
        <v>0</v>
      </c>
      <c r="CW42" s="14">
        <f t="shared" si="62"/>
        <v>0</v>
      </c>
      <c r="CZ42" s="14">
        <f>IF($CY$2=Alapadat!$P42,Alapadat!$Q42,0)</f>
        <v>0</v>
      </c>
      <c r="DA42" s="14">
        <f>IF($CY$2=Alapadat!$P42,Alapadat!$R42,0)</f>
        <v>0</v>
      </c>
      <c r="DB42" s="14">
        <f t="shared" si="63"/>
        <v>0</v>
      </c>
      <c r="DC42" s="14">
        <f t="shared" si="64"/>
        <v>0</v>
      </c>
      <c r="DD42" s="14">
        <f t="shared" si="65"/>
        <v>0</v>
      </c>
      <c r="DE42" s="14">
        <f t="shared" si="66"/>
        <v>0</v>
      </c>
      <c r="DF42" s="14">
        <f t="shared" si="67"/>
        <v>0</v>
      </c>
      <c r="DG42" s="14">
        <f t="shared" si="68"/>
        <v>0</v>
      </c>
      <c r="DI42" s="56">
        <f t="shared" si="69"/>
        <v>0</v>
      </c>
      <c r="DJ42" s="14">
        <f>Szilv($CY$2,Eredmény!$H$3,CZ42)</f>
        <v>0</v>
      </c>
      <c r="DK42" s="14">
        <f t="shared" si="70"/>
        <v>0</v>
      </c>
      <c r="DL42" s="14">
        <f t="shared" si="71"/>
        <v>0</v>
      </c>
      <c r="DO42" s="14">
        <f>IF($DN$2=Alapadat!$P42,Alapadat!$Q42,0)</f>
        <v>0</v>
      </c>
      <c r="DP42" s="14">
        <f>IF($DN$2=Alapadat!$P42,Alapadat!$R42,0)</f>
        <v>0</v>
      </c>
      <c r="DQ42" s="14">
        <f t="shared" si="72"/>
        <v>0</v>
      </c>
      <c r="DR42" s="14">
        <f t="shared" si="73"/>
        <v>0</v>
      </c>
      <c r="DS42" s="14">
        <f t="shared" si="74"/>
        <v>0</v>
      </c>
      <c r="DT42" s="14">
        <f t="shared" si="75"/>
        <v>0</v>
      </c>
      <c r="DU42" s="14">
        <f t="shared" si="76"/>
        <v>0</v>
      </c>
      <c r="DV42" s="14">
        <f t="shared" si="77"/>
        <v>0</v>
      </c>
      <c r="DX42" s="56">
        <f t="shared" si="78"/>
        <v>0</v>
      </c>
      <c r="DY42" s="14">
        <f>Szilv($DN$2,Eredmény!$H$3,DO42)</f>
        <v>0</v>
      </c>
      <c r="DZ42" s="14">
        <f t="shared" si="79"/>
        <v>0</v>
      </c>
      <c r="EA42" s="14">
        <f t="shared" si="80"/>
        <v>0</v>
      </c>
      <c r="EE42" s="17"/>
      <c r="EF42" s="17"/>
      <c r="EG42" s="17"/>
      <c r="EH42" s="17"/>
      <c r="ET42" s="17"/>
      <c r="EU42" s="17"/>
      <c r="EV42" s="17"/>
      <c r="EW42" s="17"/>
      <c r="FI42" s="17"/>
      <c r="FJ42" s="17"/>
      <c r="FK42" s="17"/>
      <c r="FL42" s="17"/>
    </row>
    <row r="43" spans="2:168">
      <c r="B43" s="14">
        <f>IF($A$2=Alapadat!$P43,Alapadat!$Q43,0)</f>
        <v>0</v>
      </c>
      <c r="C43" s="14">
        <f>IF($A$2=Alapadat!$P43,Alapadat!$R43,0)</f>
        <v>0</v>
      </c>
      <c r="D43" s="14">
        <f t="shared" si="0"/>
        <v>0</v>
      </c>
      <c r="E43" s="14">
        <f t="shared" si="1"/>
        <v>0</v>
      </c>
      <c r="F43" s="14">
        <f t="shared" si="2"/>
        <v>0</v>
      </c>
      <c r="G43" s="14">
        <f t="shared" si="3"/>
        <v>0</v>
      </c>
      <c r="H43" s="14">
        <f t="shared" si="4"/>
        <v>0</v>
      </c>
      <c r="I43" s="14">
        <f t="shared" si="5"/>
        <v>0</v>
      </c>
      <c r="L43" s="56">
        <f t="shared" si="6"/>
        <v>0</v>
      </c>
      <c r="M43" s="14">
        <f>Szilv($A$2,Eredmény!$H$3,B43)</f>
        <v>0</v>
      </c>
      <c r="N43" s="14">
        <f t="shared" si="7"/>
        <v>0</v>
      </c>
      <c r="O43" s="14">
        <f t="shared" si="8"/>
        <v>0</v>
      </c>
      <c r="Q43" s="14">
        <f>IF($P$2=Alapadat!$P43,Alapadat!$Q43,0)</f>
        <v>0</v>
      </c>
      <c r="R43" s="14">
        <f>IF($P$2=Alapadat!$P43,Alapadat!$R43,0)</f>
        <v>0</v>
      </c>
      <c r="S43" s="14">
        <f t="shared" si="9"/>
        <v>0</v>
      </c>
      <c r="T43" s="14">
        <f t="shared" si="10"/>
        <v>0</v>
      </c>
      <c r="U43" s="14">
        <f t="shared" si="11"/>
        <v>0</v>
      </c>
      <c r="V43" s="14">
        <f t="shared" si="12"/>
        <v>0</v>
      </c>
      <c r="W43" s="14">
        <f t="shared" si="13"/>
        <v>0</v>
      </c>
      <c r="X43" s="14">
        <f t="shared" si="14"/>
        <v>0</v>
      </c>
      <c r="Z43" s="56">
        <f t="shared" si="81"/>
        <v>0</v>
      </c>
      <c r="AA43" s="14">
        <f>Szilv($P$2,Eredmény!$H$3,Q43)</f>
        <v>0</v>
      </c>
      <c r="AB43" s="14">
        <f t="shared" si="16"/>
        <v>0</v>
      </c>
      <c r="AC43" s="14">
        <f t="shared" si="17"/>
        <v>0</v>
      </c>
      <c r="AE43" s="14">
        <f>IF($AD$2=Alapadat!$P43,Alapadat!$Q43,0)</f>
        <v>0</v>
      </c>
      <c r="AF43" s="14">
        <f>IF($AD$2=Alapadat!$P43,Alapadat!$R43,0)</f>
        <v>0</v>
      </c>
      <c r="AG43" s="14">
        <f t="shared" si="18"/>
        <v>0</v>
      </c>
      <c r="AH43" s="14">
        <f t="shared" si="19"/>
        <v>0</v>
      </c>
      <c r="AI43" s="14">
        <f t="shared" si="20"/>
        <v>0</v>
      </c>
      <c r="AJ43" s="14">
        <f t="shared" si="21"/>
        <v>0</v>
      </c>
      <c r="AK43" s="14">
        <f t="shared" si="22"/>
        <v>0</v>
      </c>
      <c r="AL43" s="14">
        <f t="shared" si="23"/>
        <v>0</v>
      </c>
      <c r="AN43" s="56">
        <f t="shared" si="24"/>
        <v>0</v>
      </c>
      <c r="AO43" s="14">
        <f>Szilv($AD$2,Eredmény!$H$3,AE43)</f>
        <v>0</v>
      </c>
      <c r="AP43" s="14">
        <f t="shared" si="25"/>
        <v>0</v>
      </c>
      <c r="AQ43" s="14">
        <f t="shared" si="26"/>
        <v>0</v>
      </c>
      <c r="AS43" s="14">
        <f>IF($AR$2=Alapadat!$P43,Alapadat!$Q43,0)</f>
        <v>0</v>
      </c>
      <c r="AT43" s="14">
        <f>IF($AR$2=Alapadat!$P43,Alapadat!$R43,0)</f>
        <v>0</v>
      </c>
      <c r="AU43" s="14">
        <f t="shared" si="27"/>
        <v>0</v>
      </c>
      <c r="AV43" s="14">
        <f t="shared" si="28"/>
        <v>0</v>
      </c>
      <c r="AW43" s="14">
        <f t="shared" si="29"/>
        <v>0</v>
      </c>
      <c r="AX43" s="14">
        <f t="shared" si="30"/>
        <v>0</v>
      </c>
      <c r="AY43" s="14">
        <f t="shared" si="31"/>
        <v>0</v>
      </c>
      <c r="AZ43" s="14">
        <f t="shared" si="32"/>
        <v>0</v>
      </c>
      <c r="BB43" s="56">
        <f t="shared" si="33"/>
        <v>0</v>
      </c>
      <c r="BC43" s="14">
        <f>Szilv($AR$2,Eredmény!$H$3,AS43)</f>
        <v>0</v>
      </c>
      <c r="BD43" s="14">
        <f t="shared" si="34"/>
        <v>0</v>
      </c>
      <c r="BE43" s="14">
        <f t="shared" si="35"/>
        <v>0</v>
      </c>
      <c r="BG43" s="14">
        <f>IF($BF$2=Alapadat!$P43,Alapadat!$Q43,0)</f>
        <v>0</v>
      </c>
      <c r="BH43" s="14">
        <f>IF($BF$2=Alapadat!$P43,Alapadat!$R43,0)</f>
        <v>0</v>
      </c>
      <c r="BI43" s="14">
        <f t="shared" si="36"/>
        <v>0</v>
      </c>
      <c r="BJ43" s="14">
        <f t="shared" si="37"/>
        <v>0</v>
      </c>
      <c r="BK43" s="14">
        <f t="shared" si="38"/>
        <v>0</v>
      </c>
      <c r="BL43" s="14">
        <f t="shared" si="39"/>
        <v>0</v>
      </c>
      <c r="BM43" s="14">
        <f t="shared" si="40"/>
        <v>0</v>
      </c>
      <c r="BN43" s="14">
        <f t="shared" si="41"/>
        <v>0</v>
      </c>
      <c r="BP43" s="56">
        <f t="shared" si="42"/>
        <v>0</v>
      </c>
      <c r="BQ43" s="14">
        <f>Szilv($BF$2,Eredmény!$H$3,BG43)</f>
        <v>0</v>
      </c>
      <c r="BR43" s="14">
        <f t="shared" si="43"/>
        <v>0</v>
      </c>
      <c r="BS43" s="14">
        <f t="shared" si="44"/>
        <v>0</v>
      </c>
      <c r="BV43" s="14">
        <f>IF($BU$2=Alapadat!$P43,Alapadat!$Q43,0)</f>
        <v>0</v>
      </c>
      <c r="BW43" s="14">
        <f>IF($BU$2=Alapadat!$P43,Alapadat!$R43,0)</f>
        <v>0</v>
      </c>
      <c r="BX43" s="14">
        <f t="shared" si="45"/>
        <v>0</v>
      </c>
      <c r="BY43" s="14">
        <f t="shared" si="46"/>
        <v>0</v>
      </c>
      <c r="BZ43" s="14">
        <f t="shared" si="47"/>
        <v>0</v>
      </c>
      <c r="CA43" s="14">
        <f t="shared" si="48"/>
        <v>0</v>
      </c>
      <c r="CB43" s="14">
        <f t="shared" si="49"/>
        <v>0</v>
      </c>
      <c r="CC43" s="14">
        <f t="shared" si="50"/>
        <v>0</v>
      </c>
      <c r="CE43" s="56">
        <f t="shared" si="51"/>
        <v>0</v>
      </c>
      <c r="CF43" s="14">
        <f>Szilv($BU$2,Eredmény!$H$3,BV43)</f>
        <v>0</v>
      </c>
      <c r="CG43" s="14">
        <f t="shared" si="52"/>
        <v>0</v>
      </c>
      <c r="CH43" s="14">
        <f t="shared" si="53"/>
        <v>0</v>
      </c>
      <c r="CK43" s="14">
        <f>IF($CJ$2=Alapadat!$P43,Alapadat!$Q43,0)</f>
        <v>0</v>
      </c>
      <c r="CL43" s="14">
        <f>IF($CJ$2=Alapadat!$P43,Alapadat!$R43,0)</f>
        <v>0</v>
      </c>
      <c r="CM43" s="14">
        <f t="shared" si="54"/>
        <v>0</v>
      </c>
      <c r="CN43" s="14">
        <f t="shared" si="55"/>
        <v>0</v>
      </c>
      <c r="CO43" s="14">
        <f t="shared" si="56"/>
        <v>0</v>
      </c>
      <c r="CP43" s="14">
        <f t="shared" si="57"/>
        <v>0</v>
      </c>
      <c r="CQ43" s="14">
        <f t="shared" si="58"/>
        <v>0</v>
      </c>
      <c r="CR43" s="14">
        <f t="shared" si="59"/>
        <v>0</v>
      </c>
      <c r="CT43" s="56">
        <f t="shared" si="60"/>
        <v>0</v>
      </c>
      <c r="CU43" s="14">
        <f>Szilv($CJ$2,Eredmény!$H$3,CK43)</f>
        <v>0</v>
      </c>
      <c r="CV43" s="14">
        <f t="shared" si="61"/>
        <v>0</v>
      </c>
      <c r="CW43" s="14">
        <f t="shared" si="62"/>
        <v>0</v>
      </c>
      <c r="CZ43" s="14">
        <f>IF($CY$2=Alapadat!$P43,Alapadat!$Q43,0)</f>
        <v>0</v>
      </c>
      <c r="DA43" s="14">
        <f>IF($CY$2=Alapadat!$P43,Alapadat!$R43,0)</f>
        <v>0</v>
      </c>
      <c r="DB43" s="14">
        <f t="shared" si="63"/>
        <v>0</v>
      </c>
      <c r="DC43" s="14">
        <f t="shared" si="64"/>
        <v>0</v>
      </c>
      <c r="DD43" s="14">
        <f t="shared" si="65"/>
        <v>0</v>
      </c>
      <c r="DE43" s="14">
        <f t="shared" si="66"/>
        <v>0</v>
      </c>
      <c r="DF43" s="14">
        <f t="shared" si="67"/>
        <v>0</v>
      </c>
      <c r="DG43" s="14">
        <f t="shared" si="68"/>
        <v>0</v>
      </c>
      <c r="DI43" s="56">
        <f t="shared" si="69"/>
        <v>0</v>
      </c>
      <c r="DJ43" s="14">
        <f>Szilv($CY$2,Eredmény!$H$3,CZ43)</f>
        <v>0</v>
      </c>
      <c r="DK43" s="14">
        <f t="shared" si="70"/>
        <v>0</v>
      </c>
      <c r="DL43" s="14">
        <f t="shared" si="71"/>
        <v>0</v>
      </c>
      <c r="DO43" s="14">
        <f>IF($DN$2=Alapadat!$P43,Alapadat!$Q43,0)</f>
        <v>0</v>
      </c>
      <c r="DP43" s="14">
        <f>IF($DN$2=Alapadat!$P43,Alapadat!$R43,0)</f>
        <v>0</v>
      </c>
      <c r="DQ43" s="14">
        <f t="shared" si="72"/>
        <v>0</v>
      </c>
      <c r="DR43" s="14">
        <f t="shared" si="73"/>
        <v>0</v>
      </c>
      <c r="DS43" s="14">
        <f t="shared" si="74"/>
        <v>0</v>
      </c>
      <c r="DT43" s="14">
        <f t="shared" si="75"/>
        <v>0</v>
      </c>
      <c r="DU43" s="14">
        <f t="shared" si="76"/>
        <v>0</v>
      </c>
      <c r="DV43" s="14">
        <f t="shared" si="77"/>
        <v>0</v>
      </c>
      <c r="DX43" s="56">
        <f t="shared" si="78"/>
        <v>0</v>
      </c>
      <c r="DY43" s="14">
        <f>Szilv($DN$2,Eredmény!$H$3,DO43)</f>
        <v>0</v>
      </c>
      <c r="DZ43" s="14">
        <f t="shared" si="79"/>
        <v>0</v>
      </c>
      <c r="EA43" s="14">
        <f t="shared" si="80"/>
        <v>0</v>
      </c>
      <c r="EE43" s="17"/>
      <c r="EF43" s="17"/>
      <c r="EG43" s="17"/>
      <c r="EH43" s="17"/>
      <c r="ET43" s="17"/>
      <c r="EU43" s="17"/>
      <c r="EV43" s="17"/>
      <c r="EW43" s="17"/>
      <c r="FI43" s="17"/>
      <c r="FJ43" s="17"/>
      <c r="FK43" s="17"/>
      <c r="FL43" s="17"/>
    </row>
    <row r="44" spans="2:168">
      <c r="B44" s="14">
        <f>IF($A$2=Alapadat!$P44,Alapadat!$Q44,0)</f>
        <v>0</v>
      </c>
      <c r="C44" s="14">
        <f>IF($A$2=Alapadat!$P44,Alapadat!$R44,0)</f>
        <v>0</v>
      </c>
      <c r="D44" s="14">
        <f t="shared" si="0"/>
        <v>0</v>
      </c>
      <c r="E44" s="14">
        <f t="shared" si="1"/>
        <v>0</v>
      </c>
      <c r="F44" s="14">
        <f t="shared" si="2"/>
        <v>0</v>
      </c>
      <c r="G44" s="14">
        <f t="shared" si="3"/>
        <v>0</v>
      </c>
      <c r="H44" s="14">
        <f t="shared" si="4"/>
        <v>0</v>
      </c>
      <c r="I44" s="14">
        <f t="shared" si="5"/>
        <v>0</v>
      </c>
      <c r="L44" s="56">
        <f t="shared" si="6"/>
        <v>0</v>
      </c>
      <c r="M44" s="14">
        <f>Szilv($A$2,Eredmény!$H$3,B44)</f>
        <v>0</v>
      </c>
      <c r="N44" s="14">
        <f t="shared" si="7"/>
        <v>0</v>
      </c>
      <c r="O44" s="14">
        <f t="shared" si="8"/>
        <v>0</v>
      </c>
      <c r="Q44" s="14">
        <f>IF($P$2=Alapadat!$P44,Alapadat!$Q44,0)</f>
        <v>0</v>
      </c>
      <c r="R44" s="14">
        <f>IF($P$2=Alapadat!$P44,Alapadat!$R44,0)</f>
        <v>0</v>
      </c>
      <c r="S44" s="14">
        <f t="shared" si="9"/>
        <v>0</v>
      </c>
      <c r="T44" s="14">
        <f t="shared" si="10"/>
        <v>0</v>
      </c>
      <c r="U44" s="14">
        <f t="shared" si="11"/>
        <v>0</v>
      </c>
      <c r="V44" s="14">
        <f t="shared" si="12"/>
        <v>0</v>
      </c>
      <c r="W44" s="14">
        <f t="shared" si="13"/>
        <v>0</v>
      </c>
      <c r="X44" s="14">
        <f t="shared" si="14"/>
        <v>0</v>
      </c>
      <c r="Z44" s="56">
        <f t="shared" si="81"/>
        <v>0</v>
      </c>
      <c r="AA44" s="14">
        <f>Szilv($P$2,Eredmény!$H$3,Q44)</f>
        <v>0</v>
      </c>
      <c r="AB44" s="14">
        <f t="shared" si="16"/>
        <v>0</v>
      </c>
      <c r="AC44" s="14">
        <f t="shared" si="17"/>
        <v>0</v>
      </c>
      <c r="AE44" s="14">
        <f>IF($AD$2=Alapadat!$P44,Alapadat!$Q44,0)</f>
        <v>0</v>
      </c>
      <c r="AF44" s="14">
        <f>IF($AD$2=Alapadat!$P44,Alapadat!$R44,0)</f>
        <v>0</v>
      </c>
      <c r="AG44" s="14">
        <f t="shared" si="18"/>
        <v>0</v>
      </c>
      <c r="AH44" s="14">
        <f t="shared" si="19"/>
        <v>0</v>
      </c>
      <c r="AI44" s="14">
        <f t="shared" si="20"/>
        <v>0</v>
      </c>
      <c r="AJ44" s="14">
        <f t="shared" si="21"/>
        <v>0</v>
      </c>
      <c r="AK44" s="14">
        <f t="shared" si="22"/>
        <v>0</v>
      </c>
      <c r="AL44" s="14">
        <f t="shared" si="23"/>
        <v>0</v>
      </c>
      <c r="AN44" s="56">
        <f t="shared" si="24"/>
        <v>0</v>
      </c>
      <c r="AO44" s="14">
        <f>Szilv($AD$2,Eredmény!$H$3,AE44)</f>
        <v>0</v>
      </c>
      <c r="AP44" s="14">
        <f t="shared" si="25"/>
        <v>0</v>
      </c>
      <c r="AQ44" s="14">
        <f t="shared" si="26"/>
        <v>0</v>
      </c>
      <c r="AS44" s="14">
        <f>IF($AR$2=Alapadat!$P44,Alapadat!$Q44,0)</f>
        <v>0</v>
      </c>
      <c r="AT44" s="14">
        <f>IF($AR$2=Alapadat!$P44,Alapadat!$R44,0)</f>
        <v>0</v>
      </c>
      <c r="AU44" s="14">
        <f t="shared" si="27"/>
        <v>0</v>
      </c>
      <c r="AV44" s="14">
        <f t="shared" si="28"/>
        <v>0</v>
      </c>
      <c r="AW44" s="14">
        <f t="shared" si="29"/>
        <v>0</v>
      </c>
      <c r="AX44" s="14">
        <f t="shared" si="30"/>
        <v>0</v>
      </c>
      <c r="AY44" s="14">
        <f t="shared" si="31"/>
        <v>0</v>
      </c>
      <c r="AZ44" s="14">
        <f t="shared" si="32"/>
        <v>0</v>
      </c>
      <c r="BB44" s="56">
        <f t="shared" si="33"/>
        <v>0</v>
      </c>
      <c r="BC44" s="14">
        <f>Szilv($AR$2,Eredmény!$H$3,AS44)</f>
        <v>0</v>
      </c>
      <c r="BD44" s="14">
        <f t="shared" si="34"/>
        <v>0</v>
      </c>
      <c r="BE44" s="14">
        <f t="shared" si="35"/>
        <v>0</v>
      </c>
      <c r="BG44" s="14">
        <f>IF($BF$2=Alapadat!$P44,Alapadat!$Q44,0)</f>
        <v>0</v>
      </c>
      <c r="BH44" s="14">
        <f>IF($BF$2=Alapadat!$P44,Alapadat!$R44,0)</f>
        <v>0</v>
      </c>
      <c r="BI44" s="14">
        <f t="shared" si="36"/>
        <v>0</v>
      </c>
      <c r="BJ44" s="14">
        <f t="shared" si="37"/>
        <v>0</v>
      </c>
      <c r="BK44" s="14">
        <f t="shared" si="38"/>
        <v>0</v>
      </c>
      <c r="BL44" s="14">
        <f t="shared" si="39"/>
        <v>0</v>
      </c>
      <c r="BM44" s="14">
        <f t="shared" si="40"/>
        <v>0</v>
      </c>
      <c r="BN44" s="14">
        <f t="shared" si="41"/>
        <v>0</v>
      </c>
      <c r="BP44" s="56">
        <f t="shared" si="42"/>
        <v>0</v>
      </c>
      <c r="BQ44" s="14">
        <f>Szilv($BF$2,Eredmény!$H$3,BG44)</f>
        <v>0</v>
      </c>
      <c r="BR44" s="14">
        <f t="shared" si="43"/>
        <v>0</v>
      </c>
      <c r="BS44" s="14">
        <f t="shared" si="44"/>
        <v>0</v>
      </c>
      <c r="BV44" s="14">
        <f>IF($BU$2=Alapadat!$P44,Alapadat!$Q44,0)</f>
        <v>0</v>
      </c>
      <c r="BW44" s="14">
        <f>IF($BU$2=Alapadat!$P44,Alapadat!$R44,0)</f>
        <v>0</v>
      </c>
      <c r="BX44" s="14">
        <f t="shared" si="45"/>
        <v>0</v>
      </c>
      <c r="BY44" s="14">
        <f t="shared" si="46"/>
        <v>0</v>
      </c>
      <c r="BZ44" s="14">
        <f t="shared" si="47"/>
        <v>0</v>
      </c>
      <c r="CA44" s="14">
        <f t="shared" si="48"/>
        <v>0</v>
      </c>
      <c r="CB44" s="14">
        <f t="shared" si="49"/>
        <v>0</v>
      </c>
      <c r="CC44" s="14">
        <f t="shared" si="50"/>
        <v>0</v>
      </c>
      <c r="CE44" s="56">
        <f t="shared" si="51"/>
        <v>0</v>
      </c>
      <c r="CF44" s="14">
        <f>Szilv($BU$2,Eredmény!$H$3,BV44)</f>
        <v>0</v>
      </c>
      <c r="CG44" s="14">
        <f t="shared" si="52"/>
        <v>0</v>
      </c>
      <c r="CH44" s="14">
        <f t="shared" si="53"/>
        <v>0</v>
      </c>
      <c r="CK44" s="14">
        <f>IF($CJ$2=Alapadat!$P44,Alapadat!$Q44,0)</f>
        <v>0</v>
      </c>
      <c r="CL44" s="14">
        <f>IF($CJ$2=Alapadat!$P44,Alapadat!$R44,0)</f>
        <v>0</v>
      </c>
      <c r="CM44" s="14">
        <f t="shared" si="54"/>
        <v>0</v>
      </c>
      <c r="CN44" s="14">
        <f t="shared" si="55"/>
        <v>0</v>
      </c>
      <c r="CO44" s="14">
        <f t="shared" si="56"/>
        <v>0</v>
      </c>
      <c r="CP44" s="14">
        <f t="shared" si="57"/>
        <v>0</v>
      </c>
      <c r="CQ44" s="14">
        <f t="shared" si="58"/>
        <v>0</v>
      </c>
      <c r="CR44" s="14">
        <f t="shared" si="59"/>
        <v>0</v>
      </c>
      <c r="CT44" s="56">
        <f t="shared" si="60"/>
        <v>0</v>
      </c>
      <c r="CU44" s="14">
        <f>Szilv($CJ$2,Eredmény!$H$3,CK44)</f>
        <v>0</v>
      </c>
      <c r="CV44" s="14">
        <f t="shared" si="61"/>
        <v>0</v>
      </c>
      <c r="CW44" s="14">
        <f t="shared" si="62"/>
        <v>0</v>
      </c>
      <c r="CZ44" s="14">
        <f>IF($CY$2=Alapadat!$P44,Alapadat!$Q44,0)</f>
        <v>0</v>
      </c>
      <c r="DA44" s="14">
        <f>IF($CY$2=Alapadat!$P44,Alapadat!$R44,0)</f>
        <v>0</v>
      </c>
      <c r="DB44" s="14">
        <f t="shared" si="63"/>
        <v>0</v>
      </c>
      <c r="DC44" s="14">
        <f t="shared" si="64"/>
        <v>0</v>
      </c>
      <c r="DD44" s="14">
        <f t="shared" si="65"/>
        <v>0</v>
      </c>
      <c r="DE44" s="14">
        <f t="shared" si="66"/>
        <v>0</v>
      </c>
      <c r="DF44" s="14">
        <f t="shared" si="67"/>
        <v>0</v>
      </c>
      <c r="DG44" s="14">
        <f t="shared" si="68"/>
        <v>0</v>
      </c>
      <c r="DI44" s="56">
        <f t="shared" si="69"/>
        <v>0</v>
      </c>
      <c r="DJ44" s="14">
        <f>Szilv($CY$2,Eredmény!$H$3,CZ44)</f>
        <v>0</v>
      </c>
      <c r="DK44" s="14">
        <f t="shared" si="70"/>
        <v>0</v>
      </c>
      <c r="DL44" s="14">
        <f t="shared" si="71"/>
        <v>0</v>
      </c>
      <c r="DO44" s="14">
        <f>IF($DN$2=Alapadat!$P44,Alapadat!$Q44,0)</f>
        <v>0</v>
      </c>
      <c r="DP44" s="14">
        <f>IF($DN$2=Alapadat!$P44,Alapadat!$R44,0)</f>
        <v>0</v>
      </c>
      <c r="DQ44" s="14">
        <f t="shared" si="72"/>
        <v>0</v>
      </c>
      <c r="DR44" s="14">
        <f t="shared" si="73"/>
        <v>0</v>
      </c>
      <c r="DS44" s="14">
        <f t="shared" si="74"/>
        <v>0</v>
      </c>
      <c r="DT44" s="14">
        <f t="shared" si="75"/>
        <v>0</v>
      </c>
      <c r="DU44" s="14">
        <f t="shared" si="76"/>
        <v>0</v>
      </c>
      <c r="DV44" s="14">
        <f t="shared" si="77"/>
        <v>0</v>
      </c>
      <c r="DX44" s="56">
        <f t="shared" si="78"/>
        <v>0</v>
      </c>
      <c r="DY44" s="14">
        <f>Szilv($DN$2,Eredmény!$H$3,DO44)</f>
        <v>0</v>
      </c>
      <c r="DZ44" s="14">
        <f t="shared" si="79"/>
        <v>0</v>
      </c>
      <c r="EA44" s="14">
        <f t="shared" si="80"/>
        <v>0</v>
      </c>
      <c r="EE44" s="17"/>
      <c r="EF44" s="17"/>
      <c r="EG44" s="17"/>
      <c r="EH44" s="17"/>
      <c r="ET44" s="17"/>
      <c r="EU44" s="17"/>
      <c r="EV44" s="17"/>
      <c r="EW44" s="17"/>
      <c r="FI44" s="17"/>
      <c r="FJ44" s="17"/>
      <c r="FK44" s="17"/>
      <c r="FL44" s="17"/>
    </row>
    <row r="45" spans="2:168">
      <c r="B45" s="14">
        <f>IF($A$2=Alapadat!$P45,Alapadat!$Q45,0)</f>
        <v>0</v>
      </c>
      <c r="C45" s="14">
        <f>IF($A$2=Alapadat!$P45,Alapadat!$R45,0)</f>
        <v>0</v>
      </c>
      <c r="D45" s="14">
        <f t="shared" si="0"/>
        <v>0</v>
      </c>
      <c r="E45" s="14">
        <f t="shared" si="1"/>
        <v>0</v>
      </c>
      <c r="F45" s="14">
        <f t="shared" si="2"/>
        <v>0</v>
      </c>
      <c r="G45" s="14">
        <f t="shared" si="3"/>
        <v>0</v>
      </c>
      <c r="H45" s="14">
        <f t="shared" si="4"/>
        <v>0</v>
      </c>
      <c r="I45" s="14">
        <f t="shared" si="5"/>
        <v>0</v>
      </c>
      <c r="L45" s="56">
        <f t="shared" si="6"/>
        <v>0</v>
      </c>
      <c r="M45" s="14">
        <f>Szilv($A$2,Eredmény!$H$3,B45)</f>
        <v>0</v>
      </c>
      <c r="N45" s="14">
        <f t="shared" si="7"/>
        <v>0</v>
      </c>
      <c r="O45" s="14">
        <f t="shared" si="8"/>
        <v>0</v>
      </c>
      <c r="Q45" s="14">
        <f>IF($P$2=Alapadat!$P45,Alapadat!$Q45,0)</f>
        <v>0</v>
      </c>
      <c r="R45" s="14">
        <f>IF($P$2=Alapadat!$P45,Alapadat!$R45,0)</f>
        <v>0</v>
      </c>
      <c r="S45" s="14">
        <f t="shared" si="9"/>
        <v>0</v>
      </c>
      <c r="T45" s="14">
        <f t="shared" si="10"/>
        <v>0</v>
      </c>
      <c r="U45" s="14">
        <f t="shared" si="11"/>
        <v>0</v>
      </c>
      <c r="V45" s="14">
        <f t="shared" si="12"/>
        <v>0</v>
      </c>
      <c r="W45" s="14">
        <f t="shared" si="13"/>
        <v>0</v>
      </c>
      <c r="X45" s="14">
        <f t="shared" si="14"/>
        <v>0</v>
      </c>
      <c r="Z45" s="56">
        <f t="shared" si="81"/>
        <v>0</v>
      </c>
      <c r="AA45" s="14">
        <f>Szilv($P$2,Eredmény!$H$3,Q45)</f>
        <v>0</v>
      </c>
      <c r="AB45" s="14">
        <f t="shared" si="16"/>
        <v>0</v>
      </c>
      <c r="AC45" s="14">
        <f t="shared" si="17"/>
        <v>0</v>
      </c>
      <c r="AE45" s="14">
        <f>IF($AD$2=Alapadat!$P45,Alapadat!$Q45,0)</f>
        <v>0</v>
      </c>
      <c r="AF45" s="14">
        <f>IF($AD$2=Alapadat!$P45,Alapadat!$R45,0)</f>
        <v>0</v>
      </c>
      <c r="AG45" s="14">
        <f t="shared" si="18"/>
        <v>0</v>
      </c>
      <c r="AH45" s="14">
        <f t="shared" si="19"/>
        <v>0</v>
      </c>
      <c r="AI45" s="14">
        <f t="shared" si="20"/>
        <v>0</v>
      </c>
      <c r="AJ45" s="14">
        <f t="shared" si="21"/>
        <v>0</v>
      </c>
      <c r="AK45" s="14">
        <f t="shared" si="22"/>
        <v>0</v>
      </c>
      <c r="AL45" s="14">
        <f t="shared" si="23"/>
        <v>0</v>
      </c>
      <c r="AN45" s="56">
        <f t="shared" si="24"/>
        <v>0</v>
      </c>
      <c r="AO45" s="14">
        <f>Szilv($AD$2,Eredmény!$H$3,AE45)</f>
        <v>0</v>
      </c>
      <c r="AP45" s="14">
        <f t="shared" si="25"/>
        <v>0</v>
      </c>
      <c r="AQ45" s="14">
        <f t="shared" si="26"/>
        <v>0</v>
      </c>
      <c r="AS45" s="14">
        <f>IF($AR$2=Alapadat!$P45,Alapadat!$Q45,0)</f>
        <v>0</v>
      </c>
      <c r="AT45" s="14">
        <f>IF($AR$2=Alapadat!$P45,Alapadat!$R45,0)</f>
        <v>0</v>
      </c>
      <c r="AU45" s="14">
        <f t="shared" si="27"/>
        <v>0</v>
      </c>
      <c r="AV45" s="14">
        <f t="shared" si="28"/>
        <v>0</v>
      </c>
      <c r="AW45" s="14">
        <f t="shared" si="29"/>
        <v>0</v>
      </c>
      <c r="AX45" s="14">
        <f t="shared" si="30"/>
        <v>0</v>
      </c>
      <c r="AY45" s="14">
        <f t="shared" si="31"/>
        <v>0</v>
      </c>
      <c r="AZ45" s="14">
        <f t="shared" si="32"/>
        <v>0</v>
      </c>
      <c r="BB45" s="56">
        <f t="shared" si="33"/>
        <v>0</v>
      </c>
      <c r="BC45" s="14">
        <f>Szilv($AR$2,Eredmény!$H$3,AS45)</f>
        <v>0</v>
      </c>
      <c r="BD45" s="14">
        <f t="shared" si="34"/>
        <v>0</v>
      </c>
      <c r="BE45" s="14">
        <f t="shared" si="35"/>
        <v>0</v>
      </c>
      <c r="BG45" s="14">
        <f>IF($BF$2=Alapadat!$P45,Alapadat!$Q45,0)</f>
        <v>0</v>
      </c>
      <c r="BH45" s="14">
        <f>IF($BF$2=Alapadat!$P45,Alapadat!$R45,0)</f>
        <v>0</v>
      </c>
      <c r="BI45" s="14">
        <f t="shared" si="36"/>
        <v>0</v>
      </c>
      <c r="BJ45" s="14">
        <f t="shared" si="37"/>
        <v>0</v>
      </c>
      <c r="BK45" s="14">
        <f t="shared" si="38"/>
        <v>0</v>
      </c>
      <c r="BL45" s="14">
        <f t="shared" si="39"/>
        <v>0</v>
      </c>
      <c r="BM45" s="14">
        <f t="shared" si="40"/>
        <v>0</v>
      </c>
      <c r="BN45" s="14">
        <f t="shared" si="41"/>
        <v>0</v>
      </c>
      <c r="BP45" s="56">
        <f t="shared" si="42"/>
        <v>0</v>
      </c>
      <c r="BQ45" s="14">
        <f>Szilv($BF$2,Eredmény!$H$3,BG45)</f>
        <v>0</v>
      </c>
      <c r="BR45" s="14">
        <f t="shared" si="43"/>
        <v>0</v>
      </c>
      <c r="BS45" s="14">
        <f t="shared" si="44"/>
        <v>0</v>
      </c>
      <c r="BV45" s="14">
        <f>IF($BU$2=Alapadat!$P45,Alapadat!$Q45,0)</f>
        <v>0</v>
      </c>
      <c r="BW45" s="14">
        <f>IF($BU$2=Alapadat!$P45,Alapadat!$R45,0)</f>
        <v>0</v>
      </c>
      <c r="BX45" s="14">
        <f t="shared" si="45"/>
        <v>0</v>
      </c>
      <c r="BY45" s="14">
        <f t="shared" si="46"/>
        <v>0</v>
      </c>
      <c r="BZ45" s="14">
        <f t="shared" si="47"/>
        <v>0</v>
      </c>
      <c r="CA45" s="14">
        <f t="shared" si="48"/>
        <v>0</v>
      </c>
      <c r="CB45" s="14">
        <f t="shared" si="49"/>
        <v>0</v>
      </c>
      <c r="CC45" s="14">
        <f t="shared" si="50"/>
        <v>0</v>
      </c>
      <c r="CE45" s="56">
        <f t="shared" si="51"/>
        <v>0</v>
      </c>
      <c r="CF45" s="14">
        <f>Szilv($BU$2,Eredmény!$H$3,BV45)</f>
        <v>0</v>
      </c>
      <c r="CG45" s="14">
        <f t="shared" si="52"/>
        <v>0</v>
      </c>
      <c r="CH45" s="14">
        <f t="shared" si="53"/>
        <v>0</v>
      </c>
      <c r="CK45" s="14">
        <f>IF($CJ$2=Alapadat!$P45,Alapadat!$Q45,0)</f>
        <v>0</v>
      </c>
      <c r="CL45" s="14">
        <f>IF($CJ$2=Alapadat!$P45,Alapadat!$R45,0)</f>
        <v>0</v>
      </c>
      <c r="CM45" s="14">
        <f t="shared" si="54"/>
        <v>0</v>
      </c>
      <c r="CN45" s="14">
        <f t="shared" si="55"/>
        <v>0</v>
      </c>
      <c r="CO45" s="14">
        <f t="shared" si="56"/>
        <v>0</v>
      </c>
      <c r="CP45" s="14">
        <f t="shared" si="57"/>
        <v>0</v>
      </c>
      <c r="CQ45" s="14">
        <f t="shared" si="58"/>
        <v>0</v>
      </c>
      <c r="CR45" s="14">
        <f t="shared" si="59"/>
        <v>0</v>
      </c>
      <c r="CT45" s="56">
        <f t="shared" si="60"/>
        <v>0</v>
      </c>
      <c r="CU45" s="14">
        <f>Szilv($CJ$2,Eredmény!$H$3,CK45)</f>
        <v>0</v>
      </c>
      <c r="CV45" s="14">
        <f t="shared" si="61"/>
        <v>0</v>
      </c>
      <c r="CW45" s="14">
        <f t="shared" si="62"/>
        <v>0</v>
      </c>
      <c r="CZ45" s="14">
        <f>IF($CY$2=Alapadat!$P45,Alapadat!$Q45,0)</f>
        <v>0</v>
      </c>
      <c r="DA45" s="14">
        <f>IF($CY$2=Alapadat!$P45,Alapadat!$R45,0)</f>
        <v>0</v>
      </c>
      <c r="DB45" s="14">
        <f t="shared" si="63"/>
        <v>0</v>
      </c>
      <c r="DC45" s="14">
        <f t="shared" si="64"/>
        <v>0</v>
      </c>
      <c r="DD45" s="14">
        <f t="shared" si="65"/>
        <v>0</v>
      </c>
      <c r="DE45" s="14">
        <f t="shared" si="66"/>
        <v>0</v>
      </c>
      <c r="DF45" s="14">
        <f t="shared" si="67"/>
        <v>0</v>
      </c>
      <c r="DG45" s="14">
        <f t="shared" si="68"/>
        <v>0</v>
      </c>
      <c r="DI45" s="56">
        <f t="shared" si="69"/>
        <v>0</v>
      </c>
      <c r="DJ45" s="14">
        <f>Szilv($CY$2,Eredmény!$H$3,CZ45)</f>
        <v>0</v>
      </c>
      <c r="DK45" s="14">
        <f t="shared" si="70"/>
        <v>0</v>
      </c>
      <c r="DL45" s="14">
        <f t="shared" si="71"/>
        <v>0</v>
      </c>
      <c r="DO45" s="14">
        <f>IF($DN$2=Alapadat!$P45,Alapadat!$Q45,0)</f>
        <v>0</v>
      </c>
      <c r="DP45" s="14">
        <f>IF($DN$2=Alapadat!$P45,Alapadat!$R45,0)</f>
        <v>0</v>
      </c>
      <c r="DQ45" s="14">
        <f t="shared" si="72"/>
        <v>0</v>
      </c>
      <c r="DR45" s="14">
        <f t="shared" si="73"/>
        <v>0</v>
      </c>
      <c r="DS45" s="14">
        <f t="shared" si="74"/>
        <v>0</v>
      </c>
      <c r="DT45" s="14">
        <f t="shared" si="75"/>
        <v>0</v>
      </c>
      <c r="DU45" s="14">
        <f t="shared" si="76"/>
        <v>0</v>
      </c>
      <c r="DV45" s="14">
        <f t="shared" si="77"/>
        <v>0</v>
      </c>
      <c r="DX45" s="56">
        <f t="shared" si="78"/>
        <v>0</v>
      </c>
      <c r="DY45" s="14">
        <f>Szilv($DN$2,Eredmény!$H$3,DO45)</f>
        <v>0</v>
      </c>
      <c r="DZ45" s="14">
        <f t="shared" si="79"/>
        <v>0</v>
      </c>
      <c r="EA45" s="14">
        <f t="shared" si="80"/>
        <v>0</v>
      </c>
      <c r="EE45" s="17"/>
      <c r="EF45" s="17"/>
      <c r="EG45" s="17"/>
      <c r="EH45" s="17"/>
      <c r="ET45" s="17"/>
      <c r="EU45" s="17"/>
      <c r="EV45" s="17"/>
      <c r="EW45" s="17"/>
      <c r="FI45" s="17"/>
      <c r="FJ45" s="17"/>
      <c r="FK45" s="17"/>
      <c r="FL45" s="17"/>
    </row>
    <row r="46" spans="2:168">
      <c r="B46" s="14">
        <f>IF($A$2=Alapadat!$P46,Alapadat!$Q46,0)</f>
        <v>0</v>
      </c>
      <c r="C46" s="14">
        <f>IF($A$2=Alapadat!$P46,Alapadat!$R46,0)</f>
        <v>0</v>
      </c>
      <c r="D46" s="14">
        <f t="shared" si="0"/>
        <v>0</v>
      </c>
      <c r="E46" s="14">
        <f t="shared" si="1"/>
        <v>0</v>
      </c>
      <c r="F46" s="14">
        <f t="shared" si="2"/>
        <v>0</v>
      </c>
      <c r="G46" s="14">
        <f t="shared" si="3"/>
        <v>0</v>
      </c>
      <c r="H46" s="14">
        <f t="shared" si="4"/>
        <v>0</v>
      </c>
      <c r="I46" s="14">
        <f t="shared" si="5"/>
        <v>0</v>
      </c>
      <c r="L46" s="56">
        <f t="shared" si="6"/>
        <v>0</v>
      </c>
      <c r="M46" s="14">
        <f>Szilv($A$2,Eredmény!$H$3,B46)</f>
        <v>0</v>
      </c>
      <c r="N46" s="14">
        <f t="shared" si="7"/>
        <v>0</v>
      </c>
      <c r="O46" s="14">
        <f t="shared" si="8"/>
        <v>0</v>
      </c>
      <c r="Q46" s="14">
        <f>IF($P$2=Alapadat!$P46,Alapadat!$Q46,0)</f>
        <v>0</v>
      </c>
      <c r="R46" s="14">
        <f>IF($P$2=Alapadat!$P46,Alapadat!$R46,0)</f>
        <v>0</v>
      </c>
      <c r="S46" s="14">
        <f t="shared" si="9"/>
        <v>0</v>
      </c>
      <c r="T46" s="14">
        <f t="shared" si="10"/>
        <v>0</v>
      </c>
      <c r="U46" s="14">
        <f t="shared" si="11"/>
        <v>0</v>
      </c>
      <c r="V46" s="14">
        <f t="shared" si="12"/>
        <v>0</v>
      </c>
      <c r="W46" s="14">
        <f t="shared" si="13"/>
        <v>0</v>
      </c>
      <c r="X46" s="14">
        <f t="shared" si="14"/>
        <v>0</v>
      </c>
      <c r="Z46" s="56">
        <f t="shared" si="81"/>
        <v>0</v>
      </c>
      <c r="AA46" s="14">
        <f>Szilv($P$2,Eredmény!$H$3,Q46)</f>
        <v>0</v>
      </c>
      <c r="AB46" s="14">
        <f t="shared" si="16"/>
        <v>0</v>
      </c>
      <c r="AC46" s="14">
        <f t="shared" si="17"/>
        <v>0</v>
      </c>
      <c r="AE46" s="14">
        <f>IF($AD$2=Alapadat!$P46,Alapadat!$Q46,0)</f>
        <v>0</v>
      </c>
      <c r="AF46" s="14">
        <f>IF($AD$2=Alapadat!$P46,Alapadat!$R46,0)</f>
        <v>0</v>
      </c>
      <c r="AG46" s="14">
        <f t="shared" si="18"/>
        <v>0</v>
      </c>
      <c r="AH46" s="14">
        <f t="shared" si="19"/>
        <v>0</v>
      </c>
      <c r="AI46" s="14">
        <f t="shared" si="20"/>
        <v>0</v>
      </c>
      <c r="AJ46" s="14">
        <f t="shared" si="21"/>
        <v>0</v>
      </c>
      <c r="AK46" s="14">
        <f t="shared" si="22"/>
        <v>0</v>
      </c>
      <c r="AL46" s="14">
        <f t="shared" si="23"/>
        <v>0</v>
      </c>
      <c r="AN46" s="56">
        <f t="shared" si="24"/>
        <v>0</v>
      </c>
      <c r="AO46" s="14">
        <f>Szilv($AD$2,Eredmény!$H$3,AE46)</f>
        <v>0</v>
      </c>
      <c r="AP46" s="14">
        <f t="shared" si="25"/>
        <v>0</v>
      </c>
      <c r="AQ46" s="14">
        <f t="shared" si="26"/>
        <v>0</v>
      </c>
      <c r="AS46" s="14">
        <f>IF($AR$2=Alapadat!$P46,Alapadat!$Q46,0)</f>
        <v>0</v>
      </c>
      <c r="AT46" s="14">
        <f>IF($AR$2=Alapadat!$P46,Alapadat!$R46,0)</f>
        <v>0</v>
      </c>
      <c r="AU46" s="14">
        <f t="shared" si="27"/>
        <v>0</v>
      </c>
      <c r="AV46" s="14">
        <f t="shared" si="28"/>
        <v>0</v>
      </c>
      <c r="AW46" s="14">
        <f t="shared" si="29"/>
        <v>0</v>
      </c>
      <c r="AX46" s="14">
        <f t="shared" si="30"/>
        <v>0</v>
      </c>
      <c r="AY46" s="14">
        <f t="shared" si="31"/>
        <v>0</v>
      </c>
      <c r="AZ46" s="14">
        <f t="shared" si="32"/>
        <v>0</v>
      </c>
      <c r="BB46" s="56">
        <f t="shared" si="33"/>
        <v>0</v>
      </c>
      <c r="BC46" s="14">
        <f>Szilv($AR$2,Eredmény!$H$3,AS46)</f>
        <v>0</v>
      </c>
      <c r="BD46" s="14">
        <f t="shared" si="34"/>
        <v>0</v>
      </c>
      <c r="BE46" s="14">
        <f t="shared" si="35"/>
        <v>0</v>
      </c>
      <c r="BG46" s="14">
        <f>IF($BF$2=Alapadat!$P46,Alapadat!$Q46,0)</f>
        <v>0</v>
      </c>
      <c r="BH46" s="14">
        <f>IF($BF$2=Alapadat!$P46,Alapadat!$R46,0)</f>
        <v>0</v>
      </c>
      <c r="BI46" s="14">
        <f t="shared" si="36"/>
        <v>0</v>
      </c>
      <c r="BJ46" s="14">
        <f t="shared" si="37"/>
        <v>0</v>
      </c>
      <c r="BK46" s="14">
        <f t="shared" si="38"/>
        <v>0</v>
      </c>
      <c r="BL46" s="14">
        <f t="shared" si="39"/>
        <v>0</v>
      </c>
      <c r="BM46" s="14">
        <f t="shared" si="40"/>
        <v>0</v>
      </c>
      <c r="BN46" s="14">
        <f t="shared" si="41"/>
        <v>0</v>
      </c>
      <c r="BP46" s="56">
        <f t="shared" si="42"/>
        <v>0</v>
      </c>
      <c r="BQ46" s="14">
        <f>Szilv($BF$2,Eredmény!$H$3,BG46)</f>
        <v>0</v>
      </c>
      <c r="BR46" s="14">
        <f t="shared" si="43"/>
        <v>0</v>
      </c>
      <c r="BS46" s="14">
        <f t="shared" si="44"/>
        <v>0</v>
      </c>
      <c r="BV46" s="14">
        <f>IF($BU$2=Alapadat!$P46,Alapadat!$Q46,0)</f>
        <v>0</v>
      </c>
      <c r="BW46" s="14">
        <f>IF($BU$2=Alapadat!$P46,Alapadat!$R46,0)</f>
        <v>0</v>
      </c>
      <c r="BX46" s="14">
        <f t="shared" si="45"/>
        <v>0</v>
      </c>
      <c r="BY46" s="14">
        <f t="shared" si="46"/>
        <v>0</v>
      </c>
      <c r="BZ46" s="14">
        <f t="shared" si="47"/>
        <v>0</v>
      </c>
      <c r="CA46" s="14">
        <f t="shared" si="48"/>
        <v>0</v>
      </c>
      <c r="CB46" s="14">
        <f t="shared" si="49"/>
        <v>0</v>
      </c>
      <c r="CC46" s="14">
        <f t="shared" si="50"/>
        <v>0</v>
      </c>
      <c r="CE46" s="56">
        <f t="shared" si="51"/>
        <v>0</v>
      </c>
      <c r="CF46" s="14">
        <f>Szilv($BU$2,Eredmény!$H$3,BV46)</f>
        <v>0</v>
      </c>
      <c r="CG46" s="14">
        <f t="shared" si="52"/>
        <v>0</v>
      </c>
      <c r="CH46" s="14">
        <f t="shared" si="53"/>
        <v>0</v>
      </c>
      <c r="CK46" s="14">
        <f>IF($CJ$2=Alapadat!$P46,Alapadat!$Q46,0)</f>
        <v>0</v>
      </c>
      <c r="CL46" s="14">
        <f>IF($CJ$2=Alapadat!$P46,Alapadat!$R46,0)</f>
        <v>0</v>
      </c>
      <c r="CM46" s="14">
        <f t="shared" si="54"/>
        <v>0</v>
      </c>
      <c r="CN46" s="14">
        <f t="shared" si="55"/>
        <v>0</v>
      </c>
      <c r="CO46" s="14">
        <f t="shared" si="56"/>
        <v>0</v>
      </c>
      <c r="CP46" s="14">
        <f t="shared" si="57"/>
        <v>0</v>
      </c>
      <c r="CQ46" s="14">
        <f t="shared" si="58"/>
        <v>0</v>
      </c>
      <c r="CR46" s="14">
        <f t="shared" si="59"/>
        <v>0</v>
      </c>
      <c r="CT46" s="56">
        <f t="shared" si="60"/>
        <v>0</v>
      </c>
      <c r="CU46" s="14">
        <f>Szilv($CJ$2,Eredmény!$H$3,CK46)</f>
        <v>0</v>
      </c>
      <c r="CV46" s="14">
        <f t="shared" si="61"/>
        <v>0</v>
      </c>
      <c r="CW46" s="14">
        <f t="shared" si="62"/>
        <v>0</v>
      </c>
      <c r="CZ46" s="14">
        <f>IF($CY$2=Alapadat!$P46,Alapadat!$Q46,0)</f>
        <v>0</v>
      </c>
      <c r="DA46" s="14">
        <f>IF($CY$2=Alapadat!$P46,Alapadat!$R46,0)</f>
        <v>0</v>
      </c>
      <c r="DB46" s="14">
        <f t="shared" si="63"/>
        <v>0</v>
      </c>
      <c r="DC46" s="14">
        <f t="shared" si="64"/>
        <v>0</v>
      </c>
      <c r="DD46" s="14">
        <f t="shared" si="65"/>
        <v>0</v>
      </c>
      <c r="DE46" s="14">
        <f t="shared" si="66"/>
        <v>0</v>
      </c>
      <c r="DF46" s="14">
        <f t="shared" si="67"/>
        <v>0</v>
      </c>
      <c r="DG46" s="14">
        <f t="shared" si="68"/>
        <v>0</v>
      </c>
      <c r="DI46" s="56">
        <f t="shared" si="69"/>
        <v>0</v>
      </c>
      <c r="DJ46" s="14">
        <f>Szilv($CY$2,Eredmény!$H$3,CZ46)</f>
        <v>0</v>
      </c>
      <c r="DK46" s="14">
        <f t="shared" si="70"/>
        <v>0</v>
      </c>
      <c r="DL46" s="14">
        <f t="shared" si="71"/>
        <v>0</v>
      </c>
      <c r="DO46" s="14">
        <f>IF($DN$2=Alapadat!$P46,Alapadat!$Q46,0)</f>
        <v>0</v>
      </c>
      <c r="DP46" s="14">
        <f>IF($DN$2=Alapadat!$P46,Alapadat!$R46,0)</f>
        <v>0</v>
      </c>
      <c r="DQ46" s="14">
        <f t="shared" si="72"/>
        <v>0</v>
      </c>
      <c r="DR46" s="14">
        <f t="shared" si="73"/>
        <v>0</v>
      </c>
      <c r="DS46" s="14">
        <f t="shared" si="74"/>
        <v>0</v>
      </c>
      <c r="DT46" s="14">
        <f t="shared" si="75"/>
        <v>0</v>
      </c>
      <c r="DU46" s="14">
        <f t="shared" si="76"/>
        <v>0</v>
      </c>
      <c r="DV46" s="14">
        <f t="shared" si="77"/>
        <v>0</v>
      </c>
      <c r="DX46" s="56">
        <f t="shared" si="78"/>
        <v>0</v>
      </c>
      <c r="DY46" s="14">
        <f>Szilv($DN$2,Eredmény!$H$3,DO46)</f>
        <v>0</v>
      </c>
      <c r="DZ46" s="14">
        <f t="shared" si="79"/>
        <v>0</v>
      </c>
      <c r="EA46" s="14">
        <f t="shared" si="80"/>
        <v>0</v>
      </c>
      <c r="EE46" s="17"/>
      <c r="EF46" s="17"/>
      <c r="EG46" s="17"/>
      <c r="EH46" s="17"/>
      <c r="ET46" s="17"/>
      <c r="EU46" s="17"/>
      <c r="EV46" s="17"/>
      <c r="EW46" s="17"/>
      <c r="FI46" s="17"/>
      <c r="FJ46" s="17"/>
      <c r="FK46" s="17"/>
      <c r="FL46" s="17"/>
    </row>
    <row r="47" spans="2:168">
      <c r="B47" s="14">
        <f>IF($A$2=Alapadat!$P47,Alapadat!$Q47,0)</f>
        <v>0</v>
      </c>
      <c r="C47" s="14">
        <f>IF($A$2=Alapadat!$P47,Alapadat!$R47,0)</f>
        <v>0</v>
      </c>
      <c r="D47" s="14">
        <f t="shared" si="0"/>
        <v>0</v>
      </c>
      <c r="E47" s="14">
        <f t="shared" si="1"/>
        <v>0</v>
      </c>
      <c r="F47" s="14">
        <f t="shared" si="2"/>
        <v>0</v>
      </c>
      <c r="G47" s="14">
        <f t="shared" si="3"/>
        <v>0</v>
      </c>
      <c r="H47" s="14">
        <f t="shared" si="4"/>
        <v>0</v>
      </c>
      <c r="I47" s="14">
        <f t="shared" si="5"/>
        <v>0</v>
      </c>
      <c r="L47" s="56">
        <f t="shared" si="6"/>
        <v>0</v>
      </c>
      <c r="M47" s="14">
        <f>Szilv($A$2,Eredmény!$H$3,B47)</f>
        <v>0</v>
      </c>
      <c r="N47" s="14">
        <f t="shared" si="7"/>
        <v>0</v>
      </c>
      <c r="O47" s="14">
        <f t="shared" si="8"/>
        <v>0</v>
      </c>
      <c r="Q47" s="14">
        <f>IF($P$2=Alapadat!$P47,Alapadat!$Q47,0)</f>
        <v>0</v>
      </c>
      <c r="R47" s="14">
        <f>IF($P$2=Alapadat!$P47,Alapadat!$R47,0)</f>
        <v>0</v>
      </c>
      <c r="S47" s="14">
        <f t="shared" si="9"/>
        <v>0</v>
      </c>
      <c r="T47" s="14">
        <f t="shared" si="10"/>
        <v>0</v>
      </c>
      <c r="U47" s="14">
        <f t="shared" si="11"/>
        <v>0</v>
      </c>
      <c r="V47" s="14">
        <f t="shared" si="12"/>
        <v>0</v>
      </c>
      <c r="W47" s="14">
        <f t="shared" si="13"/>
        <v>0</v>
      </c>
      <c r="X47" s="14">
        <f t="shared" si="14"/>
        <v>0</v>
      </c>
      <c r="Z47" s="56">
        <f t="shared" si="81"/>
        <v>0</v>
      </c>
      <c r="AA47" s="14">
        <f>Szilv($P$2,Eredmény!$H$3,Q47)</f>
        <v>0</v>
      </c>
      <c r="AB47" s="14">
        <f t="shared" si="16"/>
        <v>0</v>
      </c>
      <c r="AC47" s="14">
        <f t="shared" si="17"/>
        <v>0</v>
      </c>
      <c r="AE47" s="14">
        <f>IF($AD$2=Alapadat!$P47,Alapadat!$Q47,0)</f>
        <v>0</v>
      </c>
      <c r="AF47" s="14">
        <f>IF($AD$2=Alapadat!$P47,Alapadat!$R47,0)</f>
        <v>0</v>
      </c>
      <c r="AG47" s="14">
        <f t="shared" si="18"/>
        <v>0</v>
      </c>
      <c r="AH47" s="14">
        <f t="shared" si="19"/>
        <v>0</v>
      </c>
      <c r="AI47" s="14">
        <f t="shared" si="20"/>
        <v>0</v>
      </c>
      <c r="AJ47" s="14">
        <f t="shared" si="21"/>
        <v>0</v>
      </c>
      <c r="AK47" s="14">
        <f t="shared" si="22"/>
        <v>0</v>
      </c>
      <c r="AL47" s="14">
        <f t="shared" si="23"/>
        <v>0</v>
      </c>
      <c r="AN47" s="56">
        <f t="shared" si="24"/>
        <v>0</v>
      </c>
      <c r="AO47" s="14">
        <f>Szilv($AD$2,Eredmény!$H$3,AE47)</f>
        <v>0</v>
      </c>
      <c r="AP47" s="14">
        <f t="shared" si="25"/>
        <v>0</v>
      </c>
      <c r="AQ47" s="14">
        <f t="shared" si="26"/>
        <v>0</v>
      </c>
      <c r="AS47" s="14">
        <f>IF($AR$2=Alapadat!$P47,Alapadat!$Q47,0)</f>
        <v>0</v>
      </c>
      <c r="AT47" s="14">
        <f>IF($AR$2=Alapadat!$P47,Alapadat!$R47,0)</f>
        <v>0</v>
      </c>
      <c r="AU47" s="14">
        <f t="shared" si="27"/>
        <v>0</v>
      </c>
      <c r="AV47" s="14">
        <f t="shared" si="28"/>
        <v>0</v>
      </c>
      <c r="AW47" s="14">
        <f t="shared" si="29"/>
        <v>0</v>
      </c>
      <c r="AX47" s="14">
        <f t="shared" si="30"/>
        <v>0</v>
      </c>
      <c r="AY47" s="14">
        <f t="shared" si="31"/>
        <v>0</v>
      </c>
      <c r="AZ47" s="14">
        <f t="shared" si="32"/>
        <v>0</v>
      </c>
      <c r="BB47" s="56">
        <f t="shared" si="33"/>
        <v>0</v>
      </c>
      <c r="BC47" s="14">
        <f>Szilv($AR$2,Eredmény!$H$3,AS47)</f>
        <v>0</v>
      </c>
      <c r="BD47" s="14">
        <f t="shared" si="34"/>
        <v>0</v>
      </c>
      <c r="BE47" s="14">
        <f t="shared" si="35"/>
        <v>0</v>
      </c>
      <c r="BG47" s="14">
        <f>IF($BF$2=Alapadat!$P47,Alapadat!$Q47,0)</f>
        <v>0</v>
      </c>
      <c r="BH47" s="14">
        <f>IF($BF$2=Alapadat!$P47,Alapadat!$R47,0)</f>
        <v>0</v>
      </c>
      <c r="BI47" s="14">
        <f t="shared" si="36"/>
        <v>0</v>
      </c>
      <c r="BJ47" s="14">
        <f t="shared" si="37"/>
        <v>0</v>
      </c>
      <c r="BK47" s="14">
        <f t="shared" si="38"/>
        <v>0</v>
      </c>
      <c r="BL47" s="14">
        <f t="shared" si="39"/>
        <v>0</v>
      </c>
      <c r="BM47" s="14">
        <f t="shared" si="40"/>
        <v>0</v>
      </c>
      <c r="BN47" s="14">
        <f t="shared" si="41"/>
        <v>0</v>
      </c>
      <c r="BP47" s="56">
        <f t="shared" si="42"/>
        <v>0</v>
      </c>
      <c r="BQ47" s="14">
        <f>Szilv($BF$2,Eredmény!$H$3,BG47)</f>
        <v>0</v>
      </c>
      <c r="BR47" s="14">
        <f t="shared" si="43"/>
        <v>0</v>
      </c>
      <c r="BS47" s="14">
        <f t="shared" si="44"/>
        <v>0</v>
      </c>
      <c r="BV47" s="14">
        <f>IF($BU$2=Alapadat!$P47,Alapadat!$Q47,0)</f>
        <v>0</v>
      </c>
      <c r="BW47" s="14">
        <f>IF($BU$2=Alapadat!$P47,Alapadat!$R47,0)</f>
        <v>0</v>
      </c>
      <c r="BX47" s="14">
        <f t="shared" si="45"/>
        <v>0</v>
      </c>
      <c r="BY47" s="14">
        <f t="shared" si="46"/>
        <v>0</v>
      </c>
      <c r="BZ47" s="14">
        <f t="shared" si="47"/>
        <v>0</v>
      </c>
      <c r="CA47" s="14">
        <f t="shared" si="48"/>
        <v>0</v>
      </c>
      <c r="CB47" s="14">
        <f t="shared" si="49"/>
        <v>0</v>
      </c>
      <c r="CC47" s="14">
        <f t="shared" si="50"/>
        <v>0</v>
      </c>
      <c r="CE47" s="56">
        <f t="shared" si="51"/>
        <v>0</v>
      </c>
      <c r="CF47" s="14">
        <f>Szilv($BU$2,Eredmény!$H$3,BV47)</f>
        <v>0</v>
      </c>
      <c r="CG47" s="14">
        <f t="shared" si="52"/>
        <v>0</v>
      </c>
      <c r="CH47" s="14">
        <f t="shared" si="53"/>
        <v>0</v>
      </c>
      <c r="CK47" s="14">
        <f>IF($CJ$2=Alapadat!$P47,Alapadat!$Q47,0)</f>
        <v>0</v>
      </c>
      <c r="CL47" s="14">
        <f>IF($CJ$2=Alapadat!$P47,Alapadat!$R47,0)</f>
        <v>0</v>
      </c>
      <c r="CM47" s="14">
        <f t="shared" si="54"/>
        <v>0</v>
      </c>
      <c r="CN47" s="14">
        <f t="shared" si="55"/>
        <v>0</v>
      </c>
      <c r="CO47" s="14">
        <f t="shared" si="56"/>
        <v>0</v>
      </c>
      <c r="CP47" s="14">
        <f t="shared" si="57"/>
        <v>0</v>
      </c>
      <c r="CQ47" s="14">
        <f t="shared" si="58"/>
        <v>0</v>
      </c>
      <c r="CR47" s="14">
        <f t="shared" si="59"/>
        <v>0</v>
      </c>
      <c r="CT47" s="56">
        <f t="shared" si="60"/>
        <v>0</v>
      </c>
      <c r="CU47" s="14">
        <f>Szilv($CJ$2,Eredmény!$H$3,CK47)</f>
        <v>0</v>
      </c>
      <c r="CV47" s="14">
        <f t="shared" si="61"/>
        <v>0</v>
      </c>
      <c r="CW47" s="14">
        <f t="shared" si="62"/>
        <v>0</v>
      </c>
      <c r="CZ47" s="14">
        <f>IF($CY$2=Alapadat!$P47,Alapadat!$Q47,0)</f>
        <v>0</v>
      </c>
      <c r="DA47" s="14">
        <f>IF($CY$2=Alapadat!$P47,Alapadat!$R47,0)</f>
        <v>0</v>
      </c>
      <c r="DB47" s="14">
        <f t="shared" si="63"/>
        <v>0</v>
      </c>
      <c r="DC47" s="14">
        <f t="shared" si="64"/>
        <v>0</v>
      </c>
      <c r="DD47" s="14">
        <f t="shared" si="65"/>
        <v>0</v>
      </c>
      <c r="DE47" s="14">
        <f t="shared" si="66"/>
        <v>0</v>
      </c>
      <c r="DF47" s="14">
        <f t="shared" si="67"/>
        <v>0</v>
      </c>
      <c r="DG47" s="14">
        <f t="shared" si="68"/>
        <v>0</v>
      </c>
      <c r="DI47" s="56">
        <f t="shared" si="69"/>
        <v>0</v>
      </c>
      <c r="DJ47" s="14">
        <f>Szilv($CY$2,Eredmény!$H$3,CZ47)</f>
        <v>0</v>
      </c>
      <c r="DK47" s="14">
        <f t="shared" si="70"/>
        <v>0</v>
      </c>
      <c r="DL47" s="14">
        <f t="shared" si="71"/>
        <v>0</v>
      </c>
      <c r="DO47" s="14">
        <f>IF($DN$2=Alapadat!$P47,Alapadat!$Q47,0)</f>
        <v>0</v>
      </c>
      <c r="DP47" s="14">
        <f>IF($DN$2=Alapadat!$P47,Alapadat!$R47,0)</f>
        <v>0</v>
      </c>
      <c r="DQ47" s="14">
        <f t="shared" si="72"/>
        <v>0</v>
      </c>
      <c r="DR47" s="14">
        <f t="shared" si="73"/>
        <v>0</v>
      </c>
      <c r="DS47" s="14">
        <f t="shared" si="74"/>
        <v>0</v>
      </c>
      <c r="DT47" s="14">
        <f t="shared" si="75"/>
        <v>0</v>
      </c>
      <c r="DU47" s="14">
        <f t="shared" si="76"/>
        <v>0</v>
      </c>
      <c r="DV47" s="14">
        <f t="shared" si="77"/>
        <v>0</v>
      </c>
      <c r="DX47" s="56">
        <f t="shared" si="78"/>
        <v>0</v>
      </c>
      <c r="DY47" s="14">
        <f>Szilv($DN$2,Eredmény!$H$3,DO47)</f>
        <v>0</v>
      </c>
      <c r="DZ47" s="14">
        <f t="shared" si="79"/>
        <v>0</v>
      </c>
      <c r="EA47" s="14">
        <f t="shared" si="80"/>
        <v>0</v>
      </c>
      <c r="EE47" s="17"/>
      <c r="EF47" s="17"/>
      <c r="EG47" s="17"/>
      <c r="EH47" s="17"/>
      <c r="ET47" s="17"/>
      <c r="EU47" s="17"/>
      <c r="EV47" s="17"/>
      <c r="EW47" s="17"/>
      <c r="FI47" s="17"/>
      <c r="FJ47" s="17"/>
      <c r="FK47" s="17"/>
      <c r="FL47" s="17"/>
    </row>
    <row r="48" spans="2:168">
      <c r="B48" s="14">
        <f>IF($A$2=Alapadat!$P48,Alapadat!$Q48,0)</f>
        <v>0</v>
      </c>
      <c r="C48" s="14">
        <f>IF($A$2=Alapadat!$P48,Alapadat!$R48,0)</f>
        <v>0</v>
      </c>
      <c r="D48" s="14">
        <f t="shared" si="0"/>
        <v>0</v>
      </c>
      <c r="E48" s="14">
        <f t="shared" si="1"/>
        <v>0</v>
      </c>
      <c r="F48" s="14">
        <f t="shared" si="2"/>
        <v>0</v>
      </c>
      <c r="G48" s="14">
        <f t="shared" si="3"/>
        <v>0</v>
      </c>
      <c r="H48" s="14">
        <f t="shared" si="4"/>
        <v>0</v>
      </c>
      <c r="I48" s="14">
        <f t="shared" si="5"/>
        <v>0</v>
      </c>
      <c r="L48" s="56">
        <f t="shared" si="6"/>
        <v>0</v>
      </c>
      <c r="M48" s="14">
        <f>Szilv($A$2,Eredmény!$H$3,B48)</f>
        <v>0</v>
      </c>
      <c r="N48" s="14">
        <f t="shared" si="7"/>
        <v>0</v>
      </c>
      <c r="O48" s="14">
        <f t="shared" si="8"/>
        <v>0</v>
      </c>
      <c r="Q48" s="14">
        <f>IF($P$2=Alapadat!$P48,Alapadat!$Q48,0)</f>
        <v>0</v>
      </c>
      <c r="R48" s="14">
        <f>IF($P$2=Alapadat!$P48,Alapadat!$R48,0)</f>
        <v>0</v>
      </c>
      <c r="S48" s="14">
        <f t="shared" si="9"/>
        <v>0</v>
      </c>
      <c r="T48" s="14">
        <f t="shared" si="10"/>
        <v>0</v>
      </c>
      <c r="U48" s="14">
        <f t="shared" si="11"/>
        <v>0</v>
      </c>
      <c r="V48" s="14">
        <f t="shared" si="12"/>
        <v>0</v>
      </c>
      <c r="W48" s="14">
        <f t="shared" si="13"/>
        <v>0</v>
      </c>
      <c r="X48" s="14">
        <f t="shared" si="14"/>
        <v>0</v>
      </c>
      <c r="Z48" s="56">
        <f t="shared" si="81"/>
        <v>0</v>
      </c>
      <c r="AA48" s="14">
        <f>Szilv($P$2,Eredmény!$H$3,Q48)</f>
        <v>0</v>
      </c>
      <c r="AB48" s="14">
        <f t="shared" si="16"/>
        <v>0</v>
      </c>
      <c r="AC48" s="14">
        <f t="shared" si="17"/>
        <v>0</v>
      </c>
      <c r="AE48" s="14">
        <f>IF($AD$2=Alapadat!$P48,Alapadat!$Q48,0)</f>
        <v>0</v>
      </c>
      <c r="AF48" s="14">
        <f>IF($AD$2=Alapadat!$P48,Alapadat!$R48,0)</f>
        <v>0</v>
      </c>
      <c r="AG48" s="14">
        <f t="shared" si="18"/>
        <v>0</v>
      </c>
      <c r="AH48" s="14">
        <f t="shared" si="19"/>
        <v>0</v>
      </c>
      <c r="AI48" s="14">
        <f t="shared" si="20"/>
        <v>0</v>
      </c>
      <c r="AJ48" s="14">
        <f t="shared" si="21"/>
        <v>0</v>
      </c>
      <c r="AK48" s="14">
        <f t="shared" si="22"/>
        <v>0</v>
      </c>
      <c r="AL48" s="14">
        <f t="shared" si="23"/>
        <v>0</v>
      </c>
      <c r="AN48" s="56">
        <f t="shared" si="24"/>
        <v>0</v>
      </c>
      <c r="AO48" s="14">
        <f>Szilv($AD$2,Eredmény!$H$3,AE48)</f>
        <v>0</v>
      </c>
      <c r="AP48" s="14">
        <f t="shared" si="25"/>
        <v>0</v>
      </c>
      <c r="AQ48" s="14">
        <f t="shared" si="26"/>
        <v>0</v>
      </c>
      <c r="AS48" s="14">
        <f>IF($AR$2=Alapadat!$P48,Alapadat!$Q48,0)</f>
        <v>0</v>
      </c>
      <c r="AT48" s="14">
        <f>IF($AR$2=Alapadat!$P48,Alapadat!$R48,0)</f>
        <v>0</v>
      </c>
      <c r="AU48" s="14">
        <f t="shared" si="27"/>
        <v>0</v>
      </c>
      <c r="AV48" s="14">
        <f t="shared" si="28"/>
        <v>0</v>
      </c>
      <c r="AW48" s="14">
        <f t="shared" si="29"/>
        <v>0</v>
      </c>
      <c r="AX48" s="14">
        <f t="shared" si="30"/>
        <v>0</v>
      </c>
      <c r="AY48" s="14">
        <f t="shared" si="31"/>
        <v>0</v>
      </c>
      <c r="AZ48" s="14">
        <f t="shared" si="32"/>
        <v>0</v>
      </c>
      <c r="BB48" s="56">
        <f t="shared" si="33"/>
        <v>0</v>
      </c>
      <c r="BC48" s="14">
        <f>Szilv($AR$2,Eredmény!$H$3,AS48)</f>
        <v>0</v>
      </c>
      <c r="BD48" s="14">
        <f t="shared" si="34"/>
        <v>0</v>
      </c>
      <c r="BE48" s="14">
        <f t="shared" si="35"/>
        <v>0</v>
      </c>
      <c r="BG48" s="14">
        <f>IF($BF$2=Alapadat!$P48,Alapadat!$Q48,0)</f>
        <v>0</v>
      </c>
      <c r="BH48" s="14">
        <f>IF($BF$2=Alapadat!$P48,Alapadat!$R48,0)</f>
        <v>0</v>
      </c>
      <c r="BI48" s="14">
        <f t="shared" si="36"/>
        <v>0</v>
      </c>
      <c r="BJ48" s="14">
        <f t="shared" si="37"/>
        <v>0</v>
      </c>
      <c r="BK48" s="14">
        <f t="shared" si="38"/>
        <v>0</v>
      </c>
      <c r="BL48" s="14">
        <f t="shared" si="39"/>
        <v>0</v>
      </c>
      <c r="BM48" s="14">
        <f t="shared" si="40"/>
        <v>0</v>
      </c>
      <c r="BN48" s="14">
        <f t="shared" si="41"/>
        <v>0</v>
      </c>
      <c r="BP48" s="56">
        <f t="shared" si="42"/>
        <v>0</v>
      </c>
      <c r="BQ48" s="14">
        <f>Szilv($BF$2,Eredmény!$H$3,BG48)</f>
        <v>0</v>
      </c>
      <c r="BR48" s="14">
        <f t="shared" si="43"/>
        <v>0</v>
      </c>
      <c r="BS48" s="14">
        <f t="shared" si="44"/>
        <v>0</v>
      </c>
      <c r="BV48" s="14">
        <f>IF($BU$2=Alapadat!$P48,Alapadat!$Q48,0)</f>
        <v>0</v>
      </c>
      <c r="BW48" s="14">
        <f>IF($BU$2=Alapadat!$P48,Alapadat!$R48,0)</f>
        <v>0</v>
      </c>
      <c r="BX48" s="14">
        <f t="shared" si="45"/>
        <v>0</v>
      </c>
      <c r="BY48" s="14">
        <f t="shared" si="46"/>
        <v>0</v>
      </c>
      <c r="BZ48" s="14">
        <f t="shared" si="47"/>
        <v>0</v>
      </c>
      <c r="CA48" s="14">
        <f t="shared" si="48"/>
        <v>0</v>
      </c>
      <c r="CB48" s="14">
        <f t="shared" si="49"/>
        <v>0</v>
      </c>
      <c r="CC48" s="14">
        <f t="shared" si="50"/>
        <v>0</v>
      </c>
      <c r="CE48" s="56">
        <f t="shared" si="51"/>
        <v>0</v>
      </c>
      <c r="CF48" s="14">
        <f>Szilv($BU$2,Eredmény!$H$3,BV48)</f>
        <v>0</v>
      </c>
      <c r="CG48" s="14">
        <f t="shared" si="52"/>
        <v>0</v>
      </c>
      <c r="CH48" s="14">
        <f t="shared" si="53"/>
        <v>0</v>
      </c>
      <c r="CK48" s="14">
        <f>IF($CJ$2=Alapadat!$P48,Alapadat!$Q48,0)</f>
        <v>0</v>
      </c>
      <c r="CL48" s="14">
        <f>IF($CJ$2=Alapadat!$P48,Alapadat!$R48,0)</f>
        <v>0</v>
      </c>
      <c r="CM48" s="14">
        <f t="shared" si="54"/>
        <v>0</v>
      </c>
      <c r="CN48" s="14">
        <f t="shared" si="55"/>
        <v>0</v>
      </c>
      <c r="CO48" s="14">
        <f t="shared" si="56"/>
        <v>0</v>
      </c>
      <c r="CP48" s="14">
        <f t="shared" si="57"/>
        <v>0</v>
      </c>
      <c r="CQ48" s="14">
        <f t="shared" si="58"/>
        <v>0</v>
      </c>
      <c r="CR48" s="14">
        <f t="shared" si="59"/>
        <v>0</v>
      </c>
      <c r="CT48" s="56">
        <f t="shared" si="60"/>
        <v>0</v>
      </c>
      <c r="CU48" s="14">
        <f>Szilv($CJ$2,Eredmény!$H$3,CK48)</f>
        <v>0</v>
      </c>
      <c r="CV48" s="14">
        <f t="shared" si="61"/>
        <v>0</v>
      </c>
      <c r="CW48" s="14">
        <f t="shared" si="62"/>
        <v>0</v>
      </c>
      <c r="CZ48" s="14">
        <f>IF($CY$2=Alapadat!$P48,Alapadat!$Q48,0)</f>
        <v>0</v>
      </c>
      <c r="DA48" s="14">
        <f>IF($CY$2=Alapadat!$P48,Alapadat!$R48,0)</f>
        <v>0</v>
      </c>
      <c r="DB48" s="14">
        <f t="shared" si="63"/>
        <v>0</v>
      </c>
      <c r="DC48" s="14">
        <f t="shared" si="64"/>
        <v>0</v>
      </c>
      <c r="DD48" s="14">
        <f t="shared" si="65"/>
        <v>0</v>
      </c>
      <c r="DE48" s="14">
        <f t="shared" si="66"/>
        <v>0</v>
      </c>
      <c r="DF48" s="14">
        <f t="shared" si="67"/>
        <v>0</v>
      </c>
      <c r="DG48" s="14">
        <f t="shared" si="68"/>
        <v>0</v>
      </c>
      <c r="DI48" s="56">
        <f t="shared" si="69"/>
        <v>0</v>
      </c>
      <c r="DJ48" s="14">
        <f>Szilv($CY$2,Eredmény!$H$3,CZ48)</f>
        <v>0</v>
      </c>
      <c r="DK48" s="14">
        <f t="shared" si="70"/>
        <v>0</v>
      </c>
      <c r="DL48" s="14">
        <f t="shared" si="71"/>
        <v>0</v>
      </c>
      <c r="DO48" s="14">
        <f>IF($DN$2=Alapadat!$P48,Alapadat!$Q48,0)</f>
        <v>0</v>
      </c>
      <c r="DP48" s="14">
        <f>IF($DN$2=Alapadat!$P48,Alapadat!$R48,0)</f>
        <v>0</v>
      </c>
      <c r="DQ48" s="14">
        <f t="shared" si="72"/>
        <v>0</v>
      </c>
      <c r="DR48" s="14">
        <f t="shared" si="73"/>
        <v>0</v>
      </c>
      <c r="DS48" s="14">
        <f t="shared" si="74"/>
        <v>0</v>
      </c>
      <c r="DT48" s="14">
        <f t="shared" si="75"/>
        <v>0</v>
      </c>
      <c r="DU48" s="14">
        <f t="shared" si="76"/>
        <v>0</v>
      </c>
      <c r="DV48" s="14">
        <f t="shared" si="77"/>
        <v>0</v>
      </c>
      <c r="DX48" s="56">
        <f t="shared" si="78"/>
        <v>0</v>
      </c>
      <c r="DY48" s="14">
        <f>Szilv($DN$2,Eredmény!$H$3,DO48)</f>
        <v>0</v>
      </c>
      <c r="DZ48" s="14">
        <f t="shared" si="79"/>
        <v>0</v>
      </c>
      <c r="EA48" s="14">
        <f t="shared" si="80"/>
        <v>0</v>
      </c>
      <c r="EE48" s="17"/>
      <c r="EF48" s="17"/>
      <c r="EG48" s="17"/>
      <c r="EH48" s="17"/>
      <c r="ET48" s="17"/>
      <c r="EU48" s="17"/>
      <c r="EV48" s="17"/>
      <c r="EW48" s="17"/>
      <c r="FI48" s="17"/>
      <c r="FJ48" s="17"/>
      <c r="FK48" s="17"/>
      <c r="FL48" s="17"/>
    </row>
    <row r="49" spans="2:168">
      <c r="B49" s="14">
        <f>IF($A$2=Alapadat!$P49,Alapadat!$Q49,0)</f>
        <v>0</v>
      </c>
      <c r="C49" s="14">
        <f>IF($A$2=Alapadat!$P49,Alapadat!$R49,0)</f>
        <v>0</v>
      </c>
      <c r="D49" s="14">
        <f t="shared" si="0"/>
        <v>0</v>
      </c>
      <c r="E49" s="14">
        <f t="shared" si="1"/>
        <v>0</v>
      </c>
      <c r="F49" s="14">
        <f t="shared" si="2"/>
        <v>0</v>
      </c>
      <c r="G49" s="14">
        <f t="shared" si="3"/>
        <v>0</v>
      </c>
      <c r="H49" s="14">
        <f t="shared" si="4"/>
        <v>0</v>
      </c>
      <c r="I49" s="14">
        <f t="shared" si="5"/>
        <v>0</v>
      </c>
      <c r="L49" s="56">
        <f t="shared" si="6"/>
        <v>0</v>
      </c>
      <c r="M49" s="14">
        <f>Szilv($A$2,Eredmény!$H$3,B49)</f>
        <v>0</v>
      </c>
      <c r="N49" s="14">
        <f t="shared" si="7"/>
        <v>0</v>
      </c>
      <c r="O49" s="14">
        <f t="shared" si="8"/>
        <v>0</v>
      </c>
      <c r="Q49" s="14">
        <f>IF($P$2=Alapadat!$P49,Alapadat!$Q49,0)</f>
        <v>0</v>
      </c>
      <c r="R49" s="14">
        <f>IF($P$2=Alapadat!$P49,Alapadat!$R49,0)</f>
        <v>0</v>
      </c>
      <c r="S49" s="14">
        <f t="shared" si="9"/>
        <v>0</v>
      </c>
      <c r="T49" s="14">
        <f t="shared" si="10"/>
        <v>0</v>
      </c>
      <c r="U49" s="14">
        <f t="shared" si="11"/>
        <v>0</v>
      </c>
      <c r="V49" s="14">
        <f t="shared" si="12"/>
        <v>0</v>
      </c>
      <c r="W49" s="14">
        <f t="shared" si="13"/>
        <v>0</v>
      </c>
      <c r="X49" s="14">
        <f t="shared" si="14"/>
        <v>0</v>
      </c>
      <c r="Z49" s="56">
        <f t="shared" si="81"/>
        <v>0</v>
      </c>
      <c r="AA49" s="14">
        <f>Szilv($P$2,Eredmény!$H$3,Q49)</f>
        <v>0</v>
      </c>
      <c r="AB49" s="14">
        <f t="shared" si="16"/>
        <v>0</v>
      </c>
      <c r="AC49" s="14">
        <f t="shared" si="17"/>
        <v>0</v>
      </c>
      <c r="AE49" s="14">
        <f>IF($AD$2=Alapadat!$P49,Alapadat!$Q49,0)</f>
        <v>0</v>
      </c>
      <c r="AF49" s="14">
        <f>IF($AD$2=Alapadat!$P49,Alapadat!$R49,0)</f>
        <v>0</v>
      </c>
      <c r="AG49" s="14">
        <f t="shared" si="18"/>
        <v>0</v>
      </c>
      <c r="AH49" s="14">
        <f t="shared" si="19"/>
        <v>0</v>
      </c>
      <c r="AI49" s="14">
        <f t="shared" si="20"/>
        <v>0</v>
      </c>
      <c r="AJ49" s="14">
        <f t="shared" si="21"/>
        <v>0</v>
      </c>
      <c r="AK49" s="14">
        <f t="shared" si="22"/>
        <v>0</v>
      </c>
      <c r="AL49" s="14">
        <f t="shared" si="23"/>
        <v>0</v>
      </c>
      <c r="AN49" s="56">
        <f t="shared" si="24"/>
        <v>0</v>
      </c>
      <c r="AO49" s="14">
        <f>Szilv($AD$2,Eredmény!$H$3,AE49)</f>
        <v>0</v>
      </c>
      <c r="AP49" s="14">
        <f t="shared" si="25"/>
        <v>0</v>
      </c>
      <c r="AQ49" s="14">
        <f t="shared" si="26"/>
        <v>0</v>
      </c>
      <c r="AS49" s="14">
        <f>IF($AR$2=Alapadat!$P49,Alapadat!$Q49,0)</f>
        <v>0</v>
      </c>
      <c r="AT49" s="14">
        <f>IF($AR$2=Alapadat!$P49,Alapadat!$R49,0)</f>
        <v>0</v>
      </c>
      <c r="AU49" s="14">
        <f t="shared" si="27"/>
        <v>0</v>
      </c>
      <c r="AV49" s="14">
        <f t="shared" si="28"/>
        <v>0</v>
      </c>
      <c r="AW49" s="14">
        <f t="shared" si="29"/>
        <v>0</v>
      </c>
      <c r="AX49" s="14">
        <f t="shared" si="30"/>
        <v>0</v>
      </c>
      <c r="AY49" s="14">
        <f t="shared" si="31"/>
        <v>0</v>
      </c>
      <c r="AZ49" s="14">
        <f t="shared" si="32"/>
        <v>0</v>
      </c>
      <c r="BB49" s="56">
        <f t="shared" si="33"/>
        <v>0</v>
      </c>
      <c r="BC49" s="14">
        <f>Szilv($AR$2,Eredmény!$H$3,AS49)</f>
        <v>0</v>
      </c>
      <c r="BD49" s="14">
        <f t="shared" si="34"/>
        <v>0</v>
      </c>
      <c r="BE49" s="14">
        <f t="shared" si="35"/>
        <v>0</v>
      </c>
      <c r="BG49" s="14">
        <f>IF($BF$2=Alapadat!$P49,Alapadat!$Q49,0)</f>
        <v>0</v>
      </c>
      <c r="BH49" s="14">
        <f>IF($BF$2=Alapadat!$P49,Alapadat!$R49,0)</f>
        <v>0</v>
      </c>
      <c r="BI49" s="14">
        <f t="shared" si="36"/>
        <v>0</v>
      </c>
      <c r="BJ49" s="14">
        <f t="shared" si="37"/>
        <v>0</v>
      </c>
      <c r="BK49" s="14">
        <f t="shared" si="38"/>
        <v>0</v>
      </c>
      <c r="BL49" s="14">
        <f t="shared" si="39"/>
        <v>0</v>
      </c>
      <c r="BM49" s="14">
        <f t="shared" si="40"/>
        <v>0</v>
      </c>
      <c r="BN49" s="14">
        <f t="shared" si="41"/>
        <v>0</v>
      </c>
      <c r="BP49" s="56">
        <f t="shared" si="42"/>
        <v>0</v>
      </c>
      <c r="BQ49" s="14">
        <f>Szilv($BF$2,Eredmény!$H$3,BG49)</f>
        <v>0</v>
      </c>
      <c r="BR49" s="14">
        <f t="shared" si="43"/>
        <v>0</v>
      </c>
      <c r="BS49" s="14">
        <f t="shared" si="44"/>
        <v>0</v>
      </c>
      <c r="BV49" s="14">
        <f>IF($BU$2=Alapadat!$P49,Alapadat!$Q49,0)</f>
        <v>0</v>
      </c>
      <c r="BW49" s="14">
        <f>IF($BU$2=Alapadat!$P49,Alapadat!$R49,0)</f>
        <v>0</v>
      </c>
      <c r="BX49" s="14">
        <f t="shared" si="45"/>
        <v>0</v>
      </c>
      <c r="BY49" s="14">
        <f t="shared" si="46"/>
        <v>0</v>
      </c>
      <c r="BZ49" s="14">
        <f t="shared" si="47"/>
        <v>0</v>
      </c>
      <c r="CA49" s="14">
        <f t="shared" si="48"/>
        <v>0</v>
      </c>
      <c r="CB49" s="14">
        <f t="shared" si="49"/>
        <v>0</v>
      </c>
      <c r="CC49" s="14">
        <f t="shared" si="50"/>
        <v>0</v>
      </c>
      <c r="CE49" s="56">
        <f t="shared" si="51"/>
        <v>0</v>
      </c>
      <c r="CF49" s="14">
        <f>Szilv($BU$2,Eredmény!$H$3,BV49)</f>
        <v>0</v>
      </c>
      <c r="CG49" s="14">
        <f t="shared" si="52"/>
        <v>0</v>
      </c>
      <c r="CH49" s="14">
        <f t="shared" si="53"/>
        <v>0</v>
      </c>
      <c r="CK49" s="14">
        <f>IF($CJ$2=Alapadat!$P49,Alapadat!$Q49,0)</f>
        <v>0</v>
      </c>
      <c r="CL49" s="14">
        <f>IF($CJ$2=Alapadat!$P49,Alapadat!$R49,0)</f>
        <v>0</v>
      </c>
      <c r="CM49" s="14">
        <f t="shared" si="54"/>
        <v>0</v>
      </c>
      <c r="CN49" s="14">
        <f t="shared" si="55"/>
        <v>0</v>
      </c>
      <c r="CO49" s="14">
        <f t="shared" si="56"/>
        <v>0</v>
      </c>
      <c r="CP49" s="14">
        <f t="shared" si="57"/>
        <v>0</v>
      </c>
      <c r="CQ49" s="14">
        <f t="shared" si="58"/>
        <v>0</v>
      </c>
      <c r="CR49" s="14">
        <f t="shared" si="59"/>
        <v>0</v>
      </c>
      <c r="CT49" s="56">
        <f t="shared" si="60"/>
        <v>0</v>
      </c>
      <c r="CU49" s="14">
        <f>Szilv($CJ$2,Eredmény!$H$3,CK49)</f>
        <v>0</v>
      </c>
      <c r="CV49" s="14">
        <f t="shared" si="61"/>
        <v>0</v>
      </c>
      <c r="CW49" s="14">
        <f t="shared" si="62"/>
        <v>0</v>
      </c>
      <c r="CZ49" s="14">
        <f>IF($CY$2=Alapadat!$P49,Alapadat!$Q49,0)</f>
        <v>0</v>
      </c>
      <c r="DA49" s="14">
        <f>IF($CY$2=Alapadat!$P49,Alapadat!$R49,0)</f>
        <v>0</v>
      </c>
      <c r="DB49" s="14">
        <f t="shared" si="63"/>
        <v>0</v>
      </c>
      <c r="DC49" s="14">
        <f t="shared" si="64"/>
        <v>0</v>
      </c>
      <c r="DD49" s="14">
        <f t="shared" si="65"/>
        <v>0</v>
      </c>
      <c r="DE49" s="14">
        <f t="shared" si="66"/>
        <v>0</v>
      </c>
      <c r="DF49" s="14">
        <f t="shared" si="67"/>
        <v>0</v>
      </c>
      <c r="DG49" s="14">
        <f t="shared" si="68"/>
        <v>0</v>
      </c>
      <c r="DI49" s="56">
        <f t="shared" si="69"/>
        <v>0</v>
      </c>
      <c r="DJ49" s="14">
        <f>Szilv($CY$2,Eredmény!$H$3,CZ49)</f>
        <v>0</v>
      </c>
      <c r="DK49" s="14">
        <f t="shared" si="70"/>
        <v>0</v>
      </c>
      <c r="DL49" s="14">
        <f t="shared" si="71"/>
        <v>0</v>
      </c>
      <c r="DO49" s="14">
        <f>IF($DN$2=Alapadat!$P49,Alapadat!$Q49,0)</f>
        <v>0</v>
      </c>
      <c r="DP49" s="14">
        <f>IF($DN$2=Alapadat!$P49,Alapadat!$R49,0)</f>
        <v>0</v>
      </c>
      <c r="DQ49" s="14">
        <f t="shared" si="72"/>
        <v>0</v>
      </c>
      <c r="DR49" s="14">
        <f t="shared" si="73"/>
        <v>0</v>
      </c>
      <c r="DS49" s="14">
        <f t="shared" si="74"/>
        <v>0</v>
      </c>
      <c r="DT49" s="14">
        <f t="shared" si="75"/>
        <v>0</v>
      </c>
      <c r="DU49" s="14">
        <f t="shared" si="76"/>
        <v>0</v>
      </c>
      <c r="DV49" s="14">
        <f t="shared" si="77"/>
        <v>0</v>
      </c>
      <c r="DX49" s="56">
        <f t="shared" si="78"/>
        <v>0</v>
      </c>
      <c r="DY49" s="14">
        <f>Szilv($DN$2,Eredmény!$H$3,DO49)</f>
        <v>0</v>
      </c>
      <c r="DZ49" s="14">
        <f t="shared" si="79"/>
        <v>0</v>
      </c>
      <c r="EA49" s="14">
        <f t="shared" si="80"/>
        <v>0</v>
      </c>
      <c r="EE49" s="17"/>
      <c r="EF49" s="17"/>
      <c r="EG49" s="17"/>
      <c r="EH49" s="17"/>
      <c r="ET49" s="17"/>
      <c r="EU49" s="17"/>
      <c r="EV49" s="17"/>
      <c r="EW49" s="17"/>
      <c r="FI49" s="17"/>
      <c r="FJ49" s="17"/>
      <c r="FK49" s="17"/>
      <c r="FL49" s="17"/>
    </row>
    <row r="50" spans="2:168">
      <c r="B50" s="14">
        <f>IF($A$2=Alapadat!$P50,Alapadat!$Q50,0)</f>
        <v>0</v>
      </c>
      <c r="C50" s="14">
        <f>IF($A$2=Alapadat!$P50,Alapadat!$R50,0)</f>
        <v>0</v>
      </c>
      <c r="D50" s="14">
        <f t="shared" si="0"/>
        <v>0</v>
      </c>
      <c r="E50" s="14">
        <f t="shared" si="1"/>
        <v>0</v>
      </c>
      <c r="F50" s="14">
        <f t="shared" si="2"/>
        <v>0</v>
      </c>
      <c r="G50" s="14">
        <f t="shared" si="3"/>
        <v>0</v>
      </c>
      <c r="H50" s="14">
        <f t="shared" si="4"/>
        <v>0</v>
      </c>
      <c r="I50" s="14">
        <f t="shared" si="5"/>
        <v>0</v>
      </c>
      <c r="L50" s="56">
        <f t="shared" si="6"/>
        <v>0</v>
      </c>
      <c r="M50" s="14">
        <f>Szilv($A$2,Eredmény!$H$3,B50)</f>
        <v>0</v>
      </c>
      <c r="N50" s="14">
        <f t="shared" si="7"/>
        <v>0</v>
      </c>
      <c r="O50" s="14">
        <f t="shared" si="8"/>
        <v>0</v>
      </c>
      <c r="Q50" s="14">
        <f>IF($P$2=Alapadat!$P50,Alapadat!$Q50,0)</f>
        <v>0</v>
      </c>
      <c r="R50" s="14">
        <f>IF($P$2=Alapadat!$P50,Alapadat!$R50,0)</f>
        <v>0</v>
      </c>
      <c r="S50" s="14">
        <f t="shared" si="9"/>
        <v>0</v>
      </c>
      <c r="T50" s="14">
        <f t="shared" si="10"/>
        <v>0</v>
      </c>
      <c r="U50" s="14">
        <f t="shared" si="11"/>
        <v>0</v>
      </c>
      <c r="V50" s="14">
        <f t="shared" si="12"/>
        <v>0</v>
      </c>
      <c r="W50" s="14">
        <f t="shared" si="13"/>
        <v>0</v>
      </c>
      <c r="X50" s="14">
        <f t="shared" si="14"/>
        <v>0</v>
      </c>
      <c r="Z50" s="56">
        <f t="shared" si="81"/>
        <v>0</v>
      </c>
      <c r="AA50" s="14">
        <f>Szilv($P$2,Eredmény!$H$3,Q50)</f>
        <v>0</v>
      </c>
      <c r="AB50" s="14">
        <f t="shared" si="16"/>
        <v>0</v>
      </c>
      <c r="AC50" s="14">
        <f t="shared" si="17"/>
        <v>0</v>
      </c>
      <c r="AE50" s="14">
        <f>IF($AD$2=Alapadat!$P50,Alapadat!$Q50,0)</f>
        <v>0</v>
      </c>
      <c r="AF50" s="14">
        <f>IF($AD$2=Alapadat!$P50,Alapadat!$R50,0)</f>
        <v>0</v>
      </c>
      <c r="AG50" s="14">
        <f t="shared" si="18"/>
        <v>0</v>
      </c>
      <c r="AH50" s="14">
        <f t="shared" si="19"/>
        <v>0</v>
      </c>
      <c r="AI50" s="14">
        <f t="shared" si="20"/>
        <v>0</v>
      </c>
      <c r="AJ50" s="14">
        <f t="shared" si="21"/>
        <v>0</v>
      </c>
      <c r="AK50" s="14">
        <f t="shared" si="22"/>
        <v>0</v>
      </c>
      <c r="AL50" s="14">
        <f t="shared" si="23"/>
        <v>0</v>
      </c>
      <c r="AN50" s="56">
        <f t="shared" si="24"/>
        <v>0</v>
      </c>
      <c r="AO50" s="14">
        <f>Szilv($AD$2,Eredmény!$H$3,AE50)</f>
        <v>0</v>
      </c>
      <c r="AP50" s="14">
        <f t="shared" si="25"/>
        <v>0</v>
      </c>
      <c r="AQ50" s="14">
        <f t="shared" si="26"/>
        <v>0</v>
      </c>
      <c r="AS50" s="14">
        <f>IF($AR$2=Alapadat!$P50,Alapadat!$Q50,0)</f>
        <v>0</v>
      </c>
      <c r="AT50" s="14">
        <f>IF($AR$2=Alapadat!$P50,Alapadat!$R50,0)</f>
        <v>0</v>
      </c>
      <c r="AU50" s="14">
        <f t="shared" si="27"/>
        <v>0</v>
      </c>
      <c r="AV50" s="14">
        <f t="shared" si="28"/>
        <v>0</v>
      </c>
      <c r="AW50" s="14">
        <f t="shared" si="29"/>
        <v>0</v>
      </c>
      <c r="AX50" s="14">
        <f t="shared" si="30"/>
        <v>0</v>
      </c>
      <c r="AY50" s="14">
        <f t="shared" si="31"/>
        <v>0</v>
      </c>
      <c r="AZ50" s="14">
        <f t="shared" si="32"/>
        <v>0</v>
      </c>
      <c r="BB50" s="56">
        <f t="shared" si="33"/>
        <v>0</v>
      </c>
      <c r="BC50" s="14">
        <f>Szilv($AR$2,Eredmény!$H$3,AS50)</f>
        <v>0</v>
      </c>
      <c r="BD50" s="14">
        <f t="shared" si="34"/>
        <v>0</v>
      </c>
      <c r="BE50" s="14">
        <f t="shared" si="35"/>
        <v>0</v>
      </c>
      <c r="BG50" s="14">
        <f>IF($BF$2=Alapadat!$P50,Alapadat!$Q50,0)</f>
        <v>0</v>
      </c>
      <c r="BH50" s="14">
        <f>IF($BF$2=Alapadat!$P50,Alapadat!$R50,0)</f>
        <v>0</v>
      </c>
      <c r="BI50" s="14">
        <f t="shared" si="36"/>
        <v>0</v>
      </c>
      <c r="BJ50" s="14">
        <f t="shared" si="37"/>
        <v>0</v>
      </c>
      <c r="BK50" s="14">
        <f t="shared" si="38"/>
        <v>0</v>
      </c>
      <c r="BL50" s="14">
        <f t="shared" si="39"/>
        <v>0</v>
      </c>
      <c r="BM50" s="14">
        <f t="shared" si="40"/>
        <v>0</v>
      </c>
      <c r="BN50" s="14">
        <f t="shared" si="41"/>
        <v>0</v>
      </c>
      <c r="BP50" s="56">
        <f t="shared" si="42"/>
        <v>0</v>
      </c>
      <c r="BQ50" s="14">
        <f>Szilv($BF$2,Eredmény!$H$3,BG50)</f>
        <v>0</v>
      </c>
      <c r="BR50" s="14">
        <f t="shared" si="43"/>
        <v>0</v>
      </c>
      <c r="BS50" s="14">
        <f t="shared" si="44"/>
        <v>0</v>
      </c>
      <c r="BV50" s="14">
        <f>IF($BU$2=Alapadat!$P50,Alapadat!$Q50,0)</f>
        <v>0</v>
      </c>
      <c r="BW50" s="14">
        <f>IF($BU$2=Alapadat!$P50,Alapadat!$R50,0)</f>
        <v>0</v>
      </c>
      <c r="BX50" s="14">
        <f t="shared" si="45"/>
        <v>0</v>
      </c>
      <c r="BY50" s="14">
        <f t="shared" si="46"/>
        <v>0</v>
      </c>
      <c r="BZ50" s="14">
        <f t="shared" si="47"/>
        <v>0</v>
      </c>
      <c r="CA50" s="14">
        <f t="shared" si="48"/>
        <v>0</v>
      </c>
      <c r="CB50" s="14">
        <f t="shared" si="49"/>
        <v>0</v>
      </c>
      <c r="CC50" s="14">
        <f t="shared" si="50"/>
        <v>0</v>
      </c>
      <c r="CE50" s="56">
        <f t="shared" si="51"/>
        <v>0</v>
      </c>
      <c r="CF50" s="14">
        <f>Szilv($BU$2,Eredmény!$H$3,BV50)</f>
        <v>0</v>
      </c>
      <c r="CG50" s="14">
        <f t="shared" si="52"/>
        <v>0</v>
      </c>
      <c r="CH50" s="14">
        <f t="shared" si="53"/>
        <v>0</v>
      </c>
      <c r="CK50" s="14">
        <f>IF($CJ$2=Alapadat!$P50,Alapadat!$Q50,0)</f>
        <v>0</v>
      </c>
      <c r="CL50" s="14">
        <f>IF($CJ$2=Alapadat!$P50,Alapadat!$R50,0)</f>
        <v>0</v>
      </c>
      <c r="CM50" s="14">
        <f t="shared" si="54"/>
        <v>0</v>
      </c>
      <c r="CN50" s="14">
        <f t="shared" si="55"/>
        <v>0</v>
      </c>
      <c r="CO50" s="14">
        <f t="shared" si="56"/>
        <v>0</v>
      </c>
      <c r="CP50" s="14">
        <f t="shared" si="57"/>
        <v>0</v>
      </c>
      <c r="CQ50" s="14">
        <f t="shared" si="58"/>
        <v>0</v>
      </c>
      <c r="CR50" s="14">
        <f t="shared" si="59"/>
        <v>0</v>
      </c>
      <c r="CT50" s="56">
        <f t="shared" si="60"/>
        <v>0</v>
      </c>
      <c r="CU50" s="14">
        <f>Szilv($CJ$2,Eredmény!$H$3,CK50)</f>
        <v>0</v>
      </c>
      <c r="CV50" s="14">
        <f t="shared" si="61"/>
        <v>0</v>
      </c>
      <c r="CW50" s="14">
        <f t="shared" si="62"/>
        <v>0</v>
      </c>
      <c r="CZ50" s="14">
        <f>IF($CY$2=Alapadat!$P50,Alapadat!$Q50,0)</f>
        <v>0</v>
      </c>
      <c r="DA50" s="14">
        <f>IF($CY$2=Alapadat!$P50,Alapadat!$R50,0)</f>
        <v>0</v>
      </c>
      <c r="DB50" s="14">
        <f t="shared" si="63"/>
        <v>0</v>
      </c>
      <c r="DC50" s="14">
        <f t="shared" si="64"/>
        <v>0</v>
      </c>
      <c r="DD50" s="14">
        <f t="shared" si="65"/>
        <v>0</v>
      </c>
      <c r="DE50" s="14">
        <f t="shared" si="66"/>
        <v>0</v>
      </c>
      <c r="DF50" s="14">
        <f t="shared" si="67"/>
        <v>0</v>
      </c>
      <c r="DG50" s="14">
        <f t="shared" si="68"/>
        <v>0</v>
      </c>
      <c r="DI50" s="56">
        <f t="shared" si="69"/>
        <v>0</v>
      </c>
      <c r="DJ50" s="14">
        <f>Szilv($CY$2,Eredmény!$H$3,CZ50)</f>
        <v>0</v>
      </c>
      <c r="DK50" s="14">
        <f t="shared" si="70"/>
        <v>0</v>
      </c>
      <c r="DL50" s="14">
        <f t="shared" si="71"/>
        <v>0</v>
      </c>
      <c r="DO50" s="14">
        <f>IF($DN$2=Alapadat!$P50,Alapadat!$Q50,0)</f>
        <v>0</v>
      </c>
      <c r="DP50" s="14">
        <f>IF($DN$2=Alapadat!$P50,Alapadat!$R50,0)</f>
        <v>0</v>
      </c>
      <c r="DQ50" s="14">
        <f t="shared" si="72"/>
        <v>0</v>
      </c>
      <c r="DR50" s="14">
        <f t="shared" si="73"/>
        <v>0</v>
      </c>
      <c r="DS50" s="14">
        <f t="shared" si="74"/>
        <v>0</v>
      </c>
      <c r="DT50" s="14">
        <f t="shared" si="75"/>
        <v>0</v>
      </c>
      <c r="DU50" s="14">
        <f t="shared" si="76"/>
        <v>0</v>
      </c>
      <c r="DV50" s="14">
        <f t="shared" si="77"/>
        <v>0</v>
      </c>
      <c r="DX50" s="56">
        <f t="shared" si="78"/>
        <v>0</v>
      </c>
      <c r="DY50" s="14">
        <f>Szilv($DN$2,Eredmény!$H$3,DO50)</f>
        <v>0</v>
      </c>
      <c r="DZ50" s="14">
        <f t="shared" si="79"/>
        <v>0</v>
      </c>
      <c r="EA50" s="14">
        <f t="shared" si="80"/>
        <v>0</v>
      </c>
      <c r="EE50" s="17"/>
      <c r="EF50" s="17"/>
      <c r="EG50" s="17"/>
      <c r="EH50" s="17"/>
      <c r="ET50" s="17"/>
      <c r="EU50" s="17"/>
      <c r="EV50" s="17"/>
      <c r="EW50" s="17"/>
      <c r="FI50" s="17"/>
      <c r="FJ50" s="17"/>
      <c r="FK50" s="17"/>
      <c r="FL50" s="17"/>
    </row>
    <row r="51" spans="2:168">
      <c r="B51" s="14">
        <f>IF($A$2=Alapadat!$P51,Alapadat!$Q51,0)</f>
        <v>0</v>
      </c>
      <c r="C51" s="14">
        <f>IF($A$2=Alapadat!$P51,Alapadat!$R51,0)</f>
        <v>0</v>
      </c>
      <c r="D51" s="14">
        <f t="shared" si="0"/>
        <v>0</v>
      </c>
      <c r="E51" s="14">
        <f t="shared" si="1"/>
        <v>0</v>
      </c>
      <c r="F51" s="14">
        <f t="shared" si="2"/>
        <v>0</v>
      </c>
      <c r="G51" s="14">
        <f t="shared" si="3"/>
        <v>0</v>
      </c>
      <c r="H51" s="14">
        <f t="shared" si="4"/>
        <v>0</v>
      </c>
      <c r="I51" s="14">
        <f t="shared" si="5"/>
        <v>0</v>
      </c>
      <c r="L51" s="56">
        <f t="shared" si="6"/>
        <v>0</v>
      </c>
      <c r="M51" s="14">
        <f>Szilv($A$2,Eredmény!$H$3,B51)</f>
        <v>0</v>
      </c>
      <c r="N51" s="14">
        <f t="shared" si="7"/>
        <v>0</v>
      </c>
      <c r="O51" s="14">
        <f t="shared" si="8"/>
        <v>0</v>
      </c>
      <c r="Q51" s="14">
        <f>IF($P$2=Alapadat!$P51,Alapadat!$Q51,0)</f>
        <v>0</v>
      </c>
      <c r="R51" s="14">
        <f>IF($P$2=Alapadat!$P51,Alapadat!$R51,0)</f>
        <v>0</v>
      </c>
      <c r="S51" s="14">
        <f t="shared" si="9"/>
        <v>0</v>
      </c>
      <c r="T51" s="14">
        <f t="shared" si="10"/>
        <v>0</v>
      </c>
      <c r="U51" s="14">
        <f t="shared" si="11"/>
        <v>0</v>
      </c>
      <c r="V51" s="14">
        <f t="shared" si="12"/>
        <v>0</v>
      </c>
      <c r="W51" s="14">
        <f t="shared" si="13"/>
        <v>0</v>
      </c>
      <c r="X51" s="14">
        <f t="shared" si="14"/>
        <v>0</v>
      </c>
      <c r="Z51" s="56">
        <f t="shared" si="81"/>
        <v>0</v>
      </c>
      <c r="AA51" s="14">
        <f>Szilv($P$2,Eredmény!$H$3,Q51)</f>
        <v>0</v>
      </c>
      <c r="AB51" s="14">
        <f t="shared" si="16"/>
        <v>0</v>
      </c>
      <c r="AC51" s="14">
        <f t="shared" si="17"/>
        <v>0</v>
      </c>
      <c r="AE51" s="14">
        <f>IF($AD$2=Alapadat!$P51,Alapadat!$Q51,0)</f>
        <v>0</v>
      </c>
      <c r="AF51" s="14">
        <f>IF($AD$2=Alapadat!$P51,Alapadat!$R51,0)</f>
        <v>0</v>
      </c>
      <c r="AG51" s="14">
        <f t="shared" si="18"/>
        <v>0</v>
      </c>
      <c r="AH51" s="14">
        <f t="shared" si="19"/>
        <v>0</v>
      </c>
      <c r="AI51" s="14">
        <f t="shared" si="20"/>
        <v>0</v>
      </c>
      <c r="AJ51" s="14">
        <f t="shared" si="21"/>
        <v>0</v>
      </c>
      <c r="AK51" s="14">
        <f t="shared" si="22"/>
        <v>0</v>
      </c>
      <c r="AL51" s="14">
        <f t="shared" si="23"/>
        <v>0</v>
      </c>
      <c r="AN51" s="56">
        <f t="shared" si="24"/>
        <v>0</v>
      </c>
      <c r="AO51" s="14">
        <f>Szilv($AD$2,Eredmény!$H$3,AE51)</f>
        <v>0</v>
      </c>
      <c r="AP51" s="14">
        <f t="shared" si="25"/>
        <v>0</v>
      </c>
      <c r="AQ51" s="14">
        <f t="shared" si="26"/>
        <v>0</v>
      </c>
      <c r="AS51" s="14">
        <f>IF($AR$2=Alapadat!$P51,Alapadat!$Q51,0)</f>
        <v>0</v>
      </c>
      <c r="AT51" s="14">
        <f>IF($AR$2=Alapadat!$P51,Alapadat!$R51,0)</f>
        <v>0</v>
      </c>
      <c r="AU51" s="14">
        <f t="shared" si="27"/>
        <v>0</v>
      </c>
      <c r="AV51" s="14">
        <f t="shared" si="28"/>
        <v>0</v>
      </c>
      <c r="AW51" s="14">
        <f t="shared" si="29"/>
        <v>0</v>
      </c>
      <c r="AX51" s="14">
        <f t="shared" si="30"/>
        <v>0</v>
      </c>
      <c r="AY51" s="14">
        <f t="shared" si="31"/>
        <v>0</v>
      </c>
      <c r="AZ51" s="14">
        <f t="shared" si="32"/>
        <v>0</v>
      </c>
      <c r="BB51" s="56">
        <f t="shared" si="33"/>
        <v>0</v>
      </c>
      <c r="BC51" s="14">
        <f>Szilv($AR$2,Eredmény!$H$3,AS51)</f>
        <v>0</v>
      </c>
      <c r="BD51" s="14">
        <f t="shared" si="34"/>
        <v>0</v>
      </c>
      <c r="BE51" s="14">
        <f t="shared" si="35"/>
        <v>0</v>
      </c>
      <c r="BG51" s="14">
        <f>IF($BF$2=Alapadat!$P51,Alapadat!$Q51,0)</f>
        <v>0</v>
      </c>
      <c r="BH51" s="14">
        <f>IF($BF$2=Alapadat!$P51,Alapadat!$R51,0)</f>
        <v>0</v>
      </c>
      <c r="BI51" s="14">
        <f t="shared" si="36"/>
        <v>0</v>
      </c>
      <c r="BJ51" s="14">
        <f t="shared" si="37"/>
        <v>0</v>
      </c>
      <c r="BK51" s="14">
        <f t="shared" si="38"/>
        <v>0</v>
      </c>
      <c r="BL51" s="14">
        <f t="shared" si="39"/>
        <v>0</v>
      </c>
      <c r="BM51" s="14">
        <f t="shared" si="40"/>
        <v>0</v>
      </c>
      <c r="BN51" s="14">
        <f t="shared" si="41"/>
        <v>0</v>
      </c>
      <c r="BP51" s="56">
        <f t="shared" si="42"/>
        <v>0</v>
      </c>
      <c r="BQ51" s="14">
        <f>Szilv($BF$2,Eredmény!$H$3,BG51)</f>
        <v>0</v>
      </c>
      <c r="BR51" s="14">
        <f t="shared" si="43"/>
        <v>0</v>
      </c>
      <c r="BS51" s="14">
        <f t="shared" si="44"/>
        <v>0</v>
      </c>
      <c r="BV51" s="14">
        <f>IF($BU$2=Alapadat!$P51,Alapadat!$Q51,0)</f>
        <v>0</v>
      </c>
      <c r="BW51" s="14">
        <f>IF($BU$2=Alapadat!$P51,Alapadat!$R51,0)</f>
        <v>0</v>
      </c>
      <c r="BX51" s="14">
        <f t="shared" si="45"/>
        <v>0</v>
      </c>
      <c r="BY51" s="14">
        <f t="shared" si="46"/>
        <v>0</v>
      </c>
      <c r="BZ51" s="14">
        <f t="shared" si="47"/>
        <v>0</v>
      </c>
      <c r="CA51" s="14">
        <f t="shared" si="48"/>
        <v>0</v>
      </c>
      <c r="CB51" s="14">
        <f t="shared" si="49"/>
        <v>0</v>
      </c>
      <c r="CC51" s="14">
        <f t="shared" si="50"/>
        <v>0</v>
      </c>
      <c r="CE51" s="56">
        <f t="shared" si="51"/>
        <v>0</v>
      </c>
      <c r="CF51" s="14">
        <f>Szilv($BU$2,Eredmény!$H$3,BV51)</f>
        <v>0</v>
      </c>
      <c r="CG51" s="14">
        <f t="shared" si="52"/>
        <v>0</v>
      </c>
      <c r="CH51" s="14">
        <f t="shared" si="53"/>
        <v>0</v>
      </c>
      <c r="CK51" s="14">
        <f>IF($CJ$2=Alapadat!$P51,Alapadat!$Q51,0)</f>
        <v>0</v>
      </c>
      <c r="CL51" s="14">
        <f>IF($CJ$2=Alapadat!$P51,Alapadat!$R51,0)</f>
        <v>0</v>
      </c>
      <c r="CM51" s="14">
        <f t="shared" si="54"/>
        <v>0</v>
      </c>
      <c r="CN51" s="14">
        <f t="shared" si="55"/>
        <v>0</v>
      </c>
      <c r="CO51" s="14">
        <f t="shared" si="56"/>
        <v>0</v>
      </c>
      <c r="CP51" s="14">
        <f t="shared" si="57"/>
        <v>0</v>
      </c>
      <c r="CQ51" s="14">
        <f t="shared" si="58"/>
        <v>0</v>
      </c>
      <c r="CR51" s="14">
        <f t="shared" si="59"/>
        <v>0</v>
      </c>
      <c r="CT51" s="56">
        <f t="shared" si="60"/>
        <v>0</v>
      </c>
      <c r="CU51" s="14">
        <f>Szilv($CJ$2,Eredmény!$H$3,CK51)</f>
        <v>0</v>
      </c>
      <c r="CV51" s="14">
        <f t="shared" si="61"/>
        <v>0</v>
      </c>
      <c r="CW51" s="14">
        <f t="shared" si="62"/>
        <v>0</v>
      </c>
      <c r="CZ51" s="14">
        <f>IF($CY$2=Alapadat!$P51,Alapadat!$Q51,0)</f>
        <v>0</v>
      </c>
      <c r="DA51" s="14">
        <f>IF($CY$2=Alapadat!$P51,Alapadat!$R51,0)</f>
        <v>0</v>
      </c>
      <c r="DB51" s="14">
        <f t="shared" si="63"/>
        <v>0</v>
      </c>
      <c r="DC51" s="14">
        <f t="shared" si="64"/>
        <v>0</v>
      </c>
      <c r="DD51" s="14">
        <f t="shared" si="65"/>
        <v>0</v>
      </c>
      <c r="DE51" s="14">
        <f t="shared" si="66"/>
        <v>0</v>
      </c>
      <c r="DF51" s="14">
        <f t="shared" si="67"/>
        <v>0</v>
      </c>
      <c r="DG51" s="14">
        <f t="shared" si="68"/>
        <v>0</v>
      </c>
      <c r="DI51" s="56">
        <f t="shared" si="69"/>
        <v>0</v>
      </c>
      <c r="DJ51" s="14">
        <f>Szilv($CY$2,Eredmény!$H$3,CZ51)</f>
        <v>0</v>
      </c>
      <c r="DK51" s="14">
        <f t="shared" si="70"/>
        <v>0</v>
      </c>
      <c r="DL51" s="14">
        <f t="shared" si="71"/>
        <v>0</v>
      </c>
      <c r="DO51" s="14">
        <f>IF($DN$2=Alapadat!$P51,Alapadat!$Q51,0)</f>
        <v>0</v>
      </c>
      <c r="DP51" s="14">
        <f>IF($DN$2=Alapadat!$P51,Alapadat!$R51,0)</f>
        <v>0</v>
      </c>
      <c r="DQ51" s="14">
        <f t="shared" si="72"/>
        <v>0</v>
      </c>
      <c r="DR51" s="14">
        <f t="shared" si="73"/>
        <v>0</v>
      </c>
      <c r="DS51" s="14">
        <f t="shared" si="74"/>
        <v>0</v>
      </c>
      <c r="DT51" s="14">
        <f t="shared" si="75"/>
        <v>0</v>
      </c>
      <c r="DU51" s="14">
        <f t="shared" si="76"/>
        <v>0</v>
      </c>
      <c r="DV51" s="14">
        <f t="shared" si="77"/>
        <v>0</v>
      </c>
      <c r="DX51" s="56">
        <f t="shared" si="78"/>
        <v>0</v>
      </c>
      <c r="DY51" s="14">
        <f>Szilv($DN$2,Eredmény!$H$3,DO51)</f>
        <v>0</v>
      </c>
      <c r="DZ51" s="14">
        <f t="shared" si="79"/>
        <v>0</v>
      </c>
      <c r="EA51" s="14">
        <f t="shared" si="80"/>
        <v>0</v>
      </c>
      <c r="EE51" s="17"/>
      <c r="EF51" s="17"/>
      <c r="EG51" s="17"/>
      <c r="EH51" s="17"/>
      <c r="ET51" s="17"/>
      <c r="EU51" s="17"/>
      <c r="EV51" s="17"/>
      <c r="EW51" s="17"/>
      <c r="FI51" s="17"/>
      <c r="FJ51" s="17"/>
      <c r="FK51" s="17"/>
      <c r="FL51" s="17"/>
    </row>
    <row r="52" spans="2:168">
      <c r="B52" s="14">
        <f>IF($A$2=Alapadat!$P52,Alapadat!$Q52,0)</f>
        <v>0</v>
      </c>
      <c r="C52" s="14">
        <f>IF($A$2=Alapadat!$P52,Alapadat!$R52,0)</f>
        <v>0</v>
      </c>
      <c r="D52" s="14">
        <f t="shared" si="0"/>
        <v>0</v>
      </c>
      <c r="E52" s="14">
        <f t="shared" si="1"/>
        <v>0</v>
      </c>
      <c r="F52" s="14">
        <f t="shared" si="2"/>
        <v>0</v>
      </c>
      <c r="G52" s="14">
        <f t="shared" si="3"/>
        <v>0</v>
      </c>
      <c r="H52" s="14">
        <f t="shared" si="4"/>
        <v>0</v>
      </c>
      <c r="I52" s="14">
        <f t="shared" si="5"/>
        <v>0</v>
      </c>
      <c r="L52" s="56">
        <f t="shared" si="6"/>
        <v>0</v>
      </c>
      <c r="M52" s="14">
        <f>Szilv($A$2,Eredmény!$H$3,B52)</f>
        <v>0</v>
      </c>
      <c r="N52" s="14">
        <f t="shared" si="7"/>
        <v>0</v>
      </c>
      <c r="O52" s="14">
        <f t="shared" si="8"/>
        <v>0</v>
      </c>
      <c r="Q52" s="14">
        <f>IF($P$2=Alapadat!$P52,Alapadat!$Q52,0)</f>
        <v>0</v>
      </c>
      <c r="R52" s="14">
        <f>IF($P$2=Alapadat!$P52,Alapadat!$R52,0)</f>
        <v>0</v>
      </c>
      <c r="S52" s="14">
        <f t="shared" si="9"/>
        <v>0</v>
      </c>
      <c r="T52" s="14">
        <f t="shared" si="10"/>
        <v>0</v>
      </c>
      <c r="U52" s="14">
        <f t="shared" si="11"/>
        <v>0</v>
      </c>
      <c r="V52" s="14">
        <f t="shared" si="12"/>
        <v>0</v>
      </c>
      <c r="W52" s="14">
        <f t="shared" si="13"/>
        <v>0</v>
      </c>
      <c r="X52" s="14">
        <f t="shared" si="14"/>
        <v>0</v>
      </c>
      <c r="Z52" s="56">
        <f t="shared" si="81"/>
        <v>0</v>
      </c>
      <c r="AA52" s="14">
        <f>Szilv($P$2,Eredmény!$H$3,Q52)</f>
        <v>0</v>
      </c>
      <c r="AB52" s="14">
        <f t="shared" si="16"/>
        <v>0</v>
      </c>
      <c r="AC52" s="14">
        <f t="shared" si="17"/>
        <v>0</v>
      </c>
      <c r="AE52" s="14">
        <f>IF($AD$2=Alapadat!$P52,Alapadat!$Q52,0)</f>
        <v>0</v>
      </c>
      <c r="AF52" s="14">
        <f>IF($AD$2=Alapadat!$P52,Alapadat!$R52,0)</f>
        <v>0</v>
      </c>
      <c r="AG52" s="14">
        <f t="shared" si="18"/>
        <v>0</v>
      </c>
      <c r="AH52" s="14">
        <f t="shared" si="19"/>
        <v>0</v>
      </c>
      <c r="AI52" s="14">
        <f t="shared" si="20"/>
        <v>0</v>
      </c>
      <c r="AJ52" s="14">
        <f t="shared" si="21"/>
        <v>0</v>
      </c>
      <c r="AK52" s="14">
        <f t="shared" si="22"/>
        <v>0</v>
      </c>
      <c r="AL52" s="14">
        <f t="shared" si="23"/>
        <v>0</v>
      </c>
      <c r="AN52" s="56">
        <f t="shared" si="24"/>
        <v>0</v>
      </c>
      <c r="AO52" s="14">
        <f>Szilv($AD$2,Eredmény!$H$3,AE52)</f>
        <v>0</v>
      </c>
      <c r="AP52" s="14">
        <f t="shared" si="25"/>
        <v>0</v>
      </c>
      <c r="AQ52" s="14">
        <f t="shared" si="26"/>
        <v>0</v>
      </c>
      <c r="AS52" s="14">
        <f>IF($AR$2=Alapadat!$P52,Alapadat!$Q52,0)</f>
        <v>0</v>
      </c>
      <c r="AT52" s="14">
        <f>IF($AR$2=Alapadat!$P52,Alapadat!$R52,0)</f>
        <v>0</v>
      </c>
      <c r="AU52" s="14">
        <f t="shared" si="27"/>
        <v>0</v>
      </c>
      <c r="AV52" s="14">
        <f t="shared" si="28"/>
        <v>0</v>
      </c>
      <c r="AW52" s="14">
        <f t="shared" si="29"/>
        <v>0</v>
      </c>
      <c r="AX52" s="14">
        <f t="shared" si="30"/>
        <v>0</v>
      </c>
      <c r="AY52" s="14">
        <f t="shared" si="31"/>
        <v>0</v>
      </c>
      <c r="AZ52" s="14">
        <f t="shared" si="32"/>
        <v>0</v>
      </c>
      <c r="BB52" s="56">
        <f t="shared" si="33"/>
        <v>0</v>
      </c>
      <c r="BC52" s="14">
        <f>Szilv($AR$2,Eredmény!$H$3,AS52)</f>
        <v>0</v>
      </c>
      <c r="BD52" s="14">
        <f t="shared" si="34"/>
        <v>0</v>
      </c>
      <c r="BE52" s="14">
        <f t="shared" si="35"/>
        <v>0</v>
      </c>
      <c r="BG52" s="14">
        <f>IF($BF$2=Alapadat!$P52,Alapadat!$Q52,0)</f>
        <v>0</v>
      </c>
      <c r="BH52" s="14">
        <f>IF($BF$2=Alapadat!$P52,Alapadat!$R52,0)</f>
        <v>0</v>
      </c>
      <c r="BI52" s="14">
        <f t="shared" si="36"/>
        <v>0</v>
      </c>
      <c r="BJ52" s="14">
        <f t="shared" si="37"/>
        <v>0</v>
      </c>
      <c r="BK52" s="14">
        <f t="shared" si="38"/>
        <v>0</v>
      </c>
      <c r="BL52" s="14">
        <f t="shared" si="39"/>
        <v>0</v>
      </c>
      <c r="BM52" s="14">
        <f t="shared" si="40"/>
        <v>0</v>
      </c>
      <c r="BN52" s="14">
        <f t="shared" si="41"/>
        <v>0</v>
      </c>
      <c r="BP52" s="56">
        <f t="shared" si="42"/>
        <v>0</v>
      </c>
      <c r="BQ52" s="14">
        <f>Szilv($BF$2,Eredmény!$H$3,BG52)</f>
        <v>0</v>
      </c>
      <c r="BR52" s="14">
        <f t="shared" si="43"/>
        <v>0</v>
      </c>
      <c r="BS52" s="14">
        <f t="shared" si="44"/>
        <v>0</v>
      </c>
      <c r="BV52" s="14">
        <f>IF($BU$2=Alapadat!$P52,Alapadat!$Q52,0)</f>
        <v>0</v>
      </c>
      <c r="BW52" s="14">
        <f>IF($BU$2=Alapadat!$P52,Alapadat!$R52,0)</f>
        <v>0</v>
      </c>
      <c r="BX52" s="14">
        <f t="shared" si="45"/>
        <v>0</v>
      </c>
      <c r="BY52" s="14">
        <f t="shared" si="46"/>
        <v>0</v>
      </c>
      <c r="BZ52" s="14">
        <f t="shared" si="47"/>
        <v>0</v>
      </c>
      <c r="CA52" s="14">
        <f t="shared" si="48"/>
        <v>0</v>
      </c>
      <c r="CB52" s="14">
        <f t="shared" si="49"/>
        <v>0</v>
      </c>
      <c r="CC52" s="14">
        <f t="shared" si="50"/>
        <v>0</v>
      </c>
      <c r="CE52" s="56">
        <f t="shared" si="51"/>
        <v>0</v>
      </c>
      <c r="CF52" s="14">
        <f>Szilv($BU$2,Eredmény!$H$3,BV52)</f>
        <v>0</v>
      </c>
      <c r="CG52" s="14">
        <f t="shared" si="52"/>
        <v>0</v>
      </c>
      <c r="CH52" s="14">
        <f t="shared" si="53"/>
        <v>0</v>
      </c>
      <c r="CK52" s="14">
        <f>IF($CJ$2=Alapadat!$P52,Alapadat!$Q52,0)</f>
        <v>0</v>
      </c>
      <c r="CL52" s="14">
        <f>IF($CJ$2=Alapadat!$P52,Alapadat!$R52,0)</f>
        <v>0</v>
      </c>
      <c r="CM52" s="14">
        <f t="shared" si="54"/>
        <v>0</v>
      </c>
      <c r="CN52" s="14">
        <f t="shared" si="55"/>
        <v>0</v>
      </c>
      <c r="CO52" s="14">
        <f t="shared" si="56"/>
        <v>0</v>
      </c>
      <c r="CP52" s="14">
        <f t="shared" si="57"/>
        <v>0</v>
      </c>
      <c r="CQ52" s="14">
        <f t="shared" si="58"/>
        <v>0</v>
      </c>
      <c r="CR52" s="14">
        <f t="shared" si="59"/>
        <v>0</v>
      </c>
      <c r="CT52" s="56">
        <f t="shared" si="60"/>
        <v>0</v>
      </c>
      <c r="CU52" s="14">
        <f>Szilv($CJ$2,Eredmény!$H$3,CK52)</f>
        <v>0</v>
      </c>
      <c r="CV52" s="14">
        <f t="shared" si="61"/>
        <v>0</v>
      </c>
      <c r="CW52" s="14">
        <f t="shared" si="62"/>
        <v>0</v>
      </c>
      <c r="CZ52" s="14">
        <f>IF($CY$2=Alapadat!$P52,Alapadat!$Q52,0)</f>
        <v>0</v>
      </c>
      <c r="DA52" s="14">
        <f>IF($CY$2=Alapadat!$P52,Alapadat!$R52,0)</f>
        <v>0</v>
      </c>
      <c r="DB52" s="14">
        <f t="shared" si="63"/>
        <v>0</v>
      </c>
      <c r="DC52" s="14">
        <f t="shared" si="64"/>
        <v>0</v>
      </c>
      <c r="DD52" s="14">
        <f t="shared" si="65"/>
        <v>0</v>
      </c>
      <c r="DE52" s="14">
        <f t="shared" si="66"/>
        <v>0</v>
      </c>
      <c r="DF52" s="14">
        <f t="shared" si="67"/>
        <v>0</v>
      </c>
      <c r="DG52" s="14">
        <f t="shared" si="68"/>
        <v>0</v>
      </c>
      <c r="DI52" s="56">
        <f t="shared" si="69"/>
        <v>0</v>
      </c>
      <c r="DJ52" s="14">
        <f>Szilv($CY$2,Eredmény!$H$3,CZ52)</f>
        <v>0</v>
      </c>
      <c r="DK52" s="14">
        <f t="shared" si="70"/>
        <v>0</v>
      </c>
      <c r="DL52" s="14">
        <f t="shared" si="71"/>
        <v>0</v>
      </c>
      <c r="DO52" s="14">
        <f>IF($DN$2=Alapadat!$P52,Alapadat!$Q52,0)</f>
        <v>0</v>
      </c>
      <c r="DP52" s="14">
        <f>IF($DN$2=Alapadat!$P52,Alapadat!$R52,0)</f>
        <v>0</v>
      </c>
      <c r="DQ52" s="14">
        <f t="shared" si="72"/>
        <v>0</v>
      </c>
      <c r="DR52" s="14">
        <f t="shared" si="73"/>
        <v>0</v>
      </c>
      <c r="DS52" s="14">
        <f t="shared" si="74"/>
        <v>0</v>
      </c>
      <c r="DT52" s="14">
        <f t="shared" si="75"/>
        <v>0</v>
      </c>
      <c r="DU52" s="14">
        <f t="shared" si="76"/>
        <v>0</v>
      </c>
      <c r="DV52" s="14">
        <f t="shared" si="77"/>
        <v>0</v>
      </c>
      <c r="DX52" s="56">
        <f t="shared" si="78"/>
        <v>0</v>
      </c>
      <c r="DY52" s="14">
        <f>Szilv($DN$2,Eredmény!$H$3,DO52)</f>
        <v>0</v>
      </c>
      <c r="DZ52" s="14">
        <f t="shared" si="79"/>
        <v>0</v>
      </c>
      <c r="EA52" s="14">
        <f t="shared" si="80"/>
        <v>0</v>
      </c>
      <c r="EE52" s="17"/>
      <c r="EF52" s="17"/>
      <c r="EG52" s="17"/>
      <c r="EH52" s="17"/>
      <c r="ET52" s="17"/>
      <c r="EU52" s="17"/>
      <c r="EV52" s="17"/>
      <c r="EW52" s="17"/>
      <c r="FI52" s="17"/>
      <c r="FJ52" s="17"/>
      <c r="FK52" s="17"/>
      <c r="FL52" s="17"/>
    </row>
    <row r="53" spans="2:168">
      <c r="B53" s="14">
        <f>IF($A$2=Alapadat!$P53,Alapadat!$Q53,0)</f>
        <v>0</v>
      </c>
      <c r="C53" s="14">
        <f>IF($A$2=Alapadat!$P53,Alapadat!$R53,0)</f>
        <v>0</v>
      </c>
      <c r="D53" s="14">
        <f t="shared" si="0"/>
        <v>0</v>
      </c>
      <c r="E53" s="14">
        <f t="shared" si="1"/>
        <v>0</v>
      </c>
      <c r="F53" s="14">
        <f t="shared" si="2"/>
        <v>0</v>
      </c>
      <c r="G53" s="14">
        <f t="shared" si="3"/>
        <v>0</v>
      </c>
      <c r="H53" s="14">
        <f t="shared" si="4"/>
        <v>0</v>
      </c>
      <c r="I53" s="14">
        <f t="shared" si="5"/>
        <v>0</v>
      </c>
      <c r="L53" s="56">
        <f t="shared" si="6"/>
        <v>0</v>
      </c>
      <c r="M53" s="14">
        <f>Szilv($A$2,Eredmény!$H$3,B53)</f>
        <v>0</v>
      </c>
      <c r="N53" s="14">
        <f t="shared" si="7"/>
        <v>0</v>
      </c>
      <c r="O53" s="14">
        <f t="shared" si="8"/>
        <v>0</v>
      </c>
      <c r="Q53" s="14">
        <f>IF($P$2=Alapadat!$P53,Alapadat!$Q53,0)</f>
        <v>0</v>
      </c>
      <c r="R53" s="14">
        <f>IF($P$2=Alapadat!$P53,Alapadat!$R53,0)</f>
        <v>0</v>
      </c>
      <c r="S53" s="14">
        <f t="shared" si="9"/>
        <v>0</v>
      </c>
      <c r="T53" s="14">
        <f t="shared" si="10"/>
        <v>0</v>
      </c>
      <c r="U53" s="14">
        <f t="shared" si="11"/>
        <v>0</v>
      </c>
      <c r="V53" s="14">
        <f t="shared" si="12"/>
        <v>0</v>
      </c>
      <c r="W53" s="14">
        <f t="shared" si="13"/>
        <v>0</v>
      </c>
      <c r="X53" s="14">
        <f t="shared" si="14"/>
        <v>0</v>
      </c>
      <c r="Z53" s="56">
        <f t="shared" si="81"/>
        <v>0</v>
      </c>
      <c r="AA53" s="14">
        <f>Szilv($P$2,Eredmény!$H$3,Q53)</f>
        <v>0</v>
      </c>
      <c r="AB53" s="14">
        <f t="shared" si="16"/>
        <v>0</v>
      </c>
      <c r="AC53" s="14">
        <f t="shared" si="17"/>
        <v>0</v>
      </c>
      <c r="AE53" s="14">
        <f>IF($AD$2=Alapadat!$P53,Alapadat!$Q53,0)</f>
        <v>0</v>
      </c>
      <c r="AF53" s="14">
        <f>IF($AD$2=Alapadat!$P53,Alapadat!$R53,0)</f>
        <v>0</v>
      </c>
      <c r="AG53" s="14">
        <f t="shared" si="18"/>
        <v>0</v>
      </c>
      <c r="AH53" s="14">
        <f t="shared" si="19"/>
        <v>0</v>
      </c>
      <c r="AI53" s="14">
        <f t="shared" si="20"/>
        <v>0</v>
      </c>
      <c r="AJ53" s="14">
        <f t="shared" si="21"/>
        <v>0</v>
      </c>
      <c r="AK53" s="14">
        <f t="shared" si="22"/>
        <v>0</v>
      </c>
      <c r="AL53" s="14">
        <f t="shared" si="23"/>
        <v>0</v>
      </c>
      <c r="AN53" s="56">
        <f t="shared" si="24"/>
        <v>0</v>
      </c>
      <c r="AO53" s="14">
        <f>Szilv($AD$2,Eredmény!$H$3,AE53)</f>
        <v>0</v>
      </c>
      <c r="AP53" s="14">
        <f>skf_b2($AD$2,AE53,AL53)</f>
        <v>0</v>
      </c>
      <c r="AQ53" s="14">
        <f t="shared" si="26"/>
        <v>0</v>
      </c>
      <c r="AS53" s="14">
        <f>IF($AR$2=Alapadat!$P53,Alapadat!$Q53,0)</f>
        <v>0</v>
      </c>
      <c r="AT53" s="14">
        <f>IF($AR$2=Alapadat!$P53,Alapadat!$R53,0)</f>
        <v>0</v>
      </c>
      <c r="AU53" s="14">
        <f t="shared" si="27"/>
        <v>0</v>
      </c>
      <c r="AV53" s="14">
        <f t="shared" si="28"/>
        <v>0</v>
      </c>
      <c r="AW53" s="14">
        <f t="shared" si="29"/>
        <v>0</v>
      </c>
      <c r="AX53" s="14">
        <f t="shared" si="30"/>
        <v>0</v>
      </c>
      <c r="AY53" s="14">
        <f t="shared" si="31"/>
        <v>0</v>
      </c>
      <c r="AZ53" s="14">
        <f t="shared" si="32"/>
        <v>0</v>
      </c>
      <c r="BB53" s="56">
        <f t="shared" si="33"/>
        <v>0</v>
      </c>
      <c r="BC53" s="14">
        <f>Szilv($AR$2,Eredmény!$H$3,AS53)</f>
        <v>0</v>
      </c>
      <c r="BD53" s="14">
        <f t="shared" si="34"/>
        <v>0</v>
      </c>
      <c r="BE53" s="14">
        <f t="shared" si="35"/>
        <v>0</v>
      </c>
      <c r="BG53" s="14">
        <f>IF($BF$2=Alapadat!$P53,Alapadat!$Q53,0)</f>
        <v>0</v>
      </c>
      <c r="BH53" s="14">
        <f>IF($BF$2=Alapadat!$P53,Alapadat!$R53,0)</f>
        <v>0</v>
      </c>
      <c r="BI53" s="14">
        <f t="shared" si="36"/>
        <v>0</v>
      </c>
      <c r="BJ53" s="14">
        <f t="shared" si="37"/>
        <v>0</v>
      </c>
      <c r="BK53" s="14">
        <f t="shared" si="38"/>
        <v>0</v>
      </c>
      <c r="BL53" s="14">
        <f t="shared" si="39"/>
        <v>0</v>
      </c>
      <c r="BM53" s="14">
        <f t="shared" si="40"/>
        <v>0</v>
      </c>
      <c r="BN53" s="14">
        <f t="shared" si="41"/>
        <v>0</v>
      </c>
      <c r="BP53" s="56">
        <f t="shared" si="42"/>
        <v>0</v>
      </c>
      <c r="BQ53" s="14">
        <f>Szilv($BF$2,Eredmény!$H$3,BG53)</f>
        <v>0</v>
      </c>
      <c r="BR53" s="14">
        <f t="shared" si="43"/>
        <v>0</v>
      </c>
      <c r="BS53" s="14">
        <f t="shared" si="44"/>
        <v>0</v>
      </c>
      <c r="BV53" s="14">
        <f>IF($BU$2=Alapadat!$P53,Alapadat!$Q53,0)</f>
        <v>0</v>
      </c>
      <c r="BW53" s="14">
        <f>IF($BU$2=Alapadat!$P53,Alapadat!$R53,0)</f>
        <v>0</v>
      </c>
      <c r="BX53" s="14">
        <f t="shared" si="45"/>
        <v>0</v>
      </c>
      <c r="BY53" s="14">
        <f t="shared" si="46"/>
        <v>0</v>
      </c>
      <c r="BZ53" s="14">
        <f t="shared" si="47"/>
        <v>0</v>
      </c>
      <c r="CA53" s="14">
        <f t="shared" si="48"/>
        <v>0</v>
      </c>
      <c r="CB53" s="14">
        <f t="shared" si="49"/>
        <v>0</v>
      </c>
      <c r="CC53" s="14">
        <f t="shared" si="50"/>
        <v>0</v>
      </c>
      <c r="CE53" s="56">
        <f t="shared" si="51"/>
        <v>0</v>
      </c>
      <c r="CF53" s="14">
        <f>Szilv($BU$2,Eredmény!$H$3,BV53)</f>
        <v>0</v>
      </c>
      <c r="CG53" s="14">
        <f t="shared" si="52"/>
        <v>0</v>
      </c>
      <c r="CH53" s="14">
        <f t="shared" si="53"/>
        <v>0</v>
      </c>
      <c r="CK53" s="14">
        <f>IF($CJ$2=Alapadat!$P53,Alapadat!$Q53,0)</f>
        <v>0</v>
      </c>
      <c r="CL53" s="14">
        <f>IF($CJ$2=Alapadat!$P53,Alapadat!$R53,0)</f>
        <v>0</v>
      </c>
      <c r="CM53" s="14">
        <f t="shared" si="54"/>
        <v>0</v>
      </c>
      <c r="CN53" s="14">
        <f t="shared" si="55"/>
        <v>0</v>
      </c>
      <c r="CO53" s="14">
        <f t="shared" si="56"/>
        <v>0</v>
      </c>
      <c r="CP53" s="14">
        <f t="shared" si="57"/>
        <v>0</v>
      </c>
      <c r="CQ53" s="14">
        <f t="shared" si="58"/>
        <v>0</v>
      </c>
      <c r="CR53" s="14">
        <f t="shared" si="59"/>
        <v>0</v>
      </c>
      <c r="CT53" s="56">
        <f t="shared" si="60"/>
        <v>0</v>
      </c>
      <c r="CU53" s="14">
        <f>Szilv($CJ$2,Eredmény!$H$3,CK53)</f>
        <v>0</v>
      </c>
      <c r="CV53" s="14">
        <f t="shared" si="61"/>
        <v>0</v>
      </c>
      <c r="CW53" s="14">
        <f t="shared" si="62"/>
        <v>0</v>
      </c>
      <c r="CZ53" s="14">
        <f>IF($CY$2=Alapadat!$P53,Alapadat!$Q53,0)</f>
        <v>0</v>
      </c>
      <c r="DA53" s="14">
        <f>IF($CY$2=Alapadat!$P53,Alapadat!$R53,0)</f>
        <v>0</v>
      </c>
      <c r="DB53" s="14">
        <f t="shared" si="63"/>
        <v>0</v>
      </c>
      <c r="DC53" s="14">
        <f t="shared" si="64"/>
        <v>0</v>
      </c>
      <c r="DD53" s="14">
        <f t="shared" si="65"/>
        <v>0</v>
      </c>
      <c r="DE53" s="14">
        <f t="shared" si="66"/>
        <v>0</v>
      </c>
      <c r="DF53" s="14">
        <f t="shared" si="67"/>
        <v>0</v>
      </c>
      <c r="DG53" s="14">
        <f t="shared" si="68"/>
        <v>0</v>
      </c>
      <c r="DI53" s="56">
        <f t="shared" si="69"/>
        <v>0</v>
      </c>
      <c r="DJ53" s="14">
        <f>Szilv($CY$2,Eredmény!$H$3,CZ53)</f>
        <v>0</v>
      </c>
      <c r="DK53" s="14">
        <f t="shared" si="70"/>
        <v>0</v>
      </c>
      <c r="DL53" s="14">
        <f t="shared" si="71"/>
        <v>0</v>
      </c>
      <c r="DO53" s="14">
        <f>IF($DN$2=Alapadat!$P53,Alapadat!$Q53,0)</f>
        <v>0</v>
      </c>
      <c r="DP53" s="14">
        <f>IF($DN$2=Alapadat!$P53,Alapadat!$R53,0)</f>
        <v>0</v>
      </c>
      <c r="DQ53" s="14">
        <f t="shared" si="72"/>
        <v>0</v>
      </c>
      <c r="DR53" s="14">
        <f t="shared" si="73"/>
        <v>0</v>
      </c>
      <c r="DS53" s="14">
        <f t="shared" si="74"/>
        <v>0</v>
      </c>
      <c r="DT53" s="14">
        <f t="shared" si="75"/>
        <v>0</v>
      </c>
      <c r="DU53" s="14">
        <f t="shared" si="76"/>
        <v>0</v>
      </c>
      <c r="DV53" s="14">
        <f t="shared" si="77"/>
        <v>0</v>
      </c>
      <c r="DX53" s="56">
        <f t="shared" si="78"/>
        <v>0</v>
      </c>
      <c r="DY53" s="14">
        <f>Szilv($DN$2,Eredmény!$H$3,DO53)</f>
        <v>0</v>
      </c>
      <c r="DZ53" s="14">
        <f t="shared" si="79"/>
        <v>0</v>
      </c>
      <c r="EA53" s="14">
        <f t="shared" si="80"/>
        <v>0</v>
      </c>
      <c r="EE53" s="17"/>
      <c r="EF53" s="17"/>
      <c r="EG53" s="17"/>
      <c r="EH53" s="17"/>
      <c r="ET53" s="17"/>
      <c r="EU53" s="17"/>
      <c r="EV53" s="17"/>
      <c r="EW53" s="17"/>
      <c r="FI53" s="17"/>
      <c r="FJ53" s="17"/>
      <c r="FK53" s="17"/>
      <c r="FL53" s="17"/>
    </row>
    <row r="54" spans="2:168">
      <c r="B54" s="14">
        <f>IF($A$2=Alapadat!$P54,Alapadat!$Q54,0)</f>
        <v>0</v>
      </c>
      <c r="C54" s="14">
        <f>IF($A$2=Alapadat!$P54,Alapadat!$R54,0)</f>
        <v>0</v>
      </c>
      <c r="D54" s="14">
        <f t="shared" si="0"/>
        <v>0</v>
      </c>
      <c r="E54" s="14">
        <f t="shared" si="1"/>
        <v>0</v>
      </c>
      <c r="F54" s="14">
        <f t="shared" si="2"/>
        <v>0</v>
      </c>
      <c r="G54" s="14">
        <f t="shared" si="3"/>
        <v>0</v>
      </c>
      <c r="H54" s="14">
        <f t="shared" si="4"/>
        <v>0</v>
      </c>
      <c r="I54" s="14">
        <f t="shared" si="5"/>
        <v>0</v>
      </c>
      <c r="L54" s="56">
        <f t="shared" si="6"/>
        <v>0</v>
      </c>
      <c r="M54" s="14">
        <f>Szilv($A$2,Eredmény!$H$3,B54)</f>
        <v>0</v>
      </c>
      <c r="N54" s="14">
        <f t="shared" si="7"/>
        <v>0</v>
      </c>
      <c r="O54" s="14">
        <f t="shared" si="8"/>
        <v>0</v>
      </c>
      <c r="Q54" s="14">
        <f>IF($P$2=Alapadat!$P54,Alapadat!$Q54,0)</f>
        <v>0</v>
      </c>
      <c r="R54" s="14">
        <f>IF($P$2=Alapadat!$P54,Alapadat!$R54,0)</f>
        <v>0</v>
      </c>
      <c r="S54" s="14">
        <f t="shared" si="9"/>
        <v>0</v>
      </c>
      <c r="T54" s="14">
        <f t="shared" si="10"/>
        <v>0</v>
      </c>
      <c r="U54" s="14">
        <f t="shared" si="11"/>
        <v>0</v>
      </c>
      <c r="V54" s="14">
        <f t="shared" si="12"/>
        <v>0</v>
      </c>
      <c r="W54" s="14">
        <f t="shared" si="13"/>
        <v>0</v>
      </c>
      <c r="X54" s="14">
        <f t="shared" si="14"/>
        <v>0</v>
      </c>
      <c r="Z54" s="56">
        <f t="shared" si="81"/>
        <v>0</v>
      </c>
      <c r="AA54" s="14">
        <f>Szilv($P$2,Eredmény!$H$3,Q54)</f>
        <v>0</v>
      </c>
      <c r="AB54" s="14">
        <f t="shared" si="16"/>
        <v>0</v>
      </c>
      <c r="AC54" s="14">
        <f t="shared" si="17"/>
        <v>0</v>
      </c>
      <c r="AE54" s="14">
        <f>IF($AD$2=Alapadat!$P54,Alapadat!$Q54,0)</f>
        <v>0</v>
      </c>
      <c r="AF54" s="14">
        <f>IF($AD$2=Alapadat!$P54,Alapadat!$R54,0)</f>
        <v>0</v>
      </c>
      <c r="AG54" s="14">
        <f t="shared" si="18"/>
        <v>0</v>
      </c>
      <c r="AH54" s="14">
        <f t="shared" si="19"/>
        <v>0</v>
      </c>
      <c r="AI54" s="14">
        <f t="shared" si="20"/>
        <v>0</v>
      </c>
      <c r="AJ54" s="14">
        <f t="shared" si="21"/>
        <v>0</v>
      </c>
      <c r="AK54" s="14">
        <f t="shared" si="22"/>
        <v>0</v>
      </c>
      <c r="AL54" s="14">
        <f t="shared" si="23"/>
        <v>0</v>
      </c>
      <c r="AN54" s="56">
        <f t="shared" si="24"/>
        <v>0</v>
      </c>
      <c r="AO54" s="14">
        <f>Szilv($AD$2,Eredmény!$H$3,AE54)</f>
        <v>0</v>
      </c>
      <c r="AP54" s="14">
        <f t="shared" si="25"/>
        <v>0</v>
      </c>
      <c r="AQ54" s="14">
        <f t="shared" si="26"/>
        <v>0</v>
      </c>
      <c r="AS54" s="14">
        <f>IF($AR$2=Alapadat!$P54,Alapadat!$Q54,0)</f>
        <v>0</v>
      </c>
      <c r="AT54" s="14">
        <f>IF($AR$2=Alapadat!$P54,Alapadat!$R54,0)</f>
        <v>0</v>
      </c>
      <c r="AU54" s="14">
        <f t="shared" si="27"/>
        <v>0</v>
      </c>
      <c r="AV54" s="14">
        <f t="shared" si="28"/>
        <v>0</v>
      </c>
      <c r="AW54" s="14">
        <f t="shared" si="29"/>
        <v>0</v>
      </c>
      <c r="AX54" s="14">
        <f t="shared" si="30"/>
        <v>0</v>
      </c>
      <c r="AY54" s="14">
        <f t="shared" si="31"/>
        <v>0</v>
      </c>
      <c r="AZ54" s="14">
        <f t="shared" si="32"/>
        <v>0</v>
      </c>
      <c r="BB54" s="56">
        <f t="shared" si="33"/>
        <v>0</v>
      </c>
      <c r="BC54" s="14">
        <f>Szilv($AR$2,Eredmény!$H$3,AS54)</f>
        <v>0</v>
      </c>
      <c r="BD54" s="14">
        <f t="shared" si="34"/>
        <v>0</v>
      </c>
      <c r="BE54" s="14">
        <f t="shared" si="35"/>
        <v>0</v>
      </c>
      <c r="BG54" s="14">
        <f>IF($BF$2=Alapadat!$P54,Alapadat!$Q54,0)</f>
        <v>0</v>
      </c>
      <c r="BH54" s="14">
        <f>IF($BF$2=Alapadat!$P54,Alapadat!$R54,0)</f>
        <v>0</v>
      </c>
      <c r="BI54" s="14">
        <f t="shared" si="36"/>
        <v>0</v>
      </c>
      <c r="BJ54" s="14">
        <f t="shared" si="37"/>
        <v>0</v>
      </c>
      <c r="BK54" s="14">
        <f t="shared" si="38"/>
        <v>0</v>
      </c>
      <c r="BL54" s="14">
        <f t="shared" si="39"/>
        <v>0</v>
      </c>
      <c r="BM54" s="14">
        <f t="shared" si="40"/>
        <v>0</v>
      </c>
      <c r="BN54" s="14">
        <f t="shared" si="41"/>
        <v>0</v>
      </c>
      <c r="BP54" s="56">
        <f t="shared" si="42"/>
        <v>0</v>
      </c>
      <c r="BQ54" s="14">
        <f>Szilv($BF$2,Eredmény!$H$3,BG54)</f>
        <v>0</v>
      </c>
      <c r="BR54" s="14">
        <f t="shared" si="43"/>
        <v>0</v>
      </c>
      <c r="BS54" s="14">
        <f t="shared" si="44"/>
        <v>0</v>
      </c>
      <c r="BV54" s="14">
        <f>IF($BU$2=Alapadat!$P54,Alapadat!$Q54,0)</f>
        <v>0</v>
      </c>
      <c r="BW54" s="14">
        <f>IF($BU$2=Alapadat!$P54,Alapadat!$R54,0)</f>
        <v>0</v>
      </c>
      <c r="BX54" s="14">
        <f t="shared" si="45"/>
        <v>0</v>
      </c>
      <c r="BY54" s="14">
        <f t="shared" si="46"/>
        <v>0</v>
      </c>
      <c r="BZ54" s="14">
        <f t="shared" si="47"/>
        <v>0</v>
      </c>
      <c r="CA54" s="14">
        <f t="shared" si="48"/>
        <v>0</v>
      </c>
      <c r="CB54" s="14">
        <f t="shared" si="49"/>
        <v>0</v>
      </c>
      <c r="CC54" s="14">
        <f t="shared" si="50"/>
        <v>0</v>
      </c>
      <c r="CE54" s="56">
        <f t="shared" si="51"/>
        <v>0</v>
      </c>
      <c r="CF54" s="14">
        <f>Szilv($BU$2,Eredmény!$H$3,BV54)</f>
        <v>0</v>
      </c>
      <c r="CG54" s="14">
        <f t="shared" si="52"/>
        <v>0</v>
      </c>
      <c r="CH54" s="14">
        <f t="shared" si="53"/>
        <v>0</v>
      </c>
      <c r="CK54" s="14">
        <f>IF($CJ$2=Alapadat!$P54,Alapadat!$Q54,0)</f>
        <v>0</v>
      </c>
      <c r="CL54" s="14">
        <f>IF($CJ$2=Alapadat!$P54,Alapadat!$R54,0)</f>
        <v>0</v>
      </c>
      <c r="CM54" s="14">
        <f t="shared" si="54"/>
        <v>0</v>
      </c>
      <c r="CN54" s="14">
        <f t="shared" si="55"/>
        <v>0</v>
      </c>
      <c r="CO54" s="14">
        <f t="shared" si="56"/>
        <v>0</v>
      </c>
      <c r="CP54" s="14">
        <f t="shared" si="57"/>
        <v>0</v>
      </c>
      <c r="CQ54" s="14">
        <f t="shared" si="58"/>
        <v>0</v>
      </c>
      <c r="CR54" s="14">
        <f t="shared" si="59"/>
        <v>0</v>
      </c>
      <c r="CT54" s="56">
        <f t="shared" si="60"/>
        <v>0</v>
      </c>
      <c r="CU54" s="14">
        <f>Szilv($CJ$2,Eredmény!$H$3,CK54)</f>
        <v>0</v>
      </c>
      <c r="CV54" s="14">
        <f t="shared" si="61"/>
        <v>0</v>
      </c>
      <c r="CW54" s="14">
        <f t="shared" si="62"/>
        <v>0</v>
      </c>
      <c r="CZ54" s="14">
        <f>IF($CY$2=Alapadat!$P54,Alapadat!$Q54,0)</f>
        <v>0</v>
      </c>
      <c r="DA54" s="14">
        <f>IF($CY$2=Alapadat!$P54,Alapadat!$R54,0)</f>
        <v>0</v>
      </c>
      <c r="DB54" s="14">
        <f t="shared" si="63"/>
        <v>0</v>
      </c>
      <c r="DC54" s="14">
        <f t="shared" si="64"/>
        <v>0</v>
      </c>
      <c r="DD54" s="14">
        <f t="shared" si="65"/>
        <v>0</v>
      </c>
      <c r="DE54" s="14">
        <f t="shared" si="66"/>
        <v>0</v>
      </c>
      <c r="DF54" s="14">
        <f t="shared" si="67"/>
        <v>0</v>
      </c>
      <c r="DG54" s="14">
        <f t="shared" si="68"/>
        <v>0</v>
      </c>
      <c r="DI54" s="56">
        <f t="shared" si="69"/>
        <v>0</v>
      </c>
      <c r="DJ54" s="14">
        <f>Szilv($CY$2,Eredmény!$H$3,CZ54)</f>
        <v>0</v>
      </c>
      <c r="DK54" s="14">
        <f t="shared" si="70"/>
        <v>0</v>
      </c>
      <c r="DL54" s="14">
        <f t="shared" si="71"/>
        <v>0</v>
      </c>
      <c r="DO54" s="14">
        <f>IF($DN$2=Alapadat!$P54,Alapadat!$Q54,0)</f>
        <v>0</v>
      </c>
      <c r="DP54" s="14">
        <f>IF($DN$2=Alapadat!$P54,Alapadat!$R54,0)</f>
        <v>0</v>
      </c>
      <c r="DQ54" s="14">
        <f t="shared" si="72"/>
        <v>0</v>
      </c>
      <c r="DR54" s="14">
        <f t="shared" si="73"/>
        <v>0</v>
      </c>
      <c r="DS54" s="14">
        <f t="shared" si="74"/>
        <v>0</v>
      </c>
      <c r="DT54" s="14">
        <f t="shared" si="75"/>
        <v>0</v>
      </c>
      <c r="DU54" s="14">
        <f t="shared" si="76"/>
        <v>0</v>
      </c>
      <c r="DV54" s="14">
        <f t="shared" si="77"/>
        <v>0</v>
      </c>
      <c r="DX54" s="56">
        <f t="shared" si="78"/>
        <v>0</v>
      </c>
      <c r="DY54" s="14">
        <f>Szilv($DN$2,Eredmény!$H$3,DO54)</f>
        <v>0</v>
      </c>
      <c r="DZ54" s="14">
        <f t="shared" si="79"/>
        <v>0</v>
      </c>
      <c r="EA54" s="14">
        <f t="shared" si="80"/>
        <v>0</v>
      </c>
      <c r="EE54" s="17"/>
      <c r="EF54" s="17"/>
      <c r="EG54" s="17"/>
      <c r="EH54" s="17"/>
      <c r="ET54" s="17"/>
      <c r="EU54" s="17"/>
      <c r="EV54" s="17"/>
      <c r="EW54" s="17"/>
      <c r="FI54" s="17"/>
      <c r="FJ54" s="17"/>
      <c r="FK54" s="17"/>
      <c r="FL54" s="17"/>
    </row>
    <row r="55" spans="2:168">
      <c r="B55" s="14">
        <f>IF($A$2=Alapadat!$P55,Alapadat!$Q55,0)</f>
        <v>0</v>
      </c>
      <c r="C55" s="14">
        <f>IF($A$2=Alapadat!$P55,Alapadat!$R55,0)</f>
        <v>0</v>
      </c>
      <c r="D55" s="14">
        <f t="shared" si="0"/>
        <v>0</v>
      </c>
      <c r="E55" s="14">
        <f t="shared" si="1"/>
        <v>0</v>
      </c>
      <c r="F55" s="14">
        <f t="shared" si="2"/>
        <v>0</v>
      </c>
      <c r="G55" s="14">
        <f t="shared" si="3"/>
        <v>0</v>
      </c>
      <c r="H55" s="14">
        <f t="shared" si="4"/>
        <v>0</v>
      </c>
      <c r="I55" s="14">
        <f t="shared" si="5"/>
        <v>0</v>
      </c>
      <c r="L55" s="56">
        <f t="shared" si="6"/>
        <v>0</v>
      </c>
      <c r="M55" s="14">
        <f>Szilv($A$2,Eredmény!$H$3,B55)</f>
        <v>0</v>
      </c>
      <c r="N55" s="14">
        <f t="shared" si="7"/>
        <v>0</v>
      </c>
      <c r="O55" s="14">
        <f t="shared" si="8"/>
        <v>0</v>
      </c>
      <c r="Q55" s="14">
        <f>IF($P$2=Alapadat!$P55,Alapadat!$Q55,0)</f>
        <v>0</v>
      </c>
      <c r="R55" s="14">
        <f>IF($P$2=Alapadat!$P55,Alapadat!$R55,0)</f>
        <v>0</v>
      </c>
      <c r="S55" s="14">
        <f t="shared" si="9"/>
        <v>0</v>
      </c>
      <c r="T55" s="14">
        <f t="shared" si="10"/>
        <v>0</v>
      </c>
      <c r="U55" s="14">
        <f t="shared" si="11"/>
        <v>0</v>
      </c>
      <c r="V55" s="14">
        <f t="shared" si="12"/>
        <v>0</v>
      </c>
      <c r="W55" s="14">
        <f t="shared" si="13"/>
        <v>0</v>
      </c>
      <c r="X55" s="14">
        <f t="shared" si="14"/>
        <v>0</v>
      </c>
      <c r="Z55" s="56">
        <f t="shared" si="81"/>
        <v>0</v>
      </c>
      <c r="AA55" s="14">
        <f>Szilv($P$2,Eredmény!$H$3,Q55)</f>
        <v>0</v>
      </c>
      <c r="AB55" s="14">
        <f t="shared" si="16"/>
        <v>0</v>
      </c>
      <c r="AC55" s="14">
        <f t="shared" si="17"/>
        <v>0</v>
      </c>
      <c r="AE55" s="14">
        <f>IF($AD$2=Alapadat!$P55,Alapadat!$Q55,0)</f>
        <v>0</v>
      </c>
      <c r="AF55" s="14">
        <f>IF($AD$2=Alapadat!$P55,Alapadat!$R55,0)</f>
        <v>0</v>
      </c>
      <c r="AG55" s="14">
        <f t="shared" si="18"/>
        <v>0</v>
      </c>
      <c r="AH55" s="14">
        <f t="shared" si="19"/>
        <v>0</v>
      </c>
      <c r="AI55" s="14">
        <f t="shared" si="20"/>
        <v>0</v>
      </c>
      <c r="AJ55" s="14">
        <f t="shared" si="21"/>
        <v>0</v>
      </c>
      <c r="AK55" s="14">
        <f t="shared" si="22"/>
        <v>0</v>
      </c>
      <c r="AL55" s="14">
        <f t="shared" si="23"/>
        <v>0</v>
      </c>
      <c r="AN55" s="56">
        <f t="shared" si="24"/>
        <v>0</v>
      </c>
      <c r="AO55" s="14">
        <f>Szilv($AD$2,Eredmény!$H$3,AE55)</f>
        <v>0</v>
      </c>
      <c r="AP55" s="14">
        <f t="shared" si="25"/>
        <v>0</v>
      </c>
      <c r="AQ55" s="14">
        <f t="shared" si="26"/>
        <v>0</v>
      </c>
      <c r="AS55" s="14">
        <f>IF($AR$2=Alapadat!$P55,Alapadat!$Q55,0)</f>
        <v>0</v>
      </c>
      <c r="AT55" s="14">
        <f>IF($AR$2=Alapadat!$P55,Alapadat!$R55,0)</f>
        <v>0</v>
      </c>
      <c r="AU55" s="14">
        <f t="shared" si="27"/>
        <v>0</v>
      </c>
      <c r="AV55" s="14">
        <f t="shared" si="28"/>
        <v>0</v>
      </c>
      <c r="AW55" s="14">
        <f t="shared" si="29"/>
        <v>0</v>
      </c>
      <c r="AX55" s="14">
        <f t="shared" si="30"/>
        <v>0</v>
      </c>
      <c r="AY55" s="14">
        <f t="shared" si="31"/>
        <v>0</v>
      </c>
      <c r="AZ55" s="14">
        <f t="shared" si="32"/>
        <v>0</v>
      </c>
      <c r="BB55" s="56">
        <f t="shared" si="33"/>
        <v>0</v>
      </c>
      <c r="BC55" s="14">
        <f>Szilv($AR$2,Eredmény!$H$3,AS55)</f>
        <v>0</v>
      </c>
      <c r="BD55" s="14">
        <f t="shared" si="34"/>
        <v>0</v>
      </c>
      <c r="BE55" s="14">
        <f t="shared" si="35"/>
        <v>0</v>
      </c>
      <c r="BG55" s="14">
        <f>IF($BF$2=Alapadat!$P55,Alapadat!$Q55,0)</f>
        <v>0</v>
      </c>
      <c r="BH55" s="14">
        <f>IF($BF$2=Alapadat!$P55,Alapadat!$R55,0)</f>
        <v>0</v>
      </c>
      <c r="BI55" s="14">
        <f t="shared" si="36"/>
        <v>0</v>
      </c>
      <c r="BJ55" s="14">
        <f t="shared" si="37"/>
        <v>0</v>
      </c>
      <c r="BK55" s="14">
        <f t="shared" si="38"/>
        <v>0</v>
      </c>
      <c r="BL55" s="14">
        <f t="shared" si="39"/>
        <v>0</v>
      </c>
      <c r="BM55" s="14">
        <f t="shared" si="40"/>
        <v>0</v>
      </c>
      <c r="BN55" s="14">
        <f t="shared" si="41"/>
        <v>0</v>
      </c>
      <c r="BP55" s="56">
        <f t="shared" si="42"/>
        <v>0</v>
      </c>
      <c r="BQ55" s="14">
        <f>Szilv($BF$2,Eredmény!$H$3,BG55)</f>
        <v>0</v>
      </c>
      <c r="BR55" s="14">
        <f t="shared" si="43"/>
        <v>0</v>
      </c>
      <c r="BS55" s="14">
        <f t="shared" si="44"/>
        <v>0</v>
      </c>
      <c r="BV55" s="14">
        <f>IF($BU$2=Alapadat!$P55,Alapadat!$Q55,0)</f>
        <v>0</v>
      </c>
      <c r="BW55" s="14">
        <f>IF($BU$2=Alapadat!$P55,Alapadat!$R55,0)</f>
        <v>0</v>
      </c>
      <c r="BX55" s="14">
        <f t="shared" si="45"/>
        <v>0</v>
      </c>
      <c r="BY55" s="14">
        <f t="shared" si="46"/>
        <v>0</v>
      </c>
      <c r="BZ55" s="14">
        <f t="shared" si="47"/>
        <v>0</v>
      </c>
      <c r="CA55" s="14">
        <f t="shared" si="48"/>
        <v>0</v>
      </c>
      <c r="CB55" s="14">
        <f t="shared" si="49"/>
        <v>0</v>
      </c>
      <c r="CC55" s="14">
        <f t="shared" si="50"/>
        <v>0</v>
      </c>
      <c r="CE55" s="56">
        <f t="shared" si="51"/>
        <v>0</v>
      </c>
      <c r="CF55" s="14">
        <f>Szilv($BU$2,Eredmény!$H$3,BV55)</f>
        <v>0</v>
      </c>
      <c r="CG55" s="14">
        <f t="shared" si="52"/>
        <v>0</v>
      </c>
      <c r="CH55" s="14">
        <f t="shared" si="53"/>
        <v>0</v>
      </c>
      <c r="CK55" s="14">
        <f>IF($CJ$2=Alapadat!$P55,Alapadat!$Q55,0)</f>
        <v>0</v>
      </c>
      <c r="CL55" s="14">
        <f>IF($CJ$2=Alapadat!$P55,Alapadat!$R55,0)</f>
        <v>0</v>
      </c>
      <c r="CM55" s="14">
        <f t="shared" si="54"/>
        <v>0</v>
      </c>
      <c r="CN55" s="14">
        <f t="shared" si="55"/>
        <v>0</v>
      </c>
      <c r="CO55" s="14">
        <f t="shared" si="56"/>
        <v>0</v>
      </c>
      <c r="CP55" s="14">
        <f t="shared" si="57"/>
        <v>0</v>
      </c>
      <c r="CQ55" s="14">
        <f t="shared" si="58"/>
        <v>0</v>
      </c>
      <c r="CR55" s="14">
        <f t="shared" si="59"/>
        <v>0</v>
      </c>
      <c r="CT55" s="56">
        <f t="shared" si="60"/>
        <v>0</v>
      </c>
      <c r="CU55" s="14">
        <f>Szilv($CJ$2,Eredmény!$H$3,CK55)</f>
        <v>0</v>
      </c>
      <c r="CV55" s="14">
        <f t="shared" si="61"/>
        <v>0</v>
      </c>
      <c r="CW55" s="14">
        <f t="shared" si="62"/>
        <v>0</v>
      </c>
      <c r="CZ55" s="14">
        <f>IF($CY$2=Alapadat!$P55,Alapadat!$Q55,0)</f>
        <v>0</v>
      </c>
      <c r="DA55" s="14">
        <f>IF($CY$2=Alapadat!$P55,Alapadat!$R55,0)</f>
        <v>0</v>
      </c>
      <c r="DB55" s="14">
        <f t="shared" si="63"/>
        <v>0</v>
      </c>
      <c r="DC55" s="14">
        <f t="shared" si="64"/>
        <v>0</v>
      </c>
      <c r="DD55" s="14">
        <f t="shared" si="65"/>
        <v>0</v>
      </c>
      <c r="DE55" s="14">
        <f t="shared" si="66"/>
        <v>0</v>
      </c>
      <c r="DF55" s="14">
        <f t="shared" si="67"/>
        <v>0</v>
      </c>
      <c r="DG55" s="14">
        <f t="shared" si="68"/>
        <v>0</v>
      </c>
      <c r="DI55" s="56">
        <f t="shared" si="69"/>
        <v>0</v>
      </c>
      <c r="DJ55" s="14">
        <f>Szilv($CY$2,Eredmény!$H$3,CZ55)</f>
        <v>0</v>
      </c>
      <c r="DK55" s="14">
        <f t="shared" si="70"/>
        <v>0</v>
      </c>
      <c r="DL55" s="14">
        <f t="shared" si="71"/>
        <v>0</v>
      </c>
      <c r="DO55" s="14">
        <f>IF($DN$2=Alapadat!$P55,Alapadat!$Q55,0)</f>
        <v>0</v>
      </c>
      <c r="DP55" s="14">
        <f>IF($DN$2=Alapadat!$P55,Alapadat!$R55,0)</f>
        <v>0</v>
      </c>
      <c r="DQ55" s="14">
        <f t="shared" si="72"/>
        <v>0</v>
      </c>
      <c r="DR55" s="14">
        <f t="shared" si="73"/>
        <v>0</v>
      </c>
      <c r="DS55" s="14">
        <f t="shared" si="74"/>
        <v>0</v>
      </c>
      <c r="DT55" s="14">
        <f t="shared" si="75"/>
        <v>0</v>
      </c>
      <c r="DU55" s="14">
        <f t="shared" si="76"/>
        <v>0</v>
      </c>
      <c r="DV55" s="14">
        <f t="shared" si="77"/>
        <v>0</v>
      </c>
      <c r="DX55" s="56">
        <f t="shared" si="78"/>
        <v>0</v>
      </c>
      <c r="DY55" s="14">
        <f>Szilv($DN$2,Eredmény!$H$3,DO55)</f>
        <v>0</v>
      </c>
      <c r="DZ55" s="14">
        <f t="shared" si="79"/>
        <v>0</v>
      </c>
      <c r="EA55" s="14">
        <f t="shared" si="80"/>
        <v>0</v>
      </c>
      <c r="EE55" s="17"/>
      <c r="EF55" s="17"/>
      <c r="EG55" s="17"/>
      <c r="EH55" s="17"/>
      <c r="ET55" s="17"/>
      <c r="EU55" s="17"/>
      <c r="EV55" s="17"/>
      <c r="EW55" s="17"/>
      <c r="FI55" s="17"/>
      <c r="FJ55" s="17"/>
      <c r="FK55" s="17"/>
      <c r="FL55" s="17"/>
    </row>
    <row r="56" spans="2:168">
      <c r="B56" s="14">
        <f>IF($A$2=Alapadat!$P56,Alapadat!$Q56,0)</f>
        <v>0</v>
      </c>
      <c r="C56" s="14">
        <f>IF($A$2=Alapadat!$P56,Alapadat!$R56,0)</f>
        <v>0</v>
      </c>
      <c r="D56" s="14">
        <f t="shared" si="0"/>
        <v>0</v>
      </c>
      <c r="E56" s="14">
        <f t="shared" si="1"/>
        <v>0</v>
      </c>
      <c r="F56" s="14">
        <f t="shared" si="2"/>
        <v>0</v>
      </c>
      <c r="G56" s="14">
        <f t="shared" si="3"/>
        <v>0</v>
      </c>
      <c r="H56" s="14">
        <f t="shared" si="4"/>
        <v>0</v>
      </c>
      <c r="I56" s="14">
        <f t="shared" si="5"/>
        <v>0</v>
      </c>
      <c r="L56" s="56">
        <f t="shared" si="6"/>
        <v>0</v>
      </c>
      <c r="M56" s="14">
        <f>Szilv($A$2,Eredmény!$H$3,B56)</f>
        <v>0</v>
      </c>
      <c r="N56" s="14">
        <f t="shared" si="7"/>
        <v>0</v>
      </c>
      <c r="O56" s="14">
        <f t="shared" si="8"/>
        <v>0</v>
      </c>
      <c r="Q56" s="14">
        <f>IF($P$2=Alapadat!$P56,Alapadat!$Q56,0)</f>
        <v>0</v>
      </c>
      <c r="R56" s="14">
        <f>IF($P$2=Alapadat!$P56,Alapadat!$R56,0)</f>
        <v>0</v>
      </c>
      <c r="S56" s="14">
        <f t="shared" si="9"/>
        <v>0</v>
      </c>
      <c r="T56" s="14">
        <f t="shared" si="10"/>
        <v>0</v>
      </c>
      <c r="U56" s="14">
        <f t="shared" si="11"/>
        <v>0</v>
      </c>
      <c r="V56" s="14">
        <f t="shared" si="12"/>
        <v>0</v>
      </c>
      <c r="W56" s="14">
        <f t="shared" si="13"/>
        <v>0</v>
      </c>
      <c r="X56" s="14">
        <f t="shared" si="14"/>
        <v>0</v>
      </c>
      <c r="Z56" s="56">
        <f t="shared" si="81"/>
        <v>0</v>
      </c>
      <c r="AA56" s="14">
        <f>Szilv($P$2,Eredmény!$H$3,Q56)</f>
        <v>0</v>
      </c>
      <c r="AB56" s="14">
        <f t="shared" si="16"/>
        <v>0</v>
      </c>
      <c r="AC56" s="14">
        <f t="shared" si="17"/>
        <v>0</v>
      </c>
      <c r="AE56" s="14">
        <f>IF($AD$2=Alapadat!$P56,Alapadat!$Q56,0)</f>
        <v>0</v>
      </c>
      <c r="AF56" s="14">
        <f>IF($AD$2=Alapadat!$P56,Alapadat!$R56,0)</f>
        <v>0</v>
      </c>
      <c r="AG56" s="14">
        <f t="shared" si="18"/>
        <v>0</v>
      </c>
      <c r="AH56" s="14">
        <f t="shared" si="19"/>
        <v>0</v>
      </c>
      <c r="AI56" s="14">
        <f t="shared" si="20"/>
        <v>0</v>
      </c>
      <c r="AJ56" s="14">
        <f t="shared" si="21"/>
        <v>0</v>
      </c>
      <c r="AK56" s="14">
        <f t="shared" si="22"/>
        <v>0</v>
      </c>
      <c r="AL56" s="14">
        <f t="shared" si="23"/>
        <v>0</v>
      </c>
      <c r="AN56" s="56">
        <f t="shared" si="24"/>
        <v>0</v>
      </c>
      <c r="AO56" s="14">
        <f>Szilv($AD$2,Eredmény!$H$3,AE56)</f>
        <v>0</v>
      </c>
      <c r="AP56" s="14">
        <f t="shared" si="25"/>
        <v>0</v>
      </c>
      <c r="AQ56" s="14">
        <f t="shared" si="26"/>
        <v>0</v>
      </c>
      <c r="AS56" s="14">
        <f>IF($AR$2=Alapadat!$P56,Alapadat!$Q56,0)</f>
        <v>0</v>
      </c>
      <c r="AT56" s="14">
        <f>IF($AR$2=Alapadat!$P56,Alapadat!$R56,0)</f>
        <v>0</v>
      </c>
      <c r="AU56" s="14">
        <f t="shared" si="27"/>
        <v>0</v>
      </c>
      <c r="AV56" s="14">
        <f t="shared" si="28"/>
        <v>0</v>
      </c>
      <c r="AW56" s="14">
        <f t="shared" si="29"/>
        <v>0</v>
      </c>
      <c r="AX56" s="14">
        <f t="shared" si="30"/>
        <v>0</v>
      </c>
      <c r="AY56" s="14">
        <f t="shared" si="31"/>
        <v>0</v>
      </c>
      <c r="AZ56" s="14">
        <f t="shared" si="32"/>
        <v>0</v>
      </c>
      <c r="BB56" s="56">
        <f t="shared" si="33"/>
        <v>0</v>
      </c>
      <c r="BC56" s="14">
        <f>Szilv($AR$2,Eredmény!$H$3,AS56)</f>
        <v>0</v>
      </c>
      <c r="BD56" s="14">
        <f t="shared" si="34"/>
        <v>0</v>
      </c>
      <c r="BE56" s="14">
        <f t="shared" si="35"/>
        <v>0</v>
      </c>
      <c r="BG56" s="14">
        <f>IF($BF$2=Alapadat!$P56,Alapadat!$Q56,0)</f>
        <v>0</v>
      </c>
      <c r="BH56" s="14">
        <f>IF($BF$2=Alapadat!$P56,Alapadat!$R56,0)</f>
        <v>0</v>
      </c>
      <c r="BI56" s="14">
        <f t="shared" si="36"/>
        <v>0</v>
      </c>
      <c r="BJ56" s="14">
        <f t="shared" si="37"/>
        <v>0</v>
      </c>
      <c r="BK56" s="14">
        <f t="shared" si="38"/>
        <v>0</v>
      </c>
      <c r="BL56" s="14">
        <f t="shared" si="39"/>
        <v>0</v>
      </c>
      <c r="BM56" s="14">
        <f t="shared" si="40"/>
        <v>0</v>
      </c>
      <c r="BN56" s="14">
        <f t="shared" si="41"/>
        <v>0</v>
      </c>
      <c r="BP56" s="56">
        <f t="shared" si="42"/>
        <v>0</v>
      </c>
      <c r="BQ56" s="14">
        <f>Szilv($BF$2,Eredmény!$H$3,BG56)</f>
        <v>0</v>
      </c>
      <c r="BR56" s="14">
        <f t="shared" si="43"/>
        <v>0</v>
      </c>
      <c r="BS56" s="14">
        <f t="shared" si="44"/>
        <v>0</v>
      </c>
      <c r="BV56" s="14">
        <f>IF($BU$2=Alapadat!$P56,Alapadat!$Q56,0)</f>
        <v>0</v>
      </c>
      <c r="BW56" s="14">
        <f>IF($BU$2=Alapadat!$P56,Alapadat!$R56,0)</f>
        <v>0</v>
      </c>
      <c r="BX56" s="14">
        <f t="shared" si="45"/>
        <v>0</v>
      </c>
      <c r="BY56" s="14">
        <f t="shared" si="46"/>
        <v>0</v>
      </c>
      <c r="BZ56" s="14">
        <f t="shared" si="47"/>
        <v>0</v>
      </c>
      <c r="CA56" s="14">
        <f t="shared" si="48"/>
        <v>0</v>
      </c>
      <c r="CB56" s="14">
        <f t="shared" si="49"/>
        <v>0</v>
      </c>
      <c r="CC56" s="14">
        <f t="shared" si="50"/>
        <v>0</v>
      </c>
      <c r="CE56" s="56">
        <f t="shared" si="51"/>
        <v>0</v>
      </c>
      <c r="CF56" s="14">
        <f>Szilv($BU$2,Eredmény!$H$3,BV56)</f>
        <v>0</v>
      </c>
      <c r="CG56" s="14">
        <f t="shared" si="52"/>
        <v>0</v>
      </c>
      <c r="CH56" s="14">
        <f t="shared" si="53"/>
        <v>0</v>
      </c>
      <c r="CK56" s="14">
        <f>IF($CJ$2=Alapadat!$P56,Alapadat!$Q56,0)</f>
        <v>0</v>
      </c>
      <c r="CL56" s="14">
        <f>IF($CJ$2=Alapadat!$P56,Alapadat!$R56,0)</f>
        <v>0</v>
      </c>
      <c r="CM56" s="14">
        <f t="shared" si="54"/>
        <v>0</v>
      </c>
      <c r="CN56" s="14">
        <f t="shared" si="55"/>
        <v>0</v>
      </c>
      <c r="CO56" s="14">
        <f t="shared" si="56"/>
        <v>0</v>
      </c>
      <c r="CP56" s="14">
        <f t="shared" si="57"/>
        <v>0</v>
      </c>
      <c r="CQ56" s="14">
        <f t="shared" si="58"/>
        <v>0</v>
      </c>
      <c r="CR56" s="14">
        <f t="shared" si="59"/>
        <v>0</v>
      </c>
      <c r="CT56" s="56">
        <f t="shared" si="60"/>
        <v>0</v>
      </c>
      <c r="CU56" s="14">
        <f>Szilv($CJ$2,Eredmény!$H$3,CK56)</f>
        <v>0</v>
      </c>
      <c r="CV56" s="14">
        <f t="shared" si="61"/>
        <v>0</v>
      </c>
      <c r="CW56" s="14">
        <f t="shared" si="62"/>
        <v>0</v>
      </c>
      <c r="CZ56" s="14">
        <f>IF($CY$2=Alapadat!$P56,Alapadat!$Q56,0)</f>
        <v>0</v>
      </c>
      <c r="DA56" s="14">
        <f>IF($CY$2=Alapadat!$P56,Alapadat!$R56,0)</f>
        <v>0</v>
      </c>
      <c r="DB56" s="14">
        <f t="shared" si="63"/>
        <v>0</v>
      </c>
      <c r="DC56" s="14">
        <f t="shared" si="64"/>
        <v>0</v>
      </c>
      <c r="DD56" s="14">
        <f t="shared" si="65"/>
        <v>0</v>
      </c>
      <c r="DE56" s="14">
        <f t="shared" si="66"/>
        <v>0</v>
      </c>
      <c r="DF56" s="14">
        <f t="shared" si="67"/>
        <v>0</v>
      </c>
      <c r="DG56" s="14">
        <f t="shared" si="68"/>
        <v>0</v>
      </c>
      <c r="DI56" s="56">
        <f t="shared" si="69"/>
        <v>0</v>
      </c>
      <c r="DJ56" s="14">
        <f>Szilv($CY$2,Eredmény!$H$3,CZ56)</f>
        <v>0</v>
      </c>
      <c r="DK56" s="14">
        <f t="shared" si="70"/>
        <v>0</v>
      </c>
      <c r="DL56" s="14">
        <f t="shared" si="71"/>
        <v>0</v>
      </c>
      <c r="DO56" s="14">
        <f>IF($DN$2=Alapadat!$P56,Alapadat!$Q56,0)</f>
        <v>0</v>
      </c>
      <c r="DP56" s="14">
        <f>IF($DN$2=Alapadat!$P56,Alapadat!$R56,0)</f>
        <v>0</v>
      </c>
      <c r="DQ56" s="14">
        <f t="shared" si="72"/>
        <v>0</v>
      </c>
      <c r="DR56" s="14">
        <f t="shared" si="73"/>
        <v>0</v>
      </c>
      <c r="DS56" s="14">
        <f t="shared" si="74"/>
        <v>0</v>
      </c>
      <c r="DT56" s="14">
        <f t="shared" si="75"/>
        <v>0</v>
      </c>
      <c r="DU56" s="14">
        <f t="shared" si="76"/>
        <v>0</v>
      </c>
      <c r="DV56" s="14">
        <f t="shared" si="77"/>
        <v>0</v>
      </c>
      <c r="DX56" s="56">
        <f t="shared" si="78"/>
        <v>0</v>
      </c>
      <c r="DY56" s="14">
        <f>Szilv($DN$2,Eredmény!$H$3,DO56)</f>
        <v>0</v>
      </c>
      <c r="DZ56" s="14">
        <f t="shared" si="79"/>
        <v>0</v>
      </c>
      <c r="EA56" s="14">
        <f t="shared" si="80"/>
        <v>0</v>
      </c>
      <c r="EE56" s="17"/>
      <c r="EF56" s="17"/>
      <c r="EG56" s="17"/>
      <c r="EH56" s="17"/>
      <c r="ET56" s="17"/>
      <c r="EU56" s="17"/>
      <c r="EV56" s="17"/>
      <c r="EW56" s="17"/>
      <c r="FI56" s="17"/>
      <c r="FJ56" s="17"/>
      <c r="FK56" s="17"/>
      <c r="FL56" s="17"/>
    </row>
    <row r="57" spans="2:168">
      <c r="B57" s="14">
        <f>IF($A$2=Alapadat!$P57,Alapadat!$Q57,0)</f>
        <v>0</v>
      </c>
      <c r="C57" s="14">
        <f>IF($A$2=Alapadat!$P57,Alapadat!$R57,0)</f>
        <v>0</v>
      </c>
      <c r="D57" s="14">
        <f t="shared" si="0"/>
        <v>0</v>
      </c>
      <c r="E57" s="14">
        <f t="shared" si="1"/>
        <v>0</v>
      </c>
      <c r="F57" s="14">
        <f t="shared" si="2"/>
        <v>0</v>
      </c>
      <c r="G57" s="14">
        <f t="shared" si="3"/>
        <v>0</v>
      </c>
      <c r="H57" s="14">
        <f t="shared" si="4"/>
        <v>0</v>
      </c>
      <c r="I57" s="14">
        <f t="shared" si="5"/>
        <v>0</v>
      </c>
      <c r="L57" s="56">
        <f t="shared" si="6"/>
        <v>0</v>
      </c>
      <c r="M57" s="14">
        <f>Szilv($A$2,Eredmény!$H$3,B57)</f>
        <v>0</v>
      </c>
      <c r="N57" s="14">
        <f t="shared" si="7"/>
        <v>0</v>
      </c>
      <c r="O57" s="14">
        <f t="shared" si="8"/>
        <v>0</v>
      </c>
      <c r="Q57" s="14">
        <f>IF($P$2=Alapadat!$P57,Alapadat!$Q57,0)</f>
        <v>0</v>
      </c>
      <c r="R57" s="14">
        <f>IF($P$2=Alapadat!$P57,Alapadat!$R57,0)</f>
        <v>0</v>
      </c>
      <c r="S57" s="14">
        <f t="shared" si="9"/>
        <v>0</v>
      </c>
      <c r="T57" s="14">
        <f t="shared" si="10"/>
        <v>0</v>
      </c>
      <c r="U57" s="14">
        <f t="shared" si="11"/>
        <v>0</v>
      </c>
      <c r="V57" s="14">
        <f t="shared" si="12"/>
        <v>0</v>
      </c>
      <c r="W57" s="14">
        <f t="shared" si="13"/>
        <v>0</v>
      </c>
      <c r="X57" s="14">
        <f t="shared" si="14"/>
        <v>0</v>
      </c>
      <c r="Z57" s="56">
        <f t="shared" si="81"/>
        <v>0</v>
      </c>
      <c r="AA57" s="14">
        <f>Szilv($P$2,Eredmény!$H$3,Q57)</f>
        <v>0</v>
      </c>
      <c r="AB57" s="14">
        <f t="shared" si="16"/>
        <v>0</v>
      </c>
      <c r="AC57" s="14">
        <f t="shared" si="17"/>
        <v>0</v>
      </c>
      <c r="AE57" s="14">
        <f>IF($AD$2=Alapadat!$P57,Alapadat!$Q57,0)</f>
        <v>0</v>
      </c>
      <c r="AF57" s="14">
        <f>IF($AD$2=Alapadat!$P57,Alapadat!$R57,0)</f>
        <v>0</v>
      </c>
      <c r="AG57" s="14">
        <f t="shared" si="18"/>
        <v>0</v>
      </c>
      <c r="AH57" s="14">
        <f t="shared" si="19"/>
        <v>0</v>
      </c>
      <c r="AI57" s="14">
        <f t="shared" si="20"/>
        <v>0</v>
      </c>
      <c r="AJ57" s="14">
        <f t="shared" si="21"/>
        <v>0</v>
      </c>
      <c r="AK57" s="14">
        <f t="shared" si="22"/>
        <v>0</v>
      </c>
      <c r="AL57" s="14">
        <f t="shared" si="23"/>
        <v>0</v>
      </c>
      <c r="AN57" s="56">
        <f t="shared" si="24"/>
        <v>0</v>
      </c>
      <c r="AO57" s="14">
        <f>Szilv($AD$2,Eredmény!$H$3,AE57)</f>
        <v>0</v>
      </c>
      <c r="AP57" s="14">
        <f t="shared" si="25"/>
        <v>0</v>
      </c>
      <c r="AQ57" s="14">
        <f t="shared" si="26"/>
        <v>0</v>
      </c>
      <c r="AS57" s="14">
        <f>IF($AR$2=Alapadat!$P57,Alapadat!$Q57,0)</f>
        <v>0</v>
      </c>
      <c r="AT57" s="14">
        <f>IF($AR$2=Alapadat!$P57,Alapadat!$R57,0)</f>
        <v>0</v>
      </c>
      <c r="AU57" s="14">
        <f t="shared" si="27"/>
        <v>0</v>
      </c>
      <c r="AV57" s="14">
        <f t="shared" si="28"/>
        <v>0</v>
      </c>
      <c r="AW57" s="14">
        <f t="shared" si="29"/>
        <v>0</v>
      </c>
      <c r="AX57" s="14">
        <f t="shared" si="30"/>
        <v>0</v>
      </c>
      <c r="AY57" s="14">
        <f t="shared" si="31"/>
        <v>0</v>
      </c>
      <c r="AZ57" s="14">
        <f t="shared" si="32"/>
        <v>0</v>
      </c>
      <c r="BB57" s="56">
        <f t="shared" si="33"/>
        <v>0</v>
      </c>
      <c r="BC57" s="14">
        <f>Szilv($AR$2,Eredmény!$H$3,AS57)</f>
        <v>0</v>
      </c>
      <c r="BD57" s="14">
        <f t="shared" si="34"/>
        <v>0</v>
      </c>
      <c r="BE57" s="14">
        <f t="shared" si="35"/>
        <v>0</v>
      </c>
      <c r="BG57" s="14">
        <f>IF($BF$2=Alapadat!$P57,Alapadat!$Q57,0)</f>
        <v>0</v>
      </c>
      <c r="BH57" s="14">
        <f>IF($BF$2=Alapadat!$P57,Alapadat!$R57,0)</f>
        <v>0</v>
      </c>
      <c r="BI57" s="14">
        <f t="shared" si="36"/>
        <v>0</v>
      </c>
      <c r="BJ57" s="14">
        <f t="shared" si="37"/>
        <v>0</v>
      </c>
      <c r="BK57" s="14">
        <f t="shared" si="38"/>
        <v>0</v>
      </c>
      <c r="BL57" s="14">
        <f t="shared" si="39"/>
        <v>0</v>
      </c>
      <c r="BM57" s="14">
        <f t="shared" si="40"/>
        <v>0</v>
      </c>
      <c r="BN57" s="14">
        <f t="shared" si="41"/>
        <v>0</v>
      </c>
      <c r="BP57" s="56">
        <f t="shared" si="42"/>
        <v>0</v>
      </c>
      <c r="BQ57" s="14">
        <f>Szilv($BF$2,Eredmény!$H$3,BG57)</f>
        <v>0</v>
      </c>
      <c r="BR57" s="14">
        <f t="shared" si="43"/>
        <v>0</v>
      </c>
      <c r="BS57" s="14">
        <f t="shared" si="44"/>
        <v>0</v>
      </c>
      <c r="BV57" s="14">
        <f>IF($BU$2=Alapadat!$P57,Alapadat!$Q57,0)</f>
        <v>0</v>
      </c>
      <c r="BW57" s="14">
        <f>IF($BU$2=Alapadat!$P57,Alapadat!$R57,0)</f>
        <v>0</v>
      </c>
      <c r="BX57" s="14">
        <f t="shared" si="45"/>
        <v>0</v>
      </c>
      <c r="BY57" s="14">
        <f t="shared" si="46"/>
        <v>0</v>
      </c>
      <c r="BZ57" s="14">
        <f t="shared" si="47"/>
        <v>0</v>
      </c>
      <c r="CA57" s="14">
        <f t="shared" si="48"/>
        <v>0</v>
      </c>
      <c r="CB57" s="14">
        <f t="shared" si="49"/>
        <v>0</v>
      </c>
      <c r="CC57" s="14">
        <f t="shared" si="50"/>
        <v>0</v>
      </c>
      <c r="CE57" s="56">
        <f t="shared" si="51"/>
        <v>0</v>
      </c>
      <c r="CF57" s="14">
        <f>Szilv($BU$2,Eredmény!$H$3,BV57)</f>
        <v>0</v>
      </c>
      <c r="CG57" s="14">
        <f t="shared" si="52"/>
        <v>0</v>
      </c>
      <c r="CH57" s="14">
        <f t="shared" si="53"/>
        <v>0</v>
      </c>
      <c r="CK57" s="14">
        <f>IF($CJ$2=Alapadat!$P57,Alapadat!$Q57,0)</f>
        <v>0</v>
      </c>
      <c r="CL57" s="14">
        <f>IF($CJ$2=Alapadat!$P57,Alapadat!$R57,0)</f>
        <v>0</v>
      </c>
      <c r="CM57" s="14">
        <f t="shared" si="54"/>
        <v>0</v>
      </c>
      <c r="CN57" s="14">
        <f t="shared" si="55"/>
        <v>0</v>
      </c>
      <c r="CO57" s="14">
        <f t="shared" si="56"/>
        <v>0</v>
      </c>
      <c r="CP57" s="14">
        <f t="shared" si="57"/>
        <v>0</v>
      </c>
      <c r="CQ57" s="14">
        <f t="shared" si="58"/>
        <v>0</v>
      </c>
      <c r="CR57" s="14">
        <f t="shared" si="59"/>
        <v>0</v>
      </c>
      <c r="CT57" s="56">
        <f t="shared" si="60"/>
        <v>0</v>
      </c>
      <c r="CU57" s="14">
        <f>Szilv($CJ$2,Eredmény!$H$3,CK57)</f>
        <v>0</v>
      </c>
      <c r="CV57" s="14">
        <f t="shared" si="61"/>
        <v>0</v>
      </c>
      <c r="CW57" s="14">
        <f t="shared" si="62"/>
        <v>0</v>
      </c>
      <c r="CZ57" s="14">
        <f>IF($CY$2=Alapadat!$P57,Alapadat!$Q57,0)</f>
        <v>0</v>
      </c>
      <c r="DA57" s="14">
        <f>IF($CY$2=Alapadat!$P57,Alapadat!$R57,0)</f>
        <v>0</v>
      </c>
      <c r="DB57" s="14">
        <f t="shared" si="63"/>
        <v>0</v>
      </c>
      <c r="DC57" s="14">
        <f t="shared" si="64"/>
        <v>0</v>
      </c>
      <c r="DD57" s="14">
        <f t="shared" si="65"/>
        <v>0</v>
      </c>
      <c r="DE57" s="14">
        <f t="shared" si="66"/>
        <v>0</v>
      </c>
      <c r="DF57" s="14">
        <f t="shared" si="67"/>
        <v>0</v>
      </c>
      <c r="DG57" s="14">
        <f t="shared" si="68"/>
        <v>0</v>
      </c>
      <c r="DI57" s="56">
        <f t="shared" si="69"/>
        <v>0</v>
      </c>
      <c r="DJ57" s="14">
        <f>Szilv($CY$2,Eredmény!$H$3,CZ57)</f>
        <v>0</v>
      </c>
      <c r="DK57" s="14">
        <f t="shared" si="70"/>
        <v>0</v>
      </c>
      <c r="DL57" s="14">
        <f t="shared" si="71"/>
        <v>0</v>
      </c>
      <c r="DO57" s="14">
        <f>IF($DN$2=Alapadat!$P57,Alapadat!$Q57,0)</f>
        <v>0</v>
      </c>
      <c r="DP57" s="14">
        <f>IF($DN$2=Alapadat!$P57,Alapadat!$R57,0)</f>
        <v>0</v>
      </c>
      <c r="DQ57" s="14">
        <f t="shared" si="72"/>
        <v>0</v>
      </c>
      <c r="DR57" s="14">
        <f t="shared" si="73"/>
        <v>0</v>
      </c>
      <c r="DS57" s="14">
        <f t="shared" si="74"/>
        <v>0</v>
      </c>
      <c r="DT57" s="14">
        <f t="shared" si="75"/>
        <v>0</v>
      </c>
      <c r="DU57" s="14">
        <f t="shared" si="76"/>
        <v>0</v>
      </c>
      <c r="DV57" s="14">
        <f t="shared" si="77"/>
        <v>0</v>
      </c>
      <c r="DX57" s="56">
        <f t="shared" si="78"/>
        <v>0</v>
      </c>
      <c r="DY57" s="14">
        <f>Szilv($DN$2,Eredmény!$H$3,DO57)</f>
        <v>0</v>
      </c>
      <c r="DZ57" s="14">
        <f t="shared" si="79"/>
        <v>0</v>
      </c>
      <c r="EA57" s="14">
        <f t="shared" si="80"/>
        <v>0</v>
      </c>
      <c r="EE57" s="17"/>
      <c r="EF57" s="17"/>
      <c r="EG57" s="17"/>
      <c r="EH57" s="17"/>
      <c r="ET57" s="17"/>
      <c r="EU57" s="17"/>
      <c r="EV57" s="17"/>
      <c r="EW57" s="17"/>
      <c r="FI57" s="17"/>
      <c r="FJ57" s="17"/>
      <c r="FK57" s="17"/>
      <c r="FL57" s="17"/>
    </row>
    <row r="58" spans="2:168">
      <c r="B58" s="14">
        <f>IF($A$2=Alapadat!$P58,Alapadat!$Q58,0)</f>
        <v>0</v>
      </c>
      <c r="C58" s="14">
        <f>IF($A$2=Alapadat!$P58,Alapadat!$R58,0)</f>
        <v>0</v>
      </c>
      <c r="D58" s="14">
        <f t="shared" si="0"/>
        <v>0</v>
      </c>
      <c r="E58" s="14">
        <f t="shared" si="1"/>
        <v>0</v>
      </c>
      <c r="F58" s="14">
        <f t="shared" si="2"/>
        <v>0</v>
      </c>
      <c r="G58" s="14">
        <f t="shared" si="3"/>
        <v>0</v>
      </c>
      <c r="H58" s="14">
        <f t="shared" si="4"/>
        <v>0</v>
      </c>
      <c r="I58" s="14">
        <f t="shared" si="5"/>
        <v>0</v>
      </c>
      <c r="L58" s="56">
        <f t="shared" si="6"/>
        <v>0</v>
      </c>
      <c r="M58" s="14">
        <f>Szilv($A$2,Eredmény!$H$3,B58)</f>
        <v>0</v>
      </c>
      <c r="N58" s="14">
        <f t="shared" si="7"/>
        <v>0</v>
      </c>
      <c r="O58" s="14">
        <f t="shared" si="8"/>
        <v>0</v>
      </c>
      <c r="Q58" s="14">
        <f>IF($P$2=Alapadat!$P58,Alapadat!$Q58,0)</f>
        <v>0</v>
      </c>
      <c r="R58" s="14">
        <f>IF($P$2=Alapadat!$P58,Alapadat!$R58,0)</f>
        <v>0</v>
      </c>
      <c r="S58" s="14">
        <f t="shared" si="9"/>
        <v>0</v>
      </c>
      <c r="T58" s="14">
        <f t="shared" si="10"/>
        <v>0</v>
      </c>
      <c r="U58" s="14">
        <f t="shared" si="11"/>
        <v>0</v>
      </c>
      <c r="V58" s="14">
        <f t="shared" si="12"/>
        <v>0</v>
      </c>
      <c r="W58" s="14">
        <f t="shared" si="13"/>
        <v>0</v>
      </c>
      <c r="X58" s="14">
        <f t="shared" si="14"/>
        <v>0</v>
      </c>
      <c r="Z58" s="56">
        <f t="shared" si="81"/>
        <v>0</v>
      </c>
      <c r="AA58" s="14">
        <f>Szilv($P$2,Eredmény!$H$3,Q58)</f>
        <v>0</v>
      </c>
      <c r="AB58" s="14">
        <f t="shared" si="16"/>
        <v>0</v>
      </c>
      <c r="AC58" s="14">
        <f t="shared" si="17"/>
        <v>0</v>
      </c>
      <c r="AE58" s="14">
        <f>IF($AD$2=Alapadat!$P58,Alapadat!$Q58,0)</f>
        <v>0</v>
      </c>
      <c r="AF58" s="14">
        <f>IF($AD$2=Alapadat!$P58,Alapadat!$R58,0)</f>
        <v>0</v>
      </c>
      <c r="AG58" s="14">
        <f t="shared" si="18"/>
        <v>0</v>
      </c>
      <c r="AH58" s="14">
        <f t="shared" si="19"/>
        <v>0</v>
      </c>
      <c r="AI58" s="14">
        <f t="shared" si="20"/>
        <v>0</v>
      </c>
      <c r="AJ58" s="14">
        <f t="shared" si="21"/>
        <v>0</v>
      </c>
      <c r="AK58" s="14">
        <f t="shared" si="22"/>
        <v>0</v>
      </c>
      <c r="AL58" s="14">
        <f t="shared" si="23"/>
        <v>0</v>
      </c>
      <c r="AN58" s="56">
        <f t="shared" si="24"/>
        <v>0</v>
      </c>
      <c r="AO58" s="14">
        <f>Szilv($AD$2,Eredmény!$H$3,AE58)</f>
        <v>0</v>
      </c>
      <c r="AP58" s="14">
        <f t="shared" si="25"/>
        <v>0</v>
      </c>
      <c r="AQ58" s="14">
        <f t="shared" si="26"/>
        <v>0</v>
      </c>
      <c r="AS58" s="14">
        <f>IF($AR$2=Alapadat!$P58,Alapadat!$Q58,0)</f>
        <v>0</v>
      </c>
      <c r="AT58" s="14">
        <f>IF($AR$2=Alapadat!$P58,Alapadat!$R58,0)</f>
        <v>0</v>
      </c>
      <c r="AU58" s="14">
        <f t="shared" si="27"/>
        <v>0</v>
      </c>
      <c r="AV58" s="14">
        <f t="shared" si="28"/>
        <v>0</v>
      </c>
      <c r="AW58" s="14">
        <f t="shared" si="29"/>
        <v>0</v>
      </c>
      <c r="AX58" s="14">
        <f t="shared" si="30"/>
        <v>0</v>
      </c>
      <c r="AY58" s="14">
        <f t="shared" si="31"/>
        <v>0</v>
      </c>
      <c r="AZ58" s="14">
        <f t="shared" si="32"/>
        <v>0</v>
      </c>
      <c r="BB58" s="56">
        <f t="shared" si="33"/>
        <v>0</v>
      </c>
      <c r="BC58" s="14">
        <f>Szilv($AR$2,Eredmény!$H$3,AS58)</f>
        <v>0</v>
      </c>
      <c r="BD58" s="14">
        <f t="shared" si="34"/>
        <v>0</v>
      </c>
      <c r="BE58" s="14">
        <f t="shared" si="35"/>
        <v>0</v>
      </c>
      <c r="BG58" s="14">
        <f>IF($BF$2=Alapadat!$P58,Alapadat!$Q58,0)</f>
        <v>0</v>
      </c>
      <c r="BH58" s="14">
        <f>IF($BF$2=Alapadat!$P58,Alapadat!$R58,0)</f>
        <v>0</v>
      </c>
      <c r="BI58" s="14">
        <f t="shared" si="36"/>
        <v>0</v>
      </c>
      <c r="BJ58" s="14">
        <f t="shared" si="37"/>
        <v>0</v>
      </c>
      <c r="BK58" s="14">
        <f t="shared" si="38"/>
        <v>0</v>
      </c>
      <c r="BL58" s="14">
        <f t="shared" si="39"/>
        <v>0</v>
      </c>
      <c r="BM58" s="14">
        <f t="shared" si="40"/>
        <v>0</v>
      </c>
      <c r="BN58" s="14">
        <f t="shared" si="41"/>
        <v>0</v>
      </c>
      <c r="BP58" s="56">
        <f t="shared" si="42"/>
        <v>0</v>
      </c>
      <c r="BQ58" s="14">
        <f>Szilv($BF$2,Eredmény!$H$3,BG58)</f>
        <v>0</v>
      </c>
      <c r="BR58" s="14">
        <f t="shared" si="43"/>
        <v>0</v>
      </c>
      <c r="BS58" s="14">
        <f t="shared" si="44"/>
        <v>0</v>
      </c>
      <c r="BV58" s="14">
        <f>IF($BU$2=Alapadat!$P58,Alapadat!$Q58,0)</f>
        <v>0</v>
      </c>
      <c r="BW58" s="14">
        <f>IF($BU$2=Alapadat!$P58,Alapadat!$R58,0)</f>
        <v>0</v>
      </c>
      <c r="BX58" s="14">
        <f t="shared" si="45"/>
        <v>0</v>
      </c>
      <c r="BY58" s="14">
        <f t="shared" si="46"/>
        <v>0</v>
      </c>
      <c r="BZ58" s="14">
        <f t="shared" si="47"/>
        <v>0</v>
      </c>
      <c r="CA58" s="14">
        <f t="shared" si="48"/>
        <v>0</v>
      </c>
      <c r="CB58" s="14">
        <f t="shared" si="49"/>
        <v>0</v>
      </c>
      <c r="CC58" s="14">
        <f t="shared" si="50"/>
        <v>0</v>
      </c>
      <c r="CE58" s="56">
        <f t="shared" si="51"/>
        <v>0</v>
      </c>
      <c r="CF58" s="14">
        <f>Szilv($BU$2,Eredmény!$H$3,BV58)</f>
        <v>0</v>
      </c>
      <c r="CG58" s="14">
        <f t="shared" si="52"/>
        <v>0</v>
      </c>
      <c r="CH58" s="14">
        <f t="shared" si="53"/>
        <v>0</v>
      </c>
      <c r="CK58" s="14">
        <f>IF($CJ$2=Alapadat!$P58,Alapadat!$Q58,0)</f>
        <v>0</v>
      </c>
      <c r="CL58" s="14">
        <f>IF($CJ$2=Alapadat!$P58,Alapadat!$R58,0)</f>
        <v>0</v>
      </c>
      <c r="CM58" s="14">
        <f t="shared" si="54"/>
        <v>0</v>
      </c>
      <c r="CN58" s="14">
        <f t="shared" si="55"/>
        <v>0</v>
      </c>
      <c r="CO58" s="14">
        <f t="shared" si="56"/>
        <v>0</v>
      </c>
      <c r="CP58" s="14">
        <f t="shared" si="57"/>
        <v>0</v>
      </c>
      <c r="CQ58" s="14">
        <f t="shared" si="58"/>
        <v>0</v>
      </c>
      <c r="CR58" s="14">
        <f t="shared" si="59"/>
        <v>0</v>
      </c>
      <c r="CT58" s="56">
        <f t="shared" si="60"/>
        <v>0</v>
      </c>
      <c r="CU58" s="14">
        <f>Szilv($CJ$2,Eredmény!$H$3,CK58)</f>
        <v>0</v>
      </c>
      <c r="CV58" s="14">
        <f t="shared" si="61"/>
        <v>0</v>
      </c>
      <c r="CW58" s="14">
        <f t="shared" si="62"/>
        <v>0</v>
      </c>
      <c r="CZ58" s="14">
        <f>IF($CY$2=Alapadat!$P58,Alapadat!$Q58,0)</f>
        <v>0</v>
      </c>
      <c r="DA58" s="14">
        <f>IF($CY$2=Alapadat!$P58,Alapadat!$R58,0)</f>
        <v>0</v>
      </c>
      <c r="DB58" s="14">
        <f t="shared" si="63"/>
        <v>0</v>
      </c>
      <c r="DC58" s="14">
        <f t="shared" si="64"/>
        <v>0</v>
      </c>
      <c r="DD58" s="14">
        <f t="shared" si="65"/>
        <v>0</v>
      </c>
      <c r="DE58" s="14">
        <f t="shared" si="66"/>
        <v>0</v>
      </c>
      <c r="DF58" s="14">
        <f t="shared" si="67"/>
        <v>0</v>
      </c>
      <c r="DG58" s="14">
        <f t="shared" si="68"/>
        <v>0</v>
      </c>
      <c r="DI58" s="56">
        <f t="shared" si="69"/>
        <v>0</v>
      </c>
      <c r="DJ58" s="14">
        <f>Szilv($CY$2,Eredmény!$H$3,CZ58)</f>
        <v>0</v>
      </c>
      <c r="DK58" s="14">
        <f t="shared" si="70"/>
        <v>0</v>
      </c>
      <c r="DL58" s="14">
        <f t="shared" si="71"/>
        <v>0</v>
      </c>
      <c r="DO58" s="14">
        <f>IF($DN$2=Alapadat!$P58,Alapadat!$Q58,0)</f>
        <v>0</v>
      </c>
      <c r="DP58" s="14">
        <f>IF($DN$2=Alapadat!$P58,Alapadat!$R58,0)</f>
        <v>0</v>
      </c>
      <c r="DQ58" s="14">
        <f t="shared" si="72"/>
        <v>0</v>
      </c>
      <c r="DR58" s="14">
        <f t="shared" si="73"/>
        <v>0</v>
      </c>
      <c r="DS58" s="14">
        <f t="shared" si="74"/>
        <v>0</v>
      </c>
      <c r="DT58" s="14">
        <f t="shared" si="75"/>
        <v>0</v>
      </c>
      <c r="DU58" s="14">
        <f t="shared" si="76"/>
        <v>0</v>
      </c>
      <c r="DV58" s="14">
        <f t="shared" si="77"/>
        <v>0</v>
      </c>
      <c r="DX58" s="56">
        <f t="shared" si="78"/>
        <v>0</v>
      </c>
      <c r="DY58" s="14">
        <f>Szilv($DN$2,Eredmény!$H$3,DO58)</f>
        <v>0</v>
      </c>
      <c r="DZ58" s="14">
        <f t="shared" si="79"/>
        <v>0</v>
      </c>
      <c r="EA58" s="14">
        <f t="shared" si="80"/>
        <v>0</v>
      </c>
      <c r="EE58" s="17"/>
      <c r="EF58" s="17"/>
      <c r="EG58" s="17"/>
      <c r="EH58" s="17"/>
      <c r="ET58" s="17"/>
      <c r="EU58" s="17"/>
      <c r="EV58" s="17"/>
      <c r="EW58" s="17"/>
      <c r="FI58" s="17"/>
      <c r="FJ58" s="17"/>
      <c r="FK58" s="17"/>
      <c r="FL58" s="17"/>
    </row>
    <row r="59" spans="2:168">
      <c r="B59" s="14">
        <f>IF($A$2=Alapadat!$P59,Alapadat!$Q59,0)</f>
        <v>0</v>
      </c>
      <c r="C59" s="14">
        <f>IF($A$2=Alapadat!$P59,Alapadat!$R59,0)</f>
        <v>0</v>
      </c>
      <c r="D59" s="14">
        <f t="shared" si="0"/>
        <v>0</v>
      </c>
      <c r="E59" s="14">
        <f t="shared" si="1"/>
        <v>0</v>
      </c>
      <c r="F59" s="14">
        <f t="shared" si="2"/>
        <v>0</v>
      </c>
      <c r="G59" s="14">
        <f t="shared" si="3"/>
        <v>0</v>
      </c>
      <c r="H59" s="14">
        <f t="shared" si="4"/>
        <v>0</v>
      </c>
      <c r="I59" s="14">
        <f t="shared" si="5"/>
        <v>0</v>
      </c>
      <c r="L59" s="56">
        <f t="shared" si="6"/>
        <v>0</v>
      </c>
      <c r="M59" s="14">
        <f>Szilv($A$2,Eredmény!$H$3,B59)</f>
        <v>0</v>
      </c>
      <c r="N59" s="14">
        <f t="shared" si="7"/>
        <v>0</v>
      </c>
      <c r="O59" s="14">
        <f t="shared" si="8"/>
        <v>0</v>
      </c>
      <c r="Q59" s="14">
        <f>IF($P$2=Alapadat!$P59,Alapadat!$Q59,0)</f>
        <v>0</v>
      </c>
      <c r="R59" s="14">
        <f>IF($P$2=Alapadat!$P59,Alapadat!$R59,0)</f>
        <v>0</v>
      </c>
      <c r="S59" s="14">
        <f t="shared" si="9"/>
        <v>0</v>
      </c>
      <c r="T59" s="14">
        <f t="shared" si="10"/>
        <v>0</v>
      </c>
      <c r="U59" s="14">
        <f t="shared" si="11"/>
        <v>0</v>
      </c>
      <c r="V59" s="14">
        <f t="shared" si="12"/>
        <v>0</v>
      </c>
      <c r="W59" s="14">
        <f t="shared" si="13"/>
        <v>0</v>
      </c>
      <c r="X59" s="14">
        <f t="shared" si="14"/>
        <v>0</v>
      </c>
      <c r="Z59" s="56">
        <f t="shared" si="81"/>
        <v>0</v>
      </c>
      <c r="AA59" s="14">
        <f>Szilv($P$2,Eredmény!$H$3,Q59)</f>
        <v>0</v>
      </c>
      <c r="AB59" s="14">
        <f t="shared" si="16"/>
        <v>0</v>
      </c>
      <c r="AC59" s="14">
        <f t="shared" si="17"/>
        <v>0</v>
      </c>
      <c r="AE59" s="14">
        <f>IF($AD$2=Alapadat!$P59,Alapadat!$Q59,0)</f>
        <v>0</v>
      </c>
      <c r="AF59" s="14">
        <f>IF($AD$2=Alapadat!$P59,Alapadat!$R59,0)</f>
        <v>0</v>
      </c>
      <c r="AG59" s="14">
        <f t="shared" si="18"/>
        <v>0</v>
      </c>
      <c r="AH59" s="14">
        <f t="shared" si="19"/>
        <v>0</v>
      </c>
      <c r="AI59" s="14">
        <f t="shared" si="20"/>
        <v>0</v>
      </c>
      <c r="AJ59" s="14">
        <f t="shared" si="21"/>
        <v>0</v>
      </c>
      <c r="AK59" s="14">
        <f t="shared" si="22"/>
        <v>0</v>
      </c>
      <c r="AL59" s="14">
        <f t="shared" si="23"/>
        <v>0</v>
      </c>
      <c r="AN59" s="56">
        <f t="shared" si="24"/>
        <v>0</v>
      </c>
      <c r="AO59" s="14">
        <f>Szilv($AD$2,Eredmény!$H$3,AE59)</f>
        <v>0</v>
      </c>
      <c r="AP59" s="14">
        <f t="shared" si="25"/>
        <v>0</v>
      </c>
      <c r="AQ59" s="14">
        <f t="shared" si="26"/>
        <v>0</v>
      </c>
      <c r="AS59" s="14">
        <f>IF($AR$2=Alapadat!$P59,Alapadat!$Q59,0)</f>
        <v>0</v>
      </c>
      <c r="AT59" s="14">
        <f>IF($AR$2=Alapadat!$P59,Alapadat!$R59,0)</f>
        <v>0</v>
      </c>
      <c r="AU59" s="14">
        <f t="shared" si="27"/>
        <v>0</v>
      </c>
      <c r="AV59" s="14">
        <f t="shared" si="28"/>
        <v>0</v>
      </c>
      <c r="AW59" s="14">
        <f t="shared" si="29"/>
        <v>0</v>
      </c>
      <c r="AX59" s="14">
        <f t="shared" si="30"/>
        <v>0</v>
      </c>
      <c r="AY59" s="14">
        <f t="shared" si="31"/>
        <v>0</v>
      </c>
      <c r="AZ59" s="14">
        <f t="shared" si="32"/>
        <v>0</v>
      </c>
      <c r="BB59" s="56">
        <f t="shared" si="33"/>
        <v>0</v>
      </c>
      <c r="BC59" s="14">
        <f>Szilv($AR$2,Eredmény!$H$3,AS59)</f>
        <v>0</v>
      </c>
      <c r="BD59" s="14">
        <f t="shared" si="34"/>
        <v>0</v>
      </c>
      <c r="BE59" s="14">
        <f t="shared" si="35"/>
        <v>0</v>
      </c>
      <c r="BG59" s="14">
        <f>IF($BF$2=Alapadat!$P59,Alapadat!$Q59,0)</f>
        <v>0</v>
      </c>
      <c r="BH59" s="14">
        <f>IF($BF$2=Alapadat!$P59,Alapadat!$R59,0)</f>
        <v>0</v>
      </c>
      <c r="BI59" s="14">
        <f t="shared" si="36"/>
        <v>0</v>
      </c>
      <c r="BJ59" s="14">
        <f t="shared" si="37"/>
        <v>0</v>
      </c>
      <c r="BK59" s="14">
        <f t="shared" si="38"/>
        <v>0</v>
      </c>
      <c r="BL59" s="14">
        <f t="shared" si="39"/>
        <v>0</v>
      </c>
      <c r="BM59" s="14">
        <f t="shared" si="40"/>
        <v>0</v>
      </c>
      <c r="BN59" s="14">
        <f t="shared" si="41"/>
        <v>0</v>
      </c>
      <c r="BP59" s="56">
        <f t="shared" si="42"/>
        <v>0</v>
      </c>
      <c r="BQ59" s="14">
        <f>Szilv($BF$2,Eredmény!$H$3,BG59)</f>
        <v>0</v>
      </c>
      <c r="BR59" s="14">
        <f t="shared" si="43"/>
        <v>0</v>
      </c>
      <c r="BS59" s="14">
        <f t="shared" si="44"/>
        <v>0</v>
      </c>
      <c r="BV59" s="14">
        <f>IF($BU$2=Alapadat!$P59,Alapadat!$Q59,0)</f>
        <v>0</v>
      </c>
      <c r="BW59" s="14">
        <f>IF($BU$2=Alapadat!$P59,Alapadat!$R59,0)</f>
        <v>0</v>
      </c>
      <c r="BX59" s="14">
        <f t="shared" si="45"/>
        <v>0</v>
      </c>
      <c r="BY59" s="14">
        <f t="shared" si="46"/>
        <v>0</v>
      </c>
      <c r="BZ59" s="14">
        <f t="shared" si="47"/>
        <v>0</v>
      </c>
      <c r="CA59" s="14">
        <f t="shared" si="48"/>
        <v>0</v>
      </c>
      <c r="CB59" s="14">
        <f t="shared" si="49"/>
        <v>0</v>
      </c>
      <c r="CC59" s="14">
        <f t="shared" si="50"/>
        <v>0</v>
      </c>
      <c r="CE59" s="56">
        <f t="shared" si="51"/>
        <v>0</v>
      </c>
      <c r="CF59" s="14">
        <f>Szilv($BU$2,Eredmény!$H$3,BV59)</f>
        <v>0</v>
      </c>
      <c r="CG59" s="14">
        <f t="shared" si="52"/>
        <v>0</v>
      </c>
      <c r="CH59" s="14">
        <f t="shared" si="53"/>
        <v>0</v>
      </c>
      <c r="CK59" s="14">
        <f>IF($CJ$2=Alapadat!$P59,Alapadat!$Q59,0)</f>
        <v>0</v>
      </c>
      <c r="CL59" s="14">
        <f>IF($CJ$2=Alapadat!$P59,Alapadat!$R59,0)</f>
        <v>0</v>
      </c>
      <c r="CM59" s="14">
        <f t="shared" si="54"/>
        <v>0</v>
      </c>
      <c r="CN59" s="14">
        <f t="shared" si="55"/>
        <v>0</v>
      </c>
      <c r="CO59" s="14">
        <f t="shared" si="56"/>
        <v>0</v>
      </c>
      <c r="CP59" s="14">
        <f t="shared" si="57"/>
        <v>0</v>
      </c>
      <c r="CQ59" s="14">
        <f t="shared" si="58"/>
        <v>0</v>
      </c>
      <c r="CR59" s="14">
        <f t="shared" si="59"/>
        <v>0</v>
      </c>
      <c r="CT59" s="56">
        <f t="shared" si="60"/>
        <v>0</v>
      </c>
      <c r="CU59" s="14">
        <f>Szilv($CJ$2,Eredmény!$H$3,CK59)</f>
        <v>0</v>
      </c>
      <c r="CV59" s="14">
        <f t="shared" si="61"/>
        <v>0</v>
      </c>
      <c r="CW59" s="14">
        <f t="shared" si="62"/>
        <v>0</v>
      </c>
      <c r="CZ59" s="14">
        <f>IF($CY$2=Alapadat!$P59,Alapadat!$Q59,0)</f>
        <v>0</v>
      </c>
      <c r="DA59" s="14">
        <f>IF($CY$2=Alapadat!$P59,Alapadat!$R59,0)</f>
        <v>0</v>
      </c>
      <c r="DB59" s="14">
        <f t="shared" si="63"/>
        <v>0</v>
      </c>
      <c r="DC59" s="14">
        <f t="shared" si="64"/>
        <v>0</v>
      </c>
      <c r="DD59" s="14">
        <f t="shared" si="65"/>
        <v>0</v>
      </c>
      <c r="DE59" s="14">
        <f t="shared" si="66"/>
        <v>0</v>
      </c>
      <c r="DF59" s="14">
        <f t="shared" si="67"/>
        <v>0</v>
      </c>
      <c r="DG59" s="14">
        <f t="shared" si="68"/>
        <v>0</v>
      </c>
      <c r="DI59" s="56">
        <f t="shared" si="69"/>
        <v>0</v>
      </c>
      <c r="DJ59" s="14">
        <f>Szilv($CY$2,Eredmény!$H$3,CZ59)</f>
        <v>0</v>
      </c>
      <c r="DK59" s="14">
        <f t="shared" si="70"/>
        <v>0</v>
      </c>
      <c r="DL59" s="14">
        <f t="shared" si="71"/>
        <v>0</v>
      </c>
      <c r="DO59" s="14">
        <f>IF($DN$2=Alapadat!$P59,Alapadat!$Q59,0)</f>
        <v>0</v>
      </c>
      <c r="DP59" s="14">
        <f>IF($DN$2=Alapadat!$P59,Alapadat!$R59,0)</f>
        <v>0</v>
      </c>
      <c r="DQ59" s="14">
        <f t="shared" si="72"/>
        <v>0</v>
      </c>
      <c r="DR59" s="14">
        <f t="shared" si="73"/>
        <v>0</v>
      </c>
      <c r="DS59" s="14">
        <f t="shared" si="74"/>
        <v>0</v>
      </c>
      <c r="DT59" s="14">
        <f t="shared" si="75"/>
        <v>0</v>
      </c>
      <c r="DU59" s="14">
        <f t="shared" si="76"/>
        <v>0</v>
      </c>
      <c r="DV59" s="14">
        <f t="shared" si="77"/>
        <v>0</v>
      </c>
      <c r="DX59" s="56">
        <f t="shared" si="78"/>
        <v>0</v>
      </c>
      <c r="DY59" s="14">
        <f>Szilv($DN$2,Eredmény!$H$3,DO59)</f>
        <v>0</v>
      </c>
      <c r="DZ59" s="14">
        <f t="shared" si="79"/>
        <v>0</v>
      </c>
      <c r="EA59" s="14">
        <f t="shared" si="80"/>
        <v>0</v>
      </c>
      <c r="EE59" s="17"/>
      <c r="EF59" s="17"/>
      <c r="EG59" s="17"/>
      <c r="EH59" s="17"/>
      <c r="ET59" s="17"/>
      <c r="EU59" s="17"/>
      <c r="EV59" s="17"/>
      <c r="EW59" s="17"/>
      <c r="FI59" s="17"/>
      <c r="FJ59" s="17"/>
      <c r="FK59" s="17"/>
      <c r="FL59" s="17"/>
    </row>
    <row r="60" spans="2:168">
      <c r="B60" s="14">
        <f>IF($A$2=Alapadat!$P60,Alapadat!$Q60,0)</f>
        <v>0</v>
      </c>
      <c r="C60" s="14">
        <f>IF($A$2=Alapadat!$P60,Alapadat!$R60,0)</f>
        <v>0</v>
      </c>
      <c r="D60" s="14">
        <f t="shared" si="0"/>
        <v>0</v>
      </c>
      <c r="E60" s="14">
        <f t="shared" si="1"/>
        <v>0</v>
      </c>
      <c r="F60" s="14">
        <f t="shared" si="2"/>
        <v>0</v>
      </c>
      <c r="G60" s="14">
        <f t="shared" si="3"/>
        <v>0</v>
      </c>
      <c r="H60" s="14">
        <f t="shared" si="4"/>
        <v>0</v>
      </c>
      <c r="I60" s="14">
        <f t="shared" si="5"/>
        <v>0</v>
      </c>
      <c r="L60" s="56">
        <f t="shared" si="6"/>
        <v>0</v>
      </c>
      <c r="M60" s="14">
        <f>Szilv($A$2,Eredmény!$H$3,B60)</f>
        <v>0</v>
      </c>
      <c r="N60" s="14">
        <f t="shared" si="7"/>
        <v>0</v>
      </c>
      <c r="O60" s="14">
        <f t="shared" si="8"/>
        <v>0</v>
      </c>
      <c r="Q60" s="14">
        <f>IF($P$2=Alapadat!$P60,Alapadat!$Q60,0)</f>
        <v>0</v>
      </c>
      <c r="R60" s="14">
        <f>IF($P$2=Alapadat!$P60,Alapadat!$R60,0)</f>
        <v>0</v>
      </c>
      <c r="S60" s="14">
        <f t="shared" si="9"/>
        <v>0</v>
      </c>
      <c r="T60" s="14">
        <f t="shared" si="10"/>
        <v>0</v>
      </c>
      <c r="U60" s="14">
        <f t="shared" si="11"/>
        <v>0</v>
      </c>
      <c r="V60" s="14">
        <f t="shared" si="12"/>
        <v>0</v>
      </c>
      <c r="W60" s="14">
        <f t="shared" si="13"/>
        <v>0</v>
      </c>
      <c r="X60" s="14">
        <f t="shared" si="14"/>
        <v>0</v>
      </c>
      <c r="Z60" s="56">
        <f t="shared" si="81"/>
        <v>0</v>
      </c>
      <c r="AA60" s="14">
        <f>Szilv($P$2,Eredmény!$H$3,Q60)</f>
        <v>0</v>
      </c>
      <c r="AB60" s="14">
        <f t="shared" si="16"/>
        <v>0</v>
      </c>
      <c r="AC60" s="14">
        <f t="shared" si="17"/>
        <v>0</v>
      </c>
      <c r="AE60" s="14">
        <f>IF($AD$2=Alapadat!$P60,Alapadat!$Q60,0)</f>
        <v>0</v>
      </c>
      <c r="AF60" s="14">
        <f>IF($AD$2=Alapadat!$P60,Alapadat!$R60,0)</f>
        <v>0</v>
      </c>
      <c r="AG60" s="14">
        <f t="shared" si="18"/>
        <v>0</v>
      </c>
      <c r="AH60" s="14">
        <f t="shared" si="19"/>
        <v>0</v>
      </c>
      <c r="AI60" s="14">
        <f t="shared" si="20"/>
        <v>0</v>
      </c>
      <c r="AJ60" s="14">
        <f t="shared" si="21"/>
        <v>0</v>
      </c>
      <c r="AK60" s="14">
        <f t="shared" si="22"/>
        <v>0</v>
      </c>
      <c r="AL60" s="14">
        <f t="shared" si="23"/>
        <v>0</v>
      </c>
      <c r="AN60" s="56">
        <f t="shared" si="24"/>
        <v>0</v>
      </c>
      <c r="AO60" s="14">
        <f>Szilv($AD$2,Eredmény!$H$3,AE60)</f>
        <v>0</v>
      </c>
      <c r="AP60" s="14">
        <f t="shared" si="25"/>
        <v>0</v>
      </c>
      <c r="AQ60" s="14">
        <f t="shared" si="26"/>
        <v>0</v>
      </c>
      <c r="AS60" s="14">
        <f>IF($AR$2=Alapadat!$P60,Alapadat!$Q60,0)</f>
        <v>0</v>
      </c>
      <c r="AT60" s="14">
        <f>IF($AR$2=Alapadat!$P60,Alapadat!$R60,0)</f>
        <v>0</v>
      </c>
      <c r="AU60" s="14">
        <f t="shared" si="27"/>
        <v>0</v>
      </c>
      <c r="AV60" s="14">
        <f t="shared" si="28"/>
        <v>0</v>
      </c>
      <c r="AW60" s="14">
        <f t="shared" si="29"/>
        <v>0</v>
      </c>
      <c r="AX60" s="14">
        <f t="shared" si="30"/>
        <v>0</v>
      </c>
      <c r="AY60" s="14">
        <f t="shared" si="31"/>
        <v>0</v>
      </c>
      <c r="AZ60" s="14">
        <f t="shared" si="32"/>
        <v>0</v>
      </c>
      <c r="BB60" s="56">
        <f t="shared" si="33"/>
        <v>0</v>
      </c>
      <c r="BC60" s="14">
        <f>Szilv($AR$2,Eredmény!$H$3,AS60)</f>
        <v>0</v>
      </c>
      <c r="BD60" s="14">
        <f t="shared" si="34"/>
        <v>0</v>
      </c>
      <c r="BE60" s="14">
        <f t="shared" si="35"/>
        <v>0</v>
      </c>
      <c r="BG60" s="14">
        <f>IF($BF$2=Alapadat!$P60,Alapadat!$Q60,0)</f>
        <v>0</v>
      </c>
      <c r="BH60" s="14">
        <f>IF($BF$2=Alapadat!$P60,Alapadat!$R60,0)</f>
        <v>0</v>
      </c>
      <c r="BI60" s="14">
        <f t="shared" si="36"/>
        <v>0</v>
      </c>
      <c r="BJ60" s="14">
        <f t="shared" si="37"/>
        <v>0</v>
      </c>
      <c r="BK60" s="14">
        <f t="shared" si="38"/>
        <v>0</v>
      </c>
      <c r="BL60" s="14">
        <f t="shared" si="39"/>
        <v>0</v>
      </c>
      <c r="BM60" s="14">
        <f t="shared" si="40"/>
        <v>0</v>
      </c>
      <c r="BN60" s="14">
        <f t="shared" si="41"/>
        <v>0</v>
      </c>
      <c r="BP60" s="56">
        <f t="shared" si="42"/>
        <v>0</v>
      </c>
      <c r="BQ60" s="14">
        <f>Szilv($BF$2,Eredmény!$H$3,BG60)</f>
        <v>0</v>
      </c>
      <c r="BR60" s="14">
        <f t="shared" si="43"/>
        <v>0</v>
      </c>
      <c r="BS60" s="14">
        <f t="shared" si="44"/>
        <v>0</v>
      </c>
      <c r="BV60" s="14">
        <f>IF($BU$2=Alapadat!$P60,Alapadat!$Q60,0)</f>
        <v>0</v>
      </c>
      <c r="BW60" s="14">
        <f>IF($BU$2=Alapadat!$P60,Alapadat!$R60,0)</f>
        <v>0</v>
      </c>
      <c r="BX60" s="14">
        <f t="shared" si="45"/>
        <v>0</v>
      </c>
      <c r="BY60" s="14">
        <f t="shared" si="46"/>
        <v>0</v>
      </c>
      <c r="BZ60" s="14">
        <f t="shared" si="47"/>
        <v>0</v>
      </c>
      <c r="CA60" s="14">
        <f t="shared" si="48"/>
        <v>0</v>
      </c>
      <c r="CB60" s="14">
        <f t="shared" si="49"/>
        <v>0</v>
      </c>
      <c r="CC60" s="14">
        <f t="shared" si="50"/>
        <v>0</v>
      </c>
      <c r="CE60" s="56">
        <f t="shared" si="51"/>
        <v>0</v>
      </c>
      <c r="CF60" s="14">
        <f>Szilv($BU$2,Eredmény!$H$3,BV60)</f>
        <v>0</v>
      </c>
      <c r="CG60" s="14">
        <f t="shared" si="52"/>
        <v>0</v>
      </c>
      <c r="CH60" s="14">
        <f t="shared" si="53"/>
        <v>0</v>
      </c>
      <c r="CK60" s="14">
        <f>IF($CJ$2=Alapadat!$P60,Alapadat!$Q60,0)</f>
        <v>0</v>
      </c>
      <c r="CL60" s="14">
        <f>IF($CJ$2=Alapadat!$P60,Alapadat!$R60,0)</f>
        <v>0</v>
      </c>
      <c r="CM60" s="14">
        <f t="shared" si="54"/>
        <v>0</v>
      </c>
      <c r="CN60" s="14">
        <f t="shared" si="55"/>
        <v>0</v>
      </c>
      <c r="CO60" s="14">
        <f t="shared" si="56"/>
        <v>0</v>
      </c>
      <c r="CP60" s="14">
        <f t="shared" si="57"/>
        <v>0</v>
      </c>
      <c r="CQ60" s="14">
        <f t="shared" si="58"/>
        <v>0</v>
      </c>
      <c r="CR60" s="14">
        <f t="shared" si="59"/>
        <v>0</v>
      </c>
      <c r="CT60" s="56">
        <f t="shared" si="60"/>
        <v>0</v>
      </c>
      <c r="CU60" s="14">
        <f>Szilv($CJ$2,Eredmény!$H$3,CK60)</f>
        <v>0</v>
      </c>
      <c r="CV60" s="14">
        <f t="shared" si="61"/>
        <v>0</v>
      </c>
      <c r="CW60" s="14">
        <f t="shared" si="62"/>
        <v>0</v>
      </c>
      <c r="CZ60" s="14">
        <f>IF($CY$2=Alapadat!$P60,Alapadat!$Q60,0)</f>
        <v>0</v>
      </c>
      <c r="DA60" s="14">
        <f>IF($CY$2=Alapadat!$P60,Alapadat!$R60,0)</f>
        <v>0</v>
      </c>
      <c r="DB60" s="14">
        <f t="shared" si="63"/>
        <v>0</v>
      </c>
      <c r="DC60" s="14">
        <f t="shared" si="64"/>
        <v>0</v>
      </c>
      <c r="DD60" s="14">
        <f t="shared" si="65"/>
        <v>0</v>
      </c>
      <c r="DE60" s="14">
        <f t="shared" si="66"/>
        <v>0</v>
      </c>
      <c r="DF60" s="14">
        <f t="shared" si="67"/>
        <v>0</v>
      </c>
      <c r="DG60" s="14">
        <f t="shared" si="68"/>
        <v>0</v>
      </c>
      <c r="DI60" s="56">
        <f t="shared" si="69"/>
        <v>0</v>
      </c>
      <c r="DJ60" s="14">
        <f>Szilv($CY$2,Eredmény!$H$3,CZ60)</f>
        <v>0</v>
      </c>
      <c r="DK60" s="14">
        <f t="shared" si="70"/>
        <v>0</v>
      </c>
      <c r="DL60" s="14">
        <f t="shared" si="71"/>
        <v>0</v>
      </c>
      <c r="DO60" s="14">
        <f>IF($DN$2=Alapadat!$P60,Alapadat!$Q60,0)</f>
        <v>0</v>
      </c>
      <c r="DP60" s="14">
        <f>IF($DN$2=Alapadat!$P60,Alapadat!$R60,0)</f>
        <v>0</v>
      </c>
      <c r="DQ60" s="14">
        <f t="shared" si="72"/>
        <v>0</v>
      </c>
      <c r="DR60" s="14">
        <f t="shared" si="73"/>
        <v>0</v>
      </c>
      <c r="DS60" s="14">
        <f t="shared" si="74"/>
        <v>0</v>
      </c>
      <c r="DT60" s="14">
        <f t="shared" si="75"/>
        <v>0</v>
      </c>
      <c r="DU60" s="14">
        <f t="shared" si="76"/>
        <v>0</v>
      </c>
      <c r="DV60" s="14">
        <f t="shared" si="77"/>
        <v>0</v>
      </c>
      <c r="DX60" s="56">
        <f t="shared" si="78"/>
        <v>0</v>
      </c>
      <c r="DY60" s="14">
        <f>Szilv($DN$2,Eredmény!$H$3,DO60)</f>
        <v>0</v>
      </c>
      <c r="DZ60" s="14">
        <f t="shared" si="79"/>
        <v>0</v>
      </c>
      <c r="EA60" s="14">
        <f t="shared" si="80"/>
        <v>0</v>
      </c>
      <c r="EE60" s="17"/>
      <c r="EF60" s="17"/>
      <c r="EG60" s="17"/>
      <c r="EH60" s="17"/>
      <c r="ET60" s="17"/>
      <c r="EU60" s="17"/>
      <c r="EV60" s="17"/>
      <c r="EW60" s="17"/>
      <c r="FI60" s="17"/>
      <c r="FJ60" s="17"/>
      <c r="FK60" s="17"/>
      <c r="FL60" s="17"/>
    </row>
    <row r="61" spans="2:168">
      <c r="B61" s="14">
        <f>IF($A$2=Alapadat!$P61,Alapadat!$Q61,0)</f>
        <v>0</v>
      </c>
      <c r="C61" s="14">
        <f>IF($A$2=Alapadat!$P61,Alapadat!$R61,0)</f>
        <v>0</v>
      </c>
      <c r="D61" s="14">
        <f t="shared" si="0"/>
        <v>0</v>
      </c>
      <c r="E61" s="14">
        <f t="shared" si="1"/>
        <v>0</v>
      </c>
      <c r="F61" s="14">
        <f t="shared" si="2"/>
        <v>0</v>
      </c>
      <c r="G61" s="14">
        <f t="shared" si="3"/>
        <v>0</v>
      </c>
      <c r="H61" s="14">
        <f t="shared" si="4"/>
        <v>0</v>
      </c>
      <c r="I61" s="14">
        <f t="shared" si="5"/>
        <v>0</v>
      </c>
      <c r="L61" s="56">
        <f t="shared" si="6"/>
        <v>0</v>
      </c>
      <c r="M61" s="14">
        <f>Szilv($A$2,Eredmény!$H$3,B61)</f>
        <v>0</v>
      </c>
      <c r="N61" s="14">
        <f t="shared" si="7"/>
        <v>0</v>
      </c>
      <c r="O61" s="14">
        <f t="shared" si="8"/>
        <v>0</v>
      </c>
      <c r="Q61" s="14">
        <f>IF($P$2=Alapadat!$P61,Alapadat!$Q61,0)</f>
        <v>0</v>
      </c>
      <c r="R61" s="14">
        <f>IF($P$2=Alapadat!$P61,Alapadat!$R61,0)</f>
        <v>0</v>
      </c>
      <c r="S61" s="14">
        <f t="shared" si="9"/>
        <v>0</v>
      </c>
      <c r="T61" s="14">
        <f t="shared" si="10"/>
        <v>0</v>
      </c>
      <c r="U61" s="14">
        <f t="shared" si="11"/>
        <v>0</v>
      </c>
      <c r="V61" s="14">
        <f t="shared" si="12"/>
        <v>0</v>
      </c>
      <c r="W61" s="14">
        <f t="shared" si="13"/>
        <v>0</v>
      </c>
      <c r="X61" s="14">
        <f t="shared" si="14"/>
        <v>0</v>
      </c>
      <c r="Z61" s="56">
        <f t="shared" si="81"/>
        <v>0</v>
      </c>
      <c r="AA61" s="14">
        <f>Szilv($P$2,Eredmény!$H$3,Q61)</f>
        <v>0</v>
      </c>
      <c r="AB61" s="14">
        <f t="shared" si="16"/>
        <v>0</v>
      </c>
      <c r="AC61" s="14">
        <f t="shared" si="17"/>
        <v>0</v>
      </c>
      <c r="AE61" s="14">
        <f>IF($AD$2=Alapadat!$P61,Alapadat!$Q61,0)</f>
        <v>0</v>
      </c>
      <c r="AF61" s="14">
        <f>IF($AD$2=Alapadat!$P61,Alapadat!$R61,0)</f>
        <v>0</v>
      </c>
      <c r="AG61" s="14">
        <f t="shared" si="18"/>
        <v>0</v>
      </c>
      <c r="AH61" s="14">
        <f t="shared" si="19"/>
        <v>0</v>
      </c>
      <c r="AI61" s="14">
        <f t="shared" si="20"/>
        <v>0</v>
      </c>
      <c r="AJ61" s="14">
        <f t="shared" si="21"/>
        <v>0</v>
      </c>
      <c r="AK61" s="14">
        <f t="shared" si="22"/>
        <v>0</v>
      </c>
      <c r="AL61" s="14">
        <f t="shared" si="23"/>
        <v>0</v>
      </c>
      <c r="AN61" s="56">
        <f t="shared" si="24"/>
        <v>0</v>
      </c>
      <c r="AO61" s="14">
        <f>Szilv($AD$2,Eredmény!$H$3,AE61)</f>
        <v>0</v>
      </c>
      <c r="AP61" s="14">
        <f t="shared" si="25"/>
        <v>0</v>
      </c>
      <c r="AQ61" s="14">
        <f t="shared" si="26"/>
        <v>0</v>
      </c>
      <c r="AS61" s="14">
        <f>IF($AR$2=Alapadat!$P61,Alapadat!$Q61,0)</f>
        <v>0</v>
      </c>
      <c r="AT61" s="14">
        <f>IF($AR$2=Alapadat!$P61,Alapadat!$R61,0)</f>
        <v>0</v>
      </c>
      <c r="AU61" s="14">
        <f t="shared" si="27"/>
        <v>0</v>
      </c>
      <c r="AV61" s="14">
        <f t="shared" si="28"/>
        <v>0</v>
      </c>
      <c r="AW61" s="14">
        <f t="shared" si="29"/>
        <v>0</v>
      </c>
      <c r="AX61" s="14">
        <f t="shared" si="30"/>
        <v>0</v>
      </c>
      <c r="AY61" s="14">
        <f t="shared" si="31"/>
        <v>0</v>
      </c>
      <c r="AZ61" s="14">
        <f t="shared" si="32"/>
        <v>0</v>
      </c>
      <c r="BB61" s="56">
        <f t="shared" si="33"/>
        <v>0</v>
      </c>
      <c r="BC61" s="14">
        <f>Szilv($AR$2,Eredmény!$H$3,AS61)</f>
        <v>0</v>
      </c>
      <c r="BD61" s="14">
        <f t="shared" si="34"/>
        <v>0</v>
      </c>
      <c r="BE61" s="14">
        <f t="shared" si="35"/>
        <v>0</v>
      </c>
      <c r="BG61" s="14">
        <f>IF($BF$2=Alapadat!$P61,Alapadat!$Q61,0)</f>
        <v>0</v>
      </c>
      <c r="BH61" s="14">
        <f>IF($BF$2=Alapadat!$P61,Alapadat!$R61,0)</f>
        <v>0</v>
      </c>
      <c r="BI61" s="14">
        <f t="shared" si="36"/>
        <v>0</v>
      </c>
      <c r="BJ61" s="14">
        <f t="shared" si="37"/>
        <v>0</v>
      </c>
      <c r="BK61" s="14">
        <f t="shared" si="38"/>
        <v>0</v>
      </c>
      <c r="BL61" s="14">
        <f t="shared" si="39"/>
        <v>0</v>
      </c>
      <c r="BM61" s="14">
        <f t="shared" si="40"/>
        <v>0</v>
      </c>
      <c r="BN61" s="14">
        <f t="shared" si="41"/>
        <v>0</v>
      </c>
      <c r="BP61" s="56">
        <f t="shared" si="42"/>
        <v>0</v>
      </c>
      <c r="BQ61" s="14">
        <f>Szilv($BF$2,Eredmény!$H$3,BG61)</f>
        <v>0</v>
      </c>
      <c r="BR61" s="14">
        <f t="shared" si="43"/>
        <v>0</v>
      </c>
      <c r="BS61" s="14">
        <f t="shared" si="44"/>
        <v>0</v>
      </c>
      <c r="BV61" s="14">
        <f>IF($BU$2=Alapadat!$P61,Alapadat!$Q61,0)</f>
        <v>0</v>
      </c>
      <c r="BW61" s="14">
        <f>IF($BU$2=Alapadat!$P61,Alapadat!$R61,0)</f>
        <v>0</v>
      </c>
      <c r="BX61" s="14">
        <f t="shared" si="45"/>
        <v>0</v>
      </c>
      <c r="BY61" s="14">
        <f t="shared" si="46"/>
        <v>0</v>
      </c>
      <c r="BZ61" s="14">
        <f t="shared" si="47"/>
        <v>0</v>
      </c>
      <c r="CA61" s="14">
        <f t="shared" si="48"/>
        <v>0</v>
      </c>
      <c r="CB61" s="14">
        <f t="shared" si="49"/>
        <v>0</v>
      </c>
      <c r="CC61" s="14">
        <f t="shared" si="50"/>
        <v>0</v>
      </c>
      <c r="CE61" s="56">
        <f t="shared" si="51"/>
        <v>0</v>
      </c>
      <c r="CF61" s="14">
        <f>Szilv($BU$2,Eredmény!$H$3,BV61)</f>
        <v>0</v>
      </c>
      <c r="CG61" s="14">
        <f t="shared" si="52"/>
        <v>0</v>
      </c>
      <c r="CH61" s="14">
        <f t="shared" si="53"/>
        <v>0</v>
      </c>
      <c r="CK61" s="14">
        <f>IF($CJ$2=Alapadat!$P61,Alapadat!$Q61,0)</f>
        <v>0</v>
      </c>
      <c r="CL61" s="14">
        <f>IF($CJ$2=Alapadat!$P61,Alapadat!$R61,0)</f>
        <v>0</v>
      </c>
      <c r="CM61" s="14">
        <f t="shared" si="54"/>
        <v>0</v>
      </c>
      <c r="CN61" s="14">
        <f t="shared" si="55"/>
        <v>0</v>
      </c>
      <c r="CO61" s="14">
        <f t="shared" si="56"/>
        <v>0</v>
      </c>
      <c r="CP61" s="14">
        <f t="shared" si="57"/>
        <v>0</v>
      </c>
      <c r="CQ61" s="14">
        <f t="shared" si="58"/>
        <v>0</v>
      </c>
      <c r="CR61" s="14">
        <f t="shared" si="59"/>
        <v>0</v>
      </c>
      <c r="CT61" s="56">
        <f t="shared" si="60"/>
        <v>0</v>
      </c>
      <c r="CU61" s="14">
        <f>Szilv($CJ$2,Eredmény!$H$3,CK61)</f>
        <v>0</v>
      </c>
      <c r="CV61" s="14">
        <f t="shared" si="61"/>
        <v>0</v>
      </c>
      <c r="CW61" s="14">
        <f t="shared" si="62"/>
        <v>0</v>
      </c>
      <c r="CZ61" s="14">
        <f>IF($CY$2=Alapadat!$P61,Alapadat!$Q61,0)</f>
        <v>0</v>
      </c>
      <c r="DA61" s="14">
        <f>IF($CY$2=Alapadat!$P61,Alapadat!$R61,0)</f>
        <v>0</v>
      </c>
      <c r="DB61" s="14">
        <f t="shared" si="63"/>
        <v>0</v>
      </c>
      <c r="DC61" s="14">
        <f t="shared" si="64"/>
        <v>0</v>
      </c>
      <c r="DD61" s="14">
        <f t="shared" si="65"/>
        <v>0</v>
      </c>
      <c r="DE61" s="14">
        <f t="shared" si="66"/>
        <v>0</v>
      </c>
      <c r="DF61" s="14">
        <f t="shared" si="67"/>
        <v>0</v>
      </c>
      <c r="DG61" s="14">
        <f t="shared" si="68"/>
        <v>0</v>
      </c>
      <c r="DI61" s="56">
        <f t="shared" si="69"/>
        <v>0</v>
      </c>
      <c r="DJ61" s="14">
        <f>Szilv($CY$2,Eredmény!$H$3,CZ61)</f>
        <v>0</v>
      </c>
      <c r="DK61" s="14">
        <f t="shared" si="70"/>
        <v>0</v>
      </c>
      <c r="DL61" s="14">
        <f t="shared" si="71"/>
        <v>0</v>
      </c>
      <c r="DO61" s="14">
        <f>IF($DN$2=Alapadat!$P61,Alapadat!$Q61,0)</f>
        <v>0</v>
      </c>
      <c r="DP61" s="14">
        <f>IF($DN$2=Alapadat!$P61,Alapadat!$R61,0)</f>
        <v>0</v>
      </c>
      <c r="DQ61" s="14">
        <f t="shared" si="72"/>
        <v>0</v>
      </c>
      <c r="DR61" s="14">
        <f t="shared" si="73"/>
        <v>0</v>
      </c>
      <c r="DS61" s="14">
        <f t="shared" si="74"/>
        <v>0</v>
      </c>
      <c r="DT61" s="14">
        <f t="shared" si="75"/>
        <v>0</v>
      </c>
      <c r="DU61" s="14">
        <f t="shared" si="76"/>
        <v>0</v>
      </c>
      <c r="DV61" s="14">
        <f t="shared" si="77"/>
        <v>0</v>
      </c>
      <c r="DX61" s="56">
        <f t="shared" si="78"/>
        <v>0</v>
      </c>
      <c r="DY61" s="14">
        <f>Szilv($DN$2,Eredmény!$H$3,DO61)</f>
        <v>0</v>
      </c>
      <c r="DZ61" s="14">
        <f t="shared" si="79"/>
        <v>0</v>
      </c>
      <c r="EA61" s="14">
        <f t="shared" si="80"/>
        <v>0</v>
      </c>
      <c r="EE61" s="17"/>
      <c r="EF61" s="17"/>
      <c r="EG61" s="17"/>
      <c r="EH61" s="17"/>
      <c r="ET61" s="17"/>
      <c r="EU61" s="17"/>
      <c r="EV61" s="17"/>
      <c r="EW61" s="17"/>
      <c r="FI61" s="17"/>
      <c r="FJ61" s="17"/>
      <c r="FK61" s="17"/>
      <c r="FL61" s="17"/>
    </row>
    <row r="62" spans="2:168">
      <c r="B62" s="14">
        <f>IF($A$2=Alapadat!$P62,Alapadat!$Q62,0)</f>
        <v>0</v>
      </c>
      <c r="C62" s="14">
        <f>IF($A$2=Alapadat!$P62,Alapadat!$R62,0)</f>
        <v>0</v>
      </c>
      <c r="D62" s="14">
        <f t="shared" si="0"/>
        <v>0</v>
      </c>
      <c r="E62" s="14">
        <f t="shared" si="1"/>
        <v>0</v>
      </c>
      <c r="F62" s="14">
        <f t="shared" si="2"/>
        <v>0</v>
      </c>
      <c r="G62" s="14">
        <f t="shared" si="3"/>
        <v>0</v>
      </c>
      <c r="H62" s="14">
        <f t="shared" si="4"/>
        <v>0</v>
      </c>
      <c r="I62" s="14">
        <f t="shared" si="5"/>
        <v>0</v>
      </c>
      <c r="L62" s="56">
        <f t="shared" si="6"/>
        <v>0</v>
      </c>
      <c r="M62" s="14">
        <f>Szilv($A$2,Eredmény!$H$3,B62)</f>
        <v>0</v>
      </c>
      <c r="N62" s="14">
        <f t="shared" si="7"/>
        <v>0</v>
      </c>
      <c r="O62" s="14">
        <f t="shared" si="8"/>
        <v>0</v>
      </c>
      <c r="Q62" s="14">
        <f>IF($P$2=Alapadat!$P62,Alapadat!$Q62,0)</f>
        <v>0</v>
      </c>
      <c r="R62" s="14">
        <f>IF($P$2=Alapadat!$P62,Alapadat!$R62,0)</f>
        <v>0</v>
      </c>
      <c r="S62" s="14">
        <f t="shared" si="9"/>
        <v>0</v>
      </c>
      <c r="T62" s="14">
        <f t="shared" si="10"/>
        <v>0</v>
      </c>
      <c r="U62" s="14">
        <f t="shared" si="11"/>
        <v>0</v>
      </c>
      <c r="V62" s="14">
        <f t="shared" si="12"/>
        <v>0</v>
      </c>
      <c r="W62" s="14">
        <f t="shared" si="13"/>
        <v>0</v>
      </c>
      <c r="X62" s="14">
        <f t="shared" si="14"/>
        <v>0</v>
      </c>
      <c r="Z62" s="56">
        <f t="shared" si="81"/>
        <v>0</v>
      </c>
      <c r="AA62" s="14">
        <f>Szilv($P$2,Eredmény!$H$3,Q62)</f>
        <v>0</v>
      </c>
      <c r="AB62" s="14">
        <f t="shared" si="16"/>
        <v>0</v>
      </c>
      <c r="AC62" s="14">
        <f t="shared" si="17"/>
        <v>0</v>
      </c>
      <c r="AE62" s="14">
        <f>IF($AD$2=Alapadat!$P62,Alapadat!$Q62,0)</f>
        <v>0</v>
      </c>
      <c r="AF62" s="14">
        <f>IF($AD$2=Alapadat!$P62,Alapadat!$R62,0)</f>
        <v>0</v>
      </c>
      <c r="AG62" s="14">
        <f t="shared" si="18"/>
        <v>0</v>
      </c>
      <c r="AH62" s="14">
        <f t="shared" si="19"/>
        <v>0</v>
      </c>
      <c r="AI62" s="14">
        <f t="shared" si="20"/>
        <v>0</v>
      </c>
      <c r="AJ62" s="14">
        <f t="shared" si="21"/>
        <v>0</v>
      </c>
      <c r="AK62" s="14">
        <f t="shared" si="22"/>
        <v>0</v>
      </c>
      <c r="AL62" s="14">
        <f t="shared" si="23"/>
        <v>0</v>
      </c>
      <c r="AN62" s="56">
        <f t="shared" si="24"/>
        <v>0</v>
      </c>
      <c r="AO62" s="14">
        <f>Szilv($AD$2,Eredmény!$H$3,AE62)</f>
        <v>0</v>
      </c>
      <c r="AP62" s="14">
        <f t="shared" si="25"/>
        <v>0</v>
      </c>
      <c r="AQ62" s="14">
        <f t="shared" si="26"/>
        <v>0</v>
      </c>
      <c r="AS62" s="14">
        <f>IF($AR$2=Alapadat!$P62,Alapadat!$Q62,0)</f>
        <v>0</v>
      </c>
      <c r="AT62" s="14">
        <f>IF($AR$2=Alapadat!$P62,Alapadat!$R62,0)</f>
        <v>0</v>
      </c>
      <c r="AU62" s="14">
        <f t="shared" si="27"/>
        <v>0</v>
      </c>
      <c r="AV62" s="14">
        <f t="shared" si="28"/>
        <v>0</v>
      </c>
      <c r="AW62" s="14">
        <f t="shared" si="29"/>
        <v>0</v>
      </c>
      <c r="AX62" s="14">
        <f t="shared" si="30"/>
        <v>0</v>
      </c>
      <c r="AY62" s="14">
        <f t="shared" si="31"/>
        <v>0</v>
      </c>
      <c r="AZ62" s="14">
        <f t="shared" si="32"/>
        <v>0</v>
      </c>
      <c r="BB62" s="56">
        <f t="shared" si="33"/>
        <v>0</v>
      </c>
      <c r="BC62" s="14">
        <f>Szilv($AR$2,Eredmény!$H$3,AS62)</f>
        <v>0</v>
      </c>
      <c r="BD62" s="14">
        <f t="shared" si="34"/>
        <v>0</v>
      </c>
      <c r="BE62" s="14">
        <f t="shared" si="35"/>
        <v>0</v>
      </c>
      <c r="BG62" s="14">
        <f>IF($BF$2=Alapadat!$P62,Alapadat!$Q62,0)</f>
        <v>0</v>
      </c>
      <c r="BH62" s="14">
        <f>IF($BF$2=Alapadat!$P62,Alapadat!$R62,0)</f>
        <v>0</v>
      </c>
      <c r="BI62" s="14">
        <f t="shared" si="36"/>
        <v>0</v>
      </c>
      <c r="BJ62" s="14">
        <f t="shared" si="37"/>
        <v>0</v>
      </c>
      <c r="BK62" s="14">
        <f t="shared" si="38"/>
        <v>0</v>
      </c>
      <c r="BL62" s="14">
        <f t="shared" si="39"/>
        <v>0</v>
      </c>
      <c r="BM62" s="14">
        <f t="shared" si="40"/>
        <v>0</v>
      </c>
      <c r="BN62" s="14">
        <f t="shared" si="41"/>
        <v>0</v>
      </c>
      <c r="BP62" s="56">
        <f t="shared" si="42"/>
        <v>0</v>
      </c>
      <c r="BQ62" s="14">
        <f>Szilv($BF$2,Eredmény!$H$3,BG62)</f>
        <v>0</v>
      </c>
      <c r="BR62" s="14">
        <f t="shared" si="43"/>
        <v>0</v>
      </c>
      <c r="BS62" s="14">
        <f t="shared" si="44"/>
        <v>0</v>
      </c>
      <c r="BV62" s="14">
        <f>IF($BU$2=Alapadat!$P62,Alapadat!$Q62,0)</f>
        <v>0</v>
      </c>
      <c r="BW62" s="14">
        <f>IF($BU$2=Alapadat!$P62,Alapadat!$R62,0)</f>
        <v>0</v>
      </c>
      <c r="BX62" s="14">
        <f t="shared" si="45"/>
        <v>0</v>
      </c>
      <c r="BY62" s="14">
        <f t="shared" si="46"/>
        <v>0</v>
      </c>
      <c r="BZ62" s="14">
        <f t="shared" si="47"/>
        <v>0</v>
      </c>
      <c r="CA62" s="14">
        <f t="shared" si="48"/>
        <v>0</v>
      </c>
      <c r="CB62" s="14">
        <f t="shared" si="49"/>
        <v>0</v>
      </c>
      <c r="CC62" s="14">
        <f t="shared" si="50"/>
        <v>0</v>
      </c>
      <c r="CE62" s="56">
        <f t="shared" si="51"/>
        <v>0</v>
      </c>
      <c r="CF62" s="14">
        <f>Szilv($BU$2,Eredmény!$H$3,BV62)</f>
        <v>0</v>
      </c>
      <c r="CG62" s="14">
        <f t="shared" si="52"/>
        <v>0</v>
      </c>
      <c r="CH62" s="14">
        <f t="shared" si="53"/>
        <v>0</v>
      </c>
      <c r="CK62" s="14">
        <f>IF($CJ$2=Alapadat!$P62,Alapadat!$Q62,0)</f>
        <v>0</v>
      </c>
      <c r="CL62" s="14">
        <f>IF($CJ$2=Alapadat!$P62,Alapadat!$R62,0)</f>
        <v>0</v>
      </c>
      <c r="CM62" s="14">
        <f t="shared" si="54"/>
        <v>0</v>
      </c>
      <c r="CN62" s="14">
        <f t="shared" si="55"/>
        <v>0</v>
      </c>
      <c r="CO62" s="14">
        <f t="shared" si="56"/>
        <v>0</v>
      </c>
      <c r="CP62" s="14">
        <f t="shared" si="57"/>
        <v>0</v>
      </c>
      <c r="CQ62" s="14">
        <f t="shared" si="58"/>
        <v>0</v>
      </c>
      <c r="CR62" s="14">
        <f t="shared" si="59"/>
        <v>0</v>
      </c>
      <c r="CT62" s="56">
        <f t="shared" si="60"/>
        <v>0</v>
      </c>
      <c r="CU62" s="14">
        <f>Szilv($CJ$2,Eredmény!$H$3,CK62)</f>
        <v>0</v>
      </c>
      <c r="CV62" s="14">
        <f t="shared" si="61"/>
        <v>0</v>
      </c>
      <c r="CW62" s="14">
        <f t="shared" si="62"/>
        <v>0</v>
      </c>
      <c r="CZ62" s="14">
        <f>IF($CY$2=Alapadat!$P62,Alapadat!$Q62,0)</f>
        <v>0</v>
      </c>
      <c r="DA62" s="14">
        <f>IF($CY$2=Alapadat!$P62,Alapadat!$R62,0)</f>
        <v>0</v>
      </c>
      <c r="DB62" s="14">
        <f t="shared" si="63"/>
        <v>0</v>
      </c>
      <c r="DC62" s="14">
        <f t="shared" si="64"/>
        <v>0</v>
      </c>
      <c r="DD62" s="14">
        <f t="shared" si="65"/>
        <v>0</v>
      </c>
      <c r="DE62" s="14">
        <f t="shared" si="66"/>
        <v>0</v>
      </c>
      <c r="DF62" s="14">
        <f t="shared" si="67"/>
        <v>0</v>
      </c>
      <c r="DG62" s="14">
        <f t="shared" si="68"/>
        <v>0</v>
      </c>
      <c r="DI62" s="56">
        <f t="shared" si="69"/>
        <v>0</v>
      </c>
      <c r="DJ62" s="14">
        <f>Szilv($CY$2,Eredmény!$H$3,CZ62)</f>
        <v>0</v>
      </c>
      <c r="DK62" s="14">
        <f t="shared" si="70"/>
        <v>0</v>
      </c>
      <c r="DL62" s="14">
        <f t="shared" si="71"/>
        <v>0</v>
      </c>
      <c r="DO62" s="14">
        <f>IF($DN$2=Alapadat!$P62,Alapadat!$Q62,0)</f>
        <v>0</v>
      </c>
      <c r="DP62" s="14">
        <f>IF($DN$2=Alapadat!$P62,Alapadat!$R62,0)</f>
        <v>0</v>
      </c>
      <c r="DQ62" s="14">
        <f t="shared" si="72"/>
        <v>0</v>
      </c>
      <c r="DR62" s="14">
        <f t="shared" si="73"/>
        <v>0</v>
      </c>
      <c r="DS62" s="14">
        <f t="shared" si="74"/>
        <v>0</v>
      </c>
      <c r="DT62" s="14">
        <f t="shared" si="75"/>
        <v>0</v>
      </c>
      <c r="DU62" s="14">
        <f t="shared" si="76"/>
        <v>0</v>
      </c>
      <c r="DV62" s="14">
        <f t="shared" si="77"/>
        <v>0</v>
      </c>
      <c r="DX62" s="56">
        <f t="shared" si="78"/>
        <v>0</v>
      </c>
      <c r="DY62" s="14">
        <f>Szilv($DN$2,Eredmény!$H$3,DO62)</f>
        <v>0</v>
      </c>
      <c r="DZ62" s="14">
        <f t="shared" si="79"/>
        <v>0</v>
      </c>
      <c r="EA62" s="14">
        <f t="shared" si="80"/>
        <v>0</v>
      </c>
      <c r="EE62" s="17"/>
      <c r="EF62" s="17"/>
      <c r="EG62" s="17"/>
      <c r="EH62" s="17"/>
      <c r="ET62" s="17"/>
      <c r="EU62" s="17"/>
      <c r="EV62" s="17"/>
      <c r="EW62" s="17"/>
      <c r="FI62" s="17"/>
      <c r="FJ62" s="17"/>
      <c r="FK62" s="17"/>
      <c r="FL62" s="17"/>
    </row>
    <row r="63" spans="2:168">
      <c r="B63" s="14">
        <f>IF($A$2=Alapadat!$P63,Alapadat!$Q63,0)</f>
        <v>0</v>
      </c>
      <c r="C63" s="14">
        <f>IF($A$2=Alapadat!$P63,Alapadat!$R63,0)</f>
        <v>0</v>
      </c>
      <c r="D63" s="14">
        <f t="shared" si="0"/>
        <v>0</v>
      </c>
      <c r="E63" s="14">
        <f t="shared" si="1"/>
        <v>0</v>
      </c>
      <c r="F63" s="14">
        <f t="shared" si="2"/>
        <v>0</v>
      </c>
      <c r="G63" s="14">
        <f t="shared" si="3"/>
        <v>0</v>
      </c>
      <c r="H63" s="14">
        <f t="shared" si="4"/>
        <v>0</v>
      </c>
      <c r="I63" s="14">
        <f t="shared" si="5"/>
        <v>0</v>
      </c>
      <c r="L63" s="56">
        <f t="shared" si="6"/>
        <v>0</v>
      </c>
      <c r="M63" s="14">
        <f>Szilv($A$2,Eredmény!$H$3,B63)</f>
        <v>0</v>
      </c>
      <c r="N63" s="14">
        <f t="shared" si="7"/>
        <v>0</v>
      </c>
      <c r="O63" s="14">
        <f t="shared" si="8"/>
        <v>0</v>
      </c>
      <c r="Q63" s="14">
        <f>IF($P$2=Alapadat!$P63,Alapadat!$Q63,0)</f>
        <v>0</v>
      </c>
      <c r="R63" s="14">
        <f>IF($P$2=Alapadat!$P63,Alapadat!$R63,0)</f>
        <v>0</v>
      </c>
      <c r="S63" s="14">
        <f t="shared" si="9"/>
        <v>0</v>
      </c>
      <c r="T63" s="14">
        <f t="shared" si="10"/>
        <v>0</v>
      </c>
      <c r="U63" s="14">
        <f t="shared" si="11"/>
        <v>0</v>
      </c>
      <c r="V63" s="14">
        <f t="shared" si="12"/>
        <v>0</v>
      </c>
      <c r="W63" s="14">
        <f t="shared" si="13"/>
        <v>0</v>
      </c>
      <c r="X63" s="14">
        <f t="shared" si="14"/>
        <v>0</v>
      </c>
      <c r="Z63" s="56">
        <f t="shared" si="81"/>
        <v>0</v>
      </c>
      <c r="AA63" s="14">
        <f>Szilv($P$2,Eredmény!$H$3,Q63)</f>
        <v>0</v>
      </c>
      <c r="AB63" s="14">
        <f t="shared" si="16"/>
        <v>0</v>
      </c>
      <c r="AC63" s="14">
        <f t="shared" si="17"/>
        <v>0</v>
      </c>
      <c r="AE63" s="14">
        <f>IF($AD$2=Alapadat!$P63,Alapadat!$Q63,0)</f>
        <v>0</v>
      </c>
      <c r="AF63" s="14">
        <f>IF($AD$2=Alapadat!$P63,Alapadat!$R63,0)</f>
        <v>0</v>
      </c>
      <c r="AG63" s="14">
        <f t="shared" si="18"/>
        <v>0</v>
      </c>
      <c r="AH63" s="14">
        <f t="shared" si="19"/>
        <v>0</v>
      </c>
      <c r="AI63" s="14">
        <f t="shared" si="20"/>
        <v>0</v>
      </c>
      <c r="AJ63" s="14">
        <f t="shared" si="21"/>
        <v>0</v>
      </c>
      <c r="AK63" s="14">
        <f t="shared" si="22"/>
        <v>0</v>
      </c>
      <c r="AL63" s="14">
        <f t="shared" si="23"/>
        <v>0</v>
      </c>
      <c r="AN63" s="56">
        <f t="shared" si="24"/>
        <v>0</v>
      </c>
      <c r="AO63" s="14">
        <f>Szilv($AD$2,Eredmény!$H$3,AE63)</f>
        <v>0</v>
      </c>
      <c r="AP63" s="14">
        <f t="shared" si="25"/>
        <v>0</v>
      </c>
      <c r="AQ63" s="14">
        <f t="shared" si="26"/>
        <v>0</v>
      </c>
      <c r="AS63" s="14">
        <f>IF($AR$2=Alapadat!$P63,Alapadat!$Q63,0)</f>
        <v>0</v>
      </c>
      <c r="AT63" s="14">
        <f>IF($AR$2=Alapadat!$P63,Alapadat!$R63,0)</f>
        <v>0</v>
      </c>
      <c r="AU63" s="14">
        <f t="shared" si="27"/>
        <v>0</v>
      </c>
      <c r="AV63" s="14">
        <f t="shared" si="28"/>
        <v>0</v>
      </c>
      <c r="AW63" s="14">
        <f t="shared" si="29"/>
        <v>0</v>
      </c>
      <c r="AX63" s="14">
        <f t="shared" si="30"/>
        <v>0</v>
      </c>
      <c r="AY63" s="14">
        <f t="shared" si="31"/>
        <v>0</v>
      </c>
      <c r="AZ63" s="14">
        <f t="shared" si="32"/>
        <v>0</v>
      </c>
      <c r="BB63" s="56">
        <f t="shared" si="33"/>
        <v>0</v>
      </c>
      <c r="BC63" s="14">
        <f>Szilv($AR$2,Eredmény!$H$3,AS63)</f>
        <v>0</v>
      </c>
      <c r="BD63" s="14">
        <f t="shared" si="34"/>
        <v>0</v>
      </c>
      <c r="BE63" s="14">
        <f t="shared" si="35"/>
        <v>0</v>
      </c>
      <c r="BG63" s="14">
        <f>IF($BF$2=Alapadat!$P63,Alapadat!$Q63,0)</f>
        <v>0</v>
      </c>
      <c r="BH63" s="14">
        <f>IF($BF$2=Alapadat!$P63,Alapadat!$R63,0)</f>
        <v>0</v>
      </c>
      <c r="BI63" s="14">
        <f t="shared" si="36"/>
        <v>0</v>
      </c>
      <c r="BJ63" s="14">
        <f t="shared" si="37"/>
        <v>0</v>
      </c>
      <c r="BK63" s="14">
        <f t="shared" si="38"/>
        <v>0</v>
      </c>
      <c r="BL63" s="14">
        <f t="shared" si="39"/>
        <v>0</v>
      </c>
      <c r="BM63" s="14">
        <f t="shared" si="40"/>
        <v>0</v>
      </c>
      <c r="BN63" s="14">
        <f t="shared" si="41"/>
        <v>0</v>
      </c>
      <c r="BP63" s="56">
        <f t="shared" si="42"/>
        <v>0</v>
      </c>
      <c r="BQ63" s="14">
        <f>Szilv($BF$2,Eredmény!$H$3,BG63)</f>
        <v>0</v>
      </c>
      <c r="BR63" s="14">
        <f t="shared" si="43"/>
        <v>0</v>
      </c>
      <c r="BS63" s="14">
        <f t="shared" si="44"/>
        <v>0</v>
      </c>
      <c r="BV63" s="14">
        <f>IF($BU$2=Alapadat!$P63,Alapadat!$Q63,0)</f>
        <v>0</v>
      </c>
      <c r="BW63" s="14">
        <f>IF($BU$2=Alapadat!$P63,Alapadat!$R63,0)</f>
        <v>0</v>
      </c>
      <c r="BX63" s="14">
        <f t="shared" si="45"/>
        <v>0</v>
      </c>
      <c r="BY63" s="14">
        <f t="shared" si="46"/>
        <v>0</v>
      </c>
      <c r="BZ63" s="14">
        <f t="shared" si="47"/>
        <v>0</v>
      </c>
      <c r="CA63" s="14">
        <f t="shared" si="48"/>
        <v>0</v>
      </c>
      <c r="CB63" s="14">
        <f t="shared" si="49"/>
        <v>0</v>
      </c>
      <c r="CC63" s="14">
        <f t="shared" si="50"/>
        <v>0</v>
      </c>
      <c r="CE63" s="56">
        <f t="shared" si="51"/>
        <v>0</v>
      </c>
      <c r="CF63" s="14">
        <f>Szilv($BU$2,Eredmény!$H$3,BV63)</f>
        <v>0</v>
      </c>
      <c r="CG63" s="14">
        <f t="shared" si="52"/>
        <v>0</v>
      </c>
      <c r="CH63" s="14">
        <f t="shared" si="53"/>
        <v>0</v>
      </c>
      <c r="CK63" s="14">
        <f>IF($CJ$2=Alapadat!$P63,Alapadat!$Q63,0)</f>
        <v>0</v>
      </c>
      <c r="CL63" s="14">
        <f>IF($CJ$2=Alapadat!$P63,Alapadat!$R63,0)</f>
        <v>0</v>
      </c>
      <c r="CM63" s="14">
        <f t="shared" si="54"/>
        <v>0</v>
      </c>
      <c r="CN63" s="14">
        <f t="shared" si="55"/>
        <v>0</v>
      </c>
      <c r="CO63" s="14">
        <f t="shared" si="56"/>
        <v>0</v>
      </c>
      <c r="CP63" s="14">
        <f t="shared" si="57"/>
        <v>0</v>
      </c>
      <c r="CQ63" s="14">
        <f t="shared" si="58"/>
        <v>0</v>
      </c>
      <c r="CR63" s="14">
        <f t="shared" si="59"/>
        <v>0</v>
      </c>
      <c r="CT63" s="56">
        <f t="shared" si="60"/>
        <v>0</v>
      </c>
      <c r="CU63" s="14">
        <f>Szilv($CJ$2,Eredmény!$H$3,CK63)</f>
        <v>0</v>
      </c>
      <c r="CV63" s="14">
        <f t="shared" si="61"/>
        <v>0</v>
      </c>
      <c r="CW63" s="14">
        <f t="shared" si="62"/>
        <v>0</v>
      </c>
      <c r="CZ63" s="14">
        <f>IF($CY$2=Alapadat!$P63,Alapadat!$Q63,0)</f>
        <v>0</v>
      </c>
      <c r="DA63" s="14">
        <f>IF($CY$2=Alapadat!$P63,Alapadat!$R63,0)</f>
        <v>0</v>
      </c>
      <c r="DB63" s="14">
        <f t="shared" si="63"/>
        <v>0</v>
      </c>
      <c r="DC63" s="14">
        <f t="shared" si="64"/>
        <v>0</v>
      </c>
      <c r="DD63" s="14">
        <f t="shared" si="65"/>
        <v>0</v>
      </c>
      <c r="DE63" s="14">
        <f t="shared" si="66"/>
        <v>0</v>
      </c>
      <c r="DF63" s="14">
        <f t="shared" si="67"/>
        <v>0</v>
      </c>
      <c r="DG63" s="14">
        <f t="shared" si="68"/>
        <v>0</v>
      </c>
      <c r="DI63" s="56">
        <f t="shared" si="69"/>
        <v>0</v>
      </c>
      <c r="DJ63" s="14">
        <f>Szilv($CY$2,Eredmény!$H$3,CZ63)</f>
        <v>0</v>
      </c>
      <c r="DK63" s="14">
        <f t="shared" si="70"/>
        <v>0</v>
      </c>
      <c r="DL63" s="14">
        <f t="shared" si="71"/>
        <v>0</v>
      </c>
      <c r="DO63" s="14">
        <f>IF($DN$2=Alapadat!$P63,Alapadat!$Q63,0)</f>
        <v>0</v>
      </c>
      <c r="DP63" s="14">
        <f>IF($DN$2=Alapadat!$P63,Alapadat!$R63,0)</f>
        <v>0</v>
      </c>
      <c r="DQ63" s="14">
        <f t="shared" si="72"/>
        <v>0</v>
      </c>
      <c r="DR63" s="14">
        <f t="shared" si="73"/>
        <v>0</v>
      </c>
      <c r="DS63" s="14">
        <f t="shared" si="74"/>
        <v>0</v>
      </c>
      <c r="DT63" s="14">
        <f t="shared" si="75"/>
        <v>0</v>
      </c>
      <c r="DU63" s="14">
        <f t="shared" si="76"/>
        <v>0</v>
      </c>
      <c r="DV63" s="14">
        <f t="shared" si="77"/>
        <v>0</v>
      </c>
      <c r="DX63" s="56">
        <f t="shared" si="78"/>
        <v>0</v>
      </c>
      <c r="DY63" s="14">
        <f>Szilv($DN$2,Eredmény!$H$3,DO63)</f>
        <v>0</v>
      </c>
      <c r="DZ63" s="14">
        <f t="shared" si="79"/>
        <v>0</v>
      </c>
      <c r="EA63" s="14">
        <f t="shared" si="80"/>
        <v>0</v>
      </c>
      <c r="EE63" s="17"/>
      <c r="EF63" s="17"/>
      <c r="EG63" s="17"/>
      <c r="EH63" s="17"/>
      <c r="ET63" s="17"/>
      <c r="EU63" s="17"/>
      <c r="EV63" s="17"/>
      <c r="EW63" s="17"/>
      <c r="FI63" s="17"/>
      <c r="FJ63" s="17"/>
      <c r="FK63" s="17"/>
      <c r="FL63" s="17"/>
    </row>
    <row r="64" spans="2:168">
      <c r="B64" s="14">
        <f>IF($A$2=Alapadat!$P64,Alapadat!$Q64,0)</f>
        <v>0</v>
      </c>
      <c r="C64" s="14">
        <f>IF($A$2=Alapadat!$P64,Alapadat!$R64,0)</f>
        <v>0</v>
      </c>
      <c r="D64" s="14">
        <f t="shared" si="0"/>
        <v>0</v>
      </c>
      <c r="E64" s="14">
        <f t="shared" si="1"/>
        <v>0</v>
      </c>
      <c r="F64" s="14">
        <f t="shared" si="2"/>
        <v>0</v>
      </c>
      <c r="G64" s="14">
        <f t="shared" si="3"/>
        <v>0</v>
      </c>
      <c r="H64" s="14">
        <f t="shared" si="4"/>
        <v>0</v>
      </c>
      <c r="I64" s="14">
        <f t="shared" si="5"/>
        <v>0</v>
      </c>
      <c r="L64" s="56">
        <f t="shared" si="6"/>
        <v>0</v>
      </c>
      <c r="M64" s="14">
        <f>Szilv($A$2,Eredmény!$H$3,B64)</f>
        <v>0</v>
      </c>
      <c r="N64" s="14">
        <f t="shared" si="7"/>
        <v>0</v>
      </c>
      <c r="O64" s="14">
        <f t="shared" si="8"/>
        <v>0</v>
      </c>
      <c r="Q64" s="14">
        <f>IF($P$2=Alapadat!$P64,Alapadat!$Q64,0)</f>
        <v>0</v>
      </c>
      <c r="R64" s="14">
        <f>IF($P$2=Alapadat!$P64,Alapadat!$R64,0)</f>
        <v>0</v>
      </c>
      <c r="S64" s="14">
        <f t="shared" si="9"/>
        <v>0</v>
      </c>
      <c r="T64" s="14">
        <f t="shared" si="10"/>
        <v>0</v>
      </c>
      <c r="U64" s="14">
        <f t="shared" si="11"/>
        <v>0</v>
      </c>
      <c r="V64" s="14">
        <f t="shared" si="12"/>
        <v>0</v>
      </c>
      <c r="W64" s="14">
        <f t="shared" si="13"/>
        <v>0</v>
      </c>
      <c r="X64" s="14">
        <f t="shared" si="14"/>
        <v>0</v>
      </c>
      <c r="Z64" s="56">
        <f t="shared" si="81"/>
        <v>0</v>
      </c>
      <c r="AA64" s="14">
        <f>Szilv($P$2,Eredmény!$H$3,Q64)</f>
        <v>0</v>
      </c>
      <c r="AB64" s="14">
        <f t="shared" si="16"/>
        <v>0</v>
      </c>
      <c r="AC64" s="14">
        <f t="shared" si="17"/>
        <v>0</v>
      </c>
      <c r="AE64" s="14">
        <f>IF($AD$2=Alapadat!$P64,Alapadat!$Q64,0)</f>
        <v>0</v>
      </c>
      <c r="AF64" s="14">
        <f>IF($AD$2=Alapadat!$P64,Alapadat!$R64,0)</f>
        <v>0</v>
      </c>
      <c r="AG64" s="14">
        <f t="shared" si="18"/>
        <v>0</v>
      </c>
      <c r="AH64" s="14">
        <f t="shared" si="19"/>
        <v>0</v>
      </c>
      <c r="AI64" s="14">
        <f t="shared" si="20"/>
        <v>0</v>
      </c>
      <c r="AJ64" s="14">
        <f t="shared" si="21"/>
        <v>0</v>
      </c>
      <c r="AK64" s="14">
        <f t="shared" si="22"/>
        <v>0</v>
      </c>
      <c r="AL64" s="14">
        <f t="shared" si="23"/>
        <v>0</v>
      </c>
      <c r="AN64" s="56">
        <f t="shared" si="24"/>
        <v>0</v>
      </c>
      <c r="AO64" s="14">
        <f>Szilv($AD$2,Eredmény!$H$3,AE64)</f>
        <v>0</v>
      </c>
      <c r="AP64" s="14">
        <f t="shared" si="25"/>
        <v>0</v>
      </c>
      <c r="AQ64" s="14">
        <f t="shared" si="26"/>
        <v>0</v>
      </c>
      <c r="AS64" s="14">
        <f>IF($AR$2=Alapadat!$P64,Alapadat!$Q64,0)</f>
        <v>0</v>
      </c>
      <c r="AT64" s="14">
        <f>IF($AR$2=Alapadat!$P64,Alapadat!$R64,0)</f>
        <v>0</v>
      </c>
      <c r="AU64" s="14">
        <f t="shared" si="27"/>
        <v>0</v>
      </c>
      <c r="AV64" s="14">
        <f t="shared" si="28"/>
        <v>0</v>
      </c>
      <c r="AW64" s="14">
        <f t="shared" si="29"/>
        <v>0</v>
      </c>
      <c r="AX64" s="14">
        <f t="shared" si="30"/>
        <v>0</v>
      </c>
      <c r="AY64" s="14">
        <f t="shared" si="31"/>
        <v>0</v>
      </c>
      <c r="AZ64" s="14">
        <f t="shared" si="32"/>
        <v>0</v>
      </c>
      <c r="BB64" s="56">
        <f t="shared" si="33"/>
        <v>0</v>
      </c>
      <c r="BC64" s="14">
        <f>Szilv($AR$2,Eredmény!$H$3,AS64)</f>
        <v>0</v>
      </c>
      <c r="BD64" s="14">
        <f t="shared" si="34"/>
        <v>0</v>
      </c>
      <c r="BE64" s="14">
        <f t="shared" si="35"/>
        <v>0</v>
      </c>
      <c r="BG64" s="14">
        <f>IF($BF$2=Alapadat!$P64,Alapadat!$Q64,0)</f>
        <v>0</v>
      </c>
      <c r="BH64" s="14">
        <f>IF($BF$2=Alapadat!$P64,Alapadat!$R64,0)</f>
        <v>0</v>
      </c>
      <c r="BI64" s="14">
        <f t="shared" si="36"/>
        <v>0</v>
      </c>
      <c r="BJ64" s="14">
        <f t="shared" si="37"/>
        <v>0</v>
      </c>
      <c r="BK64" s="14">
        <f t="shared" si="38"/>
        <v>0</v>
      </c>
      <c r="BL64" s="14">
        <f t="shared" si="39"/>
        <v>0</v>
      </c>
      <c r="BM64" s="14">
        <f t="shared" si="40"/>
        <v>0</v>
      </c>
      <c r="BN64" s="14">
        <f t="shared" si="41"/>
        <v>0</v>
      </c>
      <c r="BP64" s="56">
        <f t="shared" si="42"/>
        <v>0</v>
      </c>
      <c r="BQ64" s="14">
        <f>Szilv($BF$2,Eredmény!$H$3,BG64)</f>
        <v>0</v>
      </c>
      <c r="BR64" s="14">
        <f t="shared" si="43"/>
        <v>0</v>
      </c>
      <c r="BS64" s="14">
        <f t="shared" si="44"/>
        <v>0</v>
      </c>
      <c r="BV64" s="14">
        <f>IF($BU$2=Alapadat!$P64,Alapadat!$Q64,0)</f>
        <v>0</v>
      </c>
      <c r="BW64" s="14">
        <f>IF($BU$2=Alapadat!$P64,Alapadat!$R64,0)</f>
        <v>0</v>
      </c>
      <c r="BX64" s="14">
        <f t="shared" si="45"/>
        <v>0</v>
      </c>
      <c r="BY64" s="14">
        <f t="shared" si="46"/>
        <v>0</v>
      </c>
      <c r="BZ64" s="14">
        <f t="shared" si="47"/>
        <v>0</v>
      </c>
      <c r="CA64" s="14">
        <f t="shared" si="48"/>
        <v>0</v>
      </c>
      <c r="CB64" s="14">
        <f t="shared" si="49"/>
        <v>0</v>
      </c>
      <c r="CC64" s="14">
        <f t="shared" si="50"/>
        <v>0</v>
      </c>
      <c r="CE64" s="56">
        <f t="shared" si="51"/>
        <v>0</v>
      </c>
      <c r="CF64" s="14">
        <f>Szilv($BU$2,Eredmény!$H$3,BV64)</f>
        <v>0</v>
      </c>
      <c r="CG64" s="14">
        <f t="shared" si="52"/>
        <v>0</v>
      </c>
      <c r="CH64" s="14">
        <f t="shared" si="53"/>
        <v>0</v>
      </c>
      <c r="CK64" s="14">
        <f>IF($CJ$2=Alapadat!$P64,Alapadat!$Q64,0)</f>
        <v>0</v>
      </c>
      <c r="CL64" s="14">
        <f>IF($CJ$2=Alapadat!$P64,Alapadat!$R64,0)</f>
        <v>0</v>
      </c>
      <c r="CM64" s="14">
        <f t="shared" si="54"/>
        <v>0</v>
      </c>
      <c r="CN64" s="14">
        <f t="shared" si="55"/>
        <v>0</v>
      </c>
      <c r="CO64" s="14">
        <f t="shared" si="56"/>
        <v>0</v>
      </c>
      <c r="CP64" s="14">
        <f t="shared" si="57"/>
        <v>0</v>
      </c>
      <c r="CQ64" s="14">
        <f t="shared" si="58"/>
        <v>0</v>
      </c>
      <c r="CR64" s="14">
        <f t="shared" si="59"/>
        <v>0</v>
      </c>
      <c r="CT64" s="56">
        <f t="shared" si="60"/>
        <v>0</v>
      </c>
      <c r="CU64" s="14">
        <f>Szilv($CJ$2,Eredmény!$H$3,CK64)</f>
        <v>0</v>
      </c>
      <c r="CV64" s="14">
        <f t="shared" si="61"/>
        <v>0</v>
      </c>
      <c r="CW64" s="14">
        <f t="shared" si="62"/>
        <v>0</v>
      </c>
      <c r="CZ64" s="14">
        <f>IF($CY$2=Alapadat!$P64,Alapadat!$Q64,0)</f>
        <v>0</v>
      </c>
      <c r="DA64" s="14">
        <f>IF($CY$2=Alapadat!$P64,Alapadat!$R64,0)</f>
        <v>0</v>
      </c>
      <c r="DB64" s="14">
        <f t="shared" si="63"/>
        <v>0</v>
      </c>
      <c r="DC64" s="14">
        <f t="shared" si="64"/>
        <v>0</v>
      </c>
      <c r="DD64" s="14">
        <f t="shared" si="65"/>
        <v>0</v>
      </c>
      <c r="DE64" s="14">
        <f t="shared" si="66"/>
        <v>0</v>
      </c>
      <c r="DF64" s="14">
        <f t="shared" si="67"/>
        <v>0</v>
      </c>
      <c r="DG64" s="14">
        <f t="shared" si="68"/>
        <v>0</v>
      </c>
      <c r="DI64" s="56">
        <f t="shared" si="69"/>
        <v>0</v>
      </c>
      <c r="DJ64" s="14">
        <f>Szilv($CY$2,Eredmény!$H$3,CZ64)</f>
        <v>0</v>
      </c>
      <c r="DK64" s="14">
        <f t="shared" si="70"/>
        <v>0</v>
      </c>
      <c r="DL64" s="14">
        <f t="shared" si="71"/>
        <v>0</v>
      </c>
      <c r="DO64" s="14">
        <f>IF($DN$2=Alapadat!$P64,Alapadat!$Q64,0)</f>
        <v>0</v>
      </c>
      <c r="DP64" s="14">
        <f>IF($DN$2=Alapadat!$P64,Alapadat!$R64,0)</f>
        <v>0</v>
      </c>
      <c r="DQ64" s="14">
        <f t="shared" si="72"/>
        <v>0</v>
      </c>
      <c r="DR64" s="14">
        <f t="shared" si="73"/>
        <v>0</v>
      </c>
      <c r="DS64" s="14">
        <f t="shared" si="74"/>
        <v>0</v>
      </c>
      <c r="DT64" s="14">
        <f t="shared" si="75"/>
        <v>0</v>
      </c>
      <c r="DU64" s="14">
        <f t="shared" si="76"/>
        <v>0</v>
      </c>
      <c r="DV64" s="14">
        <f t="shared" si="77"/>
        <v>0</v>
      </c>
      <c r="DX64" s="56">
        <f t="shared" si="78"/>
        <v>0</v>
      </c>
      <c r="DY64" s="14">
        <f>Szilv($DN$2,Eredmény!$H$3,DO64)</f>
        <v>0</v>
      </c>
      <c r="DZ64" s="14">
        <f t="shared" si="79"/>
        <v>0</v>
      </c>
      <c r="EA64" s="14">
        <f t="shared" si="80"/>
        <v>0</v>
      </c>
      <c r="EE64" s="17"/>
      <c r="EF64" s="17"/>
      <c r="EG64" s="17"/>
      <c r="EH64" s="17"/>
      <c r="ET64" s="17"/>
      <c r="EU64" s="17"/>
      <c r="EV64" s="17"/>
      <c r="EW64" s="17"/>
      <c r="FI64" s="17"/>
      <c r="FJ64" s="17"/>
      <c r="FK64" s="17"/>
      <c r="FL64" s="17"/>
    </row>
    <row r="65" spans="2:168">
      <c r="B65" s="14">
        <f>IF($A$2=Alapadat!$P65,Alapadat!$Q65,0)</f>
        <v>0</v>
      </c>
      <c r="C65" s="14">
        <f>IF($A$2=Alapadat!$P65,Alapadat!$R65,0)</f>
        <v>0</v>
      </c>
      <c r="D65" s="14">
        <f t="shared" si="0"/>
        <v>0</v>
      </c>
      <c r="E65" s="14">
        <f t="shared" si="1"/>
        <v>0</v>
      </c>
      <c r="F65" s="14">
        <f t="shared" si="2"/>
        <v>0</v>
      </c>
      <c r="G65" s="14">
        <f t="shared" si="3"/>
        <v>0</v>
      </c>
      <c r="H65" s="14">
        <f t="shared" si="4"/>
        <v>0</v>
      </c>
      <c r="I65" s="14">
        <f t="shared" si="5"/>
        <v>0</v>
      </c>
      <c r="L65" s="56">
        <f t="shared" si="6"/>
        <v>0</v>
      </c>
      <c r="M65" s="14">
        <f>Szilv($A$2,Eredmény!$H$3,B65)</f>
        <v>0</v>
      </c>
      <c r="N65" s="14">
        <f t="shared" si="7"/>
        <v>0</v>
      </c>
      <c r="O65" s="14">
        <f t="shared" si="8"/>
        <v>0</v>
      </c>
      <c r="Q65" s="14">
        <f>IF($P$2=Alapadat!$P65,Alapadat!$Q65,0)</f>
        <v>0</v>
      </c>
      <c r="R65" s="14">
        <f>IF($P$2=Alapadat!$P65,Alapadat!$R65,0)</f>
        <v>0</v>
      </c>
      <c r="S65" s="14">
        <f t="shared" si="9"/>
        <v>0</v>
      </c>
      <c r="T65" s="14">
        <f t="shared" si="10"/>
        <v>0</v>
      </c>
      <c r="U65" s="14">
        <f t="shared" si="11"/>
        <v>0</v>
      </c>
      <c r="V65" s="14">
        <f t="shared" si="12"/>
        <v>0</v>
      </c>
      <c r="W65" s="14">
        <f t="shared" si="13"/>
        <v>0</v>
      </c>
      <c r="X65" s="14">
        <f t="shared" si="14"/>
        <v>0</v>
      </c>
      <c r="Z65" s="56">
        <f t="shared" si="81"/>
        <v>0</v>
      </c>
      <c r="AA65" s="14">
        <f>Szilv($P$2,Eredmény!$H$3,Q65)</f>
        <v>0</v>
      </c>
      <c r="AB65" s="14">
        <f t="shared" si="16"/>
        <v>0</v>
      </c>
      <c r="AC65" s="14">
        <f t="shared" si="17"/>
        <v>0</v>
      </c>
      <c r="AE65" s="14">
        <f>IF($AD$2=Alapadat!$P65,Alapadat!$Q65,0)</f>
        <v>0</v>
      </c>
      <c r="AF65" s="14">
        <f>IF($AD$2=Alapadat!$P65,Alapadat!$R65,0)</f>
        <v>0</v>
      </c>
      <c r="AG65" s="14">
        <f t="shared" si="18"/>
        <v>0</v>
      </c>
      <c r="AH65" s="14">
        <f t="shared" si="19"/>
        <v>0</v>
      </c>
      <c r="AI65" s="14">
        <f t="shared" si="20"/>
        <v>0</v>
      </c>
      <c r="AJ65" s="14">
        <f t="shared" si="21"/>
        <v>0</v>
      </c>
      <c r="AK65" s="14">
        <f t="shared" si="22"/>
        <v>0</v>
      </c>
      <c r="AL65" s="14">
        <f t="shared" si="23"/>
        <v>0</v>
      </c>
      <c r="AN65" s="56">
        <f t="shared" si="24"/>
        <v>0</v>
      </c>
      <c r="AO65" s="14">
        <f>Szilv($AD$2,Eredmény!$H$3,AE65)</f>
        <v>0</v>
      </c>
      <c r="AP65" s="14">
        <f t="shared" si="25"/>
        <v>0</v>
      </c>
      <c r="AQ65" s="14">
        <f t="shared" si="26"/>
        <v>0</v>
      </c>
      <c r="AS65" s="14">
        <f>IF($AR$2=Alapadat!$P65,Alapadat!$Q65,0)</f>
        <v>0</v>
      </c>
      <c r="AT65" s="14">
        <f>IF($AR$2=Alapadat!$P65,Alapadat!$R65,0)</f>
        <v>0</v>
      </c>
      <c r="AU65" s="14">
        <f t="shared" si="27"/>
        <v>0</v>
      </c>
      <c r="AV65" s="14">
        <f t="shared" si="28"/>
        <v>0</v>
      </c>
      <c r="AW65" s="14">
        <f t="shared" si="29"/>
        <v>0</v>
      </c>
      <c r="AX65" s="14">
        <f t="shared" si="30"/>
        <v>0</v>
      </c>
      <c r="AY65" s="14">
        <f t="shared" si="31"/>
        <v>0</v>
      </c>
      <c r="AZ65" s="14">
        <f t="shared" si="32"/>
        <v>0</v>
      </c>
      <c r="BB65" s="56">
        <f t="shared" si="33"/>
        <v>0</v>
      </c>
      <c r="BC65" s="14">
        <f>Szilv($AR$2,Eredmény!$H$3,AS65)</f>
        <v>0</v>
      </c>
      <c r="BD65" s="14">
        <f t="shared" si="34"/>
        <v>0</v>
      </c>
      <c r="BE65" s="14">
        <f t="shared" si="35"/>
        <v>0</v>
      </c>
      <c r="BG65" s="14">
        <f>IF($BF$2=Alapadat!$P65,Alapadat!$Q65,0)</f>
        <v>0</v>
      </c>
      <c r="BH65" s="14">
        <f>IF($BF$2=Alapadat!$P65,Alapadat!$R65,0)</f>
        <v>0</v>
      </c>
      <c r="BI65" s="14">
        <f t="shared" si="36"/>
        <v>0</v>
      </c>
      <c r="BJ65" s="14">
        <f t="shared" si="37"/>
        <v>0</v>
      </c>
      <c r="BK65" s="14">
        <f t="shared" si="38"/>
        <v>0</v>
      </c>
      <c r="BL65" s="14">
        <f t="shared" si="39"/>
        <v>0</v>
      </c>
      <c r="BM65" s="14">
        <f t="shared" si="40"/>
        <v>0</v>
      </c>
      <c r="BN65" s="14">
        <f t="shared" si="41"/>
        <v>0</v>
      </c>
      <c r="BP65" s="56">
        <f t="shared" si="42"/>
        <v>0</v>
      </c>
      <c r="BQ65" s="14">
        <f>Szilv($BF$2,Eredmény!$H$3,BG65)</f>
        <v>0</v>
      </c>
      <c r="BR65" s="14">
        <f t="shared" si="43"/>
        <v>0</v>
      </c>
      <c r="BS65" s="14">
        <f t="shared" si="44"/>
        <v>0</v>
      </c>
      <c r="BV65" s="14">
        <f>IF($BU$2=Alapadat!$P65,Alapadat!$Q65,0)</f>
        <v>0</v>
      </c>
      <c r="BW65" s="14">
        <f>IF($BU$2=Alapadat!$P65,Alapadat!$R65,0)</f>
        <v>0</v>
      </c>
      <c r="BX65" s="14">
        <f t="shared" si="45"/>
        <v>0</v>
      </c>
      <c r="BY65" s="14">
        <f t="shared" si="46"/>
        <v>0</v>
      </c>
      <c r="BZ65" s="14">
        <f t="shared" si="47"/>
        <v>0</v>
      </c>
      <c r="CA65" s="14">
        <f t="shared" si="48"/>
        <v>0</v>
      </c>
      <c r="CB65" s="14">
        <f t="shared" si="49"/>
        <v>0</v>
      </c>
      <c r="CC65" s="14">
        <f t="shared" si="50"/>
        <v>0</v>
      </c>
      <c r="CE65" s="56">
        <f t="shared" si="51"/>
        <v>0</v>
      </c>
      <c r="CF65" s="14">
        <f>Szilv($BU$2,Eredmény!$H$3,BV65)</f>
        <v>0</v>
      </c>
      <c r="CG65" s="14">
        <f t="shared" si="52"/>
        <v>0</v>
      </c>
      <c r="CH65" s="14">
        <f t="shared" si="53"/>
        <v>0</v>
      </c>
      <c r="CK65" s="14">
        <f>IF($CJ$2=Alapadat!$P65,Alapadat!$Q65,0)</f>
        <v>0</v>
      </c>
      <c r="CL65" s="14">
        <f>IF($CJ$2=Alapadat!$P65,Alapadat!$R65,0)</f>
        <v>0</v>
      </c>
      <c r="CM65" s="14">
        <f t="shared" si="54"/>
        <v>0</v>
      </c>
      <c r="CN65" s="14">
        <f t="shared" si="55"/>
        <v>0</v>
      </c>
      <c r="CO65" s="14">
        <f t="shared" si="56"/>
        <v>0</v>
      </c>
      <c r="CP65" s="14">
        <f t="shared" si="57"/>
        <v>0</v>
      </c>
      <c r="CQ65" s="14">
        <f t="shared" si="58"/>
        <v>0</v>
      </c>
      <c r="CR65" s="14">
        <f t="shared" si="59"/>
        <v>0</v>
      </c>
      <c r="CT65" s="56">
        <f t="shared" si="60"/>
        <v>0</v>
      </c>
      <c r="CU65" s="14">
        <f>Szilv($CJ$2,Eredmény!$H$3,CK65)</f>
        <v>0</v>
      </c>
      <c r="CV65" s="14">
        <f t="shared" si="61"/>
        <v>0</v>
      </c>
      <c r="CW65" s="14">
        <f t="shared" si="62"/>
        <v>0</v>
      </c>
      <c r="CZ65" s="14">
        <f>IF($CY$2=Alapadat!$P65,Alapadat!$Q65,0)</f>
        <v>0</v>
      </c>
      <c r="DA65" s="14">
        <f>IF($CY$2=Alapadat!$P65,Alapadat!$R65,0)</f>
        <v>0</v>
      </c>
      <c r="DB65" s="14">
        <f t="shared" si="63"/>
        <v>0</v>
      </c>
      <c r="DC65" s="14">
        <f t="shared" si="64"/>
        <v>0</v>
      </c>
      <c r="DD65" s="14">
        <f t="shared" si="65"/>
        <v>0</v>
      </c>
      <c r="DE65" s="14">
        <f t="shared" si="66"/>
        <v>0</v>
      </c>
      <c r="DF65" s="14">
        <f t="shared" si="67"/>
        <v>0</v>
      </c>
      <c r="DG65" s="14">
        <f t="shared" si="68"/>
        <v>0</v>
      </c>
      <c r="DI65" s="56">
        <f t="shared" si="69"/>
        <v>0</v>
      </c>
      <c r="DJ65" s="14">
        <f>Szilv($CY$2,Eredmény!$H$3,CZ65)</f>
        <v>0</v>
      </c>
      <c r="DK65" s="14">
        <f t="shared" si="70"/>
        <v>0</v>
      </c>
      <c r="DL65" s="14">
        <f t="shared" si="71"/>
        <v>0</v>
      </c>
      <c r="DO65" s="14">
        <f>IF($DN$2=Alapadat!$P65,Alapadat!$Q65,0)</f>
        <v>0</v>
      </c>
      <c r="DP65" s="14">
        <f>IF($DN$2=Alapadat!$P65,Alapadat!$R65,0)</f>
        <v>0</v>
      </c>
      <c r="DQ65" s="14">
        <f t="shared" si="72"/>
        <v>0</v>
      </c>
      <c r="DR65" s="14">
        <f t="shared" si="73"/>
        <v>0</v>
      </c>
      <c r="DS65" s="14">
        <f t="shared" si="74"/>
        <v>0</v>
      </c>
      <c r="DT65" s="14">
        <f t="shared" si="75"/>
        <v>0</v>
      </c>
      <c r="DU65" s="14">
        <f t="shared" si="76"/>
        <v>0</v>
      </c>
      <c r="DV65" s="14">
        <f t="shared" si="77"/>
        <v>0</v>
      </c>
      <c r="DX65" s="56">
        <f t="shared" si="78"/>
        <v>0</v>
      </c>
      <c r="DY65" s="14">
        <f>Szilv($DN$2,Eredmény!$H$3,DO65)</f>
        <v>0</v>
      </c>
      <c r="DZ65" s="14">
        <f t="shared" si="79"/>
        <v>0</v>
      </c>
      <c r="EA65" s="14">
        <f t="shared" si="80"/>
        <v>0</v>
      </c>
      <c r="EE65" s="17"/>
      <c r="EF65" s="17"/>
      <c r="EG65" s="17"/>
      <c r="EH65" s="17"/>
      <c r="ET65" s="17"/>
      <c r="EU65" s="17"/>
      <c r="EV65" s="17"/>
      <c r="EW65" s="17"/>
      <c r="FI65" s="17"/>
      <c r="FJ65" s="17"/>
      <c r="FK65" s="17"/>
      <c r="FL65" s="17"/>
    </row>
    <row r="66" spans="2:168">
      <c r="B66" s="14">
        <f>IF($A$2=Alapadat!$P66,Alapadat!$Q66,0)</f>
        <v>0</v>
      </c>
      <c r="C66" s="14">
        <f>IF($A$2=Alapadat!$P66,Alapadat!$R66,0)</f>
        <v>0</v>
      </c>
      <c r="D66" s="14">
        <f t="shared" si="0"/>
        <v>0</v>
      </c>
      <c r="E66" s="14">
        <f t="shared" si="1"/>
        <v>0</v>
      </c>
      <c r="F66" s="14">
        <f t="shared" si="2"/>
        <v>0</v>
      </c>
      <c r="G66" s="14">
        <f t="shared" si="3"/>
        <v>0</v>
      </c>
      <c r="H66" s="14">
        <f t="shared" si="4"/>
        <v>0</v>
      </c>
      <c r="I66" s="14">
        <f t="shared" si="5"/>
        <v>0</v>
      </c>
      <c r="L66" s="56">
        <f t="shared" si="6"/>
        <v>0</v>
      </c>
      <c r="M66" s="14">
        <f>Szilv($A$2,Eredmény!$H$3,B66)</f>
        <v>0</v>
      </c>
      <c r="N66" s="14">
        <f t="shared" si="7"/>
        <v>0</v>
      </c>
      <c r="O66" s="14">
        <f t="shared" si="8"/>
        <v>0</v>
      </c>
      <c r="Q66" s="14">
        <f>IF($P$2=Alapadat!$P66,Alapadat!$Q66,0)</f>
        <v>0</v>
      </c>
      <c r="R66" s="14">
        <f>IF($P$2=Alapadat!$P66,Alapadat!$R66,0)</f>
        <v>0</v>
      </c>
      <c r="S66" s="14">
        <f t="shared" si="9"/>
        <v>0</v>
      </c>
      <c r="T66" s="14">
        <f t="shared" si="10"/>
        <v>0</v>
      </c>
      <c r="U66" s="14">
        <f t="shared" si="11"/>
        <v>0</v>
      </c>
      <c r="V66" s="14">
        <f t="shared" si="12"/>
        <v>0</v>
      </c>
      <c r="W66" s="14">
        <f t="shared" si="13"/>
        <v>0</v>
      </c>
      <c r="X66" s="14">
        <f t="shared" si="14"/>
        <v>0</v>
      </c>
      <c r="Z66" s="56">
        <f t="shared" si="81"/>
        <v>0</v>
      </c>
      <c r="AA66" s="14">
        <f>Szilv($P$2,Eredmény!$H$3,Q66)</f>
        <v>0</v>
      </c>
      <c r="AB66" s="14">
        <f t="shared" si="16"/>
        <v>0</v>
      </c>
      <c r="AC66" s="14">
        <f t="shared" si="17"/>
        <v>0</v>
      </c>
      <c r="AE66" s="14">
        <f>IF($AD$2=Alapadat!$P66,Alapadat!$Q66,0)</f>
        <v>0</v>
      </c>
      <c r="AF66" s="14">
        <f>IF($AD$2=Alapadat!$P66,Alapadat!$R66,0)</f>
        <v>0</v>
      </c>
      <c r="AG66" s="14">
        <f t="shared" si="18"/>
        <v>0</v>
      </c>
      <c r="AH66" s="14">
        <f t="shared" si="19"/>
        <v>0</v>
      </c>
      <c r="AI66" s="14">
        <f t="shared" si="20"/>
        <v>0</v>
      </c>
      <c r="AJ66" s="14">
        <f t="shared" si="21"/>
        <v>0</v>
      </c>
      <c r="AK66" s="14">
        <f t="shared" si="22"/>
        <v>0</v>
      </c>
      <c r="AL66" s="14">
        <f t="shared" si="23"/>
        <v>0</v>
      </c>
      <c r="AN66" s="56">
        <f t="shared" si="24"/>
        <v>0</v>
      </c>
      <c r="AO66" s="14">
        <f>Szilv($AD$2,Eredmény!$H$3,AE66)</f>
        <v>0</v>
      </c>
      <c r="AP66" s="14">
        <f t="shared" si="25"/>
        <v>0</v>
      </c>
      <c r="AQ66" s="14">
        <f t="shared" si="26"/>
        <v>0</v>
      </c>
      <c r="AS66" s="14">
        <f>IF($AR$2=Alapadat!$P66,Alapadat!$Q66,0)</f>
        <v>0</v>
      </c>
      <c r="AT66" s="14">
        <f>IF($AR$2=Alapadat!$P66,Alapadat!$R66,0)</f>
        <v>0</v>
      </c>
      <c r="AU66" s="14">
        <f t="shared" si="27"/>
        <v>0</v>
      </c>
      <c r="AV66" s="14">
        <f t="shared" si="28"/>
        <v>0</v>
      </c>
      <c r="AW66" s="14">
        <f t="shared" si="29"/>
        <v>0</v>
      </c>
      <c r="AX66" s="14">
        <f t="shared" si="30"/>
        <v>0</v>
      </c>
      <c r="AY66" s="14">
        <f t="shared" si="31"/>
        <v>0</v>
      </c>
      <c r="AZ66" s="14">
        <f t="shared" si="32"/>
        <v>0</v>
      </c>
      <c r="BB66" s="56">
        <f t="shared" si="33"/>
        <v>0</v>
      </c>
      <c r="BC66" s="14">
        <f>Szilv($AR$2,Eredmény!$H$3,AS66)</f>
        <v>0</v>
      </c>
      <c r="BD66" s="14">
        <f t="shared" si="34"/>
        <v>0</v>
      </c>
      <c r="BE66" s="14">
        <f t="shared" si="35"/>
        <v>0</v>
      </c>
      <c r="BG66" s="14">
        <f>IF($BF$2=Alapadat!$P66,Alapadat!$Q66,0)</f>
        <v>0</v>
      </c>
      <c r="BH66" s="14">
        <f>IF($BF$2=Alapadat!$P66,Alapadat!$R66,0)</f>
        <v>0</v>
      </c>
      <c r="BI66" s="14">
        <f t="shared" si="36"/>
        <v>0</v>
      </c>
      <c r="BJ66" s="14">
        <f t="shared" si="37"/>
        <v>0</v>
      </c>
      <c r="BK66" s="14">
        <f t="shared" si="38"/>
        <v>0</v>
      </c>
      <c r="BL66" s="14">
        <f t="shared" si="39"/>
        <v>0</v>
      </c>
      <c r="BM66" s="14">
        <f t="shared" si="40"/>
        <v>0</v>
      </c>
      <c r="BN66" s="14">
        <f t="shared" si="41"/>
        <v>0</v>
      </c>
      <c r="BP66" s="56">
        <f t="shared" si="42"/>
        <v>0</v>
      </c>
      <c r="BQ66" s="14">
        <f>Szilv($BF$2,Eredmény!$H$3,BG66)</f>
        <v>0</v>
      </c>
      <c r="BR66" s="14">
        <f t="shared" si="43"/>
        <v>0</v>
      </c>
      <c r="BS66" s="14">
        <f t="shared" si="44"/>
        <v>0</v>
      </c>
      <c r="BV66" s="14">
        <f>IF($BU$2=Alapadat!$P66,Alapadat!$Q66,0)</f>
        <v>0</v>
      </c>
      <c r="BW66" s="14">
        <f>IF($BU$2=Alapadat!$P66,Alapadat!$R66,0)</f>
        <v>0</v>
      </c>
      <c r="BX66" s="14">
        <f t="shared" si="45"/>
        <v>0</v>
      </c>
      <c r="BY66" s="14">
        <f t="shared" si="46"/>
        <v>0</v>
      </c>
      <c r="BZ66" s="14">
        <f t="shared" si="47"/>
        <v>0</v>
      </c>
      <c r="CA66" s="14">
        <f t="shared" si="48"/>
        <v>0</v>
      </c>
      <c r="CB66" s="14">
        <f t="shared" si="49"/>
        <v>0</v>
      </c>
      <c r="CC66" s="14">
        <f t="shared" si="50"/>
        <v>0</v>
      </c>
      <c r="CE66" s="56">
        <f t="shared" si="51"/>
        <v>0</v>
      </c>
      <c r="CF66" s="14">
        <f>Szilv($BU$2,Eredmény!$H$3,BV66)</f>
        <v>0</v>
      </c>
      <c r="CG66" s="14">
        <f t="shared" si="52"/>
        <v>0</v>
      </c>
      <c r="CH66" s="14">
        <f t="shared" si="53"/>
        <v>0</v>
      </c>
      <c r="CK66" s="14">
        <f>IF($CJ$2=Alapadat!$P66,Alapadat!$Q66,0)</f>
        <v>0</v>
      </c>
      <c r="CL66" s="14">
        <f>IF($CJ$2=Alapadat!$P66,Alapadat!$R66,0)</f>
        <v>0</v>
      </c>
      <c r="CM66" s="14">
        <f t="shared" si="54"/>
        <v>0</v>
      </c>
      <c r="CN66" s="14">
        <f t="shared" si="55"/>
        <v>0</v>
      </c>
      <c r="CO66" s="14">
        <f t="shared" si="56"/>
        <v>0</v>
      </c>
      <c r="CP66" s="14">
        <f t="shared" si="57"/>
        <v>0</v>
      </c>
      <c r="CQ66" s="14">
        <f t="shared" si="58"/>
        <v>0</v>
      </c>
      <c r="CR66" s="14">
        <f t="shared" si="59"/>
        <v>0</v>
      </c>
      <c r="CT66" s="56">
        <f t="shared" si="60"/>
        <v>0</v>
      </c>
      <c r="CU66" s="14">
        <f>Szilv($CJ$2,Eredmény!$H$3,CK66)</f>
        <v>0</v>
      </c>
      <c r="CV66" s="14">
        <f t="shared" si="61"/>
        <v>0</v>
      </c>
      <c r="CW66" s="14">
        <f t="shared" si="62"/>
        <v>0</v>
      </c>
      <c r="CZ66" s="14">
        <f>IF($CY$2=Alapadat!$P66,Alapadat!$Q66,0)</f>
        <v>0</v>
      </c>
      <c r="DA66" s="14">
        <f>IF($CY$2=Alapadat!$P66,Alapadat!$R66,0)</f>
        <v>0</v>
      </c>
      <c r="DB66" s="14">
        <f t="shared" si="63"/>
        <v>0</v>
      </c>
      <c r="DC66" s="14">
        <f t="shared" si="64"/>
        <v>0</v>
      </c>
      <c r="DD66" s="14">
        <f t="shared" si="65"/>
        <v>0</v>
      </c>
      <c r="DE66" s="14">
        <f t="shared" si="66"/>
        <v>0</v>
      </c>
      <c r="DF66" s="14">
        <f t="shared" si="67"/>
        <v>0</v>
      </c>
      <c r="DG66" s="14">
        <f t="shared" si="68"/>
        <v>0</v>
      </c>
      <c r="DI66" s="56">
        <f t="shared" si="69"/>
        <v>0</v>
      </c>
      <c r="DJ66" s="14">
        <f>Szilv($CY$2,Eredmény!$H$3,CZ66)</f>
        <v>0</v>
      </c>
      <c r="DK66" s="14">
        <f t="shared" si="70"/>
        <v>0</v>
      </c>
      <c r="DL66" s="14">
        <f t="shared" si="71"/>
        <v>0</v>
      </c>
      <c r="DO66" s="14">
        <f>IF($DN$2=Alapadat!$P66,Alapadat!$Q66,0)</f>
        <v>0</v>
      </c>
      <c r="DP66" s="14">
        <f>IF($DN$2=Alapadat!$P66,Alapadat!$R66,0)</f>
        <v>0</v>
      </c>
      <c r="DQ66" s="14">
        <f t="shared" si="72"/>
        <v>0</v>
      </c>
      <c r="DR66" s="14">
        <f t="shared" si="73"/>
        <v>0</v>
      </c>
      <c r="DS66" s="14">
        <f t="shared" si="74"/>
        <v>0</v>
      </c>
      <c r="DT66" s="14">
        <f t="shared" si="75"/>
        <v>0</v>
      </c>
      <c r="DU66" s="14">
        <f t="shared" si="76"/>
        <v>0</v>
      </c>
      <c r="DV66" s="14">
        <f t="shared" si="77"/>
        <v>0</v>
      </c>
      <c r="DX66" s="56">
        <f t="shared" si="78"/>
        <v>0</v>
      </c>
      <c r="DY66" s="14">
        <f>Szilv($DN$2,Eredmény!$H$3,DO66)</f>
        <v>0</v>
      </c>
      <c r="DZ66" s="14">
        <f t="shared" si="79"/>
        <v>0</v>
      </c>
      <c r="EA66" s="14">
        <f t="shared" si="80"/>
        <v>0</v>
      </c>
      <c r="EE66" s="17"/>
      <c r="EF66" s="17"/>
      <c r="EG66" s="17"/>
      <c r="EH66" s="17"/>
      <c r="ET66" s="17"/>
      <c r="EU66" s="17"/>
      <c r="EV66" s="17"/>
      <c r="EW66" s="17"/>
      <c r="FI66" s="17"/>
      <c r="FJ66" s="17"/>
      <c r="FK66" s="17"/>
      <c r="FL66" s="17"/>
    </row>
    <row r="67" spans="2:168">
      <c r="B67" s="14">
        <f>IF($A$2=Alapadat!$P67,Alapadat!$Q67,0)</f>
        <v>0</v>
      </c>
      <c r="C67" s="14">
        <f>IF($A$2=Alapadat!$P67,Alapadat!$R67,0)</f>
        <v>0</v>
      </c>
      <c r="D67" s="14">
        <f t="shared" ref="D67:D130" si="82">IF(C67&gt;0,B67,0)</f>
        <v>0</v>
      </c>
      <c r="E67" s="14">
        <f t="shared" ref="E67:E130" si="83">IF(C67&gt;0,LN(B67),0)</f>
        <v>0</v>
      </c>
      <c r="F67" s="14">
        <f t="shared" ref="F67:F130" si="84">(E67^2)</f>
        <v>0</v>
      </c>
      <c r="G67" s="14">
        <f t="shared" ref="G67:G130" si="85">(C67^2)</f>
        <v>0</v>
      </c>
      <c r="H67" s="14">
        <f t="shared" ref="H67:H130" si="86">(E67*C67)</f>
        <v>0</v>
      </c>
      <c r="I67" s="14">
        <f t="shared" ref="I67:I130" si="87">IF(B67=0,0,IF(C67&gt;0,C67,IF(J$1&lt;2,0,($J$14+$J$11*LN(B67)))))</f>
        <v>0</v>
      </c>
      <c r="L67" s="56">
        <f t="shared" ref="L67:L130" si="88">(B67/200)^2*PI()</f>
        <v>0</v>
      </c>
      <c r="M67" s="14">
        <f>Szilv($A$2,Eredmény!$H$3,B67)</f>
        <v>0</v>
      </c>
      <c r="N67" s="14">
        <f t="shared" ref="N67:N130" si="89">skf_b2($A$2,B67,I67)</f>
        <v>0</v>
      </c>
      <c r="O67" s="14">
        <f t="shared" ref="O67:O130" si="90">IF(B67&gt;0,1,0)</f>
        <v>0</v>
      </c>
      <c r="Q67" s="14">
        <f>IF($P$2=Alapadat!$P67,Alapadat!$Q67,0)</f>
        <v>0</v>
      </c>
      <c r="R67" s="14">
        <f>IF($P$2=Alapadat!$P67,Alapadat!$R67,0)</f>
        <v>0</v>
      </c>
      <c r="S67" s="14">
        <f t="shared" ref="S67:S130" si="91">IF(R67&gt;0,Q67,0)</f>
        <v>0</v>
      </c>
      <c r="T67" s="14">
        <f t="shared" ref="T67:T130" si="92">IF(R67&gt;0,LN(Q67),0)</f>
        <v>0</v>
      </c>
      <c r="U67" s="14">
        <f t="shared" ref="U67:U130" si="93">(T67^2)</f>
        <v>0</v>
      </c>
      <c r="V67" s="14">
        <f t="shared" ref="V67:V130" si="94">(R67^2)</f>
        <v>0</v>
      </c>
      <c r="W67" s="14">
        <f t="shared" ref="W67:W130" si="95">(T67*R67)</f>
        <v>0</v>
      </c>
      <c r="X67" s="14">
        <f t="shared" ref="X67:X130" si="96">IF(Q67=0,0,IF(R67&gt;0,R67,IF(Y$1&lt;2,0,($Y$14+$Y$11*LN(Q67)))))</f>
        <v>0</v>
      </c>
      <c r="Z67" s="56">
        <f t="shared" si="81"/>
        <v>0</v>
      </c>
      <c r="AA67" s="14">
        <f>Szilv($P$2,Eredmény!$H$3,Q67)</f>
        <v>0</v>
      </c>
      <c r="AB67" s="14">
        <f t="shared" ref="AB67:AB130" si="97">skf_b2($P$2,Q67,X67)</f>
        <v>0</v>
      </c>
      <c r="AC67" s="14">
        <f t="shared" ref="AC67:AC130" si="98">IF(Q67&gt;0,1,0)</f>
        <v>0</v>
      </c>
      <c r="AE67" s="14">
        <f>IF($AD$2=Alapadat!$P67,Alapadat!$Q67,0)</f>
        <v>0</v>
      </c>
      <c r="AF67" s="14">
        <f>IF($AD$2=Alapadat!$P67,Alapadat!$R67,0)</f>
        <v>0</v>
      </c>
      <c r="AG67" s="14">
        <f t="shared" ref="AG67:AG130" si="99">IF(AF67&gt;0,AE67,0)</f>
        <v>0</v>
      </c>
      <c r="AH67" s="14">
        <f t="shared" ref="AH67:AH130" si="100">IF(AF67&gt;0,LN(AE67),0)</f>
        <v>0</v>
      </c>
      <c r="AI67" s="14">
        <f t="shared" ref="AI67:AI130" si="101">(AH67^2)</f>
        <v>0</v>
      </c>
      <c r="AJ67" s="14">
        <f t="shared" ref="AJ67:AJ130" si="102">(AF67^2)</f>
        <v>0</v>
      </c>
      <c r="AK67" s="14">
        <f t="shared" ref="AK67:AK130" si="103">(AH67*AF67)</f>
        <v>0</v>
      </c>
      <c r="AL67" s="14">
        <f t="shared" ref="AL67:AL130" si="104">IF(AE67=0,0,IF(AF67&gt;0,AF67,IF(AM$1&lt;2,0,($AM$14+$AM$11*LN(AE67)))))</f>
        <v>0</v>
      </c>
      <c r="AN67" s="56">
        <f t="shared" ref="AN67:AN130" si="105">(AE67/200)^2*PI()</f>
        <v>0</v>
      </c>
      <c r="AO67" s="14">
        <f>Szilv($AD$2,Eredmény!$H$3,AE67)</f>
        <v>0</v>
      </c>
      <c r="AP67" s="14">
        <f t="shared" ref="AP67:AP130" si="106">skf_b2($AD$2,AE67,AL67)</f>
        <v>0</v>
      </c>
      <c r="AQ67" s="14">
        <f t="shared" ref="AQ67:AQ130" si="107">IF(AE67&gt;0,1,0)</f>
        <v>0</v>
      </c>
      <c r="AS67" s="14">
        <f>IF($AR$2=Alapadat!$P67,Alapadat!$Q67,0)</f>
        <v>0</v>
      </c>
      <c r="AT67" s="14">
        <f>IF($AR$2=Alapadat!$P67,Alapadat!$R67,0)</f>
        <v>0</v>
      </c>
      <c r="AU67" s="14">
        <f t="shared" ref="AU67:AU130" si="108">IF(AT67&gt;0,AS67,0)</f>
        <v>0</v>
      </c>
      <c r="AV67" s="14">
        <f t="shared" ref="AV67:AV130" si="109">IF(AT67&gt;0,LN(AS67),0)</f>
        <v>0</v>
      </c>
      <c r="AW67" s="14">
        <f t="shared" ref="AW67:AW130" si="110">(AV67^2)</f>
        <v>0</v>
      </c>
      <c r="AX67" s="14">
        <f t="shared" ref="AX67:AX130" si="111">(AT67^2)</f>
        <v>0</v>
      </c>
      <c r="AY67" s="14">
        <f t="shared" ref="AY67:AY130" si="112">(AV67*AT67)</f>
        <v>0</v>
      </c>
      <c r="AZ67" s="14">
        <f t="shared" ref="AZ67:AZ130" si="113">IF(AS67=0,0,IF(AT67&gt;0,AT67,IF(BA$1&lt;2,0,($BA$14+$BA$11*LN(AS67)))))</f>
        <v>0</v>
      </c>
      <c r="BB67" s="56">
        <f t="shared" ref="BB67:BB130" si="114">(AS67/200)^2*PI()</f>
        <v>0</v>
      </c>
      <c r="BC67" s="14">
        <f>Szilv($AR$2,Eredmény!$H$3,AS67)</f>
        <v>0</v>
      </c>
      <c r="BD67" s="14">
        <f t="shared" ref="BD67:BD130" si="115">skf_b2($AR$2,AS67,AZ67)</f>
        <v>0</v>
      </c>
      <c r="BE67" s="14">
        <f t="shared" ref="BE67:BE130" si="116">IF(AS67&gt;0,1,0)</f>
        <v>0</v>
      </c>
      <c r="BG67" s="14">
        <f>IF($BF$2=Alapadat!$P67,Alapadat!$Q67,0)</f>
        <v>0</v>
      </c>
      <c r="BH67" s="14">
        <f>IF($BF$2=Alapadat!$P67,Alapadat!$R67,0)</f>
        <v>0</v>
      </c>
      <c r="BI67" s="14">
        <f t="shared" ref="BI67:BI130" si="117">IF(BH67&gt;0,BG67,0)</f>
        <v>0</v>
      </c>
      <c r="BJ67" s="14">
        <f t="shared" ref="BJ67:BJ130" si="118">IF(BH67&gt;0,LN(BG67),0)</f>
        <v>0</v>
      </c>
      <c r="BK67" s="14">
        <f t="shared" ref="BK67:BK130" si="119">(BJ67^2)</f>
        <v>0</v>
      </c>
      <c r="BL67" s="14">
        <f t="shared" ref="BL67:BL130" si="120">(BH67^2)</f>
        <v>0</v>
      </c>
      <c r="BM67" s="14">
        <f t="shared" ref="BM67:BM130" si="121">(BJ67*BH67)</f>
        <v>0</v>
      </c>
      <c r="BN67" s="14">
        <f t="shared" ref="BN67:BN130" si="122">IF(BG67=0,0,IF(BH67&gt;0,BH67,IF(BO$1&lt;2,0,($BO$14+$BO$11*LN(BG67)))))</f>
        <v>0</v>
      </c>
      <c r="BP67" s="56">
        <f t="shared" ref="BP67:BP130" si="123">(BG67/200)^2*PI()</f>
        <v>0</v>
      </c>
      <c r="BQ67" s="14">
        <f>Szilv($BF$2,Eredmény!$H$3,BG67)</f>
        <v>0</v>
      </c>
      <c r="BR67" s="14">
        <f t="shared" ref="BR67:BR130" si="124">skf_b2($BF$2,BG67,BN67)</f>
        <v>0</v>
      </c>
      <c r="BS67" s="14">
        <f t="shared" ref="BS67:BS130" si="125">IF(BG67&gt;0,1,0)</f>
        <v>0</v>
      </c>
      <c r="BV67" s="14">
        <f>IF($BU$2=Alapadat!$P67,Alapadat!$Q67,0)</f>
        <v>0</v>
      </c>
      <c r="BW67" s="14">
        <f>IF($BU$2=Alapadat!$P67,Alapadat!$R67,0)</f>
        <v>0</v>
      </c>
      <c r="BX67" s="14">
        <f t="shared" ref="BX67:BX130" si="126">IF(BW67&gt;0,BV67,0)</f>
        <v>0</v>
      </c>
      <c r="BY67" s="14">
        <f t="shared" ref="BY67:BY130" si="127">IF(BW67&gt;0,LN(BV67),0)</f>
        <v>0</v>
      </c>
      <c r="BZ67" s="14">
        <f t="shared" ref="BZ67:BZ130" si="128">(BY67^2)</f>
        <v>0</v>
      </c>
      <c r="CA67" s="14">
        <f t="shared" ref="CA67:CA130" si="129">(BW67^2)</f>
        <v>0</v>
      </c>
      <c r="CB67" s="14">
        <f t="shared" ref="CB67:CB130" si="130">(BY67*BW67)</f>
        <v>0</v>
      </c>
      <c r="CC67" s="14">
        <f t="shared" ref="CC67:CC130" si="131">IF(BV67=0,0,IF(BW67&gt;0,BW67,IF(CD$1&lt;2,0,($CD$14+$CD$11*LN(BV67)))))</f>
        <v>0</v>
      </c>
      <c r="CE67" s="56">
        <f t="shared" ref="CE67:CE130" si="132">(BV67/200)^2*PI()</f>
        <v>0</v>
      </c>
      <c r="CF67" s="14">
        <f>Szilv($BU$2,Eredmény!$H$3,BV67)</f>
        <v>0</v>
      </c>
      <c r="CG67" s="14">
        <f t="shared" ref="CG67:CG130" si="133">skf_b2($BU$2,BV67,CC67)</f>
        <v>0</v>
      </c>
      <c r="CH67" s="14">
        <f t="shared" ref="CH67:CH130" si="134">IF(BV67&gt;0,1,0)</f>
        <v>0</v>
      </c>
      <c r="CK67" s="14">
        <f>IF($CJ$2=Alapadat!$P67,Alapadat!$Q67,0)</f>
        <v>0</v>
      </c>
      <c r="CL67" s="14">
        <f>IF($CJ$2=Alapadat!$P67,Alapadat!$R67,0)</f>
        <v>0</v>
      </c>
      <c r="CM67" s="14">
        <f t="shared" ref="CM67:CM130" si="135">IF(CL67&gt;0,CK67,0)</f>
        <v>0</v>
      </c>
      <c r="CN67" s="14">
        <f t="shared" ref="CN67:CN130" si="136">IF(CL67&gt;0,LN(CK67),0)</f>
        <v>0</v>
      </c>
      <c r="CO67" s="14">
        <f t="shared" ref="CO67:CO130" si="137">(CN67^2)</f>
        <v>0</v>
      </c>
      <c r="CP67" s="14">
        <f t="shared" ref="CP67:CP130" si="138">(CL67^2)</f>
        <v>0</v>
      </c>
      <c r="CQ67" s="14">
        <f t="shared" ref="CQ67:CQ130" si="139">(CN67*CL67)</f>
        <v>0</v>
      </c>
      <c r="CR67" s="14">
        <f t="shared" ref="CR67:CR130" si="140">IF(CK67=0,0,IF(CL67&gt;0,CL67,IF(CS$1&lt;2,0,($CS$14+$CS$11*LN(CK67)))))</f>
        <v>0</v>
      </c>
      <c r="CT67" s="56">
        <f t="shared" ref="CT67:CT130" si="141">(CK67/200)^2*PI()</f>
        <v>0</v>
      </c>
      <c r="CU67" s="14">
        <f>Szilv($CJ$2,Eredmény!$H$3,CK67)</f>
        <v>0</v>
      </c>
      <c r="CV67" s="14">
        <f t="shared" ref="CV67:CV130" si="142">skf_b2($CJ$2,CK67,CR67)</f>
        <v>0</v>
      </c>
      <c r="CW67" s="14">
        <f t="shared" ref="CW67:CW130" si="143">IF(CK67&gt;0,1,0)</f>
        <v>0</v>
      </c>
      <c r="CZ67" s="14">
        <f>IF($CY$2=Alapadat!$P67,Alapadat!$Q67,0)</f>
        <v>0</v>
      </c>
      <c r="DA67" s="14">
        <f>IF($CY$2=Alapadat!$P67,Alapadat!$R67,0)</f>
        <v>0</v>
      </c>
      <c r="DB67" s="14">
        <f t="shared" ref="DB67:DB130" si="144">IF(DA67&gt;0,CZ67,0)</f>
        <v>0</v>
      </c>
      <c r="DC67" s="14">
        <f t="shared" ref="DC67:DC130" si="145">IF(DA67&gt;0,LN(CZ67),0)</f>
        <v>0</v>
      </c>
      <c r="DD67" s="14">
        <f t="shared" ref="DD67:DD130" si="146">(DC67^2)</f>
        <v>0</v>
      </c>
      <c r="DE67" s="14">
        <f t="shared" ref="DE67:DE130" si="147">(DA67^2)</f>
        <v>0</v>
      </c>
      <c r="DF67" s="14">
        <f t="shared" ref="DF67:DF130" si="148">(DC67*DA67)</f>
        <v>0</v>
      </c>
      <c r="DG67" s="14">
        <f t="shared" ref="DG67:DG130" si="149">IF(CZ67=0,0,IF(DA67&gt;0,DA67,IF(DH$1&lt;2,0,($DH$14+$DH$11*LN(CZ67)))))</f>
        <v>0</v>
      </c>
      <c r="DI67" s="56">
        <f t="shared" ref="DI67:DI130" si="150">(CZ67/200)^2*PI()</f>
        <v>0</v>
      </c>
      <c r="DJ67" s="14">
        <f>Szilv($CY$2,Eredmény!$H$3,CZ67)</f>
        <v>0</v>
      </c>
      <c r="DK67" s="14">
        <f t="shared" ref="DK67:DK130" si="151">skf_b2($CY$2,CZ67,DG67)</f>
        <v>0</v>
      </c>
      <c r="DL67" s="14">
        <f t="shared" ref="DL67:DL130" si="152">IF(CZ67&gt;0,1,0)</f>
        <v>0</v>
      </c>
      <c r="DO67" s="14">
        <f>IF($DN$2=Alapadat!$P67,Alapadat!$Q67,0)</f>
        <v>0</v>
      </c>
      <c r="DP67" s="14">
        <f>IF($DN$2=Alapadat!$P67,Alapadat!$R67,0)</f>
        <v>0</v>
      </c>
      <c r="DQ67" s="14">
        <f t="shared" ref="DQ67:DQ130" si="153">IF(DP67&gt;0,DO67,0)</f>
        <v>0</v>
      </c>
      <c r="DR67" s="14">
        <f t="shared" ref="DR67:DR130" si="154">IF(DP67&gt;0,LN(DO67),0)</f>
        <v>0</v>
      </c>
      <c r="DS67" s="14">
        <f t="shared" ref="DS67:DS130" si="155">(DR67^2)</f>
        <v>0</v>
      </c>
      <c r="DT67" s="14">
        <f t="shared" ref="DT67:DT130" si="156">(DP67^2)</f>
        <v>0</v>
      </c>
      <c r="DU67" s="14">
        <f t="shared" ref="DU67:DU130" si="157">(DR67*DP67)</f>
        <v>0</v>
      </c>
      <c r="DV67" s="14">
        <f t="shared" ref="DV67:DV130" si="158">IF(DO67=0,0,IF(DP67&gt;0,DP67,IF(DW$1&lt;2,0,($DW$14+$DW$11*LN(DO67)))))</f>
        <v>0</v>
      </c>
      <c r="DX67" s="56">
        <f t="shared" ref="DX67:DX130" si="159">(DO67/200)^2*PI()</f>
        <v>0</v>
      </c>
      <c r="DY67" s="14">
        <f>Szilv($DN$2,Eredmény!$H$3,DO67)</f>
        <v>0</v>
      </c>
      <c r="DZ67" s="14">
        <f t="shared" ref="DZ67:DZ130" si="160">skf_b2($DN$2,DO67,DV67)</f>
        <v>0</v>
      </c>
      <c r="EA67" s="14">
        <f t="shared" ref="EA67:EA130" si="161">IF(DO67&gt;0,1,0)</f>
        <v>0</v>
      </c>
      <c r="EE67" s="17"/>
      <c r="EF67" s="17"/>
      <c r="EG67" s="17"/>
      <c r="EH67" s="17"/>
      <c r="ET67" s="17"/>
      <c r="EU67" s="17"/>
      <c r="EV67" s="17"/>
      <c r="EW67" s="17"/>
      <c r="FI67" s="17"/>
      <c r="FJ67" s="17"/>
      <c r="FK67" s="17"/>
      <c r="FL67" s="17"/>
    </row>
    <row r="68" spans="2:168">
      <c r="B68" s="14">
        <f>IF($A$2=Alapadat!$P68,Alapadat!$Q68,0)</f>
        <v>0</v>
      </c>
      <c r="C68" s="14">
        <f>IF($A$2=Alapadat!$P68,Alapadat!$R68,0)</f>
        <v>0</v>
      </c>
      <c r="D68" s="14">
        <f t="shared" si="82"/>
        <v>0</v>
      </c>
      <c r="E68" s="14">
        <f t="shared" si="83"/>
        <v>0</v>
      </c>
      <c r="F68" s="14">
        <f t="shared" si="84"/>
        <v>0</v>
      </c>
      <c r="G68" s="14">
        <f t="shared" si="85"/>
        <v>0</v>
      </c>
      <c r="H68" s="14">
        <f t="shared" si="86"/>
        <v>0</v>
      </c>
      <c r="I68" s="14">
        <f t="shared" si="87"/>
        <v>0</v>
      </c>
      <c r="L68" s="56">
        <f t="shared" si="88"/>
        <v>0</v>
      </c>
      <c r="M68" s="14">
        <f>Szilv($A$2,Eredmény!$H$3,B68)</f>
        <v>0</v>
      </c>
      <c r="N68" s="14">
        <f t="shared" si="89"/>
        <v>0</v>
      </c>
      <c r="O68" s="14">
        <f t="shared" si="90"/>
        <v>0</v>
      </c>
      <c r="Q68" s="14">
        <f>IF($P$2=Alapadat!$P68,Alapadat!$Q68,0)</f>
        <v>0</v>
      </c>
      <c r="R68" s="14">
        <f>IF($P$2=Alapadat!$P68,Alapadat!$R68,0)</f>
        <v>0</v>
      </c>
      <c r="S68" s="14">
        <f t="shared" si="91"/>
        <v>0</v>
      </c>
      <c r="T68" s="14">
        <f t="shared" si="92"/>
        <v>0</v>
      </c>
      <c r="U68" s="14">
        <f t="shared" si="93"/>
        <v>0</v>
      </c>
      <c r="V68" s="14">
        <f t="shared" si="94"/>
        <v>0</v>
      </c>
      <c r="W68" s="14">
        <f t="shared" si="95"/>
        <v>0</v>
      </c>
      <c r="X68" s="14">
        <f t="shared" si="96"/>
        <v>0</v>
      </c>
      <c r="Z68" s="56">
        <f t="shared" si="81"/>
        <v>0</v>
      </c>
      <c r="AA68" s="14">
        <f>Szilv($P$2,Eredmény!$H$3,Q68)</f>
        <v>0</v>
      </c>
      <c r="AB68" s="14">
        <f t="shared" si="97"/>
        <v>0</v>
      </c>
      <c r="AC68" s="14">
        <f t="shared" si="98"/>
        <v>0</v>
      </c>
      <c r="AE68" s="14">
        <f>IF($AD$2=Alapadat!$P68,Alapadat!$Q68,0)</f>
        <v>0</v>
      </c>
      <c r="AF68" s="14">
        <f>IF($AD$2=Alapadat!$P68,Alapadat!$R68,0)</f>
        <v>0</v>
      </c>
      <c r="AG68" s="14">
        <f t="shared" si="99"/>
        <v>0</v>
      </c>
      <c r="AH68" s="14">
        <f t="shared" si="100"/>
        <v>0</v>
      </c>
      <c r="AI68" s="14">
        <f t="shared" si="101"/>
        <v>0</v>
      </c>
      <c r="AJ68" s="14">
        <f t="shared" si="102"/>
        <v>0</v>
      </c>
      <c r="AK68" s="14">
        <f t="shared" si="103"/>
        <v>0</v>
      </c>
      <c r="AL68" s="14">
        <f t="shared" si="104"/>
        <v>0</v>
      </c>
      <c r="AN68" s="56">
        <f t="shared" si="105"/>
        <v>0</v>
      </c>
      <c r="AO68" s="14">
        <f>Szilv($AD$2,Eredmény!$H$3,AE68)</f>
        <v>0</v>
      </c>
      <c r="AP68" s="14">
        <f t="shared" si="106"/>
        <v>0</v>
      </c>
      <c r="AQ68" s="14">
        <f t="shared" si="107"/>
        <v>0</v>
      </c>
      <c r="AS68" s="14">
        <f>IF($AR$2=Alapadat!$P68,Alapadat!$Q68,0)</f>
        <v>0</v>
      </c>
      <c r="AT68" s="14">
        <f>IF($AR$2=Alapadat!$P68,Alapadat!$R68,0)</f>
        <v>0</v>
      </c>
      <c r="AU68" s="14">
        <f t="shared" si="108"/>
        <v>0</v>
      </c>
      <c r="AV68" s="14">
        <f t="shared" si="109"/>
        <v>0</v>
      </c>
      <c r="AW68" s="14">
        <f t="shared" si="110"/>
        <v>0</v>
      </c>
      <c r="AX68" s="14">
        <f t="shared" si="111"/>
        <v>0</v>
      </c>
      <c r="AY68" s="14">
        <f t="shared" si="112"/>
        <v>0</v>
      </c>
      <c r="AZ68" s="14">
        <f t="shared" si="113"/>
        <v>0</v>
      </c>
      <c r="BB68" s="56">
        <f t="shared" si="114"/>
        <v>0</v>
      </c>
      <c r="BC68" s="14">
        <f>Szilv($AR$2,Eredmény!$H$3,AS68)</f>
        <v>0</v>
      </c>
      <c r="BD68" s="14">
        <f t="shared" si="115"/>
        <v>0</v>
      </c>
      <c r="BE68" s="14">
        <f t="shared" si="116"/>
        <v>0</v>
      </c>
      <c r="BG68" s="14">
        <f>IF($BF$2=Alapadat!$P68,Alapadat!$Q68,0)</f>
        <v>0</v>
      </c>
      <c r="BH68" s="14">
        <f>IF($BF$2=Alapadat!$P68,Alapadat!$R68,0)</f>
        <v>0</v>
      </c>
      <c r="BI68" s="14">
        <f t="shared" si="117"/>
        <v>0</v>
      </c>
      <c r="BJ68" s="14">
        <f t="shared" si="118"/>
        <v>0</v>
      </c>
      <c r="BK68" s="14">
        <f t="shared" si="119"/>
        <v>0</v>
      </c>
      <c r="BL68" s="14">
        <f t="shared" si="120"/>
        <v>0</v>
      </c>
      <c r="BM68" s="14">
        <f t="shared" si="121"/>
        <v>0</v>
      </c>
      <c r="BN68" s="14">
        <f t="shared" si="122"/>
        <v>0</v>
      </c>
      <c r="BP68" s="56">
        <f t="shared" si="123"/>
        <v>0</v>
      </c>
      <c r="BQ68" s="14">
        <f>Szilv($BF$2,Eredmény!$H$3,BG68)</f>
        <v>0</v>
      </c>
      <c r="BR68" s="14">
        <f t="shared" si="124"/>
        <v>0</v>
      </c>
      <c r="BS68" s="14">
        <f t="shared" si="125"/>
        <v>0</v>
      </c>
      <c r="BV68" s="14">
        <f>IF($BU$2=Alapadat!$P68,Alapadat!$Q68,0)</f>
        <v>0</v>
      </c>
      <c r="BW68" s="14">
        <f>IF($BU$2=Alapadat!$P68,Alapadat!$R68,0)</f>
        <v>0</v>
      </c>
      <c r="BX68" s="14">
        <f t="shared" si="126"/>
        <v>0</v>
      </c>
      <c r="BY68" s="14">
        <f t="shared" si="127"/>
        <v>0</v>
      </c>
      <c r="BZ68" s="14">
        <f t="shared" si="128"/>
        <v>0</v>
      </c>
      <c r="CA68" s="14">
        <f t="shared" si="129"/>
        <v>0</v>
      </c>
      <c r="CB68" s="14">
        <f t="shared" si="130"/>
        <v>0</v>
      </c>
      <c r="CC68" s="14">
        <f t="shared" si="131"/>
        <v>0</v>
      </c>
      <c r="CE68" s="56">
        <f t="shared" si="132"/>
        <v>0</v>
      </c>
      <c r="CF68" s="14">
        <f>Szilv($BU$2,Eredmény!$H$3,BV68)</f>
        <v>0</v>
      </c>
      <c r="CG68" s="14">
        <f t="shared" si="133"/>
        <v>0</v>
      </c>
      <c r="CH68" s="14">
        <f t="shared" si="134"/>
        <v>0</v>
      </c>
      <c r="CK68" s="14">
        <f>IF($CJ$2=Alapadat!$P68,Alapadat!$Q68,0)</f>
        <v>0</v>
      </c>
      <c r="CL68" s="14">
        <f>IF($CJ$2=Alapadat!$P68,Alapadat!$R68,0)</f>
        <v>0</v>
      </c>
      <c r="CM68" s="14">
        <f t="shared" si="135"/>
        <v>0</v>
      </c>
      <c r="CN68" s="14">
        <f t="shared" si="136"/>
        <v>0</v>
      </c>
      <c r="CO68" s="14">
        <f t="shared" si="137"/>
        <v>0</v>
      </c>
      <c r="CP68" s="14">
        <f t="shared" si="138"/>
        <v>0</v>
      </c>
      <c r="CQ68" s="14">
        <f t="shared" si="139"/>
        <v>0</v>
      </c>
      <c r="CR68" s="14">
        <f t="shared" si="140"/>
        <v>0</v>
      </c>
      <c r="CT68" s="56">
        <f t="shared" si="141"/>
        <v>0</v>
      </c>
      <c r="CU68" s="14">
        <f>Szilv($CJ$2,Eredmény!$H$3,CK68)</f>
        <v>0</v>
      </c>
      <c r="CV68" s="14">
        <f t="shared" si="142"/>
        <v>0</v>
      </c>
      <c r="CW68" s="14">
        <f t="shared" si="143"/>
        <v>0</v>
      </c>
      <c r="CZ68" s="14">
        <f>IF($CY$2=Alapadat!$P68,Alapadat!$Q68,0)</f>
        <v>0</v>
      </c>
      <c r="DA68" s="14">
        <f>IF($CY$2=Alapadat!$P68,Alapadat!$R68,0)</f>
        <v>0</v>
      </c>
      <c r="DB68" s="14">
        <f t="shared" si="144"/>
        <v>0</v>
      </c>
      <c r="DC68" s="14">
        <f t="shared" si="145"/>
        <v>0</v>
      </c>
      <c r="DD68" s="14">
        <f t="shared" si="146"/>
        <v>0</v>
      </c>
      <c r="DE68" s="14">
        <f t="shared" si="147"/>
        <v>0</v>
      </c>
      <c r="DF68" s="14">
        <f t="shared" si="148"/>
        <v>0</v>
      </c>
      <c r="DG68" s="14">
        <f t="shared" si="149"/>
        <v>0</v>
      </c>
      <c r="DI68" s="56">
        <f t="shared" si="150"/>
        <v>0</v>
      </c>
      <c r="DJ68" s="14">
        <f>Szilv($CY$2,Eredmény!$H$3,CZ68)</f>
        <v>0</v>
      </c>
      <c r="DK68" s="14">
        <f t="shared" si="151"/>
        <v>0</v>
      </c>
      <c r="DL68" s="14">
        <f t="shared" si="152"/>
        <v>0</v>
      </c>
      <c r="DO68" s="14">
        <f>IF($DN$2=Alapadat!$P68,Alapadat!$Q68,0)</f>
        <v>0</v>
      </c>
      <c r="DP68" s="14">
        <f>IF($DN$2=Alapadat!$P68,Alapadat!$R68,0)</f>
        <v>0</v>
      </c>
      <c r="DQ68" s="14">
        <f t="shared" si="153"/>
        <v>0</v>
      </c>
      <c r="DR68" s="14">
        <f t="shared" si="154"/>
        <v>0</v>
      </c>
      <c r="DS68" s="14">
        <f t="shared" si="155"/>
        <v>0</v>
      </c>
      <c r="DT68" s="14">
        <f t="shared" si="156"/>
        <v>0</v>
      </c>
      <c r="DU68" s="14">
        <f t="shared" si="157"/>
        <v>0</v>
      </c>
      <c r="DV68" s="14">
        <f t="shared" si="158"/>
        <v>0</v>
      </c>
      <c r="DX68" s="56">
        <f t="shared" si="159"/>
        <v>0</v>
      </c>
      <c r="DY68" s="14">
        <f>Szilv($DN$2,Eredmény!$H$3,DO68)</f>
        <v>0</v>
      </c>
      <c r="DZ68" s="14">
        <f t="shared" si="160"/>
        <v>0</v>
      </c>
      <c r="EA68" s="14">
        <f t="shared" si="161"/>
        <v>0</v>
      </c>
      <c r="EE68" s="17"/>
      <c r="EF68" s="17"/>
      <c r="EG68" s="17"/>
      <c r="EH68" s="17"/>
      <c r="ET68" s="17"/>
      <c r="EU68" s="17"/>
      <c r="EV68" s="17"/>
      <c r="EW68" s="17"/>
      <c r="FI68" s="17"/>
      <c r="FJ68" s="17"/>
      <c r="FK68" s="17"/>
      <c r="FL68" s="17"/>
    </row>
    <row r="69" spans="2:168">
      <c r="B69" s="14">
        <f>IF($A$2=Alapadat!$P69,Alapadat!$Q69,0)</f>
        <v>0</v>
      </c>
      <c r="C69" s="14">
        <f>IF($A$2=Alapadat!$P69,Alapadat!$R69,0)</f>
        <v>0</v>
      </c>
      <c r="D69" s="14">
        <f t="shared" si="82"/>
        <v>0</v>
      </c>
      <c r="E69" s="14">
        <f t="shared" si="83"/>
        <v>0</v>
      </c>
      <c r="F69" s="14">
        <f t="shared" si="84"/>
        <v>0</v>
      </c>
      <c r="G69" s="14">
        <f t="shared" si="85"/>
        <v>0</v>
      </c>
      <c r="H69" s="14">
        <f t="shared" si="86"/>
        <v>0</v>
      </c>
      <c r="I69" s="14">
        <f t="shared" si="87"/>
        <v>0</v>
      </c>
      <c r="L69" s="56">
        <f t="shared" si="88"/>
        <v>0</v>
      </c>
      <c r="M69" s="14">
        <f>Szilv($A$2,Eredmény!$H$3,B69)</f>
        <v>0</v>
      </c>
      <c r="N69" s="14">
        <f t="shared" si="89"/>
        <v>0</v>
      </c>
      <c r="O69" s="14">
        <f t="shared" si="90"/>
        <v>0</v>
      </c>
      <c r="Q69" s="14">
        <f>IF($P$2=Alapadat!$P69,Alapadat!$Q69,0)</f>
        <v>0</v>
      </c>
      <c r="R69" s="14">
        <f>IF($P$2=Alapadat!$P69,Alapadat!$R69,0)</f>
        <v>0</v>
      </c>
      <c r="S69" s="14">
        <f t="shared" si="91"/>
        <v>0</v>
      </c>
      <c r="T69" s="14">
        <f t="shared" si="92"/>
        <v>0</v>
      </c>
      <c r="U69" s="14">
        <f t="shared" si="93"/>
        <v>0</v>
      </c>
      <c r="V69" s="14">
        <f t="shared" si="94"/>
        <v>0</v>
      </c>
      <c r="W69" s="14">
        <f t="shared" si="95"/>
        <v>0</v>
      </c>
      <c r="X69" s="14">
        <f t="shared" si="96"/>
        <v>0</v>
      </c>
      <c r="Z69" s="56">
        <f t="shared" si="81"/>
        <v>0</v>
      </c>
      <c r="AA69" s="14">
        <f>Szilv($P$2,Eredmény!$H$3,Q69)</f>
        <v>0</v>
      </c>
      <c r="AB69" s="14">
        <f t="shared" si="97"/>
        <v>0</v>
      </c>
      <c r="AC69" s="14">
        <f t="shared" si="98"/>
        <v>0</v>
      </c>
      <c r="AE69" s="14">
        <f>IF($AD$2=Alapadat!$P69,Alapadat!$Q69,0)</f>
        <v>0</v>
      </c>
      <c r="AF69" s="14">
        <f>IF($AD$2=Alapadat!$P69,Alapadat!$R69,0)</f>
        <v>0</v>
      </c>
      <c r="AG69" s="14">
        <f t="shared" si="99"/>
        <v>0</v>
      </c>
      <c r="AH69" s="14">
        <f t="shared" si="100"/>
        <v>0</v>
      </c>
      <c r="AI69" s="14">
        <f t="shared" si="101"/>
        <v>0</v>
      </c>
      <c r="AJ69" s="14">
        <f t="shared" si="102"/>
        <v>0</v>
      </c>
      <c r="AK69" s="14">
        <f t="shared" si="103"/>
        <v>0</v>
      </c>
      <c r="AL69" s="14">
        <f t="shared" si="104"/>
        <v>0</v>
      </c>
      <c r="AN69" s="56">
        <f t="shared" si="105"/>
        <v>0</v>
      </c>
      <c r="AO69" s="14">
        <f>Szilv($AD$2,Eredmény!$H$3,AE69)</f>
        <v>0</v>
      </c>
      <c r="AP69" s="14">
        <f t="shared" si="106"/>
        <v>0</v>
      </c>
      <c r="AQ69" s="14">
        <f t="shared" si="107"/>
        <v>0</v>
      </c>
      <c r="AS69" s="14">
        <f>IF($AR$2=Alapadat!$P69,Alapadat!$Q69,0)</f>
        <v>0</v>
      </c>
      <c r="AT69" s="14">
        <f>IF($AR$2=Alapadat!$P69,Alapadat!$R69,0)</f>
        <v>0</v>
      </c>
      <c r="AU69" s="14">
        <f t="shared" si="108"/>
        <v>0</v>
      </c>
      <c r="AV69" s="14">
        <f t="shared" si="109"/>
        <v>0</v>
      </c>
      <c r="AW69" s="14">
        <f t="shared" si="110"/>
        <v>0</v>
      </c>
      <c r="AX69" s="14">
        <f t="shared" si="111"/>
        <v>0</v>
      </c>
      <c r="AY69" s="14">
        <f t="shared" si="112"/>
        <v>0</v>
      </c>
      <c r="AZ69" s="14">
        <f t="shared" si="113"/>
        <v>0</v>
      </c>
      <c r="BB69" s="56">
        <f t="shared" si="114"/>
        <v>0</v>
      </c>
      <c r="BC69" s="14">
        <f>Szilv($AR$2,Eredmény!$H$3,AS69)</f>
        <v>0</v>
      </c>
      <c r="BD69" s="14">
        <f t="shared" si="115"/>
        <v>0</v>
      </c>
      <c r="BE69" s="14">
        <f t="shared" si="116"/>
        <v>0</v>
      </c>
      <c r="BG69" s="14">
        <f>IF($BF$2=Alapadat!$P69,Alapadat!$Q69,0)</f>
        <v>0</v>
      </c>
      <c r="BH69" s="14">
        <f>IF($BF$2=Alapadat!$P69,Alapadat!$R69,0)</f>
        <v>0</v>
      </c>
      <c r="BI69" s="14">
        <f t="shared" si="117"/>
        <v>0</v>
      </c>
      <c r="BJ69" s="14">
        <f t="shared" si="118"/>
        <v>0</v>
      </c>
      <c r="BK69" s="14">
        <f t="shared" si="119"/>
        <v>0</v>
      </c>
      <c r="BL69" s="14">
        <f t="shared" si="120"/>
        <v>0</v>
      </c>
      <c r="BM69" s="14">
        <f t="shared" si="121"/>
        <v>0</v>
      </c>
      <c r="BN69" s="14">
        <f t="shared" si="122"/>
        <v>0</v>
      </c>
      <c r="BP69" s="56">
        <f t="shared" si="123"/>
        <v>0</v>
      </c>
      <c r="BQ69" s="14">
        <f>Szilv($BF$2,Eredmény!$H$3,BG69)</f>
        <v>0</v>
      </c>
      <c r="BR69" s="14">
        <f t="shared" si="124"/>
        <v>0</v>
      </c>
      <c r="BS69" s="14">
        <f t="shared" si="125"/>
        <v>0</v>
      </c>
      <c r="BV69" s="14">
        <f>IF($BU$2=Alapadat!$P69,Alapadat!$Q69,0)</f>
        <v>0</v>
      </c>
      <c r="BW69" s="14">
        <f>IF($BU$2=Alapadat!$P69,Alapadat!$R69,0)</f>
        <v>0</v>
      </c>
      <c r="BX69" s="14">
        <f t="shared" si="126"/>
        <v>0</v>
      </c>
      <c r="BY69" s="14">
        <f t="shared" si="127"/>
        <v>0</v>
      </c>
      <c r="BZ69" s="14">
        <f t="shared" si="128"/>
        <v>0</v>
      </c>
      <c r="CA69" s="14">
        <f t="shared" si="129"/>
        <v>0</v>
      </c>
      <c r="CB69" s="14">
        <f t="shared" si="130"/>
        <v>0</v>
      </c>
      <c r="CC69" s="14">
        <f t="shared" si="131"/>
        <v>0</v>
      </c>
      <c r="CE69" s="56">
        <f t="shared" si="132"/>
        <v>0</v>
      </c>
      <c r="CF69" s="14">
        <f>Szilv($BU$2,Eredmény!$H$3,BV69)</f>
        <v>0</v>
      </c>
      <c r="CG69" s="14">
        <f t="shared" si="133"/>
        <v>0</v>
      </c>
      <c r="CH69" s="14">
        <f t="shared" si="134"/>
        <v>0</v>
      </c>
      <c r="CK69" s="14">
        <f>IF($CJ$2=Alapadat!$P69,Alapadat!$Q69,0)</f>
        <v>0</v>
      </c>
      <c r="CL69" s="14">
        <f>IF($CJ$2=Alapadat!$P69,Alapadat!$R69,0)</f>
        <v>0</v>
      </c>
      <c r="CM69" s="14">
        <f t="shared" si="135"/>
        <v>0</v>
      </c>
      <c r="CN69" s="14">
        <f t="shared" si="136"/>
        <v>0</v>
      </c>
      <c r="CO69" s="14">
        <f t="shared" si="137"/>
        <v>0</v>
      </c>
      <c r="CP69" s="14">
        <f t="shared" si="138"/>
        <v>0</v>
      </c>
      <c r="CQ69" s="14">
        <f t="shared" si="139"/>
        <v>0</v>
      </c>
      <c r="CR69" s="14">
        <f t="shared" si="140"/>
        <v>0</v>
      </c>
      <c r="CT69" s="56">
        <f t="shared" si="141"/>
        <v>0</v>
      </c>
      <c r="CU69" s="14">
        <f>Szilv($CJ$2,Eredmény!$H$3,CK69)</f>
        <v>0</v>
      </c>
      <c r="CV69" s="14">
        <f t="shared" si="142"/>
        <v>0</v>
      </c>
      <c r="CW69" s="14">
        <f t="shared" si="143"/>
        <v>0</v>
      </c>
      <c r="CZ69" s="14">
        <f>IF($CY$2=Alapadat!$P69,Alapadat!$Q69,0)</f>
        <v>0</v>
      </c>
      <c r="DA69" s="14">
        <f>IF($CY$2=Alapadat!$P69,Alapadat!$R69,0)</f>
        <v>0</v>
      </c>
      <c r="DB69" s="14">
        <f t="shared" si="144"/>
        <v>0</v>
      </c>
      <c r="DC69" s="14">
        <f t="shared" si="145"/>
        <v>0</v>
      </c>
      <c r="DD69" s="14">
        <f t="shared" si="146"/>
        <v>0</v>
      </c>
      <c r="DE69" s="14">
        <f t="shared" si="147"/>
        <v>0</v>
      </c>
      <c r="DF69" s="14">
        <f t="shared" si="148"/>
        <v>0</v>
      </c>
      <c r="DG69" s="14">
        <f t="shared" si="149"/>
        <v>0</v>
      </c>
      <c r="DI69" s="56">
        <f t="shared" si="150"/>
        <v>0</v>
      </c>
      <c r="DJ69" s="14">
        <f>Szilv($CY$2,Eredmény!$H$3,CZ69)</f>
        <v>0</v>
      </c>
      <c r="DK69" s="14">
        <f t="shared" si="151"/>
        <v>0</v>
      </c>
      <c r="DL69" s="14">
        <f t="shared" si="152"/>
        <v>0</v>
      </c>
      <c r="DO69" s="14">
        <f>IF($DN$2=Alapadat!$P69,Alapadat!$Q69,0)</f>
        <v>0</v>
      </c>
      <c r="DP69" s="14">
        <f>IF($DN$2=Alapadat!$P69,Alapadat!$R69,0)</f>
        <v>0</v>
      </c>
      <c r="DQ69" s="14">
        <f t="shared" si="153"/>
        <v>0</v>
      </c>
      <c r="DR69" s="14">
        <f t="shared" si="154"/>
        <v>0</v>
      </c>
      <c r="DS69" s="14">
        <f t="shared" si="155"/>
        <v>0</v>
      </c>
      <c r="DT69" s="14">
        <f t="shared" si="156"/>
        <v>0</v>
      </c>
      <c r="DU69" s="14">
        <f t="shared" si="157"/>
        <v>0</v>
      </c>
      <c r="DV69" s="14">
        <f t="shared" si="158"/>
        <v>0</v>
      </c>
      <c r="DX69" s="56">
        <f t="shared" si="159"/>
        <v>0</v>
      </c>
      <c r="DY69" s="14">
        <f>Szilv($DN$2,Eredmény!$H$3,DO69)</f>
        <v>0</v>
      </c>
      <c r="DZ69" s="14">
        <f t="shared" si="160"/>
        <v>0</v>
      </c>
      <c r="EA69" s="14">
        <f t="shared" si="161"/>
        <v>0</v>
      </c>
      <c r="EE69" s="17"/>
      <c r="EF69" s="17"/>
      <c r="EG69" s="17"/>
      <c r="EH69" s="17"/>
      <c r="ET69" s="17"/>
      <c r="EU69" s="17"/>
      <c r="EV69" s="17"/>
      <c r="EW69" s="17"/>
      <c r="FI69" s="17"/>
      <c r="FJ69" s="17"/>
      <c r="FK69" s="17"/>
      <c r="FL69" s="17"/>
    </row>
    <row r="70" spans="2:168">
      <c r="B70" s="14">
        <f>IF($A$2=Alapadat!$P70,Alapadat!$Q70,0)</f>
        <v>0</v>
      </c>
      <c r="C70" s="14">
        <f>IF($A$2=Alapadat!$P70,Alapadat!$R70,0)</f>
        <v>0</v>
      </c>
      <c r="D70" s="14">
        <f t="shared" si="82"/>
        <v>0</v>
      </c>
      <c r="E70" s="14">
        <f t="shared" si="83"/>
        <v>0</v>
      </c>
      <c r="F70" s="14">
        <f t="shared" si="84"/>
        <v>0</v>
      </c>
      <c r="G70" s="14">
        <f t="shared" si="85"/>
        <v>0</v>
      </c>
      <c r="H70" s="14">
        <f t="shared" si="86"/>
        <v>0</v>
      </c>
      <c r="I70" s="14">
        <f t="shared" si="87"/>
        <v>0</v>
      </c>
      <c r="L70" s="56">
        <f t="shared" si="88"/>
        <v>0</v>
      </c>
      <c r="M70" s="14">
        <f>Szilv($A$2,Eredmény!$H$3,B70)</f>
        <v>0</v>
      </c>
      <c r="N70" s="14">
        <f t="shared" si="89"/>
        <v>0</v>
      </c>
      <c r="O70" s="14">
        <f t="shared" si="90"/>
        <v>0</v>
      </c>
      <c r="Q70" s="14">
        <f>IF($P$2=Alapadat!$P70,Alapadat!$Q70,0)</f>
        <v>0</v>
      </c>
      <c r="R70" s="14">
        <f>IF($P$2=Alapadat!$P70,Alapadat!$R70,0)</f>
        <v>0</v>
      </c>
      <c r="S70" s="14">
        <f t="shared" si="91"/>
        <v>0</v>
      </c>
      <c r="T70" s="14">
        <f t="shared" si="92"/>
        <v>0</v>
      </c>
      <c r="U70" s="14">
        <f t="shared" si="93"/>
        <v>0</v>
      </c>
      <c r="V70" s="14">
        <f t="shared" si="94"/>
        <v>0</v>
      </c>
      <c r="W70" s="14">
        <f t="shared" si="95"/>
        <v>0</v>
      </c>
      <c r="X70" s="14">
        <f t="shared" si="96"/>
        <v>0</v>
      </c>
      <c r="Z70" s="56">
        <f t="shared" si="81"/>
        <v>0</v>
      </c>
      <c r="AA70" s="14">
        <f>Szilv($P$2,Eredmény!$H$3,Q70)</f>
        <v>0</v>
      </c>
      <c r="AB70" s="14">
        <f t="shared" si="97"/>
        <v>0</v>
      </c>
      <c r="AC70" s="14">
        <f t="shared" si="98"/>
        <v>0</v>
      </c>
      <c r="AE70" s="14">
        <f>IF($AD$2=Alapadat!$P70,Alapadat!$Q70,0)</f>
        <v>0</v>
      </c>
      <c r="AF70" s="14">
        <f>IF($AD$2=Alapadat!$P70,Alapadat!$R70,0)</f>
        <v>0</v>
      </c>
      <c r="AG70" s="14">
        <f t="shared" si="99"/>
        <v>0</v>
      </c>
      <c r="AH70" s="14">
        <f t="shared" si="100"/>
        <v>0</v>
      </c>
      <c r="AI70" s="14">
        <f t="shared" si="101"/>
        <v>0</v>
      </c>
      <c r="AJ70" s="14">
        <f t="shared" si="102"/>
        <v>0</v>
      </c>
      <c r="AK70" s="14">
        <f t="shared" si="103"/>
        <v>0</v>
      </c>
      <c r="AL70" s="14">
        <f t="shared" si="104"/>
        <v>0</v>
      </c>
      <c r="AN70" s="56">
        <f t="shared" si="105"/>
        <v>0</v>
      </c>
      <c r="AO70" s="14">
        <f>Szilv($AD$2,Eredmény!$H$3,AE70)</f>
        <v>0</v>
      </c>
      <c r="AP70" s="14">
        <f t="shared" si="106"/>
        <v>0</v>
      </c>
      <c r="AQ70" s="14">
        <f t="shared" si="107"/>
        <v>0</v>
      </c>
      <c r="AS70" s="14">
        <f>IF($AR$2=Alapadat!$P70,Alapadat!$Q70,0)</f>
        <v>0</v>
      </c>
      <c r="AT70" s="14">
        <f>IF($AR$2=Alapadat!$P70,Alapadat!$R70,0)</f>
        <v>0</v>
      </c>
      <c r="AU70" s="14">
        <f t="shared" si="108"/>
        <v>0</v>
      </c>
      <c r="AV70" s="14">
        <f t="shared" si="109"/>
        <v>0</v>
      </c>
      <c r="AW70" s="14">
        <f t="shared" si="110"/>
        <v>0</v>
      </c>
      <c r="AX70" s="14">
        <f t="shared" si="111"/>
        <v>0</v>
      </c>
      <c r="AY70" s="14">
        <f t="shared" si="112"/>
        <v>0</v>
      </c>
      <c r="AZ70" s="14">
        <f t="shared" si="113"/>
        <v>0</v>
      </c>
      <c r="BB70" s="56">
        <f t="shared" si="114"/>
        <v>0</v>
      </c>
      <c r="BC70" s="14">
        <f>Szilv($AR$2,Eredmény!$H$3,AS70)</f>
        <v>0</v>
      </c>
      <c r="BD70" s="14">
        <f t="shared" si="115"/>
        <v>0</v>
      </c>
      <c r="BE70" s="14">
        <f t="shared" si="116"/>
        <v>0</v>
      </c>
      <c r="BG70" s="14">
        <f>IF($BF$2=Alapadat!$P70,Alapadat!$Q70,0)</f>
        <v>0</v>
      </c>
      <c r="BH70" s="14">
        <f>IF($BF$2=Alapadat!$P70,Alapadat!$R70,0)</f>
        <v>0</v>
      </c>
      <c r="BI70" s="14">
        <f t="shared" si="117"/>
        <v>0</v>
      </c>
      <c r="BJ70" s="14">
        <f t="shared" si="118"/>
        <v>0</v>
      </c>
      <c r="BK70" s="14">
        <f t="shared" si="119"/>
        <v>0</v>
      </c>
      <c r="BL70" s="14">
        <f t="shared" si="120"/>
        <v>0</v>
      </c>
      <c r="BM70" s="14">
        <f t="shared" si="121"/>
        <v>0</v>
      </c>
      <c r="BN70" s="14">
        <f t="shared" si="122"/>
        <v>0</v>
      </c>
      <c r="BP70" s="56">
        <f t="shared" si="123"/>
        <v>0</v>
      </c>
      <c r="BQ70" s="14">
        <f>Szilv($BF$2,Eredmény!$H$3,BG70)</f>
        <v>0</v>
      </c>
      <c r="BR70" s="14">
        <f t="shared" si="124"/>
        <v>0</v>
      </c>
      <c r="BS70" s="14">
        <f t="shared" si="125"/>
        <v>0</v>
      </c>
      <c r="BV70" s="14">
        <f>IF($BU$2=Alapadat!$P70,Alapadat!$Q70,0)</f>
        <v>0</v>
      </c>
      <c r="BW70" s="14">
        <f>IF($BU$2=Alapadat!$P70,Alapadat!$R70,0)</f>
        <v>0</v>
      </c>
      <c r="BX70" s="14">
        <f t="shared" si="126"/>
        <v>0</v>
      </c>
      <c r="BY70" s="14">
        <f t="shared" si="127"/>
        <v>0</v>
      </c>
      <c r="BZ70" s="14">
        <f t="shared" si="128"/>
        <v>0</v>
      </c>
      <c r="CA70" s="14">
        <f t="shared" si="129"/>
        <v>0</v>
      </c>
      <c r="CB70" s="14">
        <f t="shared" si="130"/>
        <v>0</v>
      </c>
      <c r="CC70" s="14">
        <f t="shared" si="131"/>
        <v>0</v>
      </c>
      <c r="CE70" s="56">
        <f t="shared" si="132"/>
        <v>0</v>
      </c>
      <c r="CF70" s="14">
        <f>Szilv($BU$2,Eredmény!$H$3,BV70)</f>
        <v>0</v>
      </c>
      <c r="CG70" s="14">
        <f t="shared" si="133"/>
        <v>0</v>
      </c>
      <c r="CH70" s="14">
        <f t="shared" si="134"/>
        <v>0</v>
      </c>
      <c r="CK70" s="14">
        <f>IF($CJ$2=Alapadat!$P70,Alapadat!$Q70,0)</f>
        <v>0</v>
      </c>
      <c r="CL70" s="14">
        <f>IF($CJ$2=Alapadat!$P70,Alapadat!$R70,0)</f>
        <v>0</v>
      </c>
      <c r="CM70" s="14">
        <f t="shared" si="135"/>
        <v>0</v>
      </c>
      <c r="CN70" s="14">
        <f t="shared" si="136"/>
        <v>0</v>
      </c>
      <c r="CO70" s="14">
        <f t="shared" si="137"/>
        <v>0</v>
      </c>
      <c r="CP70" s="14">
        <f t="shared" si="138"/>
        <v>0</v>
      </c>
      <c r="CQ70" s="14">
        <f t="shared" si="139"/>
        <v>0</v>
      </c>
      <c r="CR70" s="14">
        <f t="shared" si="140"/>
        <v>0</v>
      </c>
      <c r="CT70" s="56">
        <f t="shared" si="141"/>
        <v>0</v>
      </c>
      <c r="CU70" s="14">
        <f>Szilv($CJ$2,Eredmény!$H$3,CK70)</f>
        <v>0</v>
      </c>
      <c r="CV70" s="14">
        <f t="shared" si="142"/>
        <v>0</v>
      </c>
      <c r="CW70" s="14">
        <f t="shared" si="143"/>
        <v>0</v>
      </c>
      <c r="CZ70" s="14">
        <f>IF($CY$2=Alapadat!$P70,Alapadat!$Q70,0)</f>
        <v>0</v>
      </c>
      <c r="DA70" s="14">
        <f>IF($CY$2=Alapadat!$P70,Alapadat!$R70,0)</f>
        <v>0</v>
      </c>
      <c r="DB70" s="14">
        <f t="shared" si="144"/>
        <v>0</v>
      </c>
      <c r="DC70" s="14">
        <f t="shared" si="145"/>
        <v>0</v>
      </c>
      <c r="DD70" s="14">
        <f t="shared" si="146"/>
        <v>0</v>
      </c>
      <c r="DE70" s="14">
        <f t="shared" si="147"/>
        <v>0</v>
      </c>
      <c r="DF70" s="14">
        <f t="shared" si="148"/>
        <v>0</v>
      </c>
      <c r="DG70" s="14">
        <f t="shared" si="149"/>
        <v>0</v>
      </c>
      <c r="DI70" s="56">
        <f t="shared" si="150"/>
        <v>0</v>
      </c>
      <c r="DJ70" s="14">
        <f>Szilv($CY$2,Eredmény!$H$3,CZ70)</f>
        <v>0</v>
      </c>
      <c r="DK70" s="14">
        <f t="shared" si="151"/>
        <v>0</v>
      </c>
      <c r="DL70" s="14">
        <f t="shared" si="152"/>
        <v>0</v>
      </c>
      <c r="DO70" s="14">
        <f>IF($DN$2=Alapadat!$P70,Alapadat!$Q70,0)</f>
        <v>0</v>
      </c>
      <c r="DP70" s="14">
        <f>IF($DN$2=Alapadat!$P70,Alapadat!$R70,0)</f>
        <v>0</v>
      </c>
      <c r="DQ70" s="14">
        <f t="shared" si="153"/>
        <v>0</v>
      </c>
      <c r="DR70" s="14">
        <f t="shared" si="154"/>
        <v>0</v>
      </c>
      <c r="DS70" s="14">
        <f t="shared" si="155"/>
        <v>0</v>
      </c>
      <c r="DT70" s="14">
        <f t="shared" si="156"/>
        <v>0</v>
      </c>
      <c r="DU70" s="14">
        <f t="shared" si="157"/>
        <v>0</v>
      </c>
      <c r="DV70" s="14">
        <f t="shared" si="158"/>
        <v>0</v>
      </c>
      <c r="DX70" s="56">
        <f t="shared" si="159"/>
        <v>0</v>
      </c>
      <c r="DY70" s="14">
        <f>Szilv($DN$2,Eredmény!$H$3,DO70)</f>
        <v>0</v>
      </c>
      <c r="DZ70" s="14">
        <f t="shared" si="160"/>
        <v>0</v>
      </c>
      <c r="EA70" s="14">
        <f t="shared" si="161"/>
        <v>0</v>
      </c>
      <c r="EE70" s="17"/>
      <c r="EF70" s="17"/>
      <c r="EG70" s="17"/>
      <c r="EH70" s="17"/>
      <c r="ET70" s="17"/>
      <c r="EU70" s="17"/>
      <c r="EV70" s="17"/>
      <c r="EW70" s="17"/>
      <c r="FI70" s="17"/>
      <c r="FJ70" s="17"/>
      <c r="FK70" s="17"/>
      <c r="FL70" s="17"/>
    </row>
    <row r="71" spans="2:168">
      <c r="B71" s="14">
        <f>IF($A$2=Alapadat!$P71,Alapadat!$Q71,0)</f>
        <v>0</v>
      </c>
      <c r="C71" s="14">
        <f>IF($A$2=Alapadat!$P71,Alapadat!$R71,0)</f>
        <v>0</v>
      </c>
      <c r="D71" s="14">
        <f t="shared" si="82"/>
        <v>0</v>
      </c>
      <c r="E71" s="14">
        <f t="shared" si="83"/>
        <v>0</v>
      </c>
      <c r="F71" s="14">
        <f t="shared" si="84"/>
        <v>0</v>
      </c>
      <c r="G71" s="14">
        <f t="shared" si="85"/>
        <v>0</v>
      </c>
      <c r="H71" s="14">
        <f t="shared" si="86"/>
        <v>0</v>
      </c>
      <c r="I71" s="14">
        <f t="shared" si="87"/>
        <v>0</v>
      </c>
      <c r="L71" s="56">
        <f t="shared" si="88"/>
        <v>0</v>
      </c>
      <c r="M71" s="14">
        <f>Szilv($A$2,Eredmény!$H$3,B71)</f>
        <v>0</v>
      </c>
      <c r="N71" s="14">
        <f t="shared" si="89"/>
        <v>0</v>
      </c>
      <c r="O71" s="14">
        <f t="shared" si="90"/>
        <v>0</v>
      </c>
      <c r="Q71" s="14">
        <f>IF($P$2=Alapadat!$P71,Alapadat!$Q71,0)</f>
        <v>0</v>
      </c>
      <c r="R71" s="14">
        <f>IF($P$2=Alapadat!$P71,Alapadat!$R71,0)</f>
        <v>0</v>
      </c>
      <c r="S71" s="14">
        <f t="shared" si="91"/>
        <v>0</v>
      </c>
      <c r="T71" s="14">
        <f t="shared" si="92"/>
        <v>0</v>
      </c>
      <c r="U71" s="14">
        <f t="shared" si="93"/>
        <v>0</v>
      </c>
      <c r="V71" s="14">
        <f t="shared" si="94"/>
        <v>0</v>
      </c>
      <c r="W71" s="14">
        <f t="shared" si="95"/>
        <v>0</v>
      </c>
      <c r="X71" s="14">
        <f t="shared" si="96"/>
        <v>0</v>
      </c>
      <c r="Z71" s="56">
        <f t="shared" si="81"/>
        <v>0</v>
      </c>
      <c r="AA71" s="14">
        <f>Szilv($P$2,Eredmény!$H$3,Q71)</f>
        <v>0</v>
      </c>
      <c r="AB71" s="14">
        <f t="shared" si="97"/>
        <v>0</v>
      </c>
      <c r="AC71" s="14">
        <f t="shared" si="98"/>
        <v>0</v>
      </c>
      <c r="AE71" s="14">
        <f>IF($AD$2=Alapadat!$P71,Alapadat!$Q71,0)</f>
        <v>0</v>
      </c>
      <c r="AF71" s="14">
        <f>IF($AD$2=Alapadat!$P71,Alapadat!$R71,0)</f>
        <v>0</v>
      </c>
      <c r="AG71" s="14">
        <f t="shared" si="99"/>
        <v>0</v>
      </c>
      <c r="AH71" s="14">
        <f t="shared" si="100"/>
        <v>0</v>
      </c>
      <c r="AI71" s="14">
        <f t="shared" si="101"/>
        <v>0</v>
      </c>
      <c r="AJ71" s="14">
        <f t="shared" si="102"/>
        <v>0</v>
      </c>
      <c r="AK71" s="14">
        <f t="shared" si="103"/>
        <v>0</v>
      </c>
      <c r="AL71" s="14">
        <f t="shared" si="104"/>
        <v>0</v>
      </c>
      <c r="AN71" s="56">
        <f t="shared" si="105"/>
        <v>0</v>
      </c>
      <c r="AO71" s="14">
        <f>Szilv($AD$2,Eredmény!$H$3,AE71)</f>
        <v>0</v>
      </c>
      <c r="AP71" s="14">
        <f t="shared" si="106"/>
        <v>0</v>
      </c>
      <c r="AQ71" s="14">
        <f t="shared" si="107"/>
        <v>0</v>
      </c>
      <c r="AS71" s="14">
        <f>IF($AR$2=Alapadat!$P71,Alapadat!$Q71,0)</f>
        <v>0</v>
      </c>
      <c r="AT71" s="14">
        <f>IF($AR$2=Alapadat!$P71,Alapadat!$R71,0)</f>
        <v>0</v>
      </c>
      <c r="AU71" s="14">
        <f t="shared" si="108"/>
        <v>0</v>
      </c>
      <c r="AV71" s="14">
        <f t="shared" si="109"/>
        <v>0</v>
      </c>
      <c r="AW71" s="14">
        <f t="shared" si="110"/>
        <v>0</v>
      </c>
      <c r="AX71" s="14">
        <f t="shared" si="111"/>
        <v>0</v>
      </c>
      <c r="AY71" s="14">
        <f t="shared" si="112"/>
        <v>0</v>
      </c>
      <c r="AZ71" s="14">
        <f t="shared" si="113"/>
        <v>0</v>
      </c>
      <c r="BB71" s="56">
        <f t="shared" si="114"/>
        <v>0</v>
      </c>
      <c r="BC71" s="14">
        <f>Szilv($AR$2,Eredmény!$H$3,AS71)</f>
        <v>0</v>
      </c>
      <c r="BD71" s="14">
        <f t="shared" si="115"/>
        <v>0</v>
      </c>
      <c r="BE71" s="14">
        <f t="shared" si="116"/>
        <v>0</v>
      </c>
      <c r="BG71" s="14">
        <f>IF($BF$2=Alapadat!$P71,Alapadat!$Q71,0)</f>
        <v>0</v>
      </c>
      <c r="BH71" s="14">
        <f>IF($BF$2=Alapadat!$P71,Alapadat!$R71,0)</f>
        <v>0</v>
      </c>
      <c r="BI71" s="14">
        <f t="shared" si="117"/>
        <v>0</v>
      </c>
      <c r="BJ71" s="14">
        <f t="shared" si="118"/>
        <v>0</v>
      </c>
      <c r="BK71" s="14">
        <f t="shared" si="119"/>
        <v>0</v>
      </c>
      <c r="BL71" s="14">
        <f t="shared" si="120"/>
        <v>0</v>
      </c>
      <c r="BM71" s="14">
        <f t="shared" si="121"/>
        <v>0</v>
      </c>
      <c r="BN71" s="14">
        <f t="shared" si="122"/>
        <v>0</v>
      </c>
      <c r="BP71" s="56">
        <f t="shared" si="123"/>
        <v>0</v>
      </c>
      <c r="BQ71" s="14">
        <f>Szilv($BF$2,Eredmény!$H$3,BG71)</f>
        <v>0</v>
      </c>
      <c r="BR71" s="14">
        <f t="shared" si="124"/>
        <v>0</v>
      </c>
      <c r="BS71" s="14">
        <f t="shared" si="125"/>
        <v>0</v>
      </c>
      <c r="BV71" s="14">
        <f>IF($BU$2=Alapadat!$P71,Alapadat!$Q71,0)</f>
        <v>0</v>
      </c>
      <c r="BW71" s="14">
        <f>IF($BU$2=Alapadat!$P71,Alapadat!$R71,0)</f>
        <v>0</v>
      </c>
      <c r="BX71" s="14">
        <f t="shared" si="126"/>
        <v>0</v>
      </c>
      <c r="BY71" s="14">
        <f t="shared" si="127"/>
        <v>0</v>
      </c>
      <c r="BZ71" s="14">
        <f t="shared" si="128"/>
        <v>0</v>
      </c>
      <c r="CA71" s="14">
        <f t="shared" si="129"/>
        <v>0</v>
      </c>
      <c r="CB71" s="14">
        <f t="shared" si="130"/>
        <v>0</v>
      </c>
      <c r="CC71" s="14">
        <f t="shared" si="131"/>
        <v>0</v>
      </c>
      <c r="CE71" s="56">
        <f t="shared" si="132"/>
        <v>0</v>
      </c>
      <c r="CF71" s="14">
        <f>Szilv($BU$2,Eredmény!$H$3,BV71)</f>
        <v>0</v>
      </c>
      <c r="CG71" s="14">
        <f t="shared" si="133"/>
        <v>0</v>
      </c>
      <c r="CH71" s="14">
        <f t="shared" si="134"/>
        <v>0</v>
      </c>
      <c r="CK71" s="14">
        <f>IF($CJ$2=Alapadat!$P71,Alapadat!$Q71,0)</f>
        <v>0</v>
      </c>
      <c r="CL71" s="14">
        <f>IF($CJ$2=Alapadat!$P71,Alapadat!$R71,0)</f>
        <v>0</v>
      </c>
      <c r="CM71" s="14">
        <f t="shared" si="135"/>
        <v>0</v>
      </c>
      <c r="CN71" s="14">
        <f t="shared" si="136"/>
        <v>0</v>
      </c>
      <c r="CO71" s="14">
        <f t="shared" si="137"/>
        <v>0</v>
      </c>
      <c r="CP71" s="14">
        <f t="shared" si="138"/>
        <v>0</v>
      </c>
      <c r="CQ71" s="14">
        <f t="shared" si="139"/>
        <v>0</v>
      </c>
      <c r="CR71" s="14">
        <f t="shared" si="140"/>
        <v>0</v>
      </c>
      <c r="CT71" s="56">
        <f t="shared" si="141"/>
        <v>0</v>
      </c>
      <c r="CU71" s="14">
        <f>Szilv($CJ$2,Eredmény!$H$3,CK71)</f>
        <v>0</v>
      </c>
      <c r="CV71" s="14">
        <f t="shared" si="142"/>
        <v>0</v>
      </c>
      <c r="CW71" s="14">
        <f t="shared" si="143"/>
        <v>0</v>
      </c>
      <c r="CZ71" s="14">
        <f>IF($CY$2=Alapadat!$P71,Alapadat!$Q71,0)</f>
        <v>0</v>
      </c>
      <c r="DA71" s="14">
        <f>IF($CY$2=Alapadat!$P71,Alapadat!$R71,0)</f>
        <v>0</v>
      </c>
      <c r="DB71" s="14">
        <f t="shared" si="144"/>
        <v>0</v>
      </c>
      <c r="DC71" s="14">
        <f t="shared" si="145"/>
        <v>0</v>
      </c>
      <c r="DD71" s="14">
        <f t="shared" si="146"/>
        <v>0</v>
      </c>
      <c r="DE71" s="14">
        <f t="shared" si="147"/>
        <v>0</v>
      </c>
      <c r="DF71" s="14">
        <f t="shared" si="148"/>
        <v>0</v>
      </c>
      <c r="DG71" s="14">
        <f t="shared" si="149"/>
        <v>0</v>
      </c>
      <c r="DI71" s="56">
        <f t="shared" si="150"/>
        <v>0</v>
      </c>
      <c r="DJ71" s="14">
        <f>Szilv($CY$2,Eredmény!$H$3,CZ71)</f>
        <v>0</v>
      </c>
      <c r="DK71" s="14">
        <f t="shared" si="151"/>
        <v>0</v>
      </c>
      <c r="DL71" s="14">
        <f t="shared" si="152"/>
        <v>0</v>
      </c>
      <c r="DO71" s="14">
        <f>IF($DN$2=Alapadat!$P71,Alapadat!$Q71,0)</f>
        <v>0</v>
      </c>
      <c r="DP71" s="14">
        <f>IF($DN$2=Alapadat!$P71,Alapadat!$R71,0)</f>
        <v>0</v>
      </c>
      <c r="DQ71" s="14">
        <f t="shared" si="153"/>
        <v>0</v>
      </c>
      <c r="DR71" s="14">
        <f t="shared" si="154"/>
        <v>0</v>
      </c>
      <c r="DS71" s="14">
        <f t="shared" si="155"/>
        <v>0</v>
      </c>
      <c r="DT71" s="14">
        <f t="shared" si="156"/>
        <v>0</v>
      </c>
      <c r="DU71" s="14">
        <f t="shared" si="157"/>
        <v>0</v>
      </c>
      <c r="DV71" s="14">
        <f t="shared" si="158"/>
        <v>0</v>
      </c>
      <c r="DX71" s="56">
        <f t="shared" si="159"/>
        <v>0</v>
      </c>
      <c r="DY71" s="14">
        <f>Szilv($DN$2,Eredmény!$H$3,DO71)</f>
        <v>0</v>
      </c>
      <c r="DZ71" s="14">
        <f t="shared" si="160"/>
        <v>0</v>
      </c>
      <c r="EA71" s="14">
        <f t="shared" si="161"/>
        <v>0</v>
      </c>
      <c r="EE71" s="17"/>
      <c r="EF71" s="17"/>
      <c r="EG71" s="17"/>
      <c r="EH71" s="17"/>
      <c r="ET71" s="17"/>
      <c r="EU71" s="17"/>
      <c r="EV71" s="17"/>
      <c r="EW71" s="17"/>
      <c r="FI71" s="17"/>
      <c r="FJ71" s="17"/>
      <c r="FK71" s="17"/>
      <c r="FL71" s="17"/>
    </row>
    <row r="72" spans="2:168">
      <c r="B72" s="14">
        <f>IF($A$2=Alapadat!$P72,Alapadat!$Q72,0)</f>
        <v>0</v>
      </c>
      <c r="C72" s="14">
        <f>IF($A$2=Alapadat!$P72,Alapadat!$R72,0)</f>
        <v>0</v>
      </c>
      <c r="D72" s="14">
        <f t="shared" si="82"/>
        <v>0</v>
      </c>
      <c r="E72" s="14">
        <f t="shared" si="83"/>
        <v>0</v>
      </c>
      <c r="F72" s="14">
        <f t="shared" si="84"/>
        <v>0</v>
      </c>
      <c r="G72" s="14">
        <f t="shared" si="85"/>
        <v>0</v>
      </c>
      <c r="H72" s="14">
        <f t="shared" si="86"/>
        <v>0</v>
      </c>
      <c r="I72" s="14">
        <f t="shared" si="87"/>
        <v>0</v>
      </c>
      <c r="L72" s="56">
        <f t="shared" si="88"/>
        <v>0</v>
      </c>
      <c r="M72" s="14">
        <f>Szilv($A$2,Eredmény!$H$3,B72)</f>
        <v>0</v>
      </c>
      <c r="N72" s="14">
        <f t="shared" si="89"/>
        <v>0</v>
      </c>
      <c r="O72" s="14">
        <f t="shared" si="90"/>
        <v>0</v>
      </c>
      <c r="Q72" s="14">
        <f>IF($P$2=Alapadat!$P72,Alapadat!$Q72,0)</f>
        <v>0</v>
      </c>
      <c r="R72" s="14">
        <f>IF($P$2=Alapadat!$P72,Alapadat!$R72,0)</f>
        <v>0</v>
      </c>
      <c r="S72" s="14">
        <f t="shared" si="91"/>
        <v>0</v>
      </c>
      <c r="T72" s="14">
        <f t="shared" si="92"/>
        <v>0</v>
      </c>
      <c r="U72" s="14">
        <f t="shared" si="93"/>
        <v>0</v>
      </c>
      <c r="V72" s="14">
        <f t="shared" si="94"/>
        <v>0</v>
      </c>
      <c r="W72" s="14">
        <f t="shared" si="95"/>
        <v>0</v>
      </c>
      <c r="X72" s="14">
        <f t="shared" si="96"/>
        <v>0</v>
      </c>
      <c r="Z72" s="56">
        <f t="shared" si="81"/>
        <v>0</v>
      </c>
      <c r="AA72" s="14">
        <f>Szilv($P$2,Eredmény!$H$3,Q72)</f>
        <v>0</v>
      </c>
      <c r="AB72" s="14">
        <f t="shared" si="97"/>
        <v>0</v>
      </c>
      <c r="AC72" s="14">
        <f t="shared" si="98"/>
        <v>0</v>
      </c>
      <c r="AE72" s="14">
        <f>IF($AD$2=Alapadat!$P72,Alapadat!$Q72,0)</f>
        <v>0</v>
      </c>
      <c r="AF72" s="14">
        <f>IF($AD$2=Alapadat!$P72,Alapadat!$R72,0)</f>
        <v>0</v>
      </c>
      <c r="AG72" s="14">
        <f t="shared" si="99"/>
        <v>0</v>
      </c>
      <c r="AH72" s="14">
        <f t="shared" si="100"/>
        <v>0</v>
      </c>
      <c r="AI72" s="14">
        <f t="shared" si="101"/>
        <v>0</v>
      </c>
      <c r="AJ72" s="14">
        <f t="shared" si="102"/>
        <v>0</v>
      </c>
      <c r="AK72" s="14">
        <f t="shared" si="103"/>
        <v>0</v>
      </c>
      <c r="AL72" s="14">
        <f t="shared" si="104"/>
        <v>0</v>
      </c>
      <c r="AN72" s="56">
        <f t="shared" si="105"/>
        <v>0</v>
      </c>
      <c r="AO72" s="14">
        <f>Szilv($AD$2,Eredmény!$H$3,AE72)</f>
        <v>0</v>
      </c>
      <c r="AP72" s="14">
        <f t="shared" si="106"/>
        <v>0</v>
      </c>
      <c r="AQ72" s="14">
        <f t="shared" si="107"/>
        <v>0</v>
      </c>
      <c r="AS72" s="14">
        <f>IF($AR$2=Alapadat!$P72,Alapadat!$Q72,0)</f>
        <v>0</v>
      </c>
      <c r="AT72" s="14">
        <f>IF($AR$2=Alapadat!$P72,Alapadat!$R72,0)</f>
        <v>0</v>
      </c>
      <c r="AU72" s="14">
        <f t="shared" si="108"/>
        <v>0</v>
      </c>
      <c r="AV72" s="14">
        <f t="shared" si="109"/>
        <v>0</v>
      </c>
      <c r="AW72" s="14">
        <f t="shared" si="110"/>
        <v>0</v>
      </c>
      <c r="AX72" s="14">
        <f t="shared" si="111"/>
        <v>0</v>
      </c>
      <c r="AY72" s="14">
        <f t="shared" si="112"/>
        <v>0</v>
      </c>
      <c r="AZ72" s="14">
        <f t="shared" si="113"/>
        <v>0</v>
      </c>
      <c r="BB72" s="56">
        <f t="shared" si="114"/>
        <v>0</v>
      </c>
      <c r="BC72" s="14">
        <f>Szilv($AR$2,Eredmény!$H$3,AS72)</f>
        <v>0</v>
      </c>
      <c r="BD72" s="14">
        <f t="shared" si="115"/>
        <v>0</v>
      </c>
      <c r="BE72" s="14">
        <f t="shared" si="116"/>
        <v>0</v>
      </c>
      <c r="BG72" s="14">
        <f>IF($BF$2=Alapadat!$P72,Alapadat!$Q72,0)</f>
        <v>0</v>
      </c>
      <c r="BH72" s="14">
        <f>IF($BF$2=Alapadat!$P72,Alapadat!$R72,0)</f>
        <v>0</v>
      </c>
      <c r="BI72" s="14">
        <f t="shared" si="117"/>
        <v>0</v>
      </c>
      <c r="BJ72" s="14">
        <f t="shared" si="118"/>
        <v>0</v>
      </c>
      <c r="BK72" s="14">
        <f t="shared" si="119"/>
        <v>0</v>
      </c>
      <c r="BL72" s="14">
        <f t="shared" si="120"/>
        <v>0</v>
      </c>
      <c r="BM72" s="14">
        <f t="shared" si="121"/>
        <v>0</v>
      </c>
      <c r="BN72" s="14">
        <f t="shared" si="122"/>
        <v>0</v>
      </c>
      <c r="BP72" s="56">
        <f t="shared" si="123"/>
        <v>0</v>
      </c>
      <c r="BQ72" s="14">
        <f>Szilv($BF$2,Eredmény!$H$3,BG72)</f>
        <v>0</v>
      </c>
      <c r="BR72" s="14">
        <f t="shared" si="124"/>
        <v>0</v>
      </c>
      <c r="BS72" s="14">
        <f t="shared" si="125"/>
        <v>0</v>
      </c>
      <c r="BV72" s="14">
        <f>IF($BU$2=Alapadat!$P72,Alapadat!$Q72,0)</f>
        <v>0</v>
      </c>
      <c r="BW72" s="14">
        <f>IF($BU$2=Alapadat!$P72,Alapadat!$R72,0)</f>
        <v>0</v>
      </c>
      <c r="BX72" s="14">
        <f t="shared" si="126"/>
        <v>0</v>
      </c>
      <c r="BY72" s="14">
        <f t="shared" si="127"/>
        <v>0</v>
      </c>
      <c r="BZ72" s="14">
        <f t="shared" si="128"/>
        <v>0</v>
      </c>
      <c r="CA72" s="14">
        <f t="shared" si="129"/>
        <v>0</v>
      </c>
      <c r="CB72" s="14">
        <f t="shared" si="130"/>
        <v>0</v>
      </c>
      <c r="CC72" s="14">
        <f t="shared" si="131"/>
        <v>0</v>
      </c>
      <c r="CE72" s="56">
        <f t="shared" si="132"/>
        <v>0</v>
      </c>
      <c r="CF72" s="14">
        <f>Szilv($BU$2,Eredmény!$H$3,BV72)</f>
        <v>0</v>
      </c>
      <c r="CG72" s="14">
        <f t="shared" si="133"/>
        <v>0</v>
      </c>
      <c r="CH72" s="14">
        <f t="shared" si="134"/>
        <v>0</v>
      </c>
      <c r="CK72" s="14">
        <f>IF($CJ$2=Alapadat!$P72,Alapadat!$Q72,0)</f>
        <v>0</v>
      </c>
      <c r="CL72" s="14">
        <f>IF($CJ$2=Alapadat!$P72,Alapadat!$R72,0)</f>
        <v>0</v>
      </c>
      <c r="CM72" s="14">
        <f t="shared" si="135"/>
        <v>0</v>
      </c>
      <c r="CN72" s="14">
        <f t="shared" si="136"/>
        <v>0</v>
      </c>
      <c r="CO72" s="14">
        <f t="shared" si="137"/>
        <v>0</v>
      </c>
      <c r="CP72" s="14">
        <f t="shared" si="138"/>
        <v>0</v>
      </c>
      <c r="CQ72" s="14">
        <f t="shared" si="139"/>
        <v>0</v>
      </c>
      <c r="CR72" s="14">
        <f t="shared" si="140"/>
        <v>0</v>
      </c>
      <c r="CT72" s="56">
        <f t="shared" si="141"/>
        <v>0</v>
      </c>
      <c r="CU72" s="14">
        <f>Szilv($CJ$2,Eredmény!$H$3,CK72)</f>
        <v>0</v>
      </c>
      <c r="CV72" s="14">
        <f t="shared" si="142"/>
        <v>0</v>
      </c>
      <c r="CW72" s="14">
        <f t="shared" si="143"/>
        <v>0</v>
      </c>
      <c r="CZ72" s="14">
        <f>IF($CY$2=Alapadat!$P72,Alapadat!$Q72,0)</f>
        <v>0</v>
      </c>
      <c r="DA72" s="14">
        <f>IF($CY$2=Alapadat!$P72,Alapadat!$R72,0)</f>
        <v>0</v>
      </c>
      <c r="DB72" s="14">
        <f t="shared" si="144"/>
        <v>0</v>
      </c>
      <c r="DC72" s="14">
        <f t="shared" si="145"/>
        <v>0</v>
      </c>
      <c r="DD72" s="14">
        <f t="shared" si="146"/>
        <v>0</v>
      </c>
      <c r="DE72" s="14">
        <f t="shared" si="147"/>
        <v>0</v>
      </c>
      <c r="DF72" s="14">
        <f t="shared" si="148"/>
        <v>0</v>
      </c>
      <c r="DG72" s="14">
        <f t="shared" si="149"/>
        <v>0</v>
      </c>
      <c r="DI72" s="56">
        <f t="shared" si="150"/>
        <v>0</v>
      </c>
      <c r="DJ72" s="14">
        <f>Szilv($CY$2,Eredmény!$H$3,CZ72)</f>
        <v>0</v>
      </c>
      <c r="DK72" s="14">
        <f t="shared" si="151"/>
        <v>0</v>
      </c>
      <c r="DL72" s="14">
        <f t="shared" si="152"/>
        <v>0</v>
      </c>
      <c r="DO72" s="14">
        <f>IF($DN$2=Alapadat!$P72,Alapadat!$Q72,0)</f>
        <v>0</v>
      </c>
      <c r="DP72" s="14">
        <f>IF($DN$2=Alapadat!$P72,Alapadat!$R72,0)</f>
        <v>0</v>
      </c>
      <c r="DQ72" s="14">
        <f t="shared" si="153"/>
        <v>0</v>
      </c>
      <c r="DR72" s="14">
        <f t="shared" si="154"/>
        <v>0</v>
      </c>
      <c r="DS72" s="14">
        <f t="shared" si="155"/>
        <v>0</v>
      </c>
      <c r="DT72" s="14">
        <f t="shared" si="156"/>
        <v>0</v>
      </c>
      <c r="DU72" s="14">
        <f t="shared" si="157"/>
        <v>0</v>
      </c>
      <c r="DV72" s="14">
        <f t="shared" si="158"/>
        <v>0</v>
      </c>
      <c r="DX72" s="56">
        <f t="shared" si="159"/>
        <v>0</v>
      </c>
      <c r="DY72" s="14">
        <f>Szilv($DN$2,Eredmény!$H$3,DO72)</f>
        <v>0</v>
      </c>
      <c r="DZ72" s="14">
        <f t="shared" si="160"/>
        <v>0</v>
      </c>
      <c r="EA72" s="14">
        <f t="shared" si="161"/>
        <v>0</v>
      </c>
      <c r="EE72" s="17"/>
      <c r="EF72" s="17"/>
      <c r="EG72" s="17"/>
      <c r="EH72" s="17"/>
      <c r="ET72" s="17"/>
      <c r="EU72" s="17"/>
      <c r="EV72" s="17"/>
      <c r="EW72" s="17"/>
      <c r="FI72" s="17"/>
      <c r="FJ72" s="17"/>
      <c r="FK72" s="17"/>
      <c r="FL72" s="17"/>
    </row>
    <row r="73" spans="2:168">
      <c r="B73" s="14">
        <f>IF($A$2=Alapadat!$P73,Alapadat!$Q73,0)</f>
        <v>0</v>
      </c>
      <c r="C73" s="14">
        <f>IF($A$2=Alapadat!$P73,Alapadat!$R73,0)</f>
        <v>0</v>
      </c>
      <c r="D73" s="14">
        <f t="shared" si="82"/>
        <v>0</v>
      </c>
      <c r="E73" s="14">
        <f t="shared" si="83"/>
        <v>0</v>
      </c>
      <c r="F73" s="14">
        <f t="shared" si="84"/>
        <v>0</v>
      </c>
      <c r="G73" s="14">
        <f t="shared" si="85"/>
        <v>0</v>
      </c>
      <c r="H73" s="14">
        <f t="shared" si="86"/>
        <v>0</v>
      </c>
      <c r="I73" s="14">
        <f t="shared" si="87"/>
        <v>0</v>
      </c>
      <c r="L73" s="56">
        <f t="shared" si="88"/>
        <v>0</v>
      </c>
      <c r="M73" s="14">
        <f>Szilv($A$2,Eredmény!$H$3,B73)</f>
        <v>0</v>
      </c>
      <c r="N73" s="14">
        <f t="shared" si="89"/>
        <v>0</v>
      </c>
      <c r="O73" s="14">
        <f t="shared" si="90"/>
        <v>0</v>
      </c>
      <c r="Q73" s="14">
        <f>IF($P$2=Alapadat!$P73,Alapadat!$Q73,0)</f>
        <v>0</v>
      </c>
      <c r="R73" s="14">
        <f>IF($P$2=Alapadat!$P73,Alapadat!$R73,0)</f>
        <v>0</v>
      </c>
      <c r="S73" s="14">
        <f t="shared" si="91"/>
        <v>0</v>
      </c>
      <c r="T73" s="14">
        <f t="shared" si="92"/>
        <v>0</v>
      </c>
      <c r="U73" s="14">
        <f t="shared" si="93"/>
        <v>0</v>
      </c>
      <c r="V73" s="14">
        <f t="shared" si="94"/>
        <v>0</v>
      </c>
      <c r="W73" s="14">
        <f t="shared" si="95"/>
        <v>0</v>
      </c>
      <c r="X73" s="14">
        <f t="shared" si="96"/>
        <v>0</v>
      </c>
      <c r="Z73" s="56">
        <f t="shared" si="81"/>
        <v>0</v>
      </c>
      <c r="AA73" s="14">
        <f>Szilv($P$2,Eredmény!$H$3,Q73)</f>
        <v>0</v>
      </c>
      <c r="AB73" s="14">
        <f t="shared" si="97"/>
        <v>0</v>
      </c>
      <c r="AC73" s="14">
        <f t="shared" si="98"/>
        <v>0</v>
      </c>
      <c r="AE73" s="14">
        <f>IF($AD$2=Alapadat!$P73,Alapadat!$Q73,0)</f>
        <v>0</v>
      </c>
      <c r="AF73" s="14">
        <f>IF($AD$2=Alapadat!$P73,Alapadat!$R73,0)</f>
        <v>0</v>
      </c>
      <c r="AG73" s="14">
        <f t="shared" si="99"/>
        <v>0</v>
      </c>
      <c r="AH73" s="14">
        <f t="shared" si="100"/>
        <v>0</v>
      </c>
      <c r="AI73" s="14">
        <f t="shared" si="101"/>
        <v>0</v>
      </c>
      <c r="AJ73" s="14">
        <f t="shared" si="102"/>
        <v>0</v>
      </c>
      <c r="AK73" s="14">
        <f t="shared" si="103"/>
        <v>0</v>
      </c>
      <c r="AL73" s="14">
        <f t="shared" si="104"/>
        <v>0</v>
      </c>
      <c r="AN73" s="56">
        <f t="shared" si="105"/>
        <v>0</v>
      </c>
      <c r="AO73" s="14">
        <f>Szilv($AD$2,Eredmény!$H$3,AE73)</f>
        <v>0</v>
      </c>
      <c r="AP73" s="14">
        <f t="shared" si="106"/>
        <v>0</v>
      </c>
      <c r="AQ73" s="14">
        <f t="shared" si="107"/>
        <v>0</v>
      </c>
      <c r="AS73" s="14">
        <f>IF($AR$2=Alapadat!$P73,Alapadat!$Q73,0)</f>
        <v>0</v>
      </c>
      <c r="AT73" s="14">
        <f>IF($AR$2=Alapadat!$P73,Alapadat!$R73,0)</f>
        <v>0</v>
      </c>
      <c r="AU73" s="14">
        <f t="shared" si="108"/>
        <v>0</v>
      </c>
      <c r="AV73" s="14">
        <f t="shared" si="109"/>
        <v>0</v>
      </c>
      <c r="AW73" s="14">
        <f t="shared" si="110"/>
        <v>0</v>
      </c>
      <c r="AX73" s="14">
        <f t="shared" si="111"/>
        <v>0</v>
      </c>
      <c r="AY73" s="14">
        <f t="shared" si="112"/>
        <v>0</v>
      </c>
      <c r="AZ73" s="14">
        <f t="shared" si="113"/>
        <v>0</v>
      </c>
      <c r="BB73" s="56">
        <f t="shared" si="114"/>
        <v>0</v>
      </c>
      <c r="BC73" s="14">
        <f>Szilv($AR$2,Eredmény!$H$3,AS73)</f>
        <v>0</v>
      </c>
      <c r="BD73" s="14">
        <f t="shared" si="115"/>
        <v>0</v>
      </c>
      <c r="BE73" s="14">
        <f t="shared" si="116"/>
        <v>0</v>
      </c>
      <c r="BG73" s="14">
        <f>IF($BF$2=Alapadat!$P73,Alapadat!$Q73,0)</f>
        <v>0</v>
      </c>
      <c r="BH73" s="14">
        <f>IF($BF$2=Alapadat!$P73,Alapadat!$R73,0)</f>
        <v>0</v>
      </c>
      <c r="BI73" s="14">
        <f t="shared" si="117"/>
        <v>0</v>
      </c>
      <c r="BJ73" s="14">
        <f t="shared" si="118"/>
        <v>0</v>
      </c>
      <c r="BK73" s="14">
        <f t="shared" si="119"/>
        <v>0</v>
      </c>
      <c r="BL73" s="14">
        <f t="shared" si="120"/>
        <v>0</v>
      </c>
      <c r="BM73" s="14">
        <f t="shared" si="121"/>
        <v>0</v>
      </c>
      <c r="BN73" s="14">
        <f t="shared" si="122"/>
        <v>0</v>
      </c>
      <c r="BP73" s="56">
        <f t="shared" si="123"/>
        <v>0</v>
      </c>
      <c r="BQ73" s="14">
        <f>Szilv($BF$2,Eredmény!$H$3,BG73)</f>
        <v>0</v>
      </c>
      <c r="BR73" s="14">
        <f t="shared" si="124"/>
        <v>0</v>
      </c>
      <c r="BS73" s="14">
        <f t="shared" si="125"/>
        <v>0</v>
      </c>
      <c r="BV73" s="14">
        <f>IF($BU$2=Alapadat!$P73,Alapadat!$Q73,0)</f>
        <v>0</v>
      </c>
      <c r="BW73" s="14">
        <f>IF($BU$2=Alapadat!$P73,Alapadat!$R73,0)</f>
        <v>0</v>
      </c>
      <c r="BX73" s="14">
        <f t="shared" si="126"/>
        <v>0</v>
      </c>
      <c r="BY73" s="14">
        <f t="shared" si="127"/>
        <v>0</v>
      </c>
      <c r="BZ73" s="14">
        <f t="shared" si="128"/>
        <v>0</v>
      </c>
      <c r="CA73" s="14">
        <f t="shared" si="129"/>
        <v>0</v>
      </c>
      <c r="CB73" s="14">
        <f t="shared" si="130"/>
        <v>0</v>
      </c>
      <c r="CC73" s="14">
        <f t="shared" si="131"/>
        <v>0</v>
      </c>
      <c r="CE73" s="56">
        <f t="shared" si="132"/>
        <v>0</v>
      </c>
      <c r="CF73" s="14">
        <f>Szilv($BU$2,Eredmény!$H$3,BV73)</f>
        <v>0</v>
      </c>
      <c r="CG73" s="14">
        <f t="shared" si="133"/>
        <v>0</v>
      </c>
      <c r="CH73" s="14">
        <f t="shared" si="134"/>
        <v>0</v>
      </c>
      <c r="CK73" s="14">
        <f>IF($CJ$2=Alapadat!$P73,Alapadat!$Q73,0)</f>
        <v>0</v>
      </c>
      <c r="CL73" s="14">
        <f>IF($CJ$2=Alapadat!$P73,Alapadat!$R73,0)</f>
        <v>0</v>
      </c>
      <c r="CM73" s="14">
        <f t="shared" si="135"/>
        <v>0</v>
      </c>
      <c r="CN73" s="14">
        <f t="shared" si="136"/>
        <v>0</v>
      </c>
      <c r="CO73" s="14">
        <f t="shared" si="137"/>
        <v>0</v>
      </c>
      <c r="CP73" s="14">
        <f t="shared" si="138"/>
        <v>0</v>
      </c>
      <c r="CQ73" s="14">
        <f t="shared" si="139"/>
        <v>0</v>
      </c>
      <c r="CR73" s="14">
        <f t="shared" si="140"/>
        <v>0</v>
      </c>
      <c r="CT73" s="56">
        <f t="shared" si="141"/>
        <v>0</v>
      </c>
      <c r="CU73" s="14">
        <f>Szilv($CJ$2,Eredmény!$H$3,CK73)</f>
        <v>0</v>
      </c>
      <c r="CV73" s="14">
        <f t="shared" si="142"/>
        <v>0</v>
      </c>
      <c r="CW73" s="14">
        <f t="shared" si="143"/>
        <v>0</v>
      </c>
      <c r="CZ73" s="14">
        <f>IF($CY$2=Alapadat!$P73,Alapadat!$Q73,0)</f>
        <v>0</v>
      </c>
      <c r="DA73" s="14">
        <f>IF($CY$2=Alapadat!$P73,Alapadat!$R73,0)</f>
        <v>0</v>
      </c>
      <c r="DB73" s="14">
        <f t="shared" si="144"/>
        <v>0</v>
      </c>
      <c r="DC73" s="14">
        <f t="shared" si="145"/>
        <v>0</v>
      </c>
      <c r="DD73" s="14">
        <f t="shared" si="146"/>
        <v>0</v>
      </c>
      <c r="DE73" s="14">
        <f t="shared" si="147"/>
        <v>0</v>
      </c>
      <c r="DF73" s="14">
        <f t="shared" si="148"/>
        <v>0</v>
      </c>
      <c r="DG73" s="14">
        <f t="shared" si="149"/>
        <v>0</v>
      </c>
      <c r="DI73" s="56">
        <f t="shared" si="150"/>
        <v>0</v>
      </c>
      <c r="DJ73" s="14">
        <f>Szilv($CY$2,Eredmény!$H$3,CZ73)</f>
        <v>0</v>
      </c>
      <c r="DK73" s="14">
        <f t="shared" si="151"/>
        <v>0</v>
      </c>
      <c r="DL73" s="14">
        <f t="shared" si="152"/>
        <v>0</v>
      </c>
      <c r="DO73" s="14">
        <f>IF($DN$2=Alapadat!$P73,Alapadat!$Q73,0)</f>
        <v>0</v>
      </c>
      <c r="DP73" s="14">
        <f>IF($DN$2=Alapadat!$P73,Alapadat!$R73,0)</f>
        <v>0</v>
      </c>
      <c r="DQ73" s="14">
        <f t="shared" si="153"/>
        <v>0</v>
      </c>
      <c r="DR73" s="14">
        <f t="shared" si="154"/>
        <v>0</v>
      </c>
      <c r="DS73" s="14">
        <f t="shared" si="155"/>
        <v>0</v>
      </c>
      <c r="DT73" s="14">
        <f t="shared" si="156"/>
        <v>0</v>
      </c>
      <c r="DU73" s="14">
        <f t="shared" si="157"/>
        <v>0</v>
      </c>
      <c r="DV73" s="14">
        <f t="shared" si="158"/>
        <v>0</v>
      </c>
      <c r="DX73" s="56">
        <f t="shared" si="159"/>
        <v>0</v>
      </c>
      <c r="DY73" s="14">
        <f>Szilv($DN$2,Eredmény!$H$3,DO73)</f>
        <v>0</v>
      </c>
      <c r="DZ73" s="14">
        <f t="shared" si="160"/>
        <v>0</v>
      </c>
      <c r="EA73" s="14">
        <f t="shared" si="161"/>
        <v>0</v>
      </c>
      <c r="EE73" s="17"/>
      <c r="EF73" s="17"/>
      <c r="EG73" s="17"/>
      <c r="EH73" s="17"/>
      <c r="ET73" s="17"/>
      <c r="EU73" s="17"/>
      <c r="EV73" s="17"/>
      <c r="EW73" s="17"/>
      <c r="FI73" s="17"/>
      <c r="FJ73" s="17"/>
      <c r="FK73" s="17"/>
      <c r="FL73" s="17"/>
    </row>
    <row r="74" spans="2:168">
      <c r="B74" s="14">
        <f>IF($A$2=Alapadat!$P74,Alapadat!$Q74,0)</f>
        <v>0</v>
      </c>
      <c r="C74" s="14">
        <f>IF($A$2=Alapadat!$P74,Alapadat!$R74,0)</f>
        <v>0</v>
      </c>
      <c r="D74" s="14">
        <f t="shared" si="82"/>
        <v>0</v>
      </c>
      <c r="E74" s="14">
        <f t="shared" si="83"/>
        <v>0</v>
      </c>
      <c r="F74" s="14">
        <f t="shared" si="84"/>
        <v>0</v>
      </c>
      <c r="G74" s="14">
        <f t="shared" si="85"/>
        <v>0</v>
      </c>
      <c r="H74" s="14">
        <f t="shared" si="86"/>
        <v>0</v>
      </c>
      <c r="I74" s="14">
        <f t="shared" si="87"/>
        <v>0</v>
      </c>
      <c r="L74" s="56">
        <f t="shared" si="88"/>
        <v>0</v>
      </c>
      <c r="M74" s="14">
        <f>Szilv($A$2,Eredmény!$H$3,B74)</f>
        <v>0</v>
      </c>
      <c r="N74" s="14">
        <f t="shared" si="89"/>
        <v>0</v>
      </c>
      <c r="O74" s="14">
        <f t="shared" si="90"/>
        <v>0</v>
      </c>
      <c r="Q74" s="14">
        <f>IF($P$2=Alapadat!$P74,Alapadat!$Q74,0)</f>
        <v>0</v>
      </c>
      <c r="R74" s="14">
        <f>IF($P$2=Alapadat!$P74,Alapadat!$R74,0)</f>
        <v>0</v>
      </c>
      <c r="S74" s="14">
        <f t="shared" si="91"/>
        <v>0</v>
      </c>
      <c r="T74" s="14">
        <f t="shared" si="92"/>
        <v>0</v>
      </c>
      <c r="U74" s="14">
        <f t="shared" si="93"/>
        <v>0</v>
      </c>
      <c r="V74" s="14">
        <f t="shared" si="94"/>
        <v>0</v>
      </c>
      <c r="W74" s="14">
        <f t="shared" si="95"/>
        <v>0</v>
      </c>
      <c r="X74" s="14">
        <f t="shared" si="96"/>
        <v>0</v>
      </c>
      <c r="Z74" s="56">
        <f t="shared" si="81"/>
        <v>0</v>
      </c>
      <c r="AA74" s="14">
        <f>Szilv($P$2,Eredmény!$H$3,Q74)</f>
        <v>0</v>
      </c>
      <c r="AB74" s="14">
        <f t="shared" si="97"/>
        <v>0</v>
      </c>
      <c r="AC74" s="14">
        <f t="shared" si="98"/>
        <v>0</v>
      </c>
      <c r="AE74" s="14">
        <f>IF($AD$2=Alapadat!$P74,Alapadat!$Q74,0)</f>
        <v>0</v>
      </c>
      <c r="AF74" s="14">
        <f>IF($AD$2=Alapadat!$P74,Alapadat!$R74,0)</f>
        <v>0</v>
      </c>
      <c r="AG74" s="14">
        <f t="shared" si="99"/>
        <v>0</v>
      </c>
      <c r="AH74" s="14">
        <f t="shared" si="100"/>
        <v>0</v>
      </c>
      <c r="AI74" s="14">
        <f t="shared" si="101"/>
        <v>0</v>
      </c>
      <c r="AJ74" s="14">
        <f t="shared" si="102"/>
        <v>0</v>
      </c>
      <c r="AK74" s="14">
        <f t="shared" si="103"/>
        <v>0</v>
      </c>
      <c r="AL74" s="14">
        <f t="shared" si="104"/>
        <v>0</v>
      </c>
      <c r="AN74" s="56">
        <f t="shared" si="105"/>
        <v>0</v>
      </c>
      <c r="AO74" s="14">
        <f>Szilv($AD$2,Eredmény!$H$3,AE74)</f>
        <v>0</v>
      </c>
      <c r="AP74" s="14">
        <f t="shared" si="106"/>
        <v>0</v>
      </c>
      <c r="AQ74" s="14">
        <f t="shared" si="107"/>
        <v>0</v>
      </c>
      <c r="AS74" s="14">
        <f>IF($AR$2=Alapadat!$P74,Alapadat!$Q74,0)</f>
        <v>0</v>
      </c>
      <c r="AT74" s="14">
        <f>IF($AR$2=Alapadat!$P74,Alapadat!$R74,0)</f>
        <v>0</v>
      </c>
      <c r="AU74" s="14">
        <f t="shared" si="108"/>
        <v>0</v>
      </c>
      <c r="AV74" s="14">
        <f t="shared" si="109"/>
        <v>0</v>
      </c>
      <c r="AW74" s="14">
        <f t="shared" si="110"/>
        <v>0</v>
      </c>
      <c r="AX74" s="14">
        <f t="shared" si="111"/>
        <v>0</v>
      </c>
      <c r="AY74" s="14">
        <f t="shared" si="112"/>
        <v>0</v>
      </c>
      <c r="AZ74" s="14">
        <f t="shared" si="113"/>
        <v>0</v>
      </c>
      <c r="BB74" s="56">
        <f t="shared" si="114"/>
        <v>0</v>
      </c>
      <c r="BC74" s="14">
        <f>Szilv($AR$2,Eredmény!$H$3,AS74)</f>
        <v>0</v>
      </c>
      <c r="BD74" s="14">
        <f t="shared" si="115"/>
        <v>0</v>
      </c>
      <c r="BE74" s="14">
        <f t="shared" si="116"/>
        <v>0</v>
      </c>
      <c r="BG74" s="14">
        <f>IF($BF$2=Alapadat!$P74,Alapadat!$Q74,0)</f>
        <v>0</v>
      </c>
      <c r="BH74" s="14">
        <f>IF($BF$2=Alapadat!$P74,Alapadat!$R74,0)</f>
        <v>0</v>
      </c>
      <c r="BI74" s="14">
        <f t="shared" si="117"/>
        <v>0</v>
      </c>
      <c r="BJ74" s="14">
        <f t="shared" si="118"/>
        <v>0</v>
      </c>
      <c r="BK74" s="14">
        <f t="shared" si="119"/>
        <v>0</v>
      </c>
      <c r="BL74" s="14">
        <f t="shared" si="120"/>
        <v>0</v>
      </c>
      <c r="BM74" s="14">
        <f t="shared" si="121"/>
        <v>0</v>
      </c>
      <c r="BN74" s="14">
        <f t="shared" si="122"/>
        <v>0</v>
      </c>
      <c r="BP74" s="56">
        <f t="shared" si="123"/>
        <v>0</v>
      </c>
      <c r="BQ74" s="14">
        <f>Szilv($BF$2,Eredmény!$H$3,BG74)</f>
        <v>0</v>
      </c>
      <c r="BR74" s="14">
        <f t="shared" si="124"/>
        <v>0</v>
      </c>
      <c r="BS74" s="14">
        <f t="shared" si="125"/>
        <v>0</v>
      </c>
      <c r="BV74" s="14">
        <f>IF($BU$2=Alapadat!$P74,Alapadat!$Q74,0)</f>
        <v>0</v>
      </c>
      <c r="BW74" s="14">
        <f>IF($BU$2=Alapadat!$P74,Alapadat!$R74,0)</f>
        <v>0</v>
      </c>
      <c r="BX74" s="14">
        <f t="shared" si="126"/>
        <v>0</v>
      </c>
      <c r="BY74" s="14">
        <f t="shared" si="127"/>
        <v>0</v>
      </c>
      <c r="BZ74" s="14">
        <f t="shared" si="128"/>
        <v>0</v>
      </c>
      <c r="CA74" s="14">
        <f t="shared" si="129"/>
        <v>0</v>
      </c>
      <c r="CB74" s="14">
        <f t="shared" si="130"/>
        <v>0</v>
      </c>
      <c r="CC74" s="14">
        <f t="shared" si="131"/>
        <v>0</v>
      </c>
      <c r="CE74" s="56">
        <f t="shared" si="132"/>
        <v>0</v>
      </c>
      <c r="CF74" s="14">
        <f>Szilv($BU$2,Eredmény!$H$3,BV74)</f>
        <v>0</v>
      </c>
      <c r="CG74" s="14">
        <f t="shared" si="133"/>
        <v>0</v>
      </c>
      <c r="CH74" s="14">
        <f t="shared" si="134"/>
        <v>0</v>
      </c>
      <c r="CK74" s="14">
        <f>IF($CJ$2=Alapadat!$P74,Alapadat!$Q74,0)</f>
        <v>0</v>
      </c>
      <c r="CL74" s="14">
        <f>IF($CJ$2=Alapadat!$P74,Alapadat!$R74,0)</f>
        <v>0</v>
      </c>
      <c r="CM74" s="14">
        <f t="shared" si="135"/>
        <v>0</v>
      </c>
      <c r="CN74" s="14">
        <f t="shared" si="136"/>
        <v>0</v>
      </c>
      <c r="CO74" s="14">
        <f t="shared" si="137"/>
        <v>0</v>
      </c>
      <c r="CP74" s="14">
        <f t="shared" si="138"/>
        <v>0</v>
      </c>
      <c r="CQ74" s="14">
        <f t="shared" si="139"/>
        <v>0</v>
      </c>
      <c r="CR74" s="14">
        <f t="shared" si="140"/>
        <v>0</v>
      </c>
      <c r="CT74" s="56">
        <f t="shared" si="141"/>
        <v>0</v>
      </c>
      <c r="CU74" s="14">
        <f>Szilv($CJ$2,Eredmény!$H$3,CK74)</f>
        <v>0</v>
      </c>
      <c r="CV74" s="14">
        <f t="shared" si="142"/>
        <v>0</v>
      </c>
      <c r="CW74" s="14">
        <f t="shared" si="143"/>
        <v>0</v>
      </c>
      <c r="CZ74" s="14">
        <f>IF($CY$2=Alapadat!$P74,Alapadat!$Q74,0)</f>
        <v>0</v>
      </c>
      <c r="DA74" s="14">
        <f>IF($CY$2=Alapadat!$P74,Alapadat!$R74,0)</f>
        <v>0</v>
      </c>
      <c r="DB74" s="14">
        <f t="shared" si="144"/>
        <v>0</v>
      </c>
      <c r="DC74" s="14">
        <f t="shared" si="145"/>
        <v>0</v>
      </c>
      <c r="DD74" s="14">
        <f t="shared" si="146"/>
        <v>0</v>
      </c>
      <c r="DE74" s="14">
        <f t="shared" si="147"/>
        <v>0</v>
      </c>
      <c r="DF74" s="14">
        <f t="shared" si="148"/>
        <v>0</v>
      </c>
      <c r="DG74" s="14">
        <f t="shared" si="149"/>
        <v>0</v>
      </c>
      <c r="DI74" s="56">
        <f t="shared" si="150"/>
        <v>0</v>
      </c>
      <c r="DJ74" s="14">
        <f>Szilv($CY$2,Eredmény!$H$3,CZ74)</f>
        <v>0</v>
      </c>
      <c r="DK74" s="14">
        <f t="shared" si="151"/>
        <v>0</v>
      </c>
      <c r="DL74" s="14">
        <f t="shared" si="152"/>
        <v>0</v>
      </c>
      <c r="DO74" s="14">
        <f>IF($DN$2=Alapadat!$P74,Alapadat!$Q74,0)</f>
        <v>0</v>
      </c>
      <c r="DP74" s="14">
        <f>IF($DN$2=Alapadat!$P74,Alapadat!$R74,0)</f>
        <v>0</v>
      </c>
      <c r="DQ74" s="14">
        <f t="shared" si="153"/>
        <v>0</v>
      </c>
      <c r="DR74" s="14">
        <f t="shared" si="154"/>
        <v>0</v>
      </c>
      <c r="DS74" s="14">
        <f t="shared" si="155"/>
        <v>0</v>
      </c>
      <c r="DT74" s="14">
        <f t="shared" si="156"/>
        <v>0</v>
      </c>
      <c r="DU74" s="14">
        <f t="shared" si="157"/>
        <v>0</v>
      </c>
      <c r="DV74" s="14">
        <f t="shared" si="158"/>
        <v>0</v>
      </c>
      <c r="DX74" s="56">
        <f t="shared" si="159"/>
        <v>0</v>
      </c>
      <c r="DY74" s="14">
        <f>Szilv($DN$2,Eredmény!$H$3,DO74)</f>
        <v>0</v>
      </c>
      <c r="DZ74" s="14">
        <f t="shared" si="160"/>
        <v>0</v>
      </c>
      <c r="EA74" s="14">
        <f t="shared" si="161"/>
        <v>0</v>
      </c>
      <c r="EE74" s="17"/>
      <c r="EF74" s="17"/>
      <c r="EG74" s="17"/>
      <c r="EH74" s="17"/>
      <c r="ET74" s="17"/>
      <c r="EU74" s="17"/>
      <c r="EV74" s="17"/>
      <c r="EW74" s="17"/>
      <c r="FI74" s="17"/>
      <c r="FJ74" s="17"/>
      <c r="FK74" s="17"/>
      <c r="FL74" s="17"/>
    </row>
    <row r="75" spans="2:168">
      <c r="B75" s="14">
        <f>IF($A$2=Alapadat!$P75,Alapadat!$Q75,0)</f>
        <v>0</v>
      </c>
      <c r="C75" s="14">
        <f>IF($A$2=Alapadat!$P75,Alapadat!$R75,0)</f>
        <v>0</v>
      </c>
      <c r="D75" s="14">
        <f t="shared" si="82"/>
        <v>0</v>
      </c>
      <c r="E75" s="14">
        <f t="shared" si="83"/>
        <v>0</v>
      </c>
      <c r="F75" s="14">
        <f t="shared" si="84"/>
        <v>0</v>
      </c>
      <c r="G75" s="14">
        <f t="shared" si="85"/>
        <v>0</v>
      </c>
      <c r="H75" s="14">
        <f t="shared" si="86"/>
        <v>0</v>
      </c>
      <c r="I75" s="14">
        <f t="shared" si="87"/>
        <v>0</v>
      </c>
      <c r="L75" s="56">
        <f t="shared" si="88"/>
        <v>0</v>
      </c>
      <c r="M75" s="14">
        <f>Szilv($A$2,Eredmény!$H$3,B75)</f>
        <v>0</v>
      </c>
      <c r="N75" s="14">
        <f t="shared" si="89"/>
        <v>0</v>
      </c>
      <c r="O75" s="14">
        <f t="shared" si="90"/>
        <v>0</v>
      </c>
      <c r="Q75" s="14">
        <f>IF($P$2=Alapadat!$P75,Alapadat!$Q75,0)</f>
        <v>0</v>
      </c>
      <c r="R75" s="14">
        <f>IF($P$2=Alapadat!$P75,Alapadat!$R75,0)</f>
        <v>0</v>
      </c>
      <c r="S75" s="14">
        <f t="shared" si="91"/>
        <v>0</v>
      </c>
      <c r="T75" s="14">
        <f t="shared" si="92"/>
        <v>0</v>
      </c>
      <c r="U75" s="14">
        <f t="shared" si="93"/>
        <v>0</v>
      </c>
      <c r="V75" s="14">
        <f t="shared" si="94"/>
        <v>0</v>
      </c>
      <c r="W75" s="14">
        <f t="shared" si="95"/>
        <v>0</v>
      </c>
      <c r="X75" s="14">
        <f t="shared" si="96"/>
        <v>0</v>
      </c>
      <c r="Z75" s="56">
        <f t="shared" si="81"/>
        <v>0</v>
      </c>
      <c r="AA75" s="14">
        <f>Szilv($P$2,Eredmény!$H$3,Q75)</f>
        <v>0</v>
      </c>
      <c r="AB75" s="14">
        <f t="shared" si="97"/>
        <v>0</v>
      </c>
      <c r="AC75" s="14">
        <f t="shared" si="98"/>
        <v>0</v>
      </c>
      <c r="AE75" s="14">
        <f>IF($AD$2=Alapadat!$P75,Alapadat!$Q75,0)</f>
        <v>0</v>
      </c>
      <c r="AF75" s="14">
        <f>IF($AD$2=Alapadat!$P75,Alapadat!$R75,0)</f>
        <v>0</v>
      </c>
      <c r="AG75" s="14">
        <f t="shared" si="99"/>
        <v>0</v>
      </c>
      <c r="AH75" s="14">
        <f t="shared" si="100"/>
        <v>0</v>
      </c>
      <c r="AI75" s="14">
        <f t="shared" si="101"/>
        <v>0</v>
      </c>
      <c r="AJ75" s="14">
        <f t="shared" si="102"/>
        <v>0</v>
      </c>
      <c r="AK75" s="14">
        <f t="shared" si="103"/>
        <v>0</v>
      </c>
      <c r="AL75" s="14">
        <f t="shared" si="104"/>
        <v>0</v>
      </c>
      <c r="AN75" s="56">
        <f t="shared" si="105"/>
        <v>0</v>
      </c>
      <c r="AO75" s="14">
        <f>Szilv($AD$2,Eredmény!$H$3,AE75)</f>
        <v>0</v>
      </c>
      <c r="AP75" s="14">
        <f t="shared" si="106"/>
        <v>0</v>
      </c>
      <c r="AQ75" s="14">
        <f t="shared" si="107"/>
        <v>0</v>
      </c>
      <c r="AS75" s="14">
        <f>IF($AR$2=Alapadat!$P75,Alapadat!$Q75,0)</f>
        <v>0</v>
      </c>
      <c r="AT75" s="14">
        <f>IF($AR$2=Alapadat!$P75,Alapadat!$R75,0)</f>
        <v>0</v>
      </c>
      <c r="AU75" s="14">
        <f t="shared" si="108"/>
        <v>0</v>
      </c>
      <c r="AV75" s="14">
        <f t="shared" si="109"/>
        <v>0</v>
      </c>
      <c r="AW75" s="14">
        <f t="shared" si="110"/>
        <v>0</v>
      </c>
      <c r="AX75" s="14">
        <f t="shared" si="111"/>
        <v>0</v>
      </c>
      <c r="AY75" s="14">
        <f t="shared" si="112"/>
        <v>0</v>
      </c>
      <c r="AZ75" s="14">
        <f t="shared" si="113"/>
        <v>0</v>
      </c>
      <c r="BB75" s="56">
        <f t="shared" si="114"/>
        <v>0</v>
      </c>
      <c r="BC75" s="14">
        <f>Szilv($AR$2,Eredmény!$H$3,AS75)</f>
        <v>0</v>
      </c>
      <c r="BD75" s="14">
        <f t="shared" si="115"/>
        <v>0</v>
      </c>
      <c r="BE75" s="14">
        <f t="shared" si="116"/>
        <v>0</v>
      </c>
      <c r="BG75" s="14">
        <f>IF($BF$2=Alapadat!$P75,Alapadat!$Q75,0)</f>
        <v>0</v>
      </c>
      <c r="BH75" s="14">
        <f>IF($BF$2=Alapadat!$P75,Alapadat!$R75,0)</f>
        <v>0</v>
      </c>
      <c r="BI75" s="14">
        <f t="shared" si="117"/>
        <v>0</v>
      </c>
      <c r="BJ75" s="14">
        <f t="shared" si="118"/>
        <v>0</v>
      </c>
      <c r="BK75" s="14">
        <f t="shared" si="119"/>
        <v>0</v>
      </c>
      <c r="BL75" s="14">
        <f t="shared" si="120"/>
        <v>0</v>
      </c>
      <c r="BM75" s="14">
        <f t="shared" si="121"/>
        <v>0</v>
      </c>
      <c r="BN75" s="14">
        <f t="shared" si="122"/>
        <v>0</v>
      </c>
      <c r="BP75" s="56">
        <f t="shared" si="123"/>
        <v>0</v>
      </c>
      <c r="BQ75" s="14">
        <f>Szilv($BF$2,Eredmény!$H$3,BG75)</f>
        <v>0</v>
      </c>
      <c r="BR75" s="14">
        <f t="shared" si="124"/>
        <v>0</v>
      </c>
      <c r="BS75" s="14">
        <f t="shared" si="125"/>
        <v>0</v>
      </c>
      <c r="BV75" s="14">
        <f>IF($BU$2=Alapadat!$P75,Alapadat!$Q75,0)</f>
        <v>0</v>
      </c>
      <c r="BW75" s="14">
        <f>IF($BU$2=Alapadat!$P75,Alapadat!$R75,0)</f>
        <v>0</v>
      </c>
      <c r="BX75" s="14">
        <f t="shared" si="126"/>
        <v>0</v>
      </c>
      <c r="BY75" s="14">
        <f t="shared" si="127"/>
        <v>0</v>
      </c>
      <c r="BZ75" s="14">
        <f t="shared" si="128"/>
        <v>0</v>
      </c>
      <c r="CA75" s="14">
        <f t="shared" si="129"/>
        <v>0</v>
      </c>
      <c r="CB75" s="14">
        <f t="shared" si="130"/>
        <v>0</v>
      </c>
      <c r="CC75" s="14">
        <f t="shared" si="131"/>
        <v>0</v>
      </c>
      <c r="CE75" s="56">
        <f t="shared" si="132"/>
        <v>0</v>
      </c>
      <c r="CF75" s="14">
        <f>Szilv($BU$2,Eredmény!$H$3,BV75)</f>
        <v>0</v>
      </c>
      <c r="CG75" s="14">
        <f t="shared" si="133"/>
        <v>0</v>
      </c>
      <c r="CH75" s="14">
        <f t="shared" si="134"/>
        <v>0</v>
      </c>
      <c r="CK75" s="14">
        <f>IF($CJ$2=Alapadat!$P75,Alapadat!$Q75,0)</f>
        <v>0</v>
      </c>
      <c r="CL75" s="14">
        <f>IF($CJ$2=Alapadat!$P75,Alapadat!$R75,0)</f>
        <v>0</v>
      </c>
      <c r="CM75" s="14">
        <f t="shared" si="135"/>
        <v>0</v>
      </c>
      <c r="CN75" s="14">
        <f t="shared" si="136"/>
        <v>0</v>
      </c>
      <c r="CO75" s="14">
        <f t="shared" si="137"/>
        <v>0</v>
      </c>
      <c r="CP75" s="14">
        <f t="shared" si="138"/>
        <v>0</v>
      </c>
      <c r="CQ75" s="14">
        <f t="shared" si="139"/>
        <v>0</v>
      </c>
      <c r="CR75" s="14">
        <f t="shared" si="140"/>
        <v>0</v>
      </c>
      <c r="CT75" s="56">
        <f t="shared" si="141"/>
        <v>0</v>
      </c>
      <c r="CU75" s="14">
        <f>Szilv($CJ$2,Eredmény!$H$3,CK75)</f>
        <v>0</v>
      </c>
      <c r="CV75" s="14">
        <f t="shared" si="142"/>
        <v>0</v>
      </c>
      <c r="CW75" s="14">
        <f t="shared" si="143"/>
        <v>0</v>
      </c>
      <c r="CZ75" s="14">
        <f>IF($CY$2=Alapadat!$P75,Alapadat!$Q75,0)</f>
        <v>0</v>
      </c>
      <c r="DA75" s="14">
        <f>IF($CY$2=Alapadat!$P75,Alapadat!$R75,0)</f>
        <v>0</v>
      </c>
      <c r="DB75" s="14">
        <f t="shared" si="144"/>
        <v>0</v>
      </c>
      <c r="DC75" s="14">
        <f t="shared" si="145"/>
        <v>0</v>
      </c>
      <c r="DD75" s="14">
        <f t="shared" si="146"/>
        <v>0</v>
      </c>
      <c r="DE75" s="14">
        <f t="shared" si="147"/>
        <v>0</v>
      </c>
      <c r="DF75" s="14">
        <f t="shared" si="148"/>
        <v>0</v>
      </c>
      <c r="DG75" s="14">
        <f t="shared" si="149"/>
        <v>0</v>
      </c>
      <c r="DI75" s="56">
        <f t="shared" si="150"/>
        <v>0</v>
      </c>
      <c r="DJ75" s="14">
        <f>Szilv($CY$2,Eredmény!$H$3,CZ75)</f>
        <v>0</v>
      </c>
      <c r="DK75" s="14">
        <f t="shared" si="151"/>
        <v>0</v>
      </c>
      <c r="DL75" s="14">
        <f t="shared" si="152"/>
        <v>0</v>
      </c>
      <c r="DO75" s="14">
        <f>IF($DN$2=Alapadat!$P75,Alapadat!$Q75,0)</f>
        <v>0</v>
      </c>
      <c r="DP75" s="14">
        <f>IF($DN$2=Alapadat!$P75,Alapadat!$R75,0)</f>
        <v>0</v>
      </c>
      <c r="DQ75" s="14">
        <f t="shared" si="153"/>
        <v>0</v>
      </c>
      <c r="DR75" s="14">
        <f t="shared" si="154"/>
        <v>0</v>
      </c>
      <c r="DS75" s="14">
        <f t="shared" si="155"/>
        <v>0</v>
      </c>
      <c r="DT75" s="14">
        <f t="shared" si="156"/>
        <v>0</v>
      </c>
      <c r="DU75" s="14">
        <f t="shared" si="157"/>
        <v>0</v>
      </c>
      <c r="DV75" s="14">
        <f t="shared" si="158"/>
        <v>0</v>
      </c>
      <c r="DX75" s="56">
        <f t="shared" si="159"/>
        <v>0</v>
      </c>
      <c r="DY75" s="14">
        <f>Szilv($DN$2,Eredmény!$H$3,DO75)</f>
        <v>0</v>
      </c>
      <c r="DZ75" s="14">
        <f t="shared" si="160"/>
        <v>0</v>
      </c>
      <c r="EA75" s="14">
        <f t="shared" si="161"/>
        <v>0</v>
      </c>
      <c r="EE75" s="17"/>
      <c r="EF75" s="17"/>
      <c r="EG75" s="17"/>
      <c r="EH75" s="17"/>
      <c r="ET75" s="17"/>
      <c r="EU75" s="17"/>
      <c r="EV75" s="17"/>
      <c r="EW75" s="17"/>
      <c r="FI75" s="17"/>
      <c r="FJ75" s="17"/>
      <c r="FK75" s="17"/>
      <c r="FL75" s="17"/>
    </row>
    <row r="76" spans="2:168">
      <c r="B76" s="14">
        <f>IF($A$2=Alapadat!$P76,Alapadat!$Q76,0)</f>
        <v>0</v>
      </c>
      <c r="C76" s="14">
        <f>IF($A$2=Alapadat!$P76,Alapadat!$R76,0)</f>
        <v>0</v>
      </c>
      <c r="D76" s="14">
        <f t="shared" si="82"/>
        <v>0</v>
      </c>
      <c r="E76" s="14">
        <f t="shared" si="83"/>
        <v>0</v>
      </c>
      <c r="F76" s="14">
        <f t="shared" si="84"/>
        <v>0</v>
      </c>
      <c r="G76" s="14">
        <f t="shared" si="85"/>
        <v>0</v>
      </c>
      <c r="H76" s="14">
        <f t="shared" si="86"/>
        <v>0</v>
      </c>
      <c r="I76" s="14">
        <f t="shared" si="87"/>
        <v>0</v>
      </c>
      <c r="L76" s="56">
        <f t="shared" si="88"/>
        <v>0</v>
      </c>
      <c r="M76" s="14">
        <f>Szilv($A$2,Eredmény!$H$3,B76)</f>
        <v>0</v>
      </c>
      <c r="N76" s="14">
        <f t="shared" si="89"/>
        <v>0</v>
      </c>
      <c r="O76" s="14">
        <f t="shared" si="90"/>
        <v>0</v>
      </c>
      <c r="Q76" s="14">
        <f>IF($P$2=Alapadat!$P76,Alapadat!$Q76,0)</f>
        <v>0</v>
      </c>
      <c r="R76" s="14">
        <f>IF($P$2=Alapadat!$P76,Alapadat!$R76,0)</f>
        <v>0</v>
      </c>
      <c r="S76" s="14">
        <f t="shared" si="91"/>
        <v>0</v>
      </c>
      <c r="T76" s="14">
        <f t="shared" si="92"/>
        <v>0</v>
      </c>
      <c r="U76" s="14">
        <f t="shared" si="93"/>
        <v>0</v>
      </c>
      <c r="V76" s="14">
        <f t="shared" si="94"/>
        <v>0</v>
      </c>
      <c r="W76" s="14">
        <f t="shared" si="95"/>
        <v>0</v>
      </c>
      <c r="X76" s="14">
        <f t="shared" si="96"/>
        <v>0</v>
      </c>
      <c r="Z76" s="56">
        <f t="shared" ref="Z76:Z139" si="162">(Q76/200)^2*PI()</f>
        <v>0</v>
      </c>
      <c r="AA76" s="14">
        <f>Szilv($P$2,Eredmény!$H$3,Q76)</f>
        <v>0</v>
      </c>
      <c r="AB76" s="14">
        <f t="shared" si="97"/>
        <v>0</v>
      </c>
      <c r="AC76" s="14">
        <f t="shared" si="98"/>
        <v>0</v>
      </c>
      <c r="AE76" s="14">
        <f>IF($AD$2=Alapadat!$P76,Alapadat!$Q76,0)</f>
        <v>0</v>
      </c>
      <c r="AF76" s="14">
        <f>IF($AD$2=Alapadat!$P76,Alapadat!$R76,0)</f>
        <v>0</v>
      </c>
      <c r="AG76" s="14">
        <f t="shared" si="99"/>
        <v>0</v>
      </c>
      <c r="AH76" s="14">
        <f t="shared" si="100"/>
        <v>0</v>
      </c>
      <c r="AI76" s="14">
        <f t="shared" si="101"/>
        <v>0</v>
      </c>
      <c r="AJ76" s="14">
        <f t="shared" si="102"/>
        <v>0</v>
      </c>
      <c r="AK76" s="14">
        <f t="shared" si="103"/>
        <v>0</v>
      </c>
      <c r="AL76" s="14">
        <f t="shared" si="104"/>
        <v>0</v>
      </c>
      <c r="AN76" s="56">
        <f t="shared" si="105"/>
        <v>0</v>
      </c>
      <c r="AO76" s="14">
        <f>Szilv($AD$2,Eredmény!$H$3,AE76)</f>
        <v>0</v>
      </c>
      <c r="AP76" s="14">
        <f t="shared" si="106"/>
        <v>0</v>
      </c>
      <c r="AQ76" s="14">
        <f t="shared" si="107"/>
        <v>0</v>
      </c>
      <c r="AS76" s="14">
        <f>IF($AR$2=Alapadat!$P76,Alapadat!$Q76,0)</f>
        <v>0</v>
      </c>
      <c r="AT76" s="14">
        <f>IF($AR$2=Alapadat!$P76,Alapadat!$R76,0)</f>
        <v>0</v>
      </c>
      <c r="AU76" s="14">
        <f t="shared" si="108"/>
        <v>0</v>
      </c>
      <c r="AV76" s="14">
        <f t="shared" si="109"/>
        <v>0</v>
      </c>
      <c r="AW76" s="14">
        <f t="shared" si="110"/>
        <v>0</v>
      </c>
      <c r="AX76" s="14">
        <f t="shared" si="111"/>
        <v>0</v>
      </c>
      <c r="AY76" s="14">
        <f t="shared" si="112"/>
        <v>0</v>
      </c>
      <c r="AZ76" s="14">
        <f t="shared" si="113"/>
        <v>0</v>
      </c>
      <c r="BB76" s="56">
        <f t="shared" si="114"/>
        <v>0</v>
      </c>
      <c r="BC76" s="14">
        <f>Szilv($AR$2,Eredmény!$H$3,AS76)</f>
        <v>0</v>
      </c>
      <c r="BD76" s="14">
        <f t="shared" si="115"/>
        <v>0</v>
      </c>
      <c r="BE76" s="14">
        <f t="shared" si="116"/>
        <v>0</v>
      </c>
      <c r="BG76" s="14">
        <f>IF($BF$2=Alapadat!$P76,Alapadat!$Q76,0)</f>
        <v>0</v>
      </c>
      <c r="BH76" s="14">
        <f>IF($BF$2=Alapadat!$P76,Alapadat!$R76,0)</f>
        <v>0</v>
      </c>
      <c r="BI76" s="14">
        <f t="shared" si="117"/>
        <v>0</v>
      </c>
      <c r="BJ76" s="14">
        <f t="shared" si="118"/>
        <v>0</v>
      </c>
      <c r="BK76" s="14">
        <f t="shared" si="119"/>
        <v>0</v>
      </c>
      <c r="BL76" s="14">
        <f t="shared" si="120"/>
        <v>0</v>
      </c>
      <c r="BM76" s="14">
        <f t="shared" si="121"/>
        <v>0</v>
      </c>
      <c r="BN76" s="14">
        <f t="shared" si="122"/>
        <v>0</v>
      </c>
      <c r="BP76" s="56">
        <f t="shared" si="123"/>
        <v>0</v>
      </c>
      <c r="BQ76" s="14">
        <f>Szilv($BF$2,Eredmény!$H$3,BG76)</f>
        <v>0</v>
      </c>
      <c r="BR76" s="14">
        <f t="shared" si="124"/>
        <v>0</v>
      </c>
      <c r="BS76" s="14">
        <f t="shared" si="125"/>
        <v>0</v>
      </c>
      <c r="BV76" s="14">
        <f>IF($BU$2=Alapadat!$P76,Alapadat!$Q76,0)</f>
        <v>0</v>
      </c>
      <c r="BW76" s="14">
        <f>IF($BU$2=Alapadat!$P76,Alapadat!$R76,0)</f>
        <v>0</v>
      </c>
      <c r="BX76" s="14">
        <f t="shared" si="126"/>
        <v>0</v>
      </c>
      <c r="BY76" s="14">
        <f t="shared" si="127"/>
        <v>0</v>
      </c>
      <c r="BZ76" s="14">
        <f t="shared" si="128"/>
        <v>0</v>
      </c>
      <c r="CA76" s="14">
        <f t="shared" si="129"/>
        <v>0</v>
      </c>
      <c r="CB76" s="14">
        <f t="shared" si="130"/>
        <v>0</v>
      </c>
      <c r="CC76" s="14">
        <f t="shared" si="131"/>
        <v>0</v>
      </c>
      <c r="CE76" s="56">
        <f t="shared" si="132"/>
        <v>0</v>
      </c>
      <c r="CF76" s="14">
        <f>Szilv($BU$2,Eredmény!$H$3,BV76)</f>
        <v>0</v>
      </c>
      <c r="CG76" s="14">
        <f t="shared" si="133"/>
        <v>0</v>
      </c>
      <c r="CH76" s="14">
        <f t="shared" si="134"/>
        <v>0</v>
      </c>
      <c r="CK76" s="14">
        <f>IF($CJ$2=Alapadat!$P76,Alapadat!$Q76,0)</f>
        <v>0</v>
      </c>
      <c r="CL76" s="14">
        <f>IF($CJ$2=Alapadat!$P76,Alapadat!$R76,0)</f>
        <v>0</v>
      </c>
      <c r="CM76" s="14">
        <f t="shared" si="135"/>
        <v>0</v>
      </c>
      <c r="CN76" s="14">
        <f t="shared" si="136"/>
        <v>0</v>
      </c>
      <c r="CO76" s="14">
        <f t="shared" si="137"/>
        <v>0</v>
      </c>
      <c r="CP76" s="14">
        <f t="shared" si="138"/>
        <v>0</v>
      </c>
      <c r="CQ76" s="14">
        <f t="shared" si="139"/>
        <v>0</v>
      </c>
      <c r="CR76" s="14">
        <f t="shared" si="140"/>
        <v>0</v>
      </c>
      <c r="CT76" s="56">
        <f t="shared" si="141"/>
        <v>0</v>
      </c>
      <c r="CU76" s="14">
        <f>Szilv($CJ$2,Eredmény!$H$3,CK76)</f>
        <v>0</v>
      </c>
      <c r="CV76" s="14">
        <f t="shared" si="142"/>
        <v>0</v>
      </c>
      <c r="CW76" s="14">
        <f t="shared" si="143"/>
        <v>0</v>
      </c>
      <c r="CZ76" s="14">
        <f>IF($CY$2=Alapadat!$P76,Alapadat!$Q76,0)</f>
        <v>0</v>
      </c>
      <c r="DA76" s="14">
        <f>IF($CY$2=Alapadat!$P76,Alapadat!$R76,0)</f>
        <v>0</v>
      </c>
      <c r="DB76" s="14">
        <f t="shared" si="144"/>
        <v>0</v>
      </c>
      <c r="DC76" s="14">
        <f t="shared" si="145"/>
        <v>0</v>
      </c>
      <c r="DD76" s="14">
        <f t="shared" si="146"/>
        <v>0</v>
      </c>
      <c r="DE76" s="14">
        <f t="shared" si="147"/>
        <v>0</v>
      </c>
      <c r="DF76" s="14">
        <f t="shared" si="148"/>
        <v>0</v>
      </c>
      <c r="DG76" s="14">
        <f t="shared" si="149"/>
        <v>0</v>
      </c>
      <c r="DI76" s="56">
        <f t="shared" si="150"/>
        <v>0</v>
      </c>
      <c r="DJ76" s="14">
        <f>Szilv($CY$2,Eredmény!$H$3,CZ76)</f>
        <v>0</v>
      </c>
      <c r="DK76" s="14">
        <f t="shared" si="151"/>
        <v>0</v>
      </c>
      <c r="DL76" s="14">
        <f t="shared" si="152"/>
        <v>0</v>
      </c>
      <c r="DO76" s="14">
        <f>IF($DN$2=Alapadat!$P76,Alapadat!$Q76,0)</f>
        <v>0</v>
      </c>
      <c r="DP76" s="14">
        <f>IF($DN$2=Alapadat!$P76,Alapadat!$R76,0)</f>
        <v>0</v>
      </c>
      <c r="DQ76" s="14">
        <f t="shared" si="153"/>
        <v>0</v>
      </c>
      <c r="DR76" s="14">
        <f t="shared" si="154"/>
        <v>0</v>
      </c>
      <c r="DS76" s="14">
        <f t="shared" si="155"/>
        <v>0</v>
      </c>
      <c r="DT76" s="14">
        <f t="shared" si="156"/>
        <v>0</v>
      </c>
      <c r="DU76" s="14">
        <f t="shared" si="157"/>
        <v>0</v>
      </c>
      <c r="DV76" s="14">
        <f t="shared" si="158"/>
        <v>0</v>
      </c>
      <c r="DX76" s="56">
        <f t="shared" si="159"/>
        <v>0</v>
      </c>
      <c r="DY76" s="14">
        <f>Szilv($DN$2,Eredmény!$H$3,DO76)</f>
        <v>0</v>
      </c>
      <c r="DZ76" s="14">
        <f t="shared" si="160"/>
        <v>0</v>
      </c>
      <c r="EA76" s="14">
        <f t="shared" si="161"/>
        <v>0</v>
      </c>
      <c r="EE76" s="17"/>
      <c r="EF76" s="17"/>
      <c r="EG76" s="17"/>
      <c r="EH76" s="17"/>
      <c r="ET76" s="17"/>
      <c r="EU76" s="17"/>
      <c r="EV76" s="17"/>
      <c r="EW76" s="17"/>
      <c r="FI76" s="17"/>
      <c r="FJ76" s="17"/>
      <c r="FK76" s="17"/>
      <c r="FL76" s="17"/>
    </row>
    <row r="77" spans="2:168">
      <c r="B77" s="14">
        <f>IF($A$2=Alapadat!$P77,Alapadat!$Q77,0)</f>
        <v>0</v>
      </c>
      <c r="C77" s="14">
        <f>IF($A$2=Alapadat!$P77,Alapadat!$R77,0)</f>
        <v>0</v>
      </c>
      <c r="D77" s="14">
        <f t="shared" si="82"/>
        <v>0</v>
      </c>
      <c r="E77" s="14">
        <f t="shared" si="83"/>
        <v>0</v>
      </c>
      <c r="F77" s="14">
        <f t="shared" si="84"/>
        <v>0</v>
      </c>
      <c r="G77" s="14">
        <f t="shared" si="85"/>
        <v>0</v>
      </c>
      <c r="H77" s="14">
        <f t="shared" si="86"/>
        <v>0</v>
      </c>
      <c r="I77" s="14">
        <f t="shared" si="87"/>
        <v>0</v>
      </c>
      <c r="L77" s="56">
        <f t="shared" si="88"/>
        <v>0</v>
      </c>
      <c r="M77" s="14">
        <f>Szilv($A$2,Eredmény!$H$3,B77)</f>
        <v>0</v>
      </c>
      <c r="N77" s="14">
        <f t="shared" si="89"/>
        <v>0</v>
      </c>
      <c r="O77" s="14">
        <f t="shared" si="90"/>
        <v>0</v>
      </c>
      <c r="Q77" s="14">
        <f>IF($P$2=Alapadat!$P77,Alapadat!$Q77,0)</f>
        <v>0</v>
      </c>
      <c r="R77" s="14">
        <f>IF($P$2=Alapadat!$P77,Alapadat!$R77,0)</f>
        <v>0</v>
      </c>
      <c r="S77" s="14">
        <f t="shared" si="91"/>
        <v>0</v>
      </c>
      <c r="T77" s="14">
        <f t="shared" si="92"/>
        <v>0</v>
      </c>
      <c r="U77" s="14">
        <f t="shared" si="93"/>
        <v>0</v>
      </c>
      <c r="V77" s="14">
        <f t="shared" si="94"/>
        <v>0</v>
      </c>
      <c r="W77" s="14">
        <f t="shared" si="95"/>
        <v>0</v>
      </c>
      <c r="X77" s="14">
        <f t="shared" si="96"/>
        <v>0</v>
      </c>
      <c r="Z77" s="56">
        <f t="shared" si="162"/>
        <v>0</v>
      </c>
      <c r="AA77" s="14">
        <f>Szilv($P$2,Eredmény!$H$3,Q77)</f>
        <v>0</v>
      </c>
      <c r="AB77" s="14">
        <f t="shared" si="97"/>
        <v>0</v>
      </c>
      <c r="AC77" s="14">
        <f t="shared" si="98"/>
        <v>0</v>
      </c>
      <c r="AE77" s="14">
        <f>IF($AD$2=Alapadat!$P77,Alapadat!$Q77,0)</f>
        <v>0</v>
      </c>
      <c r="AF77" s="14">
        <f>IF($AD$2=Alapadat!$P77,Alapadat!$R77,0)</f>
        <v>0</v>
      </c>
      <c r="AG77" s="14">
        <f t="shared" si="99"/>
        <v>0</v>
      </c>
      <c r="AH77" s="14">
        <f t="shared" si="100"/>
        <v>0</v>
      </c>
      <c r="AI77" s="14">
        <f t="shared" si="101"/>
        <v>0</v>
      </c>
      <c r="AJ77" s="14">
        <f t="shared" si="102"/>
        <v>0</v>
      </c>
      <c r="AK77" s="14">
        <f t="shared" si="103"/>
        <v>0</v>
      </c>
      <c r="AL77" s="14">
        <f t="shared" si="104"/>
        <v>0</v>
      </c>
      <c r="AN77" s="56">
        <f t="shared" si="105"/>
        <v>0</v>
      </c>
      <c r="AO77" s="14">
        <f>Szilv($AD$2,Eredmény!$H$3,AE77)</f>
        <v>0</v>
      </c>
      <c r="AP77" s="14">
        <f t="shared" si="106"/>
        <v>0</v>
      </c>
      <c r="AQ77" s="14">
        <f t="shared" si="107"/>
        <v>0</v>
      </c>
      <c r="AS77" s="14">
        <f>IF($AR$2=Alapadat!$P77,Alapadat!$Q77,0)</f>
        <v>0</v>
      </c>
      <c r="AT77" s="14">
        <f>IF($AR$2=Alapadat!$P77,Alapadat!$R77,0)</f>
        <v>0</v>
      </c>
      <c r="AU77" s="14">
        <f t="shared" si="108"/>
        <v>0</v>
      </c>
      <c r="AV77" s="14">
        <f t="shared" si="109"/>
        <v>0</v>
      </c>
      <c r="AW77" s="14">
        <f t="shared" si="110"/>
        <v>0</v>
      </c>
      <c r="AX77" s="14">
        <f t="shared" si="111"/>
        <v>0</v>
      </c>
      <c r="AY77" s="14">
        <f t="shared" si="112"/>
        <v>0</v>
      </c>
      <c r="AZ77" s="14">
        <f t="shared" si="113"/>
        <v>0</v>
      </c>
      <c r="BB77" s="56">
        <f t="shared" si="114"/>
        <v>0</v>
      </c>
      <c r="BC77" s="14">
        <f>Szilv($AR$2,Eredmény!$H$3,AS77)</f>
        <v>0</v>
      </c>
      <c r="BD77" s="14">
        <f t="shared" si="115"/>
        <v>0</v>
      </c>
      <c r="BE77" s="14">
        <f t="shared" si="116"/>
        <v>0</v>
      </c>
      <c r="BG77" s="14">
        <f>IF($BF$2=Alapadat!$P77,Alapadat!$Q77,0)</f>
        <v>0</v>
      </c>
      <c r="BH77" s="14">
        <f>IF($BF$2=Alapadat!$P77,Alapadat!$R77,0)</f>
        <v>0</v>
      </c>
      <c r="BI77" s="14">
        <f t="shared" si="117"/>
        <v>0</v>
      </c>
      <c r="BJ77" s="14">
        <f t="shared" si="118"/>
        <v>0</v>
      </c>
      <c r="BK77" s="14">
        <f t="shared" si="119"/>
        <v>0</v>
      </c>
      <c r="BL77" s="14">
        <f t="shared" si="120"/>
        <v>0</v>
      </c>
      <c r="BM77" s="14">
        <f t="shared" si="121"/>
        <v>0</v>
      </c>
      <c r="BN77" s="14">
        <f t="shared" si="122"/>
        <v>0</v>
      </c>
      <c r="BP77" s="56">
        <f t="shared" si="123"/>
        <v>0</v>
      </c>
      <c r="BQ77" s="14">
        <f>Szilv($BF$2,Eredmény!$H$3,BG77)</f>
        <v>0</v>
      </c>
      <c r="BR77" s="14">
        <f t="shared" si="124"/>
        <v>0</v>
      </c>
      <c r="BS77" s="14">
        <f t="shared" si="125"/>
        <v>0</v>
      </c>
      <c r="BV77" s="14">
        <f>IF($BU$2=Alapadat!$P77,Alapadat!$Q77,0)</f>
        <v>0</v>
      </c>
      <c r="BW77" s="14">
        <f>IF($BU$2=Alapadat!$P77,Alapadat!$R77,0)</f>
        <v>0</v>
      </c>
      <c r="BX77" s="14">
        <f t="shared" si="126"/>
        <v>0</v>
      </c>
      <c r="BY77" s="14">
        <f t="shared" si="127"/>
        <v>0</v>
      </c>
      <c r="BZ77" s="14">
        <f t="shared" si="128"/>
        <v>0</v>
      </c>
      <c r="CA77" s="14">
        <f t="shared" si="129"/>
        <v>0</v>
      </c>
      <c r="CB77" s="14">
        <f t="shared" si="130"/>
        <v>0</v>
      </c>
      <c r="CC77" s="14">
        <f t="shared" si="131"/>
        <v>0</v>
      </c>
      <c r="CE77" s="56">
        <f t="shared" si="132"/>
        <v>0</v>
      </c>
      <c r="CF77" s="14">
        <f>Szilv($BU$2,Eredmény!$H$3,BV77)</f>
        <v>0</v>
      </c>
      <c r="CG77" s="14">
        <f t="shared" si="133"/>
        <v>0</v>
      </c>
      <c r="CH77" s="14">
        <f t="shared" si="134"/>
        <v>0</v>
      </c>
      <c r="CK77" s="14">
        <f>IF($CJ$2=Alapadat!$P77,Alapadat!$Q77,0)</f>
        <v>0</v>
      </c>
      <c r="CL77" s="14">
        <f>IF($CJ$2=Alapadat!$P77,Alapadat!$R77,0)</f>
        <v>0</v>
      </c>
      <c r="CM77" s="14">
        <f t="shared" si="135"/>
        <v>0</v>
      </c>
      <c r="CN77" s="14">
        <f t="shared" si="136"/>
        <v>0</v>
      </c>
      <c r="CO77" s="14">
        <f t="shared" si="137"/>
        <v>0</v>
      </c>
      <c r="CP77" s="14">
        <f t="shared" si="138"/>
        <v>0</v>
      </c>
      <c r="CQ77" s="14">
        <f t="shared" si="139"/>
        <v>0</v>
      </c>
      <c r="CR77" s="14">
        <f t="shared" si="140"/>
        <v>0</v>
      </c>
      <c r="CT77" s="56">
        <f t="shared" si="141"/>
        <v>0</v>
      </c>
      <c r="CU77" s="14">
        <f>Szilv($CJ$2,Eredmény!$H$3,CK77)</f>
        <v>0</v>
      </c>
      <c r="CV77" s="14">
        <f t="shared" si="142"/>
        <v>0</v>
      </c>
      <c r="CW77" s="14">
        <f t="shared" si="143"/>
        <v>0</v>
      </c>
      <c r="CZ77" s="14">
        <f>IF($CY$2=Alapadat!$P77,Alapadat!$Q77,0)</f>
        <v>0</v>
      </c>
      <c r="DA77" s="14">
        <f>IF($CY$2=Alapadat!$P77,Alapadat!$R77,0)</f>
        <v>0</v>
      </c>
      <c r="DB77" s="14">
        <f t="shared" si="144"/>
        <v>0</v>
      </c>
      <c r="DC77" s="14">
        <f t="shared" si="145"/>
        <v>0</v>
      </c>
      <c r="DD77" s="14">
        <f t="shared" si="146"/>
        <v>0</v>
      </c>
      <c r="DE77" s="14">
        <f t="shared" si="147"/>
        <v>0</v>
      </c>
      <c r="DF77" s="14">
        <f t="shared" si="148"/>
        <v>0</v>
      </c>
      <c r="DG77" s="14">
        <f t="shared" si="149"/>
        <v>0</v>
      </c>
      <c r="DI77" s="56">
        <f t="shared" si="150"/>
        <v>0</v>
      </c>
      <c r="DJ77" s="14">
        <f>Szilv($CY$2,Eredmény!$H$3,CZ77)</f>
        <v>0</v>
      </c>
      <c r="DK77" s="14">
        <f t="shared" si="151"/>
        <v>0</v>
      </c>
      <c r="DL77" s="14">
        <f t="shared" si="152"/>
        <v>0</v>
      </c>
      <c r="DO77" s="14">
        <f>IF($DN$2=Alapadat!$P77,Alapadat!$Q77,0)</f>
        <v>0</v>
      </c>
      <c r="DP77" s="14">
        <f>IF($DN$2=Alapadat!$P77,Alapadat!$R77,0)</f>
        <v>0</v>
      </c>
      <c r="DQ77" s="14">
        <f t="shared" si="153"/>
        <v>0</v>
      </c>
      <c r="DR77" s="14">
        <f t="shared" si="154"/>
        <v>0</v>
      </c>
      <c r="DS77" s="14">
        <f t="shared" si="155"/>
        <v>0</v>
      </c>
      <c r="DT77" s="14">
        <f t="shared" si="156"/>
        <v>0</v>
      </c>
      <c r="DU77" s="14">
        <f t="shared" si="157"/>
        <v>0</v>
      </c>
      <c r="DV77" s="14">
        <f t="shared" si="158"/>
        <v>0</v>
      </c>
      <c r="DX77" s="56">
        <f t="shared" si="159"/>
        <v>0</v>
      </c>
      <c r="DY77" s="14">
        <f>Szilv($DN$2,Eredmény!$H$3,DO77)</f>
        <v>0</v>
      </c>
      <c r="DZ77" s="14">
        <f t="shared" si="160"/>
        <v>0</v>
      </c>
      <c r="EA77" s="14">
        <f t="shared" si="161"/>
        <v>0</v>
      </c>
      <c r="EE77" s="17"/>
      <c r="EF77" s="17"/>
      <c r="EG77" s="17"/>
      <c r="EH77" s="17"/>
      <c r="ET77" s="17"/>
      <c r="EU77" s="17"/>
      <c r="EV77" s="17"/>
      <c r="EW77" s="17"/>
      <c r="FI77" s="17"/>
      <c r="FJ77" s="17"/>
      <c r="FK77" s="17"/>
      <c r="FL77" s="17"/>
    </row>
    <row r="78" spans="2:168">
      <c r="B78" s="14">
        <f>IF($A$2=Alapadat!$P78,Alapadat!$Q78,0)</f>
        <v>0</v>
      </c>
      <c r="C78" s="14">
        <f>IF($A$2=Alapadat!$P78,Alapadat!$R78,0)</f>
        <v>0</v>
      </c>
      <c r="D78" s="14">
        <f t="shared" si="82"/>
        <v>0</v>
      </c>
      <c r="E78" s="14">
        <f t="shared" si="83"/>
        <v>0</v>
      </c>
      <c r="F78" s="14">
        <f t="shared" si="84"/>
        <v>0</v>
      </c>
      <c r="G78" s="14">
        <f t="shared" si="85"/>
        <v>0</v>
      </c>
      <c r="H78" s="14">
        <f t="shared" si="86"/>
        <v>0</v>
      </c>
      <c r="I78" s="14">
        <f t="shared" si="87"/>
        <v>0</v>
      </c>
      <c r="L78" s="56">
        <f t="shared" si="88"/>
        <v>0</v>
      </c>
      <c r="M78" s="14">
        <f>Szilv($A$2,Eredmény!$H$3,B78)</f>
        <v>0</v>
      </c>
      <c r="N78" s="14">
        <f t="shared" si="89"/>
        <v>0</v>
      </c>
      <c r="O78" s="14">
        <f t="shared" si="90"/>
        <v>0</v>
      </c>
      <c r="Q78" s="14">
        <f>IF($P$2=Alapadat!$P78,Alapadat!$Q78,0)</f>
        <v>0</v>
      </c>
      <c r="R78" s="14">
        <f>IF($P$2=Alapadat!$P78,Alapadat!$R78,0)</f>
        <v>0</v>
      </c>
      <c r="S78" s="14">
        <f t="shared" si="91"/>
        <v>0</v>
      </c>
      <c r="T78" s="14">
        <f t="shared" si="92"/>
        <v>0</v>
      </c>
      <c r="U78" s="14">
        <f t="shared" si="93"/>
        <v>0</v>
      </c>
      <c r="V78" s="14">
        <f t="shared" si="94"/>
        <v>0</v>
      </c>
      <c r="W78" s="14">
        <f t="shared" si="95"/>
        <v>0</v>
      </c>
      <c r="X78" s="14">
        <f t="shared" si="96"/>
        <v>0</v>
      </c>
      <c r="Z78" s="56">
        <f t="shared" si="162"/>
        <v>0</v>
      </c>
      <c r="AA78" s="14">
        <f>Szilv($P$2,Eredmény!$H$3,Q78)</f>
        <v>0</v>
      </c>
      <c r="AB78" s="14">
        <f t="shared" si="97"/>
        <v>0</v>
      </c>
      <c r="AC78" s="14">
        <f t="shared" si="98"/>
        <v>0</v>
      </c>
      <c r="AE78" s="14">
        <f>IF($AD$2=Alapadat!$P78,Alapadat!$Q78,0)</f>
        <v>0</v>
      </c>
      <c r="AF78" s="14">
        <f>IF($AD$2=Alapadat!$P78,Alapadat!$R78,0)</f>
        <v>0</v>
      </c>
      <c r="AG78" s="14">
        <f t="shared" si="99"/>
        <v>0</v>
      </c>
      <c r="AH78" s="14">
        <f t="shared" si="100"/>
        <v>0</v>
      </c>
      <c r="AI78" s="14">
        <f t="shared" si="101"/>
        <v>0</v>
      </c>
      <c r="AJ78" s="14">
        <f t="shared" si="102"/>
        <v>0</v>
      </c>
      <c r="AK78" s="14">
        <f t="shared" si="103"/>
        <v>0</v>
      </c>
      <c r="AL78" s="14">
        <f t="shared" si="104"/>
        <v>0</v>
      </c>
      <c r="AN78" s="56">
        <f t="shared" si="105"/>
        <v>0</v>
      </c>
      <c r="AO78" s="14">
        <f>Szilv($AD$2,Eredmény!$H$3,AE78)</f>
        <v>0</v>
      </c>
      <c r="AP78" s="14">
        <f t="shared" si="106"/>
        <v>0</v>
      </c>
      <c r="AQ78" s="14">
        <f t="shared" si="107"/>
        <v>0</v>
      </c>
      <c r="AS78" s="14">
        <f>IF($AR$2=Alapadat!$P78,Alapadat!$Q78,0)</f>
        <v>0</v>
      </c>
      <c r="AT78" s="14">
        <f>IF($AR$2=Alapadat!$P78,Alapadat!$R78,0)</f>
        <v>0</v>
      </c>
      <c r="AU78" s="14">
        <f t="shared" si="108"/>
        <v>0</v>
      </c>
      <c r="AV78" s="14">
        <f t="shared" si="109"/>
        <v>0</v>
      </c>
      <c r="AW78" s="14">
        <f t="shared" si="110"/>
        <v>0</v>
      </c>
      <c r="AX78" s="14">
        <f t="shared" si="111"/>
        <v>0</v>
      </c>
      <c r="AY78" s="14">
        <f t="shared" si="112"/>
        <v>0</v>
      </c>
      <c r="AZ78" s="14">
        <f t="shared" si="113"/>
        <v>0</v>
      </c>
      <c r="BB78" s="56">
        <f t="shared" si="114"/>
        <v>0</v>
      </c>
      <c r="BC78" s="14">
        <f>Szilv($AR$2,Eredmény!$H$3,AS78)</f>
        <v>0</v>
      </c>
      <c r="BD78" s="14">
        <f t="shared" si="115"/>
        <v>0</v>
      </c>
      <c r="BE78" s="14">
        <f t="shared" si="116"/>
        <v>0</v>
      </c>
      <c r="BG78" s="14">
        <f>IF($BF$2=Alapadat!$P78,Alapadat!$Q78,0)</f>
        <v>0</v>
      </c>
      <c r="BH78" s="14">
        <f>IF($BF$2=Alapadat!$P78,Alapadat!$R78,0)</f>
        <v>0</v>
      </c>
      <c r="BI78" s="14">
        <f t="shared" si="117"/>
        <v>0</v>
      </c>
      <c r="BJ78" s="14">
        <f t="shared" si="118"/>
        <v>0</v>
      </c>
      <c r="BK78" s="14">
        <f t="shared" si="119"/>
        <v>0</v>
      </c>
      <c r="BL78" s="14">
        <f t="shared" si="120"/>
        <v>0</v>
      </c>
      <c r="BM78" s="14">
        <f t="shared" si="121"/>
        <v>0</v>
      </c>
      <c r="BN78" s="14">
        <f t="shared" si="122"/>
        <v>0</v>
      </c>
      <c r="BP78" s="56">
        <f t="shared" si="123"/>
        <v>0</v>
      </c>
      <c r="BQ78" s="14">
        <f>Szilv($BF$2,Eredmény!$H$3,BG78)</f>
        <v>0</v>
      </c>
      <c r="BR78" s="14">
        <f t="shared" si="124"/>
        <v>0</v>
      </c>
      <c r="BS78" s="14">
        <f t="shared" si="125"/>
        <v>0</v>
      </c>
      <c r="BV78" s="14">
        <f>IF($BU$2=Alapadat!$P78,Alapadat!$Q78,0)</f>
        <v>0</v>
      </c>
      <c r="BW78" s="14">
        <f>IF($BU$2=Alapadat!$P78,Alapadat!$R78,0)</f>
        <v>0</v>
      </c>
      <c r="BX78" s="14">
        <f t="shared" si="126"/>
        <v>0</v>
      </c>
      <c r="BY78" s="14">
        <f t="shared" si="127"/>
        <v>0</v>
      </c>
      <c r="BZ78" s="14">
        <f t="shared" si="128"/>
        <v>0</v>
      </c>
      <c r="CA78" s="14">
        <f t="shared" si="129"/>
        <v>0</v>
      </c>
      <c r="CB78" s="14">
        <f t="shared" si="130"/>
        <v>0</v>
      </c>
      <c r="CC78" s="14">
        <f t="shared" si="131"/>
        <v>0</v>
      </c>
      <c r="CE78" s="56">
        <f t="shared" si="132"/>
        <v>0</v>
      </c>
      <c r="CF78" s="14">
        <f>Szilv($BU$2,Eredmény!$H$3,BV78)</f>
        <v>0</v>
      </c>
      <c r="CG78" s="14">
        <f t="shared" si="133"/>
        <v>0</v>
      </c>
      <c r="CH78" s="14">
        <f t="shared" si="134"/>
        <v>0</v>
      </c>
      <c r="CK78" s="14">
        <f>IF($CJ$2=Alapadat!$P78,Alapadat!$Q78,0)</f>
        <v>0</v>
      </c>
      <c r="CL78" s="14">
        <f>IF($CJ$2=Alapadat!$P78,Alapadat!$R78,0)</f>
        <v>0</v>
      </c>
      <c r="CM78" s="14">
        <f t="shared" si="135"/>
        <v>0</v>
      </c>
      <c r="CN78" s="14">
        <f t="shared" si="136"/>
        <v>0</v>
      </c>
      <c r="CO78" s="14">
        <f t="shared" si="137"/>
        <v>0</v>
      </c>
      <c r="CP78" s="14">
        <f t="shared" si="138"/>
        <v>0</v>
      </c>
      <c r="CQ78" s="14">
        <f t="shared" si="139"/>
        <v>0</v>
      </c>
      <c r="CR78" s="14">
        <f t="shared" si="140"/>
        <v>0</v>
      </c>
      <c r="CT78" s="56">
        <f t="shared" si="141"/>
        <v>0</v>
      </c>
      <c r="CU78" s="14">
        <f>Szilv($CJ$2,Eredmény!$H$3,CK78)</f>
        <v>0</v>
      </c>
      <c r="CV78" s="14">
        <f t="shared" si="142"/>
        <v>0</v>
      </c>
      <c r="CW78" s="14">
        <f t="shared" si="143"/>
        <v>0</v>
      </c>
      <c r="CZ78" s="14">
        <f>IF($CY$2=Alapadat!$P78,Alapadat!$Q78,0)</f>
        <v>0</v>
      </c>
      <c r="DA78" s="14">
        <f>IF($CY$2=Alapadat!$P78,Alapadat!$R78,0)</f>
        <v>0</v>
      </c>
      <c r="DB78" s="14">
        <f t="shared" si="144"/>
        <v>0</v>
      </c>
      <c r="DC78" s="14">
        <f t="shared" si="145"/>
        <v>0</v>
      </c>
      <c r="DD78" s="14">
        <f t="shared" si="146"/>
        <v>0</v>
      </c>
      <c r="DE78" s="14">
        <f t="shared" si="147"/>
        <v>0</v>
      </c>
      <c r="DF78" s="14">
        <f t="shared" si="148"/>
        <v>0</v>
      </c>
      <c r="DG78" s="14">
        <f t="shared" si="149"/>
        <v>0</v>
      </c>
      <c r="DI78" s="56">
        <f t="shared" si="150"/>
        <v>0</v>
      </c>
      <c r="DJ78" s="14">
        <f>Szilv($CY$2,Eredmény!$H$3,CZ78)</f>
        <v>0</v>
      </c>
      <c r="DK78" s="14">
        <f t="shared" si="151"/>
        <v>0</v>
      </c>
      <c r="DL78" s="14">
        <f t="shared" si="152"/>
        <v>0</v>
      </c>
      <c r="DO78" s="14">
        <f>IF($DN$2=Alapadat!$P78,Alapadat!$Q78,0)</f>
        <v>0</v>
      </c>
      <c r="DP78" s="14">
        <f>IF($DN$2=Alapadat!$P78,Alapadat!$R78,0)</f>
        <v>0</v>
      </c>
      <c r="DQ78" s="14">
        <f t="shared" si="153"/>
        <v>0</v>
      </c>
      <c r="DR78" s="14">
        <f t="shared" si="154"/>
        <v>0</v>
      </c>
      <c r="DS78" s="14">
        <f t="shared" si="155"/>
        <v>0</v>
      </c>
      <c r="DT78" s="14">
        <f t="shared" si="156"/>
        <v>0</v>
      </c>
      <c r="DU78" s="14">
        <f t="shared" si="157"/>
        <v>0</v>
      </c>
      <c r="DV78" s="14">
        <f t="shared" si="158"/>
        <v>0</v>
      </c>
      <c r="DX78" s="56">
        <f t="shared" si="159"/>
        <v>0</v>
      </c>
      <c r="DY78" s="14">
        <f>Szilv($DN$2,Eredmény!$H$3,DO78)</f>
        <v>0</v>
      </c>
      <c r="DZ78" s="14">
        <f t="shared" si="160"/>
        <v>0</v>
      </c>
      <c r="EA78" s="14">
        <f t="shared" si="161"/>
        <v>0</v>
      </c>
      <c r="EE78" s="17"/>
      <c r="EF78" s="17"/>
      <c r="EG78" s="17"/>
      <c r="EH78" s="17"/>
      <c r="ET78" s="17"/>
      <c r="EU78" s="17"/>
      <c r="EV78" s="17"/>
      <c r="EW78" s="17"/>
      <c r="FI78" s="17"/>
      <c r="FJ78" s="17"/>
      <c r="FK78" s="17"/>
      <c r="FL78" s="17"/>
    </row>
    <row r="79" spans="2:168">
      <c r="B79" s="14">
        <f>IF($A$2=Alapadat!$P79,Alapadat!$Q79,0)</f>
        <v>0</v>
      </c>
      <c r="C79" s="14">
        <f>IF($A$2=Alapadat!$P79,Alapadat!$R79,0)</f>
        <v>0</v>
      </c>
      <c r="D79" s="14">
        <f t="shared" si="82"/>
        <v>0</v>
      </c>
      <c r="E79" s="14">
        <f t="shared" si="83"/>
        <v>0</v>
      </c>
      <c r="F79" s="14">
        <f t="shared" si="84"/>
        <v>0</v>
      </c>
      <c r="G79" s="14">
        <f t="shared" si="85"/>
        <v>0</v>
      </c>
      <c r="H79" s="14">
        <f t="shared" si="86"/>
        <v>0</v>
      </c>
      <c r="I79" s="14">
        <f t="shared" si="87"/>
        <v>0</v>
      </c>
      <c r="L79" s="56">
        <f t="shared" si="88"/>
        <v>0</v>
      </c>
      <c r="M79" s="14">
        <f>Szilv($A$2,Eredmény!$H$3,B79)</f>
        <v>0</v>
      </c>
      <c r="N79" s="14">
        <f t="shared" si="89"/>
        <v>0</v>
      </c>
      <c r="O79" s="14">
        <f t="shared" si="90"/>
        <v>0</v>
      </c>
      <c r="Q79" s="14">
        <f>IF($P$2=Alapadat!$P79,Alapadat!$Q79,0)</f>
        <v>0</v>
      </c>
      <c r="R79" s="14">
        <f>IF($P$2=Alapadat!$P79,Alapadat!$R79,0)</f>
        <v>0</v>
      </c>
      <c r="S79" s="14">
        <f t="shared" si="91"/>
        <v>0</v>
      </c>
      <c r="T79" s="14">
        <f t="shared" si="92"/>
        <v>0</v>
      </c>
      <c r="U79" s="14">
        <f t="shared" si="93"/>
        <v>0</v>
      </c>
      <c r="V79" s="14">
        <f t="shared" si="94"/>
        <v>0</v>
      </c>
      <c r="W79" s="14">
        <f t="shared" si="95"/>
        <v>0</v>
      </c>
      <c r="X79" s="14">
        <f t="shared" si="96"/>
        <v>0</v>
      </c>
      <c r="Z79" s="56">
        <f t="shared" si="162"/>
        <v>0</v>
      </c>
      <c r="AA79" s="14">
        <f>Szilv($P$2,Eredmény!$H$3,Q79)</f>
        <v>0</v>
      </c>
      <c r="AB79" s="14">
        <f t="shared" si="97"/>
        <v>0</v>
      </c>
      <c r="AC79" s="14">
        <f t="shared" si="98"/>
        <v>0</v>
      </c>
      <c r="AE79" s="14">
        <f>IF($AD$2=Alapadat!$P79,Alapadat!$Q79,0)</f>
        <v>0</v>
      </c>
      <c r="AF79" s="14">
        <f>IF($AD$2=Alapadat!$P79,Alapadat!$R79,0)</f>
        <v>0</v>
      </c>
      <c r="AG79" s="14">
        <f t="shared" si="99"/>
        <v>0</v>
      </c>
      <c r="AH79" s="14">
        <f t="shared" si="100"/>
        <v>0</v>
      </c>
      <c r="AI79" s="14">
        <f t="shared" si="101"/>
        <v>0</v>
      </c>
      <c r="AJ79" s="14">
        <f t="shared" si="102"/>
        <v>0</v>
      </c>
      <c r="AK79" s="14">
        <f t="shared" si="103"/>
        <v>0</v>
      </c>
      <c r="AL79" s="14">
        <f t="shared" si="104"/>
        <v>0</v>
      </c>
      <c r="AN79" s="56">
        <f t="shared" si="105"/>
        <v>0</v>
      </c>
      <c r="AO79" s="14">
        <f>Szilv($AD$2,Eredmény!$H$3,AE79)</f>
        <v>0</v>
      </c>
      <c r="AP79" s="14">
        <f t="shared" si="106"/>
        <v>0</v>
      </c>
      <c r="AQ79" s="14">
        <f t="shared" si="107"/>
        <v>0</v>
      </c>
      <c r="AS79" s="14">
        <f>IF($AR$2=Alapadat!$P79,Alapadat!$Q79,0)</f>
        <v>0</v>
      </c>
      <c r="AT79" s="14">
        <f>IF($AR$2=Alapadat!$P79,Alapadat!$R79,0)</f>
        <v>0</v>
      </c>
      <c r="AU79" s="14">
        <f t="shared" si="108"/>
        <v>0</v>
      </c>
      <c r="AV79" s="14">
        <f t="shared" si="109"/>
        <v>0</v>
      </c>
      <c r="AW79" s="14">
        <f t="shared" si="110"/>
        <v>0</v>
      </c>
      <c r="AX79" s="14">
        <f t="shared" si="111"/>
        <v>0</v>
      </c>
      <c r="AY79" s="14">
        <f t="shared" si="112"/>
        <v>0</v>
      </c>
      <c r="AZ79" s="14">
        <f t="shared" si="113"/>
        <v>0</v>
      </c>
      <c r="BB79" s="56">
        <f t="shared" si="114"/>
        <v>0</v>
      </c>
      <c r="BC79" s="14">
        <f>Szilv($AR$2,Eredmény!$H$3,AS79)</f>
        <v>0</v>
      </c>
      <c r="BD79" s="14">
        <f t="shared" si="115"/>
        <v>0</v>
      </c>
      <c r="BE79" s="14">
        <f t="shared" si="116"/>
        <v>0</v>
      </c>
      <c r="BG79" s="14">
        <f>IF($BF$2=Alapadat!$P79,Alapadat!$Q79,0)</f>
        <v>0</v>
      </c>
      <c r="BH79" s="14">
        <f>IF($BF$2=Alapadat!$P79,Alapadat!$R79,0)</f>
        <v>0</v>
      </c>
      <c r="BI79" s="14">
        <f t="shared" si="117"/>
        <v>0</v>
      </c>
      <c r="BJ79" s="14">
        <f t="shared" si="118"/>
        <v>0</v>
      </c>
      <c r="BK79" s="14">
        <f t="shared" si="119"/>
        <v>0</v>
      </c>
      <c r="BL79" s="14">
        <f t="shared" si="120"/>
        <v>0</v>
      </c>
      <c r="BM79" s="14">
        <f t="shared" si="121"/>
        <v>0</v>
      </c>
      <c r="BN79" s="14">
        <f t="shared" si="122"/>
        <v>0</v>
      </c>
      <c r="BP79" s="56">
        <f t="shared" si="123"/>
        <v>0</v>
      </c>
      <c r="BQ79" s="14">
        <f>Szilv($BF$2,Eredmény!$H$3,BG79)</f>
        <v>0</v>
      </c>
      <c r="BR79" s="14">
        <f t="shared" si="124"/>
        <v>0</v>
      </c>
      <c r="BS79" s="14">
        <f t="shared" si="125"/>
        <v>0</v>
      </c>
      <c r="BV79" s="14">
        <f>IF($BU$2=Alapadat!$P79,Alapadat!$Q79,0)</f>
        <v>0</v>
      </c>
      <c r="BW79" s="14">
        <f>IF($BU$2=Alapadat!$P79,Alapadat!$R79,0)</f>
        <v>0</v>
      </c>
      <c r="BX79" s="14">
        <f t="shared" si="126"/>
        <v>0</v>
      </c>
      <c r="BY79" s="14">
        <f t="shared" si="127"/>
        <v>0</v>
      </c>
      <c r="BZ79" s="14">
        <f t="shared" si="128"/>
        <v>0</v>
      </c>
      <c r="CA79" s="14">
        <f t="shared" si="129"/>
        <v>0</v>
      </c>
      <c r="CB79" s="14">
        <f t="shared" si="130"/>
        <v>0</v>
      </c>
      <c r="CC79" s="14">
        <f t="shared" si="131"/>
        <v>0</v>
      </c>
      <c r="CE79" s="56">
        <f t="shared" si="132"/>
        <v>0</v>
      </c>
      <c r="CF79" s="14">
        <f>Szilv($BU$2,Eredmény!$H$3,BV79)</f>
        <v>0</v>
      </c>
      <c r="CG79" s="14">
        <f t="shared" si="133"/>
        <v>0</v>
      </c>
      <c r="CH79" s="14">
        <f t="shared" si="134"/>
        <v>0</v>
      </c>
      <c r="CK79" s="14">
        <f>IF($CJ$2=Alapadat!$P79,Alapadat!$Q79,0)</f>
        <v>0</v>
      </c>
      <c r="CL79" s="14">
        <f>IF($CJ$2=Alapadat!$P79,Alapadat!$R79,0)</f>
        <v>0</v>
      </c>
      <c r="CM79" s="14">
        <f t="shared" si="135"/>
        <v>0</v>
      </c>
      <c r="CN79" s="14">
        <f t="shared" si="136"/>
        <v>0</v>
      </c>
      <c r="CO79" s="14">
        <f t="shared" si="137"/>
        <v>0</v>
      </c>
      <c r="CP79" s="14">
        <f t="shared" si="138"/>
        <v>0</v>
      </c>
      <c r="CQ79" s="14">
        <f t="shared" si="139"/>
        <v>0</v>
      </c>
      <c r="CR79" s="14">
        <f t="shared" si="140"/>
        <v>0</v>
      </c>
      <c r="CT79" s="56">
        <f t="shared" si="141"/>
        <v>0</v>
      </c>
      <c r="CU79" s="14">
        <f>Szilv($CJ$2,Eredmény!$H$3,CK79)</f>
        <v>0</v>
      </c>
      <c r="CV79" s="14">
        <f t="shared" si="142"/>
        <v>0</v>
      </c>
      <c r="CW79" s="14">
        <f t="shared" si="143"/>
        <v>0</v>
      </c>
      <c r="CZ79" s="14">
        <f>IF($CY$2=Alapadat!$P79,Alapadat!$Q79,0)</f>
        <v>0</v>
      </c>
      <c r="DA79" s="14">
        <f>IF($CY$2=Alapadat!$P79,Alapadat!$R79,0)</f>
        <v>0</v>
      </c>
      <c r="DB79" s="14">
        <f t="shared" si="144"/>
        <v>0</v>
      </c>
      <c r="DC79" s="14">
        <f t="shared" si="145"/>
        <v>0</v>
      </c>
      <c r="DD79" s="14">
        <f t="shared" si="146"/>
        <v>0</v>
      </c>
      <c r="DE79" s="14">
        <f t="shared" si="147"/>
        <v>0</v>
      </c>
      <c r="DF79" s="14">
        <f t="shared" si="148"/>
        <v>0</v>
      </c>
      <c r="DG79" s="14">
        <f t="shared" si="149"/>
        <v>0</v>
      </c>
      <c r="DI79" s="56">
        <f t="shared" si="150"/>
        <v>0</v>
      </c>
      <c r="DJ79" s="14">
        <f>Szilv($CY$2,Eredmény!$H$3,CZ79)</f>
        <v>0</v>
      </c>
      <c r="DK79" s="14">
        <f t="shared" si="151"/>
        <v>0</v>
      </c>
      <c r="DL79" s="14">
        <f t="shared" si="152"/>
        <v>0</v>
      </c>
      <c r="DO79" s="14">
        <f>IF($DN$2=Alapadat!$P79,Alapadat!$Q79,0)</f>
        <v>0</v>
      </c>
      <c r="DP79" s="14">
        <f>IF($DN$2=Alapadat!$P79,Alapadat!$R79,0)</f>
        <v>0</v>
      </c>
      <c r="DQ79" s="14">
        <f t="shared" si="153"/>
        <v>0</v>
      </c>
      <c r="DR79" s="14">
        <f t="shared" si="154"/>
        <v>0</v>
      </c>
      <c r="DS79" s="14">
        <f t="shared" si="155"/>
        <v>0</v>
      </c>
      <c r="DT79" s="14">
        <f t="shared" si="156"/>
        <v>0</v>
      </c>
      <c r="DU79" s="14">
        <f t="shared" si="157"/>
        <v>0</v>
      </c>
      <c r="DV79" s="14">
        <f t="shared" si="158"/>
        <v>0</v>
      </c>
      <c r="DX79" s="56">
        <f t="shared" si="159"/>
        <v>0</v>
      </c>
      <c r="DY79" s="14">
        <f>Szilv($DN$2,Eredmény!$H$3,DO79)</f>
        <v>0</v>
      </c>
      <c r="DZ79" s="14">
        <f t="shared" si="160"/>
        <v>0</v>
      </c>
      <c r="EA79" s="14">
        <f t="shared" si="161"/>
        <v>0</v>
      </c>
      <c r="EE79" s="17"/>
      <c r="EF79" s="17"/>
      <c r="EG79" s="17"/>
      <c r="EH79" s="17"/>
      <c r="ET79" s="17"/>
      <c r="EU79" s="17"/>
      <c r="EV79" s="17"/>
      <c r="EW79" s="17"/>
      <c r="FI79" s="17"/>
      <c r="FJ79" s="17"/>
      <c r="FK79" s="17"/>
      <c r="FL79" s="17"/>
    </row>
    <row r="80" spans="2:168">
      <c r="B80" s="14">
        <f>IF($A$2=Alapadat!$P80,Alapadat!$Q80,0)</f>
        <v>0</v>
      </c>
      <c r="C80" s="14">
        <f>IF($A$2=Alapadat!$P80,Alapadat!$R80,0)</f>
        <v>0</v>
      </c>
      <c r="D80" s="14">
        <f t="shared" si="82"/>
        <v>0</v>
      </c>
      <c r="E80" s="14">
        <f t="shared" si="83"/>
        <v>0</v>
      </c>
      <c r="F80" s="14">
        <f t="shared" si="84"/>
        <v>0</v>
      </c>
      <c r="G80" s="14">
        <f t="shared" si="85"/>
        <v>0</v>
      </c>
      <c r="H80" s="14">
        <f t="shared" si="86"/>
        <v>0</v>
      </c>
      <c r="I80" s="14">
        <f t="shared" si="87"/>
        <v>0</v>
      </c>
      <c r="L80" s="56">
        <f t="shared" si="88"/>
        <v>0</v>
      </c>
      <c r="M80" s="14">
        <f>Szilv($A$2,Eredmény!$H$3,B80)</f>
        <v>0</v>
      </c>
      <c r="N80" s="14">
        <f t="shared" si="89"/>
        <v>0</v>
      </c>
      <c r="O80" s="14">
        <f t="shared" si="90"/>
        <v>0</v>
      </c>
      <c r="Q80" s="14">
        <f>IF($P$2=Alapadat!$P80,Alapadat!$Q80,0)</f>
        <v>0</v>
      </c>
      <c r="R80" s="14">
        <f>IF($P$2=Alapadat!$P80,Alapadat!$R80,0)</f>
        <v>0</v>
      </c>
      <c r="S80" s="14">
        <f t="shared" si="91"/>
        <v>0</v>
      </c>
      <c r="T80" s="14">
        <f t="shared" si="92"/>
        <v>0</v>
      </c>
      <c r="U80" s="14">
        <f t="shared" si="93"/>
        <v>0</v>
      </c>
      <c r="V80" s="14">
        <f t="shared" si="94"/>
        <v>0</v>
      </c>
      <c r="W80" s="14">
        <f t="shared" si="95"/>
        <v>0</v>
      </c>
      <c r="X80" s="14">
        <f t="shared" si="96"/>
        <v>0</v>
      </c>
      <c r="Z80" s="56">
        <f t="shared" si="162"/>
        <v>0</v>
      </c>
      <c r="AA80" s="14">
        <f>Szilv($P$2,Eredmény!$H$3,Q80)</f>
        <v>0</v>
      </c>
      <c r="AB80" s="14">
        <f t="shared" si="97"/>
        <v>0</v>
      </c>
      <c r="AC80" s="14">
        <f t="shared" si="98"/>
        <v>0</v>
      </c>
      <c r="AE80" s="14">
        <f>IF($AD$2=Alapadat!$P80,Alapadat!$Q80,0)</f>
        <v>0</v>
      </c>
      <c r="AF80" s="14">
        <f>IF($AD$2=Alapadat!$P80,Alapadat!$R80,0)</f>
        <v>0</v>
      </c>
      <c r="AG80" s="14">
        <f t="shared" si="99"/>
        <v>0</v>
      </c>
      <c r="AH80" s="14">
        <f t="shared" si="100"/>
        <v>0</v>
      </c>
      <c r="AI80" s="14">
        <f t="shared" si="101"/>
        <v>0</v>
      </c>
      <c r="AJ80" s="14">
        <f t="shared" si="102"/>
        <v>0</v>
      </c>
      <c r="AK80" s="14">
        <f t="shared" si="103"/>
        <v>0</v>
      </c>
      <c r="AL80" s="14">
        <f t="shared" si="104"/>
        <v>0</v>
      </c>
      <c r="AN80" s="56">
        <f t="shared" si="105"/>
        <v>0</v>
      </c>
      <c r="AO80" s="14">
        <f>Szilv($AD$2,Eredmény!$H$3,AE80)</f>
        <v>0</v>
      </c>
      <c r="AP80" s="14">
        <f t="shared" si="106"/>
        <v>0</v>
      </c>
      <c r="AQ80" s="14">
        <f t="shared" si="107"/>
        <v>0</v>
      </c>
      <c r="AS80" s="14">
        <f>IF($AR$2=Alapadat!$P80,Alapadat!$Q80,0)</f>
        <v>0</v>
      </c>
      <c r="AT80" s="14">
        <f>IF($AR$2=Alapadat!$P80,Alapadat!$R80,0)</f>
        <v>0</v>
      </c>
      <c r="AU80" s="14">
        <f t="shared" si="108"/>
        <v>0</v>
      </c>
      <c r="AV80" s="14">
        <f t="shared" si="109"/>
        <v>0</v>
      </c>
      <c r="AW80" s="14">
        <f t="shared" si="110"/>
        <v>0</v>
      </c>
      <c r="AX80" s="14">
        <f t="shared" si="111"/>
        <v>0</v>
      </c>
      <c r="AY80" s="14">
        <f t="shared" si="112"/>
        <v>0</v>
      </c>
      <c r="AZ80" s="14">
        <f t="shared" si="113"/>
        <v>0</v>
      </c>
      <c r="BB80" s="56">
        <f t="shared" si="114"/>
        <v>0</v>
      </c>
      <c r="BC80" s="14">
        <f>Szilv($AR$2,Eredmény!$H$3,AS80)</f>
        <v>0</v>
      </c>
      <c r="BD80" s="14">
        <f t="shared" si="115"/>
        <v>0</v>
      </c>
      <c r="BE80" s="14">
        <f t="shared" si="116"/>
        <v>0</v>
      </c>
      <c r="BG80" s="14">
        <f>IF($BF$2=Alapadat!$P80,Alapadat!$Q80,0)</f>
        <v>0</v>
      </c>
      <c r="BH80" s="14">
        <f>IF($BF$2=Alapadat!$P80,Alapadat!$R80,0)</f>
        <v>0</v>
      </c>
      <c r="BI80" s="14">
        <f t="shared" si="117"/>
        <v>0</v>
      </c>
      <c r="BJ80" s="14">
        <f t="shared" si="118"/>
        <v>0</v>
      </c>
      <c r="BK80" s="14">
        <f t="shared" si="119"/>
        <v>0</v>
      </c>
      <c r="BL80" s="14">
        <f t="shared" si="120"/>
        <v>0</v>
      </c>
      <c r="BM80" s="14">
        <f t="shared" si="121"/>
        <v>0</v>
      </c>
      <c r="BN80" s="14">
        <f t="shared" si="122"/>
        <v>0</v>
      </c>
      <c r="BP80" s="56">
        <f t="shared" si="123"/>
        <v>0</v>
      </c>
      <c r="BQ80" s="14">
        <f>Szilv($BF$2,Eredmény!$H$3,BG80)</f>
        <v>0</v>
      </c>
      <c r="BR80" s="14">
        <f t="shared" si="124"/>
        <v>0</v>
      </c>
      <c r="BS80" s="14">
        <f t="shared" si="125"/>
        <v>0</v>
      </c>
      <c r="BV80" s="14">
        <f>IF($BU$2=Alapadat!$P80,Alapadat!$Q80,0)</f>
        <v>0</v>
      </c>
      <c r="BW80" s="14">
        <f>IF($BU$2=Alapadat!$P80,Alapadat!$R80,0)</f>
        <v>0</v>
      </c>
      <c r="BX80" s="14">
        <f t="shared" si="126"/>
        <v>0</v>
      </c>
      <c r="BY80" s="14">
        <f t="shared" si="127"/>
        <v>0</v>
      </c>
      <c r="BZ80" s="14">
        <f t="shared" si="128"/>
        <v>0</v>
      </c>
      <c r="CA80" s="14">
        <f t="shared" si="129"/>
        <v>0</v>
      </c>
      <c r="CB80" s="14">
        <f t="shared" si="130"/>
        <v>0</v>
      </c>
      <c r="CC80" s="14">
        <f t="shared" si="131"/>
        <v>0</v>
      </c>
      <c r="CE80" s="56">
        <f t="shared" si="132"/>
        <v>0</v>
      </c>
      <c r="CF80" s="14">
        <f>Szilv($BU$2,Eredmény!$H$3,BV80)</f>
        <v>0</v>
      </c>
      <c r="CG80" s="14">
        <f t="shared" si="133"/>
        <v>0</v>
      </c>
      <c r="CH80" s="14">
        <f t="shared" si="134"/>
        <v>0</v>
      </c>
      <c r="CK80" s="14">
        <f>IF($CJ$2=Alapadat!$P80,Alapadat!$Q80,0)</f>
        <v>0</v>
      </c>
      <c r="CL80" s="14">
        <f>IF($CJ$2=Alapadat!$P80,Alapadat!$R80,0)</f>
        <v>0</v>
      </c>
      <c r="CM80" s="14">
        <f t="shared" si="135"/>
        <v>0</v>
      </c>
      <c r="CN80" s="14">
        <f t="shared" si="136"/>
        <v>0</v>
      </c>
      <c r="CO80" s="14">
        <f t="shared" si="137"/>
        <v>0</v>
      </c>
      <c r="CP80" s="14">
        <f t="shared" si="138"/>
        <v>0</v>
      </c>
      <c r="CQ80" s="14">
        <f t="shared" si="139"/>
        <v>0</v>
      </c>
      <c r="CR80" s="14">
        <f t="shared" si="140"/>
        <v>0</v>
      </c>
      <c r="CT80" s="56">
        <f t="shared" si="141"/>
        <v>0</v>
      </c>
      <c r="CU80" s="14">
        <f>Szilv($CJ$2,Eredmény!$H$3,CK80)</f>
        <v>0</v>
      </c>
      <c r="CV80" s="14">
        <f t="shared" si="142"/>
        <v>0</v>
      </c>
      <c r="CW80" s="14">
        <f t="shared" si="143"/>
        <v>0</v>
      </c>
      <c r="CZ80" s="14">
        <f>IF($CY$2=Alapadat!$P80,Alapadat!$Q80,0)</f>
        <v>0</v>
      </c>
      <c r="DA80" s="14">
        <f>IF($CY$2=Alapadat!$P80,Alapadat!$R80,0)</f>
        <v>0</v>
      </c>
      <c r="DB80" s="14">
        <f t="shared" si="144"/>
        <v>0</v>
      </c>
      <c r="DC80" s="14">
        <f t="shared" si="145"/>
        <v>0</v>
      </c>
      <c r="DD80" s="14">
        <f t="shared" si="146"/>
        <v>0</v>
      </c>
      <c r="DE80" s="14">
        <f t="shared" si="147"/>
        <v>0</v>
      </c>
      <c r="DF80" s="14">
        <f t="shared" si="148"/>
        <v>0</v>
      </c>
      <c r="DG80" s="14">
        <f t="shared" si="149"/>
        <v>0</v>
      </c>
      <c r="DI80" s="56">
        <f t="shared" si="150"/>
        <v>0</v>
      </c>
      <c r="DJ80" s="14">
        <f>Szilv($CY$2,Eredmény!$H$3,CZ80)</f>
        <v>0</v>
      </c>
      <c r="DK80" s="14">
        <f t="shared" si="151"/>
        <v>0</v>
      </c>
      <c r="DL80" s="14">
        <f t="shared" si="152"/>
        <v>0</v>
      </c>
      <c r="DO80" s="14">
        <f>IF($DN$2=Alapadat!$P80,Alapadat!$Q80,0)</f>
        <v>0</v>
      </c>
      <c r="DP80" s="14">
        <f>IF($DN$2=Alapadat!$P80,Alapadat!$R80,0)</f>
        <v>0</v>
      </c>
      <c r="DQ80" s="14">
        <f t="shared" si="153"/>
        <v>0</v>
      </c>
      <c r="DR80" s="14">
        <f t="shared" si="154"/>
        <v>0</v>
      </c>
      <c r="DS80" s="14">
        <f t="shared" si="155"/>
        <v>0</v>
      </c>
      <c r="DT80" s="14">
        <f t="shared" si="156"/>
        <v>0</v>
      </c>
      <c r="DU80" s="14">
        <f t="shared" si="157"/>
        <v>0</v>
      </c>
      <c r="DV80" s="14">
        <f t="shared" si="158"/>
        <v>0</v>
      </c>
      <c r="DX80" s="56">
        <f t="shared" si="159"/>
        <v>0</v>
      </c>
      <c r="DY80" s="14">
        <f>Szilv($DN$2,Eredmény!$H$3,DO80)</f>
        <v>0</v>
      </c>
      <c r="DZ80" s="14">
        <f t="shared" si="160"/>
        <v>0</v>
      </c>
      <c r="EA80" s="14">
        <f t="shared" si="161"/>
        <v>0</v>
      </c>
      <c r="EE80" s="17"/>
      <c r="EF80" s="17"/>
      <c r="EG80" s="17"/>
      <c r="EH80" s="17"/>
      <c r="ET80" s="17"/>
      <c r="EU80" s="17"/>
      <c r="EV80" s="17"/>
      <c r="EW80" s="17"/>
      <c r="FI80" s="17"/>
      <c r="FJ80" s="17"/>
      <c r="FK80" s="17"/>
      <c r="FL80" s="17"/>
    </row>
    <row r="81" spans="2:168">
      <c r="B81" s="14">
        <f>IF($A$2=Alapadat!$P81,Alapadat!$Q81,0)</f>
        <v>0</v>
      </c>
      <c r="C81" s="14">
        <f>IF($A$2=Alapadat!$P81,Alapadat!$R81,0)</f>
        <v>0</v>
      </c>
      <c r="D81" s="14">
        <f t="shared" si="82"/>
        <v>0</v>
      </c>
      <c r="E81" s="14">
        <f t="shared" si="83"/>
        <v>0</v>
      </c>
      <c r="F81" s="14">
        <f t="shared" si="84"/>
        <v>0</v>
      </c>
      <c r="G81" s="14">
        <f t="shared" si="85"/>
        <v>0</v>
      </c>
      <c r="H81" s="14">
        <f t="shared" si="86"/>
        <v>0</v>
      </c>
      <c r="I81" s="14">
        <f t="shared" si="87"/>
        <v>0</v>
      </c>
      <c r="L81" s="56">
        <f t="shared" si="88"/>
        <v>0</v>
      </c>
      <c r="M81" s="14">
        <f>Szilv($A$2,Eredmény!$H$3,B81)</f>
        <v>0</v>
      </c>
      <c r="N81" s="14">
        <f t="shared" si="89"/>
        <v>0</v>
      </c>
      <c r="O81" s="14">
        <f t="shared" si="90"/>
        <v>0</v>
      </c>
      <c r="Q81" s="14">
        <f>IF($P$2=Alapadat!$P81,Alapadat!$Q81,0)</f>
        <v>0</v>
      </c>
      <c r="R81" s="14">
        <f>IF($P$2=Alapadat!$P81,Alapadat!$R81,0)</f>
        <v>0</v>
      </c>
      <c r="S81" s="14">
        <f t="shared" si="91"/>
        <v>0</v>
      </c>
      <c r="T81" s="14">
        <f t="shared" si="92"/>
        <v>0</v>
      </c>
      <c r="U81" s="14">
        <f t="shared" si="93"/>
        <v>0</v>
      </c>
      <c r="V81" s="14">
        <f t="shared" si="94"/>
        <v>0</v>
      </c>
      <c r="W81" s="14">
        <f t="shared" si="95"/>
        <v>0</v>
      </c>
      <c r="X81" s="14">
        <f t="shared" si="96"/>
        <v>0</v>
      </c>
      <c r="Z81" s="56">
        <f t="shared" si="162"/>
        <v>0</v>
      </c>
      <c r="AA81" s="14">
        <f>Szilv($P$2,Eredmény!$H$3,Q81)</f>
        <v>0</v>
      </c>
      <c r="AB81" s="14">
        <f t="shared" si="97"/>
        <v>0</v>
      </c>
      <c r="AC81" s="14">
        <f t="shared" si="98"/>
        <v>0</v>
      </c>
      <c r="AE81" s="14">
        <f>IF($AD$2=Alapadat!$P81,Alapadat!$Q81,0)</f>
        <v>0</v>
      </c>
      <c r="AF81" s="14">
        <f>IF($AD$2=Alapadat!$P81,Alapadat!$R81,0)</f>
        <v>0</v>
      </c>
      <c r="AG81" s="14">
        <f t="shared" si="99"/>
        <v>0</v>
      </c>
      <c r="AH81" s="14">
        <f t="shared" si="100"/>
        <v>0</v>
      </c>
      <c r="AI81" s="14">
        <f t="shared" si="101"/>
        <v>0</v>
      </c>
      <c r="AJ81" s="14">
        <f t="shared" si="102"/>
        <v>0</v>
      </c>
      <c r="AK81" s="14">
        <f t="shared" si="103"/>
        <v>0</v>
      </c>
      <c r="AL81" s="14">
        <f t="shared" si="104"/>
        <v>0</v>
      </c>
      <c r="AN81" s="56">
        <f t="shared" si="105"/>
        <v>0</v>
      </c>
      <c r="AO81" s="14">
        <f>Szilv($AD$2,Eredmény!$H$3,AE81)</f>
        <v>0</v>
      </c>
      <c r="AP81" s="14">
        <f t="shared" si="106"/>
        <v>0</v>
      </c>
      <c r="AQ81" s="14">
        <f t="shared" si="107"/>
        <v>0</v>
      </c>
      <c r="AS81" s="14">
        <f>IF($AR$2=Alapadat!$P81,Alapadat!$Q81,0)</f>
        <v>0</v>
      </c>
      <c r="AT81" s="14">
        <f>IF($AR$2=Alapadat!$P81,Alapadat!$R81,0)</f>
        <v>0</v>
      </c>
      <c r="AU81" s="14">
        <f t="shared" si="108"/>
        <v>0</v>
      </c>
      <c r="AV81" s="14">
        <f t="shared" si="109"/>
        <v>0</v>
      </c>
      <c r="AW81" s="14">
        <f t="shared" si="110"/>
        <v>0</v>
      </c>
      <c r="AX81" s="14">
        <f t="shared" si="111"/>
        <v>0</v>
      </c>
      <c r="AY81" s="14">
        <f t="shared" si="112"/>
        <v>0</v>
      </c>
      <c r="AZ81" s="14">
        <f t="shared" si="113"/>
        <v>0</v>
      </c>
      <c r="BB81" s="56">
        <f t="shared" si="114"/>
        <v>0</v>
      </c>
      <c r="BC81" s="14">
        <f>Szilv($AR$2,Eredmény!$H$3,AS81)</f>
        <v>0</v>
      </c>
      <c r="BD81" s="14">
        <f t="shared" si="115"/>
        <v>0</v>
      </c>
      <c r="BE81" s="14">
        <f t="shared" si="116"/>
        <v>0</v>
      </c>
      <c r="BG81" s="14">
        <f>IF($BF$2=Alapadat!$P81,Alapadat!$Q81,0)</f>
        <v>0</v>
      </c>
      <c r="BH81" s="14">
        <f>IF($BF$2=Alapadat!$P81,Alapadat!$R81,0)</f>
        <v>0</v>
      </c>
      <c r="BI81" s="14">
        <f t="shared" si="117"/>
        <v>0</v>
      </c>
      <c r="BJ81" s="14">
        <f t="shared" si="118"/>
        <v>0</v>
      </c>
      <c r="BK81" s="14">
        <f t="shared" si="119"/>
        <v>0</v>
      </c>
      <c r="BL81" s="14">
        <f t="shared" si="120"/>
        <v>0</v>
      </c>
      <c r="BM81" s="14">
        <f t="shared" si="121"/>
        <v>0</v>
      </c>
      <c r="BN81" s="14">
        <f t="shared" si="122"/>
        <v>0</v>
      </c>
      <c r="BP81" s="56">
        <f t="shared" si="123"/>
        <v>0</v>
      </c>
      <c r="BQ81" s="14">
        <f>Szilv($BF$2,Eredmény!$H$3,BG81)</f>
        <v>0</v>
      </c>
      <c r="BR81" s="14">
        <f t="shared" si="124"/>
        <v>0</v>
      </c>
      <c r="BS81" s="14">
        <f t="shared" si="125"/>
        <v>0</v>
      </c>
      <c r="BV81" s="14">
        <f>IF($BU$2=Alapadat!$P81,Alapadat!$Q81,0)</f>
        <v>0</v>
      </c>
      <c r="BW81" s="14">
        <f>IF($BU$2=Alapadat!$P81,Alapadat!$R81,0)</f>
        <v>0</v>
      </c>
      <c r="BX81" s="14">
        <f t="shared" si="126"/>
        <v>0</v>
      </c>
      <c r="BY81" s="14">
        <f t="shared" si="127"/>
        <v>0</v>
      </c>
      <c r="BZ81" s="14">
        <f t="shared" si="128"/>
        <v>0</v>
      </c>
      <c r="CA81" s="14">
        <f t="shared" si="129"/>
        <v>0</v>
      </c>
      <c r="CB81" s="14">
        <f t="shared" si="130"/>
        <v>0</v>
      </c>
      <c r="CC81" s="14">
        <f t="shared" si="131"/>
        <v>0</v>
      </c>
      <c r="CE81" s="56">
        <f t="shared" si="132"/>
        <v>0</v>
      </c>
      <c r="CF81" s="14">
        <f>Szilv($BU$2,Eredmény!$H$3,BV81)</f>
        <v>0</v>
      </c>
      <c r="CG81" s="14">
        <f t="shared" si="133"/>
        <v>0</v>
      </c>
      <c r="CH81" s="14">
        <f t="shared" si="134"/>
        <v>0</v>
      </c>
      <c r="CK81" s="14">
        <f>IF($CJ$2=Alapadat!$P81,Alapadat!$Q81,0)</f>
        <v>0</v>
      </c>
      <c r="CL81" s="14">
        <f>IF($CJ$2=Alapadat!$P81,Alapadat!$R81,0)</f>
        <v>0</v>
      </c>
      <c r="CM81" s="14">
        <f t="shared" si="135"/>
        <v>0</v>
      </c>
      <c r="CN81" s="14">
        <f t="shared" si="136"/>
        <v>0</v>
      </c>
      <c r="CO81" s="14">
        <f t="shared" si="137"/>
        <v>0</v>
      </c>
      <c r="CP81" s="14">
        <f t="shared" si="138"/>
        <v>0</v>
      </c>
      <c r="CQ81" s="14">
        <f t="shared" si="139"/>
        <v>0</v>
      </c>
      <c r="CR81" s="14">
        <f t="shared" si="140"/>
        <v>0</v>
      </c>
      <c r="CT81" s="56">
        <f t="shared" si="141"/>
        <v>0</v>
      </c>
      <c r="CU81" s="14">
        <f>Szilv($CJ$2,Eredmény!$H$3,CK81)</f>
        <v>0</v>
      </c>
      <c r="CV81" s="14">
        <f t="shared" si="142"/>
        <v>0</v>
      </c>
      <c r="CW81" s="14">
        <f t="shared" si="143"/>
        <v>0</v>
      </c>
      <c r="CZ81" s="14">
        <f>IF($CY$2=Alapadat!$P81,Alapadat!$Q81,0)</f>
        <v>0</v>
      </c>
      <c r="DA81" s="14">
        <f>IF($CY$2=Alapadat!$P81,Alapadat!$R81,0)</f>
        <v>0</v>
      </c>
      <c r="DB81" s="14">
        <f t="shared" si="144"/>
        <v>0</v>
      </c>
      <c r="DC81" s="14">
        <f t="shared" si="145"/>
        <v>0</v>
      </c>
      <c r="DD81" s="14">
        <f t="shared" si="146"/>
        <v>0</v>
      </c>
      <c r="DE81" s="14">
        <f t="shared" si="147"/>
        <v>0</v>
      </c>
      <c r="DF81" s="14">
        <f t="shared" si="148"/>
        <v>0</v>
      </c>
      <c r="DG81" s="14">
        <f t="shared" si="149"/>
        <v>0</v>
      </c>
      <c r="DI81" s="56">
        <f t="shared" si="150"/>
        <v>0</v>
      </c>
      <c r="DJ81" s="14">
        <f>Szilv($CY$2,Eredmény!$H$3,CZ81)</f>
        <v>0</v>
      </c>
      <c r="DK81" s="14">
        <f t="shared" si="151"/>
        <v>0</v>
      </c>
      <c r="DL81" s="14">
        <f t="shared" si="152"/>
        <v>0</v>
      </c>
      <c r="DO81" s="14">
        <f>IF($DN$2=Alapadat!$P81,Alapadat!$Q81,0)</f>
        <v>0</v>
      </c>
      <c r="DP81" s="14">
        <f>IF($DN$2=Alapadat!$P81,Alapadat!$R81,0)</f>
        <v>0</v>
      </c>
      <c r="DQ81" s="14">
        <f t="shared" si="153"/>
        <v>0</v>
      </c>
      <c r="DR81" s="14">
        <f t="shared" si="154"/>
        <v>0</v>
      </c>
      <c r="DS81" s="14">
        <f t="shared" si="155"/>
        <v>0</v>
      </c>
      <c r="DT81" s="14">
        <f t="shared" si="156"/>
        <v>0</v>
      </c>
      <c r="DU81" s="14">
        <f t="shared" si="157"/>
        <v>0</v>
      </c>
      <c r="DV81" s="14">
        <f t="shared" si="158"/>
        <v>0</v>
      </c>
      <c r="DX81" s="56">
        <f t="shared" si="159"/>
        <v>0</v>
      </c>
      <c r="DY81" s="14">
        <f>Szilv($DN$2,Eredmény!$H$3,DO81)</f>
        <v>0</v>
      </c>
      <c r="DZ81" s="14">
        <f t="shared" si="160"/>
        <v>0</v>
      </c>
      <c r="EA81" s="14">
        <f t="shared" si="161"/>
        <v>0</v>
      </c>
      <c r="EE81" s="17"/>
      <c r="EF81" s="17"/>
      <c r="EG81" s="17"/>
      <c r="EH81" s="17"/>
      <c r="ET81" s="17"/>
      <c r="EU81" s="17"/>
      <c r="EV81" s="17"/>
      <c r="EW81" s="17"/>
      <c r="FI81" s="17"/>
      <c r="FJ81" s="17"/>
      <c r="FK81" s="17"/>
      <c r="FL81" s="17"/>
    </row>
    <row r="82" spans="2:168">
      <c r="B82" s="14">
        <f>IF($A$2=Alapadat!$P82,Alapadat!$Q82,0)</f>
        <v>0</v>
      </c>
      <c r="C82" s="14">
        <f>IF($A$2=Alapadat!$P82,Alapadat!$R82,0)</f>
        <v>0</v>
      </c>
      <c r="D82" s="14">
        <f t="shared" si="82"/>
        <v>0</v>
      </c>
      <c r="E82" s="14">
        <f t="shared" si="83"/>
        <v>0</v>
      </c>
      <c r="F82" s="14">
        <f t="shared" si="84"/>
        <v>0</v>
      </c>
      <c r="G82" s="14">
        <f t="shared" si="85"/>
        <v>0</v>
      </c>
      <c r="H82" s="14">
        <f t="shared" si="86"/>
        <v>0</v>
      </c>
      <c r="I82" s="14">
        <f t="shared" si="87"/>
        <v>0</v>
      </c>
      <c r="L82" s="56">
        <f t="shared" si="88"/>
        <v>0</v>
      </c>
      <c r="M82" s="14">
        <f>Szilv($A$2,Eredmény!$H$3,B82)</f>
        <v>0</v>
      </c>
      <c r="N82" s="14">
        <f t="shared" si="89"/>
        <v>0</v>
      </c>
      <c r="O82" s="14">
        <f t="shared" si="90"/>
        <v>0</v>
      </c>
      <c r="Q82" s="14">
        <f>IF($P$2=Alapadat!$P82,Alapadat!$Q82,0)</f>
        <v>0</v>
      </c>
      <c r="R82" s="14">
        <f>IF($P$2=Alapadat!$P82,Alapadat!$R82,0)</f>
        <v>0</v>
      </c>
      <c r="S82" s="14">
        <f t="shared" si="91"/>
        <v>0</v>
      </c>
      <c r="T82" s="14">
        <f t="shared" si="92"/>
        <v>0</v>
      </c>
      <c r="U82" s="14">
        <f t="shared" si="93"/>
        <v>0</v>
      </c>
      <c r="V82" s="14">
        <f t="shared" si="94"/>
        <v>0</v>
      </c>
      <c r="W82" s="14">
        <f t="shared" si="95"/>
        <v>0</v>
      </c>
      <c r="X82" s="14">
        <f t="shared" si="96"/>
        <v>0</v>
      </c>
      <c r="Z82" s="56">
        <f t="shared" si="162"/>
        <v>0</v>
      </c>
      <c r="AA82" s="14">
        <f>Szilv($P$2,Eredmény!$H$3,Q82)</f>
        <v>0</v>
      </c>
      <c r="AB82" s="14">
        <f t="shared" si="97"/>
        <v>0</v>
      </c>
      <c r="AC82" s="14">
        <f t="shared" si="98"/>
        <v>0</v>
      </c>
      <c r="AE82" s="14">
        <f>IF($AD$2=Alapadat!$P82,Alapadat!$Q82,0)</f>
        <v>0</v>
      </c>
      <c r="AF82" s="14">
        <f>IF($AD$2=Alapadat!$P82,Alapadat!$R82,0)</f>
        <v>0</v>
      </c>
      <c r="AG82" s="14">
        <f t="shared" si="99"/>
        <v>0</v>
      </c>
      <c r="AH82" s="14">
        <f t="shared" si="100"/>
        <v>0</v>
      </c>
      <c r="AI82" s="14">
        <f t="shared" si="101"/>
        <v>0</v>
      </c>
      <c r="AJ82" s="14">
        <f t="shared" si="102"/>
        <v>0</v>
      </c>
      <c r="AK82" s="14">
        <f t="shared" si="103"/>
        <v>0</v>
      </c>
      <c r="AL82" s="14">
        <f t="shared" si="104"/>
        <v>0</v>
      </c>
      <c r="AN82" s="56">
        <f t="shared" si="105"/>
        <v>0</v>
      </c>
      <c r="AO82" s="14">
        <f>Szilv($AD$2,Eredmény!$H$3,AE82)</f>
        <v>0</v>
      </c>
      <c r="AP82" s="14">
        <f t="shared" si="106"/>
        <v>0</v>
      </c>
      <c r="AQ82" s="14">
        <f t="shared" si="107"/>
        <v>0</v>
      </c>
      <c r="AS82" s="14">
        <f>IF($AR$2=Alapadat!$P82,Alapadat!$Q82,0)</f>
        <v>0</v>
      </c>
      <c r="AT82" s="14">
        <f>IF($AR$2=Alapadat!$P82,Alapadat!$R82,0)</f>
        <v>0</v>
      </c>
      <c r="AU82" s="14">
        <f t="shared" si="108"/>
        <v>0</v>
      </c>
      <c r="AV82" s="14">
        <f t="shared" si="109"/>
        <v>0</v>
      </c>
      <c r="AW82" s="14">
        <f t="shared" si="110"/>
        <v>0</v>
      </c>
      <c r="AX82" s="14">
        <f t="shared" si="111"/>
        <v>0</v>
      </c>
      <c r="AY82" s="14">
        <f t="shared" si="112"/>
        <v>0</v>
      </c>
      <c r="AZ82" s="14">
        <f t="shared" si="113"/>
        <v>0</v>
      </c>
      <c r="BB82" s="56">
        <f t="shared" si="114"/>
        <v>0</v>
      </c>
      <c r="BC82" s="14">
        <f>Szilv($AR$2,Eredmény!$H$3,AS82)</f>
        <v>0</v>
      </c>
      <c r="BD82" s="14">
        <f t="shared" si="115"/>
        <v>0</v>
      </c>
      <c r="BE82" s="14">
        <f t="shared" si="116"/>
        <v>0</v>
      </c>
      <c r="BG82" s="14">
        <f>IF($BF$2=Alapadat!$P82,Alapadat!$Q82,0)</f>
        <v>0</v>
      </c>
      <c r="BH82" s="14">
        <f>IF($BF$2=Alapadat!$P82,Alapadat!$R82,0)</f>
        <v>0</v>
      </c>
      <c r="BI82" s="14">
        <f t="shared" si="117"/>
        <v>0</v>
      </c>
      <c r="BJ82" s="14">
        <f t="shared" si="118"/>
        <v>0</v>
      </c>
      <c r="BK82" s="14">
        <f t="shared" si="119"/>
        <v>0</v>
      </c>
      <c r="BL82" s="14">
        <f t="shared" si="120"/>
        <v>0</v>
      </c>
      <c r="BM82" s="14">
        <f t="shared" si="121"/>
        <v>0</v>
      </c>
      <c r="BN82" s="14">
        <f t="shared" si="122"/>
        <v>0</v>
      </c>
      <c r="BP82" s="56">
        <f t="shared" si="123"/>
        <v>0</v>
      </c>
      <c r="BQ82" s="14">
        <f>Szilv($BF$2,Eredmény!$H$3,BG82)</f>
        <v>0</v>
      </c>
      <c r="BR82" s="14">
        <f t="shared" si="124"/>
        <v>0</v>
      </c>
      <c r="BS82" s="14">
        <f t="shared" si="125"/>
        <v>0</v>
      </c>
      <c r="BV82" s="14">
        <f>IF($BU$2=Alapadat!$P82,Alapadat!$Q82,0)</f>
        <v>0</v>
      </c>
      <c r="BW82" s="14">
        <f>IF($BU$2=Alapadat!$P82,Alapadat!$R82,0)</f>
        <v>0</v>
      </c>
      <c r="BX82" s="14">
        <f t="shared" si="126"/>
        <v>0</v>
      </c>
      <c r="BY82" s="14">
        <f t="shared" si="127"/>
        <v>0</v>
      </c>
      <c r="BZ82" s="14">
        <f t="shared" si="128"/>
        <v>0</v>
      </c>
      <c r="CA82" s="14">
        <f t="shared" si="129"/>
        <v>0</v>
      </c>
      <c r="CB82" s="14">
        <f t="shared" si="130"/>
        <v>0</v>
      </c>
      <c r="CC82" s="14">
        <f t="shared" si="131"/>
        <v>0</v>
      </c>
      <c r="CE82" s="56">
        <f t="shared" si="132"/>
        <v>0</v>
      </c>
      <c r="CF82" s="14">
        <f>Szilv($BU$2,Eredmény!$H$3,BV82)</f>
        <v>0</v>
      </c>
      <c r="CG82" s="14">
        <f t="shared" si="133"/>
        <v>0</v>
      </c>
      <c r="CH82" s="14">
        <f t="shared" si="134"/>
        <v>0</v>
      </c>
      <c r="CK82" s="14">
        <f>IF($CJ$2=Alapadat!$P82,Alapadat!$Q82,0)</f>
        <v>0</v>
      </c>
      <c r="CL82" s="14">
        <f>IF($CJ$2=Alapadat!$P82,Alapadat!$R82,0)</f>
        <v>0</v>
      </c>
      <c r="CM82" s="14">
        <f t="shared" si="135"/>
        <v>0</v>
      </c>
      <c r="CN82" s="14">
        <f t="shared" si="136"/>
        <v>0</v>
      </c>
      <c r="CO82" s="14">
        <f t="shared" si="137"/>
        <v>0</v>
      </c>
      <c r="CP82" s="14">
        <f t="shared" si="138"/>
        <v>0</v>
      </c>
      <c r="CQ82" s="14">
        <f t="shared" si="139"/>
        <v>0</v>
      </c>
      <c r="CR82" s="14">
        <f t="shared" si="140"/>
        <v>0</v>
      </c>
      <c r="CT82" s="56">
        <f t="shared" si="141"/>
        <v>0</v>
      </c>
      <c r="CU82" s="14">
        <f>Szilv($CJ$2,Eredmény!$H$3,CK82)</f>
        <v>0</v>
      </c>
      <c r="CV82" s="14">
        <f t="shared" si="142"/>
        <v>0</v>
      </c>
      <c r="CW82" s="14">
        <f t="shared" si="143"/>
        <v>0</v>
      </c>
      <c r="CZ82" s="14">
        <f>IF($CY$2=Alapadat!$P82,Alapadat!$Q82,0)</f>
        <v>0</v>
      </c>
      <c r="DA82" s="14">
        <f>IF($CY$2=Alapadat!$P82,Alapadat!$R82,0)</f>
        <v>0</v>
      </c>
      <c r="DB82" s="14">
        <f t="shared" si="144"/>
        <v>0</v>
      </c>
      <c r="DC82" s="14">
        <f t="shared" si="145"/>
        <v>0</v>
      </c>
      <c r="DD82" s="14">
        <f t="shared" si="146"/>
        <v>0</v>
      </c>
      <c r="DE82" s="14">
        <f t="shared" si="147"/>
        <v>0</v>
      </c>
      <c r="DF82" s="14">
        <f t="shared" si="148"/>
        <v>0</v>
      </c>
      <c r="DG82" s="14">
        <f t="shared" si="149"/>
        <v>0</v>
      </c>
      <c r="DI82" s="56">
        <f t="shared" si="150"/>
        <v>0</v>
      </c>
      <c r="DJ82" s="14">
        <f>Szilv($CY$2,Eredmény!$H$3,CZ82)</f>
        <v>0</v>
      </c>
      <c r="DK82" s="14">
        <f t="shared" si="151"/>
        <v>0</v>
      </c>
      <c r="DL82" s="14">
        <f t="shared" si="152"/>
        <v>0</v>
      </c>
      <c r="DO82" s="14">
        <f>IF($DN$2=Alapadat!$P82,Alapadat!$Q82,0)</f>
        <v>0</v>
      </c>
      <c r="DP82" s="14">
        <f>IF($DN$2=Alapadat!$P82,Alapadat!$R82,0)</f>
        <v>0</v>
      </c>
      <c r="DQ82" s="14">
        <f t="shared" si="153"/>
        <v>0</v>
      </c>
      <c r="DR82" s="14">
        <f t="shared" si="154"/>
        <v>0</v>
      </c>
      <c r="DS82" s="14">
        <f t="shared" si="155"/>
        <v>0</v>
      </c>
      <c r="DT82" s="14">
        <f t="shared" si="156"/>
        <v>0</v>
      </c>
      <c r="DU82" s="14">
        <f t="shared" si="157"/>
        <v>0</v>
      </c>
      <c r="DV82" s="14">
        <f t="shared" si="158"/>
        <v>0</v>
      </c>
      <c r="DX82" s="56">
        <f t="shared" si="159"/>
        <v>0</v>
      </c>
      <c r="DY82" s="14">
        <f>Szilv($DN$2,Eredmény!$H$3,DO82)</f>
        <v>0</v>
      </c>
      <c r="DZ82" s="14">
        <f t="shared" si="160"/>
        <v>0</v>
      </c>
      <c r="EA82" s="14">
        <f t="shared" si="161"/>
        <v>0</v>
      </c>
      <c r="EE82" s="17"/>
      <c r="EF82" s="17"/>
      <c r="EG82" s="17"/>
      <c r="EH82" s="17"/>
      <c r="ET82" s="17"/>
      <c r="EU82" s="17"/>
      <c r="EV82" s="17"/>
      <c r="EW82" s="17"/>
      <c r="FI82" s="17"/>
      <c r="FJ82" s="17"/>
      <c r="FK82" s="17"/>
      <c r="FL82" s="17"/>
    </row>
    <row r="83" spans="2:168">
      <c r="B83" s="14">
        <f>IF($A$2=Alapadat!$P83,Alapadat!$Q83,0)</f>
        <v>0</v>
      </c>
      <c r="C83" s="14">
        <f>IF($A$2=Alapadat!$P83,Alapadat!$R83,0)</f>
        <v>0</v>
      </c>
      <c r="D83" s="14">
        <f t="shared" si="82"/>
        <v>0</v>
      </c>
      <c r="E83" s="14">
        <f t="shared" si="83"/>
        <v>0</v>
      </c>
      <c r="F83" s="14">
        <f t="shared" si="84"/>
        <v>0</v>
      </c>
      <c r="G83" s="14">
        <f t="shared" si="85"/>
        <v>0</v>
      </c>
      <c r="H83" s="14">
        <f t="shared" si="86"/>
        <v>0</v>
      </c>
      <c r="I83" s="14">
        <f t="shared" si="87"/>
        <v>0</v>
      </c>
      <c r="L83" s="56">
        <f t="shared" si="88"/>
        <v>0</v>
      </c>
      <c r="M83" s="14">
        <f>Szilv($A$2,Eredmény!$H$3,B83)</f>
        <v>0</v>
      </c>
      <c r="N83" s="14">
        <f t="shared" si="89"/>
        <v>0</v>
      </c>
      <c r="O83" s="14">
        <f t="shared" si="90"/>
        <v>0</v>
      </c>
      <c r="Q83" s="14">
        <f>IF($P$2=Alapadat!$P83,Alapadat!$Q83,0)</f>
        <v>0</v>
      </c>
      <c r="R83" s="14">
        <f>IF($P$2=Alapadat!$P83,Alapadat!$R83,0)</f>
        <v>0</v>
      </c>
      <c r="S83" s="14">
        <f t="shared" si="91"/>
        <v>0</v>
      </c>
      <c r="T83" s="14">
        <f t="shared" si="92"/>
        <v>0</v>
      </c>
      <c r="U83" s="14">
        <f t="shared" si="93"/>
        <v>0</v>
      </c>
      <c r="V83" s="14">
        <f t="shared" si="94"/>
        <v>0</v>
      </c>
      <c r="W83" s="14">
        <f t="shared" si="95"/>
        <v>0</v>
      </c>
      <c r="X83" s="14">
        <f t="shared" si="96"/>
        <v>0</v>
      </c>
      <c r="Z83" s="56">
        <f t="shared" si="162"/>
        <v>0</v>
      </c>
      <c r="AA83" s="14">
        <f>Szilv($P$2,Eredmény!$H$3,Q83)</f>
        <v>0</v>
      </c>
      <c r="AB83" s="14">
        <f t="shared" si="97"/>
        <v>0</v>
      </c>
      <c r="AC83" s="14">
        <f t="shared" si="98"/>
        <v>0</v>
      </c>
      <c r="AE83" s="14">
        <f>IF($AD$2=Alapadat!$P83,Alapadat!$Q83,0)</f>
        <v>0</v>
      </c>
      <c r="AF83" s="14">
        <f>IF($AD$2=Alapadat!$P83,Alapadat!$R83,0)</f>
        <v>0</v>
      </c>
      <c r="AG83" s="14">
        <f t="shared" si="99"/>
        <v>0</v>
      </c>
      <c r="AH83" s="14">
        <f t="shared" si="100"/>
        <v>0</v>
      </c>
      <c r="AI83" s="14">
        <f t="shared" si="101"/>
        <v>0</v>
      </c>
      <c r="AJ83" s="14">
        <f t="shared" si="102"/>
        <v>0</v>
      </c>
      <c r="AK83" s="14">
        <f t="shared" si="103"/>
        <v>0</v>
      </c>
      <c r="AL83" s="14">
        <f t="shared" si="104"/>
        <v>0</v>
      </c>
      <c r="AN83" s="56">
        <f t="shared" si="105"/>
        <v>0</v>
      </c>
      <c r="AO83" s="14">
        <f>Szilv($AD$2,Eredmény!$H$3,AE83)</f>
        <v>0</v>
      </c>
      <c r="AP83" s="14">
        <f t="shared" si="106"/>
        <v>0</v>
      </c>
      <c r="AQ83" s="14">
        <f t="shared" si="107"/>
        <v>0</v>
      </c>
      <c r="AS83" s="14">
        <f>IF($AR$2=Alapadat!$P83,Alapadat!$Q83,0)</f>
        <v>0</v>
      </c>
      <c r="AT83" s="14">
        <f>IF($AR$2=Alapadat!$P83,Alapadat!$R83,0)</f>
        <v>0</v>
      </c>
      <c r="AU83" s="14">
        <f t="shared" si="108"/>
        <v>0</v>
      </c>
      <c r="AV83" s="14">
        <f t="shared" si="109"/>
        <v>0</v>
      </c>
      <c r="AW83" s="14">
        <f t="shared" si="110"/>
        <v>0</v>
      </c>
      <c r="AX83" s="14">
        <f t="shared" si="111"/>
        <v>0</v>
      </c>
      <c r="AY83" s="14">
        <f t="shared" si="112"/>
        <v>0</v>
      </c>
      <c r="AZ83" s="14">
        <f t="shared" si="113"/>
        <v>0</v>
      </c>
      <c r="BB83" s="56">
        <f t="shared" si="114"/>
        <v>0</v>
      </c>
      <c r="BC83" s="14">
        <f>Szilv($AR$2,Eredmény!$H$3,AS83)</f>
        <v>0</v>
      </c>
      <c r="BD83" s="14">
        <f t="shared" si="115"/>
        <v>0</v>
      </c>
      <c r="BE83" s="14">
        <f t="shared" si="116"/>
        <v>0</v>
      </c>
      <c r="BG83" s="14">
        <f>IF($BF$2=Alapadat!$P83,Alapadat!$Q83,0)</f>
        <v>0</v>
      </c>
      <c r="BH83" s="14">
        <f>IF($BF$2=Alapadat!$P83,Alapadat!$R83,0)</f>
        <v>0</v>
      </c>
      <c r="BI83" s="14">
        <f t="shared" si="117"/>
        <v>0</v>
      </c>
      <c r="BJ83" s="14">
        <f t="shared" si="118"/>
        <v>0</v>
      </c>
      <c r="BK83" s="14">
        <f t="shared" si="119"/>
        <v>0</v>
      </c>
      <c r="BL83" s="14">
        <f t="shared" si="120"/>
        <v>0</v>
      </c>
      <c r="BM83" s="14">
        <f t="shared" si="121"/>
        <v>0</v>
      </c>
      <c r="BN83" s="14">
        <f t="shared" si="122"/>
        <v>0</v>
      </c>
      <c r="BP83" s="56">
        <f t="shared" si="123"/>
        <v>0</v>
      </c>
      <c r="BQ83" s="14">
        <f>Szilv($BF$2,Eredmény!$H$3,BG83)</f>
        <v>0</v>
      </c>
      <c r="BR83" s="14">
        <f t="shared" si="124"/>
        <v>0</v>
      </c>
      <c r="BS83" s="14">
        <f t="shared" si="125"/>
        <v>0</v>
      </c>
      <c r="BV83" s="14">
        <f>IF($BU$2=Alapadat!$P83,Alapadat!$Q83,0)</f>
        <v>0</v>
      </c>
      <c r="BW83" s="14">
        <f>IF($BU$2=Alapadat!$P83,Alapadat!$R83,0)</f>
        <v>0</v>
      </c>
      <c r="BX83" s="14">
        <f t="shared" si="126"/>
        <v>0</v>
      </c>
      <c r="BY83" s="14">
        <f t="shared" si="127"/>
        <v>0</v>
      </c>
      <c r="BZ83" s="14">
        <f t="shared" si="128"/>
        <v>0</v>
      </c>
      <c r="CA83" s="14">
        <f t="shared" si="129"/>
        <v>0</v>
      </c>
      <c r="CB83" s="14">
        <f t="shared" si="130"/>
        <v>0</v>
      </c>
      <c r="CC83" s="14">
        <f t="shared" si="131"/>
        <v>0</v>
      </c>
      <c r="CE83" s="56">
        <f t="shared" si="132"/>
        <v>0</v>
      </c>
      <c r="CF83" s="14">
        <f>Szilv($BU$2,Eredmény!$H$3,BV83)</f>
        <v>0</v>
      </c>
      <c r="CG83" s="14">
        <f t="shared" si="133"/>
        <v>0</v>
      </c>
      <c r="CH83" s="14">
        <f t="shared" si="134"/>
        <v>0</v>
      </c>
      <c r="CK83" s="14">
        <f>IF($CJ$2=Alapadat!$P83,Alapadat!$Q83,0)</f>
        <v>0</v>
      </c>
      <c r="CL83" s="14">
        <f>IF($CJ$2=Alapadat!$P83,Alapadat!$R83,0)</f>
        <v>0</v>
      </c>
      <c r="CM83" s="14">
        <f t="shared" si="135"/>
        <v>0</v>
      </c>
      <c r="CN83" s="14">
        <f t="shared" si="136"/>
        <v>0</v>
      </c>
      <c r="CO83" s="14">
        <f t="shared" si="137"/>
        <v>0</v>
      </c>
      <c r="CP83" s="14">
        <f t="shared" si="138"/>
        <v>0</v>
      </c>
      <c r="CQ83" s="14">
        <f t="shared" si="139"/>
        <v>0</v>
      </c>
      <c r="CR83" s="14">
        <f t="shared" si="140"/>
        <v>0</v>
      </c>
      <c r="CT83" s="56">
        <f t="shared" si="141"/>
        <v>0</v>
      </c>
      <c r="CU83" s="14">
        <f>Szilv($CJ$2,Eredmény!$H$3,CK83)</f>
        <v>0</v>
      </c>
      <c r="CV83" s="14">
        <f t="shared" si="142"/>
        <v>0</v>
      </c>
      <c r="CW83" s="14">
        <f t="shared" si="143"/>
        <v>0</v>
      </c>
      <c r="CZ83" s="14">
        <f>IF($CY$2=Alapadat!$P83,Alapadat!$Q83,0)</f>
        <v>0</v>
      </c>
      <c r="DA83" s="14">
        <f>IF($CY$2=Alapadat!$P83,Alapadat!$R83,0)</f>
        <v>0</v>
      </c>
      <c r="DB83" s="14">
        <f t="shared" si="144"/>
        <v>0</v>
      </c>
      <c r="DC83" s="14">
        <f t="shared" si="145"/>
        <v>0</v>
      </c>
      <c r="DD83" s="14">
        <f t="shared" si="146"/>
        <v>0</v>
      </c>
      <c r="DE83" s="14">
        <f t="shared" si="147"/>
        <v>0</v>
      </c>
      <c r="DF83" s="14">
        <f t="shared" si="148"/>
        <v>0</v>
      </c>
      <c r="DG83" s="14">
        <f t="shared" si="149"/>
        <v>0</v>
      </c>
      <c r="DI83" s="56">
        <f t="shared" si="150"/>
        <v>0</v>
      </c>
      <c r="DJ83" s="14">
        <f>Szilv($CY$2,Eredmény!$H$3,CZ83)</f>
        <v>0</v>
      </c>
      <c r="DK83" s="14">
        <f t="shared" si="151"/>
        <v>0</v>
      </c>
      <c r="DL83" s="14">
        <f t="shared" si="152"/>
        <v>0</v>
      </c>
      <c r="DO83" s="14">
        <f>IF($DN$2=Alapadat!$P83,Alapadat!$Q83,0)</f>
        <v>0</v>
      </c>
      <c r="DP83" s="14">
        <f>IF($DN$2=Alapadat!$P83,Alapadat!$R83,0)</f>
        <v>0</v>
      </c>
      <c r="DQ83" s="14">
        <f t="shared" si="153"/>
        <v>0</v>
      </c>
      <c r="DR83" s="14">
        <f t="shared" si="154"/>
        <v>0</v>
      </c>
      <c r="DS83" s="14">
        <f t="shared" si="155"/>
        <v>0</v>
      </c>
      <c r="DT83" s="14">
        <f t="shared" si="156"/>
        <v>0</v>
      </c>
      <c r="DU83" s="14">
        <f t="shared" si="157"/>
        <v>0</v>
      </c>
      <c r="DV83" s="14">
        <f t="shared" si="158"/>
        <v>0</v>
      </c>
      <c r="DX83" s="56">
        <f t="shared" si="159"/>
        <v>0</v>
      </c>
      <c r="DY83" s="14">
        <f>Szilv($DN$2,Eredmény!$H$3,DO83)</f>
        <v>0</v>
      </c>
      <c r="DZ83" s="14">
        <f t="shared" si="160"/>
        <v>0</v>
      </c>
      <c r="EA83" s="14">
        <f t="shared" si="161"/>
        <v>0</v>
      </c>
      <c r="EE83" s="17"/>
      <c r="EF83" s="17"/>
      <c r="EG83" s="17"/>
      <c r="EH83" s="17"/>
      <c r="ET83" s="17"/>
      <c r="EU83" s="17"/>
      <c r="EV83" s="17"/>
      <c r="EW83" s="17"/>
      <c r="FI83" s="17"/>
      <c r="FJ83" s="17"/>
      <c r="FK83" s="17"/>
      <c r="FL83" s="17"/>
    </row>
    <row r="84" spans="2:168">
      <c r="B84" s="14">
        <f>IF($A$2=Alapadat!$P84,Alapadat!$Q84,0)</f>
        <v>0</v>
      </c>
      <c r="C84" s="14">
        <f>IF($A$2=Alapadat!$P84,Alapadat!$R84,0)</f>
        <v>0</v>
      </c>
      <c r="D84" s="14">
        <f t="shared" si="82"/>
        <v>0</v>
      </c>
      <c r="E84" s="14">
        <f t="shared" si="83"/>
        <v>0</v>
      </c>
      <c r="F84" s="14">
        <f t="shared" si="84"/>
        <v>0</v>
      </c>
      <c r="G84" s="14">
        <f t="shared" si="85"/>
        <v>0</v>
      </c>
      <c r="H84" s="14">
        <f t="shared" si="86"/>
        <v>0</v>
      </c>
      <c r="I84" s="14">
        <f t="shared" si="87"/>
        <v>0</v>
      </c>
      <c r="L84" s="56">
        <f t="shared" si="88"/>
        <v>0</v>
      </c>
      <c r="M84" s="14">
        <f>Szilv($A$2,Eredmény!$H$3,B84)</f>
        <v>0</v>
      </c>
      <c r="N84" s="14">
        <f t="shared" si="89"/>
        <v>0</v>
      </c>
      <c r="O84" s="14">
        <f t="shared" si="90"/>
        <v>0</v>
      </c>
      <c r="Q84" s="14">
        <f>IF($P$2=Alapadat!$P84,Alapadat!$Q84,0)</f>
        <v>0</v>
      </c>
      <c r="R84" s="14">
        <f>IF($P$2=Alapadat!$P84,Alapadat!$R84,0)</f>
        <v>0</v>
      </c>
      <c r="S84" s="14">
        <f t="shared" si="91"/>
        <v>0</v>
      </c>
      <c r="T84" s="14">
        <f t="shared" si="92"/>
        <v>0</v>
      </c>
      <c r="U84" s="14">
        <f t="shared" si="93"/>
        <v>0</v>
      </c>
      <c r="V84" s="14">
        <f t="shared" si="94"/>
        <v>0</v>
      </c>
      <c r="W84" s="14">
        <f t="shared" si="95"/>
        <v>0</v>
      </c>
      <c r="X84" s="14">
        <f t="shared" si="96"/>
        <v>0</v>
      </c>
      <c r="Z84" s="56">
        <f t="shared" si="162"/>
        <v>0</v>
      </c>
      <c r="AA84" s="14">
        <f>Szilv($P$2,Eredmény!$H$3,Q84)</f>
        <v>0</v>
      </c>
      <c r="AB84" s="14">
        <f t="shared" si="97"/>
        <v>0</v>
      </c>
      <c r="AC84" s="14">
        <f t="shared" si="98"/>
        <v>0</v>
      </c>
      <c r="AE84" s="14">
        <f>IF($AD$2=Alapadat!$P84,Alapadat!$Q84,0)</f>
        <v>0</v>
      </c>
      <c r="AF84" s="14">
        <f>IF($AD$2=Alapadat!$P84,Alapadat!$R84,0)</f>
        <v>0</v>
      </c>
      <c r="AG84" s="14">
        <f t="shared" si="99"/>
        <v>0</v>
      </c>
      <c r="AH84" s="14">
        <f t="shared" si="100"/>
        <v>0</v>
      </c>
      <c r="AI84" s="14">
        <f t="shared" si="101"/>
        <v>0</v>
      </c>
      <c r="AJ84" s="14">
        <f t="shared" si="102"/>
        <v>0</v>
      </c>
      <c r="AK84" s="14">
        <f t="shared" si="103"/>
        <v>0</v>
      </c>
      <c r="AL84" s="14">
        <f t="shared" si="104"/>
        <v>0</v>
      </c>
      <c r="AN84" s="56">
        <f t="shared" si="105"/>
        <v>0</v>
      </c>
      <c r="AO84" s="14">
        <f>Szilv($AD$2,Eredmény!$H$3,AE84)</f>
        <v>0</v>
      </c>
      <c r="AP84" s="14">
        <f t="shared" si="106"/>
        <v>0</v>
      </c>
      <c r="AQ84" s="14">
        <f t="shared" si="107"/>
        <v>0</v>
      </c>
      <c r="AS84" s="14">
        <f>IF($AR$2=Alapadat!$P84,Alapadat!$Q84,0)</f>
        <v>0</v>
      </c>
      <c r="AT84" s="14">
        <f>IF($AR$2=Alapadat!$P84,Alapadat!$R84,0)</f>
        <v>0</v>
      </c>
      <c r="AU84" s="14">
        <f t="shared" si="108"/>
        <v>0</v>
      </c>
      <c r="AV84" s="14">
        <f t="shared" si="109"/>
        <v>0</v>
      </c>
      <c r="AW84" s="14">
        <f t="shared" si="110"/>
        <v>0</v>
      </c>
      <c r="AX84" s="14">
        <f t="shared" si="111"/>
        <v>0</v>
      </c>
      <c r="AY84" s="14">
        <f t="shared" si="112"/>
        <v>0</v>
      </c>
      <c r="AZ84" s="14">
        <f t="shared" si="113"/>
        <v>0</v>
      </c>
      <c r="BB84" s="56">
        <f t="shared" si="114"/>
        <v>0</v>
      </c>
      <c r="BC84" s="14">
        <f>Szilv($AR$2,Eredmény!$H$3,AS84)</f>
        <v>0</v>
      </c>
      <c r="BD84" s="14">
        <f t="shared" si="115"/>
        <v>0</v>
      </c>
      <c r="BE84" s="14">
        <f t="shared" si="116"/>
        <v>0</v>
      </c>
      <c r="BG84" s="14">
        <f>IF($BF$2=Alapadat!$P84,Alapadat!$Q84,0)</f>
        <v>0</v>
      </c>
      <c r="BH84" s="14">
        <f>IF($BF$2=Alapadat!$P84,Alapadat!$R84,0)</f>
        <v>0</v>
      </c>
      <c r="BI84" s="14">
        <f t="shared" si="117"/>
        <v>0</v>
      </c>
      <c r="BJ84" s="14">
        <f t="shared" si="118"/>
        <v>0</v>
      </c>
      <c r="BK84" s="14">
        <f t="shared" si="119"/>
        <v>0</v>
      </c>
      <c r="BL84" s="14">
        <f t="shared" si="120"/>
        <v>0</v>
      </c>
      <c r="BM84" s="14">
        <f t="shared" si="121"/>
        <v>0</v>
      </c>
      <c r="BN84" s="14">
        <f t="shared" si="122"/>
        <v>0</v>
      </c>
      <c r="BP84" s="56">
        <f t="shared" si="123"/>
        <v>0</v>
      </c>
      <c r="BQ84" s="14">
        <f>Szilv($BF$2,Eredmény!$H$3,BG84)</f>
        <v>0</v>
      </c>
      <c r="BR84" s="14">
        <f t="shared" si="124"/>
        <v>0</v>
      </c>
      <c r="BS84" s="14">
        <f t="shared" si="125"/>
        <v>0</v>
      </c>
      <c r="BV84" s="14">
        <f>IF($BU$2=Alapadat!$P84,Alapadat!$Q84,0)</f>
        <v>0</v>
      </c>
      <c r="BW84" s="14">
        <f>IF($BU$2=Alapadat!$P84,Alapadat!$R84,0)</f>
        <v>0</v>
      </c>
      <c r="BX84" s="14">
        <f t="shared" si="126"/>
        <v>0</v>
      </c>
      <c r="BY84" s="14">
        <f t="shared" si="127"/>
        <v>0</v>
      </c>
      <c r="BZ84" s="14">
        <f t="shared" si="128"/>
        <v>0</v>
      </c>
      <c r="CA84" s="14">
        <f t="shared" si="129"/>
        <v>0</v>
      </c>
      <c r="CB84" s="14">
        <f t="shared" si="130"/>
        <v>0</v>
      </c>
      <c r="CC84" s="14">
        <f t="shared" si="131"/>
        <v>0</v>
      </c>
      <c r="CE84" s="56">
        <f t="shared" si="132"/>
        <v>0</v>
      </c>
      <c r="CF84" s="14">
        <f>Szilv($BU$2,Eredmény!$H$3,BV84)</f>
        <v>0</v>
      </c>
      <c r="CG84" s="14">
        <f t="shared" si="133"/>
        <v>0</v>
      </c>
      <c r="CH84" s="14">
        <f t="shared" si="134"/>
        <v>0</v>
      </c>
      <c r="CK84" s="14">
        <f>IF($CJ$2=Alapadat!$P84,Alapadat!$Q84,0)</f>
        <v>0</v>
      </c>
      <c r="CL84" s="14">
        <f>IF($CJ$2=Alapadat!$P84,Alapadat!$R84,0)</f>
        <v>0</v>
      </c>
      <c r="CM84" s="14">
        <f t="shared" si="135"/>
        <v>0</v>
      </c>
      <c r="CN84" s="14">
        <f t="shared" si="136"/>
        <v>0</v>
      </c>
      <c r="CO84" s="14">
        <f t="shared" si="137"/>
        <v>0</v>
      </c>
      <c r="CP84" s="14">
        <f t="shared" si="138"/>
        <v>0</v>
      </c>
      <c r="CQ84" s="14">
        <f t="shared" si="139"/>
        <v>0</v>
      </c>
      <c r="CR84" s="14">
        <f t="shared" si="140"/>
        <v>0</v>
      </c>
      <c r="CT84" s="56">
        <f t="shared" si="141"/>
        <v>0</v>
      </c>
      <c r="CU84" s="14">
        <f>Szilv($CJ$2,Eredmény!$H$3,CK84)</f>
        <v>0</v>
      </c>
      <c r="CV84" s="14">
        <f t="shared" si="142"/>
        <v>0</v>
      </c>
      <c r="CW84" s="14">
        <f t="shared" si="143"/>
        <v>0</v>
      </c>
      <c r="CZ84" s="14">
        <f>IF($CY$2=Alapadat!$P84,Alapadat!$Q84,0)</f>
        <v>0</v>
      </c>
      <c r="DA84" s="14">
        <f>IF($CY$2=Alapadat!$P84,Alapadat!$R84,0)</f>
        <v>0</v>
      </c>
      <c r="DB84" s="14">
        <f t="shared" si="144"/>
        <v>0</v>
      </c>
      <c r="DC84" s="14">
        <f t="shared" si="145"/>
        <v>0</v>
      </c>
      <c r="DD84" s="14">
        <f t="shared" si="146"/>
        <v>0</v>
      </c>
      <c r="DE84" s="14">
        <f t="shared" si="147"/>
        <v>0</v>
      </c>
      <c r="DF84" s="14">
        <f t="shared" si="148"/>
        <v>0</v>
      </c>
      <c r="DG84" s="14">
        <f t="shared" si="149"/>
        <v>0</v>
      </c>
      <c r="DI84" s="56">
        <f t="shared" si="150"/>
        <v>0</v>
      </c>
      <c r="DJ84" s="14">
        <f>Szilv($CY$2,Eredmény!$H$3,CZ84)</f>
        <v>0</v>
      </c>
      <c r="DK84" s="14">
        <f t="shared" si="151"/>
        <v>0</v>
      </c>
      <c r="DL84" s="14">
        <f t="shared" si="152"/>
        <v>0</v>
      </c>
      <c r="DO84" s="14">
        <f>IF($DN$2=Alapadat!$P84,Alapadat!$Q84,0)</f>
        <v>0</v>
      </c>
      <c r="DP84" s="14">
        <f>IF($DN$2=Alapadat!$P84,Alapadat!$R84,0)</f>
        <v>0</v>
      </c>
      <c r="DQ84" s="14">
        <f t="shared" si="153"/>
        <v>0</v>
      </c>
      <c r="DR84" s="14">
        <f t="shared" si="154"/>
        <v>0</v>
      </c>
      <c r="DS84" s="14">
        <f t="shared" si="155"/>
        <v>0</v>
      </c>
      <c r="DT84" s="14">
        <f t="shared" si="156"/>
        <v>0</v>
      </c>
      <c r="DU84" s="14">
        <f t="shared" si="157"/>
        <v>0</v>
      </c>
      <c r="DV84" s="14">
        <f t="shared" si="158"/>
        <v>0</v>
      </c>
      <c r="DX84" s="56">
        <f t="shared" si="159"/>
        <v>0</v>
      </c>
      <c r="DY84" s="14">
        <f>Szilv($DN$2,Eredmény!$H$3,DO84)</f>
        <v>0</v>
      </c>
      <c r="DZ84" s="14">
        <f t="shared" si="160"/>
        <v>0</v>
      </c>
      <c r="EA84" s="14">
        <f t="shared" si="161"/>
        <v>0</v>
      </c>
      <c r="EE84" s="17"/>
      <c r="EF84" s="17"/>
      <c r="EG84" s="17"/>
      <c r="EH84" s="17"/>
      <c r="ET84" s="17"/>
      <c r="EU84" s="17"/>
      <c r="EV84" s="17"/>
      <c r="EW84" s="17"/>
      <c r="FI84" s="17"/>
      <c r="FJ84" s="17"/>
      <c r="FK84" s="17"/>
      <c r="FL84" s="17"/>
    </row>
    <row r="85" spans="2:168">
      <c r="B85" s="14">
        <f>IF($A$2=Alapadat!$P85,Alapadat!$Q85,0)</f>
        <v>0</v>
      </c>
      <c r="C85" s="14">
        <f>IF($A$2=Alapadat!$P85,Alapadat!$R85,0)</f>
        <v>0</v>
      </c>
      <c r="D85" s="14">
        <f t="shared" si="82"/>
        <v>0</v>
      </c>
      <c r="E85" s="14">
        <f t="shared" si="83"/>
        <v>0</v>
      </c>
      <c r="F85" s="14">
        <f t="shared" si="84"/>
        <v>0</v>
      </c>
      <c r="G85" s="14">
        <f t="shared" si="85"/>
        <v>0</v>
      </c>
      <c r="H85" s="14">
        <f t="shared" si="86"/>
        <v>0</v>
      </c>
      <c r="I85" s="14">
        <f t="shared" si="87"/>
        <v>0</v>
      </c>
      <c r="L85" s="56">
        <f t="shared" si="88"/>
        <v>0</v>
      </c>
      <c r="M85" s="14">
        <f>Szilv($A$2,Eredmény!$H$3,B85)</f>
        <v>0</v>
      </c>
      <c r="N85" s="14">
        <f t="shared" si="89"/>
        <v>0</v>
      </c>
      <c r="O85" s="14">
        <f t="shared" si="90"/>
        <v>0</v>
      </c>
      <c r="Q85" s="14">
        <f>IF($P$2=Alapadat!$P85,Alapadat!$Q85,0)</f>
        <v>0</v>
      </c>
      <c r="R85" s="14">
        <f>IF($P$2=Alapadat!$P85,Alapadat!$R85,0)</f>
        <v>0</v>
      </c>
      <c r="S85" s="14">
        <f t="shared" si="91"/>
        <v>0</v>
      </c>
      <c r="T85" s="14">
        <f t="shared" si="92"/>
        <v>0</v>
      </c>
      <c r="U85" s="14">
        <f t="shared" si="93"/>
        <v>0</v>
      </c>
      <c r="V85" s="14">
        <f t="shared" si="94"/>
        <v>0</v>
      </c>
      <c r="W85" s="14">
        <f t="shared" si="95"/>
        <v>0</v>
      </c>
      <c r="X85" s="14">
        <f t="shared" si="96"/>
        <v>0</v>
      </c>
      <c r="Z85" s="56">
        <f t="shared" si="162"/>
        <v>0</v>
      </c>
      <c r="AA85" s="14">
        <f>Szilv($P$2,Eredmény!$H$3,Q85)</f>
        <v>0</v>
      </c>
      <c r="AB85" s="14">
        <f t="shared" si="97"/>
        <v>0</v>
      </c>
      <c r="AC85" s="14">
        <f t="shared" si="98"/>
        <v>0</v>
      </c>
      <c r="AE85" s="14">
        <f>IF($AD$2=Alapadat!$P85,Alapadat!$Q85,0)</f>
        <v>0</v>
      </c>
      <c r="AF85" s="14">
        <f>IF($AD$2=Alapadat!$P85,Alapadat!$R85,0)</f>
        <v>0</v>
      </c>
      <c r="AG85" s="14">
        <f t="shared" si="99"/>
        <v>0</v>
      </c>
      <c r="AH85" s="14">
        <f t="shared" si="100"/>
        <v>0</v>
      </c>
      <c r="AI85" s="14">
        <f t="shared" si="101"/>
        <v>0</v>
      </c>
      <c r="AJ85" s="14">
        <f t="shared" si="102"/>
        <v>0</v>
      </c>
      <c r="AK85" s="14">
        <f t="shared" si="103"/>
        <v>0</v>
      </c>
      <c r="AL85" s="14">
        <f t="shared" si="104"/>
        <v>0</v>
      </c>
      <c r="AN85" s="56">
        <f t="shared" si="105"/>
        <v>0</v>
      </c>
      <c r="AO85" s="14">
        <f>Szilv($AD$2,Eredmény!$H$3,AE85)</f>
        <v>0</v>
      </c>
      <c r="AP85" s="14">
        <f t="shared" si="106"/>
        <v>0</v>
      </c>
      <c r="AQ85" s="14">
        <f t="shared" si="107"/>
        <v>0</v>
      </c>
      <c r="AS85" s="14">
        <f>IF($AR$2=Alapadat!$P85,Alapadat!$Q85,0)</f>
        <v>0</v>
      </c>
      <c r="AT85" s="14">
        <f>IF($AR$2=Alapadat!$P85,Alapadat!$R85,0)</f>
        <v>0</v>
      </c>
      <c r="AU85" s="14">
        <f t="shared" si="108"/>
        <v>0</v>
      </c>
      <c r="AV85" s="14">
        <f t="shared" si="109"/>
        <v>0</v>
      </c>
      <c r="AW85" s="14">
        <f t="shared" si="110"/>
        <v>0</v>
      </c>
      <c r="AX85" s="14">
        <f t="shared" si="111"/>
        <v>0</v>
      </c>
      <c r="AY85" s="14">
        <f t="shared" si="112"/>
        <v>0</v>
      </c>
      <c r="AZ85" s="14">
        <f t="shared" si="113"/>
        <v>0</v>
      </c>
      <c r="BB85" s="56">
        <f t="shared" si="114"/>
        <v>0</v>
      </c>
      <c r="BC85" s="14">
        <f>Szilv($AR$2,Eredmény!$H$3,AS85)</f>
        <v>0</v>
      </c>
      <c r="BD85" s="14">
        <f t="shared" si="115"/>
        <v>0</v>
      </c>
      <c r="BE85" s="14">
        <f t="shared" si="116"/>
        <v>0</v>
      </c>
      <c r="BG85" s="14">
        <f>IF($BF$2=Alapadat!$P85,Alapadat!$Q85,0)</f>
        <v>0</v>
      </c>
      <c r="BH85" s="14">
        <f>IF($BF$2=Alapadat!$P85,Alapadat!$R85,0)</f>
        <v>0</v>
      </c>
      <c r="BI85" s="14">
        <f t="shared" si="117"/>
        <v>0</v>
      </c>
      <c r="BJ85" s="14">
        <f t="shared" si="118"/>
        <v>0</v>
      </c>
      <c r="BK85" s="14">
        <f t="shared" si="119"/>
        <v>0</v>
      </c>
      <c r="BL85" s="14">
        <f t="shared" si="120"/>
        <v>0</v>
      </c>
      <c r="BM85" s="14">
        <f t="shared" si="121"/>
        <v>0</v>
      </c>
      <c r="BN85" s="14">
        <f t="shared" si="122"/>
        <v>0</v>
      </c>
      <c r="BP85" s="56">
        <f t="shared" si="123"/>
        <v>0</v>
      </c>
      <c r="BQ85" s="14">
        <f>Szilv($BF$2,Eredmény!$H$3,BG85)</f>
        <v>0</v>
      </c>
      <c r="BR85" s="14">
        <f t="shared" si="124"/>
        <v>0</v>
      </c>
      <c r="BS85" s="14">
        <f t="shared" si="125"/>
        <v>0</v>
      </c>
      <c r="BV85" s="14">
        <f>IF($BU$2=Alapadat!$P85,Alapadat!$Q85,0)</f>
        <v>0</v>
      </c>
      <c r="BW85" s="14">
        <f>IF($BU$2=Alapadat!$P85,Alapadat!$R85,0)</f>
        <v>0</v>
      </c>
      <c r="BX85" s="14">
        <f t="shared" si="126"/>
        <v>0</v>
      </c>
      <c r="BY85" s="14">
        <f t="shared" si="127"/>
        <v>0</v>
      </c>
      <c r="BZ85" s="14">
        <f t="shared" si="128"/>
        <v>0</v>
      </c>
      <c r="CA85" s="14">
        <f t="shared" si="129"/>
        <v>0</v>
      </c>
      <c r="CB85" s="14">
        <f t="shared" si="130"/>
        <v>0</v>
      </c>
      <c r="CC85" s="14">
        <f t="shared" si="131"/>
        <v>0</v>
      </c>
      <c r="CE85" s="56">
        <f t="shared" si="132"/>
        <v>0</v>
      </c>
      <c r="CF85" s="14">
        <f>Szilv($BU$2,Eredmény!$H$3,BV85)</f>
        <v>0</v>
      </c>
      <c r="CG85" s="14">
        <f t="shared" si="133"/>
        <v>0</v>
      </c>
      <c r="CH85" s="14">
        <f t="shared" si="134"/>
        <v>0</v>
      </c>
      <c r="CK85" s="14">
        <f>IF($CJ$2=Alapadat!$P85,Alapadat!$Q85,0)</f>
        <v>0</v>
      </c>
      <c r="CL85" s="14">
        <f>IF($CJ$2=Alapadat!$P85,Alapadat!$R85,0)</f>
        <v>0</v>
      </c>
      <c r="CM85" s="14">
        <f t="shared" si="135"/>
        <v>0</v>
      </c>
      <c r="CN85" s="14">
        <f t="shared" si="136"/>
        <v>0</v>
      </c>
      <c r="CO85" s="14">
        <f t="shared" si="137"/>
        <v>0</v>
      </c>
      <c r="CP85" s="14">
        <f t="shared" si="138"/>
        <v>0</v>
      </c>
      <c r="CQ85" s="14">
        <f t="shared" si="139"/>
        <v>0</v>
      </c>
      <c r="CR85" s="14">
        <f t="shared" si="140"/>
        <v>0</v>
      </c>
      <c r="CT85" s="56">
        <f t="shared" si="141"/>
        <v>0</v>
      </c>
      <c r="CU85" s="14">
        <f>Szilv($CJ$2,Eredmény!$H$3,CK85)</f>
        <v>0</v>
      </c>
      <c r="CV85" s="14">
        <f t="shared" si="142"/>
        <v>0</v>
      </c>
      <c r="CW85" s="14">
        <f t="shared" si="143"/>
        <v>0</v>
      </c>
      <c r="CZ85" s="14">
        <f>IF($CY$2=Alapadat!$P85,Alapadat!$Q85,0)</f>
        <v>0</v>
      </c>
      <c r="DA85" s="14">
        <f>IF($CY$2=Alapadat!$P85,Alapadat!$R85,0)</f>
        <v>0</v>
      </c>
      <c r="DB85" s="14">
        <f t="shared" si="144"/>
        <v>0</v>
      </c>
      <c r="DC85" s="14">
        <f t="shared" si="145"/>
        <v>0</v>
      </c>
      <c r="DD85" s="14">
        <f t="shared" si="146"/>
        <v>0</v>
      </c>
      <c r="DE85" s="14">
        <f t="shared" si="147"/>
        <v>0</v>
      </c>
      <c r="DF85" s="14">
        <f t="shared" si="148"/>
        <v>0</v>
      </c>
      <c r="DG85" s="14">
        <f t="shared" si="149"/>
        <v>0</v>
      </c>
      <c r="DI85" s="56">
        <f t="shared" si="150"/>
        <v>0</v>
      </c>
      <c r="DJ85" s="14">
        <f>Szilv($CY$2,Eredmény!$H$3,CZ85)</f>
        <v>0</v>
      </c>
      <c r="DK85" s="14">
        <f t="shared" si="151"/>
        <v>0</v>
      </c>
      <c r="DL85" s="14">
        <f t="shared" si="152"/>
        <v>0</v>
      </c>
      <c r="DO85" s="14">
        <f>IF($DN$2=Alapadat!$P85,Alapadat!$Q85,0)</f>
        <v>0</v>
      </c>
      <c r="DP85" s="14">
        <f>IF($DN$2=Alapadat!$P85,Alapadat!$R85,0)</f>
        <v>0</v>
      </c>
      <c r="DQ85" s="14">
        <f t="shared" si="153"/>
        <v>0</v>
      </c>
      <c r="DR85" s="14">
        <f t="shared" si="154"/>
        <v>0</v>
      </c>
      <c r="DS85" s="14">
        <f t="shared" si="155"/>
        <v>0</v>
      </c>
      <c r="DT85" s="14">
        <f t="shared" si="156"/>
        <v>0</v>
      </c>
      <c r="DU85" s="14">
        <f t="shared" si="157"/>
        <v>0</v>
      </c>
      <c r="DV85" s="14">
        <f t="shared" si="158"/>
        <v>0</v>
      </c>
      <c r="DX85" s="56">
        <f t="shared" si="159"/>
        <v>0</v>
      </c>
      <c r="DY85" s="14">
        <f>Szilv($DN$2,Eredmény!$H$3,DO85)</f>
        <v>0</v>
      </c>
      <c r="DZ85" s="14">
        <f t="shared" si="160"/>
        <v>0</v>
      </c>
      <c r="EA85" s="14">
        <f t="shared" si="161"/>
        <v>0</v>
      </c>
      <c r="EE85" s="17"/>
      <c r="EF85" s="17"/>
      <c r="EG85" s="17"/>
      <c r="EH85" s="17"/>
      <c r="ET85" s="17"/>
      <c r="EU85" s="17"/>
      <c r="EV85" s="17"/>
      <c r="EW85" s="17"/>
      <c r="FI85" s="17"/>
      <c r="FJ85" s="17"/>
      <c r="FK85" s="17"/>
      <c r="FL85" s="17"/>
    </row>
    <row r="86" spans="2:168">
      <c r="B86" s="14">
        <f>IF($A$2=Alapadat!$P86,Alapadat!$Q86,0)</f>
        <v>0</v>
      </c>
      <c r="C86" s="14">
        <f>IF($A$2=Alapadat!$P86,Alapadat!$R86,0)</f>
        <v>0</v>
      </c>
      <c r="D86" s="14">
        <f t="shared" si="82"/>
        <v>0</v>
      </c>
      <c r="E86" s="14">
        <f t="shared" si="83"/>
        <v>0</v>
      </c>
      <c r="F86" s="14">
        <f t="shared" si="84"/>
        <v>0</v>
      </c>
      <c r="G86" s="14">
        <f t="shared" si="85"/>
        <v>0</v>
      </c>
      <c r="H86" s="14">
        <f t="shared" si="86"/>
        <v>0</v>
      </c>
      <c r="I86" s="14">
        <f t="shared" si="87"/>
        <v>0</v>
      </c>
      <c r="L86" s="56">
        <f t="shared" si="88"/>
        <v>0</v>
      </c>
      <c r="M86" s="14">
        <f>Szilv($A$2,Eredmény!$H$3,B86)</f>
        <v>0</v>
      </c>
      <c r="N86" s="14">
        <f t="shared" si="89"/>
        <v>0</v>
      </c>
      <c r="O86" s="14">
        <f t="shared" si="90"/>
        <v>0</v>
      </c>
      <c r="Q86" s="14">
        <f>IF($P$2=Alapadat!$P86,Alapadat!$Q86,0)</f>
        <v>0</v>
      </c>
      <c r="R86" s="14">
        <f>IF($P$2=Alapadat!$P86,Alapadat!$R86,0)</f>
        <v>0</v>
      </c>
      <c r="S86" s="14">
        <f t="shared" si="91"/>
        <v>0</v>
      </c>
      <c r="T86" s="14">
        <f t="shared" si="92"/>
        <v>0</v>
      </c>
      <c r="U86" s="14">
        <f t="shared" si="93"/>
        <v>0</v>
      </c>
      <c r="V86" s="14">
        <f t="shared" si="94"/>
        <v>0</v>
      </c>
      <c r="W86" s="14">
        <f t="shared" si="95"/>
        <v>0</v>
      </c>
      <c r="X86" s="14">
        <f t="shared" si="96"/>
        <v>0</v>
      </c>
      <c r="Z86" s="56">
        <f t="shared" si="162"/>
        <v>0</v>
      </c>
      <c r="AA86" s="14">
        <f>Szilv($P$2,Eredmény!$H$3,Q86)</f>
        <v>0</v>
      </c>
      <c r="AB86" s="14">
        <f t="shared" si="97"/>
        <v>0</v>
      </c>
      <c r="AC86" s="14">
        <f t="shared" si="98"/>
        <v>0</v>
      </c>
      <c r="AE86" s="14">
        <f>IF($AD$2=Alapadat!$P86,Alapadat!$Q86,0)</f>
        <v>0</v>
      </c>
      <c r="AF86" s="14">
        <f>IF($AD$2=Alapadat!$P86,Alapadat!$R86,0)</f>
        <v>0</v>
      </c>
      <c r="AG86" s="14">
        <f t="shared" si="99"/>
        <v>0</v>
      </c>
      <c r="AH86" s="14">
        <f t="shared" si="100"/>
        <v>0</v>
      </c>
      <c r="AI86" s="14">
        <f t="shared" si="101"/>
        <v>0</v>
      </c>
      <c r="AJ86" s="14">
        <f t="shared" si="102"/>
        <v>0</v>
      </c>
      <c r="AK86" s="14">
        <f t="shared" si="103"/>
        <v>0</v>
      </c>
      <c r="AL86" s="14">
        <f t="shared" si="104"/>
        <v>0</v>
      </c>
      <c r="AN86" s="56">
        <f t="shared" si="105"/>
        <v>0</v>
      </c>
      <c r="AO86" s="14">
        <f>Szilv($AD$2,Eredmény!$H$3,AE86)</f>
        <v>0</v>
      </c>
      <c r="AP86" s="14">
        <f t="shared" si="106"/>
        <v>0</v>
      </c>
      <c r="AQ86" s="14">
        <f t="shared" si="107"/>
        <v>0</v>
      </c>
      <c r="AS86" s="14">
        <f>IF($AR$2=Alapadat!$P86,Alapadat!$Q86,0)</f>
        <v>0</v>
      </c>
      <c r="AT86" s="14">
        <f>IF($AR$2=Alapadat!$P86,Alapadat!$R86,0)</f>
        <v>0</v>
      </c>
      <c r="AU86" s="14">
        <f t="shared" si="108"/>
        <v>0</v>
      </c>
      <c r="AV86" s="14">
        <f t="shared" si="109"/>
        <v>0</v>
      </c>
      <c r="AW86" s="14">
        <f t="shared" si="110"/>
        <v>0</v>
      </c>
      <c r="AX86" s="14">
        <f t="shared" si="111"/>
        <v>0</v>
      </c>
      <c r="AY86" s="14">
        <f t="shared" si="112"/>
        <v>0</v>
      </c>
      <c r="AZ86" s="14">
        <f t="shared" si="113"/>
        <v>0</v>
      </c>
      <c r="BB86" s="56">
        <f t="shared" si="114"/>
        <v>0</v>
      </c>
      <c r="BC86" s="14">
        <f>Szilv($AR$2,Eredmény!$H$3,AS86)</f>
        <v>0</v>
      </c>
      <c r="BD86" s="14">
        <f t="shared" si="115"/>
        <v>0</v>
      </c>
      <c r="BE86" s="14">
        <f t="shared" si="116"/>
        <v>0</v>
      </c>
      <c r="BG86" s="14">
        <f>IF($BF$2=Alapadat!$P86,Alapadat!$Q86,0)</f>
        <v>0</v>
      </c>
      <c r="BH86" s="14">
        <f>IF($BF$2=Alapadat!$P86,Alapadat!$R86,0)</f>
        <v>0</v>
      </c>
      <c r="BI86" s="14">
        <f t="shared" si="117"/>
        <v>0</v>
      </c>
      <c r="BJ86" s="14">
        <f t="shared" si="118"/>
        <v>0</v>
      </c>
      <c r="BK86" s="14">
        <f t="shared" si="119"/>
        <v>0</v>
      </c>
      <c r="BL86" s="14">
        <f t="shared" si="120"/>
        <v>0</v>
      </c>
      <c r="BM86" s="14">
        <f t="shared" si="121"/>
        <v>0</v>
      </c>
      <c r="BN86" s="14">
        <f t="shared" si="122"/>
        <v>0</v>
      </c>
      <c r="BP86" s="56">
        <f t="shared" si="123"/>
        <v>0</v>
      </c>
      <c r="BQ86" s="14">
        <f>Szilv($BF$2,Eredmény!$H$3,BG86)</f>
        <v>0</v>
      </c>
      <c r="BR86" s="14">
        <f t="shared" si="124"/>
        <v>0</v>
      </c>
      <c r="BS86" s="14">
        <f t="shared" si="125"/>
        <v>0</v>
      </c>
      <c r="BV86" s="14">
        <f>IF($BU$2=Alapadat!$P86,Alapadat!$Q86,0)</f>
        <v>0</v>
      </c>
      <c r="BW86" s="14">
        <f>IF($BU$2=Alapadat!$P86,Alapadat!$R86,0)</f>
        <v>0</v>
      </c>
      <c r="BX86" s="14">
        <f t="shared" si="126"/>
        <v>0</v>
      </c>
      <c r="BY86" s="14">
        <f t="shared" si="127"/>
        <v>0</v>
      </c>
      <c r="BZ86" s="14">
        <f t="shared" si="128"/>
        <v>0</v>
      </c>
      <c r="CA86" s="14">
        <f t="shared" si="129"/>
        <v>0</v>
      </c>
      <c r="CB86" s="14">
        <f t="shared" si="130"/>
        <v>0</v>
      </c>
      <c r="CC86" s="14">
        <f t="shared" si="131"/>
        <v>0</v>
      </c>
      <c r="CE86" s="56">
        <f t="shared" si="132"/>
        <v>0</v>
      </c>
      <c r="CF86" s="14">
        <f>Szilv($BU$2,Eredmény!$H$3,BV86)</f>
        <v>0</v>
      </c>
      <c r="CG86" s="14">
        <f t="shared" si="133"/>
        <v>0</v>
      </c>
      <c r="CH86" s="14">
        <f t="shared" si="134"/>
        <v>0</v>
      </c>
      <c r="CK86" s="14">
        <f>IF($CJ$2=Alapadat!$P86,Alapadat!$Q86,0)</f>
        <v>0</v>
      </c>
      <c r="CL86" s="14">
        <f>IF($CJ$2=Alapadat!$P86,Alapadat!$R86,0)</f>
        <v>0</v>
      </c>
      <c r="CM86" s="14">
        <f t="shared" si="135"/>
        <v>0</v>
      </c>
      <c r="CN86" s="14">
        <f t="shared" si="136"/>
        <v>0</v>
      </c>
      <c r="CO86" s="14">
        <f t="shared" si="137"/>
        <v>0</v>
      </c>
      <c r="CP86" s="14">
        <f t="shared" si="138"/>
        <v>0</v>
      </c>
      <c r="CQ86" s="14">
        <f t="shared" si="139"/>
        <v>0</v>
      </c>
      <c r="CR86" s="14">
        <f t="shared" si="140"/>
        <v>0</v>
      </c>
      <c r="CT86" s="56">
        <f t="shared" si="141"/>
        <v>0</v>
      </c>
      <c r="CU86" s="14">
        <f>Szilv($CJ$2,Eredmény!$H$3,CK86)</f>
        <v>0</v>
      </c>
      <c r="CV86" s="14">
        <f t="shared" si="142"/>
        <v>0</v>
      </c>
      <c r="CW86" s="14">
        <f t="shared" si="143"/>
        <v>0</v>
      </c>
      <c r="CZ86" s="14">
        <f>IF($CY$2=Alapadat!$P86,Alapadat!$Q86,0)</f>
        <v>0</v>
      </c>
      <c r="DA86" s="14">
        <f>IF($CY$2=Alapadat!$P86,Alapadat!$R86,0)</f>
        <v>0</v>
      </c>
      <c r="DB86" s="14">
        <f t="shared" si="144"/>
        <v>0</v>
      </c>
      <c r="DC86" s="14">
        <f t="shared" si="145"/>
        <v>0</v>
      </c>
      <c r="DD86" s="14">
        <f t="shared" si="146"/>
        <v>0</v>
      </c>
      <c r="DE86" s="14">
        <f t="shared" si="147"/>
        <v>0</v>
      </c>
      <c r="DF86" s="14">
        <f t="shared" si="148"/>
        <v>0</v>
      </c>
      <c r="DG86" s="14">
        <f t="shared" si="149"/>
        <v>0</v>
      </c>
      <c r="DI86" s="56">
        <f t="shared" si="150"/>
        <v>0</v>
      </c>
      <c r="DJ86" s="14">
        <f>Szilv($CY$2,Eredmény!$H$3,CZ86)</f>
        <v>0</v>
      </c>
      <c r="DK86" s="14">
        <f t="shared" si="151"/>
        <v>0</v>
      </c>
      <c r="DL86" s="14">
        <f t="shared" si="152"/>
        <v>0</v>
      </c>
      <c r="DO86" s="14">
        <f>IF($DN$2=Alapadat!$P86,Alapadat!$Q86,0)</f>
        <v>0</v>
      </c>
      <c r="DP86" s="14">
        <f>IF($DN$2=Alapadat!$P86,Alapadat!$R86,0)</f>
        <v>0</v>
      </c>
      <c r="DQ86" s="14">
        <f t="shared" si="153"/>
        <v>0</v>
      </c>
      <c r="DR86" s="14">
        <f t="shared" si="154"/>
        <v>0</v>
      </c>
      <c r="DS86" s="14">
        <f t="shared" si="155"/>
        <v>0</v>
      </c>
      <c r="DT86" s="14">
        <f t="shared" si="156"/>
        <v>0</v>
      </c>
      <c r="DU86" s="14">
        <f t="shared" si="157"/>
        <v>0</v>
      </c>
      <c r="DV86" s="14">
        <f t="shared" si="158"/>
        <v>0</v>
      </c>
      <c r="DX86" s="56">
        <f t="shared" si="159"/>
        <v>0</v>
      </c>
      <c r="DY86" s="14">
        <f>Szilv($DN$2,Eredmény!$H$3,DO86)</f>
        <v>0</v>
      </c>
      <c r="DZ86" s="14">
        <f t="shared" si="160"/>
        <v>0</v>
      </c>
      <c r="EA86" s="14">
        <f t="shared" si="161"/>
        <v>0</v>
      </c>
      <c r="EE86" s="17"/>
      <c r="EF86" s="17"/>
      <c r="EG86" s="17"/>
      <c r="EH86" s="17"/>
      <c r="ET86" s="17"/>
      <c r="EU86" s="17"/>
      <c r="EV86" s="17"/>
      <c r="EW86" s="17"/>
      <c r="FI86" s="17"/>
      <c r="FJ86" s="17"/>
      <c r="FK86" s="17"/>
      <c r="FL86" s="17"/>
    </row>
    <row r="87" spans="2:168">
      <c r="B87" s="14">
        <f>IF($A$2=Alapadat!$P87,Alapadat!$Q87,0)</f>
        <v>0</v>
      </c>
      <c r="C87" s="14">
        <f>IF($A$2=Alapadat!$P87,Alapadat!$R87,0)</f>
        <v>0</v>
      </c>
      <c r="D87" s="14">
        <f t="shared" si="82"/>
        <v>0</v>
      </c>
      <c r="E87" s="14">
        <f t="shared" si="83"/>
        <v>0</v>
      </c>
      <c r="F87" s="14">
        <f t="shared" si="84"/>
        <v>0</v>
      </c>
      <c r="G87" s="14">
        <f t="shared" si="85"/>
        <v>0</v>
      </c>
      <c r="H87" s="14">
        <f t="shared" si="86"/>
        <v>0</v>
      </c>
      <c r="I87" s="14">
        <f t="shared" si="87"/>
        <v>0</v>
      </c>
      <c r="L87" s="56">
        <f t="shared" si="88"/>
        <v>0</v>
      </c>
      <c r="M87" s="14">
        <f>Szilv($A$2,Eredmény!$H$3,B87)</f>
        <v>0</v>
      </c>
      <c r="N87" s="14">
        <f t="shared" si="89"/>
        <v>0</v>
      </c>
      <c r="O87" s="14">
        <f t="shared" si="90"/>
        <v>0</v>
      </c>
      <c r="Q87" s="14">
        <f>IF($P$2=Alapadat!$P87,Alapadat!$Q87,0)</f>
        <v>0</v>
      </c>
      <c r="R87" s="14">
        <f>IF($P$2=Alapadat!$P87,Alapadat!$R87,0)</f>
        <v>0</v>
      </c>
      <c r="S87" s="14">
        <f t="shared" si="91"/>
        <v>0</v>
      </c>
      <c r="T87" s="14">
        <f t="shared" si="92"/>
        <v>0</v>
      </c>
      <c r="U87" s="14">
        <f t="shared" si="93"/>
        <v>0</v>
      </c>
      <c r="V87" s="14">
        <f t="shared" si="94"/>
        <v>0</v>
      </c>
      <c r="W87" s="14">
        <f t="shared" si="95"/>
        <v>0</v>
      </c>
      <c r="X87" s="14">
        <f t="shared" si="96"/>
        <v>0</v>
      </c>
      <c r="Z87" s="56">
        <f t="shared" si="162"/>
        <v>0</v>
      </c>
      <c r="AA87" s="14">
        <f>Szilv($P$2,Eredmény!$H$3,Q87)</f>
        <v>0</v>
      </c>
      <c r="AB87" s="14">
        <f t="shared" si="97"/>
        <v>0</v>
      </c>
      <c r="AC87" s="14">
        <f t="shared" si="98"/>
        <v>0</v>
      </c>
      <c r="AE87" s="14">
        <f>IF($AD$2=Alapadat!$P87,Alapadat!$Q87,0)</f>
        <v>0</v>
      </c>
      <c r="AF87" s="14">
        <f>IF($AD$2=Alapadat!$P87,Alapadat!$R87,0)</f>
        <v>0</v>
      </c>
      <c r="AG87" s="14">
        <f t="shared" si="99"/>
        <v>0</v>
      </c>
      <c r="AH87" s="14">
        <f t="shared" si="100"/>
        <v>0</v>
      </c>
      <c r="AI87" s="14">
        <f t="shared" si="101"/>
        <v>0</v>
      </c>
      <c r="AJ87" s="14">
        <f t="shared" si="102"/>
        <v>0</v>
      </c>
      <c r="AK87" s="14">
        <f t="shared" si="103"/>
        <v>0</v>
      </c>
      <c r="AL87" s="14">
        <f t="shared" si="104"/>
        <v>0</v>
      </c>
      <c r="AN87" s="56">
        <f t="shared" si="105"/>
        <v>0</v>
      </c>
      <c r="AO87" s="14">
        <f>Szilv($AD$2,Eredmény!$H$3,AE87)</f>
        <v>0</v>
      </c>
      <c r="AP87" s="14">
        <f t="shared" si="106"/>
        <v>0</v>
      </c>
      <c r="AQ87" s="14">
        <f t="shared" si="107"/>
        <v>0</v>
      </c>
      <c r="AS87" s="14">
        <f>IF($AR$2=Alapadat!$P87,Alapadat!$Q87,0)</f>
        <v>0</v>
      </c>
      <c r="AT87" s="14">
        <f>IF($AR$2=Alapadat!$P87,Alapadat!$R87,0)</f>
        <v>0</v>
      </c>
      <c r="AU87" s="14">
        <f t="shared" si="108"/>
        <v>0</v>
      </c>
      <c r="AV87" s="14">
        <f t="shared" si="109"/>
        <v>0</v>
      </c>
      <c r="AW87" s="14">
        <f t="shared" si="110"/>
        <v>0</v>
      </c>
      <c r="AX87" s="14">
        <f t="shared" si="111"/>
        <v>0</v>
      </c>
      <c r="AY87" s="14">
        <f t="shared" si="112"/>
        <v>0</v>
      </c>
      <c r="AZ87" s="14">
        <f t="shared" si="113"/>
        <v>0</v>
      </c>
      <c r="BB87" s="56">
        <f t="shared" si="114"/>
        <v>0</v>
      </c>
      <c r="BC87" s="14">
        <f>Szilv($AR$2,Eredmény!$H$3,AS87)</f>
        <v>0</v>
      </c>
      <c r="BD87" s="14">
        <f t="shared" si="115"/>
        <v>0</v>
      </c>
      <c r="BE87" s="14">
        <f t="shared" si="116"/>
        <v>0</v>
      </c>
      <c r="BG87" s="14">
        <f>IF($BF$2=Alapadat!$P87,Alapadat!$Q87,0)</f>
        <v>0</v>
      </c>
      <c r="BH87" s="14">
        <f>IF($BF$2=Alapadat!$P87,Alapadat!$R87,0)</f>
        <v>0</v>
      </c>
      <c r="BI87" s="14">
        <f t="shared" si="117"/>
        <v>0</v>
      </c>
      <c r="BJ87" s="14">
        <f t="shared" si="118"/>
        <v>0</v>
      </c>
      <c r="BK87" s="14">
        <f t="shared" si="119"/>
        <v>0</v>
      </c>
      <c r="BL87" s="14">
        <f t="shared" si="120"/>
        <v>0</v>
      </c>
      <c r="BM87" s="14">
        <f t="shared" si="121"/>
        <v>0</v>
      </c>
      <c r="BN87" s="14">
        <f t="shared" si="122"/>
        <v>0</v>
      </c>
      <c r="BP87" s="56">
        <f t="shared" si="123"/>
        <v>0</v>
      </c>
      <c r="BQ87" s="14">
        <f>Szilv($BF$2,Eredmény!$H$3,BG87)</f>
        <v>0</v>
      </c>
      <c r="BR87" s="14">
        <f t="shared" si="124"/>
        <v>0</v>
      </c>
      <c r="BS87" s="14">
        <f t="shared" si="125"/>
        <v>0</v>
      </c>
      <c r="BV87" s="14">
        <f>IF($BU$2=Alapadat!$P87,Alapadat!$Q87,0)</f>
        <v>0</v>
      </c>
      <c r="BW87" s="14">
        <f>IF($BU$2=Alapadat!$P87,Alapadat!$R87,0)</f>
        <v>0</v>
      </c>
      <c r="BX87" s="14">
        <f t="shared" si="126"/>
        <v>0</v>
      </c>
      <c r="BY87" s="14">
        <f t="shared" si="127"/>
        <v>0</v>
      </c>
      <c r="BZ87" s="14">
        <f t="shared" si="128"/>
        <v>0</v>
      </c>
      <c r="CA87" s="14">
        <f t="shared" si="129"/>
        <v>0</v>
      </c>
      <c r="CB87" s="14">
        <f t="shared" si="130"/>
        <v>0</v>
      </c>
      <c r="CC87" s="14">
        <f t="shared" si="131"/>
        <v>0</v>
      </c>
      <c r="CE87" s="56">
        <f t="shared" si="132"/>
        <v>0</v>
      </c>
      <c r="CF87" s="14">
        <f>Szilv($BU$2,Eredmény!$H$3,BV87)</f>
        <v>0</v>
      </c>
      <c r="CG87" s="14">
        <f t="shared" si="133"/>
        <v>0</v>
      </c>
      <c r="CH87" s="14">
        <f t="shared" si="134"/>
        <v>0</v>
      </c>
      <c r="CK87" s="14">
        <f>IF($CJ$2=Alapadat!$P87,Alapadat!$Q87,0)</f>
        <v>0</v>
      </c>
      <c r="CL87" s="14">
        <f>IF($CJ$2=Alapadat!$P87,Alapadat!$R87,0)</f>
        <v>0</v>
      </c>
      <c r="CM87" s="14">
        <f t="shared" si="135"/>
        <v>0</v>
      </c>
      <c r="CN87" s="14">
        <f t="shared" si="136"/>
        <v>0</v>
      </c>
      <c r="CO87" s="14">
        <f t="shared" si="137"/>
        <v>0</v>
      </c>
      <c r="CP87" s="14">
        <f t="shared" si="138"/>
        <v>0</v>
      </c>
      <c r="CQ87" s="14">
        <f t="shared" si="139"/>
        <v>0</v>
      </c>
      <c r="CR87" s="14">
        <f t="shared" si="140"/>
        <v>0</v>
      </c>
      <c r="CT87" s="56">
        <f t="shared" si="141"/>
        <v>0</v>
      </c>
      <c r="CU87" s="14">
        <f>Szilv($CJ$2,Eredmény!$H$3,CK87)</f>
        <v>0</v>
      </c>
      <c r="CV87" s="14">
        <f t="shared" si="142"/>
        <v>0</v>
      </c>
      <c r="CW87" s="14">
        <f t="shared" si="143"/>
        <v>0</v>
      </c>
      <c r="CZ87" s="14">
        <f>IF($CY$2=Alapadat!$P87,Alapadat!$Q87,0)</f>
        <v>0</v>
      </c>
      <c r="DA87" s="14">
        <f>IF($CY$2=Alapadat!$P87,Alapadat!$R87,0)</f>
        <v>0</v>
      </c>
      <c r="DB87" s="14">
        <f t="shared" si="144"/>
        <v>0</v>
      </c>
      <c r="DC87" s="14">
        <f t="shared" si="145"/>
        <v>0</v>
      </c>
      <c r="DD87" s="14">
        <f t="shared" si="146"/>
        <v>0</v>
      </c>
      <c r="DE87" s="14">
        <f t="shared" si="147"/>
        <v>0</v>
      </c>
      <c r="DF87" s="14">
        <f t="shared" si="148"/>
        <v>0</v>
      </c>
      <c r="DG87" s="14">
        <f t="shared" si="149"/>
        <v>0</v>
      </c>
      <c r="DI87" s="56">
        <f t="shared" si="150"/>
        <v>0</v>
      </c>
      <c r="DJ87" s="14">
        <f>Szilv($CY$2,Eredmény!$H$3,CZ87)</f>
        <v>0</v>
      </c>
      <c r="DK87" s="14">
        <f t="shared" si="151"/>
        <v>0</v>
      </c>
      <c r="DL87" s="14">
        <f t="shared" si="152"/>
        <v>0</v>
      </c>
      <c r="DO87" s="14">
        <f>IF($DN$2=Alapadat!$P87,Alapadat!$Q87,0)</f>
        <v>0</v>
      </c>
      <c r="DP87" s="14">
        <f>IF($DN$2=Alapadat!$P87,Alapadat!$R87,0)</f>
        <v>0</v>
      </c>
      <c r="DQ87" s="14">
        <f t="shared" si="153"/>
        <v>0</v>
      </c>
      <c r="DR87" s="14">
        <f t="shared" si="154"/>
        <v>0</v>
      </c>
      <c r="DS87" s="14">
        <f t="shared" si="155"/>
        <v>0</v>
      </c>
      <c r="DT87" s="14">
        <f t="shared" si="156"/>
        <v>0</v>
      </c>
      <c r="DU87" s="14">
        <f t="shared" si="157"/>
        <v>0</v>
      </c>
      <c r="DV87" s="14">
        <f t="shared" si="158"/>
        <v>0</v>
      </c>
      <c r="DX87" s="56">
        <f t="shared" si="159"/>
        <v>0</v>
      </c>
      <c r="DY87" s="14">
        <f>Szilv($DN$2,Eredmény!$H$3,DO87)</f>
        <v>0</v>
      </c>
      <c r="DZ87" s="14">
        <f t="shared" si="160"/>
        <v>0</v>
      </c>
      <c r="EA87" s="14">
        <f t="shared" si="161"/>
        <v>0</v>
      </c>
      <c r="EE87" s="17"/>
      <c r="EF87" s="17"/>
      <c r="EG87" s="17"/>
      <c r="EH87" s="17"/>
      <c r="ET87" s="17"/>
      <c r="EU87" s="17"/>
      <c r="EV87" s="17"/>
      <c r="EW87" s="17"/>
      <c r="FI87" s="17"/>
      <c r="FJ87" s="17"/>
      <c r="FK87" s="17"/>
      <c r="FL87" s="17"/>
    </row>
    <row r="88" spans="2:168">
      <c r="B88" s="14">
        <f>IF($A$2=Alapadat!$P88,Alapadat!$Q88,0)</f>
        <v>0</v>
      </c>
      <c r="C88" s="14">
        <f>IF($A$2=Alapadat!$P88,Alapadat!$R88,0)</f>
        <v>0</v>
      </c>
      <c r="D88" s="14">
        <f t="shared" si="82"/>
        <v>0</v>
      </c>
      <c r="E88" s="14">
        <f t="shared" si="83"/>
        <v>0</v>
      </c>
      <c r="F88" s="14">
        <f t="shared" si="84"/>
        <v>0</v>
      </c>
      <c r="G88" s="14">
        <f t="shared" si="85"/>
        <v>0</v>
      </c>
      <c r="H88" s="14">
        <f t="shared" si="86"/>
        <v>0</v>
      </c>
      <c r="I88" s="14">
        <f t="shared" si="87"/>
        <v>0</v>
      </c>
      <c r="L88" s="56">
        <f t="shared" si="88"/>
        <v>0</v>
      </c>
      <c r="M88" s="14">
        <f>Szilv($A$2,Eredmény!$H$3,B88)</f>
        <v>0</v>
      </c>
      <c r="N88" s="14">
        <f t="shared" si="89"/>
        <v>0</v>
      </c>
      <c r="O88" s="14">
        <f t="shared" si="90"/>
        <v>0</v>
      </c>
      <c r="Q88" s="14">
        <f>IF($P$2=Alapadat!$P88,Alapadat!$Q88,0)</f>
        <v>0</v>
      </c>
      <c r="R88" s="14">
        <f>IF($P$2=Alapadat!$P88,Alapadat!$R88,0)</f>
        <v>0</v>
      </c>
      <c r="S88" s="14">
        <f t="shared" si="91"/>
        <v>0</v>
      </c>
      <c r="T88" s="14">
        <f t="shared" si="92"/>
        <v>0</v>
      </c>
      <c r="U88" s="14">
        <f t="shared" si="93"/>
        <v>0</v>
      </c>
      <c r="V88" s="14">
        <f t="shared" si="94"/>
        <v>0</v>
      </c>
      <c r="W88" s="14">
        <f t="shared" si="95"/>
        <v>0</v>
      </c>
      <c r="X88" s="14">
        <f t="shared" si="96"/>
        <v>0</v>
      </c>
      <c r="Z88" s="56">
        <f t="shared" si="162"/>
        <v>0</v>
      </c>
      <c r="AA88" s="14">
        <f>Szilv($P$2,Eredmény!$H$3,Q88)</f>
        <v>0</v>
      </c>
      <c r="AB88" s="14">
        <f t="shared" si="97"/>
        <v>0</v>
      </c>
      <c r="AC88" s="14">
        <f t="shared" si="98"/>
        <v>0</v>
      </c>
      <c r="AE88" s="14">
        <f>IF($AD$2=Alapadat!$P88,Alapadat!$Q88,0)</f>
        <v>0</v>
      </c>
      <c r="AF88" s="14">
        <f>IF($AD$2=Alapadat!$P88,Alapadat!$R88,0)</f>
        <v>0</v>
      </c>
      <c r="AG88" s="14">
        <f t="shared" si="99"/>
        <v>0</v>
      </c>
      <c r="AH88" s="14">
        <f t="shared" si="100"/>
        <v>0</v>
      </c>
      <c r="AI88" s="14">
        <f t="shared" si="101"/>
        <v>0</v>
      </c>
      <c r="AJ88" s="14">
        <f t="shared" si="102"/>
        <v>0</v>
      </c>
      <c r="AK88" s="14">
        <f t="shared" si="103"/>
        <v>0</v>
      </c>
      <c r="AL88" s="14">
        <f t="shared" si="104"/>
        <v>0</v>
      </c>
      <c r="AN88" s="56">
        <f t="shared" si="105"/>
        <v>0</v>
      </c>
      <c r="AO88" s="14">
        <f>Szilv($AD$2,Eredmény!$H$3,AE88)</f>
        <v>0</v>
      </c>
      <c r="AP88" s="14">
        <f t="shared" si="106"/>
        <v>0</v>
      </c>
      <c r="AQ88" s="14">
        <f t="shared" si="107"/>
        <v>0</v>
      </c>
      <c r="AS88" s="14">
        <f>IF($AR$2=Alapadat!$P88,Alapadat!$Q88,0)</f>
        <v>0</v>
      </c>
      <c r="AT88" s="14">
        <f>IF($AR$2=Alapadat!$P88,Alapadat!$R88,0)</f>
        <v>0</v>
      </c>
      <c r="AU88" s="14">
        <f t="shared" si="108"/>
        <v>0</v>
      </c>
      <c r="AV88" s="14">
        <f t="shared" si="109"/>
        <v>0</v>
      </c>
      <c r="AW88" s="14">
        <f t="shared" si="110"/>
        <v>0</v>
      </c>
      <c r="AX88" s="14">
        <f t="shared" si="111"/>
        <v>0</v>
      </c>
      <c r="AY88" s="14">
        <f t="shared" si="112"/>
        <v>0</v>
      </c>
      <c r="AZ88" s="14">
        <f t="shared" si="113"/>
        <v>0</v>
      </c>
      <c r="BB88" s="56">
        <f t="shared" si="114"/>
        <v>0</v>
      </c>
      <c r="BC88" s="14">
        <f>Szilv($AR$2,Eredmény!$H$3,AS88)</f>
        <v>0</v>
      </c>
      <c r="BD88" s="14">
        <f t="shared" si="115"/>
        <v>0</v>
      </c>
      <c r="BE88" s="14">
        <f t="shared" si="116"/>
        <v>0</v>
      </c>
      <c r="BG88" s="14">
        <f>IF($BF$2=Alapadat!$P88,Alapadat!$Q88,0)</f>
        <v>0</v>
      </c>
      <c r="BH88" s="14">
        <f>IF($BF$2=Alapadat!$P88,Alapadat!$R88,0)</f>
        <v>0</v>
      </c>
      <c r="BI88" s="14">
        <f t="shared" si="117"/>
        <v>0</v>
      </c>
      <c r="BJ88" s="14">
        <f t="shared" si="118"/>
        <v>0</v>
      </c>
      <c r="BK88" s="14">
        <f t="shared" si="119"/>
        <v>0</v>
      </c>
      <c r="BL88" s="14">
        <f t="shared" si="120"/>
        <v>0</v>
      </c>
      <c r="BM88" s="14">
        <f t="shared" si="121"/>
        <v>0</v>
      </c>
      <c r="BN88" s="14">
        <f t="shared" si="122"/>
        <v>0</v>
      </c>
      <c r="BP88" s="56">
        <f t="shared" si="123"/>
        <v>0</v>
      </c>
      <c r="BQ88" s="14">
        <f>Szilv($BF$2,Eredmény!$H$3,BG88)</f>
        <v>0</v>
      </c>
      <c r="BR88" s="14">
        <f t="shared" si="124"/>
        <v>0</v>
      </c>
      <c r="BS88" s="14">
        <f t="shared" si="125"/>
        <v>0</v>
      </c>
      <c r="BV88" s="14">
        <f>IF($BU$2=Alapadat!$P88,Alapadat!$Q88,0)</f>
        <v>0</v>
      </c>
      <c r="BW88" s="14">
        <f>IF($BU$2=Alapadat!$P88,Alapadat!$R88,0)</f>
        <v>0</v>
      </c>
      <c r="BX88" s="14">
        <f t="shared" si="126"/>
        <v>0</v>
      </c>
      <c r="BY88" s="14">
        <f t="shared" si="127"/>
        <v>0</v>
      </c>
      <c r="BZ88" s="14">
        <f t="shared" si="128"/>
        <v>0</v>
      </c>
      <c r="CA88" s="14">
        <f t="shared" si="129"/>
        <v>0</v>
      </c>
      <c r="CB88" s="14">
        <f t="shared" si="130"/>
        <v>0</v>
      </c>
      <c r="CC88" s="14">
        <f t="shared" si="131"/>
        <v>0</v>
      </c>
      <c r="CE88" s="56">
        <f t="shared" si="132"/>
        <v>0</v>
      </c>
      <c r="CF88" s="14">
        <f>Szilv($BU$2,Eredmény!$H$3,BV88)</f>
        <v>0</v>
      </c>
      <c r="CG88" s="14">
        <f t="shared" si="133"/>
        <v>0</v>
      </c>
      <c r="CH88" s="14">
        <f t="shared" si="134"/>
        <v>0</v>
      </c>
      <c r="CK88" s="14">
        <f>IF($CJ$2=Alapadat!$P88,Alapadat!$Q88,0)</f>
        <v>0</v>
      </c>
      <c r="CL88" s="14">
        <f>IF($CJ$2=Alapadat!$P88,Alapadat!$R88,0)</f>
        <v>0</v>
      </c>
      <c r="CM88" s="14">
        <f t="shared" si="135"/>
        <v>0</v>
      </c>
      <c r="CN88" s="14">
        <f t="shared" si="136"/>
        <v>0</v>
      </c>
      <c r="CO88" s="14">
        <f t="shared" si="137"/>
        <v>0</v>
      </c>
      <c r="CP88" s="14">
        <f t="shared" si="138"/>
        <v>0</v>
      </c>
      <c r="CQ88" s="14">
        <f t="shared" si="139"/>
        <v>0</v>
      </c>
      <c r="CR88" s="14">
        <f t="shared" si="140"/>
        <v>0</v>
      </c>
      <c r="CT88" s="56">
        <f t="shared" si="141"/>
        <v>0</v>
      </c>
      <c r="CU88" s="14">
        <f>Szilv($CJ$2,Eredmény!$H$3,CK88)</f>
        <v>0</v>
      </c>
      <c r="CV88" s="14">
        <f t="shared" si="142"/>
        <v>0</v>
      </c>
      <c r="CW88" s="14">
        <f t="shared" si="143"/>
        <v>0</v>
      </c>
      <c r="CZ88" s="14">
        <f>IF($CY$2=Alapadat!$P88,Alapadat!$Q88,0)</f>
        <v>0</v>
      </c>
      <c r="DA88" s="14">
        <f>IF($CY$2=Alapadat!$P88,Alapadat!$R88,0)</f>
        <v>0</v>
      </c>
      <c r="DB88" s="14">
        <f t="shared" si="144"/>
        <v>0</v>
      </c>
      <c r="DC88" s="14">
        <f t="shared" si="145"/>
        <v>0</v>
      </c>
      <c r="DD88" s="14">
        <f t="shared" si="146"/>
        <v>0</v>
      </c>
      <c r="DE88" s="14">
        <f t="shared" si="147"/>
        <v>0</v>
      </c>
      <c r="DF88" s="14">
        <f t="shared" si="148"/>
        <v>0</v>
      </c>
      <c r="DG88" s="14">
        <f t="shared" si="149"/>
        <v>0</v>
      </c>
      <c r="DI88" s="56">
        <f t="shared" si="150"/>
        <v>0</v>
      </c>
      <c r="DJ88" s="14">
        <f>Szilv($CY$2,Eredmény!$H$3,CZ88)</f>
        <v>0</v>
      </c>
      <c r="DK88" s="14">
        <f t="shared" si="151"/>
        <v>0</v>
      </c>
      <c r="DL88" s="14">
        <f t="shared" si="152"/>
        <v>0</v>
      </c>
      <c r="DO88" s="14">
        <f>IF($DN$2=Alapadat!$P88,Alapadat!$Q88,0)</f>
        <v>0</v>
      </c>
      <c r="DP88" s="14">
        <f>IF($DN$2=Alapadat!$P88,Alapadat!$R88,0)</f>
        <v>0</v>
      </c>
      <c r="DQ88" s="14">
        <f t="shared" si="153"/>
        <v>0</v>
      </c>
      <c r="DR88" s="14">
        <f t="shared" si="154"/>
        <v>0</v>
      </c>
      <c r="DS88" s="14">
        <f t="shared" si="155"/>
        <v>0</v>
      </c>
      <c r="DT88" s="14">
        <f t="shared" si="156"/>
        <v>0</v>
      </c>
      <c r="DU88" s="14">
        <f t="shared" si="157"/>
        <v>0</v>
      </c>
      <c r="DV88" s="14">
        <f t="shared" si="158"/>
        <v>0</v>
      </c>
      <c r="DX88" s="56">
        <f t="shared" si="159"/>
        <v>0</v>
      </c>
      <c r="DY88" s="14">
        <f>Szilv($DN$2,Eredmény!$H$3,DO88)</f>
        <v>0</v>
      </c>
      <c r="DZ88" s="14">
        <f t="shared" si="160"/>
        <v>0</v>
      </c>
      <c r="EA88" s="14">
        <f t="shared" si="161"/>
        <v>0</v>
      </c>
      <c r="EE88" s="17"/>
      <c r="EF88" s="17"/>
      <c r="EG88" s="17"/>
      <c r="EH88" s="17"/>
      <c r="ET88" s="17"/>
      <c r="EU88" s="17"/>
      <c r="EV88" s="17"/>
      <c r="EW88" s="17"/>
      <c r="FI88" s="17"/>
      <c r="FJ88" s="17"/>
      <c r="FK88" s="17"/>
      <c r="FL88" s="17"/>
    </row>
    <row r="89" spans="2:168">
      <c r="B89" s="14">
        <f>IF($A$2=Alapadat!$P89,Alapadat!$Q89,0)</f>
        <v>0</v>
      </c>
      <c r="C89" s="14">
        <f>IF($A$2=Alapadat!$P89,Alapadat!$R89,0)</f>
        <v>0</v>
      </c>
      <c r="D89" s="14">
        <f t="shared" si="82"/>
        <v>0</v>
      </c>
      <c r="E89" s="14">
        <f t="shared" si="83"/>
        <v>0</v>
      </c>
      <c r="F89" s="14">
        <f t="shared" si="84"/>
        <v>0</v>
      </c>
      <c r="G89" s="14">
        <f t="shared" si="85"/>
        <v>0</v>
      </c>
      <c r="H89" s="14">
        <f t="shared" si="86"/>
        <v>0</v>
      </c>
      <c r="I89" s="14">
        <f t="shared" si="87"/>
        <v>0</v>
      </c>
      <c r="L89" s="56">
        <f t="shared" si="88"/>
        <v>0</v>
      </c>
      <c r="M89" s="14">
        <f>Szilv($A$2,Eredmény!$H$3,B89)</f>
        <v>0</v>
      </c>
      <c r="N89" s="14">
        <f t="shared" si="89"/>
        <v>0</v>
      </c>
      <c r="O89" s="14">
        <f t="shared" si="90"/>
        <v>0</v>
      </c>
      <c r="Q89" s="14">
        <f>IF($P$2=Alapadat!$P89,Alapadat!$Q89,0)</f>
        <v>0</v>
      </c>
      <c r="R89" s="14">
        <f>IF($P$2=Alapadat!$P89,Alapadat!$R89,0)</f>
        <v>0</v>
      </c>
      <c r="S89" s="14">
        <f t="shared" si="91"/>
        <v>0</v>
      </c>
      <c r="T89" s="14">
        <f t="shared" si="92"/>
        <v>0</v>
      </c>
      <c r="U89" s="14">
        <f t="shared" si="93"/>
        <v>0</v>
      </c>
      <c r="V89" s="14">
        <f t="shared" si="94"/>
        <v>0</v>
      </c>
      <c r="W89" s="14">
        <f t="shared" si="95"/>
        <v>0</v>
      </c>
      <c r="X89" s="14">
        <f t="shared" si="96"/>
        <v>0</v>
      </c>
      <c r="Z89" s="56">
        <f t="shared" si="162"/>
        <v>0</v>
      </c>
      <c r="AA89" s="14">
        <f>Szilv($P$2,Eredmény!$H$3,Q89)</f>
        <v>0</v>
      </c>
      <c r="AB89" s="14">
        <f t="shared" si="97"/>
        <v>0</v>
      </c>
      <c r="AC89" s="14">
        <f t="shared" si="98"/>
        <v>0</v>
      </c>
      <c r="AE89" s="14">
        <f>IF($AD$2=Alapadat!$P89,Alapadat!$Q89,0)</f>
        <v>0</v>
      </c>
      <c r="AF89" s="14">
        <f>IF($AD$2=Alapadat!$P89,Alapadat!$R89,0)</f>
        <v>0</v>
      </c>
      <c r="AG89" s="14">
        <f t="shared" si="99"/>
        <v>0</v>
      </c>
      <c r="AH89" s="14">
        <f t="shared" si="100"/>
        <v>0</v>
      </c>
      <c r="AI89" s="14">
        <f t="shared" si="101"/>
        <v>0</v>
      </c>
      <c r="AJ89" s="14">
        <f t="shared" si="102"/>
        <v>0</v>
      </c>
      <c r="AK89" s="14">
        <f t="shared" si="103"/>
        <v>0</v>
      </c>
      <c r="AL89" s="14">
        <f t="shared" si="104"/>
        <v>0</v>
      </c>
      <c r="AN89" s="56">
        <f t="shared" si="105"/>
        <v>0</v>
      </c>
      <c r="AO89" s="14">
        <f>Szilv($AD$2,Eredmény!$H$3,AE89)</f>
        <v>0</v>
      </c>
      <c r="AP89" s="14">
        <f t="shared" si="106"/>
        <v>0</v>
      </c>
      <c r="AQ89" s="14">
        <f t="shared" si="107"/>
        <v>0</v>
      </c>
      <c r="AS89" s="14">
        <f>IF($AR$2=Alapadat!$P89,Alapadat!$Q89,0)</f>
        <v>0</v>
      </c>
      <c r="AT89" s="14">
        <f>IF($AR$2=Alapadat!$P89,Alapadat!$R89,0)</f>
        <v>0</v>
      </c>
      <c r="AU89" s="14">
        <f t="shared" si="108"/>
        <v>0</v>
      </c>
      <c r="AV89" s="14">
        <f t="shared" si="109"/>
        <v>0</v>
      </c>
      <c r="AW89" s="14">
        <f t="shared" si="110"/>
        <v>0</v>
      </c>
      <c r="AX89" s="14">
        <f t="shared" si="111"/>
        <v>0</v>
      </c>
      <c r="AY89" s="14">
        <f t="shared" si="112"/>
        <v>0</v>
      </c>
      <c r="AZ89" s="14">
        <f t="shared" si="113"/>
        <v>0</v>
      </c>
      <c r="BB89" s="56">
        <f t="shared" si="114"/>
        <v>0</v>
      </c>
      <c r="BC89" s="14">
        <f>Szilv($AR$2,Eredmény!$H$3,AS89)</f>
        <v>0</v>
      </c>
      <c r="BD89" s="14">
        <f t="shared" si="115"/>
        <v>0</v>
      </c>
      <c r="BE89" s="14">
        <f t="shared" si="116"/>
        <v>0</v>
      </c>
      <c r="BG89" s="14">
        <f>IF($BF$2=Alapadat!$P89,Alapadat!$Q89,0)</f>
        <v>0</v>
      </c>
      <c r="BH89" s="14">
        <f>IF($BF$2=Alapadat!$P89,Alapadat!$R89,0)</f>
        <v>0</v>
      </c>
      <c r="BI89" s="14">
        <f t="shared" si="117"/>
        <v>0</v>
      </c>
      <c r="BJ89" s="14">
        <f t="shared" si="118"/>
        <v>0</v>
      </c>
      <c r="BK89" s="14">
        <f t="shared" si="119"/>
        <v>0</v>
      </c>
      <c r="BL89" s="14">
        <f t="shared" si="120"/>
        <v>0</v>
      </c>
      <c r="BM89" s="14">
        <f t="shared" si="121"/>
        <v>0</v>
      </c>
      <c r="BN89" s="14">
        <f t="shared" si="122"/>
        <v>0</v>
      </c>
      <c r="BP89" s="56">
        <f t="shared" si="123"/>
        <v>0</v>
      </c>
      <c r="BQ89" s="14">
        <f>Szilv($BF$2,Eredmény!$H$3,BG89)</f>
        <v>0</v>
      </c>
      <c r="BR89" s="14">
        <f t="shared" si="124"/>
        <v>0</v>
      </c>
      <c r="BS89" s="14">
        <f t="shared" si="125"/>
        <v>0</v>
      </c>
      <c r="BV89" s="14">
        <f>IF($BU$2=Alapadat!$P89,Alapadat!$Q89,0)</f>
        <v>0</v>
      </c>
      <c r="BW89" s="14">
        <f>IF($BU$2=Alapadat!$P89,Alapadat!$R89,0)</f>
        <v>0</v>
      </c>
      <c r="BX89" s="14">
        <f t="shared" si="126"/>
        <v>0</v>
      </c>
      <c r="BY89" s="14">
        <f t="shared" si="127"/>
        <v>0</v>
      </c>
      <c r="BZ89" s="14">
        <f t="shared" si="128"/>
        <v>0</v>
      </c>
      <c r="CA89" s="14">
        <f t="shared" si="129"/>
        <v>0</v>
      </c>
      <c r="CB89" s="14">
        <f t="shared" si="130"/>
        <v>0</v>
      </c>
      <c r="CC89" s="14">
        <f t="shared" si="131"/>
        <v>0</v>
      </c>
      <c r="CE89" s="56">
        <f t="shared" si="132"/>
        <v>0</v>
      </c>
      <c r="CF89" s="14">
        <f>Szilv($BU$2,Eredmény!$H$3,BV89)</f>
        <v>0</v>
      </c>
      <c r="CG89" s="14">
        <f t="shared" si="133"/>
        <v>0</v>
      </c>
      <c r="CH89" s="14">
        <f t="shared" si="134"/>
        <v>0</v>
      </c>
      <c r="CK89" s="14">
        <f>IF($CJ$2=Alapadat!$P89,Alapadat!$Q89,0)</f>
        <v>0</v>
      </c>
      <c r="CL89" s="14">
        <f>IF($CJ$2=Alapadat!$P89,Alapadat!$R89,0)</f>
        <v>0</v>
      </c>
      <c r="CM89" s="14">
        <f t="shared" si="135"/>
        <v>0</v>
      </c>
      <c r="CN89" s="14">
        <f t="shared" si="136"/>
        <v>0</v>
      </c>
      <c r="CO89" s="14">
        <f t="shared" si="137"/>
        <v>0</v>
      </c>
      <c r="CP89" s="14">
        <f t="shared" si="138"/>
        <v>0</v>
      </c>
      <c r="CQ89" s="14">
        <f t="shared" si="139"/>
        <v>0</v>
      </c>
      <c r="CR89" s="14">
        <f t="shared" si="140"/>
        <v>0</v>
      </c>
      <c r="CT89" s="56">
        <f t="shared" si="141"/>
        <v>0</v>
      </c>
      <c r="CU89" s="14">
        <f>Szilv($CJ$2,Eredmény!$H$3,CK89)</f>
        <v>0</v>
      </c>
      <c r="CV89" s="14">
        <f t="shared" si="142"/>
        <v>0</v>
      </c>
      <c r="CW89" s="14">
        <f t="shared" si="143"/>
        <v>0</v>
      </c>
      <c r="CZ89" s="14">
        <f>IF($CY$2=Alapadat!$P89,Alapadat!$Q89,0)</f>
        <v>0</v>
      </c>
      <c r="DA89" s="14">
        <f>IF($CY$2=Alapadat!$P89,Alapadat!$R89,0)</f>
        <v>0</v>
      </c>
      <c r="DB89" s="14">
        <f t="shared" si="144"/>
        <v>0</v>
      </c>
      <c r="DC89" s="14">
        <f t="shared" si="145"/>
        <v>0</v>
      </c>
      <c r="DD89" s="14">
        <f t="shared" si="146"/>
        <v>0</v>
      </c>
      <c r="DE89" s="14">
        <f t="shared" si="147"/>
        <v>0</v>
      </c>
      <c r="DF89" s="14">
        <f t="shared" si="148"/>
        <v>0</v>
      </c>
      <c r="DG89" s="14">
        <f t="shared" si="149"/>
        <v>0</v>
      </c>
      <c r="DI89" s="56">
        <f t="shared" si="150"/>
        <v>0</v>
      </c>
      <c r="DJ89" s="14">
        <f>Szilv($CY$2,Eredmény!$H$3,CZ89)</f>
        <v>0</v>
      </c>
      <c r="DK89" s="14">
        <f t="shared" si="151"/>
        <v>0</v>
      </c>
      <c r="DL89" s="14">
        <f t="shared" si="152"/>
        <v>0</v>
      </c>
      <c r="DO89" s="14">
        <f>IF($DN$2=Alapadat!$P89,Alapadat!$Q89,0)</f>
        <v>0</v>
      </c>
      <c r="DP89" s="14">
        <f>IF($DN$2=Alapadat!$P89,Alapadat!$R89,0)</f>
        <v>0</v>
      </c>
      <c r="DQ89" s="14">
        <f t="shared" si="153"/>
        <v>0</v>
      </c>
      <c r="DR89" s="14">
        <f t="shared" si="154"/>
        <v>0</v>
      </c>
      <c r="DS89" s="14">
        <f t="shared" si="155"/>
        <v>0</v>
      </c>
      <c r="DT89" s="14">
        <f t="shared" si="156"/>
        <v>0</v>
      </c>
      <c r="DU89" s="14">
        <f t="shared" si="157"/>
        <v>0</v>
      </c>
      <c r="DV89" s="14">
        <f t="shared" si="158"/>
        <v>0</v>
      </c>
      <c r="DX89" s="56">
        <f t="shared" si="159"/>
        <v>0</v>
      </c>
      <c r="DY89" s="14">
        <f>Szilv($DN$2,Eredmény!$H$3,DO89)</f>
        <v>0</v>
      </c>
      <c r="DZ89" s="14">
        <f t="shared" si="160"/>
        <v>0</v>
      </c>
      <c r="EA89" s="14">
        <f t="shared" si="161"/>
        <v>0</v>
      </c>
      <c r="EE89" s="17"/>
      <c r="EF89" s="17"/>
      <c r="EG89" s="17"/>
      <c r="EH89" s="17"/>
      <c r="ET89" s="17"/>
      <c r="EU89" s="17"/>
      <c r="EV89" s="17"/>
      <c r="EW89" s="17"/>
      <c r="FI89" s="17"/>
      <c r="FJ89" s="17"/>
      <c r="FK89" s="17"/>
      <c r="FL89" s="17"/>
    </row>
    <row r="90" spans="2:168">
      <c r="B90" s="14">
        <f>IF($A$2=Alapadat!$P90,Alapadat!$Q90,0)</f>
        <v>0</v>
      </c>
      <c r="C90" s="14">
        <f>IF($A$2=Alapadat!$P90,Alapadat!$R90,0)</f>
        <v>0</v>
      </c>
      <c r="D90" s="14">
        <f t="shared" si="82"/>
        <v>0</v>
      </c>
      <c r="E90" s="14">
        <f t="shared" si="83"/>
        <v>0</v>
      </c>
      <c r="F90" s="14">
        <f t="shared" si="84"/>
        <v>0</v>
      </c>
      <c r="G90" s="14">
        <f t="shared" si="85"/>
        <v>0</v>
      </c>
      <c r="H90" s="14">
        <f t="shared" si="86"/>
        <v>0</v>
      </c>
      <c r="I90" s="14">
        <f t="shared" si="87"/>
        <v>0</v>
      </c>
      <c r="L90" s="56">
        <f t="shared" si="88"/>
        <v>0</v>
      </c>
      <c r="M90" s="14">
        <f>Szilv($A$2,Eredmény!$H$3,B90)</f>
        <v>0</v>
      </c>
      <c r="N90" s="14">
        <f t="shared" si="89"/>
        <v>0</v>
      </c>
      <c r="O90" s="14">
        <f t="shared" si="90"/>
        <v>0</v>
      </c>
      <c r="Q90" s="14">
        <f>IF($P$2=Alapadat!$P90,Alapadat!$Q90,0)</f>
        <v>0</v>
      </c>
      <c r="R90" s="14">
        <f>IF($P$2=Alapadat!$P90,Alapadat!$R90,0)</f>
        <v>0</v>
      </c>
      <c r="S90" s="14">
        <f t="shared" si="91"/>
        <v>0</v>
      </c>
      <c r="T90" s="14">
        <f t="shared" si="92"/>
        <v>0</v>
      </c>
      <c r="U90" s="14">
        <f t="shared" si="93"/>
        <v>0</v>
      </c>
      <c r="V90" s="14">
        <f t="shared" si="94"/>
        <v>0</v>
      </c>
      <c r="W90" s="14">
        <f t="shared" si="95"/>
        <v>0</v>
      </c>
      <c r="X90" s="14">
        <f t="shared" si="96"/>
        <v>0</v>
      </c>
      <c r="Z90" s="56">
        <f t="shared" si="162"/>
        <v>0</v>
      </c>
      <c r="AA90" s="14">
        <f>Szilv($P$2,Eredmény!$H$3,Q90)</f>
        <v>0</v>
      </c>
      <c r="AB90" s="14">
        <f t="shared" si="97"/>
        <v>0</v>
      </c>
      <c r="AC90" s="14">
        <f t="shared" si="98"/>
        <v>0</v>
      </c>
      <c r="AE90" s="14">
        <f>IF($AD$2=Alapadat!$P90,Alapadat!$Q90,0)</f>
        <v>0</v>
      </c>
      <c r="AF90" s="14">
        <f>IF($AD$2=Alapadat!$P90,Alapadat!$R90,0)</f>
        <v>0</v>
      </c>
      <c r="AG90" s="14">
        <f t="shared" si="99"/>
        <v>0</v>
      </c>
      <c r="AH90" s="14">
        <f t="shared" si="100"/>
        <v>0</v>
      </c>
      <c r="AI90" s="14">
        <f t="shared" si="101"/>
        <v>0</v>
      </c>
      <c r="AJ90" s="14">
        <f t="shared" si="102"/>
        <v>0</v>
      </c>
      <c r="AK90" s="14">
        <f t="shared" si="103"/>
        <v>0</v>
      </c>
      <c r="AL90" s="14">
        <f t="shared" si="104"/>
        <v>0</v>
      </c>
      <c r="AN90" s="56">
        <f t="shared" si="105"/>
        <v>0</v>
      </c>
      <c r="AO90" s="14">
        <f>Szilv($AD$2,Eredmény!$H$3,AE90)</f>
        <v>0</v>
      </c>
      <c r="AP90" s="14">
        <f t="shared" si="106"/>
        <v>0</v>
      </c>
      <c r="AQ90" s="14">
        <f t="shared" si="107"/>
        <v>0</v>
      </c>
      <c r="AS90" s="14">
        <f>IF($AR$2=Alapadat!$P90,Alapadat!$Q90,0)</f>
        <v>0</v>
      </c>
      <c r="AT90" s="14">
        <f>IF($AR$2=Alapadat!$P90,Alapadat!$R90,0)</f>
        <v>0</v>
      </c>
      <c r="AU90" s="14">
        <f t="shared" si="108"/>
        <v>0</v>
      </c>
      <c r="AV90" s="14">
        <f t="shared" si="109"/>
        <v>0</v>
      </c>
      <c r="AW90" s="14">
        <f t="shared" si="110"/>
        <v>0</v>
      </c>
      <c r="AX90" s="14">
        <f t="shared" si="111"/>
        <v>0</v>
      </c>
      <c r="AY90" s="14">
        <f t="shared" si="112"/>
        <v>0</v>
      </c>
      <c r="AZ90" s="14">
        <f t="shared" si="113"/>
        <v>0</v>
      </c>
      <c r="BB90" s="56">
        <f t="shared" si="114"/>
        <v>0</v>
      </c>
      <c r="BC90" s="14">
        <f>Szilv($AR$2,Eredmény!$H$3,AS90)</f>
        <v>0</v>
      </c>
      <c r="BD90" s="14">
        <f t="shared" si="115"/>
        <v>0</v>
      </c>
      <c r="BE90" s="14">
        <f t="shared" si="116"/>
        <v>0</v>
      </c>
      <c r="BG90" s="14">
        <f>IF($BF$2=Alapadat!$P90,Alapadat!$Q90,0)</f>
        <v>0</v>
      </c>
      <c r="BH90" s="14">
        <f>IF($BF$2=Alapadat!$P90,Alapadat!$R90,0)</f>
        <v>0</v>
      </c>
      <c r="BI90" s="14">
        <f t="shared" si="117"/>
        <v>0</v>
      </c>
      <c r="BJ90" s="14">
        <f t="shared" si="118"/>
        <v>0</v>
      </c>
      <c r="BK90" s="14">
        <f t="shared" si="119"/>
        <v>0</v>
      </c>
      <c r="BL90" s="14">
        <f t="shared" si="120"/>
        <v>0</v>
      </c>
      <c r="BM90" s="14">
        <f t="shared" si="121"/>
        <v>0</v>
      </c>
      <c r="BN90" s="14">
        <f t="shared" si="122"/>
        <v>0</v>
      </c>
      <c r="BP90" s="56">
        <f t="shared" si="123"/>
        <v>0</v>
      </c>
      <c r="BQ90" s="14">
        <f>Szilv($BF$2,Eredmény!$H$3,BG90)</f>
        <v>0</v>
      </c>
      <c r="BR90" s="14">
        <f t="shared" si="124"/>
        <v>0</v>
      </c>
      <c r="BS90" s="14">
        <f t="shared" si="125"/>
        <v>0</v>
      </c>
      <c r="BV90" s="14">
        <f>IF($BU$2=Alapadat!$P90,Alapadat!$Q90,0)</f>
        <v>0</v>
      </c>
      <c r="BW90" s="14">
        <f>IF($BU$2=Alapadat!$P90,Alapadat!$R90,0)</f>
        <v>0</v>
      </c>
      <c r="BX90" s="14">
        <f t="shared" si="126"/>
        <v>0</v>
      </c>
      <c r="BY90" s="14">
        <f t="shared" si="127"/>
        <v>0</v>
      </c>
      <c r="BZ90" s="14">
        <f t="shared" si="128"/>
        <v>0</v>
      </c>
      <c r="CA90" s="14">
        <f t="shared" si="129"/>
        <v>0</v>
      </c>
      <c r="CB90" s="14">
        <f t="shared" si="130"/>
        <v>0</v>
      </c>
      <c r="CC90" s="14">
        <f t="shared" si="131"/>
        <v>0</v>
      </c>
      <c r="CE90" s="56">
        <f t="shared" si="132"/>
        <v>0</v>
      </c>
      <c r="CF90" s="14">
        <f>Szilv($BU$2,Eredmény!$H$3,BV90)</f>
        <v>0</v>
      </c>
      <c r="CG90" s="14">
        <f t="shared" si="133"/>
        <v>0</v>
      </c>
      <c r="CH90" s="14">
        <f t="shared" si="134"/>
        <v>0</v>
      </c>
      <c r="CK90" s="14">
        <f>IF($CJ$2=Alapadat!$P90,Alapadat!$Q90,0)</f>
        <v>0</v>
      </c>
      <c r="CL90" s="14">
        <f>IF($CJ$2=Alapadat!$P90,Alapadat!$R90,0)</f>
        <v>0</v>
      </c>
      <c r="CM90" s="14">
        <f t="shared" si="135"/>
        <v>0</v>
      </c>
      <c r="CN90" s="14">
        <f t="shared" si="136"/>
        <v>0</v>
      </c>
      <c r="CO90" s="14">
        <f t="shared" si="137"/>
        <v>0</v>
      </c>
      <c r="CP90" s="14">
        <f t="shared" si="138"/>
        <v>0</v>
      </c>
      <c r="CQ90" s="14">
        <f t="shared" si="139"/>
        <v>0</v>
      </c>
      <c r="CR90" s="14">
        <f t="shared" si="140"/>
        <v>0</v>
      </c>
      <c r="CT90" s="56">
        <f t="shared" si="141"/>
        <v>0</v>
      </c>
      <c r="CU90" s="14">
        <f>Szilv($CJ$2,Eredmény!$H$3,CK90)</f>
        <v>0</v>
      </c>
      <c r="CV90" s="14">
        <f t="shared" si="142"/>
        <v>0</v>
      </c>
      <c r="CW90" s="14">
        <f t="shared" si="143"/>
        <v>0</v>
      </c>
      <c r="CZ90" s="14">
        <f>IF($CY$2=Alapadat!$P90,Alapadat!$Q90,0)</f>
        <v>0</v>
      </c>
      <c r="DA90" s="14">
        <f>IF($CY$2=Alapadat!$P90,Alapadat!$R90,0)</f>
        <v>0</v>
      </c>
      <c r="DB90" s="14">
        <f t="shared" si="144"/>
        <v>0</v>
      </c>
      <c r="DC90" s="14">
        <f t="shared" si="145"/>
        <v>0</v>
      </c>
      <c r="DD90" s="14">
        <f t="shared" si="146"/>
        <v>0</v>
      </c>
      <c r="DE90" s="14">
        <f t="shared" si="147"/>
        <v>0</v>
      </c>
      <c r="DF90" s="14">
        <f t="shared" si="148"/>
        <v>0</v>
      </c>
      <c r="DG90" s="14">
        <f t="shared" si="149"/>
        <v>0</v>
      </c>
      <c r="DI90" s="56">
        <f t="shared" si="150"/>
        <v>0</v>
      </c>
      <c r="DJ90" s="14">
        <f>Szilv($CY$2,Eredmény!$H$3,CZ90)</f>
        <v>0</v>
      </c>
      <c r="DK90" s="14">
        <f t="shared" si="151"/>
        <v>0</v>
      </c>
      <c r="DL90" s="14">
        <f t="shared" si="152"/>
        <v>0</v>
      </c>
      <c r="DO90" s="14">
        <f>IF($DN$2=Alapadat!$P90,Alapadat!$Q90,0)</f>
        <v>0</v>
      </c>
      <c r="DP90" s="14">
        <f>IF($DN$2=Alapadat!$P90,Alapadat!$R90,0)</f>
        <v>0</v>
      </c>
      <c r="DQ90" s="14">
        <f t="shared" si="153"/>
        <v>0</v>
      </c>
      <c r="DR90" s="14">
        <f t="shared" si="154"/>
        <v>0</v>
      </c>
      <c r="DS90" s="14">
        <f t="shared" si="155"/>
        <v>0</v>
      </c>
      <c r="DT90" s="14">
        <f t="shared" si="156"/>
        <v>0</v>
      </c>
      <c r="DU90" s="14">
        <f t="shared" si="157"/>
        <v>0</v>
      </c>
      <c r="DV90" s="14">
        <f t="shared" si="158"/>
        <v>0</v>
      </c>
      <c r="DX90" s="56">
        <f t="shared" si="159"/>
        <v>0</v>
      </c>
      <c r="DY90" s="14">
        <f>Szilv($DN$2,Eredmény!$H$3,DO90)</f>
        <v>0</v>
      </c>
      <c r="DZ90" s="14">
        <f t="shared" si="160"/>
        <v>0</v>
      </c>
      <c r="EA90" s="14">
        <f t="shared" si="161"/>
        <v>0</v>
      </c>
      <c r="EE90" s="17"/>
      <c r="EF90" s="17"/>
      <c r="EG90" s="17"/>
      <c r="EH90" s="17"/>
      <c r="ET90" s="17"/>
      <c r="EU90" s="17"/>
      <c r="EV90" s="17"/>
      <c r="EW90" s="17"/>
      <c r="FI90" s="17"/>
      <c r="FJ90" s="17"/>
      <c r="FK90" s="17"/>
      <c r="FL90" s="17"/>
    </row>
    <row r="91" spans="2:168">
      <c r="B91" s="14">
        <f>IF($A$2=Alapadat!$P91,Alapadat!$Q91,0)</f>
        <v>0</v>
      </c>
      <c r="C91" s="14">
        <f>IF($A$2=Alapadat!$P91,Alapadat!$R91,0)</f>
        <v>0</v>
      </c>
      <c r="D91" s="14">
        <f t="shared" si="82"/>
        <v>0</v>
      </c>
      <c r="E91" s="14">
        <f t="shared" si="83"/>
        <v>0</v>
      </c>
      <c r="F91" s="14">
        <f t="shared" si="84"/>
        <v>0</v>
      </c>
      <c r="G91" s="14">
        <f t="shared" si="85"/>
        <v>0</v>
      </c>
      <c r="H91" s="14">
        <f t="shared" si="86"/>
        <v>0</v>
      </c>
      <c r="I91" s="14">
        <f t="shared" si="87"/>
        <v>0</v>
      </c>
      <c r="L91" s="56">
        <f t="shared" si="88"/>
        <v>0</v>
      </c>
      <c r="M91" s="14">
        <f>Szilv($A$2,Eredmény!$H$3,B91)</f>
        <v>0</v>
      </c>
      <c r="N91" s="14">
        <f t="shared" si="89"/>
        <v>0</v>
      </c>
      <c r="O91" s="14">
        <f t="shared" si="90"/>
        <v>0</v>
      </c>
      <c r="Q91" s="14">
        <f>IF($P$2=Alapadat!$P91,Alapadat!$Q91,0)</f>
        <v>0</v>
      </c>
      <c r="R91" s="14">
        <f>IF($P$2=Alapadat!$P91,Alapadat!$R91,0)</f>
        <v>0</v>
      </c>
      <c r="S91" s="14">
        <f t="shared" si="91"/>
        <v>0</v>
      </c>
      <c r="T91" s="14">
        <f t="shared" si="92"/>
        <v>0</v>
      </c>
      <c r="U91" s="14">
        <f t="shared" si="93"/>
        <v>0</v>
      </c>
      <c r="V91" s="14">
        <f t="shared" si="94"/>
        <v>0</v>
      </c>
      <c r="W91" s="14">
        <f t="shared" si="95"/>
        <v>0</v>
      </c>
      <c r="X91" s="14">
        <f t="shared" si="96"/>
        <v>0</v>
      </c>
      <c r="Z91" s="56">
        <f t="shared" si="162"/>
        <v>0</v>
      </c>
      <c r="AA91" s="14">
        <f>Szilv($P$2,Eredmény!$H$3,Q91)</f>
        <v>0</v>
      </c>
      <c r="AB91" s="14">
        <f t="shared" si="97"/>
        <v>0</v>
      </c>
      <c r="AC91" s="14">
        <f t="shared" si="98"/>
        <v>0</v>
      </c>
      <c r="AE91" s="14">
        <f>IF($AD$2=Alapadat!$P91,Alapadat!$Q91,0)</f>
        <v>0</v>
      </c>
      <c r="AF91" s="14">
        <f>IF($AD$2=Alapadat!$P91,Alapadat!$R91,0)</f>
        <v>0</v>
      </c>
      <c r="AG91" s="14">
        <f t="shared" si="99"/>
        <v>0</v>
      </c>
      <c r="AH91" s="14">
        <f t="shared" si="100"/>
        <v>0</v>
      </c>
      <c r="AI91" s="14">
        <f t="shared" si="101"/>
        <v>0</v>
      </c>
      <c r="AJ91" s="14">
        <f t="shared" si="102"/>
        <v>0</v>
      </c>
      <c r="AK91" s="14">
        <f t="shared" si="103"/>
        <v>0</v>
      </c>
      <c r="AL91" s="14">
        <f t="shared" si="104"/>
        <v>0</v>
      </c>
      <c r="AN91" s="56">
        <f t="shared" si="105"/>
        <v>0</v>
      </c>
      <c r="AO91" s="14">
        <f>Szilv($AD$2,Eredmény!$H$3,AE91)</f>
        <v>0</v>
      </c>
      <c r="AP91" s="14">
        <f t="shared" si="106"/>
        <v>0</v>
      </c>
      <c r="AQ91" s="14">
        <f t="shared" si="107"/>
        <v>0</v>
      </c>
      <c r="AS91" s="14">
        <f>IF($AR$2=Alapadat!$P91,Alapadat!$Q91,0)</f>
        <v>0</v>
      </c>
      <c r="AT91" s="14">
        <f>IF($AR$2=Alapadat!$P91,Alapadat!$R91,0)</f>
        <v>0</v>
      </c>
      <c r="AU91" s="14">
        <f t="shared" si="108"/>
        <v>0</v>
      </c>
      <c r="AV91" s="14">
        <f t="shared" si="109"/>
        <v>0</v>
      </c>
      <c r="AW91" s="14">
        <f t="shared" si="110"/>
        <v>0</v>
      </c>
      <c r="AX91" s="14">
        <f t="shared" si="111"/>
        <v>0</v>
      </c>
      <c r="AY91" s="14">
        <f t="shared" si="112"/>
        <v>0</v>
      </c>
      <c r="AZ91" s="14">
        <f t="shared" si="113"/>
        <v>0</v>
      </c>
      <c r="BB91" s="56">
        <f t="shared" si="114"/>
        <v>0</v>
      </c>
      <c r="BC91" s="14">
        <f>Szilv($AR$2,Eredmény!$H$3,AS91)</f>
        <v>0</v>
      </c>
      <c r="BD91" s="14">
        <f t="shared" si="115"/>
        <v>0</v>
      </c>
      <c r="BE91" s="14">
        <f t="shared" si="116"/>
        <v>0</v>
      </c>
      <c r="BG91" s="14">
        <f>IF($BF$2=Alapadat!$P91,Alapadat!$Q91,0)</f>
        <v>0</v>
      </c>
      <c r="BH91" s="14">
        <f>IF($BF$2=Alapadat!$P91,Alapadat!$R91,0)</f>
        <v>0</v>
      </c>
      <c r="BI91" s="14">
        <f t="shared" si="117"/>
        <v>0</v>
      </c>
      <c r="BJ91" s="14">
        <f t="shared" si="118"/>
        <v>0</v>
      </c>
      <c r="BK91" s="14">
        <f t="shared" si="119"/>
        <v>0</v>
      </c>
      <c r="BL91" s="14">
        <f t="shared" si="120"/>
        <v>0</v>
      </c>
      <c r="BM91" s="14">
        <f t="shared" si="121"/>
        <v>0</v>
      </c>
      <c r="BN91" s="14">
        <f t="shared" si="122"/>
        <v>0</v>
      </c>
      <c r="BP91" s="56">
        <f t="shared" si="123"/>
        <v>0</v>
      </c>
      <c r="BQ91" s="14">
        <f>Szilv($BF$2,Eredmény!$H$3,BG91)</f>
        <v>0</v>
      </c>
      <c r="BR91" s="14">
        <f t="shared" si="124"/>
        <v>0</v>
      </c>
      <c r="BS91" s="14">
        <f t="shared" si="125"/>
        <v>0</v>
      </c>
      <c r="BV91" s="14">
        <f>IF($BU$2=Alapadat!$P91,Alapadat!$Q91,0)</f>
        <v>0</v>
      </c>
      <c r="BW91" s="14">
        <f>IF($BU$2=Alapadat!$P91,Alapadat!$R91,0)</f>
        <v>0</v>
      </c>
      <c r="BX91" s="14">
        <f t="shared" si="126"/>
        <v>0</v>
      </c>
      <c r="BY91" s="14">
        <f t="shared" si="127"/>
        <v>0</v>
      </c>
      <c r="BZ91" s="14">
        <f t="shared" si="128"/>
        <v>0</v>
      </c>
      <c r="CA91" s="14">
        <f t="shared" si="129"/>
        <v>0</v>
      </c>
      <c r="CB91" s="14">
        <f t="shared" si="130"/>
        <v>0</v>
      </c>
      <c r="CC91" s="14">
        <f t="shared" si="131"/>
        <v>0</v>
      </c>
      <c r="CE91" s="56">
        <f t="shared" si="132"/>
        <v>0</v>
      </c>
      <c r="CF91" s="14">
        <f>Szilv($BU$2,Eredmény!$H$3,BV91)</f>
        <v>0</v>
      </c>
      <c r="CG91" s="14">
        <f t="shared" si="133"/>
        <v>0</v>
      </c>
      <c r="CH91" s="14">
        <f t="shared" si="134"/>
        <v>0</v>
      </c>
      <c r="CK91" s="14">
        <f>IF($CJ$2=Alapadat!$P91,Alapadat!$Q91,0)</f>
        <v>0</v>
      </c>
      <c r="CL91" s="14">
        <f>IF($CJ$2=Alapadat!$P91,Alapadat!$R91,0)</f>
        <v>0</v>
      </c>
      <c r="CM91" s="14">
        <f t="shared" si="135"/>
        <v>0</v>
      </c>
      <c r="CN91" s="14">
        <f t="shared" si="136"/>
        <v>0</v>
      </c>
      <c r="CO91" s="14">
        <f t="shared" si="137"/>
        <v>0</v>
      </c>
      <c r="CP91" s="14">
        <f t="shared" si="138"/>
        <v>0</v>
      </c>
      <c r="CQ91" s="14">
        <f t="shared" si="139"/>
        <v>0</v>
      </c>
      <c r="CR91" s="14">
        <f t="shared" si="140"/>
        <v>0</v>
      </c>
      <c r="CT91" s="56">
        <f t="shared" si="141"/>
        <v>0</v>
      </c>
      <c r="CU91" s="14">
        <f>Szilv($CJ$2,Eredmény!$H$3,CK91)</f>
        <v>0</v>
      </c>
      <c r="CV91" s="14">
        <f t="shared" si="142"/>
        <v>0</v>
      </c>
      <c r="CW91" s="14">
        <f t="shared" si="143"/>
        <v>0</v>
      </c>
      <c r="CZ91" s="14">
        <f>IF($CY$2=Alapadat!$P91,Alapadat!$Q91,0)</f>
        <v>0</v>
      </c>
      <c r="DA91" s="14">
        <f>IF($CY$2=Alapadat!$P91,Alapadat!$R91,0)</f>
        <v>0</v>
      </c>
      <c r="DB91" s="14">
        <f t="shared" si="144"/>
        <v>0</v>
      </c>
      <c r="DC91" s="14">
        <f t="shared" si="145"/>
        <v>0</v>
      </c>
      <c r="DD91" s="14">
        <f t="shared" si="146"/>
        <v>0</v>
      </c>
      <c r="DE91" s="14">
        <f t="shared" si="147"/>
        <v>0</v>
      </c>
      <c r="DF91" s="14">
        <f t="shared" si="148"/>
        <v>0</v>
      </c>
      <c r="DG91" s="14">
        <f t="shared" si="149"/>
        <v>0</v>
      </c>
      <c r="DI91" s="56">
        <f t="shared" si="150"/>
        <v>0</v>
      </c>
      <c r="DJ91" s="14">
        <f>Szilv($CY$2,Eredmény!$H$3,CZ91)</f>
        <v>0</v>
      </c>
      <c r="DK91" s="14">
        <f t="shared" si="151"/>
        <v>0</v>
      </c>
      <c r="DL91" s="14">
        <f t="shared" si="152"/>
        <v>0</v>
      </c>
      <c r="DO91" s="14">
        <f>IF($DN$2=Alapadat!$P91,Alapadat!$Q91,0)</f>
        <v>0</v>
      </c>
      <c r="DP91" s="14">
        <f>IF($DN$2=Alapadat!$P91,Alapadat!$R91,0)</f>
        <v>0</v>
      </c>
      <c r="DQ91" s="14">
        <f t="shared" si="153"/>
        <v>0</v>
      </c>
      <c r="DR91" s="14">
        <f t="shared" si="154"/>
        <v>0</v>
      </c>
      <c r="DS91" s="14">
        <f t="shared" si="155"/>
        <v>0</v>
      </c>
      <c r="DT91" s="14">
        <f t="shared" si="156"/>
        <v>0</v>
      </c>
      <c r="DU91" s="14">
        <f t="shared" si="157"/>
        <v>0</v>
      </c>
      <c r="DV91" s="14">
        <f t="shared" si="158"/>
        <v>0</v>
      </c>
      <c r="DX91" s="56">
        <f t="shared" si="159"/>
        <v>0</v>
      </c>
      <c r="DY91" s="14">
        <f>Szilv($DN$2,Eredmény!$H$3,DO91)</f>
        <v>0</v>
      </c>
      <c r="DZ91" s="14">
        <f t="shared" si="160"/>
        <v>0</v>
      </c>
      <c r="EA91" s="14">
        <f t="shared" si="161"/>
        <v>0</v>
      </c>
      <c r="EE91" s="17"/>
      <c r="EF91" s="17"/>
      <c r="EG91" s="17"/>
      <c r="EH91" s="17"/>
      <c r="ET91" s="17"/>
      <c r="EU91" s="17"/>
      <c r="EV91" s="17"/>
      <c r="EW91" s="17"/>
      <c r="FI91" s="17"/>
      <c r="FJ91" s="17"/>
      <c r="FK91" s="17"/>
      <c r="FL91" s="17"/>
    </row>
    <row r="92" spans="2:168">
      <c r="B92" s="14">
        <f>IF($A$2=Alapadat!$P92,Alapadat!$Q92,0)</f>
        <v>0</v>
      </c>
      <c r="C92" s="14">
        <f>IF($A$2=Alapadat!$P92,Alapadat!$R92,0)</f>
        <v>0</v>
      </c>
      <c r="D92" s="14">
        <f t="shared" si="82"/>
        <v>0</v>
      </c>
      <c r="E92" s="14">
        <f t="shared" si="83"/>
        <v>0</v>
      </c>
      <c r="F92" s="14">
        <f t="shared" si="84"/>
        <v>0</v>
      </c>
      <c r="G92" s="14">
        <f t="shared" si="85"/>
        <v>0</v>
      </c>
      <c r="H92" s="14">
        <f t="shared" si="86"/>
        <v>0</v>
      </c>
      <c r="I92" s="14">
        <f t="shared" si="87"/>
        <v>0</v>
      </c>
      <c r="L92" s="56">
        <f t="shared" si="88"/>
        <v>0</v>
      </c>
      <c r="M92" s="14">
        <f>Szilv($A$2,Eredmény!$H$3,B92)</f>
        <v>0</v>
      </c>
      <c r="N92" s="14">
        <f t="shared" si="89"/>
        <v>0</v>
      </c>
      <c r="O92" s="14">
        <f t="shared" si="90"/>
        <v>0</v>
      </c>
      <c r="Q92" s="14">
        <f>IF($P$2=Alapadat!$P92,Alapadat!$Q92,0)</f>
        <v>0</v>
      </c>
      <c r="R92" s="14">
        <f>IF($P$2=Alapadat!$P92,Alapadat!$R92,0)</f>
        <v>0</v>
      </c>
      <c r="S92" s="14">
        <f t="shared" si="91"/>
        <v>0</v>
      </c>
      <c r="T92" s="14">
        <f t="shared" si="92"/>
        <v>0</v>
      </c>
      <c r="U92" s="14">
        <f t="shared" si="93"/>
        <v>0</v>
      </c>
      <c r="V92" s="14">
        <f t="shared" si="94"/>
        <v>0</v>
      </c>
      <c r="W92" s="14">
        <f t="shared" si="95"/>
        <v>0</v>
      </c>
      <c r="X92" s="14">
        <f t="shared" si="96"/>
        <v>0</v>
      </c>
      <c r="Z92" s="56">
        <f t="shared" si="162"/>
        <v>0</v>
      </c>
      <c r="AA92" s="14">
        <f>Szilv($P$2,Eredmény!$H$3,Q92)</f>
        <v>0</v>
      </c>
      <c r="AB92" s="14">
        <f t="shared" si="97"/>
        <v>0</v>
      </c>
      <c r="AC92" s="14">
        <f t="shared" si="98"/>
        <v>0</v>
      </c>
      <c r="AE92" s="14">
        <f>IF($AD$2=Alapadat!$P92,Alapadat!$Q92,0)</f>
        <v>0</v>
      </c>
      <c r="AF92" s="14">
        <f>IF($AD$2=Alapadat!$P92,Alapadat!$R92,0)</f>
        <v>0</v>
      </c>
      <c r="AG92" s="14">
        <f t="shared" si="99"/>
        <v>0</v>
      </c>
      <c r="AH92" s="14">
        <f t="shared" si="100"/>
        <v>0</v>
      </c>
      <c r="AI92" s="14">
        <f t="shared" si="101"/>
        <v>0</v>
      </c>
      <c r="AJ92" s="14">
        <f t="shared" si="102"/>
        <v>0</v>
      </c>
      <c r="AK92" s="14">
        <f t="shared" si="103"/>
        <v>0</v>
      </c>
      <c r="AL92" s="14">
        <f t="shared" si="104"/>
        <v>0</v>
      </c>
      <c r="AN92" s="56">
        <f t="shared" si="105"/>
        <v>0</v>
      </c>
      <c r="AO92" s="14">
        <f>Szilv($AD$2,Eredmény!$H$3,AE92)</f>
        <v>0</v>
      </c>
      <c r="AP92" s="14">
        <f t="shared" si="106"/>
        <v>0</v>
      </c>
      <c r="AQ92" s="14">
        <f t="shared" si="107"/>
        <v>0</v>
      </c>
      <c r="AS92" s="14">
        <f>IF($AR$2=Alapadat!$P92,Alapadat!$Q92,0)</f>
        <v>0</v>
      </c>
      <c r="AT92" s="14">
        <f>IF($AR$2=Alapadat!$P92,Alapadat!$R92,0)</f>
        <v>0</v>
      </c>
      <c r="AU92" s="14">
        <f t="shared" si="108"/>
        <v>0</v>
      </c>
      <c r="AV92" s="14">
        <f t="shared" si="109"/>
        <v>0</v>
      </c>
      <c r="AW92" s="14">
        <f t="shared" si="110"/>
        <v>0</v>
      </c>
      <c r="AX92" s="14">
        <f t="shared" si="111"/>
        <v>0</v>
      </c>
      <c r="AY92" s="14">
        <f t="shared" si="112"/>
        <v>0</v>
      </c>
      <c r="AZ92" s="14">
        <f t="shared" si="113"/>
        <v>0</v>
      </c>
      <c r="BB92" s="56">
        <f t="shared" si="114"/>
        <v>0</v>
      </c>
      <c r="BC92" s="14">
        <f>Szilv($AR$2,Eredmény!$H$3,AS92)</f>
        <v>0</v>
      </c>
      <c r="BD92" s="14">
        <f t="shared" si="115"/>
        <v>0</v>
      </c>
      <c r="BE92" s="14">
        <f t="shared" si="116"/>
        <v>0</v>
      </c>
      <c r="BG92" s="14">
        <f>IF($BF$2=Alapadat!$P92,Alapadat!$Q92,0)</f>
        <v>0</v>
      </c>
      <c r="BH92" s="14">
        <f>IF($BF$2=Alapadat!$P92,Alapadat!$R92,0)</f>
        <v>0</v>
      </c>
      <c r="BI92" s="14">
        <f t="shared" si="117"/>
        <v>0</v>
      </c>
      <c r="BJ92" s="14">
        <f t="shared" si="118"/>
        <v>0</v>
      </c>
      <c r="BK92" s="14">
        <f t="shared" si="119"/>
        <v>0</v>
      </c>
      <c r="BL92" s="14">
        <f t="shared" si="120"/>
        <v>0</v>
      </c>
      <c r="BM92" s="14">
        <f t="shared" si="121"/>
        <v>0</v>
      </c>
      <c r="BN92" s="14">
        <f t="shared" si="122"/>
        <v>0</v>
      </c>
      <c r="BP92" s="56">
        <f t="shared" si="123"/>
        <v>0</v>
      </c>
      <c r="BQ92" s="14">
        <f>Szilv($BF$2,Eredmény!$H$3,BG92)</f>
        <v>0</v>
      </c>
      <c r="BR92" s="14">
        <f t="shared" si="124"/>
        <v>0</v>
      </c>
      <c r="BS92" s="14">
        <f t="shared" si="125"/>
        <v>0</v>
      </c>
      <c r="BV92" s="14">
        <f>IF($BU$2=Alapadat!$P92,Alapadat!$Q92,0)</f>
        <v>0</v>
      </c>
      <c r="BW92" s="14">
        <f>IF($BU$2=Alapadat!$P92,Alapadat!$R92,0)</f>
        <v>0</v>
      </c>
      <c r="BX92" s="14">
        <f t="shared" si="126"/>
        <v>0</v>
      </c>
      <c r="BY92" s="14">
        <f t="shared" si="127"/>
        <v>0</v>
      </c>
      <c r="BZ92" s="14">
        <f t="shared" si="128"/>
        <v>0</v>
      </c>
      <c r="CA92" s="14">
        <f t="shared" si="129"/>
        <v>0</v>
      </c>
      <c r="CB92" s="14">
        <f t="shared" si="130"/>
        <v>0</v>
      </c>
      <c r="CC92" s="14">
        <f t="shared" si="131"/>
        <v>0</v>
      </c>
      <c r="CE92" s="56">
        <f t="shared" si="132"/>
        <v>0</v>
      </c>
      <c r="CF92" s="14">
        <f>Szilv($BU$2,Eredmény!$H$3,BV92)</f>
        <v>0</v>
      </c>
      <c r="CG92" s="14">
        <f t="shared" si="133"/>
        <v>0</v>
      </c>
      <c r="CH92" s="14">
        <f t="shared" si="134"/>
        <v>0</v>
      </c>
      <c r="CK92" s="14">
        <f>IF($CJ$2=Alapadat!$P92,Alapadat!$Q92,0)</f>
        <v>0</v>
      </c>
      <c r="CL92" s="14">
        <f>IF($CJ$2=Alapadat!$P92,Alapadat!$R92,0)</f>
        <v>0</v>
      </c>
      <c r="CM92" s="14">
        <f t="shared" si="135"/>
        <v>0</v>
      </c>
      <c r="CN92" s="14">
        <f t="shared" si="136"/>
        <v>0</v>
      </c>
      <c r="CO92" s="14">
        <f t="shared" si="137"/>
        <v>0</v>
      </c>
      <c r="CP92" s="14">
        <f t="shared" si="138"/>
        <v>0</v>
      </c>
      <c r="CQ92" s="14">
        <f t="shared" si="139"/>
        <v>0</v>
      </c>
      <c r="CR92" s="14">
        <f t="shared" si="140"/>
        <v>0</v>
      </c>
      <c r="CT92" s="56">
        <f t="shared" si="141"/>
        <v>0</v>
      </c>
      <c r="CU92" s="14">
        <f>Szilv($CJ$2,Eredmény!$H$3,CK92)</f>
        <v>0</v>
      </c>
      <c r="CV92" s="14">
        <f t="shared" si="142"/>
        <v>0</v>
      </c>
      <c r="CW92" s="14">
        <f t="shared" si="143"/>
        <v>0</v>
      </c>
      <c r="CZ92" s="14">
        <f>IF($CY$2=Alapadat!$P92,Alapadat!$Q92,0)</f>
        <v>0</v>
      </c>
      <c r="DA92" s="14">
        <f>IF($CY$2=Alapadat!$P92,Alapadat!$R92,0)</f>
        <v>0</v>
      </c>
      <c r="DB92" s="14">
        <f t="shared" si="144"/>
        <v>0</v>
      </c>
      <c r="DC92" s="14">
        <f t="shared" si="145"/>
        <v>0</v>
      </c>
      <c r="DD92" s="14">
        <f t="shared" si="146"/>
        <v>0</v>
      </c>
      <c r="DE92" s="14">
        <f t="shared" si="147"/>
        <v>0</v>
      </c>
      <c r="DF92" s="14">
        <f t="shared" si="148"/>
        <v>0</v>
      </c>
      <c r="DG92" s="14">
        <f t="shared" si="149"/>
        <v>0</v>
      </c>
      <c r="DI92" s="56">
        <f t="shared" si="150"/>
        <v>0</v>
      </c>
      <c r="DJ92" s="14">
        <f>Szilv($CY$2,Eredmény!$H$3,CZ92)</f>
        <v>0</v>
      </c>
      <c r="DK92" s="14">
        <f t="shared" si="151"/>
        <v>0</v>
      </c>
      <c r="DL92" s="14">
        <f t="shared" si="152"/>
        <v>0</v>
      </c>
      <c r="DO92" s="14">
        <f>IF($DN$2=Alapadat!$P92,Alapadat!$Q92,0)</f>
        <v>0</v>
      </c>
      <c r="DP92" s="14">
        <f>IF($DN$2=Alapadat!$P92,Alapadat!$R92,0)</f>
        <v>0</v>
      </c>
      <c r="DQ92" s="14">
        <f t="shared" si="153"/>
        <v>0</v>
      </c>
      <c r="DR92" s="14">
        <f t="shared" si="154"/>
        <v>0</v>
      </c>
      <c r="DS92" s="14">
        <f t="shared" si="155"/>
        <v>0</v>
      </c>
      <c r="DT92" s="14">
        <f t="shared" si="156"/>
        <v>0</v>
      </c>
      <c r="DU92" s="14">
        <f t="shared" si="157"/>
        <v>0</v>
      </c>
      <c r="DV92" s="14">
        <f t="shared" si="158"/>
        <v>0</v>
      </c>
      <c r="DX92" s="56">
        <f t="shared" si="159"/>
        <v>0</v>
      </c>
      <c r="DY92" s="14">
        <f>Szilv($DN$2,Eredmény!$H$3,DO92)</f>
        <v>0</v>
      </c>
      <c r="DZ92" s="14">
        <f t="shared" si="160"/>
        <v>0</v>
      </c>
      <c r="EA92" s="14">
        <f t="shared" si="161"/>
        <v>0</v>
      </c>
      <c r="EE92" s="17"/>
      <c r="EF92" s="17"/>
      <c r="EG92" s="17"/>
      <c r="EH92" s="17"/>
      <c r="ET92" s="17"/>
      <c r="EU92" s="17"/>
      <c r="EV92" s="17"/>
      <c r="EW92" s="17"/>
      <c r="FI92" s="17"/>
      <c r="FJ92" s="17"/>
      <c r="FK92" s="17"/>
      <c r="FL92" s="17"/>
    </row>
    <row r="93" spans="2:168">
      <c r="B93" s="14">
        <f>IF($A$2=Alapadat!$P93,Alapadat!$Q93,0)</f>
        <v>0</v>
      </c>
      <c r="C93" s="14">
        <f>IF($A$2=Alapadat!$P93,Alapadat!$R93,0)</f>
        <v>0</v>
      </c>
      <c r="D93" s="14">
        <f t="shared" si="82"/>
        <v>0</v>
      </c>
      <c r="E93" s="14">
        <f t="shared" si="83"/>
        <v>0</v>
      </c>
      <c r="F93" s="14">
        <f t="shared" si="84"/>
        <v>0</v>
      </c>
      <c r="G93" s="14">
        <f t="shared" si="85"/>
        <v>0</v>
      </c>
      <c r="H93" s="14">
        <f t="shared" si="86"/>
        <v>0</v>
      </c>
      <c r="I93" s="14">
        <f t="shared" si="87"/>
        <v>0</v>
      </c>
      <c r="L93" s="56">
        <f t="shared" si="88"/>
        <v>0</v>
      </c>
      <c r="M93" s="14">
        <f>Szilv($A$2,Eredmény!$H$3,B93)</f>
        <v>0</v>
      </c>
      <c r="N93" s="14">
        <f t="shared" si="89"/>
        <v>0</v>
      </c>
      <c r="O93" s="14">
        <f t="shared" si="90"/>
        <v>0</v>
      </c>
      <c r="Q93" s="14">
        <f>IF($P$2=Alapadat!$P93,Alapadat!$Q93,0)</f>
        <v>0</v>
      </c>
      <c r="R93" s="14">
        <f>IF($P$2=Alapadat!$P93,Alapadat!$R93,0)</f>
        <v>0</v>
      </c>
      <c r="S93" s="14">
        <f t="shared" si="91"/>
        <v>0</v>
      </c>
      <c r="T93" s="14">
        <f t="shared" si="92"/>
        <v>0</v>
      </c>
      <c r="U93" s="14">
        <f t="shared" si="93"/>
        <v>0</v>
      </c>
      <c r="V93" s="14">
        <f t="shared" si="94"/>
        <v>0</v>
      </c>
      <c r="W93" s="14">
        <f t="shared" si="95"/>
        <v>0</v>
      </c>
      <c r="X93" s="14">
        <f t="shared" si="96"/>
        <v>0</v>
      </c>
      <c r="Z93" s="56">
        <f t="shared" si="162"/>
        <v>0</v>
      </c>
      <c r="AA93" s="14">
        <f>Szilv($P$2,Eredmény!$H$3,Q93)</f>
        <v>0</v>
      </c>
      <c r="AB93" s="14">
        <f t="shared" si="97"/>
        <v>0</v>
      </c>
      <c r="AC93" s="14">
        <f t="shared" si="98"/>
        <v>0</v>
      </c>
      <c r="AE93" s="14">
        <f>IF($AD$2=Alapadat!$P93,Alapadat!$Q93,0)</f>
        <v>0</v>
      </c>
      <c r="AF93" s="14">
        <f>IF($AD$2=Alapadat!$P93,Alapadat!$R93,0)</f>
        <v>0</v>
      </c>
      <c r="AG93" s="14">
        <f t="shared" si="99"/>
        <v>0</v>
      </c>
      <c r="AH93" s="14">
        <f t="shared" si="100"/>
        <v>0</v>
      </c>
      <c r="AI93" s="14">
        <f t="shared" si="101"/>
        <v>0</v>
      </c>
      <c r="AJ93" s="14">
        <f t="shared" si="102"/>
        <v>0</v>
      </c>
      <c r="AK93" s="14">
        <f t="shared" si="103"/>
        <v>0</v>
      </c>
      <c r="AL93" s="14">
        <f t="shared" si="104"/>
        <v>0</v>
      </c>
      <c r="AN93" s="56">
        <f t="shared" si="105"/>
        <v>0</v>
      </c>
      <c r="AO93" s="14">
        <f>Szilv($AD$2,Eredmény!$H$3,AE93)</f>
        <v>0</v>
      </c>
      <c r="AP93" s="14">
        <f t="shared" si="106"/>
        <v>0</v>
      </c>
      <c r="AQ93" s="14">
        <f t="shared" si="107"/>
        <v>0</v>
      </c>
      <c r="AS93" s="14">
        <f>IF($AR$2=Alapadat!$P93,Alapadat!$Q93,0)</f>
        <v>0</v>
      </c>
      <c r="AT93" s="14">
        <f>IF($AR$2=Alapadat!$P93,Alapadat!$R93,0)</f>
        <v>0</v>
      </c>
      <c r="AU93" s="14">
        <f t="shared" si="108"/>
        <v>0</v>
      </c>
      <c r="AV93" s="14">
        <f t="shared" si="109"/>
        <v>0</v>
      </c>
      <c r="AW93" s="14">
        <f t="shared" si="110"/>
        <v>0</v>
      </c>
      <c r="AX93" s="14">
        <f t="shared" si="111"/>
        <v>0</v>
      </c>
      <c r="AY93" s="14">
        <f t="shared" si="112"/>
        <v>0</v>
      </c>
      <c r="AZ93" s="14">
        <f t="shared" si="113"/>
        <v>0</v>
      </c>
      <c r="BB93" s="56">
        <f t="shared" si="114"/>
        <v>0</v>
      </c>
      <c r="BC93" s="14">
        <f>Szilv($AR$2,Eredmény!$H$3,AS93)</f>
        <v>0</v>
      </c>
      <c r="BD93" s="14">
        <f t="shared" si="115"/>
        <v>0</v>
      </c>
      <c r="BE93" s="14">
        <f t="shared" si="116"/>
        <v>0</v>
      </c>
      <c r="BG93" s="14">
        <f>IF($BF$2=Alapadat!$P93,Alapadat!$Q93,0)</f>
        <v>0</v>
      </c>
      <c r="BH93" s="14">
        <f>IF($BF$2=Alapadat!$P93,Alapadat!$R93,0)</f>
        <v>0</v>
      </c>
      <c r="BI93" s="14">
        <f t="shared" si="117"/>
        <v>0</v>
      </c>
      <c r="BJ93" s="14">
        <f t="shared" si="118"/>
        <v>0</v>
      </c>
      <c r="BK93" s="14">
        <f t="shared" si="119"/>
        <v>0</v>
      </c>
      <c r="BL93" s="14">
        <f t="shared" si="120"/>
        <v>0</v>
      </c>
      <c r="BM93" s="14">
        <f t="shared" si="121"/>
        <v>0</v>
      </c>
      <c r="BN93" s="14">
        <f t="shared" si="122"/>
        <v>0</v>
      </c>
      <c r="BP93" s="56">
        <f t="shared" si="123"/>
        <v>0</v>
      </c>
      <c r="BQ93" s="14">
        <f>Szilv($BF$2,Eredmény!$H$3,BG93)</f>
        <v>0</v>
      </c>
      <c r="BR93" s="14">
        <f t="shared" si="124"/>
        <v>0</v>
      </c>
      <c r="BS93" s="14">
        <f t="shared" si="125"/>
        <v>0</v>
      </c>
      <c r="BV93" s="14">
        <f>IF($BU$2=Alapadat!$P93,Alapadat!$Q93,0)</f>
        <v>0</v>
      </c>
      <c r="BW93" s="14">
        <f>IF($BU$2=Alapadat!$P93,Alapadat!$R93,0)</f>
        <v>0</v>
      </c>
      <c r="BX93" s="14">
        <f t="shared" si="126"/>
        <v>0</v>
      </c>
      <c r="BY93" s="14">
        <f t="shared" si="127"/>
        <v>0</v>
      </c>
      <c r="BZ93" s="14">
        <f t="shared" si="128"/>
        <v>0</v>
      </c>
      <c r="CA93" s="14">
        <f t="shared" si="129"/>
        <v>0</v>
      </c>
      <c r="CB93" s="14">
        <f t="shared" si="130"/>
        <v>0</v>
      </c>
      <c r="CC93" s="14">
        <f t="shared" si="131"/>
        <v>0</v>
      </c>
      <c r="CE93" s="56">
        <f t="shared" si="132"/>
        <v>0</v>
      </c>
      <c r="CF93" s="14">
        <f>Szilv($BU$2,Eredmény!$H$3,BV93)</f>
        <v>0</v>
      </c>
      <c r="CG93" s="14">
        <f t="shared" si="133"/>
        <v>0</v>
      </c>
      <c r="CH93" s="14">
        <f t="shared" si="134"/>
        <v>0</v>
      </c>
      <c r="CK93" s="14">
        <f>IF($CJ$2=Alapadat!$P93,Alapadat!$Q93,0)</f>
        <v>0</v>
      </c>
      <c r="CL93" s="14">
        <f>IF($CJ$2=Alapadat!$P93,Alapadat!$R93,0)</f>
        <v>0</v>
      </c>
      <c r="CM93" s="14">
        <f t="shared" si="135"/>
        <v>0</v>
      </c>
      <c r="CN93" s="14">
        <f t="shared" si="136"/>
        <v>0</v>
      </c>
      <c r="CO93" s="14">
        <f t="shared" si="137"/>
        <v>0</v>
      </c>
      <c r="CP93" s="14">
        <f t="shared" si="138"/>
        <v>0</v>
      </c>
      <c r="CQ93" s="14">
        <f t="shared" si="139"/>
        <v>0</v>
      </c>
      <c r="CR93" s="14">
        <f t="shared" si="140"/>
        <v>0</v>
      </c>
      <c r="CT93" s="56">
        <f t="shared" si="141"/>
        <v>0</v>
      </c>
      <c r="CU93" s="14">
        <f>Szilv($CJ$2,Eredmény!$H$3,CK93)</f>
        <v>0</v>
      </c>
      <c r="CV93" s="14">
        <f t="shared" si="142"/>
        <v>0</v>
      </c>
      <c r="CW93" s="14">
        <f t="shared" si="143"/>
        <v>0</v>
      </c>
      <c r="CZ93" s="14">
        <f>IF($CY$2=Alapadat!$P93,Alapadat!$Q93,0)</f>
        <v>0</v>
      </c>
      <c r="DA93" s="14">
        <f>IF($CY$2=Alapadat!$P93,Alapadat!$R93,0)</f>
        <v>0</v>
      </c>
      <c r="DB93" s="14">
        <f t="shared" si="144"/>
        <v>0</v>
      </c>
      <c r="DC93" s="14">
        <f t="shared" si="145"/>
        <v>0</v>
      </c>
      <c r="DD93" s="14">
        <f t="shared" si="146"/>
        <v>0</v>
      </c>
      <c r="DE93" s="14">
        <f t="shared" si="147"/>
        <v>0</v>
      </c>
      <c r="DF93" s="14">
        <f t="shared" si="148"/>
        <v>0</v>
      </c>
      <c r="DG93" s="14">
        <f t="shared" si="149"/>
        <v>0</v>
      </c>
      <c r="DI93" s="56">
        <f t="shared" si="150"/>
        <v>0</v>
      </c>
      <c r="DJ93" s="14">
        <f>Szilv($CY$2,Eredmény!$H$3,CZ93)</f>
        <v>0</v>
      </c>
      <c r="DK93" s="14">
        <f t="shared" si="151"/>
        <v>0</v>
      </c>
      <c r="DL93" s="14">
        <f t="shared" si="152"/>
        <v>0</v>
      </c>
      <c r="DO93" s="14">
        <f>IF($DN$2=Alapadat!$P93,Alapadat!$Q93,0)</f>
        <v>0</v>
      </c>
      <c r="DP93" s="14">
        <f>IF($DN$2=Alapadat!$P93,Alapadat!$R93,0)</f>
        <v>0</v>
      </c>
      <c r="DQ93" s="14">
        <f t="shared" si="153"/>
        <v>0</v>
      </c>
      <c r="DR93" s="14">
        <f t="shared" si="154"/>
        <v>0</v>
      </c>
      <c r="DS93" s="14">
        <f t="shared" si="155"/>
        <v>0</v>
      </c>
      <c r="DT93" s="14">
        <f t="shared" si="156"/>
        <v>0</v>
      </c>
      <c r="DU93" s="14">
        <f t="shared" si="157"/>
        <v>0</v>
      </c>
      <c r="DV93" s="14">
        <f t="shared" si="158"/>
        <v>0</v>
      </c>
      <c r="DX93" s="56">
        <f t="shared" si="159"/>
        <v>0</v>
      </c>
      <c r="DY93" s="14">
        <f>Szilv($DN$2,Eredmény!$H$3,DO93)</f>
        <v>0</v>
      </c>
      <c r="DZ93" s="14">
        <f t="shared" si="160"/>
        <v>0</v>
      </c>
      <c r="EA93" s="14">
        <f t="shared" si="161"/>
        <v>0</v>
      </c>
    </row>
    <row r="94" spans="2:168">
      <c r="B94" s="14">
        <f>IF($A$2=Alapadat!$P94,Alapadat!$Q94,0)</f>
        <v>0</v>
      </c>
      <c r="C94" s="14">
        <f>IF($A$2=Alapadat!$P94,Alapadat!$R94,0)</f>
        <v>0</v>
      </c>
      <c r="D94" s="14">
        <f t="shared" si="82"/>
        <v>0</v>
      </c>
      <c r="E94" s="14">
        <f t="shared" si="83"/>
        <v>0</v>
      </c>
      <c r="F94" s="14">
        <f t="shared" si="84"/>
        <v>0</v>
      </c>
      <c r="G94" s="14">
        <f t="shared" si="85"/>
        <v>0</v>
      </c>
      <c r="H94" s="14">
        <f t="shared" si="86"/>
        <v>0</v>
      </c>
      <c r="I94" s="14">
        <f t="shared" si="87"/>
        <v>0</v>
      </c>
      <c r="L94" s="56">
        <f t="shared" si="88"/>
        <v>0</v>
      </c>
      <c r="M94" s="14">
        <f>Szilv($A$2,Eredmény!$H$3,B94)</f>
        <v>0</v>
      </c>
      <c r="N94" s="14">
        <f t="shared" si="89"/>
        <v>0</v>
      </c>
      <c r="O94" s="14">
        <f t="shared" si="90"/>
        <v>0</v>
      </c>
      <c r="Q94" s="14">
        <f>IF($P$2=Alapadat!$P94,Alapadat!$Q94,0)</f>
        <v>0</v>
      </c>
      <c r="R94" s="14">
        <f>IF($P$2=Alapadat!$P94,Alapadat!$R94,0)</f>
        <v>0</v>
      </c>
      <c r="S94" s="14">
        <f t="shared" si="91"/>
        <v>0</v>
      </c>
      <c r="T94" s="14">
        <f t="shared" si="92"/>
        <v>0</v>
      </c>
      <c r="U94" s="14">
        <f t="shared" si="93"/>
        <v>0</v>
      </c>
      <c r="V94" s="14">
        <f t="shared" si="94"/>
        <v>0</v>
      </c>
      <c r="W94" s="14">
        <f t="shared" si="95"/>
        <v>0</v>
      </c>
      <c r="X94" s="14">
        <f t="shared" si="96"/>
        <v>0</v>
      </c>
      <c r="Z94" s="56">
        <f t="shared" si="162"/>
        <v>0</v>
      </c>
      <c r="AA94" s="14">
        <f>Szilv($P$2,Eredmény!$H$3,Q94)</f>
        <v>0</v>
      </c>
      <c r="AB94" s="14">
        <f t="shared" si="97"/>
        <v>0</v>
      </c>
      <c r="AC94" s="14">
        <f t="shared" si="98"/>
        <v>0</v>
      </c>
      <c r="AE94" s="14">
        <f>IF($AD$2=Alapadat!$P94,Alapadat!$Q94,0)</f>
        <v>0</v>
      </c>
      <c r="AF94" s="14">
        <f>IF($AD$2=Alapadat!$P94,Alapadat!$R94,0)</f>
        <v>0</v>
      </c>
      <c r="AG94" s="14">
        <f t="shared" si="99"/>
        <v>0</v>
      </c>
      <c r="AH94" s="14">
        <f t="shared" si="100"/>
        <v>0</v>
      </c>
      <c r="AI94" s="14">
        <f t="shared" si="101"/>
        <v>0</v>
      </c>
      <c r="AJ94" s="14">
        <f t="shared" si="102"/>
        <v>0</v>
      </c>
      <c r="AK94" s="14">
        <f t="shared" si="103"/>
        <v>0</v>
      </c>
      <c r="AL94" s="14">
        <f t="shared" si="104"/>
        <v>0</v>
      </c>
      <c r="AN94" s="56">
        <f t="shared" si="105"/>
        <v>0</v>
      </c>
      <c r="AO94" s="14">
        <f>Szilv($AD$2,Eredmény!$H$3,AE94)</f>
        <v>0</v>
      </c>
      <c r="AP94" s="14">
        <f t="shared" si="106"/>
        <v>0</v>
      </c>
      <c r="AQ94" s="14">
        <f t="shared" si="107"/>
        <v>0</v>
      </c>
      <c r="AS94" s="14">
        <f>IF($AR$2=Alapadat!$P94,Alapadat!$Q94,0)</f>
        <v>0</v>
      </c>
      <c r="AT94" s="14">
        <f>IF($AR$2=Alapadat!$P94,Alapadat!$R94,0)</f>
        <v>0</v>
      </c>
      <c r="AU94" s="14">
        <f t="shared" si="108"/>
        <v>0</v>
      </c>
      <c r="AV94" s="14">
        <f t="shared" si="109"/>
        <v>0</v>
      </c>
      <c r="AW94" s="14">
        <f t="shared" si="110"/>
        <v>0</v>
      </c>
      <c r="AX94" s="14">
        <f t="shared" si="111"/>
        <v>0</v>
      </c>
      <c r="AY94" s="14">
        <f t="shared" si="112"/>
        <v>0</v>
      </c>
      <c r="AZ94" s="14">
        <f t="shared" si="113"/>
        <v>0</v>
      </c>
      <c r="BB94" s="56">
        <f t="shared" si="114"/>
        <v>0</v>
      </c>
      <c r="BC94" s="14">
        <f>Szilv($AR$2,Eredmény!$H$3,AS94)</f>
        <v>0</v>
      </c>
      <c r="BD94" s="14">
        <f t="shared" si="115"/>
        <v>0</v>
      </c>
      <c r="BE94" s="14">
        <f t="shared" si="116"/>
        <v>0</v>
      </c>
      <c r="BG94" s="14">
        <f>IF($BF$2=Alapadat!$P94,Alapadat!$Q94,0)</f>
        <v>0</v>
      </c>
      <c r="BH94" s="14">
        <f>IF($BF$2=Alapadat!$P94,Alapadat!$R94,0)</f>
        <v>0</v>
      </c>
      <c r="BI94" s="14">
        <f t="shared" si="117"/>
        <v>0</v>
      </c>
      <c r="BJ94" s="14">
        <f t="shared" si="118"/>
        <v>0</v>
      </c>
      <c r="BK94" s="14">
        <f t="shared" si="119"/>
        <v>0</v>
      </c>
      <c r="BL94" s="14">
        <f t="shared" si="120"/>
        <v>0</v>
      </c>
      <c r="BM94" s="14">
        <f t="shared" si="121"/>
        <v>0</v>
      </c>
      <c r="BN94" s="14">
        <f t="shared" si="122"/>
        <v>0</v>
      </c>
      <c r="BP94" s="56">
        <f t="shared" si="123"/>
        <v>0</v>
      </c>
      <c r="BQ94" s="14">
        <f>Szilv($BF$2,Eredmény!$H$3,BG94)</f>
        <v>0</v>
      </c>
      <c r="BR94" s="14">
        <f t="shared" si="124"/>
        <v>0</v>
      </c>
      <c r="BS94" s="14">
        <f t="shared" si="125"/>
        <v>0</v>
      </c>
      <c r="BV94" s="14">
        <f>IF($BU$2=Alapadat!$P94,Alapadat!$Q94,0)</f>
        <v>0</v>
      </c>
      <c r="BW94" s="14">
        <f>IF($BU$2=Alapadat!$P94,Alapadat!$R94,0)</f>
        <v>0</v>
      </c>
      <c r="BX94" s="14">
        <f t="shared" si="126"/>
        <v>0</v>
      </c>
      <c r="BY94" s="14">
        <f t="shared" si="127"/>
        <v>0</v>
      </c>
      <c r="BZ94" s="14">
        <f t="shared" si="128"/>
        <v>0</v>
      </c>
      <c r="CA94" s="14">
        <f t="shared" si="129"/>
        <v>0</v>
      </c>
      <c r="CB94" s="14">
        <f t="shared" si="130"/>
        <v>0</v>
      </c>
      <c r="CC94" s="14">
        <f t="shared" si="131"/>
        <v>0</v>
      </c>
      <c r="CE94" s="56">
        <f t="shared" si="132"/>
        <v>0</v>
      </c>
      <c r="CF94" s="14">
        <f>Szilv($BU$2,Eredmény!$H$3,BV94)</f>
        <v>0</v>
      </c>
      <c r="CG94" s="14">
        <f t="shared" si="133"/>
        <v>0</v>
      </c>
      <c r="CH94" s="14">
        <f t="shared" si="134"/>
        <v>0</v>
      </c>
      <c r="CK94" s="14">
        <f>IF($CJ$2=Alapadat!$P94,Alapadat!$Q94,0)</f>
        <v>0</v>
      </c>
      <c r="CL94" s="14">
        <f>IF($CJ$2=Alapadat!$P94,Alapadat!$R94,0)</f>
        <v>0</v>
      </c>
      <c r="CM94" s="14">
        <f t="shared" si="135"/>
        <v>0</v>
      </c>
      <c r="CN94" s="14">
        <f t="shared" si="136"/>
        <v>0</v>
      </c>
      <c r="CO94" s="14">
        <f t="shared" si="137"/>
        <v>0</v>
      </c>
      <c r="CP94" s="14">
        <f t="shared" si="138"/>
        <v>0</v>
      </c>
      <c r="CQ94" s="14">
        <f t="shared" si="139"/>
        <v>0</v>
      </c>
      <c r="CR94" s="14">
        <f t="shared" si="140"/>
        <v>0</v>
      </c>
      <c r="CT94" s="56">
        <f t="shared" si="141"/>
        <v>0</v>
      </c>
      <c r="CU94" s="14">
        <f>Szilv($CJ$2,Eredmény!$H$3,CK94)</f>
        <v>0</v>
      </c>
      <c r="CV94" s="14">
        <f t="shared" si="142"/>
        <v>0</v>
      </c>
      <c r="CW94" s="14">
        <f t="shared" si="143"/>
        <v>0</v>
      </c>
      <c r="CZ94" s="14">
        <f>IF($CY$2=Alapadat!$P94,Alapadat!$Q94,0)</f>
        <v>0</v>
      </c>
      <c r="DA94" s="14">
        <f>IF($CY$2=Alapadat!$P94,Alapadat!$R94,0)</f>
        <v>0</v>
      </c>
      <c r="DB94" s="14">
        <f t="shared" si="144"/>
        <v>0</v>
      </c>
      <c r="DC94" s="14">
        <f t="shared" si="145"/>
        <v>0</v>
      </c>
      <c r="DD94" s="14">
        <f t="shared" si="146"/>
        <v>0</v>
      </c>
      <c r="DE94" s="14">
        <f t="shared" si="147"/>
        <v>0</v>
      </c>
      <c r="DF94" s="14">
        <f t="shared" si="148"/>
        <v>0</v>
      </c>
      <c r="DG94" s="14">
        <f t="shared" si="149"/>
        <v>0</v>
      </c>
      <c r="DI94" s="56">
        <f t="shared" si="150"/>
        <v>0</v>
      </c>
      <c r="DJ94" s="14">
        <f>Szilv($CY$2,Eredmény!$H$3,CZ94)</f>
        <v>0</v>
      </c>
      <c r="DK94" s="14">
        <f t="shared" si="151"/>
        <v>0</v>
      </c>
      <c r="DL94" s="14">
        <f t="shared" si="152"/>
        <v>0</v>
      </c>
      <c r="DO94" s="14">
        <f>IF($DN$2=Alapadat!$P94,Alapadat!$Q94,0)</f>
        <v>0</v>
      </c>
      <c r="DP94" s="14">
        <f>IF($DN$2=Alapadat!$P94,Alapadat!$R94,0)</f>
        <v>0</v>
      </c>
      <c r="DQ94" s="14">
        <f t="shared" si="153"/>
        <v>0</v>
      </c>
      <c r="DR94" s="14">
        <f t="shared" si="154"/>
        <v>0</v>
      </c>
      <c r="DS94" s="14">
        <f t="shared" si="155"/>
        <v>0</v>
      </c>
      <c r="DT94" s="14">
        <f t="shared" si="156"/>
        <v>0</v>
      </c>
      <c r="DU94" s="14">
        <f t="shared" si="157"/>
        <v>0</v>
      </c>
      <c r="DV94" s="14">
        <f t="shared" si="158"/>
        <v>0</v>
      </c>
      <c r="DX94" s="56">
        <f t="shared" si="159"/>
        <v>0</v>
      </c>
      <c r="DY94" s="14">
        <f>Szilv($DN$2,Eredmény!$H$3,DO94)</f>
        <v>0</v>
      </c>
      <c r="DZ94" s="14">
        <f t="shared" si="160"/>
        <v>0</v>
      </c>
      <c r="EA94" s="14">
        <f t="shared" si="161"/>
        <v>0</v>
      </c>
    </row>
    <row r="95" spans="2:168">
      <c r="B95" s="14">
        <f>IF($A$2=Alapadat!$P95,Alapadat!$Q95,0)</f>
        <v>0</v>
      </c>
      <c r="C95" s="14">
        <f>IF($A$2=Alapadat!$P95,Alapadat!$R95,0)</f>
        <v>0</v>
      </c>
      <c r="D95" s="14">
        <f t="shared" si="82"/>
        <v>0</v>
      </c>
      <c r="E95" s="14">
        <f t="shared" si="83"/>
        <v>0</v>
      </c>
      <c r="F95" s="14">
        <f t="shared" si="84"/>
        <v>0</v>
      </c>
      <c r="G95" s="14">
        <f t="shared" si="85"/>
        <v>0</v>
      </c>
      <c r="H95" s="14">
        <f t="shared" si="86"/>
        <v>0</v>
      </c>
      <c r="I95" s="14">
        <f t="shared" si="87"/>
        <v>0</v>
      </c>
      <c r="L95" s="56">
        <f t="shared" si="88"/>
        <v>0</v>
      </c>
      <c r="M95" s="14">
        <f>Szilv($A$2,Eredmény!$H$3,B95)</f>
        <v>0</v>
      </c>
      <c r="N95" s="14">
        <f t="shared" si="89"/>
        <v>0</v>
      </c>
      <c r="O95" s="14">
        <f t="shared" si="90"/>
        <v>0</v>
      </c>
      <c r="Q95" s="14">
        <f>IF($P$2=Alapadat!$P95,Alapadat!$Q95,0)</f>
        <v>0</v>
      </c>
      <c r="R95" s="14">
        <f>IF($P$2=Alapadat!$P95,Alapadat!$R95,0)</f>
        <v>0</v>
      </c>
      <c r="S95" s="14">
        <f t="shared" si="91"/>
        <v>0</v>
      </c>
      <c r="T95" s="14">
        <f t="shared" si="92"/>
        <v>0</v>
      </c>
      <c r="U95" s="14">
        <f t="shared" si="93"/>
        <v>0</v>
      </c>
      <c r="V95" s="14">
        <f t="shared" si="94"/>
        <v>0</v>
      </c>
      <c r="W95" s="14">
        <f t="shared" si="95"/>
        <v>0</v>
      </c>
      <c r="X95" s="14">
        <f t="shared" si="96"/>
        <v>0</v>
      </c>
      <c r="Z95" s="56">
        <f t="shared" si="162"/>
        <v>0</v>
      </c>
      <c r="AA95" s="14">
        <f>Szilv($P$2,Eredmény!$H$3,Q95)</f>
        <v>0</v>
      </c>
      <c r="AB95" s="14">
        <f t="shared" si="97"/>
        <v>0</v>
      </c>
      <c r="AC95" s="14">
        <f t="shared" si="98"/>
        <v>0</v>
      </c>
      <c r="AE95" s="14">
        <f>IF($AD$2=Alapadat!$P95,Alapadat!$Q95,0)</f>
        <v>0</v>
      </c>
      <c r="AF95" s="14">
        <f>IF($AD$2=Alapadat!$P95,Alapadat!$R95,0)</f>
        <v>0</v>
      </c>
      <c r="AG95" s="14">
        <f t="shared" si="99"/>
        <v>0</v>
      </c>
      <c r="AH95" s="14">
        <f t="shared" si="100"/>
        <v>0</v>
      </c>
      <c r="AI95" s="14">
        <f t="shared" si="101"/>
        <v>0</v>
      </c>
      <c r="AJ95" s="14">
        <f t="shared" si="102"/>
        <v>0</v>
      </c>
      <c r="AK95" s="14">
        <f t="shared" si="103"/>
        <v>0</v>
      </c>
      <c r="AL95" s="14">
        <f t="shared" si="104"/>
        <v>0</v>
      </c>
      <c r="AN95" s="56">
        <f t="shared" si="105"/>
        <v>0</v>
      </c>
      <c r="AO95" s="14">
        <f>Szilv($AD$2,Eredmény!$H$3,AE95)</f>
        <v>0</v>
      </c>
      <c r="AP95" s="14">
        <f t="shared" si="106"/>
        <v>0</v>
      </c>
      <c r="AQ95" s="14">
        <f t="shared" si="107"/>
        <v>0</v>
      </c>
      <c r="AS95" s="14">
        <f>IF($AR$2=Alapadat!$P95,Alapadat!$Q95,0)</f>
        <v>0</v>
      </c>
      <c r="AT95" s="14">
        <f>IF($AR$2=Alapadat!$P95,Alapadat!$R95,0)</f>
        <v>0</v>
      </c>
      <c r="AU95" s="14">
        <f t="shared" si="108"/>
        <v>0</v>
      </c>
      <c r="AV95" s="14">
        <f t="shared" si="109"/>
        <v>0</v>
      </c>
      <c r="AW95" s="14">
        <f t="shared" si="110"/>
        <v>0</v>
      </c>
      <c r="AX95" s="14">
        <f t="shared" si="111"/>
        <v>0</v>
      </c>
      <c r="AY95" s="14">
        <f t="shared" si="112"/>
        <v>0</v>
      </c>
      <c r="AZ95" s="14">
        <f t="shared" si="113"/>
        <v>0</v>
      </c>
      <c r="BB95" s="56">
        <f t="shared" si="114"/>
        <v>0</v>
      </c>
      <c r="BC95" s="14">
        <f>Szilv($AR$2,Eredmény!$H$3,AS95)</f>
        <v>0</v>
      </c>
      <c r="BD95" s="14">
        <f t="shared" si="115"/>
        <v>0</v>
      </c>
      <c r="BE95" s="14">
        <f t="shared" si="116"/>
        <v>0</v>
      </c>
      <c r="BG95" s="14">
        <f>IF($BF$2=Alapadat!$P95,Alapadat!$Q95,0)</f>
        <v>0</v>
      </c>
      <c r="BH95" s="14">
        <f>IF($BF$2=Alapadat!$P95,Alapadat!$R95,0)</f>
        <v>0</v>
      </c>
      <c r="BI95" s="14">
        <f t="shared" si="117"/>
        <v>0</v>
      </c>
      <c r="BJ95" s="14">
        <f t="shared" si="118"/>
        <v>0</v>
      </c>
      <c r="BK95" s="14">
        <f t="shared" si="119"/>
        <v>0</v>
      </c>
      <c r="BL95" s="14">
        <f t="shared" si="120"/>
        <v>0</v>
      </c>
      <c r="BM95" s="14">
        <f t="shared" si="121"/>
        <v>0</v>
      </c>
      <c r="BN95" s="14">
        <f t="shared" si="122"/>
        <v>0</v>
      </c>
      <c r="BP95" s="56">
        <f t="shared" si="123"/>
        <v>0</v>
      </c>
      <c r="BQ95" s="14">
        <f>Szilv($BF$2,Eredmény!$H$3,BG95)</f>
        <v>0</v>
      </c>
      <c r="BR95" s="14">
        <f t="shared" si="124"/>
        <v>0</v>
      </c>
      <c r="BS95" s="14">
        <f t="shared" si="125"/>
        <v>0</v>
      </c>
      <c r="BV95" s="14">
        <f>IF($BU$2=Alapadat!$P95,Alapadat!$Q95,0)</f>
        <v>0</v>
      </c>
      <c r="BW95" s="14">
        <f>IF($BU$2=Alapadat!$P95,Alapadat!$R95,0)</f>
        <v>0</v>
      </c>
      <c r="BX95" s="14">
        <f t="shared" si="126"/>
        <v>0</v>
      </c>
      <c r="BY95" s="14">
        <f t="shared" si="127"/>
        <v>0</v>
      </c>
      <c r="BZ95" s="14">
        <f t="shared" si="128"/>
        <v>0</v>
      </c>
      <c r="CA95" s="14">
        <f t="shared" si="129"/>
        <v>0</v>
      </c>
      <c r="CB95" s="14">
        <f t="shared" si="130"/>
        <v>0</v>
      </c>
      <c r="CC95" s="14">
        <f t="shared" si="131"/>
        <v>0</v>
      </c>
      <c r="CE95" s="56">
        <f t="shared" si="132"/>
        <v>0</v>
      </c>
      <c r="CF95" s="14">
        <f>Szilv($BU$2,Eredmény!$H$3,BV95)</f>
        <v>0</v>
      </c>
      <c r="CG95" s="14">
        <f t="shared" si="133"/>
        <v>0</v>
      </c>
      <c r="CH95" s="14">
        <f t="shared" si="134"/>
        <v>0</v>
      </c>
      <c r="CK95" s="14">
        <f>IF($CJ$2=Alapadat!$P95,Alapadat!$Q95,0)</f>
        <v>0</v>
      </c>
      <c r="CL95" s="14">
        <f>IF($CJ$2=Alapadat!$P95,Alapadat!$R95,0)</f>
        <v>0</v>
      </c>
      <c r="CM95" s="14">
        <f t="shared" si="135"/>
        <v>0</v>
      </c>
      <c r="CN95" s="14">
        <f t="shared" si="136"/>
        <v>0</v>
      </c>
      <c r="CO95" s="14">
        <f t="shared" si="137"/>
        <v>0</v>
      </c>
      <c r="CP95" s="14">
        <f t="shared" si="138"/>
        <v>0</v>
      </c>
      <c r="CQ95" s="14">
        <f t="shared" si="139"/>
        <v>0</v>
      </c>
      <c r="CR95" s="14">
        <f t="shared" si="140"/>
        <v>0</v>
      </c>
      <c r="CT95" s="56">
        <f t="shared" si="141"/>
        <v>0</v>
      </c>
      <c r="CU95" s="14">
        <f>Szilv($CJ$2,Eredmény!$H$3,CK95)</f>
        <v>0</v>
      </c>
      <c r="CV95" s="14">
        <f t="shared" si="142"/>
        <v>0</v>
      </c>
      <c r="CW95" s="14">
        <f t="shared" si="143"/>
        <v>0</v>
      </c>
      <c r="CZ95" s="14">
        <f>IF($CY$2=Alapadat!$P95,Alapadat!$Q95,0)</f>
        <v>0</v>
      </c>
      <c r="DA95" s="14">
        <f>IF($CY$2=Alapadat!$P95,Alapadat!$R95,0)</f>
        <v>0</v>
      </c>
      <c r="DB95" s="14">
        <f t="shared" si="144"/>
        <v>0</v>
      </c>
      <c r="DC95" s="14">
        <f t="shared" si="145"/>
        <v>0</v>
      </c>
      <c r="DD95" s="14">
        <f t="shared" si="146"/>
        <v>0</v>
      </c>
      <c r="DE95" s="14">
        <f t="shared" si="147"/>
        <v>0</v>
      </c>
      <c r="DF95" s="14">
        <f t="shared" si="148"/>
        <v>0</v>
      </c>
      <c r="DG95" s="14">
        <f t="shared" si="149"/>
        <v>0</v>
      </c>
      <c r="DI95" s="56">
        <f t="shared" si="150"/>
        <v>0</v>
      </c>
      <c r="DJ95" s="14">
        <f>Szilv($CY$2,Eredmény!$H$3,CZ95)</f>
        <v>0</v>
      </c>
      <c r="DK95" s="14">
        <f t="shared" si="151"/>
        <v>0</v>
      </c>
      <c r="DL95" s="14">
        <f t="shared" si="152"/>
        <v>0</v>
      </c>
      <c r="DO95" s="14">
        <f>IF($DN$2=Alapadat!$P95,Alapadat!$Q95,0)</f>
        <v>0</v>
      </c>
      <c r="DP95" s="14">
        <f>IF($DN$2=Alapadat!$P95,Alapadat!$R95,0)</f>
        <v>0</v>
      </c>
      <c r="DQ95" s="14">
        <f t="shared" si="153"/>
        <v>0</v>
      </c>
      <c r="DR95" s="14">
        <f t="shared" si="154"/>
        <v>0</v>
      </c>
      <c r="DS95" s="14">
        <f t="shared" si="155"/>
        <v>0</v>
      </c>
      <c r="DT95" s="14">
        <f t="shared" si="156"/>
        <v>0</v>
      </c>
      <c r="DU95" s="14">
        <f t="shared" si="157"/>
        <v>0</v>
      </c>
      <c r="DV95" s="14">
        <f t="shared" si="158"/>
        <v>0</v>
      </c>
      <c r="DX95" s="56">
        <f t="shared" si="159"/>
        <v>0</v>
      </c>
      <c r="DY95" s="14">
        <f>Szilv($DN$2,Eredmény!$H$3,DO95)</f>
        <v>0</v>
      </c>
      <c r="DZ95" s="14">
        <f t="shared" si="160"/>
        <v>0</v>
      </c>
      <c r="EA95" s="14">
        <f t="shared" si="161"/>
        <v>0</v>
      </c>
    </row>
    <row r="96" spans="2:168">
      <c r="B96" s="14">
        <f>IF($A$2=Alapadat!$P96,Alapadat!$Q96,0)</f>
        <v>0</v>
      </c>
      <c r="C96" s="14">
        <f>IF($A$2=Alapadat!$P96,Alapadat!$R96,0)</f>
        <v>0</v>
      </c>
      <c r="D96" s="14">
        <f t="shared" si="82"/>
        <v>0</v>
      </c>
      <c r="E96" s="14">
        <f t="shared" si="83"/>
        <v>0</v>
      </c>
      <c r="F96" s="14">
        <f t="shared" si="84"/>
        <v>0</v>
      </c>
      <c r="G96" s="14">
        <f t="shared" si="85"/>
        <v>0</v>
      </c>
      <c r="H96" s="14">
        <f t="shared" si="86"/>
        <v>0</v>
      </c>
      <c r="I96" s="14">
        <f t="shared" si="87"/>
        <v>0</v>
      </c>
      <c r="L96" s="56">
        <f t="shared" si="88"/>
        <v>0</v>
      </c>
      <c r="M96" s="14">
        <f>Szilv($A$2,Eredmény!$H$3,B96)</f>
        <v>0</v>
      </c>
      <c r="N96" s="14">
        <f t="shared" si="89"/>
        <v>0</v>
      </c>
      <c r="O96" s="14">
        <f t="shared" si="90"/>
        <v>0</v>
      </c>
      <c r="Q96" s="14">
        <f>IF($P$2=Alapadat!$P96,Alapadat!$Q96,0)</f>
        <v>0</v>
      </c>
      <c r="R96" s="14">
        <f>IF($P$2=Alapadat!$P96,Alapadat!$R96,0)</f>
        <v>0</v>
      </c>
      <c r="S96" s="14">
        <f t="shared" si="91"/>
        <v>0</v>
      </c>
      <c r="T96" s="14">
        <f t="shared" si="92"/>
        <v>0</v>
      </c>
      <c r="U96" s="14">
        <f t="shared" si="93"/>
        <v>0</v>
      </c>
      <c r="V96" s="14">
        <f t="shared" si="94"/>
        <v>0</v>
      </c>
      <c r="W96" s="14">
        <f t="shared" si="95"/>
        <v>0</v>
      </c>
      <c r="X96" s="14">
        <f t="shared" si="96"/>
        <v>0</v>
      </c>
      <c r="Z96" s="56">
        <f t="shared" si="162"/>
        <v>0</v>
      </c>
      <c r="AA96" s="14">
        <f>Szilv($P$2,Eredmény!$H$3,Q96)</f>
        <v>0</v>
      </c>
      <c r="AB96" s="14">
        <f t="shared" si="97"/>
        <v>0</v>
      </c>
      <c r="AC96" s="14">
        <f t="shared" si="98"/>
        <v>0</v>
      </c>
      <c r="AE96" s="14">
        <f>IF($AD$2=Alapadat!$P96,Alapadat!$Q96,0)</f>
        <v>0</v>
      </c>
      <c r="AF96" s="14">
        <f>IF($AD$2=Alapadat!$P96,Alapadat!$R96,0)</f>
        <v>0</v>
      </c>
      <c r="AG96" s="14">
        <f t="shared" si="99"/>
        <v>0</v>
      </c>
      <c r="AH96" s="14">
        <f t="shared" si="100"/>
        <v>0</v>
      </c>
      <c r="AI96" s="14">
        <f t="shared" si="101"/>
        <v>0</v>
      </c>
      <c r="AJ96" s="14">
        <f t="shared" si="102"/>
        <v>0</v>
      </c>
      <c r="AK96" s="14">
        <f t="shared" si="103"/>
        <v>0</v>
      </c>
      <c r="AL96" s="14">
        <f t="shared" si="104"/>
        <v>0</v>
      </c>
      <c r="AN96" s="56">
        <f t="shared" si="105"/>
        <v>0</v>
      </c>
      <c r="AO96" s="14">
        <f>Szilv($AD$2,Eredmény!$H$3,AE96)</f>
        <v>0</v>
      </c>
      <c r="AP96" s="14">
        <f t="shared" si="106"/>
        <v>0</v>
      </c>
      <c r="AQ96" s="14">
        <f t="shared" si="107"/>
        <v>0</v>
      </c>
      <c r="AS96" s="14">
        <f>IF($AR$2=Alapadat!$P96,Alapadat!$Q96,0)</f>
        <v>0</v>
      </c>
      <c r="AT96" s="14">
        <f>IF($AR$2=Alapadat!$P96,Alapadat!$R96,0)</f>
        <v>0</v>
      </c>
      <c r="AU96" s="14">
        <f t="shared" si="108"/>
        <v>0</v>
      </c>
      <c r="AV96" s="14">
        <f t="shared" si="109"/>
        <v>0</v>
      </c>
      <c r="AW96" s="14">
        <f t="shared" si="110"/>
        <v>0</v>
      </c>
      <c r="AX96" s="14">
        <f t="shared" si="111"/>
        <v>0</v>
      </c>
      <c r="AY96" s="14">
        <f t="shared" si="112"/>
        <v>0</v>
      </c>
      <c r="AZ96" s="14">
        <f t="shared" si="113"/>
        <v>0</v>
      </c>
      <c r="BB96" s="56">
        <f t="shared" si="114"/>
        <v>0</v>
      </c>
      <c r="BC96" s="14">
        <f>Szilv($AR$2,Eredmény!$H$3,AS96)</f>
        <v>0</v>
      </c>
      <c r="BD96" s="14">
        <f t="shared" si="115"/>
        <v>0</v>
      </c>
      <c r="BE96" s="14">
        <f t="shared" si="116"/>
        <v>0</v>
      </c>
      <c r="BG96" s="14">
        <f>IF($BF$2=Alapadat!$P96,Alapadat!$Q96,0)</f>
        <v>0</v>
      </c>
      <c r="BH96" s="14">
        <f>IF($BF$2=Alapadat!$P96,Alapadat!$R96,0)</f>
        <v>0</v>
      </c>
      <c r="BI96" s="14">
        <f t="shared" si="117"/>
        <v>0</v>
      </c>
      <c r="BJ96" s="14">
        <f t="shared" si="118"/>
        <v>0</v>
      </c>
      <c r="BK96" s="14">
        <f t="shared" si="119"/>
        <v>0</v>
      </c>
      <c r="BL96" s="14">
        <f t="shared" si="120"/>
        <v>0</v>
      </c>
      <c r="BM96" s="14">
        <f t="shared" si="121"/>
        <v>0</v>
      </c>
      <c r="BN96" s="14">
        <f t="shared" si="122"/>
        <v>0</v>
      </c>
      <c r="BP96" s="56">
        <f t="shared" si="123"/>
        <v>0</v>
      </c>
      <c r="BQ96" s="14">
        <f>Szilv($BF$2,Eredmény!$H$3,BG96)</f>
        <v>0</v>
      </c>
      <c r="BR96" s="14">
        <f t="shared" si="124"/>
        <v>0</v>
      </c>
      <c r="BS96" s="14">
        <f t="shared" si="125"/>
        <v>0</v>
      </c>
      <c r="BV96" s="14">
        <f>IF($BU$2=Alapadat!$P96,Alapadat!$Q96,0)</f>
        <v>0</v>
      </c>
      <c r="BW96" s="14">
        <f>IF($BU$2=Alapadat!$P96,Alapadat!$R96,0)</f>
        <v>0</v>
      </c>
      <c r="BX96" s="14">
        <f t="shared" si="126"/>
        <v>0</v>
      </c>
      <c r="BY96" s="14">
        <f t="shared" si="127"/>
        <v>0</v>
      </c>
      <c r="BZ96" s="14">
        <f t="shared" si="128"/>
        <v>0</v>
      </c>
      <c r="CA96" s="14">
        <f t="shared" si="129"/>
        <v>0</v>
      </c>
      <c r="CB96" s="14">
        <f t="shared" si="130"/>
        <v>0</v>
      </c>
      <c r="CC96" s="14">
        <f t="shared" si="131"/>
        <v>0</v>
      </c>
      <c r="CE96" s="56">
        <f t="shared" si="132"/>
        <v>0</v>
      </c>
      <c r="CF96" s="14">
        <f>Szilv($BU$2,Eredmény!$H$3,BV96)</f>
        <v>0</v>
      </c>
      <c r="CG96" s="14">
        <f t="shared" si="133"/>
        <v>0</v>
      </c>
      <c r="CH96" s="14">
        <f t="shared" si="134"/>
        <v>0</v>
      </c>
      <c r="CK96" s="14">
        <f>IF($CJ$2=Alapadat!$P96,Alapadat!$Q96,0)</f>
        <v>0</v>
      </c>
      <c r="CL96" s="14">
        <f>IF($CJ$2=Alapadat!$P96,Alapadat!$R96,0)</f>
        <v>0</v>
      </c>
      <c r="CM96" s="14">
        <f t="shared" si="135"/>
        <v>0</v>
      </c>
      <c r="CN96" s="14">
        <f t="shared" si="136"/>
        <v>0</v>
      </c>
      <c r="CO96" s="14">
        <f t="shared" si="137"/>
        <v>0</v>
      </c>
      <c r="CP96" s="14">
        <f t="shared" si="138"/>
        <v>0</v>
      </c>
      <c r="CQ96" s="14">
        <f t="shared" si="139"/>
        <v>0</v>
      </c>
      <c r="CR96" s="14">
        <f t="shared" si="140"/>
        <v>0</v>
      </c>
      <c r="CT96" s="56">
        <f t="shared" si="141"/>
        <v>0</v>
      </c>
      <c r="CU96" s="14">
        <f>Szilv($CJ$2,Eredmény!$H$3,CK96)</f>
        <v>0</v>
      </c>
      <c r="CV96" s="14">
        <f t="shared" si="142"/>
        <v>0</v>
      </c>
      <c r="CW96" s="14">
        <f t="shared" si="143"/>
        <v>0</v>
      </c>
      <c r="CZ96" s="14">
        <f>IF($CY$2=Alapadat!$P96,Alapadat!$Q96,0)</f>
        <v>0</v>
      </c>
      <c r="DA96" s="14">
        <f>IF($CY$2=Alapadat!$P96,Alapadat!$R96,0)</f>
        <v>0</v>
      </c>
      <c r="DB96" s="14">
        <f t="shared" si="144"/>
        <v>0</v>
      </c>
      <c r="DC96" s="14">
        <f t="shared" si="145"/>
        <v>0</v>
      </c>
      <c r="DD96" s="14">
        <f t="shared" si="146"/>
        <v>0</v>
      </c>
      <c r="DE96" s="14">
        <f t="shared" si="147"/>
        <v>0</v>
      </c>
      <c r="DF96" s="14">
        <f t="shared" si="148"/>
        <v>0</v>
      </c>
      <c r="DG96" s="14">
        <f t="shared" si="149"/>
        <v>0</v>
      </c>
      <c r="DI96" s="56">
        <f t="shared" si="150"/>
        <v>0</v>
      </c>
      <c r="DJ96" s="14">
        <f>Szilv($CY$2,Eredmény!$H$3,CZ96)</f>
        <v>0</v>
      </c>
      <c r="DK96" s="14">
        <f t="shared" si="151"/>
        <v>0</v>
      </c>
      <c r="DL96" s="14">
        <f t="shared" si="152"/>
        <v>0</v>
      </c>
      <c r="DO96" s="14">
        <f>IF($DN$2=Alapadat!$P96,Alapadat!$Q96,0)</f>
        <v>0</v>
      </c>
      <c r="DP96" s="14">
        <f>IF($DN$2=Alapadat!$P96,Alapadat!$R96,0)</f>
        <v>0</v>
      </c>
      <c r="DQ96" s="14">
        <f t="shared" si="153"/>
        <v>0</v>
      </c>
      <c r="DR96" s="14">
        <f t="shared" si="154"/>
        <v>0</v>
      </c>
      <c r="DS96" s="14">
        <f t="shared" si="155"/>
        <v>0</v>
      </c>
      <c r="DT96" s="14">
        <f t="shared" si="156"/>
        <v>0</v>
      </c>
      <c r="DU96" s="14">
        <f t="shared" si="157"/>
        <v>0</v>
      </c>
      <c r="DV96" s="14">
        <f t="shared" si="158"/>
        <v>0</v>
      </c>
      <c r="DX96" s="56">
        <f t="shared" si="159"/>
        <v>0</v>
      </c>
      <c r="DY96" s="14">
        <f>Szilv($DN$2,Eredmény!$H$3,DO96)</f>
        <v>0</v>
      </c>
      <c r="DZ96" s="14">
        <f t="shared" si="160"/>
        <v>0</v>
      </c>
      <c r="EA96" s="14">
        <f t="shared" si="161"/>
        <v>0</v>
      </c>
    </row>
    <row r="97" spans="2:131">
      <c r="B97" s="14">
        <f>IF($A$2=Alapadat!$P97,Alapadat!$Q97,0)</f>
        <v>0</v>
      </c>
      <c r="C97" s="14">
        <f>IF($A$2=Alapadat!$P97,Alapadat!$R97,0)</f>
        <v>0</v>
      </c>
      <c r="D97" s="14">
        <f t="shared" si="82"/>
        <v>0</v>
      </c>
      <c r="E97" s="14">
        <f t="shared" si="83"/>
        <v>0</v>
      </c>
      <c r="F97" s="14">
        <f t="shared" si="84"/>
        <v>0</v>
      </c>
      <c r="G97" s="14">
        <f t="shared" si="85"/>
        <v>0</v>
      </c>
      <c r="H97" s="14">
        <f t="shared" si="86"/>
        <v>0</v>
      </c>
      <c r="I97" s="14">
        <f t="shared" si="87"/>
        <v>0</v>
      </c>
      <c r="L97" s="56">
        <f t="shared" si="88"/>
        <v>0</v>
      </c>
      <c r="M97" s="14">
        <f>Szilv($A$2,Eredmény!$H$3,B97)</f>
        <v>0</v>
      </c>
      <c r="N97" s="14">
        <f t="shared" si="89"/>
        <v>0</v>
      </c>
      <c r="O97" s="14">
        <f t="shared" si="90"/>
        <v>0</v>
      </c>
      <c r="Q97" s="14">
        <f>IF($P$2=Alapadat!$P97,Alapadat!$Q97,0)</f>
        <v>0</v>
      </c>
      <c r="R97" s="14">
        <f>IF($P$2=Alapadat!$P97,Alapadat!$R97,0)</f>
        <v>0</v>
      </c>
      <c r="S97" s="14">
        <f t="shared" si="91"/>
        <v>0</v>
      </c>
      <c r="T97" s="14">
        <f t="shared" si="92"/>
        <v>0</v>
      </c>
      <c r="U97" s="14">
        <f t="shared" si="93"/>
        <v>0</v>
      </c>
      <c r="V97" s="14">
        <f t="shared" si="94"/>
        <v>0</v>
      </c>
      <c r="W97" s="14">
        <f t="shared" si="95"/>
        <v>0</v>
      </c>
      <c r="X97" s="14">
        <f t="shared" si="96"/>
        <v>0</v>
      </c>
      <c r="Z97" s="56">
        <f t="shared" si="162"/>
        <v>0</v>
      </c>
      <c r="AA97" s="14">
        <f>Szilv($P$2,Eredmény!$H$3,Q97)</f>
        <v>0</v>
      </c>
      <c r="AB97" s="14">
        <f t="shared" si="97"/>
        <v>0</v>
      </c>
      <c r="AC97" s="14">
        <f t="shared" si="98"/>
        <v>0</v>
      </c>
      <c r="AE97" s="14">
        <f>IF($AD$2=Alapadat!$P97,Alapadat!$Q97,0)</f>
        <v>0</v>
      </c>
      <c r="AF97" s="14">
        <f>IF($AD$2=Alapadat!$P97,Alapadat!$R97,0)</f>
        <v>0</v>
      </c>
      <c r="AG97" s="14">
        <f t="shared" si="99"/>
        <v>0</v>
      </c>
      <c r="AH97" s="14">
        <f t="shared" si="100"/>
        <v>0</v>
      </c>
      <c r="AI97" s="14">
        <f t="shared" si="101"/>
        <v>0</v>
      </c>
      <c r="AJ97" s="14">
        <f t="shared" si="102"/>
        <v>0</v>
      </c>
      <c r="AK97" s="14">
        <f t="shared" si="103"/>
        <v>0</v>
      </c>
      <c r="AL97" s="14">
        <f t="shared" si="104"/>
        <v>0</v>
      </c>
      <c r="AN97" s="56">
        <f t="shared" si="105"/>
        <v>0</v>
      </c>
      <c r="AO97" s="14">
        <f>Szilv($AD$2,Eredmény!$H$3,AE97)</f>
        <v>0</v>
      </c>
      <c r="AP97" s="14">
        <f t="shared" si="106"/>
        <v>0</v>
      </c>
      <c r="AQ97" s="14">
        <f t="shared" si="107"/>
        <v>0</v>
      </c>
      <c r="AS97" s="14">
        <f>IF($AR$2=Alapadat!$P97,Alapadat!$Q97,0)</f>
        <v>0</v>
      </c>
      <c r="AT97" s="14">
        <f>IF($AR$2=Alapadat!$P97,Alapadat!$R97,0)</f>
        <v>0</v>
      </c>
      <c r="AU97" s="14">
        <f t="shared" si="108"/>
        <v>0</v>
      </c>
      <c r="AV97" s="14">
        <f t="shared" si="109"/>
        <v>0</v>
      </c>
      <c r="AW97" s="14">
        <f t="shared" si="110"/>
        <v>0</v>
      </c>
      <c r="AX97" s="14">
        <f t="shared" si="111"/>
        <v>0</v>
      </c>
      <c r="AY97" s="14">
        <f t="shared" si="112"/>
        <v>0</v>
      </c>
      <c r="AZ97" s="14">
        <f t="shared" si="113"/>
        <v>0</v>
      </c>
      <c r="BB97" s="56">
        <f t="shared" si="114"/>
        <v>0</v>
      </c>
      <c r="BC97" s="14">
        <f>Szilv($AR$2,Eredmény!$H$3,AS97)</f>
        <v>0</v>
      </c>
      <c r="BD97" s="14">
        <f t="shared" si="115"/>
        <v>0</v>
      </c>
      <c r="BE97" s="14">
        <f t="shared" si="116"/>
        <v>0</v>
      </c>
      <c r="BG97" s="14">
        <f>IF($BF$2=Alapadat!$P97,Alapadat!$Q97,0)</f>
        <v>0</v>
      </c>
      <c r="BH97" s="14">
        <f>IF($BF$2=Alapadat!$P97,Alapadat!$R97,0)</f>
        <v>0</v>
      </c>
      <c r="BI97" s="14">
        <f t="shared" si="117"/>
        <v>0</v>
      </c>
      <c r="BJ97" s="14">
        <f t="shared" si="118"/>
        <v>0</v>
      </c>
      <c r="BK97" s="14">
        <f t="shared" si="119"/>
        <v>0</v>
      </c>
      <c r="BL97" s="14">
        <f t="shared" si="120"/>
        <v>0</v>
      </c>
      <c r="BM97" s="14">
        <f t="shared" si="121"/>
        <v>0</v>
      </c>
      <c r="BN97" s="14">
        <f t="shared" si="122"/>
        <v>0</v>
      </c>
      <c r="BP97" s="56">
        <f t="shared" si="123"/>
        <v>0</v>
      </c>
      <c r="BQ97" s="14">
        <f>Szilv($BF$2,Eredmény!$H$3,BG97)</f>
        <v>0</v>
      </c>
      <c r="BR97" s="14">
        <f t="shared" si="124"/>
        <v>0</v>
      </c>
      <c r="BS97" s="14">
        <f t="shared" si="125"/>
        <v>0</v>
      </c>
      <c r="BV97" s="14">
        <f>IF($BU$2=Alapadat!$P97,Alapadat!$Q97,0)</f>
        <v>0</v>
      </c>
      <c r="BW97" s="14">
        <f>IF($BU$2=Alapadat!$P97,Alapadat!$R97,0)</f>
        <v>0</v>
      </c>
      <c r="BX97" s="14">
        <f t="shared" si="126"/>
        <v>0</v>
      </c>
      <c r="BY97" s="14">
        <f t="shared" si="127"/>
        <v>0</v>
      </c>
      <c r="BZ97" s="14">
        <f t="shared" si="128"/>
        <v>0</v>
      </c>
      <c r="CA97" s="14">
        <f t="shared" si="129"/>
        <v>0</v>
      </c>
      <c r="CB97" s="14">
        <f t="shared" si="130"/>
        <v>0</v>
      </c>
      <c r="CC97" s="14">
        <f t="shared" si="131"/>
        <v>0</v>
      </c>
      <c r="CE97" s="56">
        <f t="shared" si="132"/>
        <v>0</v>
      </c>
      <c r="CF97" s="14">
        <f>Szilv($BU$2,Eredmény!$H$3,BV97)</f>
        <v>0</v>
      </c>
      <c r="CG97" s="14">
        <f t="shared" si="133"/>
        <v>0</v>
      </c>
      <c r="CH97" s="14">
        <f t="shared" si="134"/>
        <v>0</v>
      </c>
      <c r="CK97" s="14">
        <f>IF($CJ$2=Alapadat!$P97,Alapadat!$Q97,0)</f>
        <v>0</v>
      </c>
      <c r="CL97" s="14">
        <f>IF($CJ$2=Alapadat!$P97,Alapadat!$R97,0)</f>
        <v>0</v>
      </c>
      <c r="CM97" s="14">
        <f t="shared" si="135"/>
        <v>0</v>
      </c>
      <c r="CN97" s="14">
        <f t="shared" si="136"/>
        <v>0</v>
      </c>
      <c r="CO97" s="14">
        <f t="shared" si="137"/>
        <v>0</v>
      </c>
      <c r="CP97" s="14">
        <f t="shared" si="138"/>
        <v>0</v>
      </c>
      <c r="CQ97" s="14">
        <f t="shared" si="139"/>
        <v>0</v>
      </c>
      <c r="CR97" s="14">
        <f t="shared" si="140"/>
        <v>0</v>
      </c>
      <c r="CT97" s="56">
        <f t="shared" si="141"/>
        <v>0</v>
      </c>
      <c r="CU97" s="14">
        <f>Szilv($CJ$2,Eredmény!$H$3,CK97)</f>
        <v>0</v>
      </c>
      <c r="CV97" s="14">
        <f t="shared" si="142"/>
        <v>0</v>
      </c>
      <c r="CW97" s="14">
        <f t="shared" si="143"/>
        <v>0</v>
      </c>
      <c r="CZ97" s="14">
        <f>IF($CY$2=Alapadat!$P97,Alapadat!$Q97,0)</f>
        <v>0</v>
      </c>
      <c r="DA97" s="14">
        <f>IF($CY$2=Alapadat!$P97,Alapadat!$R97,0)</f>
        <v>0</v>
      </c>
      <c r="DB97" s="14">
        <f t="shared" si="144"/>
        <v>0</v>
      </c>
      <c r="DC97" s="14">
        <f t="shared" si="145"/>
        <v>0</v>
      </c>
      <c r="DD97" s="14">
        <f t="shared" si="146"/>
        <v>0</v>
      </c>
      <c r="DE97" s="14">
        <f t="shared" si="147"/>
        <v>0</v>
      </c>
      <c r="DF97" s="14">
        <f t="shared" si="148"/>
        <v>0</v>
      </c>
      <c r="DG97" s="14">
        <f t="shared" si="149"/>
        <v>0</v>
      </c>
      <c r="DI97" s="56">
        <f t="shared" si="150"/>
        <v>0</v>
      </c>
      <c r="DJ97" s="14">
        <f>Szilv($CY$2,Eredmény!$H$3,CZ97)</f>
        <v>0</v>
      </c>
      <c r="DK97" s="14">
        <f t="shared" si="151"/>
        <v>0</v>
      </c>
      <c r="DL97" s="14">
        <f t="shared" si="152"/>
        <v>0</v>
      </c>
      <c r="DO97" s="14">
        <f>IF($DN$2=Alapadat!$P97,Alapadat!$Q97,0)</f>
        <v>0</v>
      </c>
      <c r="DP97" s="14">
        <f>IF($DN$2=Alapadat!$P97,Alapadat!$R97,0)</f>
        <v>0</v>
      </c>
      <c r="DQ97" s="14">
        <f t="shared" si="153"/>
        <v>0</v>
      </c>
      <c r="DR97" s="14">
        <f t="shared" si="154"/>
        <v>0</v>
      </c>
      <c r="DS97" s="14">
        <f t="shared" si="155"/>
        <v>0</v>
      </c>
      <c r="DT97" s="14">
        <f t="shared" si="156"/>
        <v>0</v>
      </c>
      <c r="DU97" s="14">
        <f t="shared" si="157"/>
        <v>0</v>
      </c>
      <c r="DV97" s="14">
        <f t="shared" si="158"/>
        <v>0</v>
      </c>
      <c r="DX97" s="56">
        <f t="shared" si="159"/>
        <v>0</v>
      </c>
      <c r="DY97" s="14">
        <f>Szilv($DN$2,Eredmény!$H$3,DO97)</f>
        <v>0</v>
      </c>
      <c r="DZ97" s="14">
        <f t="shared" si="160"/>
        <v>0</v>
      </c>
      <c r="EA97" s="14">
        <f t="shared" si="161"/>
        <v>0</v>
      </c>
    </row>
    <row r="98" spans="2:131">
      <c r="B98" s="14">
        <f>IF($A$2=Alapadat!$P98,Alapadat!$Q98,0)</f>
        <v>0</v>
      </c>
      <c r="C98" s="14">
        <f>IF($A$2=Alapadat!$P98,Alapadat!$R98,0)</f>
        <v>0</v>
      </c>
      <c r="D98" s="14">
        <f t="shared" si="82"/>
        <v>0</v>
      </c>
      <c r="E98" s="14">
        <f t="shared" si="83"/>
        <v>0</v>
      </c>
      <c r="F98" s="14">
        <f t="shared" si="84"/>
        <v>0</v>
      </c>
      <c r="G98" s="14">
        <f t="shared" si="85"/>
        <v>0</v>
      </c>
      <c r="H98" s="14">
        <f t="shared" si="86"/>
        <v>0</v>
      </c>
      <c r="I98" s="14">
        <f t="shared" si="87"/>
        <v>0</v>
      </c>
      <c r="L98" s="56">
        <f t="shared" si="88"/>
        <v>0</v>
      </c>
      <c r="M98" s="14">
        <f>Szilv($A$2,Eredmény!$H$3,B98)</f>
        <v>0</v>
      </c>
      <c r="N98" s="14">
        <f t="shared" si="89"/>
        <v>0</v>
      </c>
      <c r="O98" s="14">
        <f t="shared" si="90"/>
        <v>0</v>
      </c>
      <c r="Q98" s="14">
        <f>IF($P$2=Alapadat!$P98,Alapadat!$Q98,0)</f>
        <v>0</v>
      </c>
      <c r="R98" s="14">
        <f>IF($P$2=Alapadat!$P98,Alapadat!$R98,0)</f>
        <v>0</v>
      </c>
      <c r="S98" s="14">
        <f t="shared" si="91"/>
        <v>0</v>
      </c>
      <c r="T98" s="14">
        <f t="shared" si="92"/>
        <v>0</v>
      </c>
      <c r="U98" s="14">
        <f t="shared" si="93"/>
        <v>0</v>
      </c>
      <c r="V98" s="14">
        <f t="shared" si="94"/>
        <v>0</v>
      </c>
      <c r="W98" s="14">
        <f t="shared" si="95"/>
        <v>0</v>
      </c>
      <c r="X98" s="14">
        <f t="shared" si="96"/>
        <v>0</v>
      </c>
      <c r="Z98" s="56">
        <f t="shared" si="162"/>
        <v>0</v>
      </c>
      <c r="AA98" s="14">
        <f>Szilv($P$2,Eredmény!$H$3,Q98)</f>
        <v>0</v>
      </c>
      <c r="AB98" s="14">
        <f t="shared" si="97"/>
        <v>0</v>
      </c>
      <c r="AC98" s="14">
        <f t="shared" si="98"/>
        <v>0</v>
      </c>
      <c r="AE98" s="14">
        <f>IF($AD$2=Alapadat!$P98,Alapadat!$Q98,0)</f>
        <v>0</v>
      </c>
      <c r="AF98" s="14">
        <f>IF($AD$2=Alapadat!$P98,Alapadat!$R98,0)</f>
        <v>0</v>
      </c>
      <c r="AG98" s="14">
        <f t="shared" si="99"/>
        <v>0</v>
      </c>
      <c r="AH98" s="14">
        <f t="shared" si="100"/>
        <v>0</v>
      </c>
      <c r="AI98" s="14">
        <f t="shared" si="101"/>
        <v>0</v>
      </c>
      <c r="AJ98" s="14">
        <f t="shared" si="102"/>
        <v>0</v>
      </c>
      <c r="AK98" s="14">
        <f t="shared" si="103"/>
        <v>0</v>
      </c>
      <c r="AL98" s="14">
        <f t="shared" si="104"/>
        <v>0</v>
      </c>
      <c r="AN98" s="56">
        <f t="shared" si="105"/>
        <v>0</v>
      </c>
      <c r="AO98" s="14">
        <f>Szilv($AD$2,Eredmény!$H$3,AE98)</f>
        <v>0</v>
      </c>
      <c r="AP98" s="14">
        <f t="shared" si="106"/>
        <v>0</v>
      </c>
      <c r="AQ98" s="14">
        <f t="shared" si="107"/>
        <v>0</v>
      </c>
      <c r="AS98" s="14">
        <f>IF($AR$2=Alapadat!$P98,Alapadat!$Q98,0)</f>
        <v>0</v>
      </c>
      <c r="AT98" s="14">
        <f>IF($AR$2=Alapadat!$P98,Alapadat!$R98,0)</f>
        <v>0</v>
      </c>
      <c r="AU98" s="14">
        <f t="shared" si="108"/>
        <v>0</v>
      </c>
      <c r="AV98" s="14">
        <f t="shared" si="109"/>
        <v>0</v>
      </c>
      <c r="AW98" s="14">
        <f t="shared" si="110"/>
        <v>0</v>
      </c>
      <c r="AX98" s="14">
        <f t="shared" si="111"/>
        <v>0</v>
      </c>
      <c r="AY98" s="14">
        <f t="shared" si="112"/>
        <v>0</v>
      </c>
      <c r="AZ98" s="14">
        <f t="shared" si="113"/>
        <v>0</v>
      </c>
      <c r="BB98" s="56">
        <f t="shared" si="114"/>
        <v>0</v>
      </c>
      <c r="BC98" s="14">
        <f>Szilv($AR$2,Eredmény!$H$3,AS98)</f>
        <v>0</v>
      </c>
      <c r="BD98" s="14">
        <f t="shared" si="115"/>
        <v>0</v>
      </c>
      <c r="BE98" s="14">
        <f t="shared" si="116"/>
        <v>0</v>
      </c>
      <c r="BG98" s="14">
        <f>IF($BF$2=Alapadat!$P98,Alapadat!$Q98,0)</f>
        <v>0</v>
      </c>
      <c r="BH98" s="14">
        <f>IF($BF$2=Alapadat!$P98,Alapadat!$R98,0)</f>
        <v>0</v>
      </c>
      <c r="BI98" s="14">
        <f t="shared" si="117"/>
        <v>0</v>
      </c>
      <c r="BJ98" s="14">
        <f t="shared" si="118"/>
        <v>0</v>
      </c>
      <c r="BK98" s="14">
        <f t="shared" si="119"/>
        <v>0</v>
      </c>
      <c r="BL98" s="14">
        <f t="shared" si="120"/>
        <v>0</v>
      </c>
      <c r="BM98" s="14">
        <f t="shared" si="121"/>
        <v>0</v>
      </c>
      <c r="BN98" s="14">
        <f t="shared" si="122"/>
        <v>0</v>
      </c>
      <c r="BP98" s="56">
        <f t="shared" si="123"/>
        <v>0</v>
      </c>
      <c r="BQ98" s="14">
        <f>Szilv($BF$2,Eredmény!$H$3,BG98)</f>
        <v>0</v>
      </c>
      <c r="BR98" s="14">
        <f t="shared" si="124"/>
        <v>0</v>
      </c>
      <c r="BS98" s="14">
        <f t="shared" si="125"/>
        <v>0</v>
      </c>
      <c r="BV98" s="14">
        <f>IF($BU$2=Alapadat!$P98,Alapadat!$Q98,0)</f>
        <v>0</v>
      </c>
      <c r="BW98" s="14">
        <f>IF($BU$2=Alapadat!$P98,Alapadat!$R98,0)</f>
        <v>0</v>
      </c>
      <c r="BX98" s="14">
        <f t="shared" si="126"/>
        <v>0</v>
      </c>
      <c r="BY98" s="14">
        <f t="shared" si="127"/>
        <v>0</v>
      </c>
      <c r="BZ98" s="14">
        <f t="shared" si="128"/>
        <v>0</v>
      </c>
      <c r="CA98" s="14">
        <f t="shared" si="129"/>
        <v>0</v>
      </c>
      <c r="CB98" s="14">
        <f t="shared" si="130"/>
        <v>0</v>
      </c>
      <c r="CC98" s="14">
        <f t="shared" si="131"/>
        <v>0</v>
      </c>
      <c r="CE98" s="56">
        <f t="shared" si="132"/>
        <v>0</v>
      </c>
      <c r="CF98" s="14">
        <f>Szilv($BU$2,Eredmény!$H$3,BV98)</f>
        <v>0</v>
      </c>
      <c r="CG98" s="14">
        <f t="shared" si="133"/>
        <v>0</v>
      </c>
      <c r="CH98" s="14">
        <f t="shared" si="134"/>
        <v>0</v>
      </c>
      <c r="CK98" s="14">
        <f>IF($CJ$2=Alapadat!$P98,Alapadat!$Q98,0)</f>
        <v>0</v>
      </c>
      <c r="CL98" s="14">
        <f>IF($CJ$2=Alapadat!$P98,Alapadat!$R98,0)</f>
        <v>0</v>
      </c>
      <c r="CM98" s="14">
        <f t="shared" si="135"/>
        <v>0</v>
      </c>
      <c r="CN98" s="14">
        <f t="shared" si="136"/>
        <v>0</v>
      </c>
      <c r="CO98" s="14">
        <f t="shared" si="137"/>
        <v>0</v>
      </c>
      <c r="CP98" s="14">
        <f t="shared" si="138"/>
        <v>0</v>
      </c>
      <c r="CQ98" s="14">
        <f t="shared" si="139"/>
        <v>0</v>
      </c>
      <c r="CR98" s="14">
        <f t="shared" si="140"/>
        <v>0</v>
      </c>
      <c r="CT98" s="56">
        <f t="shared" si="141"/>
        <v>0</v>
      </c>
      <c r="CU98" s="14">
        <f>Szilv($CJ$2,Eredmény!$H$3,CK98)</f>
        <v>0</v>
      </c>
      <c r="CV98" s="14">
        <f t="shared" si="142"/>
        <v>0</v>
      </c>
      <c r="CW98" s="14">
        <f t="shared" si="143"/>
        <v>0</v>
      </c>
      <c r="CZ98" s="14">
        <f>IF($CY$2=Alapadat!$P98,Alapadat!$Q98,0)</f>
        <v>0</v>
      </c>
      <c r="DA98" s="14">
        <f>IF($CY$2=Alapadat!$P98,Alapadat!$R98,0)</f>
        <v>0</v>
      </c>
      <c r="DB98" s="14">
        <f t="shared" si="144"/>
        <v>0</v>
      </c>
      <c r="DC98" s="14">
        <f t="shared" si="145"/>
        <v>0</v>
      </c>
      <c r="DD98" s="14">
        <f t="shared" si="146"/>
        <v>0</v>
      </c>
      <c r="DE98" s="14">
        <f t="shared" si="147"/>
        <v>0</v>
      </c>
      <c r="DF98" s="14">
        <f t="shared" si="148"/>
        <v>0</v>
      </c>
      <c r="DG98" s="14">
        <f t="shared" si="149"/>
        <v>0</v>
      </c>
      <c r="DI98" s="56">
        <f t="shared" si="150"/>
        <v>0</v>
      </c>
      <c r="DJ98" s="14">
        <f>Szilv($CY$2,Eredmény!$H$3,CZ98)</f>
        <v>0</v>
      </c>
      <c r="DK98" s="14">
        <f t="shared" si="151"/>
        <v>0</v>
      </c>
      <c r="DL98" s="14">
        <f t="shared" si="152"/>
        <v>0</v>
      </c>
      <c r="DO98" s="14">
        <f>IF($DN$2=Alapadat!$P98,Alapadat!$Q98,0)</f>
        <v>0</v>
      </c>
      <c r="DP98" s="14">
        <f>IF($DN$2=Alapadat!$P98,Alapadat!$R98,0)</f>
        <v>0</v>
      </c>
      <c r="DQ98" s="14">
        <f t="shared" si="153"/>
        <v>0</v>
      </c>
      <c r="DR98" s="14">
        <f t="shared" si="154"/>
        <v>0</v>
      </c>
      <c r="DS98" s="14">
        <f t="shared" si="155"/>
        <v>0</v>
      </c>
      <c r="DT98" s="14">
        <f t="shared" si="156"/>
        <v>0</v>
      </c>
      <c r="DU98" s="14">
        <f t="shared" si="157"/>
        <v>0</v>
      </c>
      <c r="DV98" s="14">
        <f t="shared" si="158"/>
        <v>0</v>
      </c>
      <c r="DX98" s="56">
        <f t="shared" si="159"/>
        <v>0</v>
      </c>
      <c r="DY98" s="14">
        <f>Szilv($DN$2,Eredmény!$H$3,DO98)</f>
        <v>0</v>
      </c>
      <c r="DZ98" s="14">
        <f t="shared" si="160"/>
        <v>0</v>
      </c>
      <c r="EA98" s="14">
        <f t="shared" si="161"/>
        <v>0</v>
      </c>
    </row>
    <row r="99" spans="2:131">
      <c r="B99" s="14">
        <f>IF($A$2=Alapadat!$P99,Alapadat!$Q99,0)</f>
        <v>0</v>
      </c>
      <c r="C99" s="14">
        <f>IF($A$2=Alapadat!$P99,Alapadat!$R99,0)</f>
        <v>0</v>
      </c>
      <c r="D99" s="14">
        <f t="shared" si="82"/>
        <v>0</v>
      </c>
      <c r="E99" s="14">
        <f t="shared" si="83"/>
        <v>0</v>
      </c>
      <c r="F99" s="14">
        <f t="shared" si="84"/>
        <v>0</v>
      </c>
      <c r="G99" s="14">
        <f t="shared" si="85"/>
        <v>0</v>
      </c>
      <c r="H99" s="14">
        <f t="shared" si="86"/>
        <v>0</v>
      </c>
      <c r="I99" s="14">
        <f t="shared" si="87"/>
        <v>0</v>
      </c>
      <c r="L99" s="56">
        <f t="shared" si="88"/>
        <v>0</v>
      </c>
      <c r="M99" s="14">
        <f>Szilv($A$2,Eredmény!$H$3,B99)</f>
        <v>0</v>
      </c>
      <c r="N99" s="14">
        <f t="shared" si="89"/>
        <v>0</v>
      </c>
      <c r="O99" s="14">
        <f t="shared" si="90"/>
        <v>0</v>
      </c>
      <c r="Q99" s="14">
        <f>IF($P$2=Alapadat!$P99,Alapadat!$Q99,0)</f>
        <v>0</v>
      </c>
      <c r="R99" s="14">
        <f>IF($P$2=Alapadat!$P99,Alapadat!$R99,0)</f>
        <v>0</v>
      </c>
      <c r="S99" s="14">
        <f t="shared" si="91"/>
        <v>0</v>
      </c>
      <c r="T99" s="14">
        <f t="shared" si="92"/>
        <v>0</v>
      </c>
      <c r="U99" s="14">
        <f t="shared" si="93"/>
        <v>0</v>
      </c>
      <c r="V99" s="14">
        <f t="shared" si="94"/>
        <v>0</v>
      </c>
      <c r="W99" s="14">
        <f t="shared" si="95"/>
        <v>0</v>
      </c>
      <c r="X99" s="14">
        <f t="shared" si="96"/>
        <v>0</v>
      </c>
      <c r="Z99" s="56">
        <f t="shared" si="162"/>
        <v>0</v>
      </c>
      <c r="AA99" s="14">
        <f>Szilv($P$2,Eredmény!$H$3,Q99)</f>
        <v>0</v>
      </c>
      <c r="AB99" s="14">
        <f t="shared" si="97"/>
        <v>0</v>
      </c>
      <c r="AC99" s="14">
        <f t="shared" si="98"/>
        <v>0</v>
      </c>
      <c r="AE99" s="14">
        <f>IF($AD$2=Alapadat!$P99,Alapadat!$Q99,0)</f>
        <v>0</v>
      </c>
      <c r="AF99" s="14">
        <f>IF($AD$2=Alapadat!$P99,Alapadat!$R99,0)</f>
        <v>0</v>
      </c>
      <c r="AG99" s="14">
        <f t="shared" si="99"/>
        <v>0</v>
      </c>
      <c r="AH99" s="14">
        <f t="shared" si="100"/>
        <v>0</v>
      </c>
      <c r="AI99" s="14">
        <f t="shared" si="101"/>
        <v>0</v>
      </c>
      <c r="AJ99" s="14">
        <f t="shared" si="102"/>
        <v>0</v>
      </c>
      <c r="AK99" s="14">
        <f t="shared" si="103"/>
        <v>0</v>
      </c>
      <c r="AL99" s="14">
        <f t="shared" si="104"/>
        <v>0</v>
      </c>
      <c r="AN99" s="56">
        <f t="shared" si="105"/>
        <v>0</v>
      </c>
      <c r="AO99" s="14">
        <f>Szilv($AD$2,Eredmény!$H$3,AE99)</f>
        <v>0</v>
      </c>
      <c r="AP99" s="14">
        <f t="shared" si="106"/>
        <v>0</v>
      </c>
      <c r="AQ99" s="14">
        <f t="shared" si="107"/>
        <v>0</v>
      </c>
      <c r="AS99" s="14">
        <f>IF($AR$2=Alapadat!$P99,Alapadat!$Q99,0)</f>
        <v>0</v>
      </c>
      <c r="AT99" s="14">
        <f>IF($AR$2=Alapadat!$P99,Alapadat!$R99,0)</f>
        <v>0</v>
      </c>
      <c r="AU99" s="14">
        <f t="shared" si="108"/>
        <v>0</v>
      </c>
      <c r="AV99" s="14">
        <f t="shared" si="109"/>
        <v>0</v>
      </c>
      <c r="AW99" s="14">
        <f t="shared" si="110"/>
        <v>0</v>
      </c>
      <c r="AX99" s="14">
        <f t="shared" si="111"/>
        <v>0</v>
      </c>
      <c r="AY99" s="14">
        <f t="shared" si="112"/>
        <v>0</v>
      </c>
      <c r="AZ99" s="14">
        <f t="shared" si="113"/>
        <v>0</v>
      </c>
      <c r="BB99" s="56">
        <f t="shared" si="114"/>
        <v>0</v>
      </c>
      <c r="BC99" s="14">
        <f>Szilv($AR$2,Eredmény!$H$3,AS99)</f>
        <v>0</v>
      </c>
      <c r="BD99" s="14">
        <f t="shared" si="115"/>
        <v>0</v>
      </c>
      <c r="BE99" s="14">
        <f t="shared" si="116"/>
        <v>0</v>
      </c>
      <c r="BG99" s="14">
        <f>IF($BF$2=Alapadat!$P99,Alapadat!$Q99,0)</f>
        <v>0</v>
      </c>
      <c r="BH99" s="14">
        <f>IF($BF$2=Alapadat!$P99,Alapadat!$R99,0)</f>
        <v>0</v>
      </c>
      <c r="BI99" s="14">
        <f t="shared" si="117"/>
        <v>0</v>
      </c>
      <c r="BJ99" s="14">
        <f t="shared" si="118"/>
        <v>0</v>
      </c>
      <c r="BK99" s="14">
        <f t="shared" si="119"/>
        <v>0</v>
      </c>
      <c r="BL99" s="14">
        <f t="shared" si="120"/>
        <v>0</v>
      </c>
      <c r="BM99" s="14">
        <f t="shared" si="121"/>
        <v>0</v>
      </c>
      <c r="BN99" s="14">
        <f t="shared" si="122"/>
        <v>0</v>
      </c>
      <c r="BP99" s="56">
        <f t="shared" si="123"/>
        <v>0</v>
      </c>
      <c r="BQ99" s="14">
        <f>Szilv($BF$2,Eredmény!$H$3,BG99)</f>
        <v>0</v>
      </c>
      <c r="BR99" s="14">
        <f t="shared" si="124"/>
        <v>0</v>
      </c>
      <c r="BS99" s="14">
        <f t="shared" si="125"/>
        <v>0</v>
      </c>
      <c r="BV99" s="14">
        <f>IF($BU$2=Alapadat!$P99,Alapadat!$Q99,0)</f>
        <v>0</v>
      </c>
      <c r="BW99" s="14">
        <f>IF($BU$2=Alapadat!$P99,Alapadat!$R99,0)</f>
        <v>0</v>
      </c>
      <c r="BX99" s="14">
        <f t="shared" si="126"/>
        <v>0</v>
      </c>
      <c r="BY99" s="14">
        <f t="shared" si="127"/>
        <v>0</v>
      </c>
      <c r="BZ99" s="14">
        <f t="shared" si="128"/>
        <v>0</v>
      </c>
      <c r="CA99" s="14">
        <f t="shared" si="129"/>
        <v>0</v>
      </c>
      <c r="CB99" s="14">
        <f t="shared" si="130"/>
        <v>0</v>
      </c>
      <c r="CC99" s="14">
        <f t="shared" si="131"/>
        <v>0</v>
      </c>
      <c r="CE99" s="56">
        <f t="shared" si="132"/>
        <v>0</v>
      </c>
      <c r="CF99" s="14">
        <f>Szilv($BU$2,Eredmény!$H$3,BV99)</f>
        <v>0</v>
      </c>
      <c r="CG99" s="14">
        <f t="shared" si="133"/>
        <v>0</v>
      </c>
      <c r="CH99" s="14">
        <f t="shared" si="134"/>
        <v>0</v>
      </c>
      <c r="CK99" s="14">
        <f>IF($CJ$2=Alapadat!$P99,Alapadat!$Q99,0)</f>
        <v>0</v>
      </c>
      <c r="CL99" s="14">
        <f>IF($CJ$2=Alapadat!$P99,Alapadat!$R99,0)</f>
        <v>0</v>
      </c>
      <c r="CM99" s="14">
        <f t="shared" si="135"/>
        <v>0</v>
      </c>
      <c r="CN99" s="14">
        <f t="shared" si="136"/>
        <v>0</v>
      </c>
      <c r="CO99" s="14">
        <f t="shared" si="137"/>
        <v>0</v>
      </c>
      <c r="CP99" s="14">
        <f t="shared" si="138"/>
        <v>0</v>
      </c>
      <c r="CQ99" s="14">
        <f t="shared" si="139"/>
        <v>0</v>
      </c>
      <c r="CR99" s="14">
        <f t="shared" si="140"/>
        <v>0</v>
      </c>
      <c r="CT99" s="56">
        <f t="shared" si="141"/>
        <v>0</v>
      </c>
      <c r="CU99" s="14">
        <f>Szilv($CJ$2,Eredmény!$H$3,CK99)</f>
        <v>0</v>
      </c>
      <c r="CV99" s="14">
        <f t="shared" si="142"/>
        <v>0</v>
      </c>
      <c r="CW99" s="14">
        <f t="shared" si="143"/>
        <v>0</v>
      </c>
      <c r="CZ99" s="14">
        <f>IF($CY$2=Alapadat!$P99,Alapadat!$Q99,0)</f>
        <v>0</v>
      </c>
      <c r="DA99" s="14">
        <f>IF($CY$2=Alapadat!$P99,Alapadat!$R99,0)</f>
        <v>0</v>
      </c>
      <c r="DB99" s="14">
        <f t="shared" si="144"/>
        <v>0</v>
      </c>
      <c r="DC99" s="14">
        <f t="shared" si="145"/>
        <v>0</v>
      </c>
      <c r="DD99" s="14">
        <f t="shared" si="146"/>
        <v>0</v>
      </c>
      <c r="DE99" s="14">
        <f t="shared" si="147"/>
        <v>0</v>
      </c>
      <c r="DF99" s="14">
        <f t="shared" si="148"/>
        <v>0</v>
      </c>
      <c r="DG99" s="14">
        <f t="shared" si="149"/>
        <v>0</v>
      </c>
      <c r="DI99" s="56">
        <f t="shared" si="150"/>
        <v>0</v>
      </c>
      <c r="DJ99" s="14">
        <f>Szilv($CY$2,Eredmény!$H$3,CZ99)</f>
        <v>0</v>
      </c>
      <c r="DK99" s="14">
        <f t="shared" si="151"/>
        <v>0</v>
      </c>
      <c r="DL99" s="14">
        <f t="shared" si="152"/>
        <v>0</v>
      </c>
      <c r="DO99" s="14">
        <f>IF($DN$2=Alapadat!$P99,Alapadat!$Q99,0)</f>
        <v>0</v>
      </c>
      <c r="DP99" s="14">
        <f>IF($DN$2=Alapadat!$P99,Alapadat!$R99,0)</f>
        <v>0</v>
      </c>
      <c r="DQ99" s="14">
        <f t="shared" si="153"/>
        <v>0</v>
      </c>
      <c r="DR99" s="14">
        <f t="shared" si="154"/>
        <v>0</v>
      </c>
      <c r="DS99" s="14">
        <f t="shared" si="155"/>
        <v>0</v>
      </c>
      <c r="DT99" s="14">
        <f t="shared" si="156"/>
        <v>0</v>
      </c>
      <c r="DU99" s="14">
        <f t="shared" si="157"/>
        <v>0</v>
      </c>
      <c r="DV99" s="14">
        <f t="shared" si="158"/>
        <v>0</v>
      </c>
      <c r="DX99" s="56">
        <f t="shared" si="159"/>
        <v>0</v>
      </c>
      <c r="DY99" s="14">
        <f>Szilv($DN$2,Eredmény!$H$3,DO99)</f>
        <v>0</v>
      </c>
      <c r="DZ99" s="14">
        <f t="shared" si="160"/>
        <v>0</v>
      </c>
      <c r="EA99" s="14">
        <f t="shared" si="161"/>
        <v>0</v>
      </c>
    </row>
    <row r="100" spans="2:131">
      <c r="B100" s="14">
        <f>IF($A$2=Alapadat!$P100,Alapadat!$Q100,0)</f>
        <v>0</v>
      </c>
      <c r="C100" s="14">
        <f>IF($A$2=Alapadat!$P100,Alapadat!$R100,0)</f>
        <v>0</v>
      </c>
      <c r="D100" s="14">
        <f t="shared" si="82"/>
        <v>0</v>
      </c>
      <c r="E100" s="14">
        <f t="shared" si="83"/>
        <v>0</v>
      </c>
      <c r="F100" s="14">
        <f t="shared" si="84"/>
        <v>0</v>
      </c>
      <c r="G100" s="14">
        <f t="shared" si="85"/>
        <v>0</v>
      </c>
      <c r="H100" s="14">
        <f t="shared" si="86"/>
        <v>0</v>
      </c>
      <c r="I100" s="14">
        <f t="shared" si="87"/>
        <v>0</v>
      </c>
      <c r="L100" s="56">
        <f t="shared" si="88"/>
        <v>0</v>
      </c>
      <c r="M100" s="14">
        <f>Szilv($A$2,Eredmény!$H$3,B100)</f>
        <v>0</v>
      </c>
      <c r="N100" s="14">
        <f t="shared" si="89"/>
        <v>0</v>
      </c>
      <c r="O100" s="14">
        <f t="shared" si="90"/>
        <v>0</v>
      </c>
      <c r="Q100" s="14">
        <f>IF($P$2=Alapadat!$P100,Alapadat!$Q100,0)</f>
        <v>0</v>
      </c>
      <c r="R100" s="14">
        <f>IF($P$2=Alapadat!$P100,Alapadat!$R100,0)</f>
        <v>0</v>
      </c>
      <c r="S100" s="14">
        <f t="shared" si="91"/>
        <v>0</v>
      </c>
      <c r="T100" s="14">
        <f t="shared" si="92"/>
        <v>0</v>
      </c>
      <c r="U100" s="14">
        <f t="shared" si="93"/>
        <v>0</v>
      </c>
      <c r="V100" s="14">
        <f t="shared" si="94"/>
        <v>0</v>
      </c>
      <c r="W100" s="14">
        <f t="shared" si="95"/>
        <v>0</v>
      </c>
      <c r="X100" s="14">
        <f t="shared" si="96"/>
        <v>0</v>
      </c>
      <c r="Z100" s="56">
        <f t="shared" si="162"/>
        <v>0</v>
      </c>
      <c r="AA100" s="14">
        <f>Szilv($P$2,Eredmény!$H$3,Q100)</f>
        <v>0</v>
      </c>
      <c r="AB100" s="14">
        <f t="shared" si="97"/>
        <v>0</v>
      </c>
      <c r="AC100" s="14">
        <f t="shared" si="98"/>
        <v>0</v>
      </c>
      <c r="AE100" s="14">
        <f>IF($AD$2=Alapadat!$P100,Alapadat!$Q100,0)</f>
        <v>0</v>
      </c>
      <c r="AF100" s="14">
        <f>IF($AD$2=Alapadat!$P100,Alapadat!$R100,0)</f>
        <v>0</v>
      </c>
      <c r="AG100" s="14">
        <f t="shared" si="99"/>
        <v>0</v>
      </c>
      <c r="AH100" s="14">
        <f t="shared" si="100"/>
        <v>0</v>
      </c>
      <c r="AI100" s="14">
        <f t="shared" si="101"/>
        <v>0</v>
      </c>
      <c r="AJ100" s="14">
        <f t="shared" si="102"/>
        <v>0</v>
      </c>
      <c r="AK100" s="14">
        <f t="shared" si="103"/>
        <v>0</v>
      </c>
      <c r="AL100" s="14">
        <f t="shared" si="104"/>
        <v>0</v>
      </c>
      <c r="AN100" s="56">
        <f t="shared" si="105"/>
        <v>0</v>
      </c>
      <c r="AO100" s="14">
        <f>Szilv($AD$2,Eredmény!$H$3,AE100)</f>
        <v>0</v>
      </c>
      <c r="AP100" s="14">
        <f t="shared" si="106"/>
        <v>0</v>
      </c>
      <c r="AQ100" s="14">
        <f t="shared" si="107"/>
        <v>0</v>
      </c>
      <c r="AS100" s="14">
        <f>IF($AR$2=Alapadat!$P100,Alapadat!$Q100,0)</f>
        <v>0</v>
      </c>
      <c r="AT100" s="14">
        <f>IF($AR$2=Alapadat!$P100,Alapadat!$R100,0)</f>
        <v>0</v>
      </c>
      <c r="AU100" s="14">
        <f t="shared" si="108"/>
        <v>0</v>
      </c>
      <c r="AV100" s="14">
        <f t="shared" si="109"/>
        <v>0</v>
      </c>
      <c r="AW100" s="14">
        <f t="shared" si="110"/>
        <v>0</v>
      </c>
      <c r="AX100" s="14">
        <f t="shared" si="111"/>
        <v>0</v>
      </c>
      <c r="AY100" s="14">
        <f t="shared" si="112"/>
        <v>0</v>
      </c>
      <c r="AZ100" s="14">
        <f t="shared" si="113"/>
        <v>0</v>
      </c>
      <c r="BB100" s="56">
        <f t="shared" si="114"/>
        <v>0</v>
      </c>
      <c r="BC100" s="14">
        <f>Szilv($AR$2,Eredmény!$H$3,AS100)</f>
        <v>0</v>
      </c>
      <c r="BD100" s="14">
        <f t="shared" si="115"/>
        <v>0</v>
      </c>
      <c r="BE100" s="14">
        <f t="shared" si="116"/>
        <v>0</v>
      </c>
      <c r="BG100" s="14">
        <f>IF($BF$2=Alapadat!$P100,Alapadat!$Q100,0)</f>
        <v>0</v>
      </c>
      <c r="BH100" s="14">
        <f>IF($BF$2=Alapadat!$P100,Alapadat!$R100,0)</f>
        <v>0</v>
      </c>
      <c r="BI100" s="14">
        <f t="shared" si="117"/>
        <v>0</v>
      </c>
      <c r="BJ100" s="14">
        <f t="shared" si="118"/>
        <v>0</v>
      </c>
      <c r="BK100" s="14">
        <f t="shared" si="119"/>
        <v>0</v>
      </c>
      <c r="BL100" s="14">
        <f t="shared" si="120"/>
        <v>0</v>
      </c>
      <c r="BM100" s="14">
        <f t="shared" si="121"/>
        <v>0</v>
      </c>
      <c r="BN100" s="14">
        <f t="shared" si="122"/>
        <v>0</v>
      </c>
      <c r="BP100" s="56">
        <f t="shared" si="123"/>
        <v>0</v>
      </c>
      <c r="BQ100" s="14">
        <f>Szilv($BF$2,Eredmény!$H$3,BG100)</f>
        <v>0</v>
      </c>
      <c r="BR100" s="14">
        <f t="shared" si="124"/>
        <v>0</v>
      </c>
      <c r="BS100" s="14">
        <f t="shared" si="125"/>
        <v>0</v>
      </c>
      <c r="BV100" s="14">
        <f>IF($BU$2=Alapadat!$P100,Alapadat!$Q100,0)</f>
        <v>0</v>
      </c>
      <c r="BW100" s="14">
        <f>IF($BU$2=Alapadat!$P100,Alapadat!$R100,0)</f>
        <v>0</v>
      </c>
      <c r="BX100" s="14">
        <f t="shared" si="126"/>
        <v>0</v>
      </c>
      <c r="BY100" s="14">
        <f t="shared" si="127"/>
        <v>0</v>
      </c>
      <c r="BZ100" s="14">
        <f t="shared" si="128"/>
        <v>0</v>
      </c>
      <c r="CA100" s="14">
        <f t="shared" si="129"/>
        <v>0</v>
      </c>
      <c r="CB100" s="14">
        <f t="shared" si="130"/>
        <v>0</v>
      </c>
      <c r="CC100" s="14">
        <f t="shared" si="131"/>
        <v>0</v>
      </c>
      <c r="CE100" s="56">
        <f t="shared" si="132"/>
        <v>0</v>
      </c>
      <c r="CF100" s="14">
        <f>Szilv($BU$2,Eredmény!$H$3,BV100)</f>
        <v>0</v>
      </c>
      <c r="CG100" s="14">
        <f t="shared" si="133"/>
        <v>0</v>
      </c>
      <c r="CH100" s="14">
        <f t="shared" si="134"/>
        <v>0</v>
      </c>
      <c r="CK100" s="14">
        <f>IF($CJ$2=Alapadat!$P100,Alapadat!$Q100,0)</f>
        <v>0</v>
      </c>
      <c r="CL100" s="14">
        <f>IF($CJ$2=Alapadat!$P100,Alapadat!$R100,0)</f>
        <v>0</v>
      </c>
      <c r="CM100" s="14">
        <f t="shared" si="135"/>
        <v>0</v>
      </c>
      <c r="CN100" s="14">
        <f t="shared" si="136"/>
        <v>0</v>
      </c>
      <c r="CO100" s="14">
        <f t="shared" si="137"/>
        <v>0</v>
      </c>
      <c r="CP100" s="14">
        <f t="shared" si="138"/>
        <v>0</v>
      </c>
      <c r="CQ100" s="14">
        <f t="shared" si="139"/>
        <v>0</v>
      </c>
      <c r="CR100" s="14">
        <f t="shared" si="140"/>
        <v>0</v>
      </c>
      <c r="CT100" s="56">
        <f t="shared" si="141"/>
        <v>0</v>
      </c>
      <c r="CU100" s="14">
        <f>Szilv($CJ$2,Eredmény!$H$3,CK100)</f>
        <v>0</v>
      </c>
      <c r="CV100" s="14">
        <f t="shared" si="142"/>
        <v>0</v>
      </c>
      <c r="CW100" s="14">
        <f t="shared" si="143"/>
        <v>0</v>
      </c>
      <c r="CZ100" s="14">
        <f>IF($CY$2=Alapadat!$P100,Alapadat!$Q100,0)</f>
        <v>0</v>
      </c>
      <c r="DA100" s="14">
        <f>IF($CY$2=Alapadat!$P100,Alapadat!$R100,0)</f>
        <v>0</v>
      </c>
      <c r="DB100" s="14">
        <f t="shared" si="144"/>
        <v>0</v>
      </c>
      <c r="DC100" s="14">
        <f t="shared" si="145"/>
        <v>0</v>
      </c>
      <c r="DD100" s="14">
        <f t="shared" si="146"/>
        <v>0</v>
      </c>
      <c r="DE100" s="14">
        <f t="shared" si="147"/>
        <v>0</v>
      </c>
      <c r="DF100" s="14">
        <f t="shared" si="148"/>
        <v>0</v>
      </c>
      <c r="DG100" s="14">
        <f t="shared" si="149"/>
        <v>0</v>
      </c>
      <c r="DI100" s="56">
        <f t="shared" si="150"/>
        <v>0</v>
      </c>
      <c r="DJ100" s="14">
        <f>Szilv($CY$2,Eredmény!$H$3,CZ100)</f>
        <v>0</v>
      </c>
      <c r="DK100" s="14">
        <f t="shared" si="151"/>
        <v>0</v>
      </c>
      <c r="DL100" s="14">
        <f t="shared" si="152"/>
        <v>0</v>
      </c>
      <c r="DO100" s="14">
        <f>IF($DN$2=Alapadat!$P100,Alapadat!$Q100,0)</f>
        <v>0</v>
      </c>
      <c r="DP100" s="14">
        <f>IF($DN$2=Alapadat!$P100,Alapadat!$R100,0)</f>
        <v>0</v>
      </c>
      <c r="DQ100" s="14">
        <f t="shared" si="153"/>
        <v>0</v>
      </c>
      <c r="DR100" s="14">
        <f t="shared" si="154"/>
        <v>0</v>
      </c>
      <c r="DS100" s="14">
        <f t="shared" si="155"/>
        <v>0</v>
      </c>
      <c r="DT100" s="14">
        <f t="shared" si="156"/>
        <v>0</v>
      </c>
      <c r="DU100" s="14">
        <f t="shared" si="157"/>
        <v>0</v>
      </c>
      <c r="DV100" s="14">
        <f t="shared" si="158"/>
        <v>0</v>
      </c>
      <c r="DX100" s="56">
        <f t="shared" si="159"/>
        <v>0</v>
      </c>
      <c r="DY100" s="14">
        <f>Szilv($DN$2,Eredmény!$H$3,DO100)</f>
        <v>0</v>
      </c>
      <c r="DZ100" s="14">
        <f t="shared" si="160"/>
        <v>0</v>
      </c>
      <c r="EA100" s="14">
        <f t="shared" si="161"/>
        <v>0</v>
      </c>
    </row>
    <row r="101" spans="2:131">
      <c r="B101" s="14">
        <f>IF($A$2=Alapadat!$P101,Alapadat!$Q101,0)</f>
        <v>0</v>
      </c>
      <c r="C101" s="14">
        <f>IF($A$2=Alapadat!$P101,Alapadat!$R101,0)</f>
        <v>0</v>
      </c>
      <c r="D101" s="14">
        <f t="shared" si="82"/>
        <v>0</v>
      </c>
      <c r="E101" s="14">
        <f t="shared" si="83"/>
        <v>0</v>
      </c>
      <c r="F101" s="14">
        <f t="shared" si="84"/>
        <v>0</v>
      </c>
      <c r="G101" s="14">
        <f t="shared" si="85"/>
        <v>0</v>
      </c>
      <c r="H101" s="14">
        <f t="shared" si="86"/>
        <v>0</v>
      </c>
      <c r="I101" s="14">
        <f t="shared" si="87"/>
        <v>0</v>
      </c>
      <c r="L101" s="56">
        <f t="shared" si="88"/>
        <v>0</v>
      </c>
      <c r="M101" s="14">
        <f>Szilv($A$2,Eredmény!$H$3,B101)</f>
        <v>0</v>
      </c>
      <c r="N101" s="14">
        <f t="shared" si="89"/>
        <v>0</v>
      </c>
      <c r="O101" s="14">
        <f t="shared" si="90"/>
        <v>0</v>
      </c>
      <c r="Q101" s="14">
        <f>IF($P$2=Alapadat!$P101,Alapadat!$Q101,0)</f>
        <v>0</v>
      </c>
      <c r="R101" s="14">
        <f>IF($P$2=Alapadat!$P101,Alapadat!$R101,0)</f>
        <v>0</v>
      </c>
      <c r="S101" s="14">
        <f t="shared" si="91"/>
        <v>0</v>
      </c>
      <c r="T101" s="14">
        <f t="shared" si="92"/>
        <v>0</v>
      </c>
      <c r="U101" s="14">
        <f t="shared" si="93"/>
        <v>0</v>
      </c>
      <c r="V101" s="14">
        <f t="shared" si="94"/>
        <v>0</v>
      </c>
      <c r="W101" s="14">
        <f t="shared" si="95"/>
        <v>0</v>
      </c>
      <c r="X101" s="14">
        <f t="shared" si="96"/>
        <v>0</v>
      </c>
      <c r="Z101" s="56">
        <f t="shared" si="162"/>
        <v>0</v>
      </c>
      <c r="AA101" s="14">
        <f>Szilv($P$2,Eredmény!$H$3,Q101)</f>
        <v>0</v>
      </c>
      <c r="AB101" s="14">
        <f t="shared" si="97"/>
        <v>0</v>
      </c>
      <c r="AC101" s="14">
        <f t="shared" si="98"/>
        <v>0</v>
      </c>
      <c r="AE101" s="14">
        <f>IF($AD$2=Alapadat!$P101,Alapadat!$Q101,0)</f>
        <v>0</v>
      </c>
      <c r="AF101" s="14">
        <f>IF($AD$2=Alapadat!$P101,Alapadat!$R101,0)</f>
        <v>0</v>
      </c>
      <c r="AG101" s="14">
        <f t="shared" si="99"/>
        <v>0</v>
      </c>
      <c r="AH101" s="14">
        <f t="shared" si="100"/>
        <v>0</v>
      </c>
      <c r="AI101" s="14">
        <f t="shared" si="101"/>
        <v>0</v>
      </c>
      <c r="AJ101" s="14">
        <f t="shared" si="102"/>
        <v>0</v>
      </c>
      <c r="AK101" s="14">
        <f t="shared" si="103"/>
        <v>0</v>
      </c>
      <c r="AL101" s="14">
        <f t="shared" si="104"/>
        <v>0</v>
      </c>
      <c r="AN101" s="56">
        <f t="shared" si="105"/>
        <v>0</v>
      </c>
      <c r="AO101" s="14">
        <f>Szilv($AD$2,Eredmény!$H$3,AE101)</f>
        <v>0</v>
      </c>
      <c r="AP101" s="14">
        <f t="shared" si="106"/>
        <v>0</v>
      </c>
      <c r="AQ101" s="14">
        <f t="shared" si="107"/>
        <v>0</v>
      </c>
      <c r="AS101" s="14">
        <f>IF($AR$2=Alapadat!$P101,Alapadat!$Q101,0)</f>
        <v>0</v>
      </c>
      <c r="AT101" s="14">
        <f>IF($AR$2=Alapadat!$P101,Alapadat!$R101,0)</f>
        <v>0</v>
      </c>
      <c r="AU101" s="14">
        <f t="shared" si="108"/>
        <v>0</v>
      </c>
      <c r="AV101" s="14">
        <f t="shared" si="109"/>
        <v>0</v>
      </c>
      <c r="AW101" s="14">
        <f t="shared" si="110"/>
        <v>0</v>
      </c>
      <c r="AX101" s="14">
        <f t="shared" si="111"/>
        <v>0</v>
      </c>
      <c r="AY101" s="14">
        <f t="shared" si="112"/>
        <v>0</v>
      </c>
      <c r="AZ101" s="14">
        <f t="shared" si="113"/>
        <v>0</v>
      </c>
      <c r="BB101" s="56">
        <f t="shared" si="114"/>
        <v>0</v>
      </c>
      <c r="BC101" s="14">
        <f>Szilv($AR$2,Eredmény!$H$3,AS101)</f>
        <v>0</v>
      </c>
      <c r="BD101" s="14">
        <f t="shared" si="115"/>
        <v>0</v>
      </c>
      <c r="BE101" s="14">
        <f t="shared" si="116"/>
        <v>0</v>
      </c>
      <c r="BG101" s="14">
        <f>IF($BF$2=Alapadat!$P101,Alapadat!$Q101,0)</f>
        <v>0</v>
      </c>
      <c r="BH101" s="14">
        <f>IF($BF$2=Alapadat!$P101,Alapadat!$R101,0)</f>
        <v>0</v>
      </c>
      <c r="BI101" s="14">
        <f t="shared" si="117"/>
        <v>0</v>
      </c>
      <c r="BJ101" s="14">
        <f t="shared" si="118"/>
        <v>0</v>
      </c>
      <c r="BK101" s="14">
        <f t="shared" si="119"/>
        <v>0</v>
      </c>
      <c r="BL101" s="14">
        <f t="shared" si="120"/>
        <v>0</v>
      </c>
      <c r="BM101" s="14">
        <f t="shared" si="121"/>
        <v>0</v>
      </c>
      <c r="BN101" s="14">
        <f t="shared" si="122"/>
        <v>0</v>
      </c>
      <c r="BP101" s="56">
        <f t="shared" si="123"/>
        <v>0</v>
      </c>
      <c r="BQ101" s="14">
        <f>Szilv($BF$2,Eredmény!$H$3,BG101)</f>
        <v>0</v>
      </c>
      <c r="BR101" s="14">
        <f t="shared" si="124"/>
        <v>0</v>
      </c>
      <c r="BS101" s="14">
        <f t="shared" si="125"/>
        <v>0</v>
      </c>
      <c r="BV101" s="14">
        <f>IF($BU$2=Alapadat!$P101,Alapadat!$Q101,0)</f>
        <v>0</v>
      </c>
      <c r="BW101" s="14">
        <f>IF($BU$2=Alapadat!$P101,Alapadat!$R101,0)</f>
        <v>0</v>
      </c>
      <c r="BX101" s="14">
        <f t="shared" si="126"/>
        <v>0</v>
      </c>
      <c r="BY101" s="14">
        <f t="shared" si="127"/>
        <v>0</v>
      </c>
      <c r="BZ101" s="14">
        <f t="shared" si="128"/>
        <v>0</v>
      </c>
      <c r="CA101" s="14">
        <f t="shared" si="129"/>
        <v>0</v>
      </c>
      <c r="CB101" s="14">
        <f t="shared" si="130"/>
        <v>0</v>
      </c>
      <c r="CC101" s="14">
        <f t="shared" si="131"/>
        <v>0</v>
      </c>
      <c r="CE101" s="56">
        <f t="shared" si="132"/>
        <v>0</v>
      </c>
      <c r="CF101" s="14">
        <f>Szilv($BU$2,Eredmény!$H$3,BV101)</f>
        <v>0</v>
      </c>
      <c r="CG101" s="14">
        <f t="shared" si="133"/>
        <v>0</v>
      </c>
      <c r="CH101" s="14">
        <f t="shared" si="134"/>
        <v>0</v>
      </c>
      <c r="CK101" s="14">
        <f>IF($CJ$2=Alapadat!$P101,Alapadat!$Q101,0)</f>
        <v>0</v>
      </c>
      <c r="CL101" s="14">
        <f>IF($CJ$2=Alapadat!$P101,Alapadat!$R101,0)</f>
        <v>0</v>
      </c>
      <c r="CM101" s="14">
        <f t="shared" si="135"/>
        <v>0</v>
      </c>
      <c r="CN101" s="14">
        <f t="shared" si="136"/>
        <v>0</v>
      </c>
      <c r="CO101" s="14">
        <f t="shared" si="137"/>
        <v>0</v>
      </c>
      <c r="CP101" s="14">
        <f t="shared" si="138"/>
        <v>0</v>
      </c>
      <c r="CQ101" s="14">
        <f t="shared" si="139"/>
        <v>0</v>
      </c>
      <c r="CR101" s="14">
        <f t="shared" si="140"/>
        <v>0</v>
      </c>
      <c r="CT101" s="56">
        <f t="shared" si="141"/>
        <v>0</v>
      </c>
      <c r="CU101" s="14">
        <f>Szilv($CJ$2,Eredmény!$H$3,CK101)</f>
        <v>0</v>
      </c>
      <c r="CV101" s="14">
        <f t="shared" si="142"/>
        <v>0</v>
      </c>
      <c r="CW101" s="14">
        <f t="shared" si="143"/>
        <v>0</v>
      </c>
      <c r="CZ101" s="14">
        <f>IF($CY$2=Alapadat!$P101,Alapadat!$Q101,0)</f>
        <v>0</v>
      </c>
      <c r="DA101" s="14">
        <f>IF($CY$2=Alapadat!$P101,Alapadat!$R101,0)</f>
        <v>0</v>
      </c>
      <c r="DB101" s="14">
        <f t="shared" si="144"/>
        <v>0</v>
      </c>
      <c r="DC101" s="14">
        <f t="shared" si="145"/>
        <v>0</v>
      </c>
      <c r="DD101" s="14">
        <f t="shared" si="146"/>
        <v>0</v>
      </c>
      <c r="DE101" s="14">
        <f t="shared" si="147"/>
        <v>0</v>
      </c>
      <c r="DF101" s="14">
        <f t="shared" si="148"/>
        <v>0</v>
      </c>
      <c r="DG101" s="14">
        <f t="shared" si="149"/>
        <v>0</v>
      </c>
      <c r="DI101" s="56">
        <f t="shared" si="150"/>
        <v>0</v>
      </c>
      <c r="DJ101" s="14">
        <f>Szilv($CY$2,Eredmény!$H$3,CZ101)</f>
        <v>0</v>
      </c>
      <c r="DK101" s="14">
        <f t="shared" si="151"/>
        <v>0</v>
      </c>
      <c r="DL101" s="14">
        <f t="shared" si="152"/>
        <v>0</v>
      </c>
      <c r="DO101" s="14">
        <f>IF($DN$2=Alapadat!$P101,Alapadat!$Q101,0)</f>
        <v>0</v>
      </c>
      <c r="DP101" s="14">
        <f>IF($DN$2=Alapadat!$P101,Alapadat!$R101,0)</f>
        <v>0</v>
      </c>
      <c r="DQ101" s="14">
        <f t="shared" si="153"/>
        <v>0</v>
      </c>
      <c r="DR101" s="14">
        <f t="shared" si="154"/>
        <v>0</v>
      </c>
      <c r="DS101" s="14">
        <f t="shared" si="155"/>
        <v>0</v>
      </c>
      <c r="DT101" s="14">
        <f t="shared" si="156"/>
        <v>0</v>
      </c>
      <c r="DU101" s="14">
        <f t="shared" si="157"/>
        <v>0</v>
      </c>
      <c r="DV101" s="14">
        <f t="shared" si="158"/>
        <v>0</v>
      </c>
      <c r="DX101" s="56">
        <f t="shared" si="159"/>
        <v>0</v>
      </c>
      <c r="DY101" s="14">
        <f>Szilv($DN$2,Eredmény!$H$3,DO101)</f>
        <v>0</v>
      </c>
      <c r="DZ101" s="14">
        <f t="shared" si="160"/>
        <v>0</v>
      </c>
      <c r="EA101" s="14">
        <f t="shared" si="161"/>
        <v>0</v>
      </c>
    </row>
    <row r="102" spans="2:131">
      <c r="B102" s="14">
        <f>IF($A$2=Alapadat!$P102,Alapadat!$Q102,0)</f>
        <v>0</v>
      </c>
      <c r="C102" s="14">
        <f>IF($A$2=Alapadat!$P102,Alapadat!$R102,0)</f>
        <v>0</v>
      </c>
      <c r="D102" s="14">
        <f t="shared" si="82"/>
        <v>0</v>
      </c>
      <c r="E102" s="14">
        <f t="shared" si="83"/>
        <v>0</v>
      </c>
      <c r="F102" s="14">
        <f t="shared" si="84"/>
        <v>0</v>
      </c>
      <c r="G102" s="14">
        <f t="shared" si="85"/>
        <v>0</v>
      </c>
      <c r="H102" s="14">
        <f t="shared" si="86"/>
        <v>0</v>
      </c>
      <c r="I102" s="14">
        <f t="shared" si="87"/>
        <v>0</v>
      </c>
      <c r="L102" s="56">
        <f t="shared" si="88"/>
        <v>0</v>
      </c>
      <c r="M102" s="14">
        <f>Szilv($A$2,Eredmény!$H$3,B102)</f>
        <v>0</v>
      </c>
      <c r="N102" s="14">
        <f t="shared" si="89"/>
        <v>0</v>
      </c>
      <c r="O102" s="14">
        <f t="shared" si="90"/>
        <v>0</v>
      </c>
      <c r="Q102" s="14">
        <f>IF($P$2=Alapadat!$P102,Alapadat!$Q102,0)</f>
        <v>0</v>
      </c>
      <c r="R102" s="14">
        <f>IF($P$2=Alapadat!$P102,Alapadat!$R102,0)</f>
        <v>0</v>
      </c>
      <c r="S102" s="14">
        <f t="shared" si="91"/>
        <v>0</v>
      </c>
      <c r="T102" s="14">
        <f t="shared" si="92"/>
        <v>0</v>
      </c>
      <c r="U102" s="14">
        <f t="shared" si="93"/>
        <v>0</v>
      </c>
      <c r="V102" s="14">
        <f t="shared" si="94"/>
        <v>0</v>
      </c>
      <c r="W102" s="14">
        <f t="shared" si="95"/>
        <v>0</v>
      </c>
      <c r="X102" s="14">
        <f t="shared" si="96"/>
        <v>0</v>
      </c>
      <c r="Z102" s="56">
        <f t="shared" si="162"/>
        <v>0</v>
      </c>
      <c r="AA102" s="14">
        <f>Szilv($P$2,Eredmény!$H$3,Q102)</f>
        <v>0</v>
      </c>
      <c r="AB102" s="14">
        <f t="shared" si="97"/>
        <v>0</v>
      </c>
      <c r="AC102" s="14">
        <f t="shared" si="98"/>
        <v>0</v>
      </c>
      <c r="AE102" s="14">
        <f>IF($AD$2=Alapadat!$P102,Alapadat!$Q102,0)</f>
        <v>0</v>
      </c>
      <c r="AF102" s="14">
        <f>IF($AD$2=Alapadat!$P102,Alapadat!$R102,0)</f>
        <v>0</v>
      </c>
      <c r="AG102" s="14">
        <f t="shared" si="99"/>
        <v>0</v>
      </c>
      <c r="AH102" s="14">
        <f t="shared" si="100"/>
        <v>0</v>
      </c>
      <c r="AI102" s="14">
        <f t="shared" si="101"/>
        <v>0</v>
      </c>
      <c r="AJ102" s="14">
        <f t="shared" si="102"/>
        <v>0</v>
      </c>
      <c r="AK102" s="14">
        <f t="shared" si="103"/>
        <v>0</v>
      </c>
      <c r="AL102" s="14">
        <f t="shared" si="104"/>
        <v>0</v>
      </c>
      <c r="AN102" s="56">
        <f t="shared" si="105"/>
        <v>0</v>
      </c>
      <c r="AO102" s="14">
        <f>Szilv($AD$2,Eredmény!$H$3,AE102)</f>
        <v>0</v>
      </c>
      <c r="AP102" s="14">
        <f t="shared" si="106"/>
        <v>0</v>
      </c>
      <c r="AQ102" s="14">
        <f t="shared" si="107"/>
        <v>0</v>
      </c>
      <c r="AS102" s="14">
        <f>IF($AR$2=Alapadat!$P102,Alapadat!$Q102,0)</f>
        <v>0</v>
      </c>
      <c r="AT102" s="14">
        <f>IF($AR$2=Alapadat!$P102,Alapadat!$R102,0)</f>
        <v>0</v>
      </c>
      <c r="AU102" s="14">
        <f t="shared" si="108"/>
        <v>0</v>
      </c>
      <c r="AV102" s="14">
        <f t="shared" si="109"/>
        <v>0</v>
      </c>
      <c r="AW102" s="14">
        <f t="shared" si="110"/>
        <v>0</v>
      </c>
      <c r="AX102" s="14">
        <f t="shared" si="111"/>
        <v>0</v>
      </c>
      <c r="AY102" s="14">
        <f t="shared" si="112"/>
        <v>0</v>
      </c>
      <c r="AZ102" s="14">
        <f t="shared" si="113"/>
        <v>0</v>
      </c>
      <c r="BB102" s="56">
        <f t="shared" si="114"/>
        <v>0</v>
      </c>
      <c r="BC102" s="14">
        <f>Szilv($AR$2,Eredmény!$H$3,AS102)</f>
        <v>0</v>
      </c>
      <c r="BD102" s="14">
        <f t="shared" si="115"/>
        <v>0</v>
      </c>
      <c r="BE102" s="14">
        <f t="shared" si="116"/>
        <v>0</v>
      </c>
      <c r="BG102" s="14">
        <f>IF($BF$2=Alapadat!$P102,Alapadat!$Q102,0)</f>
        <v>0</v>
      </c>
      <c r="BH102" s="14">
        <f>IF($BF$2=Alapadat!$P102,Alapadat!$R102,0)</f>
        <v>0</v>
      </c>
      <c r="BI102" s="14">
        <f t="shared" si="117"/>
        <v>0</v>
      </c>
      <c r="BJ102" s="14">
        <f t="shared" si="118"/>
        <v>0</v>
      </c>
      <c r="BK102" s="14">
        <f t="shared" si="119"/>
        <v>0</v>
      </c>
      <c r="BL102" s="14">
        <f t="shared" si="120"/>
        <v>0</v>
      </c>
      <c r="BM102" s="14">
        <f t="shared" si="121"/>
        <v>0</v>
      </c>
      <c r="BN102" s="14">
        <f t="shared" si="122"/>
        <v>0</v>
      </c>
      <c r="BP102" s="56">
        <f t="shared" si="123"/>
        <v>0</v>
      </c>
      <c r="BQ102" s="14">
        <f>Szilv($BF$2,Eredmény!$H$3,BG102)</f>
        <v>0</v>
      </c>
      <c r="BR102" s="14">
        <f t="shared" si="124"/>
        <v>0</v>
      </c>
      <c r="BS102" s="14">
        <f t="shared" si="125"/>
        <v>0</v>
      </c>
      <c r="BV102" s="14">
        <f>IF($BU$2=Alapadat!$P102,Alapadat!$Q102,0)</f>
        <v>0</v>
      </c>
      <c r="BW102" s="14">
        <f>IF($BU$2=Alapadat!$P102,Alapadat!$R102,0)</f>
        <v>0</v>
      </c>
      <c r="BX102" s="14">
        <f t="shared" si="126"/>
        <v>0</v>
      </c>
      <c r="BY102" s="14">
        <f t="shared" si="127"/>
        <v>0</v>
      </c>
      <c r="BZ102" s="14">
        <f t="shared" si="128"/>
        <v>0</v>
      </c>
      <c r="CA102" s="14">
        <f t="shared" si="129"/>
        <v>0</v>
      </c>
      <c r="CB102" s="14">
        <f t="shared" si="130"/>
        <v>0</v>
      </c>
      <c r="CC102" s="14">
        <f t="shared" si="131"/>
        <v>0</v>
      </c>
      <c r="CE102" s="56">
        <f t="shared" si="132"/>
        <v>0</v>
      </c>
      <c r="CF102" s="14">
        <f>Szilv($BU$2,Eredmény!$H$3,BV102)</f>
        <v>0</v>
      </c>
      <c r="CG102" s="14">
        <f t="shared" si="133"/>
        <v>0</v>
      </c>
      <c r="CH102" s="14">
        <f t="shared" si="134"/>
        <v>0</v>
      </c>
      <c r="CK102" s="14">
        <f>IF($CJ$2=Alapadat!$P102,Alapadat!$Q102,0)</f>
        <v>0</v>
      </c>
      <c r="CL102" s="14">
        <f>IF($CJ$2=Alapadat!$P102,Alapadat!$R102,0)</f>
        <v>0</v>
      </c>
      <c r="CM102" s="14">
        <f t="shared" si="135"/>
        <v>0</v>
      </c>
      <c r="CN102" s="14">
        <f t="shared" si="136"/>
        <v>0</v>
      </c>
      <c r="CO102" s="14">
        <f t="shared" si="137"/>
        <v>0</v>
      </c>
      <c r="CP102" s="14">
        <f t="shared" si="138"/>
        <v>0</v>
      </c>
      <c r="CQ102" s="14">
        <f t="shared" si="139"/>
        <v>0</v>
      </c>
      <c r="CR102" s="14">
        <f t="shared" si="140"/>
        <v>0</v>
      </c>
      <c r="CT102" s="56">
        <f t="shared" si="141"/>
        <v>0</v>
      </c>
      <c r="CU102" s="14">
        <f>Szilv($CJ$2,Eredmény!$H$3,CK102)</f>
        <v>0</v>
      </c>
      <c r="CV102" s="14">
        <f t="shared" si="142"/>
        <v>0</v>
      </c>
      <c r="CW102" s="14">
        <f t="shared" si="143"/>
        <v>0</v>
      </c>
      <c r="CZ102" s="14">
        <f>IF($CY$2=Alapadat!$P102,Alapadat!$Q102,0)</f>
        <v>0</v>
      </c>
      <c r="DA102" s="14">
        <f>IF($CY$2=Alapadat!$P102,Alapadat!$R102,0)</f>
        <v>0</v>
      </c>
      <c r="DB102" s="14">
        <f t="shared" si="144"/>
        <v>0</v>
      </c>
      <c r="DC102" s="14">
        <f t="shared" si="145"/>
        <v>0</v>
      </c>
      <c r="DD102" s="14">
        <f t="shared" si="146"/>
        <v>0</v>
      </c>
      <c r="DE102" s="14">
        <f t="shared" si="147"/>
        <v>0</v>
      </c>
      <c r="DF102" s="14">
        <f t="shared" si="148"/>
        <v>0</v>
      </c>
      <c r="DG102" s="14">
        <f t="shared" si="149"/>
        <v>0</v>
      </c>
      <c r="DI102" s="56">
        <f t="shared" si="150"/>
        <v>0</v>
      </c>
      <c r="DJ102" s="14">
        <f>Szilv($CY$2,Eredmény!$H$3,CZ102)</f>
        <v>0</v>
      </c>
      <c r="DK102" s="14">
        <f t="shared" si="151"/>
        <v>0</v>
      </c>
      <c r="DL102" s="14">
        <f t="shared" si="152"/>
        <v>0</v>
      </c>
      <c r="DO102" s="14">
        <f>IF($DN$2=Alapadat!$P102,Alapadat!$Q102,0)</f>
        <v>0</v>
      </c>
      <c r="DP102" s="14">
        <f>IF($DN$2=Alapadat!$P102,Alapadat!$R102,0)</f>
        <v>0</v>
      </c>
      <c r="DQ102" s="14">
        <f t="shared" si="153"/>
        <v>0</v>
      </c>
      <c r="DR102" s="14">
        <f t="shared" si="154"/>
        <v>0</v>
      </c>
      <c r="DS102" s="14">
        <f t="shared" si="155"/>
        <v>0</v>
      </c>
      <c r="DT102" s="14">
        <f t="shared" si="156"/>
        <v>0</v>
      </c>
      <c r="DU102" s="14">
        <f t="shared" si="157"/>
        <v>0</v>
      </c>
      <c r="DV102" s="14">
        <f t="shared" si="158"/>
        <v>0</v>
      </c>
      <c r="DX102" s="56">
        <f t="shared" si="159"/>
        <v>0</v>
      </c>
      <c r="DY102" s="14">
        <f>Szilv($DN$2,Eredmény!$H$3,DO102)</f>
        <v>0</v>
      </c>
      <c r="DZ102" s="14">
        <f t="shared" si="160"/>
        <v>0</v>
      </c>
      <c r="EA102" s="14">
        <f t="shared" si="161"/>
        <v>0</v>
      </c>
    </row>
    <row r="103" spans="2:131">
      <c r="B103" s="14">
        <f>IF($A$2=Alapadat!$P103,Alapadat!$Q103,0)</f>
        <v>0</v>
      </c>
      <c r="C103" s="14">
        <f>IF($A$2=Alapadat!$P103,Alapadat!$R103,0)</f>
        <v>0</v>
      </c>
      <c r="D103" s="14">
        <f t="shared" si="82"/>
        <v>0</v>
      </c>
      <c r="E103" s="14">
        <f t="shared" si="83"/>
        <v>0</v>
      </c>
      <c r="F103" s="14">
        <f t="shared" si="84"/>
        <v>0</v>
      </c>
      <c r="G103" s="14">
        <f t="shared" si="85"/>
        <v>0</v>
      </c>
      <c r="H103" s="14">
        <f t="shared" si="86"/>
        <v>0</v>
      </c>
      <c r="I103" s="14">
        <f t="shared" si="87"/>
        <v>0</v>
      </c>
      <c r="L103" s="56">
        <f t="shared" si="88"/>
        <v>0</v>
      </c>
      <c r="M103" s="14">
        <f>Szilv($A$2,Eredmény!$H$3,B103)</f>
        <v>0</v>
      </c>
      <c r="N103" s="14">
        <f t="shared" si="89"/>
        <v>0</v>
      </c>
      <c r="O103" s="14">
        <f t="shared" si="90"/>
        <v>0</v>
      </c>
      <c r="Q103" s="14">
        <f>IF($P$2=Alapadat!$P103,Alapadat!$Q103,0)</f>
        <v>0</v>
      </c>
      <c r="R103" s="14">
        <f>IF($P$2=Alapadat!$P103,Alapadat!$R103,0)</f>
        <v>0</v>
      </c>
      <c r="S103" s="14">
        <f t="shared" si="91"/>
        <v>0</v>
      </c>
      <c r="T103" s="14">
        <f t="shared" si="92"/>
        <v>0</v>
      </c>
      <c r="U103" s="14">
        <f t="shared" si="93"/>
        <v>0</v>
      </c>
      <c r="V103" s="14">
        <f t="shared" si="94"/>
        <v>0</v>
      </c>
      <c r="W103" s="14">
        <f t="shared" si="95"/>
        <v>0</v>
      </c>
      <c r="X103" s="14">
        <f t="shared" si="96"/>
        <v>0</v>
      </c>
      <c r="Z103" s="56">
        <f t="shared" si="162"/>
        <v>0</v>
      </c>
      <c r="AA103" s="14">
        <f>Szilv($P$2,Eredmény!$H$3,Q103)</f>
        <v>0</v>
      </c>
      <c r="AB103" s="14">
        <f t="shared" si="97"/>
        <v>0</v>
      </c>
      <c r="AC103" s="14">
        <f t="shared" si="98"/>
        <v>0</v>
      </c>
      <c r="AE103" s="14">
        <f>IF($AD$2=Alapadat!$P103,Alapadat!$Q103,0)</f>
        <v>0</v>
      </c>
      <c r="AF103" s="14">
        <f>IF($AD$2=Alapadat!$P103,Alapadat!$R103,0)</f>
        <v>0</v>
      </c>
      <c r="AG103" s="14">
        <f t="shared" si="99"/>
        <v>0</v>
      </c>
      <c r="AH103" s="14">
        <f t="shared" si="100"/>
        <v>0</v>
      </c>
      <c r="AI103" s="14">
        <f t="shared" si="101"/>
        <v>0</v>
      </c>
      <c r="AJ103" s="14">
        <f t="shared" si="102"/>
        <v>0</v>
      </c>
      <c r="AK103" s="14">
        <f t="shared" si="103"/>
        <v>0</v>
      </c>
      <c r="AL103" s="14">
        <f t="shared" si="104"/>
        <v>0</v>
      </c>
      <c r="AN103" s="56">
        <f t="shared" si="105"/>
        <v>0</v>
      </c>
      <c r="AO103" s="14">
        <f>Szilv($AD$2,Eredmény!$H$3,AE103)</f>
        <v>0</v>
      </c>
      <c r="AP103" s="14">
        <f t="shared" si="106"/>
        <v>0</v>
      </c>
      <c r="AQ103" s="14">
        <f t="shared" si="107"/>
        <v>0</v>
      </c>
      <c r="AS103" s="14">
        <f>IF($AR$2=Alapadat!$P103,Alapadat!$Q103,0)</f>
        <v>0</v>
      </c>
      <c r="AT103" s="14">
        <f>IF($AR$2=Alapadat!$P103,Alapadat!$R103,0)</f>
        <v>0</v>
      </c>
      <c r="AU103" s="14">
        <f t="shared" si="108"/>
        <v>0</v>
      </c>
      <c r="AV103" s="14">
        <f t="shared" si="109"/>
        <v>0</v>
      </c>
      <c r="AW103" s="14">
        <f t="shared" si="110"/>
        <v>0</v>
      </c>
      <c r="AX103" s="14">
        <f t="shared" si="111"/>
        <v>0</v>
      </c>
      <c r="AY103" s="14">
        <f t="shared" si="112"/>
        <v>0</v>
      </c>
      <c r="AZ103" s="14">
        <f t="shared" si="113"/>
        <v>0</v>
      </c>
      <c r="BB103" s="56">
        <f t="shared" si="114"/>
        <v>0</v>
      </c>
      <c r="BC103" s="14">
        <f>Szilv($AR$2,Eredmény!$H$3,AS103)</f>
        <v>0</v>
      </c>
      <c r="BD103" s="14">
        <f t="shared" si="115"/>
        <v>0</v>
      </c>
      <c r="BE103" s="14">
        <f t="shared" si="116"/>
        <v>0</v>
      </c>
      <c r="BG103" s="14">
        <f>IF($BF$2=Alapadat!$P103,Alapadat!$Q103,0)</f>
        <v>0</v>
      </c>
      <c r="BH103" s="14">
        <f>IF($BF$2=Alapadat!$P103,Alapadat!$R103,0)</f>
        <v>0</v>
      </c>
      <c r="BI103" s="14">
        <f t="shared" si="117"/>
        <v>0</v>
      </c>
      <c r="BJ103" s="14">
        <f t="shared" si="118"/>
        <v>0</v>
      </c>
      <c r="BK103" s="14">
        <f t="shared" si="119"/>
        <v>0</v>
      </c>
      <c r="BL103" s="14">
        <f t="shared" si="120"/>
        <v>0</v>
      </c>
      <c r="BM103" s="14">
        <f t="shared" si="121"/>
        <v>0</v>
      </c>
      <c r="BN103" s="14">
        <f t="shared" si="122"/>
        <v>0</v>
      </c>
      <c r="BP103" s="56">
        <f t="shared" si="123"/>
        <v>0</v>
      </c>
      <c r="BQ103" s="14">
        <f>Szilv($BF$2,Eredmény!$H$3,BG103)</f>
        <v>0</v>
      </c>
      <c r="BR103" s="14">
        <f t="shared" si="124"/>
        <v>0</v>
      </c>
      <c r="BS103" s="14">
        <f t="shared" si="125"/>
        <v>0</v>
      </c>
      <c r="BV103" s="14">
        <f>IF($BU$2=Alapadat!$P103,Alapadat!$Q103,0)</f>
        <v>0</v>
      </c>
      <c r="BW103" s="14">
        <f>IF($BU$2=Alapadat!$P103,Alapadat!$R103,0)</f>
        <v>0</v>
      </c>
      <c r="BX103" s="14">
        <f t="shared" si="126"/>
        <v>0</v>
      </c>
      <c r="BY103" s="14">
        <f t="shared" si="127"/>
        <v>0</v>
      </c>
      <c r="BZ103" s="14">
        <f t="shared" si="128"/>
        <v>0</v>
      </c>
      <c r="CA103" s="14">
        <f t="shared" si="129"/>
        <v>0</v>
      </c>
      <c r="CB103" s="14">
        <f t="shared" si="130"/>
        <v>0</v>
      </c>
      <c r="CC103" s="14">
        <f t="shared" si="131"/>
        <v>0</v>
      </c>
      <c r="CE103" s="56">
        <f t="shared" si="132"/>
        <v>0</v>
      </c>
      <c r="CF103" s="14">
        <f>Szilv($BU$2,Eredmény!$H$3,BV103)</f>
        <v>0</v>
      </c>
      <c r="CG103" s="14">
        <f t="shared" si="133"/>
        <v>0</v>
      </c>
      <c r="CH103" s="14">
        <f t="shared" si="134"/>
        <v>0</v>
      </c>
      <c r="CK103" s="14">
        <f>IF($CJ$2=Alapadat!$P103,Alapadat!$Q103,0)</f>
        <v>0</v>
      </c>
      <c r="CL103" s="14">
        <f>IF($CJ$2=Alapadat!$P103,Alapadat!$R103,0)</f>
        <v>0</v>
      </c>
      <c r="CM103" s="14">
        <f t="shared" si="135"/>
        <v>0</v>
      </c>
      <c r="CN103" s="14">
        <f t="shared" si="136"/>
        <v>0</v>
      </c>
      <c r="CO103" s="14">
        <f t="shared" si="137"/>
        <v>0</v>
      </c>
      <c r="CP103" s="14">
        <f t="shared" si="138"/>
        <v>0</v>
      </c>
      <c r="CQ103" s="14">
        <f t="shared" si="139"/>
        <v>0</v>
      </c>
      <c r="CR103" s="14">
        <f t="shared" si="140"/>
        <v>0</v>
      </c>
      <c r="CT103" s="56">
        <f t="shared" si="141"/>
        <v>0</v>
      </c>
      <c r="CU103" s="14">
        <f>Szilv($CJ$2,Eredmény!$H$3,CK103)</f>
        <v>0</v>
      </c>
      <c r="CV103" s="14">
        <f t="shared" si="142"/>
        <v>0</v>
      </c>
      <c r="CW103" s="14">
        <f t="shared" si="143"/>
        <v>0</v>
      </c>
      <c r="CZ103" s="14">
        <f>IF($CY$2=Alapadat!$P103,Alapadat!$Q103,0)</f>
        <v>0</v>
      </c>
      <c r="DA103" s="14">
        <f>IF($CY$2=Alapadat!$P103,Alapadat!$R103,0)</f>
        <v>0</v>
      </c>
      <c r="DB103" s="14">
        <f t="shared" si="144"/>
        <v>0</v>
      </c>
      <c r="DC103" s="14">
        <f t="shared" si="145"/>
        <v>0</v>
      </c>
      <c r="DD103" s="14">
        <f t="shared" si="146"/>
        <v>0</v>
      </c>
      <c r="DE103" s="14">
        <f t="shared" si="147"/>
        <v>0</v>
      </c>
      <c r="DF103" s="14">
        <f t="shared" si="148"/>
        <v>0</v>
      </c>
      <c r="DG103" s="14">
        <f t="shared" si="149"/>
        <v>0</v>
      </c>
      <c r="DI103" s="56">
        <f t="shared" si="150"/>
        <v>0</v>
      </c>
      <c r="DJ103" s="14">
        <f>Szilv($CY$2,Eredmény!$H$3,CZ103)</f>
        <v>0</v>
      </c>
      <c r="DK103" s="14">
        <f t="shared" si="151"/>
        <v>0</v>
      </c>
      <c r="DL103" s="14">
        <f t="shared" si="152"/>
        <v>0</v>
      </c>
      <c r="DO103" s="14">
        <f>IF($DN$2=Alapadat!$P103,Alapadat!$Q103,0)</f>
        <v>0</v>
      </c>
      <c r="DP103" s="14">
        <f>IF($DN$2=Alapadat!$P103,Alapadat!$R103,0)</f>
        <v>0</v>
      </c>
      <c r="DQ103" s="14">
        <f t="shared" si="153"/>
        <v>0</v>
      </c>
      <c r="DR103" s="14">
        <f t="shared" si="154"/>
        <v>0</v>
      </c>
      <c r="DS103" s="14">
        <f t="shared" si="155"/>
        <v>0</v>
      </c>
      <c r="DT103" s="14">
        <f t="shared" si="156"/>
        <v>0</v>
      </c>
      <c r="DU103" s="14">
        <f t="shared" si="157"/>
        <v>0</v>
      </c>
      <c r="DV103" s="14">
        <f t="shared" si="158"/>
        <v>0</v>
      </c>
      <c r="DX103" s="56">
        <f t="shared" si="159"/>
        <v>0</v>
      </c>
      <c r="DY103" s="14">
        <f>Szilv($DN$2,Eredmény!$H$3,DO103)</f>
        <v>0</v>
      </c>
      <c r="DZ103" s="14">
        <f t="shared" si="160"/>
        <v>0</v>
      </c>
      <c r="EA103" s="14">
        <f t="shared" si="161"/>
        <v>0</v>
      </c>
    </row>
    <row r="104" spans="2:131">
      <c r="B104" s="14">
        <f>IF($A$2=Alapadat!$P104,Alapadat!$Q104,0)</f>
        <v>0</v>
      </c>
      <c r="C104" s="14">
        <f>IF($A$2=Alapadat!$P104,Alapadat!$R104,0)</f>
        <v>0</v>
      </c>
      <c r="D104" s="14">
        <f t="shared" si="82"/>
        <v>0</v>
      </c>
      <c r="E104" s="14">
        <f t="shared" si="83"/>
        <v>0</v>
      </c>
      <c r="F104" s="14">
        <f t="shared" si="84"/>
        <v>0</v>
      </c>
      <c r="G104" s="14">
        <f t="shared" si="85"/>
        <v>0</v>
      </c>
      <c r="H104" s="14">
        <f t="shared" si="86"/>
        <v>0</v>
      </c>
      <c r="I104" s="14">
        <f t="shared" si="87"/>
        <v>0</v>
      </c>
      <c r="L104" s="56">
        <f t="shared" si="88"/>
        <v>0</v>
      </c>
      <c r="M104" s="14">
        <f>Szilv($A$2,Eredmény!$H$3,B104)</f>
        <v>0</v>
      </c>
      <c r="N104" s="14">
        <f t="shared" si="89"/>
        <v>0</v>
      </c>
      <c r="O104" s="14">
        <f t="shared" si="90"/>
        <v>0</v>
      </c>
      <c r="Q104" s="14">
        <f>IF($P$2=Alapadat!$P104,Alapadat!$Q104,0)</f>
        <v>0</v>
      </c>
      <c r="R104" s="14">
        <f>IF($P$2=Alapadat!$P104,Alapadat!$R104,0)</f>
        <v>0</v>
      </c>
      <c r="S104" s="14">
        <f t="shared" si="91"/>
        <v>0</v>
      </c>
      <c r="T104" s="14">
        <f t="shared" si="92"/>
        <v>0</v>
      </c>
      <c r="U104" s="14">
        <f t="shared" si="93"/>
        <v>0</v>
      </c>
      <c r="V104" s="14">
        <f t="shared" si="94"/>
        <v>0</v>
      </c>
      <c r="W104" s="14">
        <f t="shared" si="95"/>
        <v>0</v>
      </c>
      <c r="X104" s="14">
        <f t="shared" si="96"/>
        <v>0</v>
      </c>
      <c r="Z104" s="56">
        <f t="shared" si="162"/>
        <v>0</v>
      </c>
      <c r="AA104" s="14">
        <f>Szilv($P$2,Eredmény!$H$3,Q104)</f>
        <v>0</v>
      </c>
      <c r="AB104" s="14">
        <f t="shared" si="97"/>
        <v>0</v>
      </c>
      <c r="AC104" s="14">
        <f t="shared" si="98"/>
        <v>0</v>
      </c>
      <c r="AE104" s="14">
        <f>IF($AD$2=Alapadat!$P104,Alapadat!$Q104,0)</f>
        <v>0</v>
      </c>
      <c r="AF104" s="14">
        <f>IF($AD$2=Alapadat!$P104,Alapadat!$R104,0)</f>
        <v>0</v>
      </c>
      <c r="AG104" s="14">
        <f t="shared" si="99"/>
        <v>0</v>
      </c>
      <c r="AH104" s="14">
        <f t="shared" si="100"/>
        <v>0</v>
      </c>
      <c r="AI104" s="14">
        <f t="shared" si="101"/>
        <v>0</v>
      </c>
      <c r="AJ104" s="14">
        <f t="shared" si="102"/>
        <v>0</v>
      </c>
      <c r="AK104" s="14">
        <f t="shared" si="103"/>
        <v>0</v>
      </c>
      <c r="AL104" s="14">
        <f t="shared" si="104"/>
        <v>0</v>
      </c>
      <c r="AN104" s="56">
        <f t="shared" si="105"/>
        <v>0</v>
      </c>
      <c r="AO104" s="14">
        <f>Szilv($AD$2,Eredmény!$H$3,AE104)</f>
        <v>0</v>
      </c>
      <c r="AP104" s="14">
        <f t="shared" si="106"/>
        <v>0</v>
      </c>
      <c r="AQ104" s="14">
        <f t="shared" si="107"/>
        <v>0</v>
      </c>
      <c r="AS104" s="14">
        <f>IF($AR$2=Alapadat!$P104,Alapadat!$Q104,0)</f>
        <v>0</v>
      </c>
      <c r="AT104" s="14">
        <f>IF($AR$2=Alapadat!$P104,Alapadat!$R104,0)</f>
        <v>0</v>
      </c>
      <c r="AU104" s="14">
        <f t="shared" si="108"/>
        <v>0</v>
      </c>
      <c r="AV104" s="14">
        <f t="shared" si="109"/>
        <v>0</v>
      </c>
      <c r="AW104" s="14">
        <f t="shared" si="110"/>
        <v>0</v>
      </c>
      <c r="AX104" s="14">
        <f t="shared" si="111"/>
        <v>0</v>
      </c>
      <c r="AY104" s="14">
        <f t="shared" si="112"/>
        <v>0</v>
      </c>
      <c r="AZ104" s="14">
        <f t="shared" si="113"/>
        <v>0</v>
      </c>
      <c r="BB104" s="56">
        <f t="shared" si="114"/>
        <v>0</v>
      </c>
      <c r="BC104" s="14">
        <f>Szilv($AR$2,Eredmény!$H$3,AS104)</f>
        <v>0</v>
      </c>
      <c r="BD104" s="14">
        <f t="shared" si="115"/>
        <v>0</v>
      </c>
      <c r="BE104" s="14">
        <f t="shared" si="116"/>
        <v>0</v>
      </c>
      <c r="BG104" s="14">
        <f>IF($BF$2=Alapadat!$P104,Alapadat!$Q104,0)</f>
        <v>0</v>
      </c>
      <c r="BH104" s="14">
        <f>IF($BF$2=Alapadat!$P104,Alapadat!$R104,0)</f>
        <v>0</v>
      </c>
      <c r="BI104" s="14">
        <f t="shared" si="117"/>
        <v>0</v>
      </c>
      <c r="BJ104" s="14">
        <f t="shared" si="118"/>
        <v>0</v>
      </c>
      <c r="BK104" s="14">
        <f t="shared" si="119"/>
        <v>0</v>
      </c>
      <c r="BL104" s="14">
        <f t="shared" si="120"/>
        <v>0</v>
      </c>
      <c r="BM104" s="14">
        <f t="shared" si="121"/>
        <v>0</v>
      </c>
      <c r="BN104" s="14">
        <f t="shared" si="122"/>
        <v>0</v>
      </c>
      <c r="BP104" s="56">
        <f t="shared" si="123"/>
        <v>0</v>
      </c>
      <c r="BQ104" s="14">
        <f>Szilv($BF$2,Eredmény!$H$3,BG104)</f>
        <v>0</v>
      </c>
      <c r="BR104" s="14">
        <f t="shared" si="124"/>
        <v>0</v>
      </c>
      <c r="BS104" s="14">
        <f t="shared" si="125"/>
        <v>0</v>
      </c>
      <c r="BV104" s="14">
        <f>IF($BU$2=Alapadat!$P104,Alapadat!$Q104,0)</f>
        <v>0</v>
      </c>
      <c r="BW104" s="14">
        <f>IF($BU$2=Alapadat!$P104,Alapadat!$R104,0)</f>
        <v>0</v>
      </c>
      <c r="BX104" s="14">
        <f t="shared" si="126"/>
        <v>0</v>
      </c>
      <c r="BY104" s="14">
        <f t="shared" si="127"/>
        <v>0</v>
      </c>
      <c r="BZ104" s="14">
        <f t="shared" si="128"/>
        <v>0</v>
      </c>
      <c r="CA104" s="14">
        <f t="shared" si="129"/>
        <v>0</v>
      </c>
      <c r="CB104" s="14">
        <f t="shared" si="130"/>
        <v>0</v>
      </c>
      <c r="CC104" s="14">
        <f t="shared" si="131"/>
        <v>0</v>
      </c>
      <c r="CE104" s="56">
        <f t="shared" si="132"/>
        <v>0</v>
      </c>
      <c r="CF104" s="14">
        <f>Szilv($BU$2,Eredmény!$H$3,BV104)</f>
        <v>0</v>
      </c>
      <c r="CG104" s="14">
        <f t="shared" si="133"/>
        <v>0</v>
      </c>
      <c r="CH104" s="14">
        <f t="shared" si="134"/>
        <v>0</v>
      </c>
      <c r="CK104" s="14">
        <f>IF($CJ$2=Alapadat!$P104,Alapadat!$Q104,0)</f>
        <v>0</v>
      </c>
      <c r="CL104" s="14">
        <f>IF($CJ$2=Alapadat!$P104,Alapadat!$R104,0)</f>
        <v>0</v>
      </c>
      <c r="CM104" s="14">
        <f t="shared" si="135"/>
        <v>0</v>
      </c>
      <c r="CN104" s="14">
        <f t="shared" si="136"/>
        <v>0</v>
      </c>
      <c r="CO104" s="14">
        <f t="shared" si="137"/>
        <v>0</v>
      </c>
      <c r="CP104" s="14">
        <f t="shared" si="138"/>
        <v>0</v>
      </c>
      <c r="CQ104" s="14">
        <f t="shared" si="139"/>
        <v>0</v>
      </c>
      <c r="CR104" s="14">
        <f t="shared" si="140"/>
        <v>0</v>
      </c>
      <c r="CT104" s="56">
        <f t="shared" si="141"/>
        <v>0</v>
      </c>
      <c r="CU104" s="14">
        <f>Szilv($CJ$2,Eredmény!$H$3,CK104)</f>
        <v>0</v>
      </c>
      <c r="CV104" s="14">
        <f t="shared" si="142"/>
        <v>0</v>
      </c>
      <c r="CW104" s="14">
        <f t="shared" si="143"/>
        <v>0</v>
      </c>
      <c r="CZ104" s="14">
        <f>IF($CY$2=Alapadat!$P104,Alapadat!$Q104,0)</f>
        <v>0</v>
      </c>
      <c r="DA104" s="14">
        <f>IF($CY$2=Alapadat!$P104,Alapadat!$R104,0)</f>
        <v>0</v>
      </c>
      <c r="DB104" s="14">
        <f t="shared" si="144"/>
        <v>0</v>
      </c>
      <c r="DC104" s="14">
        <f t="shared" si="145"/>
        <v>0</v>
      </c>
      <c r="DD104" s="14">
        <f t="shared" si="146"/>
        <v>0</v>
      </c>
      <c r="DE104" s="14">
        <f t="shared" si="147"/>
        <v>0</v>
      </c>
      <c r="DF104" s="14">
        <f t="shared" si="148"/>
        <v>0</v>
      </c>
      <c r="DG104" s="14">
        <f t="shared" si="149"/>
        <v>0</v>
      </c>
      <c r="DI104" s="56">
        <f t="shared" si="150"/>
        <v>0</v>
      </c>
      <c r="DJ104" s="14">
        <f>Szilv($CY$2,Eredmény!$H$3,CZ104)</f>
        <v>0</v>
      </c>
      <c r="DK104" s="14">
        <f t="shared" si="151"/>
        <v>0</v>
      </c>
      <c r="DL104" s="14">
        <f t="shared" si="152"/>
        <v>0</v>
      </c>
      <c r="DO104" s="14">
        <f>IF($DN$2=Alapadat!$P104,Alapadat!$Q104,0)</f>
        <v>0</v>
      </c>
      <c r="DP104" s="14">
        <f>IF($DN$2=Alapadat!$P104,Alapadat!$R104,0)</f>
        <v>0</v>
      </c>
      <c r="DQ104" s="14">
        <f t="shared" si="153"/>
        <v>0</v>
      </c>
      <c r="DR104" s="14">
        <f t="shared" si="154"/>
        <v>0</v>
      </c>
      <c r="DS104" s="14">
        <f t="shared" si="155"/>
        <v>0</v>
      </c>
      <c r="DT104" s="14">
        <f t="shared" si="156"/>
        <v>0</v>
      </c>
      <c r="DU104" s="14">
        <f t="shared" si="157"/>
        <v>0</v>
      </c>
      <c r="DV104" s="14">
        <f t="shared" si="158"/>
        <v>0</v>
      </c>
      <c r="DX104" s="56">
        <f t="shared" si="159"/>
        <v>0</v>
      </c>
      <c r="DY104" s="14">
        <f>Szilv($DN$2,Eredmény!$H$3,DO104)</f>
        <v>0</v>
      </c>
      <c r="DZ104" s="14">
        <f t="shared" si="160"/>
        <v>0</v>
      </c>
      <c r="EA104" s="14">
        <f t="shared" si="161"/>
        <v>0</v>
      </c>
    </row>
    <row r="105" spans="2:131">
      <c r="B105" s="14">
        <f>IF($A$2=Alapadat!$P105,Alapadat!$Q105,0)</f>
        <v>0</v>
      </c>
      <c r="C105" s="14">
        <f>IF($A$2=Alapadat!$P105,Alapadat!$R105,0)</f>
        <v>0</v>
      </c>
      <c r="D105" s="14">
        <f t="shared" si="82"/>
        <v>0</v>
      </c>
      <c r="E105" s="14">
        <f t="shared" si="83"/>
        <v>0</v>
      </c>
      <c r="F105" s="14">
        <f t="shared" si="84"/>
        <v>0</v>
      </c>
      <c r="G105" s="14">
        <f t="shared" si="85"/>
        <v>0</v>
      </c>
      <c r="H105" s="14">
        <f t="shared" si="86"/>
        <v>0</v>
      </c>
      <c r="I105" s="14">
        <f t="shared" si="87"/>
        <v>0</v>
      </c>
      <c r="L105" s="56">
        <f t="shared" si="88"/>
        <v>0</v>
      </c>
      <c r="M105" s="14">
        <f>Szilv($A$2,Eredmény!$H$3,B105)</f>
        <v>0</v>
      </c>
      <c r="N105" s="14">
        <f t="shared" si="89"/>
        <v>0</v>
      </c>
      <c r="O105" s="14">
        <f t="shared" si="90"/>
        <v>0</v>
      </c>
      <c r="Q105" s="14">
        <f>IF($P$2=Alapadat!$P105,Alapadat!$Q105,0)</f>
        <v>0</v>
      </c>
      <c r="R105" s="14">
        <f>IF($P$2=Alapadat!$P105,Alapadat!$R105,0)</f>
        <v>0</v>
      </c>
      <c r="S105" s="14">
        <f t="shared" si="91"/>
        <v>0</v>
      </c>
      <c r="T105" s="14">
        <f t="shared" si="92"/>
        <v>0</v>
      </c>
      <c r="U105" s="14">
        <f t="shared" si="93"/>
        <v>0</v>
      </c>
      <c r="V105" s="14">
        <f t="shared" si="94"/>
        <v>0</v>
      </c>
      <c r="W105" s="14">
        <f t="shared" si="95"/>
        <v>0</v>
      </c>
      <c r="X105" s="14">
        <f t="shared" si="96"/>
        <v>0</v>
      </c>
      <c r="Z105" s="56">
        <f t="shared" si="162"/>
        <v>0</v>
      </c>
      <c r="AA105" s="14">
        <f>Szilv($P$2,Eredmény!$H$3,Q105)</f>
        <v>0</v>
      </c>
      <c r="AB105" s="14">
        <f t="shared" si="97"/>
        <v>0</v>
      </c>
      <c r="AC105" s="14">
        <f t="shared" si="98"/>
        <v>0</v>
      </c>
      <c r="AE105" s="14">
        <f>IF($AD$2=Alapadat!$P105,Alapadat!$Q105,0)</f>
        <v>0</v>
      </c>
      <c r="AF105" s="14">
        <f>IF($AD$2=Alapadat!$P105,Alapadat!$R105,0)</f>
        <v>0</v>
      </c>
      <c r="AG105" s="14">
        <f t="shared" si="99"/>
        <v>0</v>
      </c>
      <c r="AH105" s="14">
        <f t="shared" si="100"/>
        <v>0</v>
      </c>
      <c r="AI105" s="14">
        <f t="shared" si="101"/>
        <v>0</v>
      </c>
      <c r="AJ105" s="14">
        <f t="shared" si="102"/>
        <v>0</v>
      </c>
      <c r="AK105" s="14">
        <f t="shared" si="103"/>
        <v>0</v>
      </c>
      <c r="AL105" s="14">
        <f t="shared" si="104"/>
        <v>0</v>
      </c>
      <c r="AN105" s="56">
        <f t="shared" si="105"/>
        <v>0</v>
      </c>
      <c r="AO105" s="14">
        <f>Szilv($AD$2,Eredmény!$H$3,AE105)</f>
        <v>0</v>
      </c>
      <c r="AP105" s="14">
        <f t="shared" si="106"/>
        <v>0</v>
      </c>
      <c r="AQ105" s="14">
        <f t="shared" si="107"/>
        <v>0</v>
      </c>
      <c r="AS105" s="14">
        <f>IF($AR$2=Alapadat!$P105,Alapadat!$Q105,0)</f>
        <v>0</v>
      </c>
      <c r="AT105" s="14">
        <f>IF($AR$2=Alapadat!$P105,Alapadat!$R105,0)</f>
        <v>0</v>
      </c>
      <c r="AU105" s="14">
        <f t="shared" si="108"/>
        <v>0</v>
      </c>
      <c r="AV105" s="14">
        <f t="shared" si="109"/>
        <v>0</v>
      </c>
      <c r="AW105" s="14">
        <f t="shared" si="110"/>
        <v>0</v>
      </c>
      <c r="AX105" s="14">
        <f t="shared" si="111"/>
        <v>0</v>
      </c>
      <c r="AY105" s="14">
        <f t="shared" si="112"/>
        <v>0</v>
      </c>
      <c r="AZ105" s="14">
        <f t="shared" si="113"/>
        <v>0</v>
      </c>
      <c r="BB105" s="56">
        <f t="shared" si="114"/>
        <v>0</v>
      </c>
      <c r="BC105" s="14">
        <f>Szilv($AR$2,Eredmény!$H$3,AS105)</f>
        <v>0</v>
      </c>
      <c r="BD105" s="14">
        <f t="shared" si="115"/>
        <v>0</v>
      </c>
      <c r="BE105" s="14">
        <f t="shared" si="116"/>
        <v>0</v>
      </c>
      <c r="BG105" s="14">
        <f>IF($BF$2=Alapadat!$P105,Alapadat!$Q105,0)</f>
        <v>0</v>
      </c>
      <c r="BH105" s="14">
        <f>IF($BF$2=Alapadat!$P105,Alapadat!$R105,0)</f>
        <v>0</v>
      </c>
      <c r="BI105" s="14">
        <f t="shared" si="117"/>
        <v>0</v>
      </c>
      <c r="BJ105" s="14">
        <f t="shared" si="118"/>
        <v>0</v>
      </c>
      <c r="BK105" s="14">
        <f t="shared" si="119"/>
        <v>0</v>
      </c>
      <c r="BL105" s="14">
        <f t="shared" si="120"/>
        <v>0</v>
      </c>
      <c r="BM105" s="14">
        <f t="shared" si="121"/>
        <v>0</v>
      </c>
      <c r="BN105" s="14">
        <f t="shared" si="122"/>
        <v>0</v>
      </c>
      <c r="BP105" s="56">
        <f t="shared" si="123"/>
        <v>0</v>
      </c>
      <c r="BQ105" s="14">
        <f>Szilv($BF$2,Eredmény!$H$3,BG105)</f>
        <v>0</v>
      </c>
      <c r="BR105" s="14">
        <f t="shared" si="124"/>
        <v>0</v>
      </c>
      <c r="BS105" s="14">
        <f t="shared" si="125"/>
        <v>0</v>
      </c>
      <c r="BV105" s="14">
        <f>IF($BU$2=Alapadat!$P105,Alapadat!$Q105,0)</f>
        <v>0</v>
      </c>
      <c r="BW105" s="14">
        <f>IF($BU$2=Alapadat!$P105,Alapadat!$R105,0)</f>
        <v>0</v>
      </c>
      <c r="BX105" s="14">
        <f t="shared" si="126"/>
        <v>0</v>
      </c>
      <c r="BY105" s="14">
        <f t="shared" si="127"/>
        <v>0</v>
      </c>
      <c r="BZ105" s="14">
        <f t="shared" si="128"/>
        <v>0</v>
      </c>
      <c r="CA105" s="14">
        <f t="shared" si="129"/>
        <v>0</v>
      </c>
      <c r="CB105" s="14">
        <f t="shared" si="130"/>
        <v>0</v>
      </c>
      <c r="CC105" s="14">
        <f t="shared" si="131"/>
        <v>0</v>
      </c>
      <c r="CE105" s="56">
        <f t="shared" si="132"/>
        <v>0</v>
      </c>
      <c r="CF105" s="14">
        <f>Szilv($BU$2,Eredmény!$H$3,BV105)</f>
        <v>0</v>
      </c>
      <c r="CG105" s="14">
        <f t="shared" si="133"/>
        <v>0</v>
      </c>
      <c r="CH105" s="14">
        <f t="shared" si="134"/>
        <v>0</v>
      </c>
      <c r="CK105" s="14">
        <f>IF($CJ$2=Alapadat!$P105,Alapadat!$Q105,0)</f>
        <v>0</v>
      </c>
      <c r="CL105" s="14">
        <f>IF($CJ$2=Alapadat!$P105,Alapadat!$R105,0)</f>
        <v>0</v>
      </c>
      <c r="CM105" s="14">
        <f t="shared" si="135"/>
        <v>0</v>
      </c>
      <c r="CN105" s="14">
        <f t="shared" si="136"/>
        <v>0</v>
      </c>
      <c r="CO105" s="14">
        <f t="shared" si="137"/>
        <v>0</v>
      </c>
      <c r="CP105" s="14">
        <f t="shared" si="138"/>
        <v>0</v>
      </c>
      <c r="CQ105" s="14">
        <f t="shared" si="139"/>
        <v>0</v>
      </c>
      <c r="CR105" s="14">
        <f t="shared" si="140"/>
        <v>0</v>
      </c>
      <c r="CT105" s="56">
        <f t="shared" si="141"/>
        <v>0</v>
      </c>
      <c r="CU105" s="14">
        <f>Szilv($CJ$2,Eredmény!$H$3,CK105)</f>
        <v>0</v>
      </c>
      <c r="CV105" s="14">
        <f t="shared" si="142"/>
        <v>0</v>
      </c>
      <c r="CW105" s="14">
        <f t="shared" si="143"/>
        <v>0</v>
      </c>
      <c r="CZ105" s="14">
        <f>IF($CY$2=Alapadat!$P105,Alapadat!$Q105,0)</f>
        <v>0</v>
      </c>
      <c r="DA105" s="14">
        <f>IF($CY$2=Alapadat!$P105,Alapadat!$R105,0)</f>
        <v>0</v>
      </c>
      <c r="DB105" s="14">
        <f t="shared" si="144"/>
        <v>0</v>
      </c>
      <c r="DC105" s="14">
        <f t="shared" si="145"/>
        <v>0</v>
      </c>
      <c r="DD105" s="14">
        <f t="shared" si="146"/>
        <v>0</v>
      </c>
      <c r="DE105" s="14">
        <f t="shared" si="147"/>
        <v>0</v>
      </c>
      <c r="DF105" s="14">
        <f t="shared" si="148"/>
        <v>0</v>
      </c>
      <c r="DG105" s="14">
        <f t="shared" si="149"/>
        <v>0</v>
      </c>
      <c r="DI105" s="56">
        <f t="shared" si="150"/>
        <v>0</v>
      </c>
      <c r="DJ105" s="14">
        <f>Szilv($CY$2,Eredmény!$H$3,CZ105)</f>
        <v>0</v>
      </c>
      <c r="DK105" s="14">
        <f t="shared" si="151"/>
        <v>0</v>
      </c>
      <c r="DL105" s="14">
        <f t="shared" si="152"/>
        <v>0</v>
      </c>
      <c r="DO105" s="14">
        <f>IF($DN$2=Alapadat!$P105,Alapadat!$Q105,0)</f>
        <v>0</v>
      </c>
      <c r="DP105" s="14">
        <f>IF($DN$2=Alapadat!$P105,Alapadat!$R105,0)</f>
        <v>0</v>
      </c>
      <c r="DQ105" s="14">
        <f t="shared" si="153"/>
        <v>0</v>
      </c>
      <c r="DR105" s="14">
        <f t="shared" si="154"/>
        <v>0</v>
      </c>
      <c r="DS105" s="14">
        <f t="shared" si="155"/>
        <v>0</v>
      </c>
      <c r="DT105" s="14">
        <f t="shared" si="156"/>
        <v>0</v>
      </c>
      <c r="DU105" s="14">
        <f t="shared" si="157"/>
        <v>0</v>
      </c>
      <c r="DV105" s="14">
        <f t="shared" si="158"/>
        <v>0</v>
      </c>
      <c r="DX105" s="56">
        <f t="shared" si="159"/>
        <v>0</v>
      </c>
      <c r="DY105" s="14">
        <f>Szilv($DN$2,Eredmény!$H$3,DO105)</f>
        <v>0</v>
      </c>
      <c r="DZ105" s="14">
        <f t="shared" si="160"/>
        <v>0</v>
      </c>
      <c r="EA105" s="14">
        <f t="shared" si="161"/>
        <v>0</v>
      </c>
    </row>
    <row r="106" spans="2:131">
      <c r="B106" s="14">
        <f>IF($A$2=Alapadat!$P106,Alapadat!$Q106,0)</f>
        <v>0</v>
      </c>
      <c r="C106" s="14">
        <f>IF($A$2=Alapadat!$P106,Alapadat!$R106,0)</f>
        <v>0</v>
      </c>
      <c r="D106" s="14">
        <f t="shared" si="82"/>
        <v>0</v>
      </c>
      <c r="E106" s="14">
        <f t="shared" si="83"/>
        <v>0</v>
      </c>
      <c r="F106" s="14">
        <f t="shared" si="84"/>
        <v>0</v>
      </c>
      <c r="G106" s="14">
        <f t="shared" si="85"/>
        <v>0</v>
      </c>
      <c r="H106" s="14">
        <f t="shared" si="86"/>
        <v>0</v>
      </c>
      <c r="I106" s="14">
        <f t="shared" si="87"/>
        <v>0</v>
      </c>
      <c r="L106" s="56">
        <f t="shared" si="88"/>
        <v>0</v>
      </c>
      <c r="M106" s="14">
        <f>Szilv($A$2,Eredmény!$H$3,B106)</f>
        <v>0</v>
      </c>
      <c r="N106" s="14">
        <f t="shared" si="89"/>
        <v>0</v>
      </c>
      <c r="O106" s="14">
        <f t="shared" si="90"/>
        <v>0</v>
      </c>
      <c r="Q106" s="14">
        <f>IF($P$2=Alapadat!$P106,Alapadat!$Q106,0)</f>
        <v>0</v>
      </c>
      <c r="R106" s="14">
        <f>IF($P$2=Alapadat!$P106,Alapadat!$R106,0)</f>
        <v>0</v>
      </c>
      <c r="S106" s="14">
        <f t="shared" si="91"/>
        <v>0</v>
      </c>
      <c r="T106" s="14">
        <f t="shared" si="92"/>
        <v>0</v>
      </c>
      <c r="U106" s="14">
        <f t="shared" si="93"/>
        <v>0</v>
      </c>
      <c r="V106" s="14">
        <f t="shared" si="94"/>
        <v>0</v>
      </c>
      <c r="W106" s="14">
        <f t="shared" si="95"/>
        <v>0</v>
      </c>
      <c r="X106" s="14">
        <f t="shared" si="96"/>
        <v>0</v>
      </c>
      <c r="Z106" s="56">
        <f t="shared" si="162"/>
        <v>0</v>
      </c>
      <c r="AA106" s="14">
        <f>Szilv($P$2,Eredmény!$H$3,Q106)</f>
        <v>0</v>
      </c>
      <c r="AB106" s="14">
        <f t="shared" si="97"/>
        <v>0</v>
      </c>
      <c r="AC106" s="14">
        <f t="shared" si="98"/>
        <v>0</v>
      </c>
      <c r="AE106" s="14">
        <f>IF($AD$2=Alapadat!$P106,Alapadat!$Q106,0)</f>
        <v>0</v>
      </c>
      <c r="AF106" s="14">
        <f>IF($AD$2=Alapadat!$P106,Alapadat!$R106,0)</f>
        <v>0</v>
      </c>
      <c r="AG106" s="14">
        <f t="shared" si="99"/>
        <v>0</v>
      </c>
      <c r="AH106" s="14">
        <f t="shared" si="100"/>
        <v>0</v>
      </c>
      <c r="AI106" s="14">
        <f t="shared" si="101"/>
        <v>0</v>
      </c>
      <c r="AJ106" s="14">
        <f t="shared" si="102"/>
        <v>0</v>
      </c>
      <c r="AK106" s="14">
        <f t="shared" si="103"/>
        <v>0</v>
      </c>
      <c r="AL106" s="14">
        <f t="shared" si="104"/>
        <v>0</v>
      </c>
      <c r="AN106" s="56">
        <f t="shared" si="105"/>
        <v>0</v>
      </c>
      <c r="AO106" s="14">
        <f>Szilv($AD$2,Eredmény!$H$3,AE106)</f>
        <v>0</v>
      </c>
      <c r="AP106" s="14">
        <f t="shared" si="106"/>
        <v>0</v>
      </c>
      <c r="AQ106" s="14">
        <f t="shared" si="107"/>
        <v>0</v>
      </c>
      <c r="AS106" s="14">
        <f>IF($AR$2=Alapadat!$P106,Alapadat!$Q106,0)</f>
        <v>0</v>
      </c>
      <c r="AT106" s="14">
        <f>IF($AR$2=Alapadat!$P106,Alapadat!$R106,0)</f>
        <v>0</v>
      </c>
      <c r="AU106" s="14">
        <f t="shared" si="108"/>
        <v>0</v>
      </c>
      <c r="AV106" s="14">
        <f t="shared" si="109"/>
        <v>0</v>
      </c>
      <c r="AW106" s="14">
        <f t="shared" si="110"/>
        <v>0</v>
      </c>
      <c r="AX106" s="14">
        <f t="shared" si="111"/>
        <v>0</v>
      </c>
      <c r="AY106" s="14">
        <f t="shared" si="112"/>
        <v>0</v>
      </c>
      <c r="AZ106" s="14">
        <f t="shared" si="113"/>
        <v>0</v>
      </c>
      <c r="BB106" s="56">
        <f t="shared" si="114"/>
        <v>0</v>
      </c>
      <c r="BC106" s="14">
        <f>Szilv($AR$2,Eredmény!$H$3,AS106)</f>
        <v>0</v>
      </c>
      <c r="BD106" s="14">
        <f t="shared" si="115"/>
        <v>0</v>
      </c>
      <c r="BE106" s="14">
        <f t="shared" si="116"/>
        <v>0</v>
      </c>
      <c r="BG106" s="14">
        <f>IF($BF$2=Alapadat!$P106,Alapadat!$Q106,0)</f>
        <v>0</v>
      </c>
      <c r="BH106" s="14">
        <f>IF($BF$2=Alapadat!$P106,Alapadat!$R106,0)</f>
        <v>0</v>
      </c>
      <c r="BI106" s="14">
        <f t="shared" si="117"/>
        <v>0</v>
      </c>
      <c r="BJ106" s="14">
        <f t="shared" si="118"/>
        <v>0</v>
      </c>
      <c r="BK106" s="14">
        <f t="shared" si="119"/>
        <v>0</v>
      </c>
      <c r="BL106" s="14">
        <f t="shared" si="120"/>
        <v>0</v>
      </c>
      <c r="BM106" s="14">
        <f t="shared" si="121"/>
        <v>0</v>
      </c>
      <c r="BN106" s="14">
        <f t="shared" si="122"/>
        <v>0</v>
      </c>
      <c r="BP106" s="56">
        <f t="shared" si="123"/>
        <v>0</v>
      </c>
      <c r="BQ106" s="14">
        <f>Szilv($BF$2,Eredmény!$H$3,BG106)</f>
        <v>0</v>
      </c>
      <c r="BR106" s="14">
        <f t="shared" si="124"/>
        <v>0</v>
      </c>
      <c r="BS106" s="14">
        <f t="shared" si="125"/>
        <v>0</v>
      </c>
      <c r="BV106" s="14">
        <f>IF($BU$2=Alapadat!$P106,Alapadat!$Q106,0)</f>
        <v>0</v>
      </c>
      <c r="BW106" s="14">
        <f>IF($BU$2=Alapadat!$P106,Alapadat!$R106,0)</f>
        <v>0</v>
      </c>
      <c r="BX106" s="14">
        <f t="shared" si="126"/>
        <v>0</v>
      </c>
      <c r="BY106" s="14">
        <f t="shared" si="127"/>
        <v>0</v>
      </c>
      <c r="BZ106" s="14">
        <f t="shared" si="128"/>
        <v>0</v>
      </c>
      <c r="CA106" s="14">
        <f t="shared" si="129"/>
        <v>0</v>
      </c>
      <c r="CB106" s="14">
        <f t="shared" si="130"/>
        <v>0</v>
      </c>
      <c r="CC106" s="14">
        <f t="shared" si="131"/>
        <v>0</v>
      </c>
      <c r="CE106" s="56">
        <f t="shared" si="132"/>
        <v>0</v>
      </c>
      <c r="CF106" s="14">
        <f>Szilv($BU$2,Eredmény!$H$3,BV106)</f>
        <v>0</v>
      </c>
      <c r="CG106" s="14">
        <f t="shared" si="133"/>
        <v>0</v>
      </c>
      <c r="CH106" s="14">
        <f t="shared" si="134"/>
        <v>0</v>
      </c>
      <c r="CK106" s="14">
        <f>IF($CJ$2=Alapadat!$P106,Alapadat!$Q106,0)</f>
        <v>0</v>
      </c>
      <c r="CL106" s="14">
        <f>IF($CJ$2=Alapadat!$P106,Alapadat!$R106,0)</f>
        <v>0</v>
      </c>
      <c r="CM106" s="14">
        <f t="shared" si="135"/>
        <v>0</v>
      </c>
      <c r="CN106" s="14">
        <f t="shared" si="136"/>
        <v>0</v>
      </c>
      <c r="CO106" s="14">
        <f t="shared" si="137"/>
        <v>0</v>
      </c>
      <c r="CP106" s="14">
        <f t="shared" si="138"/>
        <v>0</v>
      </c>
      <c r="CQ106" s="14">
        <f t="shared" si="139"/>
        <v>0</v>
      </c>
      <c r="CR106" s="14">
        <f t="shared" si="140"/>
        <v>0</v>
      </c>
      <c r="CT106" s="56">
        <f t="shared" si="141"/>
        <v>0</v>
      </c>
      <c r="CU106" s="14">
        <f>Szilv($CJ$2,Eredmény!$H$3,CK106)</f>
        <v>0</v>
      </c>
      <c r="CV106" s="14">
        <f t="shared" si="142"/>
        <v>0</v>
      </c>
      <c r="CW106" s="14">
        <f t="shared" si="143"/>
        <v>0</v>
      </c>
      <c r="CZ106" s="14">
        <f>IF($CY$2=Alapadat!$P106,Alapadat!$Q106,0)</f>
        <v>0</v>
      </c>
      <c r="DA106" s="14">
        <f>IF($CY$2=Alapadat!$P106,Alapadat!$R106,0)</f>
        <v>0</v>
      </c>
      <c r="DB106" s="14">
        <f t="shared" si="144"/>
        <v>0</v>
      </c>
      <c r="DC106" s="14">
        <f t="shared" si="145"/>
        <v>0</v>
      </c>
      <c r="DD106" s="14">
        <f t="shared" si="146"/>
        <v>0</v>
      </c>
      <c r="DE106" s="14">
        <f t="shared" si="147"/>
        <v>0</v>
      </c>
      <c r="DF106" s="14">
        <f t="shared" si="148"/>
        <v>0</v>
      </c>
      <c r="DG106" s="14">
        <f t="shared" si="149"/>
        <v>0</v>
      </c>
      <c r="DI106" s="56">
        <f t="shared" si="150"/>
        <v>0</v>
      </c>
      <c r="DJ106" s="14">
        <f>Szilv($CY$2,Eredmény!$H$3,CZ106)</f>
        <v>0</v>
      </c>
      <c r="DK106" s="14">
        <f t="shared" si="151"/>
        <v>0</v>
      </c>
      <c r="DL106" s="14">
        <f t="shared" si="152"/>
        <v>0</v>
      </c>
      <c r="DO106" s="14">
        <f>IF($DN$2=Alapadat!$P106,Alapadat!$Q106,0)</f>
        <v>0</v>
      </c>
      <c r="DP106" s="14">
        <f>IF($DN$2=Alapadat!$P106,Alapadat!$R106,0)</f>
        <v>0</v>
      </c>
      <c r="DQ106" s="14">
        <f t="shared" si="153"/>
        <v>0</v>
      </c>
      <c r="DR106" s="14">
        <f t="shared" si="154"/>
        <v>0</v>
      </c>
      <c r="DS106" s="14">
        <f t="shared" si="155"/>
        <v>0</v>
      </c>
      <c r="DT106" s="14">
        <f t="shared" si="156"/>
        <v>0</v>
      </c>
      <c r="DU106" s="14">
        <f t="shared" si="157"/>
        <v>0</v>
      </c>
      <c r="DV106" s="14">
        <f t="shared" si="158"/>
        <v>0</v>
      </c>
      <c r="DX106" s="56">
        <f t="shared" si="159"/>
        <v>0</v>
      </c>
      <c r="DY106" s="14">
        <f>Szilv($DN$2,Eredmény!$H$3,DO106)</f>
        <v>0</v>
      </c>
      <c r="DZ106" s="14">
        <f t="shared" si="160"/>
        <v>0</v>
      </c>
      <c r="EA106" s="14">
        <f t="shared" si="161"/>
        <v>0</v>
      </c>
    </row>
    <row r="107" spans="2:131">
      <c r="B107" s="14">
        <f>IF($A$2=Alapadat!$P107,Alapadat!$Q107,0)</f>
        <v>0</v>
      </c>
      <c r="C107" s="14">
        <f>IF($A$2=Alapadat!$P107,Alapadat!$R107,0)</f>
        <v>0</v>
      </c>
      <c r="D107" s="14">
        <f t="shared" si="82"/>
        <v>0</v>
      </c>
      <c r="E107" s="14">
        <f t="shared" si="83"/>
        <v>0</v>
      </c>
      <c r="F107" s="14">
        <f t="shared" si="84"/>
        <v>0</v>
      </c>
      <c r="G107" s="14">
        <f t="shared" si="85"/>
        <v>0</v>
      </c>
      <c r="H107" s="14">
        <f t="shared" si="86"/>
        <v>0</v>
      </c>
      <c r="I107" s="14">
        <f t="shared" si="87"/>
        <v>0</v>
      </c>
      <c r="L107" s="56">
        <f t="shared" si="88"/>
        <v>0</v>
      </c>
      <c r="M107" s="14">
        <f>Szilv($A$2,Eredmény!$H$3,B107)</f>
        <v>0</v>
      </c>
      <c r="N107" s="14">
        <f t="shared" si="89"/>
        <v>0</v>
      </c>
      <c r="O107" s="14">
        <f t="shared" si="90"/>
        <v>0</v>
      </c>
      <c r="Q107" s="14">
        <f>IF($P$2=Alapadat!$P107,Alapadat!$Q107,0)</f>
        <v>0</v>
      </c>
      <c r="R107" s="14">
        <f>IF($P$2=Alapadat!$P107,Alapadat!$R107,0)</f>
        <v>0</v>
      </c>
      <c r="S107" s="14">
        <f t="shared" si="91"/>
        <v>0</v>
      </c>
      <c r="T107" s="14">
        <f t="shared" si="92"/>
        <v>0</v>
      </c>
      <c r="U107" s="14">
        <f t="shared" si="93"/>
        <v>0</v>
      </c>
      <c r="V107" s="14">
        <f t="shared" si="94"/>
        <v>0</v>
      </c>
      <c r="W107" s="14">
        <f t="shared" si="95"/>
        <v>0</v>
      </c>
      <c r="X107" s="14">
        <f t="shared" si="96"/>
        <v>0</v>
      </c>
      <c r="Z107" s="56">
        <f t="shared" si="162"/>
        <v>0</v>
      </c>
      <c r="AA107" s="14">
        <f>Szilv($P$2,Eredmény!$H$3,Q107)</f>
        <v>0</v>
      </c>
      <c r="AB107" s="14">
        <f t="shared" si="97"/>
        <v>0</v>
      </c>
      <c r="AC107" s="14">
        <f t="shared" si="98"/>
        <v>0</v>
      </c>
      <c r="AE107" s="14">
        <f>IF($AD$2=Alapadat!$P107,Alapadat!$Q107,0)</f>
        <v>0</v>
      </c>
      <c r="AF107" s="14">
        <f>IF($AD$2=Alapadat!$P107,Alapadat!$R107,0)</f>
        <v>0</v>
      </c>
      <c r="AG107" s="14">
        <f t="shared" si="99"/>
        <v>0</v>
      </c>
      <c r="AH107" s="14">
        <f t="shared" si="100"/>
        <v>0</v>
      </c>
      <c r="AI107" s="14">
        <f t="shared" si="101"/>
        <v>0</v>
      </c>
      <c r="AJ107" s="14">
        <f t="shared" si="102"/>
        <v>0</v>
      </c>
      <c r="AK107" s="14">
        <f t="shared" si="103"/>
        <v>0</v>
      </c>
      <c r="AL107" s="14">
        <f t="shared" si="104"/>
        <v>0</v>
      </c>
      <c r="AN107" s="56">
        <f t="shared" si="105"/>
        <v>0</v>
      </c>
      <c r="AO107" s="14">
        <f>Szilv($AD$2,Eredmény!$H$3,AE107)</f>
        <v>0</v>
      </c>
      <c r="AP107" s="14">
        <f t="shared" si="106"/>
        <v>0</v>
      </c>
      <c r="AQ107" s="14">
        <f t="shared" si="107"/>
        <v>0</v>
      </c>
      <c r="AS107" s="14">
        <f>IF($AR$2=Alapadat!$P107,Alapadat!$Q107,0)</f>
        <v>0</v>
      </c>
      <c r="AT107" s="14">
        <f>IF($AR$2=Alapadat!$P107,Alapadat!$R107,0)</f>
        <v>0</v>
      </c>
      <c r="AU107" s="14">
        <f t="shared" si="108"/>
        <v>0</v>
      </c>
      <c r="AV107" s="14">
        <f t="shared" si="109"/>
        <v>0</v>
      </c>
      <c r="AW107" s="14">
        <f t="shared" si="110"/>
        <v>0</v>
      </c>
      <c r="AX107" s="14">
        <f t="shared" si="111"/>
        <v>0</v>
      </c>
      <c r="AY107" s="14">
        <f t="shared" si="112"/>
        <v>0</v>
      </c>
      <c r="AZ107" s="14">
        <f t="shared" si="113"/>
        <v>0</v>
      </c>
      <c r="BB107" s="56">
        <f t="shared" si="114"/>
        <v>0</v>
      </c>
      <c r="BC107" s="14">
        <f>Szilv($AR$2,Eredmény!$H$3,AS107)</f>
        <v>0</v>
      </c>
      <c r="BD107" s="14">
        <f t="shared" si="115"/>
        <v>0</v>
      </c>
      <c r="BE107" s="14">
        <f t="shared" si="116"/>
        <v>0</v>
      </c>
      <c r="BG107" s="14">
        <f>IF($BF$2=Alapadat!$P107,Alapadat!$Q107,0)</f>
        <v>0</v>
      </c>
      <c r="BH107" s="14">
        <f>IF($BF$2=Alapadat!$P107,Alapadat!$R107,0)</f>
        <v>0</v>
      </c>
      <c r="BI107" s="14">
        <f t="shared" si="117"/>
        <v>0</v>
      </c>
      <c r="BJ107" s="14">
        <f t="shared" si="118"/>
        <v>0</v>
      </c>
      <c r="BK107" s="14">
        <f t="shared" si="119"/>
        <v>0</v>
      </c>
      <c r="BL107" s="14">
        <f t="shared" si="120"/>
        <v>0</v>
      </c>
      <c r="BM107" s="14">
        <f t="shared" si="121"/>
        <v>0</v>
      </c>
      <c r="BN107" s="14">
        <f t="shared" si="122"/>
        <v>0</v>
      </c>
      <c r="BP107" s="56">
        <f t="shared" si="123"/>
        <v>0</v>
      </c>
      <c r="BQ107" s="14">
        <f>Szilv($BF$2,Eredmény!$H$3,BG107)</f>
        <v>0</v>
      </c>
      <c r="BR107" s="14">
        <f t="shared" si="124"/>
        <v>0</v>
      </c>
      <c r="BS107" s="14">
        <f t="shared" si="125"/>
        <v>0</v>
      </c>
      <c r="BV107" s="14">
        <f>IF($BU$2=Alapadat!$P107,Alapadat!$Q107,0)</f>
        <v>0</v>
      </c>
      <c r="BW107" s="14">
        <f>IF($BU$2=Alapadat!$P107,Alapadat!$R107,0)</f>
        <v>0</v>
      </c>
      <c r="BX107" s="14">
        <f t="shared" si="126"/>
        <v>0</v>
      </c>
      <c r="BY107" s="14">
        <f t="shared" si="127"/>
        <v>0</v>
      </c>
      <c r="BZ107" s="14">
        <f t="shared" si="128"/>
        <v>0</v>
      </c>
      <c r="CA107" s="14">
        <f t="shared" si="129"/>
        <v>0</v>
      </c>
      <c r="CB107" s="14">
        <f t="shared" si="130"/>
        <v>0</v>
      </c>
      <c r="CC107" s="14">
        <f t="shared" si="131"/>
        <v>0</v>
      </c>
      <c r="CE107" s="56">
        <f t="shared" si="132"/>
        <v>0</v>
      </c>
      <c r="CF107" s="14">
        <f>Szilv($BU$2,Eredmény!$H$3,BV107)</f>
        <v>0</v>
      </c>
      <c r="CG107" s="14">
        <f t="shared" si="133"/>
        <v>0</v>
      </c>
      <c r="CH107" s="14">
        <f t="shared" si="134"/>
        <v>0</v>
      </c>
      <c r="CK107" s="14">
        <f>IF($CJ$2=Alapadat!$P107,Alapadat!$Q107,0)</f>
        <v>0</v>
      </c>
      <c r="CL107" s="14">
        <f>IF($CJ$2=Alapadat!$P107,Alapadat!$R107,0)</f>
        <v>0</v>
      </c>
      <c r="CM107" s="14">
        <f t="shared" si="135"/>
        <v>0</v>
      </c>
      <c r="CN107" s="14">
        <f t="shared" si="136"/>
        <v>0</v>
      </c>
      <c r="CO107" s="14">
        <f t="shared" si="137"/>
        <v>0</v>
      </c>
      <c r="CP107" s="14">
        <f t="shared" si="138"/>
        <v>0</v>
      </c>
      <c r="CQ107" s="14">
        <f t="shared" si="139"/>
        <v>0</v>
      </c>
      <c r="CR107" s="14">
        <f t="shared" si="140"/>
        <v>0</v>
      </c>
      <c r="CT107" s="56">
        <f t="shared" si="141"/>
        <v>0</v>
      </c>
      <c r="CU107" s="14">
        <f>Szilv($CJ$2,Eredmény!$H$3,CK107)</f>
        <v>0</v>
      </c>
      <c r="CV107" s="14">
        <f t="shared" si="142"/>
        <v>0</v>
      </c>
      <c r="CW107" s="14">
        <f t="shared" si="143"/>
        <v>0</v>
      </c>
      <c r="CZ107" s="14">
        <f>IF($CY$2=Alapadat!$P107,Alapadat!$Q107,0)</f>
        <v>0</v>
      </c>
      <c r="DA107" s="14">
        <f>IF($CY$2=Alapadat!$P107,Alapadat!$R107,0)</f>
        <v>0</v>
      </c>
      <c r="DB107" s="14">
        <f t="shared" si="144"/>
        <v>0</v>
      </c>
      <c r="DC107" s="14">
        <f t="shared" si="145"/>
        <v>0</v>
      </c>
      <c r="DD107" s="14">
        <f t="shared" si="146"/>
        <v>0</v>
      </c>
      <c r="DE107" s="14">
        <f t="shared" si="147"/>
        <v>0</v>
      </c>
      <c r="DF107" s="14">
        <f t="shared" si="148"/>
        <v>0</v>
      </c>
      <c r="DG107" s="14">
        <f t="shared" si="149"/>
        <v>0</v>
      </c>
      <c r="DI107" s="56">
        <f t="shared" si="150"/>
        <v>0</v>
      </c>
      <c r="DJ107" s="14">
        <f>Szilv($CY$2,Eredmény!$H$3,CZ107)</f>
        <v>0</v>
      </c>
      <c r="DK107" s="14">
        <f t="shared" si="151"/>
        <v>0</v>
      </c>
      <c r="DL107" s="14">
        <f t="shared" si="152"/>
        <v>0</v>
      </c>
      <c r="DO107" s="14">
        <f>IF($DN$2=Alapadat!$P107,Alapadat!$Q107,0)</f>
        <v>0</v>
      </c>
      <c r="DP107" s="14">
        <f>IF($DN$2=Alapadat!$P107,Alapadat!$R107,0)</f>
        <v>0</v>
      </c>
      <c r="DQ107" s="14">
        <f t="shared" si="153"/>
        <v>0</v>
      </c>
      <c r="DR107" s="14">
        <f t="shared" si="154"/>
        <v>0</v>
      </c>
      <c r="DS107" s="14">
        <f t="shared" si="155"/>
        <v>0</v>
      </c>
      <c r="DT107" s="14">
        <f t="shared" si="156"/>
        <v>0</v>
      </c>
      <c r="DU107" s="14">
        <f t="shared" si="157"/>
        <v>0</v>
      </c>
      <c r="DV107" s="14">
        <f t="shared" si="158"/>
        <v>0</v>
      </c>
      <c r="DX107" s="56">
        <f t="shared" si="159"/>
        <v>0</v>
      </c>
      <c r="DY107" s="14">
        <f>Szilv($DN$2,Eredmény!$H$3,DO107)</f>
        <v>0</v>
      </c>
      <c r="DZ107" s="14">
        <f t="shared" si="160"/>
        <v>0</v>
      </c>
      <c r="EA107" s="14">
        <f t="shared" si="161"/>
        <v>0</v>
      </c>
    </row>
    <row r="108" spans="2:131">
      <c r="B108" s="14">
        <f>IF($A$2=Alapadat!$P108,Alapadat!$Q108,0)</f>
        <v>0</v>
      </c>
      <c r="C108" s="14">
        <f>IF($A$2=Alapadat!$P108,Alapadat!$R108,0)</f>
        <v>0</v>
      </c>
      <c r="D108" s="14">
        <f t="shared" si="82"/>
        <v>0</v>
      </c>
      <c r="E108" s="14">
        <f t="shared" si="83"/>
        <v>0</v>
      </c>
      <c r="F108" s="14">
        <f t="shared" si="84"/>
        <v>0</v>
      </c>
      <c r="G108" s="14">
        <f t="shared" si="85"/>
        <v>0</v>
      </c>
      <c r="H108" s="14">
        <f t="shared" si="86"/>
        <v>0</v>
      </c>
      <c r="I108" s="14">
        <f t="shared" si="87"/>
        <v>0</v>
      </c>
      <c r="L108" s="56">
        <f t="shared" si="88"/>
        <v>0</v>
      </c>
      <c r="M108" s="14">
        <f>Szilv($A$2,Eredmény!$H$3,B108)</f>
        <v>0</v>
      </c>
      <c r="N108" s="14">
        <f t="shared" si="89"/>
        <v>0</v>
      </c>
      <c r="O108" s="14">
        <f t="shared" si="90"/>
        <v>0</v>
      </c>
      <c r="Q108" s="14">
        <f>IF($P$2=Alapadat!$P108,Alapadat!$Q108,0)</f>
        <v>0</v>
      </c>
      <c r="R108" s="14">
        <f>IF($P$2=Alapadat!$P108,Alapadat!$R108,0)</f>
        <v>0</v>
      </c>
      <c r="S108" s="14">
        <f t="shared" si="91"/>
        <v>0</v>
      </c>
      <c r="T108" s="14">
        <f t="shared" si="92"/>
        <v>0</v>
      </c>
      <c r="U108" s="14">
        <f t="shared" si="93"/>
        <v>0</v>
      </c>
      <c r="V108" s="14">
        <f t="shared" si="94"/>
        <v>0</v>
      </c>
      <c r="W108" s="14">
        <f t="shared" si="95"/>
        <v>0</v>
      </c>
      <c r="X108" s="14">
        <f t="shared" si="96"/>
        <v>0</v>
      </c>
      <c r="Z108" s="56">
        <f t="shared" si="162"/>
        <v>0</v>
      </c>
      <c r="AA108" s="14">
        <f>Szilv($P$2,Eredmény!$H$3,Q108)</f>
        <v>0</v>
      </c>
      <c r="AB108" s="14">
        <f t="shared" si="97"/>
        <v>0</v>
      </c>
      <c r="AC108" s="14">
        <f t="shared" si="98"/>
        <v>0</v>
      </c>
      <c r="AE108" s="14">
        <f>IF($AD$2=Alapadat!$P108,Alapadat!$Q108,0)</f>
        <v>0</v>
      </c>
      <c r="AF108" s="14">
        <f>IF($AD$2=Alapadat!$P108,Alapadat!$R108,0)</f>
        <v>0</v>
      </c>
      <c r="AG108" s="14">
        <f t="shared" si="99"/>
        <v>0</v>
      </c>
      <c r="AH108" s="14">
        <f t="shared" si="100"/>
        <v>0</v>
      </c>
      <c r="AI108" s="14">
        <f t="shared" si="101"/>
        <v>0</v>
      </c>
      <c r="AJ108" s="14">
        <f t="shared" si="102"/>
        <v>0</v>
      </c>
      <c r="AK108" s="14">
        <f t="shared" si="103"/>
        <v>0</v>
      </c>
      <c r="AL108" s="14">
        <f t="shared" si="104"/>
        <v>0</v>
      </c>
      <c r="AN108" s="56">
        <f t="shared" si="105"/>
        <v>0</v>
      </c>
      <c r="AO108" s="14">
        <f>Szilv($AD$2,Eredmény!$H$3,AE108)</f>
        <v>0</v>
      </c>
      <c r="AP108" s="14">
        <f t="shared" si="106"/>
        <v>0</v>
      </c>
      <c r="AQ108" s="14">
        <f t="shared" si="107"/>
        <v>0</v>
      </c>
      <c r="AS108" s="14">
        <f>IF($AR$2=Alapadat!$P108,Alapadat!$Q108,0)</f>
        <v>0</v>
      </c>
      <c r="AT108" s="14">
        <f>IF($AR$2=Alapadat!$P108,Alapadat!$R108,0)</f>
        <v>0</v>
      </c>
      <c r="AU108" s="14">
        <f t="shared" si="108"/>
        <v>0</v>
      </c>
      <c r="AV108" s="14">
        <f t="shared" si="109"/>
        <v>0</v>
      </c>
      <c r="AW108" s="14">
        <f t="shared" si="110"/>
        <v>0</v>
      </c>
      <c r="AX108" s="14">
        <f t="shared" si="111"/>
        <v>0</v>
      </c>
      <c r="AY108" s="14">
        <f t="shared" si="112"/>
        <v>0</v>
      </c>
      <c r="AZ108" s="14">
        <f t="shared" si="113"/>
        <v>0</v>
      </c>
      <c r="BB108" s="56">
        <f t="shared" si="114"/>
        <v>0</v>
      </c>
      <c r="BC108" s="14">
        <f>Szilv($AR$2,Eredmény!$H$3,AS108)</f>
        <v>0</v>
      </c>
      <c r="BD108" s="14">
        <f t="shared" si="115"/>
        <v>0</v>
      </c>
      <c r="BE108" s="14">
        <f t="shared" si="116"/>
        <v>0</v>
      </c>
      <c r="BG108" s="14">
        <f>IF($BF$2=Alapadat!$P108,Alapadat!$Q108,0)</f>
        <v>0</v>
      </c>
      <c r="BH108" s="14">
        <f>IF($BF$2=Alapadat!$P108,Alapadat!$R108,0)</f>
        <v>0</v>
      </c>
      <c r="BI108" s="14">
        <f t="shared" si="117"/>
        <v>0</v>
      </c>
      <c r="BJ108" s="14">
        <f t="shared" si="118"/>
        <v>0</v>
      </c>
      <c r="BK108" s="14">
        <f t="shared" si="119"/>
        <v>0</v>
      </c>
      <c r="BL108" s="14">
        <f t="shared" si="120"/>
        <v>0</v>
      </c>
      <c r="BM108" s="14">
        <f t="shared" si="121"/>
        <v>0</v>
      </c>
      <c r="BN108" s="14">
        <f t="shared" si="122"/>
        <v>0</v>
      </c>
      <c r="BP108" s="56">
        <f t="shared" si="123"/>
        <v>0</v>
      </c>
      <c r="BQ108" s="14">
        <f>Szilv($BF$2,Eredmény!$H$3,BG108)</f>
        <v>0</v>
      </c>
      <c r="BR108" s="14">
        <f t="shared" si="124"/>
        <v>0</v>
      </c>
      <c r="BS108" s="14">
        <f t="shared" si="125"/>
        <v>0</v>
      </c>
      <c r="BV108" s="14">
        <f>IF($BU$2=Alapadat!$P108,Alapadat!$Q108,0)</f>
        <v>0</v>
      </c>
      <c r="BW108" s="14">
        <f>IF($BU$2=Alapadat!$P108,Alapadat!$R108,0)</f>
        <v>0</v>
      </c>
      <c r="BX108" s="14">
        <f t="shared" si="126"/>
        <v>0</v>
      </c>
      <c r="BY108" s="14">
        <f t="shared" si="127"/>
        <v>0</v>
      </c>
      <c r="BZ108" s="14">
        <f t="shared" si="128"/>
        <v>0</v>
      </c>
      <c r="CA108" s="14">
        <f t="shared" si="129"/>
        <v>0</v>
      </c>
      <c r="CB108" s="14">
        <f t="shared" si="130"/>
        <v>0</v>
      </c>
      <c r="CC108" s="14">
        <f t="shared" si="131"/>
        <v>0</v>
      </c>
      <c r="CE108" s="56">
        <f t="shared" si="132"/>
        <v>0</v>
      </c>
      <c r="CF108" s="14">
        <f>Szilv($BU$2,Eredmény!$H$3,BV108)</f>
        <v>0</v>
      </c>
      <c r="CG108" s="14">
        <f t="shared" si="133"/>
        <v>0</v>
      </c>
      <c r="CH108" s="14">
        <f t="shared" si="134"/>
        <v>0</v>
      </c>
      <c r="CK108" s="14">
        <f>IF($CJ$2=Alapadat!$P108,Alapadat!$Q108,0)</f>
        <v>0</v>
      </c>
      <c r="CL108" s="14">
        <f>IF($CJ$2=Alapadat!$P108,Alapadat!$R108,0)</f>
        <v>0</v>
      </c>
      <c r="CM108" s="14">
        <f t="shared" si="135"/>
        <v>0</v>
      </c>
      <c r="CN108" s="14">
        <f t="shared" si="136"/>
        <v>0</v>
      </c>
      <c r="CO108" s="14">
        <f t="shared" si="137"/>
        <v>0</v>
      </c>
      <c r="CP108" s="14">
        <f t="shared" si="138"/>
        <v>0</v>
      </c>
      <c r="CQ108" s="14">
        <f t="shared" si="139"/>
        <v>0</v>
      </c>
      <c r="CR108" s="14">
        <f t="shared" si="140"/>
        <v>0</v>
      </c>
      <c r="CT108" s="56">
        <f t="shared" si="141"/>
        <v>0</v>
      </c>
      <c r="CU108" s="14">
        <f>Szilv($CJ$2,Eredmény!$H$3,CK108)</f>
        <v>0</v>
      </c>
      <c r="CV108" s="14">
        <f t="shared" si="142"/>
        <v>0</v>
      </c>
      <c r="CW108" s="14">
        <f t="shared" si="143"/>
        <v>0</v>
      </c>
      <c r="CZ108" s="14">
        <f>IF($CY$2=Alapadat!$P108,Alapadat!$Q108,0)</f>
        <v>0</v>
      </c>
      <c r="DA108" s="14">
        <f>IF($CY$2=Alapadat!$P108,Alapadat!$R108,0)</f>
        <v>0</v>
      </c>
      <c r="DB108" s="14">
        <f t="shared" si="144"/>
        <v>0</v>
      </c>
      <c r="DC108" s="14">
        <f t="shared" si="145"/>
        <v>0</v>
      </c>
      <c r="DD108" s="14">
        <f t="shared" si="146"/>
        <v>0</v>
      </c>
      <c r="DE108" s="14">
        <f t="shared" si="147"/>
        <v>0</v>
      </c>
      <c r="DF108" s="14">
        <f t="shared" si="148"/>
        <v>0</v>
      </c>
      <c r="DG108" s="14">
        <f t="shared" si="149"/>
        <v>0</v>
      </c>
      <c r="DI108" s="56">
        <f t="shared" si="150"/>
        <v>0</v>
      </c>
      <c r="DJ108" s="14">
        <f>Szilv($CY$2,Eredmény!$H$3,CZ108)</f>
        <v>0</v>
      </c>
      <c r="DK108" s="14">
        <f t="shared" si="151"/>
        <v>0</v>
      </c>
      <c r="DL108" s="14">
        <f t="shared" si="152"/>
        <v>0</v>
      </c>
      <c r="DO108" s="14">
        <f>IF($DN$2=Alapadat!$P108,Alapadat!$Q108,0)</f>
        <v>0</v>
      </c>
      <c r="DP108" s="14">
        <f>IF($DN$2=Alapadat!$P108,Alapadat!$R108,0)</f>
        <v>0</v>
      </c>
      <c r="DQ108" s="14">
        <f t="shared" si="153"/>
        <v>0</v>
      </c>
      <c r="DR108" s="14">
        <f t="shared" si="154"/>
        <v>0</v>
      </c>
      <c r="DS108" s="14">
        <f t="shared" si="155"/>
        <v>0</v>
      </c>
      <c r="DT108" s="14">
        <f t="shared" si="156"/>
        <v>0</v>
      </c>
      <c r="DU108" s="14">
        <f t="shared" si="157"/>
        <v>0</v>
      </c>
      <c r="DV108" s="14">
        <f t="shared" si="158"/>
        <v>0</v>
      </c>
      <c r="DX108" s="56">
        <f t="shared" si="159"/>
        <v>0</v>
      </c>
      <c r="DY108" s="14">
        <f>Szilv($DN$2,Eredmény!$H$3,DO108)</f>
        <v>0</v>
      </c>
      <c r="DZ108" s="14">
        <f t="shared" si="160"/>
        <v>0</v>
      </c>
      <c r="EA108" s="14">
        <f t="shared" si="161"/>
        <v>0</v>
      </c>
    </row>
    <row r="109" spans="2:131">
      <c r="B109" s="14">
        <f>IF($A$2=Alapadat!$P109,Alapadat!$Q109,0)</f>
        <v>0</v>
      </c>
      <c r="C109" s="14">
        <f>IF($A$2=Alapadat!$P109,Alapadat!$R109,0)</f>
        <v>0</v>
      </c>
      <c r="D109" s="14">
        <f t="shared" si="82"/>
        <v>0</v>
      </c>
      <c r="E109" s="14">
        <f t="shared" si="83"/>
        <v>0</v>
      </c>
      <c r="F109" s="14">
        <f t="shared" si="84"/>
        <v>0</v>
      </c>
      <c r="G109" s="14">
        <f t="shared" si="85"/>
        <v>0</v>
      </c>
      <c r="H109" s="14">
        <f t="shared" si="86"/>
        <v>0</v>
      </c>
      <c r="I109" s="14">
        <f t="shared" si="87"/>
        <v>0</v>
      </c>
      <c r="L109" s="56">
        <f t="shared" si="88"/>
        <v>0</v>
      </c>
      <c r="M109" s="14">
        <f>Szilv($A$2,Eredmény!$H$3,B109)</f>
        <v>0</v>
      </c>
      <c r="N109" s="14">
        <f t="shared" si="89"/>
        <v>0</v>
      </c>
      <c r="O109" s="14">
        <f t="shared" si="90"/>
        <v>0</v>
      </c>
      <c r="Q109" s="14">
        <f>IF($P$2=Alapadat!$P109,Alapadat!$Q109,0)</f>
        <v>0</v>
      </c>
      <c r="R109" s="14">
        <f>IF($P$2=Alapadat!$P109,Alapadat!$R109,0)</f>
        <v>0</v>
      </c>
      <c r="S109" s="14">
        <f t="shared" si="91"/>
        <v>0</v>
      </c>
      <c r="T109" s="14">
        <f t="shared" si="92"/>
        <v>0</v>
      </c>
      <c r="U109" s="14">
        <f t="shared" si="93"/>
        <v>0</v>
      </c>
      <c r="V109" s="14">
        <f t="shared" si="94"/>
        <v>0</v>
      </c>
      <c r="W109" s="14">
        <f t="shared" si="95"/>
        <v>0</v>
      </c>
      <c r="X109" s="14">
        <f t="shared" si="96"/>
        <v>0</v>
      </c>
      <c r="Z109" s="56">
        <f t="shared" si="162"/>
        <v>0</v>
      </c>
      <c r="AA109" s="14">
        <f>Szilv($P$2,Eredmény!$H$3,Q109)</f>
        <v>0</v>
      </c>
      <c r="AB109" s="14">
        <f t="shared" si="97"/>
        <v>0</v>
      </c>
      <c r="AC109" s="14">
        <f t="shared" si="98"/>
        <v>0</v>
      </c>
      <c r="AE109" s="14">
        <f>IF($AD$2=Alapadat!$P109,Alapadat!$Q109,0)</f>
        <v>0</v>
      </c>
      <c r="AF109" s="14">
        <f>IF($AD$2=Alapadat!$P109,Alapadat!$R109,0)</f>
        <v>0</v>
      </c>
      <c r="AG109" s="14">
        <f t="shared" si="99"/>
        <v>0</v>
      </c>
      <c r="AH109" s="14">
        <f t="shared" si="100"/>
        <v>0</v>
      </c>
      <c r="AI109" s="14">
        <f t="shared" si="101"/>
        <v>0</v>
      </c>
      <c r="AJ109" s="14">
        <f t="shared" si="102"/>
        <v>0</v>
      </c>
      <c r="AK109" s="14">
        <f t="shared" si="103"/>
        <v>0</v>
      </c>
      <c r="AL109" s="14">
        <f t="shared" si="104"/>
        <v>0</v>
      </c>
      <c r="AN109" s="56">
        <f t="shared" si="105"/>
        <v>0</v>
      </c>
      <c r="AO109" s="14">
        <f>Szilv($AD$2,Eredmény!$H$3,AE109)</f>
        <v>0</v>
      </c>
      <c r="AP109" s="14">
        <f t="shared" si="106"/>
        <v>0</v>
      </c>
      <c r="AQ109" s="14">
        <f t="shared" si="107"/>
        <v>0</v>
      </c>
      <c r="AS109" s="14">
        <f>IF($AR$2=Alapadat!$P109,Alapadat!$Q109,0)</f>
        <v>0</v>
      </c>
      <c r="AT109" s="14">
        <f>IF($AR$2=Alapadat!$P109,Alapadat!$R109,0)</f>
        <v>0</v>
      </c>
      <c r="AU109" s="14">
        <f t="shared" si="108"/>
        <v>0</v>
      </c>
      <c r="AV109" s="14">
        <f t="shared" si="109"/>
        <v>0</v>
      </c>
      <c r="AW109" s="14">
        <f t="shared" si="110"/>
        <v>0</v>
      </c>
      <c r="AX109" s="14">
        <f t="shared" si="111"/>
        <v>0</v>
      </c>
      <c r="AY109" s="14">
        <f t="shared" si="112"/>
        <v>0</v>
      </c>
      <c r="AZ109" s="14">
        <f t="shared" si="113"/>
        <v>0</v>
      </c>
      <c r="BB109" s="56">
        <f t="shared" si="114"/>
        <v>0</v>
      </c>
      <c r="BC109" s="14">
        <f>Szilv($AR$2,Eredmény!$H$3,AS109)</f>
        <v>0</v>
      </c>
      <c r="BD109" s="14">
        <f t="shared" si="115"/>
        <v>0</v>
      </c>
      <c r="BE109" s="14">
        <f t="shared" si="116"/>
        <v>0</v>
      </c>
      <c r="BG109" s="14">
        <f>IF($BF$2=Alapadat!$P109,Alapadat!$Q109,0)</f>
        <v>0</v>
      </c>
      <c r="BH109" s="14">
        <f>IF($BF$2=Alapadat!$P109,Alapadat!$R109,0)</f>
        <v>0</v>
      </c>
      <c r="BI109" s="14">
        <f t="shared" si="117"/>
        <v>0</v>
      </c>
      <c r="BJ109" s="14">
        <f t="shared" si="118"/>
        <v>0</v>
      </c>
      <c r="BK109" s="14">
        <f t="shared" si="119"/>
        <v>0</v>
      </c>
      <c r="BL109" s="14">
        <f t="shared" si="120"/>
        <v>0</v>
      </c>
      <c r="BM109" s="14">
        <f t="shared" si="121"/>
        <v>0</v>
      </c>
      <c r="BN109" s="14">
        <f t="shared" si="122"/>
        <v>0</v>
      </c>
      <c r="BP109" s="56">
        <f t="shared" si="123"/>
        <v>0</v>
      </c>
      <c r="BQ109" s="14">
        <f>Szilv($BF$2,Eredmény!$H$3,BG109)</f>
        <v>0</v>
      </c>
      <c r="BR109" s="14">
        <f t="shared" si="124"/>
        <v>0</v>
      </c>
      <c r="BS109" s="14">
        <f t="shared" si="125"/>
        <v>0</v>
      </c>
      <c r="BV109" s="14">
        <f>IF($BU$2=Alapadat!$P109,Alapadat!$Q109,0)</f>
        <v>0</v>
      </c>
      <c r="BW109" s="14">
        <f>IF($BU$2=Alapadat!$P109,Alapadat!$R109,0)</f>
        <v>0</v>
      </c>
      <c r="BX109" s="14">
        <f t="shared" si="126"/>
        <v>0</v>
      </c>
      <c r="BY109" s="14">
        <f t="shared" si="127"/>
        <v>0</v>
      </c>
      <c r="BZ109" s="14">
        <f t="shared" si="128"/>
        <v>0</v>
      </c>
      <c r="CA109" s="14">
        <f t="shared" si="129"/>
        <v>0</v>
      </c>
      <c r="CB109" s="14">
        <f t="shared" si="130"/>
        <v>0</v>
      </c>
      <c r="CC109" s="14">
        <f t="shared" si="131"/>
        <v>0</v>
      </c>
      <c r="CE109" s="56">
        <f t="shared" si="132"/>
        <v>0</v>
      </c>
      <c r="CF109" s="14">
        <f>Szilv($BU$2,Eredmény!$H$3,BV109)</f>
        <v>0</v>
      </c>
      <c r="CG109" s="14">
        <f t="shared" si="133"/>
        <v>0</v>
      </c>
      <c r="CH109" s="14">
        <f t="shared" si="134"/>
        <v>0</v>
      </c>
      <c r="CK109" s="14">
        <f>IF($CJ$2=Alapadat!$P109,Alapadat!$Q109,0)</f>
        <v>0</v>
      </c>
      <c r="CL109" s="14">
        <f>IF($CJ$2=Alapadat!$P109,Alapadat!$R109,0)</f>
        <v>0</v>
      </c>
      <c r="CM109" s="14">
        <f t="shared" si="135"/>
        <v>0</v>
      </c>
      <c r="CN109" s="14">
        <f t="shared" si="136"/>
        <v>0</v>
      </c>
      <c r="CO109" s="14">
        <f t="shared" si="137"/>
        <v>0</v>
      </c>
      <c r="CP109" s="14">
        <f t="shared" si="138"/>
        <v>0</v>
      </c>
      <c r="CQ109" s="14">
        <f t="shared" si="139"/>
        <v>0</v>
      </c>
      <c r="CR109" s="14">
        <f t="shared" si="140"/>
        <v>0</v>
      </c>
      <c r="CT109" s="56">
        <f t="shared" si="141"/>
        <v>0</v>
      </c>
      <c r="CU109" s="14">
        <f>Szilv($CJ$2,Eredmény!$H$3,CK109)</f>
        <v>0</v>
      </c>
      <c r="CV109" s="14">
        <f t="shared" si="142"/>
        <v>0</v>
      </c>
      <c r="CW109" s="14">
        <f t="shared" si="143"/>
        <v>0</v>
      </c>
      <c r="CZ109" s="14">
        <f>IF($CY$2=Alapadat!$P109,Alapadat!$Q109,0)</f>
        <v>0</v>
      </c>
      <c r="DA109" s="14">
        <f>IF($CY$2=Alapadat!$P109,Alapadat!$R109,0)</f>
        <v>0</v>
      </c>
      <c r="DB109" s="14">
        <f t="shared" si="144"/>
        <v>0</v>
      </c>
      <c r="DC109" s="14">
        <f t="shared" si="145"/>
        <v>0</v>
      </c>
      <c r="DD109" s="14">
        <f t="shared" si="146"/>
        <v>0</v>
      </c>
      <c r="DE109" s="14">
        <f t="shared" si="147"/>
        <v>0</v>
      </c>
      <c r="DF109" s="14">
        <f t="shared" si="148"/>
        <v>0</v>
      </c>
      <c r="DG109" s="14">
        <f t="shared" si="149"/>
        <v>0</v>
      </c>
      <c r="DI109" s="56">
        <f t="shared" si="150"/>
        <v>0</v>
      </c>
      <c r="DJ109" s="14">
        <f>Szilv($CY$2,Eredmény!$H$3,CZ109)</f>
        <v>0</v>
      </c>
      <c r="DK109" s="14">
        <f t="shared" si="151"/>
        <v>0</v>
      </c>
      <c r="DL109" s="14">
        <f t="shared" si="152"/>
        <v>0</v>
      </c>
      <c r="DO109" s="14">
        <f>IF($DN$2=Alapadat!$P109,Alapadat!$Q109,0)</f>
        <v>0</v>
      </c>
      <c r="DP109" s="14">
        <f>IF($DN$2=Alapadat!$P109,Alapadat!$R109,0)</f>
        <v>0</v>
      </c>
      <c r="DQ109" s="14">
        <f t="shared" si="153"/>
        <v>0</v>
      </c>
      <c r="DR109" s="14">
        <f t="shared" si="154"/>
        <v>0</v>
      </c>
      <c r="DS109" s="14">
        <f t="shared" si="155"/>
        <v>0</v>
      </c>
      <c r="DT109" s="14">
        <f t="shared" si="156"/>
        <v>0</v>
      </c>
      <c r="DU109" s="14">
        <f t="shared" si="157"/>
        <v>0</v>
      </c>
      <c r="DV109" s="14">
        <f t="shared" si="158"/>
        <v>0</v>
      </c>
      <c r="DX109" s="56">
        <f t="shared" si="159"/>
        <v>0</v>
      </c>
      <c r="DY109" s="14">
        <f>Szilv($DN$2,Eredmény!$H$3,DO109)</f>
        <v>0</v>
      </c>
      <c r="DZ109" s="14">
        <f t="shared" si="160"/>
        <v>0</v>
      </c>
      <c r="EA109" s="14">
        <f t="shared" si="161"/>
        <v>0</v>
      </c>
    </row>
    <row r="110" spans="2:131">
      <c r="B110" s="14">
        <f>IF($A$2=Alapadat!$P110,Alapadat!$Q110,0)</f>
        <v>0</v>
      </c>
      <c r="C110" s="14">
        <f>IF($A$2=Alapadat!$P110,Alapadat!$R110,0)</f>
        <v>0</v>
      </c>
      <c r="D110" s="14">
        <f t="shared" si="82"/>
        <v>0</v>
      </c>
      <c r="E110" s="14">
        <f t="shared" si="83"/>
        <v>0</v>
      </c>
      <c r="F110" s="14">
        <f t="shared" si="84"/>
        <v>0</v>
      </c>
      <c r="G110" s="14">
        <f t="shared" si="85"/>
        <v>0</v>
      </c>
      <c r="H110" s="14">
        <f t="shared" si="86"/>
        <v>0</v>
      </c>
      <c r="I110" s="14">
        <f t="shared" si="87"/>
        <v>0</v>
      </c>
      <c r="L110" s="56">
        <f t="shared" si="88"/>
        <v>0</v>
      </c>
      <c r="M110" s="14">
        <f>Szilv($A$2,Eredmény!$H$3,B110)</f>
        <v>0</v>
      </c>
      <c r="N110" s="14">
        <f t="shared" si="89"/>
        <v>0</v>
      </c>
      <c r="O110" s="14">
        <f t="shared" si="90"/>
        <v>0</v>
      </c>
      <c r="Q110" s="14">
        <f>IF($P$2=Alapadat!$P110,Alapadat!$Q110,0)</f>
        <v>0</v>
      </c>
      <c r="R110" s="14">
        <f>IF($P$2=Alapadat!$P110,Alapadat!$R110,0)</f>
        <v>0</v>
      </c>
      <c r="S110" s="14">
        <f t="shared" si="91"/>
        <v>0</v>
      </c>
      <c r="T110" s="14">
        <f t="shared" si="92"/>
        <v>0</v>
      </c>
      <c r="U110" s="14">
        <f t="shared" si="93"/>
        <v>0</v>
      </c>
      <c r="V110" s="14">
        <f t="shared" si="94"/>
        <v>0</v>
      </c>
      <c r="W110" s="14">
        <f t="shared" si="95"/>
        <v>0</v>
      </c>
      <c r="X110" s="14">
        <f t="shared" si="96"/>
        <v>0</v>
      </c>
      <c r="Z110" s="56">
        <f t="shared" si="162"/>
        <v>0</v>
      </c>
      <c r="AA110" s="14">
        <f>Szilv($P$2,Eredmény!$H$3,Q110)</f>
        <v>0</v>
      </c>
      <c r="AB110" s="14">
        <f t="shared" si="97"/>
        <v>0</v>
      </c>
      <c r="AC110" s="14">
        <f t="shared" si="98"/>
        <v>0</v>
      </c>
      <c r="AE110" s="14">
        <f>IF($AD$2=Alapadat!$P110,Alapadat!$Q110,0)</f>
        <v>0</v>
      </c>
      <c r="AF110" s="14">
        <f>IF($AD$2=Alapadat!$P110,Alapadat!$R110,0)</f>
        <v>0</v>
      </c>
      <c r="AG110" s="14">
        <f t="shared" si="99"/>
        <v>0</v>
      </c>
      <c r="AH110" s="14">
        <f t="shared" si="100"/>
        <v>0</v>
      </c>
      <c r="AI110" s="14">
        <f t="shared" si="101"/>
        <v>0</v>
      </c>
      <c r="AJ110" s="14">
        <f t="shared" si="102"/>
        <v>0</v>
      </c>
      <c r="AK110" s="14">
        <f t="shared" si="103"/>
        <v>0</v>
      </c>
      <c r="AL110" s="14">
        <f t="shared" si="104"/>
        <v>0</v>
      </c>
      <c r="AN110" s="56">
        <f t="shared" si="105"/>
        <v>0</v>
      </c>
      <c r="AO110" s="14">
        <f>Szilv($AD$2,Eredmény!$H$3,AE110)</f>
        <v>0</v>
      </c>
      <c r="AP110" s="14">
        <f t="shared" si="106"/>
        <v>0</v>
      </c>
      <c r="AQ110" s="14">
        <f t="shared" si="107"/>
        <v>0</v>
      </c>
      <c r="AS110" s="14">
        <f>IF($AR$2=Alapadat!$P110,Alapadat!$Q110,0)</f>
        <v>0</v>
      </c>
      <c r="AT110" s="14">
        <f>IF($AR$2=Alapadat!$P110,Alapadat!$R110,0)</f>
        <v>0</v>
      </c>
      <c r="AU110" s="14">
        <f t="shared" si="108"/>
        <v>0</v>
      </c>
      <c r="AV110" s="14">
        <f t="shared" si="109"/>
        <v>0</v>
      </c>
      <c r="AW110" s="14">
        <f t="shared" si="110"/>
        <v>0</v>
      </c>
      <c r="AX110" s="14">
        <f t="shared" si="111"/>
        <v>0</v>
      </c>
      <c r="AY110" s="14">
        <f t="shared" si="112"/>
        <v>0</v>
      </c>
      <c r="AZ110" s="14">
        <f t="shared" si="113"/>
        <v>0</v>
      </c>
      <c r="BB110" s="56">
        <f t="shared" si="114"/>
        <v>0</v>
      </c>
      <c r="BC110" s="14">
        <f>Szilv($AR$2,Eredmény!$H$3,AS110)</f>
        <v>0</v>
      </c>
      <c r="BD110" s="14">
        <f t="shared" si="115"/>
        <v>0</v>
      </c>
      <c r="BE110" s="14">
        <f t="shared" si="116"/>
        <v>0</v>
      </c>
      <c r="BG110" s="14">
        <f>IF($BF$2=Alapadat!$P110,Alapadat!$Q110,0)</f>
        <v>0</v>
      </c>
      <c r="BH110" s="14">
        <f>IF($BF$2=Alapadat!$P110,Alapadat!$R110,0)</f>
        <v>0</v>
      </c>
      <c r="BI110" s="14">
        <f t="shared" si="117"/>
        <v>0</v>
      </c>
      <c r="BJ110" s="14">
        <f t="shared" si="118"/>
        <v>0</v>
      </c>
      <c r="BK110" s="14">
        <f t="shared" si="119"/>
        <v>0</v>
      </c>
      <c r="BL110" s="14">
        <f t="shared" si="120"/>
        <v>0</v>
      </c>
      <c r="BM110" s="14">
        <f t="shared" si="121"/>
        <v>0</v>
      </c>
      <c r="BN110" s="14">
        <f t="shared" si="122"/>
        <v>0</v>
      </c>
      <c r="BP110" s="56">
        <f t="shared" si="123"/>
        <v>0</v>
      </c>
      <c r="BQ110" s="14">
        <f>Szilv($BF$2,Eredmény!$H$3,BG110)</f>
        <v>0</v>
      </c>
      <c r="BR110" s="14">
        <f t="shared" si="124"/>
        <v>0</v>
      </c>
      <c r="BS110" s="14">
        <f t="shared" si="125"/>
        <v>0</v>
      </c>
      <c r="BV110" s="14">
        <f>IF($BU$2=Alapadat!$P110,Alapadat!$Q110,0)</f>
        <v>0</v>
      </c>
      <c r="BW110" s="14">
        <f>IF($BU$2=Alapadat!$P110,Alapadat!$R110,0)</f>
        <v>0</v>
      </c>
      <c r="BX110" s="14">
        <f t="shared" si="126"/>
        <v>0</v>
      </c>
      <c r="BY110" s="14">
        <f t="shared" si="127"/>
        <v>0</v>
      </c>
      <c r="BZ110" s="14">
        <f t="shared" si="128"/>
        <v>0</v>
      </c>
      <c r="CA110" s="14">
        <f t="shared" si="129"/>
        <v>0</v>
      </c>
      <c r="CB110" s="14">
        <f t="shared" si="130"/>
        <v>0</v>
      </c>
      <c r="CC110" s="14">
        <f t="shared" si="131"/>
        <v>0</v>
      </c>
      <c r="CE110" s="56">
        <f t="shared" si="132"/>
        <v>0</v>
      </c>
      <c r="CF110" s="14">
        <f>Szilv($BU$2,Eredmény!$H$3,BV110)</f>
        <v>0</v>
      </c>
      <c r="CG110" s="14">
        <f t="shared" si="133"/>
        <v>0</v>
      </c>
      <c r="CH110" s="14">
        <f t="shared" si="134"/>
        <v>0</v>
      </c>
      <c r="CK110" s="14">
        <f>IF($CJ$2=Alapadat!$P110,Alapadat!$Q110,0)</f>
        <v>0</v>
      </c>
      <c r="CL110" s="14">
        <f>IF($CJ$2=Alapadat!$P110,Alapadat!$R110,0)</f>
        <v>0</v>
      </c>
      <c r="CM110" s="14">
        <f t="shared" si="135"/>
        <v>0</v>
      </c>
      <c r="CN110" s="14">
        <f t="shared" si="136"/>
        <v>0</v>
      </c>
      <c r="CO110" s="14">
        <f t="shared" si="137"/>
        <v>0</v>
      </c>
      <c r="CP110" s="14">
        <f t="shared" si="138"/>
        <v>0</v>
      </c>
      <c r="CQ110" s="14">
        <f t="shared" si="139"/>
        <v>0</v>
      </c>
      <c r="CR110" s="14">
        <f t="shared" si="140"/>
        <v>0</v>
      </c>
      <c r="CT110" s="56">
        <f t="shared" si="141"/>
        <v>0</v>
      </c>
      <c r="CU110" s="14">
        <f>Szilv($CJ$2,Eredmény!$H$3,CK110)</f>
        <v>0</v>
      </c>
      <c r="CV110" s="14">
        <f t="shared" si="142"/>
        <v>0</v>
      </c>
      <c r="CW110" s="14">
        <f t="shared" si="143"/>
        <v>0</v>
      </c>
      <c r="CZ110" s="14">
        <f>IF($CY$2=Alapadat!$P110,Alapadat!$Q110,0)</f>
        <v>0</v>
      </c>
      <c r="DA110" s="14">
        <f>IF($CY$2=Alapadat!$P110,Alapadat!$R110,0)</f>
        <v>0</v>
      </c>
      <c r="DB110" s="14">
        <f t="shared" si="144"/>
        <v>0</v>
      </c>
      <c r="DC110" s="14">
        <f t="shared" si="145"/>
        <v>0</v>
      </c>
      <c r="DD110" s="14">
        <f t="shared" si="146"/>
        <v>0</v>
      </c>
      <c r="DE110" s="14">
        <f t="shared" si="147"/>
        <v>0</v>
      </c>
      <c r="DF110" s="14">
        <f t="shared" si="148"/>
        <v>0</v>
      </c>
      <c r="DG110" s="14">
        <f t="shared" si="149"/>
        <v>0</v>
      </c>
      <c r="DI110" s="56">
        <f t="shared" si="150"/>
        <v>0</v>
      </c>
      <c r="DJ110" s="14">
        <f>Szilv($CY$2,Eredmény!$H$3,CZ110)</f>
        <v>0</v>
      </c>
      <c r="DK110" s="14">
        <f t="shared" si="151"/>
        <v>0</v>
      </c>
      <c r="DL110" s="14">
        <f t="shared" si="152"/>
        <v>0</v>
      </c>
      <c r="DO110" s="14">
        <f>IF($DN$2=Alapadat!$P110,Alapadat!$Q110,0)</f>
        <v>0</v>
      </c>
      <c r="DP110" s="14">
        <f>IF($DN$2=Alapadat!$P110,Alapadat!$R110,0)</f>
        <v>0</v>
      </c>
      <c r="DQ110" s="14">
        <f t="shared" si="153"/>
        <v>0</v>
      </c>
      <c r="DR110" s="14">
        <f t="shared" si="154"/>
        <v>0</v>
      </c>
      <c r="DS110" s="14">
        <f t="shared" si="155"/>
        <v>0</v>
      </c>
      <c r="DT110" s="14">
        <f t="shared" si="156"/>
        <v>0</v>
      </c>
      <c r="DU110" s="14">
        <f t="shared" si="157"/>
        <v>0</v>
      </c>
      <c r="DV110" s="14">
        <f t="shared" si="158"/>
        <v>0</v>
      </c>
      <c r="DX110" s="56">
        <f t="shared" si="159"/>
        <v>0</v>
      </c>
      <c r="DY110" s="14">
        <f>Szilv($DN$2,Eredmény!$H$3,DO110)</f>
        <v>0</v>
      </c>
      <c r="DZ110" s="14">
        <f t="shared" si="160"/>
        <v>0</v>
      </c>
      <c r="EA110" s="14">
        <f t="shared" si="161"/>
        <v>0</v>
      </c>
    </row>
    <row r="111" spans="2:131">
      <c r="B111" s="14">
        <f>IF($A$2=Alapadat!$P111,Alapadat!$Q111,0)</f>
        <v>0</v>
      </c>
      <c r="C111" s="14">
        <f>IF($A$2=Alapadat!$P111,Alapadat!$R111,0)</f>
        <v>0</v>
      </c>
      <c r="D111" s="14">
        <f t="shared" si="82"/>
        <v>0</v>
      </c>
      <c r="E111" s="14">
        <f t="shared" si="83"/>
        <v>0</v>
      </c>
      <c r="F111" s="14">
        <f t="shared" si="84"/>
        <v>0</v>
      </c>
      <c r="G111" s="14">
        <f t="shared" si="85"/>
        <v>0</v>
      </c>
      <c r="H111" s="14">
        <f t="shared" si="86"/>
        <v>0</v>
      </c>
      <c r="I111" s="14">
        <f t="shared" si="87"/>
        <v>0</v>
      </c>
      <c r="L111" s="56">
        <f t="shared" si="88"/>
        <v>0</v>
      </c>
      <c r="M111" s="14">
        <f>Szilv($A$2,Eredmény!$H$3,B111)</f>
        <v>0</v>
      </c>
      <c r="N111" s="14">
        <f t="shared" si="89"/>
        <v>0</v>
      </c>
      <c r="O111" s="14">
        <f t="shared" si="90"/>
        <v>0</v>
      </c>
      <c r="Q111" s="14">
        <f>IF($P$2=Alapadat!$P111,Alapadat!$Q111,0)</f>
        <v>0</v>
      </c>
      <c r="R111" s="14">
        <f>IF($P$2=Alapadat!$P111,Alapadat!$R111,0)</f>
        <v>0</v>
      </c>
      <c r="S111" s="14">
        <f t="shared" si="91"/>
        <v>0</v>
      </c>
      <c r="T111" s="14">
        <f t="shared" si="92"/>
        <v>0</v>
      </c>
      <c r="U111" s="14">
        <f t="shared" si="93"/>
        <v>0</v>
      </c>
      <c r="V111" s="14">
        <f t="shared" si="94"/>
        <v>0</v>
      </c>
      <c r="W111" s="14">
        <f t="shared" si="95"/>
        <v>0</v>
      </c>
      <c r="X111" s="14">
        <f t="shared" si="96"/>
        <v>0</v>
      </c>
      <c r="Z111" s="56">
        <f t="shared" si="162"/>
        <v>0</v>
      </c>
      <c r="AA111" s="14">
        <f>Szilv($P$2,Eredmény!$H$3,Q111)</f>
        <v>0</v>
      </c>
      <c r="AB111" s="14">
        <f t="shared" si="97"/>
        <v>0</v>
      </c>
      <c r="AC111" s="14">
        <f t="shared" si="98"/>
        <v>0</v>
      </c>
      <c r="AE111" s="14">
        <f>IF($AD$2=Alapadat!$P111,Alapadat!$Q111,0)</f>
        <v>0</v>
      </c>
      <c r="AF111" s="14">
        <f>IF($AD$2=Alapadat!$P111,Alapadat!$R111,0)</f>
        <v>0</v>
      </c>
      <c r="AG111" s="14">
        <f t="shared" si="99"/>
        <v>0</v>
      </c>
      <c r="AH111" s="14">
        <f t="shared" si="100"/>
        <v>0</v>
      </c>
      <c r="AI111" s="14">
        <f t="shared" si="101"/>
        <v>0</v>
      </c>
      <c r="AJ111" s="14">
        <f t="shared" si="102"/>
        <v>0</v>
      </c>
      <c r="AK111" s="14">
        <f t="shared" si="103"/>
        <v>0</v>
      </c>
      <c r="AL111" s="14">
        <f t="shared" si="104"/>
        <v>0</v>
      </c>
      <c r="AN111" s="56">
        <f t="shared" si="105"/>
        <v>0</v>
      </c>
      <c r="AO111" s="14">
        <f>Szilv($AD$2,Eredmény!$H$3,AE111)</f>
        <v>0</v>
      </c>
      <c r="AP111" s="14">
        <f t="shared" si="106"/>
        <v>0</v>
      </c>
      <c r="AQ111" s="14">
        <f t="shared" si="107"/>
        <v>0</v>
      </c>
      <c r="AS111" s="14">
        <f>IF($AR$2=Alapadat!$P111,Alapadat!$Q111,0)</f>
        <v>0</v>
      </c>
      <c r="AT111" s="14">
        <f>IF($AR$2=Alapadat!$P111,Alapadat!$R111,0)</f>
        <v>0</v>
      </c>
      <c r="AU111" s="14">
        <f t="shared" si="108"/>
        <v>0</v>
      </c>
      <c r="AV111" s="14">
        <f t="shared" si="109"/>
        <v>0</v>
      </c>
      <c r="AW111" s="14">
        <f t="shared" si="110"/>
        <v>0</v>
      </c>
      <c r="AX111" s="14">
        <f t="shared" si="111"/>
        <v>0</v>
      </c>
      <c r="AY111" s="14">
        <f t="shared" si="112"/>
        <v>0</v>
      </c>
      <c r="AZ111" s="14">
        <f t="shared" si="113"/>
        <v>0</v>
      </c>
      <c r="BB111" s="56">
        <f t="shared" si="114"/>
        <v>0</v>
      </c>
      <c r="BC111" s="14">
        <f>Szilv($AR$2,Eredmény!$H$3,AS111)</f>
        <v>0</v>
      </c>
      <c r="BD111" s="14">
        <f t="shared" si="115"/>
        <v>0</v>
      </c>
      <c r="BE111" s="14">
        <f t="shared" si="116"/>
        <v>0</v>
      </c>
      <c r="BG111" s="14">
        <f>IF($BF$2=Alapadat!$P111,Alapadat!$Q111,0)</f>
        <v>0</v>
      </c>
      <c r="BH111" s="14">
        <f>IF($BF$2=Alapadat!$P111,Alapadat!$R111,0)</f>
        <v>0</v>
      </c>
      <c r="BI111" s="14">
        <f t="shared" si="117"/>
        <v>0</v>
      </c>
      <c r="BJ111" s="14">
        <f t="shared" si="118"/>
        <v>0</v>
      </c>
      <c r="BK111" s="14">
        <f t="shared" si="119"/>
        <v>0</v>
      </c>
      <c r="BL111" s="14">
        <f t="shared" si="120"/>
        <v>0</v>
      </c>
      <c r="BM111" s="14">
        <f t="shared" si="121"/>
        <v>0</v>
      </c>
      <c r="BN111" s="14">
        <f t="shared" si="122"/>
        <v>0</v>
      </c>
      <c r="BP111" s="56">
        <f t="shared" si="123"/>
        <v>0</v>
      </c>
      <c r="BQ111" s="14">
        <f>Szilv($BF$2,Eredmény!$H$3,BG111)</f>
        <v>0</v>
      </c>
      <c r="BR111" s="14">
        <f t="shared" si="124"/>
        <v>0</v>
      </c>
      <c r="BS111" s="14">
        <f t="shared" si="125"/>
        <v>0</v>
      </c>
      <c r="BV111" s="14">
        <f>IF($BU$2=Alapadat!$P111,Alapadat!$Q111,0)</f>
        <v>0</v>
      </c>
      <c r="BW111" s="14">
        <f>IF($BU$2=Alapadat!$P111,Alapadat!$R111,0)</f>
        <v>0</v>
      </c>
      <c r="BX111" s="14">
        <f t="shared" si="126"/>
        <v>0</v>
      </c>
      <c r="BY111" s="14">
        <f t="shared" si="127"/>
        <v>0</v>
      </c>
      <c r="BZ111" s="14">
        <f t="shared" si="128"/>
        <v>0</v>
      </c>
      <c r="CA111" s="14">
        <f t="shared" si="129"/>
        <v>0</v>
      </c>
      <c r="CB111" s="14">
        <f t="shared" si="130"/>
        <v>0</v>
      </c>
      <c r="CC111" s="14">
        <f t="shared" si="131"/>
        <v>0</v>
      </c>
      <c r="CE111" s="56">
        <f t="shared" si="132"/>
        <v>0</v>
      </c>
      <c r="CF111" s="14">
        <f>Szilv($BU$2,Eredmény!$H$3,BV111)</f>
        <v>0</v>
      </c>
      <c r="CG111" s="14">
        <f t="shared" si="133"/>
        <v>0</v>
      </c>
      <c r="CH111" s="14">
        <f t="shared" si="134"/>
        <v>0</v>
      </c>
      <c r="CK111" s="14">
        <f>IF($CJ$2=Alapadat!$P111,Alapadat!$Q111,0)</f>
        <v>0</v>
      </c>
      <c r="CL111" s="14">
        <f>IF($CJ$2=Alapadat!$P111,Alapadat!$R111,0)</f>
        <v>0</v>
      </c>
      <c r="CM111" s="14">
        <f t="shared" si="135"/>
        <v>0</v>
      </c>
      <c r="CN111" s="14">
        <f t="shared" si="136"/>
        <v>0</v>
      </c>
      <c r="CO111" s="14">
        <f t="shared" si="137"/>
        <v>0</v>
      </c>
      <c r="CP111" s="14">
        <f t="shared" si="138"/>
        <v>0</v>
      </c>
      <c r="CQ111" s="14">
        <f t="shared" si="139"/>
        <v>0</v>
      </c>
      <c r="CR111" s="14">
        <f t="shared" si="140"/>
        <v>0</v>
      </c>
      <c r="CT111" s="56">
        <f t="shared" si="141"/>
        <v>0</v>
      </c>
      <c r="CU111" s="14">
        <f>Szilv($CJ$2,Eredmény!$H$3,CK111)</f>
        <v>0</v>
      </c>
      <c r="CV111" s="14">
        <f t="shared" si="142"/>
        <v>0</v>
      </c>
      <c r="CW111" s="14">
        <f t="shared" si="143"/>
        <v>0</v>
      </c>
      <c r="CZ111" s="14">
        <f>IF($CY$2=Alapadat!$P111,Alapadat!$Q111,0)</f>
        <v>0</v>
      </c>
      <c r="DA111" s="14">
        <f>IF($CY$2=Alapadat!$P111,Alapadat!$R111,0)</f>
        <v>0</v>
      </c>
      <c r="DB111" s="14">
        <f t="shared" si="144"/>
        <v>0</v>
      </c>
      <c r="DC111" s="14">
        <f t="shared" si="145"/>
        <v>0</v>
      </c>
      <c r="DD111" s="14">
        <f t="shared" si="146"/>
        <v>0</v>
      </c>
      <c r="DE111" s="14">
        <f t="shared" si="147"/>
        <v>0</v>
      </c>
      <c r="DF111" s="14">
        <f t="shared" si="148"/>
        <v>0</v>
      </c>
      <c r="DG111" s="14">
        <f t="shared" si="149"/>
        <v>0</v>
      </c>
      <c r="DI111" s="56">
        <f t="shared" si="150"/>
        <v>0</v>
      </c>
      <c r="DJ111" s="14">
        <f>Szilv($CY$2,Eredmény!$H$3,CZ111)</f>
        <v>0</v>
      </c>
      <c r="DK111" s="14">
        <f t="shared" si="151"/>
        <v>0</v>
      </c>
      <c r="DL111" s="14">
        <f t="shared" si="152"/>
        <v>0</v>
      </c>
      <c r="DO111" s="14">
        <f>IF($DN$2=Alapadat!$P111,Alapadat!$Q111,0)</f>
        <v>0</v>
      </c>
      <c r="DP111" s="14">
        <f>IF($DN$2=Alapadat!$P111,Alapadat!$R111,0)</f>
        <v>0</v>
      </c>
      <c r="DQ111" s="14">
        <f t="shared" si="153"/>
        <v>0</v>
      </c>
      <c r="DR111" s="14">
        <f t="shared" si="154"/>
        <v>0</v>
      </c>
      <c r="DS111" s="14">
        <f t="shared" si="155"/>
        <v>0</v>
      </c>
      <c r="DT111" s="14">
        <f t="shared" si="156"/>
        <v>0</v>
      </c>
      <c r="DU111" s="14">
        <f t="shared" si="157"/>
        <v>0</v>
      </c>
      <c r="DV111" s="14">
        <f t="shared" si="158"/>
        <v>0</v>
      </c>
      <c r="DX111" s="56">
        <f t="shared" si="159"/>
        <v>0</v>
      </c>
      <c r="DY111" s="14">
        <f>Szilv($DN$2,Eredmény!$H$3,DO111)</f>
        <v>0</v>
      </c>
      <c r="DZ111" s="14">
        <f t="shared" si="160"/>
        <v>0</v>
      </c>
      <c r="EA111" s="14">
        <f t="shared" si="161"/>
        <v>0</v>
      </c>
    </row>
    <row r="112" spans="2:131">
      <c r="B112" s="14">
        <f>IF($A$2=Alapadat!$P112,Alapadat!$Q112,0)</f>
        <v>0</v>
      </c>
      <c r="C112" s="14">
        <f>IF($A$2=Alapadat!$P112,Alapadat!$R112,0)</f>
        <v>0</v>
      </c>
      <c r="D112" s="14">
        <f t="shared" si="82"/>
        <v>0</v>
      </c>
      <c r="E112" s="14">
        <f t="shared" si="83"/>
        <v>0</v>
      </c>
      <c r="F112" s="14">
        <f t="shared" si="84"/>
        <v>0</v>
      </c>
      <c r="G112" s="14">
        <f t="shared" si="85"/>
        <v>0</v>
      </c>
      <c r="H112" s="14">
        <f t="shared" si="86"/>
        <v>0</v>
      </c>
      <c r="I112" s="14">
        <f t="shared" si="87"/>
        <v>0</v>
      </c>
      <c r="L112" s="56">
        <f t="shared" si="88"/>
        <v>0</v>
      </c>
      <c r="M112" s="14">
        <f>Szilv($A$2,Eredmény!$H$3,B112)</f>
        <v>0</v>
      </c>
      <c r="N112" s="14">
        <f t="shared" si="89"/>
        <v>0</v>
      </c>
      <c r="O112" s="14">
        <f t="shared" si="90"/>
        <v>0</v>
      </c>
      <c r="Q112" s="14">
        <f>IF($P$2=Alapadat!$P112,Alapadat!$Q112,0)</f>
        <v>0</v>
      </c>
      <c r="R112" s="14">
        <f>IF($P$2=Alapadat!$P112,Alapadat!$R112,0)</f>
        <v>0</v>
      </c>
      <c r="S112" s="14">
        <f t="shared" si="91"/>
        <v>0</v>
      </c>
      <c r="T112" s="14">
        <f t="shared" si="92"/>
        <v>0</v>
      </c>
      <c r="U112" s="14">
        <f t="shared" si="93"/>
        <v>0</v>
      </c>
      <c r="V112" s="14">
        <f t="shared" si="94"/>
        <v>0</v>
      </c>
      <c r="W112" s="14">
        <f t="shared" si="95"/>
        <v>0</v>
      </c>
      <c r="X112" s="14">
        <f t="shared" si="96"/>
        <v>0</v>
      </c>
      <c r="Z112" s="56">
        <f t="shared" si="162"/>
        <v>0</v>
      </c>
      <c r="AA112" s="14">
        <f>Szilv($P$2,Eredmény!$H$3,Q112)</f>
        <v>0</v>
      </c>
      <c r="AB112" s="14">
        <f t="shared" si="97"/>
        <v>0</v>
      </c>
      <c r="AC112" s="14">
        <f t="shared" si="98"/>
        <v>0</v>
      </c>
      <c r="AE112" s="14">
        <f>IF($AD$2=Alapadat!$P112,Alapadat!$Q112,0)</f>
        <v>0</v>
      </c>
      <c r="AF112" s="14">
        <f>IF($AD$2=Alapadat!$P112,Alapadat!$R112,0)</f>
        <v>0</v>
      </c>
      <c r="AG112" s="14">
        <f t="shared" si="99"/>
        <v>0</v>
      </c>
      <c r="AH112" s="14">
        <f t="shared" si="100"/>
        <v>0</v>
      </c>
      <c r="AI112" s="14">
        <f t="shared" si="101"/>
        <v>0</v>
      </c>
      <c r="AJ112" s="14">
        <f t="shared" si="102"/>
        <v>0</v>
      </c>
      <c r="AK112" s="14">
        <f t="shared" si="103"/>
        <v>0</v>
      </c>
      <c r="AL112" s="14">
        <f t="shared" si="104"/>
        <v>0</v>
      </c>
      <c r="AN112" s="56">
        <f t="shared" si="105"/>
        <v>0</v>
      </c>
      <c r="AO112" s="14">
        <f>Szilv($AD$2,Eredmény!$H$3,AE112)</f>
        <v>0</v>
      </c>
      <c r="AP112" s="14">
        <f t="shared" si="106"/>
        <v>0</v>
      </c>
      <c r="AQ112" s="14">
        <f t="shared" si="107"/>
        <v>0</v>
      </c>
      <c r="AS112" s="14">
        <f>IF($AR$2=Alapadat!$P112,Alapadat!$Q112,0)</f>
        <v>0</v>
      </c>
      <c r="AT112" s="14">
        <f>IF($AR$2=Alapadat!$P112,Alapadat!$R112,0)</f>
        <v>0</v>
      </c>
      <c r="AU112" s="14">
        <f t="shared" si="108"/>
        <v>0</v>
      </c>
      <c r="AV112" s="14">
        <f t="shared" si="109"/>
        <v>0</v>
      </c>
      <c r="AW112" s="14">
        <f t="shared" si="110"/>
        <v>0</v>
      </c>
      <c r="AX112" s="14">
        <f t="shared" si="111"/>
        <v>0</v>
      </c>
      <c r="AY112" s="14">
        <f t="shared" si="112"/>
        <v>0</v>
      </c>
      <c r="AZ112" s="14">
        <f t="shared" si="113"/>
        <v>0</v>
      </c>
      <c r="BB112" s="56">
        <f t="shared" si="114"/>
        <v>0</v>
      </c>
      <c r="BC112" s="14">
        <f>Szilv($AR$2,Eredmény!$H$3,AS112)</f>
        <v>0</v>
      </c>
      <c r="BD112" s="14">
        <f t="shared" si="115"/>
        <v>0</v>
      </c>
      <c r="BE112" s="14">
        <f t="shared" si="116"/>
        <v>0</v>
      </c>
      <c r="BG112" s="14">
        <f>IF($BF$2=Alapadat!$P112,Alapadat!$Q112,0)</f>
        <v>0</v>
      </c>
      <c r="BH112" s="14">
        <f>IF($BF$2=Alapadat!$P112,Alapadat!$R112,0)</f>
        <v>0</v>
      </c>
      <c r="BI112" s="14">
        <f t="shared" si="117"/>
        <v>0</v>
      </c>
      <c r="BJ112" s="14">
        <f t="shared" si="118"/>
        <v>0</v>
      </c>
      <c r="BK112" s="14">
        <f t="shared" si="119"/>
        <v>0</v>
      </c>
      <c r="BL112" s="14">
        <f t="shared" si="120"/>
        <v>0</v>
      </c>
      <c r="BM112" s="14">
        <f t="shared" si="121"/>
        <v>0</v>
      </c>
      <c r="BN112" s="14">
        <f t="shared" si="122"/>
        <v>0</v>
      </c>
      <c r="BP112" s="56">
        <f t="shared" si="123"/>
        <v>0</v>
      </c>
      <c r="BQ112" s="14">
        <f>Szilv($BF$2,Eredmény!$H$3,BG112)</f>
        <v>0</v>
      </c>
      <c r="BR112" s="14">
        <f t="shared" si="124"/>
        <v>0</v>
      </c>
      <c r="BS112" s="14">
        <f t="shared" si="125"/>
        <v>0</v>
      </c>
      <c r="BV112" s="14">
        <f>IF($BU$2=Alapadat!$P112,Alapadat!$Q112,0)</f>
        <v>0</v>
      </c>
      <c r="BW112" s="14">
        <f>IF($BU$2=Alapadat!$P112,Alapadat!$R112,0)</f>
        <v>0</v>
      </c>
      <c r="BX112" s="14">
        <f t="shared" si="126"/>
        <v>0</v>
      </c>
      <c r="BY112" s="14">
        <f t="shared" si="127"/>
        <v>0</v>
      </c>
      <c r="BZ112" s="14">
        <f t="shared" si="128"/>
        <v>0</v>
      </c>
      <c r="CA112" s="14">
        <f t="shared" si="129"/>
        <v>0</v>
      </c>
      <c r="CB112" s="14">
        <f t="shared" si="130"/>
        <v>0</v>
      </c>
      <c r="CC112" s="14">
        <f t="shared" si="131"/>
        <v>0</v>
      </c>
      <c r="CE112" s="56">
        <f t="shared" si="132"/>
        <v>0</v>
      </c>
      <c r="CF112" s="14">
        <f>Szilv($BU$2,Eredmény!$H$3,BV112)</f>
        <v>0</v>
      </c>
      <c r="CG112" s="14">
        <f t="shared" si="133"/>
        <v>0</v>
      </c>
      <c r="CH112" s="14">
        <f t="shared" si="134"/>
        <v>0</v>
      </c>
      <c r="CK112" s="14">
        <f>IF($CJ$2=Alapadat!$P112,Alapadat!$Q112,0)</f>
        <v>0</v>
      </c>
      <c r="CL112" s="14">
        <f>IF($CJ$2=Alapadat!$P112,Alapadat!$R112,0)</f>
        <v>0</v>
      </c>
      <c r="CM112" s="14">
        <f t="shared" si="135"/>
        <v>0</v>
      </c>
      <c r="CN112" s="14">
        <f t="shared" si="136"/>
        <v>0</v>
      </c>
      <c r="CO112" s="14">
        <f t="shared" si="137"/>
        <v>0</v>
      </c>
      <c r="CP112" s="14">
        <f t="shared" si="138"/>
        <v>0</v>
      </c>
      <c r="CQ112" s="14">
        <f t="shared" si="139"/>
        <v>0</v>
      </c>
      <c r="CR112" s="14">
        <f t="shared" si="140"/>
        <v>0</v>
      </c>
      <c r="CT112" s="56">
        <f t="shared" si="141"/>
        <v>0</v>
      </c>
      <c r="CU112" s="14">
        <f>Szilv($CJ$2,Eredmény!$H$3,CK112)</f>
        <v>0</v>
      </c>
      <c r="CV112" s="14">
        <f t="shared" si="142"/>
        <v>0</v>
      </c>
      <c r="CW112" s="14">
        <f t="shared" si="143"/>
        <v>0</v>
      </c>
      <c r="CZ112" s="14">
        <f>IF($CY$2=Alapadat!$P112,Alapadat!$Q112,0)</f>
        <v>0</v>
      </c>
      <c r="DA112" s="14">
        <f>IF($CY$2=Alapadat!$P112,Alapadat!$R112,0)</f>
        <v>0</v>
      </c>
      <c r="DB112" s="14">
        <f t="shared" si="144"/>
        <v>0</v>
      </c>
      <c r="DC112" s="14">
        <f t="shared" si="145"/>
        <v>0</v>
      </c>
      <c r="DD112" s="14">
        <f t="shared" si="146"/>
        <v>0</v>
      </c>
      <c r="DE112" s="14">
        <f t="shared" si="147"/>
        <v>0</v>
      </c>
      <c r="DF112" s="14">
        <f t="shared" si="148"/>
        <v>0</v>
      </c>
      <c r="DG112" s="14">
        <f t="shared" si="149"/>
        <v>0</v>
      </c>
      <c r="DI112" s="56">
        <f t="shared" si="150"/>
        <v>0</v>
      </c>
      <c r="DJ112" s="14">
        <f>Szilv($CY$2,Eredmény!$H$3,CZ112)</f>
        <v>0</v>
      </c>
      <c r="DK112" s="14">
        <f t="shared" si="151"/>
        <v>0</v>
      </c>
      <c r="DL112" s="14">
        <f t="shared" si="152"/>
        <v>0</v>
      </c>
      <c r="DO112" s="14">
        <f>IF($DN$2=Alapadat!$P112,Alapadat!$Q112,0)</f>
        <v>0</v>
      </c>
      <c r="DP112" s="14">
        <f>IF($DN$2=Alapadat!$P112,Alapadat!$R112,0)</f>
        <v>0</v>
      </c>
      <c r="DQ112" s="14">
        <f t="shared" si="153"/>
        <v>0</v>
      </c>
      <c r="DR112" s="14">
        <f t="shared" si="154"/>
        <v>0</v>
      </c>
      <c r="DS112" s="14">
        <f t="shared" si="155"/>
        <v>0</v>
      </c>
      <c r="DT112" s="14">
        <f t="shared" si="156"/>
        <v>0</v>
      </c>
      <c r="DU112" s="14">
        <f t="shared" si="157"/>
        <v>0</v>
      </c>
      <c r="DV112" s="14">
        <f t="shared" si="158"/>
        <v>0</v>
      </c>
      <c r="DX112" s="56">
        <f t="shared" si="159"/>
        <v>0</v>
      </c>
      <c r="DY112" s="14">
        <f>Szilv($DN$2,Eredmény!$H$3,DO112)</f>
        <v>0</v>
      </c>
      <c r="DZ112" s="14">
        <f t="shared" si="160"/>
        <v>0</v>
      </c>
      <c r="EA112" s="14">
        <f t="shared" si="161"/>
        <v>0</v>
      </c>
    </row>
    <row r="113" spans="2:131">
      <c r="B113" s="14">
        <f>IF($A$2=Alapadat!$P113,Alapadat!$Q113,0)</f>
        <v>0</v>
      </c>
      <c r="C113" s="14">
        <f>IF($A$2=Alapadat!$P113,Alapadat!$R113,0)</f>
        <v>0</v>
      </c>
      <c r="D113" s="14">
        <f t="shared" si="82"/>
        <v>0</v>
      </c>
      <c r="E113" s="14">
        <f t="shared" si="83"/>
        <v>0</v>
      </c>
      <c r="F113" s="14">
        <f t="shared" si="84"/>
        <v>0</v>
      </c>
      <c r="G113" s="14">
        <f t="shared" si="85"/>
        <v>0</v>
      </c>
      <c r="H113" s="14">
        <f t="shared" si="86"/>
        <v>0</v>
      </c>
      <c r="I113" s="14">
        <f t="shared" si="87"/>
        <v>0</v>
      </c>
      <c r="L113" s="56">
        <f t="shared" si="88"/>
        <v>0</v>
      </c>
      <c r="M113" s="14">
        <f>Szilv($A$2,Eredmény!$H$3,B113)</f>
        <v>0</v>
      </c>
      <c r="N113" s="14">
        <f t="shared" si="89"/>
        <v>0</v>
      </c>
      <c r="O113" s="14">
        <f t="shared" si="90"/>
        <v>0</v>
      </c>
      <c r="Q113" s="14">
        <f>IF($P$2=Alapadat!$P113,Alapadat!$Q113,0)</f>
        <v>0</v>
      </c>
      <c r="R113" s="14">
        <f>IF($P$2=Alapadat!$P113,Alapadat!$R113,0)</f>
        <v>0</v>
      </c>
      <c r="S113" s="14">
        <f t="shared" si="91"/>
        <v>0</v>
      </c>
      <c r="T113" s="14">
        <f t="shared" si="92"/>
        <v>0</v>
      </c>
      <c r="U113" s="14">
        <f t="shared" si="93"/>
        <v>0</v>
      </c>
      <c r="V113" s="14">
        <f t="shared" si="94"/>
        <v>0</v>
      </c>
      <c r="W113" s="14">
        <f t="shared" si="95"/>
        <v>0</v>
      </c>
      <c r="X113" s="14">
        <f t="shared" si="96"/>
        <v>0</v>
      </c>
      <c r="Z113" s="56">
        <f t="shared" si="162"/>
        <v>0</v>
      </c>
      <c r="AA113" s="14">
        <f>Szilv($P$2,Eredmény!$H$3,Q113)</f>
        <v>0</v>
      </c>
      <c r="AB113" s="14">
        <f t="shared" si="97"/>
        <v>0</v>
      </c>
      <c r="AC113" s="14">
        <f t="shared" si="98"/>
        <v>0</v>
      </c>
      <c r="AE113" s="14">
        <f>IF($AD$2=Alapadat!$P113,Alapadat!$Q113,0)</f>
        <v>0</v>
      </c>
      <c r="AF113" s="14">
        <f>IF($AD$2=Alapadat!$P113,Alapadat!$R113,0)</f>
        <v>0</v>
      </c>
      <c r="AG113" s="14">
        <f t="shared" si="99"/>
        <v>0</v>
      </c>
      <c r="AH113" s="14">
        <f t="shared" si="100"/>
        <v>0</v>
      </c>
      <c r="AI113" s="14">
        <f t="shared" si="101"/>
        <v>0</v>
      </c>
      <c r="AJ113" s="14">
        <f t="shared" si="102"/>
        <v>0</v>
      </c>
      <c r="AK113" s="14">
        <f t="shared" si="103"/>
        <v>0</v>
      </c>
      <c r="AL113" s="14">
        <f t="shared" si="104"/>
        <v>0</v>
      </c>
      <c r="AN113" s="56">
        <f t="shared" si="105"/>
        <v>0</v>
      </c>
      <c r="AO113" s="14">
        <f>Szilv($AD$2,Eredmény!$H$3,AE113)</f>
        <v>0</v>
      </c>
      <c r="AP113" s="14">
        <f t="shared" si="106"/>
        <v>0</v>
      </c>
      <c r="AQ113" s="14">
        <f t="shared" si="107"/>
        <v>0</v>
      </c>
      <c r="AS113" s="14">
        <f>IF($AR$2=Alapadat!$P113,Alapadat!$Q113,0)</f>
        <v>0</v>
      </c>
      <c r="AT113" s="14">
        <f>IF($AR$2=Alapadat!$P113,Alapadat!$R113,0)</f>
        <v>0</v>
      </c>
      <c r="AU113" s="14">
        <f t="shared" si="108"/>
        <v>0</v>
      </c>
      <c r="AV113" s="14">
        <f t="shared" si="109"/>
        <v>0</v>
      </c>
      <c r="AW113" s="14">
        <f t="shared" si="110"/>
        <v>0</v>
      </c>
      <c r="AX113" s="14">
        <f t="shared" si="111"/>
        <v>0</v>
      </c>
      <c r="AY113" s="14">
        <f t="shared" si="112"/>
        <v>0</v>
      </c>
      <c r="AZ113" s="14">
        <f t="shared" si="113"/>
        <v>0</v>
      </c>
      <c r="BB113" s="56">
        <f t="shared" si="114"/>
        <v>0</v>
      </c>
      <c r="BC113" s="14">
        <f>Szilv($AR$2,Eredmény!$H$3,AS113)</f>
        <v>0</v>
      </c>
      <c r="BD113" s="14">
        <f t="shared" si="115"/>
        <v>0</v>
      </c>
      <c r="BE113" s="14">
        <f t="shared" si="116"/>
        <v>0</v>
      </c>
      <c r="BG113" s="14">
        <f>IF($BF$2=Alapadat!$P113,Alapadat!$Q113,0)</f>
        <v>0</v>
      </c>
      <c r="BH113" s="14">
        <f>IF($BF$2=Alapadat!$P113,Alapadat!$R113,0)</f>
        <v>0</v>
      </c>
      <c r="BI113" s="14">
        <f t="shared" si="117"/>
        <v>0</v>
      </c>
      <c r="BJ113" s="14">
        <f t="shared" si="118"/>
        <v>0</v>
      </c>
      <c r="BK113" s="14">
        <f t="shared" si="119"/>
        <v>0</v>
      </c>
      <c r="BL113" s="14">
        <f t="shared" si="120"/>
        <v>0</v>
      </c>
      <c r="BM113" s="14">
        <f t="shared" si="121"/>
        <v>0</v>
      </c>
      <c r="BN113" s="14">
        <f t="shared" si="122"/>
        <v>0</v>
      </c>
      <c r="BP113" s="56">
        <f t="shared" si="123"/>
        <v>0</v>
      </c>
      <c r="BQ113" s="14">
        <f>Szilv($BF$2,Eredmény!$H$3,BG113)</f>
        <v>0</v>
      </c>
      <c r="BR113" s="14">
        <f t="shared" si="124"/>
        <v>0</v>
      </c>
      <c r="BS113" s="14">
        <f t="shared" si="125"/>
        <v>0</v>
      </c>
      <c r="BV113" s="14">
        <f>IF($BU$2=Alapadat!$P113,Alapadat!$Q113,0)</f>
        <v>0</v>
      </c>
      <c r="BW113" s="14">
        <f>IF($BU$2=Alapadat!$P113,Alapadat!$R113,0)</f>
        <v>0</v>
      </c>
      <c r="BX113" s="14">
        <f t="shared" si="126"/>
        <v>0</v>
      </c>
      <c r="BY113" s="14">
        <f t="shared" si="127"/>
        <v>0</v>
      </c>
      <c r="BZ113" s="14">
        <f t="shared" si="128"/>
        <v>0</v>
      </c>
      <c r="CA113" s="14">
        <f t="shared" si="129"/>
        <v>0</v>
      </c>
      <c r="CB113" s="14">
        <f t="shared" si="130"/>
        <v>0</v>
      </c>
      <c r="CC113" s="14">
        <f t="shared" si="131"/>
        <v>0</v>
      </c>
      <c r="CE113" s="56">
        <f t="shared" si="132"/>
        <v>0</v>
      </c>
      <c r="CF113" s="14">
        <f>Szilv($BU$2,Eredmény!$H$3,BV113)</f>
        <v>0</v>
      </c>
      <c r="CG113" s="14">
        <f t="shared" si="133"/>
        <v>0</v>
      </c>
      <c r="CH113" s="14">
        <f t="shared" si="134"/>
        <v>0</v>
      </c>
      <c r="CK113" s="14">
        <f>IF($CJ$2=Alapadat!$P113,Alapadat!$Q113,0)</f>
        <v>0</v>
      </c>
      <c r="CL113" s="14">
        <f>IF($CJ$2=Alapadat!$P113,Alapadat!$R113,0)</f>
        <v>0</v>
      </c>
      <c r="CM113" s="14">
        <f t="shared" si="135"/>
        <v>0</v>
      </c>
      <c r="CN113" s="14">
        <f t="shared" si="136"/>
        <v>0</v>
      </c>
      <c r="CO113" s="14">
        <f t="shared" si="137"/>
        <v>0</v>
      </c>
      <c r="CP113" s="14">
        <f t="shared" si="138"/>
        <v>0</v>
      </c>
      <c r="CQ113" s="14">
        <f t="shared" si="139"/>
        <v>0</v>
      </c>
      <c r="CR113" s="14">
        <f t="shared" si="140"/>
        <v>0</v>
      </c>
      <c r="CT113" s="56">
        <f t="shared" si="141"/>
        <v>0</v>
      </c>
      <c r="CU113" s="14">
        <f>Szilv($CJ$2,Eredmény!$H$3,CK113)</f>
        <v>0</v>
      </c>
      <c r="CV113" s="14">
        <f t="shared" si="142"/>
        <v>0</v>
      </c>
      <c r="CW113" s="14">
        <f t="shared" si="143"/>
        <v>0</v>
      </c>
      <c r="CZ113" s="14">
        <f>IF($CY$2=Alapadat!$P113,Alapadat!$Q113,0)</f>
        <v>0</v>
      </c>
      <c r="DA113" s="14">
        <f>IF($CY$2=Alapadat!$P113,Alapadat!$R113,0)</f>
        <v>0</v>
      </c>
      <c r="DB113" s="14">
        <f t="shared" si="144"/>
        <v>0</v>
      </c>
      <c r="DC113" s="14">
        <f t="shared" si="145"/>
        <v>0</v>
      </c>
      <c r="DD113" s="14">
        <f t="shared" si="146"/>
        <v>0</v>
      </c>
      <c r="DE113" s="14">
        <f t="shared" si="147"/>
        <v>0</v>
      </c>
      <c r="DF113" s="14">
        <f t="shared" si="148"/>
        <v>0</v>
      </c>
      <c r="DG113" s="14">
        <f t="shared" si="149"/>
        <v>0</v>
      </c>
      <c r="DI113" s="56">
        <f t="shared" si="150"/>
        <v>0</v>
      </c>
      <c r="DJ113" s="14">
        <f>Szilv($CY$2,Eredmény!$H$3,CZ113)</f>
        <v>0</v>
      </c>
      <c r="DK113" s="14">
        <f t="shared" si="151"/>
        <v>0</v>
      </c>
      <c r="DL113" s="14">
        <f t="shared" si="152"/>
        <v>0</v>
      </c>
      <c r="DO113" s="14">
        <f>IF($DN$2=Alapadat!$P113,Alapadat!$Q113,0)</f>
        <v>0</v>
      </c>
      <c r="DP113" s="14">
        <f>IF($DN$2=Alapadat!$P113,Alapadat!$R113,0)</f>
        <v>0</v>
      </c>
      <c r="DQ113" s="14">
        <f t="shared" si="153"/>
        <v>0</v>
      </c>
      <c r="DR113" s="14">
        <f t="shared" si="154"/>
        <v>0</v>
      </c>
      <c r="DS113" s="14">
        <f t="shared" si="155"/>
        <v>0</v>
      </c>
      <c r="DT113" s="14">
        <f t="shared" si="156"/>
        <v>0</v>
      </c>
      <c r="DU113" s="14">
        <f t="shared" si="157"/>
        <v>0</v>
      </c>
      <c r="DV113" s="14">
        <f t="shared" si="158"/>
        <v>0</v>
      </c>
      <c r="DX113" s="56">
        <f t="shared" si="159"/>
        <v>0</v>
      </c>
      <c r="DY113" s="14">
        <f>Szilv($DN$2,Eredmény!$H$3,DO113)</f>
        <v>0</v>
      </c>
      <c r="DZ113" s="14">
        <f t="shared" si="160"/>
        <v>0</v>
      </c>
      <c r="EA113" s="14">
        <f t="shared" si="161"/>
        <v>0</v>
      </c>
    </row>
    <row r="114" spans="2:131">
      <c r="B114" s="14">
        <f>IF($A$2=Alapadat!$P114,Alapadat!$Q114,0)</f>
        <v>0</v>
      </c>
      <c r="C114" s="14">
        <f>IF($A$2=Alapadat!$P114,Alapadat!$R114,0)</f>
        <v>0</v>
      </c>
      <c r="D114" s="14">
        <f t="shared" si="82"/>
        <v>0</v>
      </c>
      <c r="E114" s="14">
        <f t="shared" si="83"/>
        <v>0</v>
      </c>
      <c r="F114" s="14">
        <f t="shared" si="84"/>
        <v>0</v>
      </c>
      <c r="G114" s="14">
        <f t="shared" si="85"/>
        <v>0</v>
      </c>
      <c r="H114" s="14">
        <f t="shared" si="86"/>
        <v>0</v>
      </c>
      <c r="I114" s="14">
        <f t="shared" si="87"/>
        <v>0</v>
      </c>
      <c r="L114" s="56">
        <f t="shared" si="88"/>
        <v>0</v>
      </c>
      <c r="M114" s="14">
        <f>Szilv($A$2,Eredmény!$H$3,B114)</f>
        <v>0</v>
      </c>
      <c r="N114" s="14">
        <f t="shared" si="89"/>
        <v>0</v>
      </c>
      <c r="O114" s="14">
        <f t="shared" si="90"/>
        <v>0</v>
      </c>
      <c r="Q114" s="14">
        <f>IF($P$2=Alapadat!$P114,Alapadat!$Q114,0)</f>
        <v>0</v>
      </c>
      <c r="R114" s="14">
        <f>IF($P$2=Alapadat!$P114,Alapadat!$R114,0)</f>
        <v>0</v>
      </c>
      <c r="S114" s="14">
        <f t="shared" si="91"/>
        <v>0</v>
      </c>
      <c r="T114" s="14">
        <f t="shared" si="92"/>
        <v>0</v>
      </c>
      <c r="U114" s="14">
        <f t="shared" si="93"/>
        <v>0</v>
      </c>
      <c r="V114" s="14">
        <f t="shared" si="94"/>
        <v>0</v>
      </c>
      <c r="W114" s="14">
        <f t="shared" si="95"/>
        <v>0</v>
      </c>
      <c r="X114" s="14">
        <f t="shared" si="96"/>
        <v>0</v>
      </c>
      <c r="Z114" s="56">
        <f t="shared" si="162"/>
        <v>0</v>
      </c>
      <c r="AA114" s="14">
        <f>Szilv($P$2,Eredmény!$H$3,Q114)</f>
        <v>0</v>
      </c>
      <c r="AB114" s="14">
        <f t="shared" si="97"/>
        <v>0</v>
      </c>
      <c r="AC114" s="14">
        <f t="shared" si="98"/>
        <v>0</v>
      </c>
      <c r="AE114" s="14">
        <f>IF($AD$2=Alapadat!$P114,Alapadat!$Q114,0)</f>
        <v>0</v>
      </c>
      <c r="AF114" s="14">
        <f>IF($AD$2=Alapadat!$P114,Alapadat!$R114,0)</f>
        <v>0</v>
      </c>
      <c r="AG114" s="14">
        <f t="shared" si="99"/>
        <v>0</v>
      </c>
      <c r="AH114" s="14">
        <f t="shared" si="100"/>
        <v>0</v>
      </c>
      <c r="AI114" s="14">
        <f t="shared" si="101"/>
        <v>0</v>
      </c>
      <c r="AJ114" s="14">
        <f t="shared" si="102"/>
        <v>0</v>
      </c>
      <c r="AK114" s="14">
        <f t="shared" si="103"/>
        <v>0</v>
      </c>
      <c r="AL114" s="14">
        <f t="shared" si="104"/>
        <v>0</v>
      </c>
      <c r="AN114" s="56">
        <f t="shared" si="105"/>
        <v>0</v>
      </c>
      <c r="AO114" s="14">
        <f>Szilv($AD$2,Eredmény!$H$3,AE114)</f>
        <v>0</v>
      </c>
      <c r="AP114" s="14">
        <f t="shared" si="106"/>
        <v>0</v>
      </c>
      <c r="AQ114" s="14">
        <f t="shared" si="107"/>
        <v>0</v>
      </c>
      <c r="AS114" s="14">
        <f>IF($AR$2=Alapadat!$P114,Alapadat!$Q114,0)</f>
        <v>0</v>
      </c>
      <c r="AT114" s="14">
        <f>IF($AR$2=Alapadat!$P114,Alapadat!$R114,0)</f>
        <v>0</v>
      </c>
      <c r="AU114" s="14">
        <f t="shared" si="108"/>
        <v>0</v>
      </c>
      <c r="AV114" s="14">
        <f t="shared" si="109"/>
        <v>0</v>
      </c>
      <c r="AW114" s="14">
        <f t="shared" si="110"/>
        <v>0</v>
      </c>
      <c r="AX114" s="14">
        <f t="shared" si="111"/>
        <v>0</v>
      </c>
      <c r="AY114" s="14">
        <f t="shared" si="112"/>
        <v>0</v>
      </c>
      <c r="AZ114" s="14">
        <f t="shared" si="113"/>
        <v>0</v>
      </c>
      <c r="BB114" s="56">
        <f t="shared" si="114"/>
        <v>0</v>
      </c>
      <c r="BC114" s="14">
        <f>Szilv($AR$2,Eredmény!$H$3,AS114)</f>
        <v>0</v>
      </c>
      <c r="BD114" s="14">
        <f t="shared" si="115"/>
        <v>0</v>
      </c>
      <c r="BE114" s="14">
        <f t="shared" si="116"/>
        <v>0</v>
      </c>
      <c r="BG114" s="14">
        <f>IF($BF$2=Alapadat!$P114,Alapadat!$Q114,0)</f>
        <v>0</v>
      </c>
      <c r="BH114" s="14">
        <f>IF($BF$2=Alapadat!$P114,Alapadat!$R114,0)</f>
        <v>0</v>
      </c>
      <c r="BI114" s="14">
        <f t="shared" si="117"/>
        <v>0</v>
      </c>
      <c r="BJ114" s="14">
        <f t="shared" si="118"/>
        <v>0</v>
      </c>
      <c r="BK114" s="14">
        <f t="shared" si="119"/>
        <v>0</v>
      </c>
      <c r="BL114" s="14">
        <f t="shared" si="120"/>
        <v>0</v>
      </c>
      <c r="BM114" s="14">
        <f t="shared" si="121"/>
        <v>0</v>
      </c>
      <c r="BN114" s="14">
        <f t="shared" si="122"/>
        <v>0</v>
      </c>
      <c r="BP114" s="56">
        <f t="shared" si="123"/>
        <v>0</v>
      </c>
      <c r="BQ114" s="14">
        <f>Szilv($BF$2,Eredmény!$H$3,BG114)</f>
        <v>0</v>
      </c>
      <c r="BR114" s="14">
        <f t="shared" si="124"/>
        <v>0</v>
      </c>
      <c r="BS114" s="14">
        <f t="shared" si="125"/>
        <v>0</v>
      </c>
      <c r="BV114" s="14">
        <f>IF($BU$2=Alapadat!$P114,Alapadat!$Q114,0)</f>
        <v>0</v>
      </c>
      <c r="BW114" s="14">
        <f>IF($BU$2=Alapadat!$P114,Alapadat!$R114,0)</f>
        <v>0</v>
      </c>
      <c r="BX114" s="14">
        <f t="shared" si="126"/>
        <v>0</v>
      </c>
      <c r="BY114" s="14">
        <f t="shared" si="127"/>
        <v>0</v>
      </c>
      <c r="BZ114" s="14">
        <f t="shared" si="128"/>
        <v>0</v>
      </c>
      <c r="CA114" s="14">
        <f t="shared" si="129"/>
        <v>0</v>
      </c>
      <c r="CB114" s="14">
        <f t="shared" si="130"/>
        <v>0</v>
      </c>
      <c r="CC114" s="14">
        <f t="shared" si="131"/>
        <v>0</v>
      </c>
      <c r="CE114" s="56">
        <f t="shared" si="132"/>
        <v>0</v>
      </c>
      <c r="CF114" s="14">
        <f>Szilv($BU$2,Eredmény!$H$3,BV114)</f>
        <v>0</v>
      </c>
      <c r="CG114" s="14">
        <f t="shared" si="133"/>
        <v>0</v>
      </c>
      <c r="CH114" s="14">
        <f t="shared" si="134"/>
        <v>0</v>
      </c>
      <c r="CK114" s="14">
        <f>IF($CJ$2=Alapadat!$P114,Alapadat!$Q114,0)</f>
        <v>0</v>
      </c>
      <c r="CL114" s="14">
        <f>IF($CJ$2=Alapadat!$P114,Alapadat!$R114,0)</f>
        <v>0</v>
      </c>
      <c r="CM114" s="14">
        <f t="shared" si="135"/>
        <v>0</v>
      </c>
      <c r="CN114" s="14">
        <f t="shared" si="136"/>
        <v>0</v>
      </c>
      <c r="CO114" s="14">
        <f t="shared" si="137"/>
        <v>0</v>
      </c>
      <c r="CP114" s="14">
        <f t="shared" si="138"/>
        <v>0</v>
      </c>
      <c r="CQ114" s="14">
        <f t="shared" si="139"/>
        <v>0</v>
      </c>
      <c r="CR114" s="14">
        <f t="shared" si="140"/>
        <v>0</v>
      </c>
      <c r="CT114" s="56">
        <f t="shared" si="141"/>
        <v>0</v>
      </c>
      <c r="CU114" s="14">
        <f>Szilv($CJ$2,Eredmény!$H$3,CK114)</f>
        <v>0</v>
      </c>
      <c r="CV114" s="14">
        <f t="shared" si="142"/>
        <v>0</v>
      </c>
      <c r="CW114" s="14">
        <f t="shared" si="143"/>
        <v>0</v>
      </c>
      <c r="CZ114" s="14">
        <f>IF($CY$2=Alapadat!$P114,Alapadat!$Q114,0)</f>
        <v>0</v>
      </c>
      <c r="DA114" s="14">
        <f>IF($CY$2=Alapadat!$P114,Alapadat!$R114,0)</f>
        <v>0</v>
      </c>
      <c r="DB114" s="14">
        <f t="shared" si="144"/>
        <v>0</v>
      </c>
      <c r="DC114" s="14">
        <f t="shared" si="145"/>
        <v>0</v>
      </c>
      <c r="DD114" s="14">
        <f t="shared" si="146"/>
        <v>0</v>
      </c>
      <c r="DE114" s="14">
        <f t="shared" si="147"/>
        <v>0</v>
      </c>
      <c r="DF114" s="14">
        <f t="shared" si="148"/>
        <v>0</v>
      </c>
      <c r="DG114" s="14">
        <f t="shared" si="149"/>
        <v>0</v>
      </c>
      <c r="DI114" s="56">
        <f t="shared" si="150"/>
        <v>0</v>
      </c>
      <c r="DJ114" s="14">
        <f>Szilv($CY$2,Eredmény!$H$3,CZ114)</f>
        <v>0</v>
      </c>
      <c r="DK114" s="14">
        <f t="shared" si="151"/>
        <v>0</v>
      </c>
      <c r="DL114" s="14">
        <f t="shared" si="152"/>
        <v>0</v>
      </c>
      <c r="DO114" s="14">
        <f>IF($DN$2=Alapadat!$P114,Alapadat!$Q114,0)</f>
        <v>0</v>
      </c>
      <c r="DP114" s="14">
        <f>IF($DN$2=Alapadat!$P114,Alapadat!$R114,0)</f>
        <v>0</v>
      </c>
      <c r="DQ114" s="14">
        <f t="shared" si="153"/>
        <v>0</v>
      </c>
      <c r="DR114" s="14">
        <f t="shared" si="154"/>
        <v>0</v>
      </c>
      <c r="DS114" s="14">
        <f t="shared" si="155"/>
        <v>0</v>
      </c>
      <c r="DT114" s="14">
        <f t="shared" si="156"/>
        <v>0</v>
      </c>
      <c r="DU114" s="14">
        <f t="shared" si="157"/>
        <v>0</v>
      </c>
      <c r="DV114" s="14">
        <f t="shared" si="158"/>
        <v>0</v>
      </c>
      <c r="DX114" s="56">
        <f t="shared" si="159"/>
        <v>0</v>
      </c>
      <c r="DY114" s="14">
        <f>Szilv($DN$2,Eredmény!$H$3,DO114)</f>
        <v>0</v>
      </c>
      <c r="DZ114" s="14">
        <f t="shared" si="160"/>
        <v>0</v>
      </c>
      <c r="EA114" s="14">
        <f t="shared" si="161"/>
        <v>0</v>
      </c>
    </row>
    <row r="115" spans="2:131">
      <c r="B115" s="14">
        <f>IF($A$2=Alapadat!$P115,Alapadat!$Q115,0)</f>
        <v>0</v>
      </c>
      <c r="C115" s="14">
        <f>IF($A$2=Alapadat!$P115,Alapadat!$R115,0)</f>
        <v>0</v>
      </c>
      <c r="D115" s="14">
        <f t="shared" si="82"/>
        <v>0</v>
      </c>
      <c r="E115" s="14">
        <f t="shared" si="83"/>
        <v>0</v>
      </c>
      <c r="F115" s="14">
        <f t="shared" si="84"/>
        <v>0</v>
      </c>
      <c r="G115" s="14">
        <f t="shared" si="85"/>
        <v>0</v>
      </c>
      <c r="H115" s="14">
        <f t="shared" si="86"/>
        <v>0</v>
      </c>
      <c r="I115" s="14">
        <f t="shared" si="87"/>
        <v>0</v>
      </c>
      <c r="L115" s="56">
        <f t="shared" si="88"/>
        <v>0</v>
      </c>
      <c r="M115" s="14">
        <f>Szilv($A$2,Eredmény!$H$3,B115)</f>
        <v>0</v>
      </c>
      <c r="N115" s="14">
        <f t="shared" si="89"/>
        <v>0</v>
      </c>
      <c r="O115" s="14">
        <f t="shared" si="90"/>
        <v>0</v>
      </c>
      <c r="Q115" s="14">
        <f>IF($P$2=Alapadat!$P115,Alapadat!$Q115,0)</f>
        <v>0</v>
      </c>
      <c r="R115" s="14">
        <f>IF($P$2=Alapadat!$P115,Alapadat!$R115,0)</f>
        <v>0</v>
      </c>
      <c r="S115" s="14">
        <f t="shared" si="91"/>
        <v>0</v>
      </c>
      <c r="T115" s="14">
        <f t="shared" si="92"/>
        <v>0</v>
      </c>
      <c r="U115" s="14">
        <f t="shared" si="93"/>
        <v>0</v>
      </c>
      <c r="V115" s="14">
        <f t="shared" si="94"/>
        <v>0</v>
      </c>
      <c r="W115" s="14">
        <f t="shared" si="95"/>
        <v>0</v>
      </c>
      <c r="X115" s="14">
        <f t="shared" si="96"/>
        <v>0</v>
      </c>
      <c r="Z115" s="56">
        <f t="shared" si="162"/>
        <v>0</v>
      </c>
      <c r="AA115" s="14">
        <f>Szilv($P$2,Eredmény!$H$3,Q115)</f>
        <v>0</v>
      </c>
      <c r="AB115" s="14">
        <f t="shared" si="97"/>
        <v>0</v>
      </c>
      <c r="AC115" s="14">
        <f t="shared" si="98"/>
        <v>0</v>
      </c>
      <c r="AE115" s="14">
        <f>IF($AD$2=Alapadat!$P115,Alapadat!$Q115,0)</f>
        <v>0</v>
      </c>
      <c r="AF115" s="14">
        <f>IF($AD$2=Alapadat!$P115,Alapadat!$R115,0)</f>
        <v>0</v>
      </c>
      <c r="AG115" s="14">
        <f t="shared" si="99"/>
        <v>0</v>
      </c>
      <c r="AH115" s="14">
        <f t="shared" si="100"/>
        <v>0</v>
      </c>
      <c r="AI115" s="14">
        <f t="shared" si="101"/>
        <v>0</v>
      </c>
      <c r="AJ115" s="14">
        <f t="shared" si="102"/>
        <v>0</v>
      </c>
      <c r="AK115" s="14">
        <f t="shared" si="103"/>
        <v>0</v>
      </c>
      <c r="AL115" s="14">
        <f t="shared" si="104"/>
        <v>0</v>
      </c>
      <c r="AN115" s="56">
        <f t="shared" si="105"/>
        <v>0</v>
      </c>
      <c r="AO115" s="14">
        <f>Szilv($AD$2,Eredmény!$H$3,AE115)</f>
        <v>0</v>
      </c>
      <c r="AP115" s="14">
        <f t="shared" si="106"/>
        <v>0</v>
      </c>
      <c r="AQ115" s="14">
        <f t="shared" si="107"/>
        <v>0</v>
      </c>
      <c r="AS115" s="14">
        <f>IF($AR$2=Alapadat!$P115,Alapadat!$Q115,0)</f>
        <v>0</v>
      </c>
      <c r="AT115" s="14">
        <f>IF($AR$2=Alapadat!$P115,Alapadat!$R115,0)</f>
        <v>0</v>
      </c>
      <c r="AU115" s="14">
        <f t="shared" si="108"/>
        <v>0</v>
      </c>
      <c r="AV115" s="14">
        <f t="shared" si="109"/>
        <v>0</v>
      </c>
      <c r="AW115" s="14">
        <f t="shared" si="110"/>
        <v>0</v>
      </c>
      <c r="AX115" s="14">
        <f t="shared" si="111"/>
        <v>0</v>
      </c>
      <c r="AY115" s="14">
        <f t="shared" si="112"/>
        <v>0</v>
      </c>
      <c r="AZ115" s="14">
        <f t="shared" si="113"/>
        <v>0</v>
      </c>
      <c r="BB115" s="56">
        <f t="shared" si="114"/>
        <v>0</v>
      </c>
      <c r="BC115" s="14">
        <f>Szilv($AR$2,Eredmény!$H$3,AS115)</f>
        <v>0</v>
      </c>
      <c r="BD115" s="14">
        <f t="shared" si="115"/>
        <v>0</v>
      </c>
      <c r="BE115" s="14">
        <f t="shared" si="116"/>
        <v>0</v>
      </c>
      <c r="BG115" s="14">
        <f>IF($BF$2=Alapadat!$P115,Alapadat!$Q115,0)</f>
        <v>0</v>
      </c>
      <c r="BH115" s="14">
        <f>IF($BF$2=Alapadat!$P115,Alapadat!$R115,0)</f>
        <v>0</v>
      </c>
      <c r="BI115" s="14">
        <f t="shared" si="117"/>
        <v>0</v>
      </c>
      <c r="BJ115" s="14">
        <f t="shared" si="118"/>
        <v>0</v>
      </c>
      <c r="BK115" s="14">
        <f t="shared" si="119"/>
        <v>0</v>
      </c>
      <c r="BL115" s="14">
        <f t="shared" si="120"/>
        <v>0</v>
      </c>
      <c r="BM115" s="14">
        <f t="shared" si="121"/>
        <v>0</v>
      </c>
      <c r="BN115" s="14">
        <f t="shared" si="122"/>
        <v>0</v>
      </c>
      <c r="BP115" s="56">
        <f t="shared" si="123"/>
        <v>0</v>
      </c>
      <c r="BQ115" s="14">
        <f>Szilv($BF$2,Eredmény!$H$3,BG115)</f>
        <v>0</v>
      </c>
      <c r="BR115" s="14">
        <f t="shared" si="124"/>
        <v>0</v>
      </c>
      <c r="BS115" s="14">
        <f t="shared" si="125"/>
        <v>0</v>
      </c>
      <c r="BV115" s="14">
        <f>IF($BU$2=Alapadat!$P115,Alapadat!$Q115,0)</f>
        <v>0</v>
      </c>
      <c r="BW115" s="14">
        <f>IF($BU$2=Alapadat!$P115,Alapadat!$R115,0)</f>
        <v>0</v>
      </c>
      <c r="BX115" s="14">
        <f t="shared" si="126"/>
        <v>0</v>
      </c>
      <c r="BY115" s="14">
        <f t="shared" si="127"/>
        <v>0</v>
      </c>
      <c r="BZ115" s="14">
        <f t="shared" si="128"/>
        <v>0</v>
      </c>
      <c r="CA115" s="14">
        <f t="shared" si="129"/>
        <v>0</v>
      </c>
      <c r="CB115" s="14">
        <f t="shared" si="130"/>
        <v>0</v>
      </c>
      <c r="CC115" s="14">
        <f t="shared" si="131"/>
        <v>0</v>
      </c>
      <c r="CE115" s="56">
        <f t="shared" si="132"/>
        <v>0</v>
      </c>
      <c r="CF115" s="14">
        <f>Szilv($BU$2,Eredmény!$H$3,BV115)</f>
        <v>0</v>
      </c>
      <c r="CG115" s="14">
        <f t="shared" si="133"/>
        <v>0</v>
      </c>
      <c r="CH115" s="14">
        <f t="shared" si="134"/>
        <v>0</v>
      </c>
      <c r="CK115" s="14">
        <f>IF($CJ$2=Alapadat!$P115,Alapadat!$Q115,0)</f>
        <v>0</v>
      </c>
      <c r="CL115" s="14">
        <f>IF($CJ$2=Alapadat!$P115,Alapadat!$R115,0)</f>
        <v>0</v>
      </c>
      <c r="CM115" s="14">
        <f t="shared" si="135"/>
        <v>0</v>
      </c>
      <c r="CN115" s="14">
        <f t="shared" si="136"/>
        <v>0</v>
      </c>
      <c r="CO115" s="14">
        <f t="shared" si="137"/>
        <v>0</v>
      </c>
      <c r="CP115" s="14">
        <f t="shared" si="138"/>
        <v>0</v>
      </c>
      <c r="CQ115" s="14">
        <f t="shared" si="139"/>
        <v>0</v>
      </c>
      <c r="CR115" s="14">
        <f t="shared" si="140"/>
        <v>0</v>
      </c>
      <c r="CT115" s="56">
        <f t="shared" si="141"/>
        <v>0</v>
      </c>
      <c r="CU115" s="14">
        <f>Szilv($CJ$2,Eredmény!$H$3,CK115)</f>
        <v>0</v>
      </c>
      <c r="CV115" s="14">
        <f t="shared" si="142"/>
        <v>0</v>
      </c>
      <c r="CW115" s="14">
        <f t="shared" si="143"/>
        <v>0</v>
      </c>
      <c r="CZ115" s="14">
        <f>IF($CY$2=Alapadat!$P115,Alapadat!$Q115,0)</f>
        <v>0</v>
      </c>
      <c r="DA115" s="14">
        <f>IF($CY$2=Alapadat!$P115,Alapadat!$R115,0)</f>
        <v>0</v>
      </c>
      <c r="DB115" s="14">
        <f t="shared" si="144"/>
        <v>0</v>
      </c>
      <c r="DC115" s="14">
        <f t="shared" si="145"/>
        <v>0</v>
      </c>
      <c r="DD115" s="14">
        <f t="shared" si="146"/>
        <v>0</v>
      </c>
      <c r="DE115" s="14">
        <f t="shared" si="147"/>
        <v>0</v>
      </c>
      <c r="DF115" s="14">
        <f t="shared" si="148"/>
        <v>0</v>
      </c>
      <c r="DG115" s="14">
        <f t="shared" si="149"/>
        <v>0</v>
      </c>
      <c r="DI115" s="56">
        <f t="shared" si="150"/>
        <v>0</v>
      </c>
      <c r="DJ115" s="14">
        <f>Szilv($CY$2,Eredmény!$H$3,CZ115)</f>
        <v>0</v>
      </c>
      <c r="DK115" s="14">
        <f t="shared" si="151"/>
        <v>0</v>
      </c>
      <c r="DL115" s="14">
        <f t="shared" si="152"/>
        <v>0</v>
      </c>
      <c r="DO115" s="14">
        <f>IF($DN$2=Alapadat!$P115,Alapadat!$Q115,0)</f>
        <v>0</v>
      </c>
      <c r="DP115" s="14">
        <f>IF($DN$2=Alapadat!$P115,Alapadat!$R115,0)</f>
        <v>0</v>
      </c>
      <c r="DQ115" s="14">
        <f t="shared" si="153"/>
        <v>0</v>
      </c>
      <c r="DR115" s="14">
        <f t="shared" si="154"/>
        <v>0</v>
      </c>
      <c r="DS115" s="14">
        <f t="shared" si="155"/>
        <v>0</v>
      </c>
      <c r="DT115" s="14">
        <f t="shared" si="156"/>
        <v>0</v>
      </c>
      <c r="DU115" s="14">
        <f t="shared" si="157"/>
        <v>0</v>
      </c>
      <c r="DV115" s="14">
        <f t="shared" si="158"/>
        <v>0</v>
      </c>
      <c r="DX115" s="56">
        <f t="shared" si="159"/>
        <v>0</v>
      </c>
      <c r="DY115" s="14">
        <f>Szilv($DN$2,Eredmény!$H$3,DO115)</f>
        <v>0</v>
      </c>
      <c r="DZ115" s="14">
        <f t="shared" si="160"/>
        <v>0</v>
      </c>
      <c r="EA115" s="14">
        <f t="shared" si="161"/>
        <v>0</v>
      </c>
    </row>
    <row r="116" spans="2:131">
      <c r="B116" s="14">
        <f>IF($A$2=Alapadat!$P116,Alapadat!$Q116,0)</f>
        <v>0</v>
      </c>
      <c r="C116" s="14">
        <f>IF($A$2=Alapadat!$P116,Alapadat!$R116,0)</f>
        <v>0</v>
      </c>
      <c r="D116" s="14">
        <f t="shared" si="82"/>
        <v>0</v>
      </c>
      <c r="E116" s="14">
        <f t="shared" si="83"/>
        <v>0</v>
      </c>
      <c r="F116" s="14">
        <f t="shared" si="84"/>
        <v>0</v>
      </c>
      <c r="G116" s="14">
        <f t="shared" si="85"/>
        <v>0</v>
      </c>
      <c r="H116" s="14">
        <f t="shared" si="86"/>
        <v>0</v>
      </c>
      <c r="I116" s="14">
        <f t="shared" si="87"/>
        <v>0</v>
      </c>
      <c r="L116" s="56">
        <f t="shared" si="88"/>
        <v>0</v>
      </c>
      <c r="M116" s="14">
        <f>Szilv($A$2,Eredmény!$H$3,B116)</f>
        <v>0</v>
      </c>
      <c r="N116" s="14">
        <f t="shared" si="89"/>
        <v>0</v>
      </c>
      <c r="O116" s="14">
        <f t="shared" si="90"/>
        <v>0</v>
      </c>
      <c r="Q116" s="14">
        <f>IF($P$2=Alapadat!$P116,Alapadat!$Q116,0)</f>
        <v>0</v>
      </c>
      <c r="R116" s="14">
        <f>IF($P$2=Alapadat!$P116,Alapadat!$R116,0)</f>
        <v>0</v>
      </c>
      <c r="S116" s="14">
        <f t="shared" si="91"/>
        <v>0</v>
      </c>
      <c r="T116" s="14">
        <f t="shared" si="92"/>
        <v>0</v>
      </c>
      <c r="U116" s="14">
        <f t="shared" si="93"/>
        <v>0</v>
      </c>
      <c r="V116" s="14">
        <f t="shared" si="94"/>
        <v>0</v>
      </c>
      <c r="W116" s="14">
        <f t="shared" si="95"/>
        <v>0</v>
      </c>
      <c r="X116" s="14">
        <f t="shared" si="96"/>
        <v>0</v>
      </c>
      <c r="Z116" s="56">
        <f t="shared" si="162"/>
        <v>0</v>
      </c>
      <c r="AA116" s="14">
        <f>Szilv($P$2,Eredmény!$H$3,Q116)</f>
        <v>0</v>
      </c>
      <c r="AB116" s="14">
        <f t="shared" si="97"/>
        <v>0</v>
      </c>
      <c r="AC116" s="14">
        <f t="shared" si="98"/>
        <v>0</v>
      </c>
      <c r="AE116" s="14">
        <f>IF($AD$2=Alapadat!$P116,Alapadat!$Q116,0)</f>
        <v>0</v>
      </c>
      <c r="AF116" s="14">
        <f>IF($AD$2=Alapadat!$P116,Alapadat!$R116,0)</f>
        <v>0</v>
      </c>
      <c r="AG116" s="14">
        <f t="shared" si="99"/>
        <v>0</v>
      </c>
      <c r="AH116" s="14">
        <f t="shared" si="100"/>
        <v>0</v>
      </c>
      <c r="AI116" s="14">
        <f t="shared" si="101"/>
        <v>0</v>
      </c>
      <c r="AJ116" s="14">
        <f t="shared" si="102"/>
        <v>0</v>
      </c>
      <c r="AK116" s="14">
        <f t="shared" si="103"/>
        <v>0</v>
      </c>
      <c r="AL116" s="14">
        <f t="shared" si="104"/>
        <v>0</v>
      </c>
      <c r="AN116" s="56">
        <f t="shared" si="105"/>
        <v>0</v>
      </c>
      <c r="AO116" s="14">
        <f>Szilv($AD$2,Eredmény!$H$3,AE116)</f>
        <v>0</v>
      </c>
      <c r="AP116" s="14">
        <f t="shared" si="106"/>
        <v>0</v>
      </c>
      <c r="AQ116" s="14">
        <f t="shared" si="107"/>
        <v>0</v>
      </c>
      <c r="AS116" s="14">
        <f>IF($AR$2=Alapadat!$P116,Alapadat!$Q116,0)</f>
        <v>0</v>
      </c>
      <c r="AT116" s="14">
        <f>IF($AR$2=Alapadat!$P116,Alapadat!$R116,0)</f>
        <v>0</v>
      </c>
      <c r="AU116" s="14">
        <f t="shared" si="108"/>
        <v>0</v>
      </c>
      <c r="AV116" s="14">
        <f t="shared" si="109"/>
        <v>0</v>
      </c>
      <c r="AW116" s="14">
        <f t="shared" si="110"/>
        <v>0</v>
      </c>
      <c r="AX116" s="14">
        <f t="shared" si="111"/>
        <v>0</v>
      </c>
      <c r="AY116" s="14">
        <f t="shared" si="112"/>
        <v>0</v>
      </c>
      <c r="AZ116" s="14">
        <f t="shared" si="113"/>
        <v>0</v>
      </c>
      <c r="BB116" s="56">
        <f t="shared" si="114"/>
        <v>0</v>
      </c>
      <c r="BC116" s="14">
        <f>Szilv($AR$2,Eredmény!$H$3,AS116)</f>
        <v>0</v>
      </c>
      <c r="BD116" s="14">
        <f t="shared" si="115"/>
        <v>0</v>
      </c>
      <c r="BE116" s="14">
        <f t="shared" si="116"/>
        <v>0</v>
      </c>
      <c r="BG116" s="14">
        <f>IF($BF$2=Alapadat!$P116,Alapadat!$Q116,0)</f>
        <v>0</v>
      </c>
      <c r="BH116" s="14">
        <f>IF($BF$2=Alapadat!$P116,Alapadat!$R116,0)</f>
        <v>0</v>
      </c>
      <c r="BI116" s="14">
        <f t="shared" si="117"/>
        <v>0</v>
      </c>
      <c r="BJ116" s="14">
        <f t="shared" si="118"/>
        <v>0</v>
      </c>
      <c r="BK116" s="14">
        <f t="shared" si="119"/>
        <v>0</v>
      </c>
      <c r="BL116" s="14">
        <f t="shared" si="120"/>
        <v>0</v>
      </c>
      <c r="BM116" s="14">
        <f t="shared" si="121"/>
        <v>0</v>
      </c>
      <c r="BN116" s="14">
        <f t="shared" si="122"/>
        <v>0</v>
      </c>
      <c r="BP116" s="56">
        <f t="shared" si="123"/>
        <v>0</v>
      </c>
      <c r="BQ116" s="14">
        <f>Szilv($BF$2,Eredmény!$H$3,BG116)</f>
        <v>0</v>
      </c>
      <c r="BR116" s="14">
        <f t="shared" si="124"/>
        <v>0</v>
      </c>
      <c r="BS116" s="14">
        <f t="shared" si="125"/>
        <v>0</v>
      </c>
      <c r="BV116" s="14">
        <f>IF($BU$2=Alapadat!$P116,Alapadat!$Q116,0)</f>
        <v>0</v>
      </c>
      <c r="BW116" s="14">
        <f>IF($BU$2=Alapadat!$P116,Alapadat!$R116,0)</f>
        <v>0</v>
      </c>
      <c r="BX116" s="14">
        <f t="shared" si="126"/>
        <v>0</v>
      </c>
      <c r="BY116" s="14">
        <f t="shared" si="127"/>
        <v>0</v>
      </c>
      <c r="BZ116" s="14">
        <f t="shared" si="128"/>
        <v>0</v>
      </c>
      <c r="CA116" s="14">
        <f t="shared" si="129"/>
        <v>0</v>
      </c>
      <c r="CB116" s="14">
        <f t="shared" si="130"/>
        <v>0</v>
      </c>
      <c r="CC116" s="14">
        <f t="shared" si="131"/>
        <v>0</v>
      </c>
      <c r="CE116" s="56">
        <f t="shared" si="132"/>
        <v>0</v>
      </c>
      <c r="CF116" s="14">
        <f>Szilv($BU$2,Eredmény!$H$3,BV116)</f>
        <v>0</v>
      </c>
      <c r="CG116" s="14">
        <f t="shared" si="133"/>
        <v>0</v>
      </c>
      <c r="CH116" s="14">
        <f t="shared" si="134"/>
        <v>0</v>
      </c>
      <c r="CK116" s="14">
        <f>IF($CJ$2=Alapadat!$P116,Alapadat!$Q116,0)</f>
        <v>0</v>
      </c>
      <c r="CL116" s="14">
        <f>IF($CJ$2=Alapadat!$P116,Alapadat!$R116,0)</f>
        <v>0</v>
      </c>
      <c r="CM116" s="14">
        <f t="shared" si="135"/>
        <v>0</v>
      </c>
      <c r="CN116" s="14">
        <f t="shared" si="136"/>
        <v>0</v>
      </c>
      <c r="CO116" s="14">
        <f t="shared" si="137"/>
        <v>0</v>
      </c>
      <c r="CP116" s="14">
        <f t="shared" si="138"/>
        <v>0</v>
      </c>
      <c r="CQ116" s="14">
        <f t="shared" si="139"/>
        <v>0</v>
      </c>
      <c r="CR116" s="14">
        <f t="shared" si="140"/>
        <v>0</v>
      </c>
      <c r="CT116" s="56">
        <f t="shared" si="141"/>
        <v>0</v>
      </c>
      <c r="CU116" s="14">
        <f>Szilv($CJ$2,Eredmény!$H$3,CK116)</f>
        <v>0</v>
      </c>
      <c r="CV116" s="14">
        <f t="shared" si="142"/>
        <v>0</v>
      </c>
      <c r="CW116" s="14">
        <f t="shared" si="143"/>
        <v>0</v>
      </c>
      <c r="CZ116" s="14">
        <f>IF($CY$2=Alapadat!$P116,Alapadat!$Q116,0)</f>
        <v>0</v>
      </c>
      <c r="DA116" s="14">
        <f>IF($CY$2=Alapadat!$P116,Alapadat!$R116,0)</f>
        <v>0</v>
      </c>
      <c r="DB116" s="14">
        <f t="shared" si="144"/>
        <v>0</v>
      </c>
      <c r="DC116" s="14">
        <f t="shared" si="145"/>
        <v>0</v>
      </c>
      <c r="DD116" s="14">
        <f t="shared" si="146"/>
        <v>0</v>
      </c>
      <c r="DE116" s="14">
        <f t="shared" si="147"/>
        <v>0</v>
      </c>
      <c r="DF116" s="14">
        <f t="shared" si="148"/>
        <v>0</v>
      </c>
      <c r="DG116" s="14">
        <f t="shared" si="149"/>
        <v>0</v>
      </c>
      <c r="DI116" s="56">
        <f t="shared" si="150"/>
        <v>0</v>
      </c>
      <c r="DJ116" s="14">
        <f>Szilv($CY$2,Eredmény!$H$3,CZ116)</f>
        <v>0</v>
      </c>
      <c r="DK116" s="14">
        <f t="shared" si="151"/>
        <v>0</v>
      </c>
      <c r="DL116" s="14">
        <f t="shared" si="152"/>
        <v>0</v>
      </c>
      <c r="DO116" s="14">
        <f>IF($DN$2=Alapadat!$P116,Alapadat!$Q116,0)</f>
        <v>0</v>
      </c>
      <c r="DP116" s="14">
        <f>IF($DN$2=Alapadat!$P116,Alapadat!$R116,0)</f>
        <v>0</v>
      </c>
      <c r="DQ116" s="14">
        <f t="shared" si="153"/>
        <v>0</v>
      </c>
      <c r="DR116" s="14">
        <f t="shared" si="154"/>
        <v>0</v>
      </c>
      <c r="DS116" s="14">
        <f t="shared" si="155"/>
        <v>0</v>
      </c>
      <c r="DT116" s="14">
        <f t="shared" si="156"/>
        <v>0</v>
      </c>
      <c r="DU116" s="14">
        <f t="shared" si="157"/>
        <v>0</v>
      </c>
      <c r="DV116" s="14">
        <f t="shared" si="158"/>
        <v>0</v>
      </c>
      <c r="DX116" s="56">
        <f t="shared" si="159"/>
        <v>0</v>
      </c>
      <c r="DY116" s="14">
        <f>Szilv($DN$2,Eredmény!$H$3,DO116)</f>
        <v>0</v>
      </c>
      <c r="DZ116" s="14">
        <f t="shared" si="160"/>
        <v>0</v>
      </c>
      <c r="EA116" s="14">
        <f t="shared" si="161"/>
        <v>0</v>
      </c>
    </row>
    <row r="117" spans="2:131">
      <c r="B117" s="14">
        <f>IF($A$2=Alapadat!$P117,Alapadat!$Q117,0)</f>
        <v>0</v>
      </c>
      <c r="C117" s="14">
        <f>IF($A$2=Alapadat!$P117,Alapadat!$R117,0)</f>
        <v>0</v>
      </c>
      <c r="D117" s="14">
        <f t="shared" si="82"/>
        <v>0</v>
      </c>
      <c r="E117" s="14">
        <f t="shared" si="83"/>
        <v>0</v>
      </c>
      <c r="F117" s="14">
        <f t="shared" si="84"/>
        <v>0</v>
      </c>
      <c r="G117" s="14">
        <f t="shared" si="85"/>
        <v>0</v>
      </c>
      <c r="H117" s="14">
        <f t="shared" si="86"/>
        <v>0</v>
      </c>
      <c r="I117" s="14">
        <f t="shared" si="87"/>
        <v>0</v>
      </c>
      <c r="L117" s="56">
        <f t="shared" si="88"/>
        <v>0</v>
      </c>
      <c r="M117" s="14">
        <f>Szilv($A$2,Eredmény!$H$3,B117)</f>
        <v>0</v>
      </c>
      <c r="N117" s="14">
        <f t="shared" si="89"/>
        <v>0</v>
      </c>
      <c r="O117" s="14">
        <f t="shared" si="90"/>
        <v>0</v>
      </c>
      <c r="Q117" s="14">
        <f>IF($P$2=Alapadat!$P117,Alapadat!$Q117,0)</f>
        <v>0</v>
      </c>
      <c r="R117" s="14">
        <f>IF($P$2=Alapadat!$P117,Alapadat!$R117,0)</f>
        <v>0</v>
      </c>
      <c r="S117" s="14">
        <f t="shared" si="91"/>
        <v>0</v>
      </c>
      <c r="T117" s="14">
        <f t="shared" si="92"/>
        <v>0</v>
      </c>
      <c r="U117" s="14">
        <f t="shared" si="93"/>
        <v>0</v>
      </c>
      <c r="V117" s="14">
        <f t="shared" si="94"/>
        <v>0</v>
      </c>
      <c r="W117" s="14">
        <f t="shared" si="95"/>
        <v>0</v>
      </c>
      <c r="X117" s="14">
        <f t="shared" si="96"/>
        <v>0</v>
      </c>
      <c r="Z117" s="56">
        <f t="shared" si="162"/>
        <v>0</v>
      </c>
      <c r="AA117" s="14">
        <f>Szilv($P$2,Eredmény!$H$3,Q117)</f>
        <v>0</v>
      </c>
      <c r="AB117" s="14">
        <f t="shared" si="97"/>
        <v>0</v>
      </c>
      <c r="AC117" s="14">
        <f t="shared" si="98"/>
        <v>0</v>
      </c>
      <c r="AE117" s="14">
        <f>IF($AD$2=Alapadat!$P117,Alapadat!$Q117,0)</f>
        <v>0</v>
      </c>
      <c r="AF117" s="14">
        <f>IF($AD$2=Alapadat!$P117,Alapadat!$R117,0)</f>
        <v>0</v>
      </c>
      <c r="AG117" s="14">
        <f t="shared" si="99"/>
        <v>0</v>
      </c>
      <c r="AH117" s="14">
        <f t="shared" si="100"/>
        <v>0</v>
      </c>
      <c r="AI117" s="14">
        <f t="shared" si="101"/>
        <v>0</v>
      </c>
      <c r="AJ117" s="14">
        <f t="shared" si="102"/>
        <v>0</v>
      </c>
      <c r="AK117" s="14">
        <f t="shared" si="103"/>
        <v>0</v>
      </c>
      <c r="AL117" s="14">
        <f t="shared" si="104"/>
        <v>0</v>
      </c>
      <c r="AN117" s="56">
        <f t="shared" si="105"/>
        <v>0</v>
      </c>
      <c r="AO117" s="14">
        <f>Szilv($AD$2,Eredmény!$H$3,AE117)</f>
        <v>0</v>
      </c>
      <c r="AP117" s="14">
        <f t="shared" si="106"/>
        <v>0</v>
      </c>
      <c r="AQ117" s="14">
        <f t="shared" si="107"/>
        <v>0</v>
      </c>
      <c r="AS117" s="14">
        <f>IF($AR$2=Alapadat!$P117,Alapadat!$Q117,0)</f>
        <v>0</v>
      </c>
      <c r="AT117" s="14">
        <f>IF($AR$2=Alapadat!$P117,Alapadat!$R117,0)</f>
        <v>0</v>
      </c>
      <c r="AU117" s="14">
        <f t="shared" si="108"/>
        <v>0</v>
      </c>
      <c r="AV117" s="14">
        <f t="shared" si="109"/>
        <v>0</v>
      </c>
      <c r="AW117" s="14">
        <f t="shared" si="110"/>
        <v>0</v>
      </c>
      <c r="AX117" s="14">
        <f t="shared" si="111"/>
        <v>0</v>
      </c>
      <c r="AY117" s="14">
        <f t="shared" si="112"/>
        <v>0</v>
      </c>
      <c r="AZ117" s="14">
        <f t="shared" si="113"/>
        <v>0</v>
      </c>
      <c r="BB117" s="56">
        <f t="shared" si="114"/>
        <v>0</v>
      </c>
      <c r="BC117" s="14">
        <f>Szilv($AR$2,Eredmény!$H$3,AS117)</f>
        <v>0</v>
      </c>
      <c r="BD117" s="14">
        <f t="shared" si="115"/>
        <v>0</v>
      </c>
      <c r="BE117" s="14">
        <f t="shared" si="116"/>
        <v>0</v>
      </c>
      <c r="BG117" s="14">
        <f>IF($BF$2=Alapadat!$P117,Alapadat!$Q117,0)</f>
        <v>0</v>
      </c>
      <c r="BH117" s="14">
        <f>IF($BF$2=Alapadat!$P117,Alapadat!$R117,0)</f>
        <v>0</v>
      </c>
      <c r="BI117" s="14">
        <f t="shared" si="117"/>
        <v>0</v>
      </c>
      <c r="BJ117" s="14">
        <f t="shared" si="118"/>
        <v>0</v>
      </c>
      <c r="BK117" s="14">
        <f t="shared" si="119"/>
        <v>0</v>
      </c>
      <c r="BL117" s="14">
        <f t="shared" si="120"/>
        <v>0</v>
      </c>
      <c r="BM117" s="14">
        <f t="shared" si="121"/>
        <v>0</v>
      </c>
      <c r="BN117" s="14">
        <f t="shared" si="122"/>
        <v>0</v>
      </c>
      <c r="BP117" s="56">
        <f t="shared" si="123"/>
        <v>0</v>
      </c>
      <c r="BQ117" s="14">
        <f>Szilv($BF$2,Eredmény!$H$3,BG117)</f>
        <v>0</v>
      </c>
      <c r="BR117" s="14">
        <f t="shared" si="124"/>
        <v>0</v>
      </c>
      <c r="BS117" s="14">
        <f t="shared" si="125"/>
        <v>0</v>
      </c>
      <c r="BV117" s="14">
        <f>IF($BU$2=Alapadat!$P117,Alapadat!$Q117,0)</f>
        <v>0</v>
      </c>
      <c r="BW117" s="14">
        <f>IF($BU$2=Alapadat!$P117,Alapadat!$R117,0)</f>
        <v>0</v>
      </c>
      <c r="BX117" s="14">
        <f t="shared" si="126"/>
        <v>0</v>
      </c>
      <c r="BY117" s="14">
        <f t="shared" si="127"/>
        <v>0</v>
      </c>
      <c r="BZ117" s="14">
        <f t="shared" si="128"/>
        <v>0</v>
      </c>
      <c r="CA117" s="14">
        <f t="shared" si="129"/>
        <v>0</v>
      </c>
      <c r="CB117" s="14">
        <f t="shared" si="130"/>
        <v>0</v>
      </c>
      <c r="CC117" s="14">
        <f t="shared" si="131"/>
        <v>0</v>
      </c>
      <c r="CE117" s="56">
        <f t="shared" si="132"/>
        <v>0</v>
      </c>
      <c r="CF117" s="14">
        <f>Szilv($BU$2,Eredmény!$H$3,BV117)</f>
        <v>0</v>
      </c>
      <c r="CG117" s="14">
        <f t="shared" si="133"/>
        <v>0</v>
      </c>
      <c r="CH117" s="14">
        <f t="shared" si="134"/>
        <v>0</v>
      </c>
      <c r="CK117" s="14">
        <f>IF($CJ$2=Alapadat!$P117,Alapadat!$Q117,0)</f>
        <v>0</v>
      </c>
      <c r="CL117" s="14">
        <f>IF($CJ$2=Alapadat!$P117,Alapadat!$R117,0)</f>
        <v>0</v>
      </c>
      <c r="CM117" s="14">
        <f t="shared" si="135"/>
        <v>0</v>
      </c>
      <c r="CN117" s="14">
        <f t="shared" si="136"/>
        <v>0</v>
      </c>
      <c r="CO117" s="14">
        <f t="shared" si="137"/>
        <v>0</v>
      </c>
      <c r="CP117" s="14">
        <f t="shared" si="138"/>
        <v>0</v>
      </c>
      <c r="CQ117" s="14">
        <f t="shared" si="139"/>
        <v>0</v>
      </c>
      <c r="CR117" s="14">
        <f t="shared" si="140"/>
        <v>0</v>
      </c>
      <c r="CT117" s="56">
        <f t="shared" si="141"/>
        <v>0</v>
      </c>
      <c r="CU117" s="14">
        <f>Szilv($CJ$2,Eredmény!$H$3,CK117)</f>
        <v>0</v>
      </c>
      <c r="CV117" s="14">
        <f t="shared" si="142"/>
        <v>0</v>
      </c>
      <c r="CW117" s="14">
        <f t="shared" si="143"/>
        <v>0</v>
      </c>
      <c r="CZ117" s="14">
        <f>IF($CY$2=Alapadat!$P117,Alapadat!$Q117,0)</f>
        <v>0</v>
      </c>
      <c r="DA117" s="14">
        <f>IF($CY$2=Alapadat!$P117,Alapadat!$R117,0)</f>
        <v>0</v>
      </c>
      <c r="DB117" s="14">
        <f t="shared" si="144"/>
        <v>0</v>
      </c>
      <c r="DC117" s="14">
        <f t="shared" si="145"/>
        <v>0</v>
      </c>
      <c r="DD117" s="14">
        <f t="shared" si="146"/>
        <v>0</v>
      </c>
      <c r="DE117" s="14">
        <f t="shared" si="147"/>
        <v>0</v>
      </c>
      <c r="DF117" s="14">
        <f t="shared" si="148"/>
        <v>0</v>
      </c>
      <c r="DG117" s="14">
        <f t="shared" si="149"/>
        <v>0</v>
      </c>
      <c r="DI117" s="56">
        <f t="shared" si="150"/>
        <v>0</v>
      </c>
      <c r="DJ117" s="14">
        <f>Szilv($CY$2,Eredmény!$H$3,CZ117)</f>
        <v>0</v>
      </c>
      <c r="DK117" s="14">
        <f t="shared" si="151"/>
        <v>0</v>
      </c>
      <c r="DL117" s="14">
        <f t="shared" si="152"/>
        <v>0</v>
      </c>
      <c r="DO117" s="14">
        <f>IF($DN$2=Alapadat!$P117,Alapadat!$Q117,0)</f>
        <v>0</v>
      </c>
      <c r="DP117" s="14">
        <f>IF($DN$2=Alapadat!$P117,Alapadat!$R117,0)</f>
        <v>0</v>
      </c>
      <c r="DQ117" s="14">
        <f t="shared" si="153"/>
        <v>0</v>
      </c>
      <c r="DR117" s="14">
        <f t="shared" si="154"/>
        <v>0</v>
      </c>
      <c r="DS117" s="14">
        <f t="shared" si="155"/>
        <v>0</v>
      </c>
      <c r="DT117" s="14">
        <f t="shared" si="156"/>
        <v>0</v>
      </c>
      <c r="DU117" s="14">
        <f t="shared" si="157"/>
        <v>0</v>
      </c>
      <c r="DV117" s="14">
        <f t="shared" si="158"/>
        <v>0</v>
      </c>
      <c r="DX117" s="56">
        <f t="shared" si="159"/>
        <v>0</v>
      </c>
      <c r="DY117" s="14">
        <f>Szilv($DN$2,Eredmény!$H$3,DO117)</f>
        <v>0</v>
      </c>
      <c r="DZ117" s="14">
        <f t="shared" si="160"/>
        <v>0</v>
      </c>
      <c r="EA117" s="14">
        <f t="shared" si="161"/>
        <v>0</v>
      </c>
    </row>
    <row r="118" spans="2:131">
      <c r="B118" s="14">
        <f>IF($A$2=Alapadat!$P118,Alapadat!$Q118,0)</f>
        <v>0</v>
      </c>
      <c r="C118" s="14">
        <f>IF($A$2=Alapadat!$P118,Alapadat!$R118,0)</f>
        <v>0</v>
      </c>
      <c r="D118" s="14">
        <f t="shared" si="82"/>
        <v>0</v>
      </c>
      <c r="E118" s="14">
        <f t="shared" si="83"/>
        <v>0</v>
      </c>
      <c r="F118" s="14">
        <f t="shared" si="84"/>
        <v>0</v>
      </c>
      <c r="G118" s="14">
        <f t="shared" si="85"/>
        <v>0</v>
      </c>
      <c r="H118" s="14">
        <f t="shared" si="86"/>
        <v>0</v>
      </c>
      <c r="I118" s="14">
        <f t="shared" si="87"/>
        <v>0</v>
      </c>
      <c r="L118" s="56">
        <f t="shared" si="88"/>
        <v>0</v>
      </c>
      <c r="M118" s="14">
        <f>Szilv($A$2,Eredmény!$H$3,B118)</f>
        <v>0</v>
      </c>
      <c r="N118" s="14">
        <f t="shared" si="89"/>
        <v>0</v>
      </c>
      <c r="O118" s="14">
        <f t="shared" si="90"/>
        <v>0</v>
      </c>
      <c r="Q118" s="14">
        <f>IF($P$2=Alapadat!$P118,Alapadat!$Q118,0)</f>
        <v>0</v>
      </c>
      <c r="R118" s="14">
        <f>IF($P$2=Alapadat!$P118,Alapadat!$R118,0)</f>
        <v>0</v>
      </c>
      <c r="S118" s="14">
        <f t="shared" si="91"/>
        <v>0</v>
      </c>
      <c r="T118" s="14">
        <f t="shared" si="92"/>
        <v>0</v>
      </c>
      <c r="U118" s="14">
        <f t="shared" si="93"/>
        <v>0</v>
      </c>
      <c r="V118" s="14">
        <f t="shared" si="94"/>
        <v>0</v>
      </c>
      <c r="W118" s="14">
        <f t="shared" si="95"/>
        <v>0</v>
      </c>
      <c r="X118" s="14">
        <f t="shared" si="96"/>
        <v>0</v>
      </c>
      <c r="Z118" s="56">
        <f t="shared" si="162"/>
        <v>0</v>
      </c>
      <c r="AA118" s="14">
        <f>Szilv($P$2,Eredmény!$H$3,Q118)</f>
        <v>0</v>
      </c>
      <c r="AB118" s="14">
        <f t="shared" si="97"/>
        <v>0</v>
      </c>
      <c r="AC118" s="14">
        <f t="shared" si="98"/>
        <v>0</v>
      </c>
      <c r="AE118" s="14">
        <f>IF($AD$2=Alapadat!$P118,Alapadat!$Q118,0)</f>
        <v>0</v>
      </c>
      <c r="AF118" s="14">
        <f>IF($AD$2=Alapadat!$P118,Alapadat!$R118,0)</f>
        <v>0</v>
      </c>
      <c r="AG118" s="14">
        <f t="shared" si="99"/>
        <v>0</v>
      </c>
      <c r="AH118" s="14">
        <f t="shared" si="100"/>
        <v>0</v>
      </c>
      <c r="AI118" s="14">
        <f t="shared" si="101"/>
        <v>0</v>
      </c>
      <c r="AJ118" s="14">
        <f t="shared" si="102"/>
        <v>0</v>
      </c>
      <c r="AK118" s="14">
        <f t="shared" si="103"/>
        <v>0</v>
      </c>
      <c r="AL118" s="14">
        <f t="shared" si="104"/>
        <v>0</v>
      </c>
      <c r="AN118" s="56">
        <f t="shared" si="105"/>
        <v>0</v>
      </c>
      <c r="AO118" s="14">
        <f>Szilv($AD$2,Eredmény!$H$3,AE118)</f>
        <v>0</v>
      </c>
      <c r="AP118" s="14">
        <f t="shared" si="106"/>
        <v>0</v>
      </c>
      <c r="AQ118" s="14">
        <f t="shared" si="107"/>
        <v>0</v>
      </c>
      <c r="AS118" s="14">
        <f>IF($AR$2=Alapadat!$P118,Alapadat!$Q118,0)</f>
        <v>0</v>
      </c>
      <c r="AT118" s="14">
        <f>IF($AR$2=Alapadat!$P118,Alapadat!$R118,0)</f>
        <v>0</v>
      </c>
      <c r="AU118" s="14">
        <f t="shared" si="108"/>
        <v>0</v>
      </c>
      <c r="AV118" s="14">
        <f t="shared" si="109"/>
        <v>0</v>
      </c>
      <c r="AW118" s="14">
        <f t="shared" si="110"/>
        <v>0</v>
      </c>
      <c r="AX118" s="14">
        <f t="shared" si="111"/>
        <v>0</v>
      </c>
      <c r="AY118" s="14">
        <f t="shared" si="112"/>
        <v>0</v>
      </c>
      <c r="AZ118" s="14">
        <f t="shared" si="113"/>
        <v>0</v>
      </c>
      <c r="BB118" s="56">
        <f t="shared" si="114"/>
        <v>0</v>
      </c>
      <c r="BC118" s="14">
        <f>Szilv($AR$2,Eredmény!$H$3,AS118)</f>
        <v>0</v>
      </c>
      <c r="BD118" s="14">
        <f t="shared" si="115"/>
        <v>0</v>
      </c>
      <c r="BE118" s="14">
        <f t="shared" si="116"/>
        <v>0</v>
      </c>
      <c r="BG118" s="14">
        <f>IF($BF$2=Alapadat!$P118,Alapadat!$Q118,0)</f>
        <v>0</v>
      </c>
      <c r="BH118" s="14">
        <f>IF($BF$2=Alapadat!$P118,Alapadat!$R118,0)</f>
        <v>0</v>
      </c>
      <c r="BI118" s="14">
        <f t="shared" si="117"/>
        <v>0</v>
      </c>
      <c r="BJ118" s="14">
        <f t="shared" si="118"/>
        <v>0</v>
      </c>
      <c r="BK118" s="14">
        <f t="shared" si="119"/>
        <v>0</v>
      </c>
      <c r="BL118" s="14">
        <f t="shared" si="120"/>
        <v>0</v>
      </c>
      <c r="BM118" s="14">
        <f t="shared" si="121"/>
        <v>0</v>
      </c>
      <c r="BN118" s="14">
        <f t="shared" si="122"/>
        <v>0</v>
      </c>
      <c r="BP118" s="56">
        <f t="shared" si="123"/>
        <v>0</v>
      </c>
      <c r="BQ118" s="14">
        <f>Szilv($BF$2,Eredmény!$H$3,BG118)</f>
        <v>0</v>
      </c>
      <c r="BR118" s="14">
        <f t="shared" si="124"/>
        <v>0</v>
      </c>
      <c r="BS118" s="14">
        <f t="shared" si="125"/>
        <v>0</v>
      </c>
      <c r="BV118" s="14">
        <f>IF($BU$2=Alapadat!$P118,Alapadat!$Q118,0)</f>
        <v>0</v>
      </c>
      <c r="BW118" s="14">
        <f>IF($BU$2=Alapadat!$P118,Alapadat!$R118,0)</f>
        <v>0</v>
      </c>
      <c r="BX118" s="14">
        <f t="shared" si="126"/>
        <v>0</v>
      </c>
      <c r="BY118" s="14">
        <f t="shared" si="127"/>
        <v>0</v>
      </c>
      <c r="BZ118" s="14">
        <f t="shared" si="128"/>
        <v>0</v>
      </c>
      <c r="CA118" s="14">
        <f t="shared" si="129"/>
        <v>0</v>
      </c>
      <c r="CB118" s="14">
        <f t="shared" si="130"/>
        <v>0</v>
      </c>
      <c r="CC118" s="14">
        <f t="shared" si="131"/>
        <v>0</v>
      </c>
      <c r="CE118" s="56">
        <f t="shared" si="132"/>
        <v>0</v>
      </c>
      <c r="CF118" s="14">
        <f>Szilv($BU$2,Eredmény!$H$3,BV118)</f>
        <v>0</v>
      </c>
      <c r="CG118" s="14">
        <f t="shared" si="133"/>
        <v>0</v>
      </c>
      <c r="CH118" s="14">
        <f t="shared" si="134"/>
        <v>0</v>
      </c>
      <c r="CK118" s="14">
        <f>IF($CJ$2=Alapadat!$P118,Alapadat!$Q118,0)</f>
        <v>0</v>
      </c>
      <c r="CL118" s="14">
        <f>IF($CJ$2=Alapadat!$P118,Alapadat!$R118,0)</f>
        <v>0</v>
      </c>
      <c r="CM118" s="14">
        <f t="shared" si="135"/>
        <v>0</v>
      </c>
      <c r="CN118" s="14">
        <f t="shared" si="136"/>
        <v>0</v>
      </c>
      <c r="CO118" s="14">
        <f t="shared" si="137"/>
        <v>0</v>
      </c>
      <c r="CP118" s="14">
        <f t="shared" si="138"/>
        <v>0</v>
      </c>
      <c r="CQ118" s="14">
        <f t="shared" si="139"/>
        <v>0</v>
      </c>
      <c r="CR118" s="14">
        <f t="shared" si="140"/>
        <v>0</v>
      </c>
      <c r="CT118" s="56">
        <f t="shared" si="141"/>
        <v>0</v>
      </c>
      <c r="CU118" s="14">
        <f>Szilv($CJ$2,Eredmény!$H$3,CK118)</f>
        <v>0</v>
      </c>
      <c r="CV118" s="14">
        <f t="shared" si="142"/>
        <v>0</v>
      </c>
      <c r="CW118" s="14">
        <f t="shared" si="143"/>
        <v>0</v>
      </c>
      <c r="CZ118" s="14">
        <f>IF($CY$2=Alapadat!$P118,Alapadat!$Q118,0)</f>
        <v>0</v>
      </c>
      <c r="DA118" s="14">
        <f>IF($CY$2=Alapadat!$P118,Alapadat!$R118,0)</f>
        <v>0</v>
      </c>
      <c r="DB118" s="14">
        <f t="shared" si="144"/>
        <v>0</v>
      </c>
      <c r="DC118" s="14">
        <f t="shared" si="145"/>
        <v>0</v>
      </c>
      <c r="DD118" s="14">
        <f t="shared" si="146"/>
        <v>0</v>
      </c>
      <c r="DE118" s="14">
        <f t="shared" si="147"/>
        <v>0</v>
      </c>
      <c r="DF118" s="14">
        <f t="shared" si="148"/>
        <v>0</v>
      </c>
      <c r="DG118" s="14">
        <f t="shared" si="149"/>
        <v>0</v>
      </c>
      <c r="DI118" s="56">
        <f t="shared" si="150"/>
        <v>0</v>
      </c>
      <c r="DJ118" s="14">
        <f>Szilv($CY$2,Eredmény!$H$3,CZ118)</f>
        <v>0</v>
      </c>
      <c r="DK118" s="14">
        <f t="shared" si="151"/>
        <v>0</v>
      </c>
      <c r="DL118" s="14">
        <f t="shared" si="152"/>
        <v>0</v>
      </c>
      <c r="DO118" s="14">
        <f>IF($DN$2=Alapadat!$P118,Alapadat!$Q118,0)</f>
        <v>0</v>
      </c>
      <c r="DP118" s="14">
        <f>IF($DN$2=Alapadat!$P118,Alapadat!$R118,0)</f>
        <v>0</v>
      </c>
      <c r="DQ118" s="14">
        <f t="shared" si="153"/>
        <v>0</v>
      </c>
      <c r="DR118" s="14">
        <f t="shared" si="154"/>
        <v>0</v>
      </c>
      <c r="DS118" s="14">
        <f t="shared" si="155"/>
        <v>0</v>
      </c>
      <c r="DT118" s="14">
        <f t="shared" si="156"/>
        <v>0</v>
      </c>
      <c r="DU118" s="14">
        <f t="shared" si="157"/>
        <v>0</v>
      </c>
      <c r="DV118" s="14">
        <f t="shared" si="158"/>
        <v>0</v>
      </c>
      <c r="DX118" s="56">
        <f t="shared" si="159"/>
        <v>0</v>
      </c>
      <c r="DY118" s="14">
        <f>Szilv($DN$2,Eredmény!$H$3,DO118)</f>
        <v>0</v>
      </c>
      <c r="DZ118" s="14">
        <f t="shared" si="160"/>
        <v>0</v>
      </c>
      <c r="EA118" s="14">
        <f t="shared" si="161"/>
        <v>0</v>
      </c>
    </row>
    <row r="119" spans="2:131">
      <c r="B119" s="14">
        <f>IF($A$2=Alapadat!$P119,Alapadat!$Q119,0)</f>
        <v>0</v>
      </c>
      <c r="C119" s="14">
        <f>IF($A$2=Alapadat!$P119,Alapadat!$R119,0)</f>
        <v>0</v>
      </c>
      <c r="D119" s="14">
        <f t="shared" si="82"/>
        <v>0</v>
      </c>
      <c r="E119" s="14">
        <f t="shared" si="83"/>
        <v>0</v>
      </c>
      <c r="F119" s="14">
        <f t="shared" si="84"/>
        <v>0</v>
      </c>
      <c r="G119" s="14">
        <f t="shared" si="85"/>
        <v>0</v>
      </c>
      <c r="H119" s="14">
        <f t="shared" si="86"/>
        <v>0</v>
      </c>
      <c r="I119" s="14">
        <f t="shared" si="87"/>
        <v>0</v>
      </c>
      <c r="L119" s="56">
        <f t="shared" si="88"/>
        <v>0</v>
      </c>
      <c r="M119" s="14">
        <f>Szilv($A$2,Eredmény!$H$3,B119)</f>
        <v>0</v>
      </c>
      <c r="N119" s="14">
        <f t="shared" si="89"/>
        <v>0</v>
      </c>
      <c r="O119" s="14">
        <f t="shared" si="90"/>
        <v>0</v>
      </c>
      <c r="Q119" s="14">
        <f>IF($P$2=Alapadat!$P119,Alapadat!$Q119,0)</f>
        <v>0</v>
      </c>
      <c r="R119" s="14">
        <f>IF($P$2=Alapadat!$P119,Alapadat!$R119,0)</f>
        <v>0</v>
      </c>
      <c r="S119" s="14">
        <f t="shared" si="91"/>
        <v>0</v>
      </c>
      <c r="T119" s="14">
        <f t="shared" si="92"/>
        <v>0</v>
      </c>
      <c r="U119" s="14">
        <f t="shared" si="93"/>
        <v>0</v>
      </c>
      <c r="V119" s="14">
        <f t="shared" si="94"/>
        <v>0</v>
      </c>
      <c r="W119" s="14">
        <f t="shared" si="95"/>
        <v>0</v>
      </c>
      <c r="X119" s="14">
        <f t="shared" si="96"/>
        <v>0</v>
      </c>
      <c r="Z119" s="56">
        <f t="shared" si="162"/>
        <v>0</v>
      </c>
      <c r="AA119" s="14">
        <f>Szilv($P$2,Eredmény!$H$3,Q119)</f>
        <v>0</v>
      </c>
      <c r="AB119" s="14">
        <f t="shared" si="97"/>
        <v>0</v>
      </c>
      <c r="AC119" s="14">
        <f t="shared" si="98"/>
        <v>0</v>
      </c>
      <c r="AE119" s="14">
        <f>IF($AD$2=Alapadat!$P119,Alapadat!$Q119,0)</f>
        <v>0</v>
      </c>
      <c r="AF119" s="14">
        <f>IF($AD$2=Alapadat!$P119,Alapadat!$R119,0)</f>
        <v>0</v>
      </c>
      <c r="AG119" s="14">
        <f t="shared" si="99"/>
        <v>0</v>
      </c>
      <c r="AH119" s="14">
        <f t="shared" si="100"/>
        <v>0</v>
      </c>
      <c r="AI119" s="14">
        <f t="shared" si="101"/>
        <v>0</v>
      </c>
      <c r="AJ119" s="14">
        <f t="shared" si="102"/>
        <v>0</v>
      </c>
      <c r="AK119" s="14">
        <f t="shared" si="103"/>
        <v>0</v>
      </c>
      <c r="AL119" s="14">
        <f t="shared" si="104"/>
        <v>0</v>
      </c>
      <c r="AN119" s="56">
        <f t="shared" si="105"/>
        <v>0</v>
      </c>
      <c r="AO119" s="14">
        <f>Szilv($AD$2,Eredmény!$H$3,AE119)</f>
        <v>0</v>
      </c>
      <c r="AP119" s="14">
        <f t="shared" si="106"/>
        <v>0</v>
      </c>
      <c r="AQ119" s="14">
        <f t="shared" si="107"/>
        <v>0</v>
      </c>
      <c r="AS119" s="14">
        <f>IF($AR$2=Alapadat!$P119,Alapadat!$Q119,0)</f>
        <v>0</v>
      </c>
      <c r="AT119" s="14">
        <f>IF($AR$2=Alapadat!$P119,Alapadat!$R119,0)</f>
        <v>0</v>
      </c>
      <c r="AU119" s="14">
        <f t="shared" si="108"/>
        <v>0</v>
      </c>
      <c r="AV119" s="14">
        <f t="shared" si="109"/>
        <v>0</v>
      </c>
      <c r="AW119" s="14">
        <f t="shared" si="110"/>
        <v>0</v>
      </c>
      <c r="AX119" s="14">
        <f t="shared" si="111"/>
        <v>0</v>
      </c>
      <c r="AY119" s="14">
        <f t="shared" si="112"/>
        <v>0</v>
      </c>
      <c r="AZ119" s="14">
        <f t="shared" si="113"/>
        <v>0</v>
      </c>
      <c r="BB119" s="56">
        <f t="shared" si="114"/>
        <v>0</v>
      </c>
      <c r="BC119" s="14">
        <f>Szilv($AR$2,Eredmény!$H$3,AS119)</f>
        <v>0</v>
      </c>
      <c r="BD119" s="14">
        <f t="shared" si="115"/>
        <v>0</v>
      </c>
      <c r="BE119" s="14">
        <f t="shared" si="116"/>
        <v>0</v>
      </c>
      <c r="BG119" s="14">
        <f>IF($BF$2=Alapadat!$P119,Alapadat!$Q119,0)</f>
        <v>0</v>
      </c>
      <c r="BH119" s="14">
        <f>IF($BF$2=Alapadat!$P119,Alapadat!$R119,0)</f>
        <v>0</v>
      </c>
      <c r="BI119" s="14">
        <f t="shared" si="117"/>
        <v>0</v>
      </c>
      <c r="BJ119" s="14">
        <f t="shared" si="118"/>
        <v>0</v>
      </c>
      <c r="BK119" s="14">
        <f t="shared" si="119"/>
        <v>0</v>
      </c>
      <c r="BL119" s="14">
        <f t="shared" si="120"/>
        <v>0</v>
      </c>
      <c r="BM119" s="14">
        <f t="shared" si="121"/>
        <v>0</v>
      </c>
      <c r="BN119" s="14">
        <f t="shared" si="122"/>
        <v>0</v>
      </c>
      <c r="BP119" s="56">
        <f t="shared" si="123"/>
        <v>0</v>
      </c>
      <c r="BQ119" s="14">
        <f>Szilv($BF$2,Eredmény!$H$3,BG119)</f>
        <v>0</v>
      </c>
      <c r="BR119" s="14">
        <f t="shared" si="124"/>
        <v>0</v>
      </c>
      <c r="BS119" s="14">
        <f t="shared" si="125"/>
        <v>0</v>
      </c>
      <c r="BV119" s="14">
        <f>IF($BU$2=Alapadat!$P119,Alapadat!$Q119,0)</f>
        <v>0</v>
      </c>
      <c r="BW119" s="14">
        <f>IF($BU$2=Alapadat!$P119,Alapadat!$R119,0)</f>
        <v>0</v>
      </c>
      <c r="BX119" s="14">
        <f t="shared" si="126"/>
        <v>0</v>
      </c>
      <c r="BY119" s="14">
        <f t="shared" si="127"/>
        <v>0</v>
      </c>
      <c r="BZ119" s="14">
        <f t="shared" si="128"/>
        <v>0</v>
      </c>
      <c r="CA119" s="14">
        <f t="shared" si="129"/>
        <v>0</v>
      </c>
      <c r="CB119" s="14">
        <f t="shared" si="130"/>
        <v>0</v>
      </c>
      <c r="CC119" s="14">
        <f t="shared" si="131"/>
        <v>0</v>
      </c>
      <c r="CE119" s="56">
        <f t="shared" si="132"/>
        <v>0</v>
      </c>
      <c r="CF119" s="14">
        <f>Szilv($BU$2,Eredmény!$H$3,BV119)</f>
        <v>0</v>
      </c>
      <c r="CG119" s="14">
        <f t="shared" si="133"/>
        <v>0</v>
      </c>
      <c r="CH119" s="14">
        <f t="shared" si="134"/>
        <v>0</v>
      </c>
      <c r="CK119" s="14">
        <f>IF($CJ$2=Alapadat!$P119,Alapadat!$Q119,0)</f>
        <v>0</v>
      </c>
      <c r="CL119" s="14">
        <f>IF($CJ$2=Alapadat!$P119,Alapadat!$R119,0)</f>
        <v>0</v>
      </c>
      <c r="CM119" s="14">
        <f t="shared" si="135"/>
        <v>0</v>
      </c>
      <c r="CN119" s="14">
        <f t="shared" si="136"/>
        <v>0</v>
      </c>
      <c r="CO119" s="14">
        <f t="shared" si="137"/>
        <v>0</v>
      </c>
      <c r="CP119" s="14">
        <f t="shared" si="138"/>
        <v>0</v>
      </c>
      <c r="CQ119" s="14">
        <f t="shared" si="139"/>
        <v>0</v>
      </c>
      <c r="CR119" s="14">
        <f t="shared" si="140"/>
        <v>0</v>
      </c>
      <c r="CT119" s="56">
        <f t="shared" si="141"/>
        <v>0</v>
      </c>
      <c r="CU119" s="14">
        <f>Szilv($CJ$2,Eredmény!$H$3,CK119)</f>
        <v>0</v>
      </c>
      <c r="CV119" s="14">
        <f t="shared" si="142"/>
        <v>0</v>
      </c>
      <c r="CW119" s="14">
        <f t="shared" si="143"/>
        <v>0</v>
      </c>
      <c r="CZ119" s="14">
        <f>IF($CY$2=Alapadat!$P119,Alapadat!$Q119,0)</f>
        <v>0</v>
      </c>
      <c r="DA119" s="14">
        <f>IF($CY$2=Alapadat!$P119,Alapadat!$R119,0)</f>
        <v>0</v>
      </c>
      <c r="DB119" s="14">
        <f t="shared" si="144"/>
        <v>0</v>
      </c>
      <c r="DC119" s="14">
        <f t="shared" si="145"/>
        <v>0</v>
      </c>
      <c r="DD119" s="14">
        <f t="shared" si="146"/>
        <v>0</v>
      </c>
      <c r="DE119" s="14">
        <f t="shared" si="147"/>
        <v>0</v>
      </c>
      <c r="DF119" s="14">
        <f t="shared" si="148"/>
        <v>0</v>
      </c>
      <c r="DG119" s="14">
        <f t="shared" si="149"/>
        <v>0</v>
      </c>
      <c r="DI119" s="56">
        <f t="shared" si="150"/>
        <v>0</v>
      </c>
      <c r="DJ119" s="14">
        <f>Szilv($CY$2,Eredmény!$H$3,CZ119)</f>
        <v>0</v>
      </c>
      <c r="DK119" s="14">
        <f t="shared" si="151"/>
        <v>0</v>
      </c>
      <c r="DL119" s="14">
        <f t="shared" si="152"/>
        <v>0</v>
      </c>
      <c r="DO119" s="14">
        <f>IF($DN$2=Alapadat!$P119,Alapadat!$Q119,0)</f>
        <v>0</v>
      </c>
      <c r="DP119" s="14">
        <f>IF($DN$2=Alapadat!$P119,Alapadat!$R119,0)</f>
        <v>0</v>
      </c>
      <c r="DQ119" s="14">
        <f t="shared" si="153"/>
        <v>0</v>
      </c>
      <c r="DR119" s="14">
        <f t="shared" si="154"/>
        <v>0</v>
      </c>
      <c r="DS119" s="14">
        <f t="shared" si="155"/>
        <v>0</v>
      </c>
      <c r="DT119" s="14">
        <f t="shared" si="156"/>
        <v>0</v>
      </c>
      <c r="DU119" s="14">
        <f t="shared" si="157"/>
        <v>0</v>
      </c>
      <c r="DV119" s="14">
        <f t="shared" si="158"/>
        <v>0</v>
      </c>
      <c r="DX119" s="56">
        <f t="shared" si="159"/>
        <v>0</v>
      </c>
      <c r="DY119" s="14">
        <f>Szilv($DN$2,Eredmény!$H$3,DO119)</f>
        <v>0</v>
      </c>
      <c r="DZ119" s="14">
        <f t="shared" si="160"/>
        <v>0</v>
      </c>
      <c r="EA119" s="14">
        <f t="shared" si="161"/>
        <v>0</v>
      </c>
    </row>
    <row r="120" spans="2:131">
      <c r="B120" s="14">
        <f>IF($A$2=Alapadat!$P120,Alapadat!$Q120,0)</f>
        <v>0</v>
      </c>
      <c r="C120" s="14">
        <f>IF($A$2=Alapadat!$P120,Alapadat!$R120,0)</f>
        <v>0</v>
      </c>
      <c r="D120" s="14">
        <f t="shared" si="82"/>
        <v>0</v>
      </c>
      <c r="E120" s="14">
        <f t="shared" si="83"/>
        <v>0</v>
      </c>
      <c r="F120" s="14">
        <f t="shared" si="84"/>
        <v>0</v>
      </c>
      <c r="G120" s="14">
        <f t="shared" si="85"/>
        <v>0</v>
      </c>
      <c r="H120" s="14">
        <f t="shared" si="86"/>
        <v>0</v>
      </c>
      <c r="I120" s="14">
        <f t="shared" si="87"/>
        <v>0</v>
      </c>
      <c r="L120" s="56">
        <f t="shared" si="88"/>
        <v>0</v>
      </c>
      <c r="M120" s="14">
        <f>Szilv($A$2,Eredmény!$H$3,B120)</f>
        <v>0</v>
      </c>
      <c r="N120" s="14">
        <f t="shared" si="89"/>
        <v>0</v>
      </c>
      <c r="O120" s="14">
        <f t="shared" si="90"/>
        <v>0</v>
      </c>
      <c r="Q120" s="14">
        <f>IF($P$2=Alapadat!$P120,Alapadat!$Q120,0)</f>
        <v>0</v>
      </c>
      <c r="R120" s="14">
        <f>IF($P$2=Alapadat!$P120,Alapadat!$R120,0)</f>
        <v>0</v>
      </c>
      <c r="S120" s="14">
        <f t="shared" si="91"/>
        <v>0</v>
      </c>
      <c r="T120" s="14">
        <f t="shared" si="92"/>
        <v>0</v>
      </c>
      <c r="U120" s="14">
        <f t="shared" si="93"/>
        <v>0</v>
      </c>
      <c r="V120" s="14">
        <f t="shared" si="94"/>
        <v>0</v>
      </c>
      <c r="W120" s="14">
        <f t="shared" si="95"/>
        <v>0</v>
      </c>
      <c r="X120" s="14">
        <f t="shared" si="96"/>
        <v>0</v>
      </c>
      <c r="Z120" s="56">
        <f t="shared" si="162"/>
        <v>0</v>
      </c>
      <c r="AA120" s="14">
        <f>Szilv($P$2,Eredmény!$H$3,Q120)</f>
        <v>0</v>
      </c>
      <c r="AB120" s="14">
        <f t="shared" si="97"/>
        <v>0</v>
      </c>
      <c r="AC120" s="14">
        <f t="shared" si="98"/>
        <v>0</v>
      </c>
      <c r="AE120" s="14">
        <f>IF($AD$2=Alapadat!$P120,Alapadat!$Q120,0)</f>
        <v>0</v>
      </c>
      <c r="AF120" s="14">
        <f>IF($AD$2=Alapadat!$P120,Alapadat!$R120,0)</f>
        <v>0</v>
      </c>
      <c r="AG120" s="14">
        <f t="shared" si="99"/>
        <v>0</v>
      </c>
      <c r="AH120" s="14">
        <f t="shared" si="100"/>
        <v>0</v>
      </c>
      <c r="AI120" s="14">
        <f t="shared" si="101"/>
        <v>0</v>
      </c>
      <c r="AJ120" s="14">
        <f t="shared" si="102"/>
        <v>0</v>
      </c>
      <c r="AK120" s="14">
        <f t="shared" si="103"/>
        <v>0</v>
      </c>
      <c r="AL120" s="14">
        <f t="shared" si="104"/>
        <v>0</v>
      </c>
      <c r="AN120" s="56">
        <f t="shared" si="105"/>
        <v>0</v>
      </c>
      <c r="AO120" s="14">
        <f>Szilv($AD$2,Eredmény!$H$3,AE120)</f>
        <v>0</v>
      </c>
      <c r="AP120" s="14">
        <f t="shared" si="106"/>
        <v>0</v>
      </c>
      <c r="AQ120" s="14">
        <f t="shared" si="107"/>
        <v>0</v>
      </c>
      <c r="AS120" s="14">
        <f>IF($AR$2=Alapadat!$P120,Alapadat!$Q120,0)</f>
        <v>0</v>
      </c>
      <c r="AT120" s="14">
        <f>IF($AR$2=Alapadat!$P120,Alapadat!$R120,0)</f>
        <v>0</v>
      </c>
      <c r="AU120" s="14">
        <f t="shared" si="108"/>
        <v>0</v>
      </c>
      <c r="AV120" s="14">
        <f t="shared" si="109"/>
        <v>0</v>
      </c>
      <c r="AW120" s="14">
        <f t="shared" si="110"/>
        <v>0</v>
      </c>
      <c r="AX120" s="14">
        <f t="shared" si="111"/>
        <v>0</v>
      </c>
      <c r="AY120" s="14">
        <f t="shared" si="112"/>
        <v>0</v>
      </c>
      <c r="AZ120" s="14">
        <f t="shared" si="113"/>
        <v>0</v>
      </c>
      <c r="BB120" s="56">
        <f t="shared" si="114"/>
        <v>0</v>
      </c>
      <c r="BC120" s="14">
        <f>Szilv($AR$2,Eredmény!$H$3,AS120)</f>
        <v>0</v>
      </c>
      <c r="BD120" s="14">
        <f t="shared" si="115"/>
        <v>0</v>
      </c>
      <c r="BE120" s="14">
        <f t="shared" si="116"/>
        <v>0</v>
      </c>
      <c r="BG120" s="14">
        <f>IF($BF$2=Alapadat!$P120,Alapadat!$Q120,0)</f>
        <v>0</v>
      </c>
      <c r="BH120" s="14">
        <f>IF($BF$2=Alapadat!$P120,Alapadat!$R120,0)</f>
        <v>0</v>
      </c>
      <c r="BI120" s="14">
        <f t="shared" si="117"/>
        <v>0</v>
      </c>
      <c r="BJ120" s="14">
        <f t="shared" si="118"/>
        <v>0</v>
      </c>
      <c r="BK120" s="14">
        <f t="shared" si="119"/>
        <v>0</v>
      </c>
      <c r="BL120" s="14">
        <f t="shared" si="120"/>
        <v>0</v>
      </c>
      <c r="BM120" s="14">
        <f t="shared" si="121"/>
        <v>0</v>
      </c>
      <c r="BN120" s="14">
        <f t="shared" si="122"/>
        <v>0</v>
      </c>
      <c r="BP120" s="56">
        <f t="shared" si="123"/>
        <v>0</v>
      </c>
      <c r="BQ120" s="14">
        <f>Szilv($BF$2,Eredmény!$H$3,BG120)</f>
        <v>0</v>
      </c>
      <c r="BR120" s="14">
        <f t="shared" si="124"/>
        <v>0</v>
      </c>
      <c r="BS120" s="14">
        <f t="shared" si="125"/>
        <v>0</v>
      </c>
      <c r="BV120" s="14">
        <f>IF($BU$2=Alapadat!$P120,Alapadat!$Q120,0)</f>
        <v>0</v>
      </c>
      <c r="BW120" s="14">
        <f>IF($BU$2=Alapadat!$P120,Alapadat!$R120,0)</f>
        <v>0</v>
      </c>
      <c r="BX120" s="14">
        <f t="shared" si="126"/>
        <v>0</v>
      </c>
      <c r="BY120" s="14">
        <f t="shared" si="127"/>
        <v>0</v>
      </c>
      <c r="BZ120" s="14">
        <f t="shared" si="128"/>
        <v>0</v>
      </c>
      <c r="CA120" s="14">
        <f t="shared" si="129"/>
        <v>0</v>
      </c>
      <c r="CB120" s="14">
        <f t="shared" si="130"/>
        <v>0</v>
      </c>
      <c r="CC120" s="14">
        <f t="shared" si="131"/>
        <v>0</v>
      </c>
      <c r="CE120" s="56">
        <f t="shared" si="132"/>
        <v>0</v>
      </c>
      <c r="CF120" s="14">
        <f>Szilv($BU$2,Eredmény!$H$3,BV120)</f>
        <v>0</v>
      </c>
      <c r="CG120" s="14">
        <f t="shared" si="133"/>
        <v>0</v>
      </c>
      <c r="CH120" s="14">
        <f t="shared" si="134"/>
        <v>0</v>
      </c>
      <c r="CK120" s="14">
        <f>IF($CJ$2=Alapadat!$P120,Alapadat!$Q120,0)</f>
        <v>0</v>
      </c>
      <c r="CL120" s="14">
        <f>IF($CJ$2=Alapadat!$P120,Alapadat!$R120,0)</f>
        <v>0</v>
      </c>
      <c r="CM120" s="14">
        <f t="shared" si="135"/>
        <v>0</v>
      </c>
      <c r="CN120" s="14">
        <f t="shared" si="136"/>
        <v>0</v>
      </c>
      <c r="CO120" s="14">
        <f t="shared" si="137"/>
        <v>0</v>
      </c>
      <c r="CP120" s="14">
        <f t="shared" si="138"/>
        <v>0</v>
      </c>
      <c r="CQ120" s="14">
        <f t="shared" si="139"/>
        <v>0</v>
      </c>
      <c r="CR120" s="14">
        <f t="shared" si="140"/>
        <v>0</v>
      </c>
      <c r="CT120" s="56">
        <f t="shared" si="141"/>
        <v>0</v>
      </c>
      <c r="CU120" s="14">
        <f>Szilv($CJ$2,Eredmény!$H$3,CK120)</f>
        <v>0</v>
      </c>
      <c r="CV120" s="14">
        <f t="shared" si="142"/>
        <v>0</v>
      </c>
      <c r="CW120" s="14">
        <f t="shared" si="143"/>
        <v>0</v>
      </c>
      <c r="CZ120" s="14">
        <f>IF($CY$2=Alapadat!$P120,Alapadat!$Q120,0)</f>
        <v>0</v>
      </c>
      <c r="DA120" s="14">
        <f>IF($CY$2=Alapadat!$P120,Alapadat!$R120,0)</f>
        <v>0</v>
      </c>
      <c r="DB120" s="14">
        <f t="shared" si="144"/>
        <v>0</v>
      </c>
      <c r="DC120" s="14">
        <f t="shared" si="145"/>
        <v>0</v>
      </c>
      <c r="DD120" s="14">
        <f t="shared" si="146"/>
        <v>0</v>
      </c>
      <c r="DE120" s="14">
        <f t="shared" si="147"/>
        <v>0</v>
      </c>
      <c r="DF120" s="14">
        <f t="shared" si="148"/>
        <v>0</v>
      </c>
      <c r="DG120" s="14">
        <f t="shared" si="149"/>
        <v>0</v>
      </c>
      <c r="DI120" s="56">
        <f t="shared" si="150"/>
        <v>0</v>
      </c>
      <c r="DJ120" s="14">
        <f>Szilv($CY$2,Eredmény!$H$3,CZ120)</f>
        <v>0</v>
      </c>
      <c r="DK120" s="14">
        <f t="shared" si="151"/>
        <v>0</v>
      </c>
      <c r="DL120" s="14">
        <f t="shared" si="152"/>
        <v>0</v>
      </c>
      <c r="DO120" s="14">
        <f>IF($DN$2=Alapadat!$P120,Alapadat!$Q120,0)</f>
        <v>0</v>
      </c>
      <c r="DP120" s="14">
        <f>IF($DN$2=Alapadat!$P120,Alapadat!$R120,0)</f>
        <v>0</v>
      </c>
      <c r="DQ120" s="14">
        <f t="shared" si="153"/>
        <v>0</v>
      </c>
      <c r="DR120" s="14">
        <f t="shared" si="154"/>
        <v>0</v>
      </c>
      <c r="DS120" s="14">
        <f t="shared" si="155"/>
        <v>0</v>
      </c>
      <c r="DT120" s="14">
        <f t="shared" si="156"/>
        <v>0</v>
      </c>
      <c r="DU120" s="14">
        <f t="shared" si="157"/>
        <v>0</v>
      </c>
      <c r="DV120" s="14">
        <f t="shared" si="158"/>
        <v>0</v>
      </c>
      <c r="DX120" s="56">
        <f t="shared" si="159"/>
        <v>0</v>
      </c>
      <c r="DY120" s="14">
        <f>Szilv($DN$2,Eredmény!$H$3,DO120)</f>
        <v>0</v>
      </c>
      <c r="DZ120" s="14">
        <f t="shared" si="160"/>
        <v>0</v>
      </c>
      <c r="EA120" s="14">
        <f t="shared" si="161"/>
        <v>0</v>
      </c>
    </row>
    <row r="121" spans="2:131">
      <c r="B121" s="14">
        <f>IF($A$2=Alapadat!$P121,Alapadat!$Q121,0)</f>
        <v>0</v>
      </c>
      <c r="C121" s="14">
        <f>IF($A$2=Alapadat!$P121,Alapadat!$R121,0)</f>
        <v>0</v>
      </c>
      <c r="D121" s="14">
        <f t="shared" si="82"/>
        <v>0</v>
      </c>
      <c r="E121" s="14">
        <f t="shared" si="83"/>
        <v>0</v>
      </c>
      <c r="F121" s="14">
        <f t="shared" si="84"/>
        <v>0</v>
      </c>
      <c r="G121" s="14">
        <f t="shared" si="85"/>
        <v>0</v>
      </c>
      <c r="H121" s="14">
        <f t="shared" si="86"/>
        <v>0</v>
      </c>
      <c r="I121" s="14">
        <f t="shared" si="87"/>
        <v>0</v>
      </c>
      <c r="L121" s="56">
        <f t="shared" si="88"/>
        <v>0</v>
      </c>
      <c r="M121" s="14">
        <f>Szilv($A$2,Eredmény!$H$3,B121)</f>
        <v>0</v>
      </c>
      <c r="N121" s="14">
        <f t="shared" si="89"/>
        <v>0</v>
      </c>
      <c r="O121" s="14">
        <f t="shared" si="90"/>
        <v>0</v>
      </c>
      <c r="Q121" s="14">
        <f>IF($P$2=Alapadat!$P121,Alapadat!$Q121,0)</f>
        <v>0</v>
      </c>
      <c r="R121" s="14">
        <f>IF($P$2=Alapadat!$P121,Alapadat!$R121,0)</f>
        <v>0</v>
      </c>
      <c r="S121" s="14">
        <f t="shared" si="91"/>
        <v>0</v>
      </c>
      <c r="T121" s="14">
        <f t="shared" si="92"/>
        <v>0</v>
      </c>
      <c r="U121" s="14">
        <f t="shared" si="93"/>
        <v>0</v>
      </c>
      <c r="V121" s="14">
        <f t="shared" si="94"/>
        <v>0</v>
      </c>
      <c r="W121" s="14">
        <f t="shared" si="95"/>
        <v>0</v>
      </c>
      <c r="X121" s="14">
        <f t="shared" si="96"/>
        <v>0</v>
      </c>
      <c r="Z121" s="56">
        <f t="shared" si="162"/>
        <v>0</v>
      </c>
      <c r="AA121" s="14">
        <f>Szilv($P$2,Eredmény!$H$3,Q121)</f>
        <v>0</v>
      </c>
      <c r="AB121" s="14">
        <f t="shared" si="97"/>
        <v>0</v>
      </c>
      <c r="AC121" s="14">
        <f t="shared" si="98"/>
        <v>0</v>
      </c>
      <c r="AE121" s="14">
        <f>IF($AD$2=Alapadat!$P121,Alapadat!$Q121,0)</f>
        <v>0</v>
      </c>
      <c r="AF121" s="14">
        <f>IF($AD$2=Alapadat!$P121,Alapadat!$R121,0)</f>
        <v>0</v>
      </c>
      <c r="AG121" s="14">
        <f t="shared" si="99"/>
        <v>0</v>
      </c>
      <c r="AH121" s="14">
        <f t="shared" si="100"/>
        <v>0</v>
      </c>
      <c r="AI121" s="14">
        <f t="shared" si="101"/>
        <v>0</v>
      </c>
      <c r="AJ121" s="14">
        <f t="shared" si="102"/>
        <v>0</v>
      </c>
      <c r="AK121" s="14">
        <f t="shared" si="103"/>
        <v>0</v>
      </c>
      <c r="AL121" s="14">
        <f t="shared" si="104"/>
        <v>0</v>
      </c>
      <c r="AN121" s="56">
        <f t="shared" si="105"/>
        <v>0</v>
      </c>
      <c r="AO121" s="14">
        <f>Szilv($AD$2,Eredmény!$H$3,AE121)</f>
        <v>0</v>
      </c>
      <c r="AP121" s="14">
        <f t="shared" si="106"/>
        <v>0</v>
      </c>
      <c r="AQ121" s="14">
        <f t="shared" si="107"/>
        <v>0</v>
      </c>
      <c r="AS121" s="14">
        <f>IF($AR$2=Alapadat!$P121,Alapadat!$Q121,0)</f>
        <v>0</v>
      </c>
      <c r="AT121" s="14">
        <f>IF($AR$2=Alapadat!$P121,Alapadat!$R121,0)</f>
        <v>0</v>
      </c>
      <c r="AU121" s="14">
        <f t="shared" si="108"/>
        <v>0</v>
      </c>
      <c r="AV121" s="14">
        <f t="shared" si="109"/>
        <v>0</v>
      </c>
      <c r="AW121" s="14">
        <f t="shared" si="110"/>
        <v>0</v>
      </c>
      <c r="AX121" s="14">
        <f t="shared" si="111"/>
        <v>0</v>
      </c>
      <c r="AY121" s="14">
        <f t="shared" si="112"/>
        <v>0</v>
      </c>
      <c r="AZ121" s="14">
        <f t="shared" si="113"/>
        <v>0</v>
      </c>
      <c r="BB121" s="56">
        <f t="shared" si="114"/>
        <v>0</v>
      </c>
      <c r="BC121" s="14">
        <f>Szilv($AR$2,Eredmény!$H$3,AS121)</f>
        <v>0</v>
      </c>
      <c r="BD121" s="14">
        <f t="shared" si="115"/>
        <v>0</v>
      </c>
      <c r="BE121" s="14">
        <f t="shared" si="116"/>
        <v>0</v>
      </c>
      <c r="BG121" s="14">
        <f>IF($BF$2=Alapadat!$P121,Alapadat!$Q121,0)</f>
        <v>0</v>
      </c>
      <c r="BH121" s="14">
        <f>IF($BF$2=Alapadat!$P121,Alapadat!$R121,0)</f>
        <v>0</v>
      </c>
      <c r="BI121" s="14">
        <f t="shared" si="117"/>
        <v>0</v>
      </c>
      <c r="BJ121" s="14">
        <f t="shared" si="118"/>
        <v>0</v>
      </c>
      <c r="BK121" s="14">
        <f t="shared" si="119"/>
        <v>0</v>
      </c>
      <c r="BL121" s="14">
        <f t="shared" si="120"/>
        <v>0</v>
      </c>
      <c r="BM121" s="14">
        <f t="shared" si="121"/>
        <v>0</v>
      </c>
      <c r="BN121" s="14">
        <f t="shared" si="122"/>
        <v>0</v>
      </c>
      <c r="BP121" s="56">
        <f t="shared" si="123"/>
        <v>0</v>
      </c>
      <c r="BQ121" s="14">
        <f>Szilv($BF$2,Eredmény!$H$3,BG121)</f>
        <v>0</v>
      </c>
      <c r="BR121" s="14">
        <f t="shared" si="124"/>
        <v>0</v>
      </c>
      <c r="BS121" s="14">
        <f t="shared" si="125"/>
        <v>0</v>
      </c>
      <c r="BV121" s="14">
        <f>IF($BU$2=Alapadat!$P121,Alapadat!$Q121,0)</f>
        <v>0</v>
      </c>
      <c r="BW121" s="14">
        <f>IF($BU$2=Alapadat!$P121,Alapadat!$R121,0)</f>
        <v>0</v>
      </c>
      <c r="BX121" s="14">
        <f t="shared" si="126"/>
        <v>0</v>
      </c>
      <c r="BY121" s="14">
        <f t="shared" si="127"/>
        <v>0</v>
      </c>
      <c r="BZ121" s="14">
        <f t="shared" si="128"/>
        <v>0</v>
      </c>
      <c r="CA121" s="14">
        <f t="shared" si="129"/>
        <v>0</v>
      </c>
      <c r="CB121" s="14">
        <f t="shared" si="130"/>
        <v>0</v>
      </c>
      <c r="CC121" s="14">
        <f t="shared" si="131"/>
        <v>0</v>
      </c>
      <c r="CE121" s="56">
        <f t="shared" si="132"/>
        <v>0</v>
      </c>
      <c r="CF121" s="14">
        <f>Szilv($BU$2,Eredmény!$H$3,BV121)</f>
        <v>0</v>
      </c>
      <c r="CG121" s="14">
        <f t="shared" si="133"/>
        <v>0</v>
      </c>
      <c r="CH121" s="14">
        <f t="shared" si="134"/>
        <v>0</v>
      </c>
      <c r="CK121" s="14">
        <f>IF($CJ$2=Alapadat!$P121,Alapadat!$Q121,0)</f>
        <v>0</v>
      </c>
      <c r="CL121" s="14">
        <f>IF($CJ$2=Alapadat!$P121,Alapadat!$R121,0)</f>
        <v>0</v>
      </c>
      <c r="CM121" s="14">
        <f t="shared" si="135"/>
        <v>0</v>
      </c>
      <c r="CN121" s="14">
        <f t="shared" si="136"/>
        <v>0</v>
      </c>
      <c r="CO121" s="14">
        <f t="shared" si="137"/>
        <v>0</v>
      </c>
      <c r="CP121" s="14">
        <f t="shared" si="138"/>
        <v>0</v>
      </c>
      <c r="CQ121" s="14">
        <f t="shared" si="139"/>
        <v>0</v>
      </c>
      <c r="CR121" s="14">
        <f t="shared" si="140"/>
        <v>0</v>
      </c>
      <c r="CT121" s="56">
        <f t="shared" si="141"/>
        <v>0</v>
      </c>
      <c r="CU121" s="14">
        <f>Szilv($CJ$2,Eredmény!$H$3,CK121)</f>
        <v>0</v>
      </c>
      <c r="CV121" s="14">
        <f t="shared" si="142"/>
        <v>0</v>
      </c>
      <c r="CW121" s="14">
        <f t="shared" si="143"/>
        <v>0</v>
      </c>
      <c r="CZ121" s="14">
        <f>IF($CY$2=Alapadat!$P121,Alapadat!$Q121,0)</f>
        <v>0</v>
      </c>
      <c r="DA121" s="14">
        <f>IF($CY$2=Alapadat!$P121,Alapadat!$R121,0)</f>
        <v>0</v>
      </c>
      <c r="DB121" s="14">
        <f t="shared" si="144"/>
        <v>0</v>
      </c>
      <c r="DC121" s="14">
        <f t="shared" si="145"/>
        <v>0</v>
      </c>
      <c r="DD121" s="14">
        <f t="shared" si="146"/>
        <v>0</v>
      </c>
      <c r="DE121" s="14">
        <f t="shared" si="147"/>
        <v>0</v>
      </c>
      <c r="DF121" s="14">
        <f t="shared" si="148"/>
        <v>0</v>
      </c>
      <c r="DG121" s="14">
        <f t="shared" si="149"/>
        <v>0</v>
      </c>
      <c r="DI121" s="56">
        <f t="shared" si="150"/>
        <v>0</v>
      </c>
      <c r="DJ121" s="14">
        <f>Szilv($CY$2,Eredmény!$H$3,CZ121)</f>
        <v>0</v>
      </c>
      <c r="DK121" s="14">
        <f t="shared" si="151"/>
        <v>0</v>
      </c>
      <c r="DL121" s="14">
        <f t="shared" si="152"/>
        <v>0</v>
      </c>
      <c r="DO121" s="14">
        <f>IF($DN$2=Alapadat!$P121,Alapadat!$Q121,0)</f>
        <v>0</v>
      </c>
      <c r="DP121" s="14">
        <f>IF($DN$2=Alapadat!$P121,Alapadat!$R121,0)</f>
        <v>0</v>
      </c>
      <c r="DQ121" s="14">
        <f t="shared" si="153"/>
        <v>0</v>
      </c>
      <c r="DR121" s="14">
        <f t="shared" si="154"/>
        <v>0</v>
      </c>
      <c r="DS121" s="14">
        <f t="shared" si="155"/>
        <v>0</v>
      </c>
      <c r="DT121" s="14">
        <f t="shared" si="156"/>
        <v>0</v>
      </c>
      <c r="DU121" s="14">
        <f t="shared" si="157"/>
        <v>0</v>
      </c>
      <c r="DV121" s="14">
        <f t="shared" si="158"/>
        <v>0</v>
      </c>
      <c r="DX121" s="56">
        <f t="shared" si="159"/>
        <v>0</v>
      </c>
      <c r="DY121" s="14">
        <f>Szilv($DN$2,Eredmény!$H$3,DO121)</f>
        <v>0</v>
      </c>
      <c r="DZ121" s="14">
        <f t="shared" si="160"/>
        <v>0</v>
      </c>
      <c r="EA121" s="14">
        <f t="shared" si="161"/>
        <v>0</v>
      </c>
    </row>
    <row r="122" spans="2:131">
      <c r="B122" s="14">
        <f>IF($A$2=Alapadat!$P122,Alapadat!$Q122,0)</f>
        <v>0</v>
      </c>
      <c r="C122" s="14">
        <f>IF($A$2=Alapadat!$P122,Alapadat!$R122,0)</f>
        <v>0</v>
      </c>
      <c r="D122" s="14">
        <f t="shared" si="82"/>
        <v>0</v>
      </c>
      <c r="E122" s="14">
        <f t="shared" si="83"/>
        <v>0</v>
      </c>
      <c r="F122" s="14">
        <f t="shared" si="84"/>
        <v>0</v>
      </c>
      <c r="G122" s="14">
        <f t="shared" si="85"/>
        <v>0</v>
      </c>
      <c r="H122" s="14">
        <f t="shared" si="86"/>
        <v>0</v>
      </c>
      <c r="I122" s="14">
        <f t="shared" si="87"/>
        <v>0</v>
      </c>
      <c r="L122" s="56">
        <f t="shared" si="88"/>
        <v>0</v>
      </c>
      <c r="M122" s="14">
        <f>Szilv($A$2,Eredmény!$H$3,B122)</f>
        <v>0</v>
      </c>
      <c r="N122" s="14">
        <f t="shared" si="89"/>
        <v>0</v>
      </c>
      <c r="O122" s="14">
        <f t="shared" si="90"/>
        <v>0</v>
      </c>
      <c r="Q122" s="14">
        <f>IF($P$2=Alapadat!$P122,Alapadat!$Q122,0)</f>
        <v>0</v>
      </c>
      <c r="R122" s="14">
        <f>IF($P$2=Alapadat!$P122,Alapadat!$R122,0)</f>
        <v>0</v>
      </c>
      <c r="S122" s="14">
        <f t="shared" si="91"/>
        <v>0</v>
      </c>
      <c r="T122" s="14">
        <f t="shared" si="92"/>
        <v>0</v>
      </c>
      <c r="U122" s="14">
        <f t="shared" si="93"/>
        <v>0</v>
      </c>
      <c r="V122" s="14">
        <f t="shared" si="94"/>
        <v>0</v>
      </c>
      <c r="W122" s="14">
        <f t="shared" si="95"/>
        <v>0</v>
      </c>
      <c r="X122" s="14">
        <f t="shared" si="96"/>
        <v>0</v>
      </c>
      <c r="Z122" s="56">
        <f t="shared" si="162"/>
        <v>0</v>
      </c>
      <c r="AA122" s="14">
        <f>Szilv($P$2,Eredmény!$H$3,Q122)</f>
        <v>0</v>
      </c>
      <c r="AB122" s="14">
        <f t="shared" si="97"/>
        <v>0</v>
      </c>
      <c r="AC122" s="14">
        <f t="shared" si="98"/>
        <v>0</v>
      </c>
      <c r="AE122" s="14">
        <f>IF($AD$2=Alapadat!$P122,Alapadat!$Q122,0)</f>
        <v>0</v>
      </c>
      <c r="AF122" s="14">
        <f>IF($AD$2=Alapadat!$P122,Alapadat!$R122,0)</f>
        <v>0</v>
      </c>
      <c r="AG122" s="14">
        <f t="shared" si="99"/>
        <v>0</v>
      </c>
      <c r="AH122" s="14">
        <f t="shared" si="100"/>
        <v>0</v>
      </c>
      <c r="AI122" s="14">
        <f t="shared" si="101"/>
        <v>0</v>
      </c>
      <c r="AJ122" s="14">
        <f t="shared" si="102"/>
        <v>0</v>
      </c>
      <c r="AK122" s="14">
        <f t="shared" si="103"/>
        <v>0</v>
      </c>
      <c r="AL122" s="14">
        <f t="shared" si="104"/>
        <v>0</v>
      </c>
      <c r="AN122" s="56">
        <f t="shared" si="105"/>
        <v>0</v>
      </c>
      <c r="AO122" s="14">
        <f>Szilv($AD$2,Eredmény!$H$3,AE122)</f>
        <v>0</v>
      </c>
      <c r="AP122" s="14">
        <f t="shared" si="106"/>
        <v>0</v>
      </c>
      <c r="AQ122" s="14">
        <f t="shared" si="107"/>
        <v>0</v>
      </c>
      <c r="AS122" s="14">
        <f>IF($AR$2=Alapadat!$P122,Alapadat!$Q122,0)</f>
        <v>0</v>
      </c>
      <c r="AT122" s="14">
        <f>IF($AR$2=Alapadat!$P122,Alapadat!$R122,0)</f>
        <v>0</v>
      </c>
      <c r="AU122" s="14">
        <f t="shared" si="108"/>
        <v>0</v>
      </c>
      <c r="AV122" s="14">
        <f t="shared" si="109"/>
        <v>0</v>
      </c>
      <c r="AW122" s="14">
        <f t="shared" si="110"/>
        <v>0</v>
      </c>
      <c r="AX122" s="14">
        <f t="shared" si="111"/>
        <v>0</v>
      </c>
      <c r="AY122" s="14">
        <f t="shared" si="112"/>
        <v>0</v>
      </c>
      <c r="AZ122" s="14">
        <f t="shared" si="113"/>
        <v>0</v>
      </c>
      <c r="BB122" s="56">
        <f t="shared" si="114"/>
        <v>0</v>
      </c>
      <c r="BC122" s="14">
        <f>Szilv($AR$2,Eredmény!$H$3,AS122)</f>
        <v>0</v>
      </c>
      <c r="BD122" s="14">
        <f t="shared" si="115"/>
        <v>0</v>
      </c>
      <c r="BE122" s="14">
        <f t="shared" si="116"/>
        <v>0</v>
      </c>
      <c r="BG122" s="14">
        <f>IF($BF$2=Alapadat!$P122,Alapadat!$Q122,0)</f>
        <v>0</v>
      </c>
      <c r="BH122" s="14">
        <f>IF($BF$2=Alapadat!$P122,Alapadat!$R122,0)</f>
        <v>0</v>
      </c>
      <c r="BI122" s="14">
        <f t="shared" si="117"/>
        <v>0</v>
      </c>
      <c r="BJ122" s="14">
        <f t="shared" si="118"/>
        <v>0</v>
      </c>
      <c r="BK122" s="14">
        <f t="shared" si="119"/>
        <v>0</v>
      </c>
      <c r="BL122" s="14">
        <f t="shared" si="120"/>
        <v>0</v>
      </c>
      <c r="BM122" s="14">
        <f t="shared" si="121"/>
        <v>0</v>
      </c>
      <c r="BN122" s="14">
        <f t="shared" si="122"/>
        <v>0</v>
      </c>
      <c r="BP122" s="56">
        <f t="shared" si="123"/>
        <v>0</v>
      </c>
      <c r="BQ122" s="14">
        <f>Szilv($BF$2,Eredmény!$H$3,BG122)</f>
        <v>0</v>
      </c>
      <c r="BR122" s="14">
        <f t="shared" si="124"/>
        <v>0</v>
      </c>
      <c r="BS122" s="14">
        <f t="shared" si="125"/>
        <v>0</v>
      </c>
      <c r="BV122" s="14">
        <f>IF($BU$2=Alapadat!$P122,Alapadat!$Q122,0)</f>
        <v>0</v>
      </c>
      <c r="BW122" s="14">
        <f>IF($BU$2=Alapadat!$P122,Alapadat!$R122,0)</f>
        <v>0</v>
      </c>
      <c r="BX122" s="14">
        <f t="shared" si="126"/>
        <v>0</v>
      </c>
      <c r="BY122" s="14">
        <f t="shared" si="127"/>
        <v>0</v>
      </c>
      <c r="BZ122" s="14">
        <f t="shared" si="128"/>
        <v>0</v>
      </c>
      <c r="CA122" s="14">
        <f t="shared" si="129"/>
        <v>0</v>
      </c>
      <c r="CB122" s="14">
        <f t="shared" si="130"/>
        <v>0</v>
      </c>
      <c r="CC122" s="14">
        <f t="shared" si="131"/>
        <v>0</v>
      </c>
      <c r="CE122" s="56">
        <f t="shared" si="132"/>
        <v>0</v>
      </c>
      <c r="CF122" s="14">
        <f>Szilv($BU$2,Eredmény!$H$3,BV122)</f>
        <v>0</v>
      </c>
      <c r="CG122" s="14">
        <f t="shared" si="133"/>
        <v>0</v>
      </c>
      <c r="CH122" s="14">
        <f t="shared" si="134"/>
        <v>0</v>
      </c>
      <c r="CK122" s="14">
        <f>IF($CJ$2=Alapadat!$P122,Alapadat!$Q122,0)</f>
        <v>0</v>
      </c>
      <c r="CL122" s="14">
        <f>IF($CJ$2=Alapadat!$P122,Alapadat!$R122,0)</f>
        <v>0</v>
      </c>
      <c r="CM122" s="14">
        <f t="shared" si="135"/>
        <v>0</v>
      </c>
      <c r="CN122" s="14">
        <f t="shared" si="136"/>
        <v>0</v>
      </c>
      <c r="CO122" s="14">
        <f t="shared" si="137"/>
        <v>0</v>
      </c>
      <c r="CP122" s="14">
        <f t="shared" si="138"/>
        <v>0</v>
      </c>
      <c r="CQ122" s="14">
        <f t="shared" si="139"/>
        <v>0</v>
      </c>
      <c r="CR122" s="14">
        <f t="shared" si="140"/>
        <v>0</v>
      </c>
      <c r="CT122" s="56">
        <f t="shared" si="141"/>
        <v>0</v>
      </c>
      <c r="CU122" s="14">
        <f>Szilv($CJ$2,Eredmény!$H$3,CK122)</f>
        <v>0</v>
      </c>
      <c r="CV122" s="14">
        <f t="shared" si="142"/>
        <v>0</v>
      </c>
      <c r="CW122" s="14">
        <f t="shared" si="143"/>
        <v>0</v>
      </c>
      <c r="CZ122" s="14">
        <f>IF($CY$2=Alapadat!$P122,Alapadat!$Q122,0)</f>
        <v>0</v>
      </c>
      <c r="DA122" s="14">
        <f>IF($CY$2=Alapadat!$P122,Alapadat!$R122,0)</f>
        <v>0</v>
      </c>
      <c r="DB122" s="14">
        <f t="shared" si="144"/>
        <v>0</v>
      </c>
      <c r="DC122" s="14">
        <f t="shared" si="145"/>
        <v>0</v>
      </c>
      <c r="DD122" s="14">
        <f t="shared" si="146"/>
        <v>0</v>
      </c>
      <c r="DE122" s="14">
        <f t="shared" si="147"/>
        <v>0</v>
      </c>
      <c r="DF122" s="14">
        <f t="shared" si="148"/>
        <v>0</v>
      </c>
      <c r="DG122" s="14">
        <f t="shared" si="149"/>
        <v>0</v>
      </c>
      <c r="DI122" s="56">
        <f t="shared" si="150"/>
        <v>0</v>
      </c>
      <c r="DJ122" s="14">
        <f>Szilv($CY$2,Eredmény!$H$3,CZ122)</f>
        <v>0</v>
      </c>
      <c r="DK122" s="14">
        <f t="shared" si="151"/>
        <v>0</v>
      </c>
      <c r="DL122" s="14">
        <f t="shared" si="152"/>
        <v>0</v>
      </c>
      <c r="DO122" s="14">
        <f>IF($DN$2=Alapadat!$P122,Alapadat!$Q122,0)</f>
        <v>0</v>
      </c>
      <c r="DP122" s="14">
        <f>IF($DN$2=Alapadat!$P122,Alapadat!$R122,0)</f>
        <v>0</v>
      </c>
      <c r="DQ122" s="14">
        <f t="shared" si="153"/>
        <v>0</v>
      </c>
      <c r="DR122" s="14">
        <f t="shared" si="154"/>
        <v>0</v>
      </c>
      <c r="DS122" s="14">
        <f t="shared" si="155"/>
        <v>0</v>
      </c>
      <c r="DT122" s="14">
        <f t="shared" si="156"/>
        <v>0</v>
      </c>
      <c r="DU122" s="14">
        <f t="shared" si="157"/>
        <v>0</v>
      </c>
      <c r="DV122" s="14">
        <f t="shared" si="158"/>
        <v>0</v>
      </c>
      <c r="DX122" s="56">
        <f t="shared" si="159"/>
        <v>0</v>
      </c>
      <c r="DY122" s="14">
        <f>Szilv($DN$2,Eredmény!$H$3,DO122)</f>
        <v>0</v>
      </c>
      <c r="DZ122" s="14">
        <f t="shared" si="160"/>
        <v>0</v>
      </c>
      <c r="EA122" s="14">
        <f t="shared" si="161"/>
        <v>0</v>
      </c>
    </row>
    <row r="123" spans="2:131">
      <c r="B123" s="14">
        <f>IF($A$2=Alapadat!$P123,Alapadat!$Q123,0)</f>
        <v>0</v>
      </c>
      <c r="C123" s="14">
        <f>IF($A$2=Alapadat!$P123,Alapadat!$R123,0)</f>
        <v>0</v>
      </c>
      <c r="D123" s="14">
        <f t="shared" si="82"/>
        <v>0</v>
      </c>
      <c r="E123" s="14">
        <f t="shared" si="83"/>
        <v>0</v>
      </c>
      <c r="F123" s="14">
        <f t="shared" si="84"/>
        <v>0</v>
      </c>
      <c r="G123" s="14">
        <f t="shared" si="85"/>
        <v>0</v>
      </c>
      <c r="H123" s="14">
        <f t="shared" si="86"/>
        <v>0</v>
      </c>
      <c r="I123" s="14">
        <f t="shared" si="87"/>
        <v>0</v>
      </c>
      <c r="L123" s="56">
        <f t="shared" si="88"/>
        <v>0</v>
      </c>
      <c r="M123" s="14">
        <f>Szilv($A$2,Eredmény!$H$3,B123)</f>
        <v>0</v>
      </c>
      <c r="N123" s="14">
        <f t="shared" si="89"/>
        <v>0</v>
      </c>
      <c r="O123" s="14">
        <f t="shared" si="90"/>
        <v>0</v>
      </c>
      <c r="Q123" s="14">
        <f>IF($P$2=Alapadat!$P123,Alapadat!$Q123,0)</f>
        <v>0</v>
      </c>
      <c r="R123" s="14">
        <f>IF($P$2=Alapadat!$P123,Alapadat!$R123,0)</f>
        <v>0</v>
      </c>
      <c r="S123" s="14">
        <f t="shared" si="91"/>
        <v>0</v>
      </c>
      <c r="T123" s="14">
        <f t="shared" si="92"/>
        <v>0</v>
      </c>
      <c r="U123" s="14">
        <f t="shared" si="93"/>
        <v>0</v>
      </c>
      <c r="V123" s="14">
        <f t="shared" si="94"/>
        <v>0</v>
      </c>
      <c r="W123" s="14">
        <f t="shared" si="95"/>
        <v>0</v>
      </c>
      <c r="X123" s="14">
        <f t="shared" si="96"/>
        <v>0</v>
      </c>
      <c r="Z123" s="56">
        <f t="shared" si="162"/>
        <v>0</v>
      </c>
      <c r="AA123" s="14">
        <f>Szilv($P$2,Eredmény!$H$3,Q123)</f>
        <v>0</v>
      </c>
      <c r="AB123" s="14">
        <f t="shared" si="97"/>
        <v>0</v>
      </c>
      <c r="AC123" s="14">
        <f t="shared" si="98"/>
        <v>0</v>
      </c>
      <c r="AE123" s="14">
        <f>IF($AD$2=Alapadat!$P123,Alapadat!$Q123,0)</f>
        <v>0</v>
      </c>
      <c r="AF123" s="14">
        <f>IF($AD$2=Alapadat!$P123,Alapadat!$R123,0)</f>
        <v>0</v>
      </c>
      <c r="AG123" s="14">
        <f t="shared" si="99"/>
        <v>0</v>
      </c>
      <c r="AH123" s="14">
        <f t="shared" si="100"/>
        <v>0</v>
      </c>
      <c r="AI123" s="14">
        <f t="shared" si="101"/>
        <v>0</v>
      </c>
      <c r="AJ123" s="14">
        <f t="shared" si="102"/>
        <v>0</v>
      </c>
      <c r="AK123" s="14">
        <f t="shared" si="103"/>
        <v>0</v>
      </c>
      <c r="AL123" s="14">
        <f t="shared" si="104"/>
        <v>0</v>
      </c>
      <c r="AN123" s="56">
        <f t="shared" si="105"/>
        <v>0</v>
      </c>
      <c r="AO123" s="14">
        <f>Szilv($AD$2,Eredmény!$H$3,AE123)</f>
        <v>0</v>
      </c>
      <c r="AP123" s="14">
        <f t="shared" si="106"/>
        <v>0</v>
      </c>
      <c r="AQ123" s="14">
        <f t="shared" si="107"/>
        <v>0</v>
      </c>
      <c r="AS123" s="14">
        <f>IF($AR$2=Alapadat!$P123,Alapadat!$Q123,0)</f>
        <v>0</v>
      </c>
      <c r="AT123" s="14">
        <f>IF($AR$2=Alapadat!$P123,Alapadat!$R123,0)</f>
        <v>0</v>
      </c>
      <c r="AU123" s="14">
        <f t="shared" si="108"/>
        <v>0</v>
      </c>
      <c r="AV123" s="14">
        <f t="shared" si="109"/>
        <v>0</v>
      </c>
      <c r="AW123" s="14">
        <f t="shared" si="110"/>
        <v>0</v>
      </c>
      <c r="AX123" s="14">
        <f t="shared" si="111"/>
        <v>0</v>
      </c>
      <c r="AY123" s="14">
        <f t="shared" si="112"/>
        <v>0</v>
      </c>
      <c r="AZ123" s="14">
        <f t="shared" si="113"/>
        <v>0</v>
      </c>
      <c r="BB123" s="56">
        <f t="shared" si="114"/>
        <v>0</v>
      </c>
      <c r="BC123" s="14">
        <f>Szilv($AR$2,Eredmény!$H$3,AS123)</f>
        <v>0</v>
      </c>
      <c r="BD123" s="14">
        <f t="shared" si="115"/>
        <v>0</v>
      </c>
      <c r="BE123" s="14">
        <f t="shared" si="116"/>
        <v>0</v>
      </c>
      <c r="BG123" s="14">
        <f>IF($BF$2=Alapadat!$P123,Alapadat!$Q123,0)</f>
        <v>0</v>
      </c>
      <c r="BH123" s="14">
        <f>IF($BF$2=Alapadat!$P123,Alapadat!$R123,0)</f>
        <v>0</v>
      </c>
      <c r="BI123" s="14">
        <f t="shared" si="117"/>
        <v>0</v>
      </c>
      <c r="BJ123" s="14">
        <f t="shared" si="118"/>
        <v>0</v>
      </c>
      <c r="BK123" s="14">
        <f t="shared" si="119"/>
        <v>0</v>
      </c>
      <c r="BL123" s="14">
        <f t="shared" si="120"/>
        <v>0</v>
      </c>
      <c r="BM123" s="14">
        <f t="shared" si="121"/>
        <v>0</v>
      </c>
      <c r="BN123" s="14">
        <f t="shared" si="122"/>
        <v>0</v>
      </c>
      <c r="BP123" s="56">
        <f t="shared" si="123"/>
        <v>0</v>
      </c>
      <c r="BQ123" s="14">
        <f>Szilv($BF$2,Eredmény!$H$3,BG123)</f>
        <v>0</v>
      </c>
      <c r="BR123" s="14">
        <f t="shared" si="124"/>
        <v>0</v>
      </c>
      <c r="BS123" s="14">
        <f t="shared" si="125"/>
        <v>0</v>
      </c>
      <c r="BV123" s="14">
        <f>IF($BU$2=Alapadat!$P123,Alapadat!$Q123,0)</f>
        <v>0</v>
      </c>
      <c r="BW123" s="14">
        <f>IF($BU$2=Alapadat!$P123,Alapadat!$R123,0)</f>
        <v>0</v>
      </c>
      <c r="BX123" s="14">
        <f t="shared" si="126"/>
        <v>0</v>
      </c>
      <c r="BY123" s="14">
        <f t="shared" si="127"/>
        <v>0</v>
      </c>
      <c r="BZ123" s="14">
        <f t="shared" si="128"/>
        <v>0</v>
      </c>
      <c r="CA123" s="14">
        <f t="shared" si="129"/>
        <v>0</v>
      </c>
      <c r="CB123" s="14">
        <f t="shared" si="130"/>
        <v>0</v>
      </c>
      <c r="CC123" s="14">
        <f t="shared" si="131"/>
        <v>0</v>
      </c>
      <c r="CE123" s="56">
        <f t="shared" si="132"/>
        <v>0</v>
      </c>
      <c r="CF123" s="14">
        <f>Szilv($BU$2,Eredmény!$H$3,BV123)</f>
        <v>0</v>
      </c>
      <c r="CG123" s="14">
        <f t="shared" si="133"/>
        <v>0</v>
      </c>
      <c r="CH123" s="14">
        <f t="shared" si="134"/>
        <v>0</v>
      </c>
      <c r="CK123" s="14">
        <f>IF($CJ$2=Alapadat!$P123,Alapadat!$Q123,0)</f>
        <v>0</v>
      </c>
      <c r="CL123" s="14">
        <f>IF($CJ$2=Alapadat!$P123,Alapadat!$R123,0)</f>
        <v>0</v>
      </c>
      <c r="CM123" s="14">
        <f t="shared" si="135"/>
        <v>0</v>
      </c>
      <c r="CN123" s="14">
        <f t="shared" si="136"/>
        <v>0</v>
      </c>
      <c r="CO123" s="14">
        <f t="shared" si="137"/>
        <v>0</v>
      </c>
      <c r="CP123" s="14">
        <f t="shared" si="138"/>
        <v>0</v>
      </c>
      <c r="CQ123" s="14">
        <f t="shared" si="139"/>
        <v>0</v>
      </c>
      <c r="CR123" s="14">
        <f t="shared" si="140"/>
        <v>0</v>
      </c>
      <c r="CT123" s="56">
        <f t="shared" si="141"/>
        <v>0</v>
      </c>
      <c r="CU123" s="14">
        <f>Szilv($CJ$2,Eredmény!$H$3,CK123)</f>
        <v>0</v>
      </c>
      <c r="CV123" s="14">
        <f t="shared" si="142"/>
        <v>0</v>
      </c>
      <c r="CW123" s="14">
        <f t="shared" si="143"/>
        <v>0</v>
      </c>
      <c r="CZ123" s="14">
        <f>IF($CY$2=Alapadat!$P123,Alapadat!$Q123,0)</f>
        <v>0</v>
      </c>
      <c r="DA123" s="14">
        <f>IF($CY$2=Alapadat!$P123,Alapadat!$R123,0)</f>
        <v>0</v>
      </c>
      <c r="DB123" s="14">
        <f t="shared" si="144"/>
        <v>0</v>
      </c>
      <c r="DC123" s="14">
        <f t="shared" si="145"/>
        <v>0</v>
      </c>
      <c r="DD123" s="14">
        <f t="shared" si="146"/>
        <v>0</v>
      </c>
      <c r="DE123" s="14">
        <f t="shared" si="147"/>
        <v>0</v>
      </c>
      <c r="DF123" s="14">
        <f t="shared" si="148"/>
        <v>0</v>
      </c>
      <c r="DG123" s="14">
        <f t="shared" si="149"/>
        <v>0</v>
      </c>
      <c r="DI123" s="56">
        <f t="shared" si="150"/>
        <v>0</v>
      </c>
      <c r="DJ123" s="14">
        <f>Szilv($CY$2,Eredmény!$H$3,CZ123)</f>
        <v>0</v>
      </c>
      <c r="DK123" s="14">
        <f t="shared" si="151"/>
        <v>0</v>
      </c>
      <c r="DL123" s="14">
        <f t="shared" si="152"/>
        <v>0</v>
      </c>
      <c r="DO123" s="14">
        <f>IF($DN$2=Alapadat!$P123,Alapadat!$Q123,0)</f>
        <v>0</v>
      </c>
      <c r="DP123" s="14">
        <f>IF($DN$2=Alapadat!$P123,Alapadat!$R123,0)</f>
        <v>0</v>
      </c>
      <c r="DQ123" s="14">
        <f t="shared" si="153"/>
        <v>0</v>
      </c>
      <c r="DR123" s="14">
        <f t="shared" si="154"/>
        <v>0</v>
      </c>
      <c r="DS123" s="14">
        <f t="shared" si="155"/>
        <v>0</v>
      </c>
      <c r="DT123" s="14">
        <f t="shared" si="156"/>
        <v>0</v>
      </c>
      <c r="DU123" s="14">
        <f t="shared" si="157"/>
        <v>0</v>
      </c>
      <c r="DV123" s="14">
        <f t="shared" si="158"/>
        <v>0</v>
      </c>
      <c r="DX123" s="56">
        <f t="shared" si="159"/>
        <v>0</v>
      </c>
      <c r="DY123" s="14">
        <f>Szilv($DN$2,Eredmény!$H$3,DO123)</f>
        <v>0</v>
      </c>
      <c r="DZ123" s="14">
        <f t="shared" si="160"/>
        <v>0</v>
      </c>
      <c r="EA123" s="14">
        <f t="shared" si="161"/>
        <v>0</v>
      </c>
    </row>
    <row r="124" spans="2:131">
      <c r="B124" s="14">
        <f>IF($A$2=Alapadat!$P124,Alapadat!$Q124,0)</f>
        <v>0</v>
      </c>
      <c r="C124" s="14">
        <f>IF($A$2=Alapadat!$P124,Alapadat!$R124,0)</f>
        <v>0</v>
      </c>
      <c r="D124" s="14">
        <f t="shared" si="82"/>
        <v>0</v>
      </c>
      <c r="E124" s="14">
        <f t="shared" si="83"/>
        <v>0</v>
      </c>
      <c r="F124" s="14">
        <f t="shared" si="84"/>
        <v>0</v>
      </c>
      <c r="G124" s="14">
        <f t="shared" si="85"/>
        <v>0</v>
      </c>
      <c r="H124" s="14">
        <f t="shared" si="86"/>
        <v>0</v>
      </c>
      <c r="I124" s="14">
        <f t="shared" si="87"/>
        <v>0</v>
      </c>
      <c r="L124" s="56">
        <f t="shared" si="88"/>
        <v>0</v>
      </c>
      <c r="M124" s="14">
        <f>Szilv($A$2,Eredmény!$H$3,B124)</f>
        <v>0</v>
      </c>
      <c r="N124" s="14">
        <f t="shared" si="89"/>
        <v>0</v>
      </c>
      <c r="O124" s="14">
        <f t="shared" si="90"/>
        <v>0</v>
      </c>
      <c r="Q124" s="14">
        <f>IF($P$2=Alapadat!$P124,Alapadat!$Q124,0)</f>
        <v>0</v>
      </c>
      <c r="R124" s="14">
        <f>IF($P$2=Alapadat!$P124,Alapadat!$R124,0)</f>
        <v>0</v>
      </c>
      <c r="S124" s="14">
        <f t="shared" si="91"/>
        <v>0</v>
      </c>
      <c r="T124" s="14">
        <f t="shared" si="92"/>
        <v>0</v>
      </c>
      <c r="U124" s="14">
        <f t="shared" si="93"/>
        <v>0</v>
      </c>
      <c r="V124" s="14">
        <f t="shared" si="94"/>
        <v>0</v>
      </c>
      <c r="W124" s="14">
        <f t="shared" si="95"/>
        <v>0</v>
      </c>
      <c r="X124" s="14">
        <f t="shared" si="96"/>
        <v>0</v>
      </c>
      <c r="Z124" s="56">
        <f t="shared" si="162"/>
        <v>0</v>
      </c>
      <c r="AA124" s="14">
        <f>Szilv($P$2,Eredmény!$H$3,Q124)</f>
        <v>0</v>
      </c>
      <c r="AB124" s="14">
        <f t="shared" si="97"/>
        <v>0</v>
      </c>
      <c r="AC124" s="14">
        <f t="shared" si="98"/>
        <v>0</v>
      </c>
      <c r="AE124" s="14">
        <f>IF($AD$2=Alapadat!$P124,Alapadat!$Q124,0)</f>
        <v>0</v>
      </c>
      <c r="AF124" s="14">
        <f>IF($AD$2=Alapadat!$P124,Alapadat!$R124,0)</f>
        <v>0</v>
      </c>
      <c r="AG124" s="14">
        <f t="shared" si="99"/>
        <v>0</v>
      </c>
      <c r="AH124" s="14">
        <f t="shared" si="100"/>
        <v>0</v>
      </c>
      <c r="AI124" s="14">
        <f t="shared" si="101"/>
        <v>0</v>
      </c>
      <c r="AJ124" s="14">
        <f t="shared" si="102"/>
        <v>0</v>
      </c>
      <c r="AK124" s="14">
        <f t="shared" si="103"/>
        <v>0</v>
      </c>
      <c r="AL124" s="14">
        <f t="shared" si="104"/>
        <v>0</v>
      </c>
      <c r="AN124" s="56">
        <f t="shared" si="105"/>
        <v>0</v>
      </c>
      <c r="AO124" s="14">
        <f>Szilv($AD$2,Eredmény!$H$3,AE124)</f>
        <v>0</v>
      </c>
      <c r="AP124" s="14">
        <f t="shared" si="106"/>
        <v>0</v>
      </c>
      <c r="AQ124" s="14">
        <f t="shared" si="107"/>
        <v>0</v>
      </c>
      <c r="AS124" s="14">
        <f>IF($AR$2=Alapadat!$P124,Alapadat!$Q124,0)</f>
        <v>0</v>
      </c>
      <c r="AT124" s="14">
        <f>IF($AR$2=Alapadat!$P124,Alapadat!$R124,0)</f>
        <v>0</v>
      </c>
      <c r="AU124" s="14">
        <f t="shared" si="108"/>
        <v>0</v>
      </c>
      <c r="AV124" s="14">
        <f t="shared" si="109"/>
        <v>0</v>
      </c>
      <c r="AW124" s="14">
        <f t="shared" si="110"/>
        <v>0</v>
      </c>
      <c r="AX124" s="14">
        <f t="shared" si="111"/>
        <v>0</v>
      </c>
      <c r="AY124" s="14">
        <f t="shared" si="112"/>
        <v>0</v>
      </c>
      <c r="AZ124" s="14">
        <f t="shared" si="113"/>
        <v>0</v>
      </c>
      <c r="BB124" s="56">
        <f t="shared" si="114"/>
        <v>0</v>
      </c>
      <c r="BC124" s="14">
        <f>Szilv($AR$2,Eredmény!$H$3,AS124)</f>
        <v>0</v>
      </c>
      <c r="BD124" s="14">
        <f t="shared" si="115"/>
        <v>0</v>
      </c>
      <c r="BE124" s="14">
        <f t="shared" si="116"/>
        <v>0</v>
      </c>
      <c r="BG124" s="14">
        <f>IF($BF$2=Alapadat!$P124,Alapadat!$Q124,0)</f>
        <v>0</v>
      </c>
      <c r="BH124" s="14">
        <f>IF($BF$2=Alapadat!$P124,Alapadat!$R124,0)</f>
        <v>0</v>
      </c>
      <c r="BI124" s="14">
        <f t="shared" si="117"/>
        <v>0</v>
      </c>
      <c r="BJ124" s="14">
        <f t="shared" si="118"/>
        <v>0</v>
      </c>
      <c r="BK124" s="14">
        <f t="shared" si="119"/>
        <v>0</v>
      </c>
      <c r="BL124" s="14">
        <f t="shared" si="120"/>
        <v>0</v>
      </c>
      <c r="BM124" s="14">
        <f t="shared" si="121"/>
        <v>0</v>
      </c>
      <c r="BN124" s="14">
        <f t="shared" si="122"/>
        <v>0</v>
      </c>
      <c r="BP124" s="56">
        <f t="shared" si="123"/>
        <v>0</v>
      </c>
      <c r="BQ124" s="14">
        <f>Szilv($BF$2,Eredmény!$H$3,BG124)</f>
        <v>0</v>
      </c>
      <c r="BR124" s="14">
        <f t="shared" si="124"/>
        <v>0</v>
      </c>
      <c r="BS124" s="14">
        <f t="shared" si="125"/>
        <v>0</v>
      </c>
      <c r="BV124" s="14">
        <f>IF($BU$2=Alapadat!$P124,Alapadat!$Q124,0)</f>
        <v>0</v>
      </c>
      <c r="BW124" s="14">
        <f>IF($BU$2=Alapadat!$P124,Alapadat!$R124,0)</f>
        <v>0</v>
      </c>
      <c r="BX124" s="14">
        <f t="shared" si="126"/>
        <v>0</v>
      </c>
      <c r="BY124" s="14">
        <f t="shared" si="127"/>
        <v>0</v>
      </c>
      <c r="BZ124" s="14">
        <f t="shared" si="128"/>
        <v>0</v>
      </c>
      <c r="CA124" s="14">
        <f t="shared" si="129"/>
        <v>0</v>
      </c>
      <c r="CB124" s="14">
        <f t="shared" si="130"/>
        <v>0</v>
      </c>
      <c r="CC124" s="14">
        <f t="shared" si="131"/>
        <v>0</v>
      </c>
      <c r="CE124" s="56">
        <f t="shared" si="132"/>
        <v>0</v>
      </c>
      <c r="CF124" s="14">
        <f>Szilv($BU$2,Eredmény!$H$3,BV124)</f>
        <v>0</v>
      </c>
      <c r="CG124" s="14">
        <f t="shared" si="133"/>
        <v>0</v>
      </c>
      <c r="CH124" s="14">
        <f t="shared" si="134"/>
        <v>0</v>
      </c>
      <c r="CK124" s="14">
        <f>IF($CJ$2=Alapadat!$P124,Alapadat!$Q124,0)</f>
        <v>0</v>
      </c>
      <c r="CL124" s="14">
        <f>IF($CJ$2=Alapadat!$P124,Alapadat!$R124,0)</f>
        <v>0</v>
      </c>
      <c r="CM124" s="14">
        <f t="shared" si="135"/>
        <v>0</v>
      </c>
      <c r="CN124" s="14">
        <f t="shared" si="136"/>
        <v>0</v>
      </c>
      <c r="CO124" s="14">
        <f t="shared" si="137"/>
        <v>0</v>
      </c>
      <c r="CP124" s="14">
        <f t="shared" si="138"/>
        <v>0</v>
      </c>
      <c r="CQ124" s="14">
        <f t="shared" si="139"/>
        <v>0</v>
      </c>
      <c r="CR124" s="14">
        <f t="shared" si="140"/>
        <v>0</v>
      </c>
      <c r="CT124" s="56">
        <f t="shared" si="141"/>
        <v>0</v>
      </c>
      <c r="CU124" s="14">
        <f>Szilv($CJ$2,Eredmény!$H$3,CK124)</f>
        <v>0</v>
      </c>
      <c r="CV124" s="14">
        <f t="shared" si="142"/>
        <v>0</v>
      </c>
      <c r="CW124" s="14">
        <f t="shared" si="143"/>
        <v>0</v>
      </c>
      <c r="CZ124" s="14">
        <f>IF($CY$2=Alapadat!$P124,Alapadat!$Q124,0)</f>
        <v>0</v>
      </c>
      <c r="DA124" s="14">
        <f>IF($CY$2=Alapadat!$P124,Alapadat!$R124,0)</f>
        <v>0</v>
      </c>
      <c r="DB124" s="14">
        <f t="shared" si="144"/>
        <v>0</v>
      </c>
      <c r="DC124" s="14">
        <f t="shared" si="145"/>
        <v>0</v>
      </c>
      <c r="DD124" s="14">
        <f t="shared" si="146"/>
        <v>0</v>
      </c>
      <c r="DE124" s="14">
        <f t="shared" si="147"/>
        <v>0</v>
      </c>
      <c r="DF124" s="14">
        <f t="shared" si="148"/>
        <v>0</v>
      </c>
      <c r="DG124" s="14">
        <f t="shared" si="149"/>
        <v>0</v>
      </c>
      <c r="DI124" s="56">
        <f t="shared" si="150"/>
        <v>0</v>
      </c>
      <c r="DJ124" s="14">
        <f>Szilv($CY$2,Eredmény!$H$3,CZ124)</f>
        <v>0</v>
      </c>
      <c r="DK124" s="14">
        <f t="shared" si="151"/>
        <v>0</v>
      </c>
      <c r="DL124" s="14">
        <f t="shared" si="152"/>
        <v>0</v>
      </c>
      <c r="DO124" s="14">
        <f>IF($DN$2=Alapadat!$P124,Alapadat!$Q124,0)</f>
        <v>0</v>
      </c>
      <c r="DP124" s="14">
        <f>IF($DN$2=Alapadat!$P124,Alapadat!$R124,0)</f>
        <v>0</v>
      </c>
      <c r="DQ124" s="14">
        <f t="shared" si="153"/>
        <v>0</v>
      </c>
      <c r="DR124" s="14">
        <f t="shared" si="154"/>
        <v>0</v>
      </c>
      <c r="DS124" s="14">
        <f t="shared" si="155"/>
        <v>0</v>
      </c>
      <c r="DT124" s="14">
        <f t="shared" si="156"/>
        <v>0</v>
      </c>
      <c r="DU124" s="14">
        <f t="shared" si="157"/>
        <v>0</v>
      </c>
      <c r="DV124" s="14">
        <f t="shared" si="158"/>
        <v>0</v>
      </c>
      <c r="DX124" s="56">
        <f t="shared" si="159"/>
        <v>0</v>
      </c>
      <c r="DY124" s="14">
        <f>Szilv($DN$2,Eredmény!$H$3,DO124)</f>
        <v>0</v>
      </c>
      <c r="DZ124" s="14">
        <f t="shared" si="160"/>
        <v>0</v>
      </c>
      <c r="EA124" s="14">
        <f t="shared" si="161"/>
        <v>0</v>
      </c>
    </row>
    <row r="125" spans="2:131">
      <c r="B125" s="14">
        <f>IF($A$2=Alapadat!$P125,Alapadat!$Q125,0)</f>
        <v>0</v>
      </c>
      <c r="C125" s="14">
        <f>IF($A$2=Alapadat!$P125,Alapadat!$R125,0)</f>
        <v>0</v>
      </c>
      <c r="D125" s="14">
        <f t="shared" si="82"/>
        <v>0</v>
      </c>
      <c r="E125" s="14">
        <f t="shared" si="83"/>
        <v>0</v>
      </c>
      <c r="F125" s="14">
        <f t="shared" si="84"/>
        <v>0</v>
      </c>
      <c r="G125" s="14">
        <f t="shared" si="85"/>
        <v>0</v>
      </c>
      <c r="H125" s="14">
        <f t="shared" si="86"/>
        <v>0</v>
      </c>
      <c r="I125" s="14">
        <f t="shared" si="87"/>
        <v>0</v>
      </c>
      <c r="L125" s="56">
        <f t="shared" si="88"/>
        <v>0</v>
      </c>
      <c r="M125" s="14">
        <f>Szilv($A$2,Eredmény!$H$3,B125)</f>
        <v>0</v>
      </c>
      <c r="N125" s="14">
        <f t="shared" si="89"/>
        <v>0</v>
      </c>
      <c r="O125" s="14">
        <f t="shared" si="90"/>
        <v>0</v>
      </c>
      <c r="Q125" s="14">
        <f>IF($P$2=Alapadat!$P125,Alapadat!$Q125,0)</f>
        <v>0</v>
      </c>
      <c r="R125" s="14">
        <f>IF($P$2=Alapadat!$P125,Alapadat!$R125,0)</f>
        <v>0</v>
      </c>
      <c r="S125" s="14">
        <f t="shared" si="91"/>
        <v>0</v>
      </c>
      <c r="T125" s="14">
        <f t="shared" si="92"/>
        <v>0</v>
      </c>
      <c r="U125" s="14">
        <f t="shared" si="93"/>
        <v>0</v>
      </c>
      <c r="V125" s="14">
        <f t="shared" si="94"/>
        <v>0</v>
      </c>
      <c r="W125" s="14">
        <f t="shared" si="95"/>
        <v>0</v>
      </c>
      <c r="X125" s="14">
        <f t="shared" si="96"/>
        <v>0</v>
      </c>
      <c r="Z125" s="56">
        <f t="shared" si="162"/>
        <v>0</v>
      </c>
      <c r="AA125" s="14">
        <f>Szilv($P$2,Eredmény!$H$3,Q125)</f>
        <v>0</v>
      </c>
      <c r="AB125" s="14">
        <f t="shared" si="97"/>
        <v>0</v>
      </c>
      <c r="AC125" s="14">
        <f t="shared" si="98"/>
        <v>0</v>
      </c>
      <c r="AE125" s="14">
        <f>IF($AD$2=Alapadat!$P125,Alapadat!$Q125,0)</f>
        <v>0</v>
      </c>
      <c r="AF125" s="14">
        <f>IF($AD$2=Alapadat!$P125,Alapadat!$R125,0)</f>
        <v>0</v>
      </c>
      <c r="AG125" s="14">
        <f t="shared" si="99"/>
        <v>0</v>
      </c>
      <c r="AH125" s="14">
        <f t="shared" si="100"/>
        <v>0</v>
      </c>
      <c r="AI125" s="14">
        <f t="shared" si="101"/>
        <v>0</v>
      </c>
      <c r="AJ125" s="14">
        <f t="shared" si="102"/>
        <v>0</v>
      </c>
      <c r="AK125" s="14">
        <f t="shared" si="103"/>
        <v>0</v>
      </c>
      <c r="AL125" s="14">
        <f t="shared" si="104"/>
        <v>0</v>
      </c>
      <c r="AN125" s="56">
        <f t="shared" si="105"/>
        <v>0</v>
      </c>
      <c r="AO125" s="14">
        <f>Szilv($AD$2,Eredmény!$H$3,AE125)</f>
        <v>0</v>
      </c>
      <c r="AP125" s="14">
        <f t="shared" si="106"/>
        <v>0</v>
      </c>
      <c r="AQ125" s="14">
        <f t="shared" si="107"/>
        <v>0</v>
      </c>
      <c r="AS125" s="14">
        <f>IF($AR$2=Alapadat!$P125,Alapadat!$Q125,0)</f>
        <v>0</v>
      </c>
      <c r="AT125" s="14">
        <f>IF($AR$2=Alapadat!$P125,Alapadat!$R125,0)</f>
        <v>0</v>
      </c>
      <c r="AU125" s="14">
        <f t="shared" si="108"/>
        <v>0</v>
      </c>
      <c r="AV125" s="14">
        <f t="shared" si="109"/>
        <v>0</v>
      </c>
      <c r="AW125" s="14">
        <f t="shared" si="110"/>
        <v>0</v>
      </c>
      <c r="AX125" s="14">
        <f t="shared" si="111"/>
        <v>0</v>
      </c>
      <c r="AY125" s="14">
        <f t="shared" si="112"/>
        <v>0</v>
      </c>
      <c r="AZ125" s="14">
        <f t="shared" si="113"/>
        <v>0</v>
      </c>
      <c r="BB125" s="56">
        <f t="shared" si="114"/>
        <v>0</v>
      </c>
      <c r="BC125" s="14">
        <f>Szilv($AR$2,Eredmény!$H$3,AS125)</f>
        <v>0</v>
      </c>
      <c r="BD125" s="14">
        <f t="shared" si="115"/>
        <v>0</v>
      </c>
      <c r="BE125" s="14">
        <f t="shared" si="116"/>
        <v>0</v>
      </c>
      <c r="BG125" s="14">
        <f>IF($BF$2=Alapadat!$P125,Alapadat!$Q125,0)</f>
        <v>0</v>
      </c>
      <c r="BH125" s="14">
        <f>IF($BF$2=Alapadat!$P125,Alapadat!$R125,0)</f>
        <v>0</v>
      </c>
      <c r="BI125" s="14">
        <f t="shared" si="117"/>
        <v>0</v>
      </c>
      <c r="BJ125" s="14">
        <f t="shared" si="118"/>
        <v>0</v>
      </c>
      <c r="BK125" s="14">
        <f t="shared" si="119"/>
        <v>0</v>
      </c>
      <c r="BL125" s="14">
        <f t="shared" si="120"/>
        <v>0</v>
      </c>
      <c r="BM125" s="14">
        <f t="shared" si="121"/>
        <v>0</v>
      </c>
      <c r="BN125" s="14">
        <f t="shared" si="122"/>
        <v>0</v>
      </c>
      <c r="BP125" s="56">
        <f t="shared" si="123"/>
        <v>0</v>
      </c>
      <c r="BQ125" s="14">
        <f>Szilv($BF$2,Eredmény!$H$3,BG125)</f>
        <v>0</v>
      </c>
      <c r="BR125" s="14">
        <f t="shared" si="124"/>
        <v>0</v>
      </c>
      <c r="BS125" s="14">
        <f t="shared" si="125"/>
        <v>0</v>
      </c>
      <c r="BV125" s="14">
        <f>IF($BU$2=Alapadat!$P125,Alapadat!$Q125,0)</f>
        <v>0</v>
      </c>
      <c r="BW125" s="14">
        <f>IF($BU$2=Alapadat!$P125,Alapadat!$R125,0)</f>
        <v>0</v>
      </c>
      <c r="BX125" s="14">
        <f t="shared" si="126"/>
        <v>0</v>
      </c>
      <c r="BY125" s="14">
        <f t="shared" si="127"/>
        <v>0</v>
      </c>
      <c r="BZ125" s="14">
        <f t="shared" si="128"/>
        <v>0</v>
      </c>
      <c r="CA125" s="14">
        <f t="shared" si="129"/>
        <v>0</v>
      </c>
      <c r="CB125" s="14">
        <f t="shared" si="130"/>
        <v>0</v>
      </c>
      <c r="CC125" s="14">
        <f t="shared" si="131"/>
        <v>0</v>
      </c>
      <c r="CE125" s="56">
        <f t="shared" si="132"/>
        <v>0</v>
      </c>
      <c r="CF125" s="14">
        <f>Szilv($BU$2,Eredmény!$H$3,BV125)</f>
        <v>0</v>
      </c>
      <c r="CG125" s="14">
        <f t="shared" si="133"/>
        <v>0</v>
      </c>
      <c r="CH125" s="14">
        <f t="shared" si="134"/>
        <v>0</v>
      </c>
      <c r="CK125" s="14">
        <f>IF($CJ$2=Alapadat!$P125,Alapadat!$Q125,0)</f>
        <v>0</v>
      </c>
      <c r="CL125" s="14">
        <f>IF($CJ$2=Alapadat!$P125,Alapadat!$R125,0)</f>
        <v>0</v>
      </c>
      <c r="CM125" s="14">
        <f t="shared" si="135"/>
        <v>0</v>
      </c>
      <c r="CN125" s="14">
        <f t="shared" si="136"/>
        <v>0</v>
      </c>
      <c r="CO125" s="14">
        <f t="shared" si="137"/>
        <v>0</v>
      </c>
      <c r="CP125" s="14">
        <f t="shared" si="138"/>
        <v>0</v>
      </c>
      <c r="CQ125" s="14">
        <f t="shared" si="139"/>
        <v>0</v>
      </c>
      <c r="CR125" s="14">
        <f t="shared" si="140"/>
        <v>0</v>
      </c>
      <c r="CT125" s="56">
        <f t="shared" si="141"/>
        <v>0</v>
      </c>
      <c r="CU125" s="14">
        <f>Szilv($CJ$2,Eredmény!$H$3,CK125)</f>
        <v>0</v>
      </c>
      <c r="CV125" s="14">
        <f t="shared" si="142"/>
        <v>0</v>
      </c>
      <c r="CW125" s="14">
        <f t="shared" si="143"/>
        <v>0</v>
      </c>
      <c r="CZ125" s="14">
        <f>IF($CY$2=Alapadat!$P125,Alapadat!$Q125,0)</f>
        <v>0</v>
      </c>
      <c r="DA125" s="14">
        <f>IF($CY$2=Alapadat!$P125,Alapadat!$R125,0)</f>
        <v>0</v>
      </c>
      <c r="DB125" s="14">
        <f t="shared" si="144"/>
        <v>0</v>
      </c>
      <c r="DC125" s="14">
        <f t="shared" si="145"/>
        <v>0</v>
      </c>
      <c r="DD125" s="14">
        <f t="shared" si="146"/>
        <v>0</v>
      </c>
      <c r="DE125" s="14">
        <f t="shared" si="147"/>
        <v>0</v>
      </c>
      <c r="DF125" s="14">
        <f t="shared" si="148"/>
        <v>0</v>
      </c>
      <c r="DG125" s="14">
        <f t="shared" si="149"/>
        <v>0</v>
      </c>
      <c r="DI125" s="56">
        <f t="shared" si="150"/>
        <v>0</v>
      </c>
      <c r="DJ125" s="14">
        <f>Szilv($CY$2,Eredmény!$H$3,CZ125)</f>
        <v>0</v>
      </c>
      <c r="DK125" s="14">
        <f t="shared" si="151"/>
        <v>0</v>
      </c>
      <c r="DL125" s="14">
        <f t="shared" si="152"/>
        <v>0</v>
      </c>
      <c r="DO125" s="14">
        <f>IF($DN$2=Alapadat!$P125,Alapadat!$Q125,0)</f>
        <v>0</v>
      </c>
      <c r="DP125" s="14">
        <f>IF($DN$2=Alapadat!$P125,Alapadat!$R125,0)</f>
        <v>0</v>
      </c>
      <c r="DQ125" s="14">
        <f t="shared" si="153"/>
        <v>0</v>
      </c>
      <c r="DR125" s="14">
        <f t="shared" si="154"/>
        <v>0</v>
      </c>
      <c r="DS125" s="14">
        <f t="shared" si="155"/>
        <v>0</v>
      </c>
      <c r="DT125" s="14">
        <f t="shared" si="156"/>
        <v>0</v>
      </c>
      <c r="DU125" s="14">
        <f t="shared" si="157"/>
        <v>0</v>
      </c>
      <c r="DV125" s="14">
        <f t="shared" si="158"/>
        <v>0</v>
      </c>
      <c r="DX125" s="56">
        <f t="shared" si="159"/>
        <v>0</v>
      </c>
      <c r="DY125" s="14">
        <f>Szilv($DN$2,Eredmény!$H$3,DO125)</f>
        <v>0</v>
      </c>
      <c r="DZ125" s="14">
        <f t="shared" si="160"/>
        <v>0</v>
      </c>
      <c r="EA125" s="14">
        <f t="shared" si="161"/>
        <v>0</v>
      </c>
    </row>
    <row r="126" spans="2:131">
      <c r="B126" s="14">
        <f>IF($A$2=Alapadat!$P126,Alapadat!$Q126,0)</f>
        <v>0</v>
      </c>
      <c r="C126" s="14">
        <f>IF($A$2=Alapadat!$P126,Alapadat!$R126,0)</f>
        <v>0</v>
      </c>
      <c r="D126" s="14">
        <f t="shared" si="82"/>
        <v>0</v>
      </c>
      <c r="E126" s="14">
        <f t="shared" si="83"/>
        <v>0</v>
      </c>
      <c r="F126" s="14">
        <f t="shared" si="84"/>
        <v>0</v>
      </c>
      <c r="G126" s="14">
        <f t="shared" si="85"/>
        <v>0</v>
      </c>
      <c r="H126" s="14">
        <f t="shared" si="86"/>
        <v>0</v>
      </c>
      <c r="I126" s="14">
        <f t="shared" si="87"/>
        <v>0</v>
      </c>
      <c r="L126" s="56">
        <f t="shared" si="88"/>
        <v>0</v>
      </c>
      <c r="M126" s="14">
        <f>Szilv($A$2,Eredmény!$H$3,B126)</f>
        <v>0</v>
      </c>
      <c r="N126" s="14">
        <f t="shared" si="89"/>
        <v>0</v>
      </c>
      <c r="O126" s="14">
        <f t="shared" si="90"/>
        <v>0</v>
      </c>
      <c r="Q126" s="14">
        <f>IF($P$2=Alapadat!$P126,Alapadat!$Q126,0)</f>
        <v>0</v>
      </c>
      <c r="R126" s="14">
        <f>IF($P$2=Alapadat!$P126,Alapadat!$R126,0)</f>
        <v>0</v>
      </c>
      <c r="S126" s="14">
        <f t="shared" si="91"/>
        <v>0</v>
      </c>
      <c r="T126" s="14">
        <f t="shared" si="92"/>
        <v>0</v>
      </c>
      <c r="U126" s="14">
        <f t="shared" si="93"/>
        <v>0</v>
      </c>
      <c r="V126" s="14">
        <f t="shared" si="94"/>
        <v>0</v>
      </c>
      <c r="W126" s="14">
        <f t="shared" si="95"/>
        <v>0</v>
      </c>
      <c r="X126" s="14">
        <f t="shared" si="96"/>
        <v>0</v>
      </c>
      <c r="Z126" s="56">
        <f t="shared" si="162"/>
        <v>0</v>
      </c>
      <c r="AA126" s="14">
        <f>Szilv($P$2,Eredmény!$H$3,Q126)</f>
        <v>0</v>
      </c>
      <c r="AB126" s="14">
        <f t="shared" si="97"/>
        <v>0</v>
      </c>
      <c r="AC126" s="14">
        <f t="shared" si="98"/>
        <v>0</v>
      </c>
      <c r="AE126" s="14">
        <f>IF($AD$2=Alapadat!$P126,Alapadat!$Q126,0)</f>
        <v>0</v>
      </c>
      <c r="AF126" s="14">
        <f>IF($AD$2=Alapadat!$P126,Alapadat!$R126,0)</f>
        <v>0</v>
      </c>
      <c r="AG126" s="14">
        <f t="shared" si="99"/>
        <v>0</v>
      </c>
      <c r="AH126" s="14">
        <f t="shared" si="100"/>
        <v>0</v>
      </c>
      <c r="AI126" s="14">
        <f t="shared" si="101"/>
        <v>0</v>
      </c>
      <c r="AJ126" s="14">
        <f t="shared" si="102"/>
        <v>0</v>
      </c>
      <c r="AK126" s="14">
        <f t="shared" si="103"/>
        <v>0</v>
      </c>
      <c r="AL126" s="14">
        <f t="shared" si="104"/>
        <v>0</v>
      </c>
      <c r="AN126" s="56">
        <f t="shared" si="105"/>
        <v>0</v>
      </c>
      <c r="AO126" s="14">
        <f>Szilv($AD$2,Eredmény!$H$3,AE126)</f>
        <v>0</v>
      </c>
      <c r="AP126" s="14">
        <f t="shared" si="106"/>
        <v>0</v>
      </c>
      <c r="AQ126" s="14">
        <f t="shared" si="107"/>
        <v>0</v>
      </c>
      <c r="AS126" s="14">
        <f>IF($AR$2=Alapadat!$P126,Alapadat!$Q126,0)</f>
        <v>0</v>
      </c>
      <c r="AT126" s="14">
        <f>IF($AR$2=Alapadat!$P126,Alapadat!$R126,0)</f>
        <v>0</v>
      </c>
      <c r="AU126" s="14">
        <f t="shared" si="108"/>
        <v>0</v>
      </c>
      <c r="AV126" s="14">
        <f t="shared" si="109"/>
        <v>0</v>
      </c>
      <c r="AW126" s="14">
        <f t="shared" si="110"/>
        <v>0</v>
      </c>
      <c r="AX126" s="14">
        <f t="shared" si="111"/>
        <v>0</v>
      </c>
      <c r="AY126" s="14">
        <f t="shared" si="112"/>
        <v>0</v>
      </c>
      <c r="AZ126" s="14">
        <f t="shared" si="113"/>
        <v>0</v>
      </c>
      <c r="BB126" s="56">
        <f t="shared" si="114"/>
        <v>0</v>
      </c>
      <c r="BC126" s="14">
        <f>Szilv($AR$2,Eredmény!$H$3,AS126)</f>
        <v>0</v>
      </c>
      <c r="BD126" s="14">
        <f t="shared" si="115"/>
        <v>0</v>
      </c>
      <c r="BE126" s="14">
        <f t="shared" si="116"/>
        <v>0</v>
      </c>
      <c r="BG126" s="14">
        <f>IF($BF$2=Alapadat!$P126,Alapadat!$Q126,0)</f>
        <v>0</v>
      </c>
      <c r="BH126" s="14">
        <f>IF($BF$2=Alapadat!$P126,Alapadat!$R126,0)</f>
        <v>0</v>
      </c>
      <c r="BI126" s="14">
        <f t="shared" si="117"/>
        <v>0</v>
      </c>
      <c r="BJ126" s="14">
        <f t="shared" si="118"/>
        <v>0</v>
      </c>
      <c r="BK126" s="14">
        <f t="shared" si="119"/>
        <v>0</v>
      </c>
      <c r="BL126" s="14">
        <f t="shared" si="120"/>
        <v>0</v>
      </c>
      <c r="BM126" s="14">
        <f t="shared" si="121"/>
        <v>0</v>
      </c>
      <c r="BN126" s="14">
        <f t="shared" si="122"/>
        <v>0</v>
      </c>
      <c r="BP126" s="56">
        <f t="shared" si="123"/>
        <v>0</v>
      </c>
      <c r="BQ126" s="14">
        <f>Szilv($BF$2,Eredmény!$H$3,BG126)</f>
        <v>0</v>
      </c>
      <c r="BR126" s="14">
        <f t="shared" si="124"/>
        <v>0</v>
      </c>
      <c r="BS126" s="14">
        <f t="shared" si="125"/>
        <v>0</v>
      </c>
      <c r="BV126" s="14">
        <f>IF($BU$2=Alapadat!$P126,Alapadat!$Q126,0)</f>
        <v>0</v>
      </c>
      <c r="BW126" s="14">
        <f>IF($BU$2=Alapadat!$P126,Alapadat!$R126,0)</f>
        <v>0</v>
      </c>
      <c r="BX126" s="14">
        <f t="shared" si="126"/>
        <v>0</v>
      </c>
      <c r="BY126" s="14">
        <f t="shared" si="127"/>
        <v>0</v>
      </c>
      <c r="BZ126" s="14">
        <f t="shared" si="128"/>
        <v>0</v>
      </c>
      <c r="CA126" s="14">
        <f t="shared" si="129"/>
        <v>0</v>
      </c>
      <c r="CB126" s="14">
        <f t="shared" si="130"/>
        <v>0</v>
      </c>
      <c r="CC126" s="14">
        <f t="shared" si="131"/>
        <v>0</v>
      </c>
      <c r="CE126" s="56">
        <f t="shared" si="132"/>
        <v>0</v>
      </c>
      <c r="CF126" s="14">
        <f>Szilv($BU$2,Eredmény!$H$3,BV126)</f>
        <v>0</v>
      </c>
      <c r="CG126" s="14">
        <f t="shared" si="133"/>
        <v>0</v>
      </c>
      <c r="CH126" s="14">
        <f t="shared" si="134"/>
        <v>0</v>
      </c>
      <c r="CK126" s="14">
        <f>IF($CJ$2=Alapadat!$P126,Alapadat!$Q126,0)</f>
        <v>0</v>
      </c>
      <c r="CL126" s="14">
        <f>IF($CJ$2=Alapadat!$P126,Alapadat!$R126,0)</f>
        <v>0</v>
      </c>
      <c r="CM126" s="14">
        <f t="shared" si="135"/>
        <v>0</v>
      </c>
      <c r="CN126" s="14">
        <f t="shared" si="136"/>
        <v>0</v>
      </c>
      <c r="CO126" s="14">
        <f t="shared" si="137"/>
        <v>0</v>
      </c>
      <c r="CP126" s="14">
        <f t="shared" si="138"/>
        <v>0</v>
      </c>
      <c r="CQ126" s="14">
        <f t="shared" si="139"/>
        <v>0</v>
      </c>
      <c r="CR126" s="14">
        <f t="shared" si="140"/>
        <v>0</v>
      </c>
      <c r="CT126" s="56">
        <f t="shared" si="141"/>
        <v>0</v>
      </c>
      <c r="CU126" s="14">
        <f>Szilv($CJ$2,Eredmény!$H$3,CK126)</f>
        <v>0</v>
      </c>
      <c r="CV126" s="14">
        <f t="shared" si="142"/>
        <v>0</v>
      </c>
      <c r="CW126" s="14">
        <f t="shared" si="143"/>
        <v>0</v>
      </c>
      <c r="CZ126" s="14">
        <f>IF($CY$2=Alapadat!$P126,Alapadat!$Q126,0)</f>
        <v>0</v>
      </c>
      <c r="DA126" s="14">
        <f>IF($CY$2=Alapadat!$P126,Alapadat!$R126,0)</f>
        <v>0</v>
      </c>
      <c r="DB126" s="14">
        <f t="shared" si="144"/>
        <v>0</v>
      </c>
      <c r="DC126" s="14">
        <f t="shared" si="145"/>
        <v>0</v>
      </c>
      <c r="DD126" s="14">
        <f t="shared" si="146"/>
        <v>0</v>
      </c>
      <c r="DE126" s="14">
        <f t="shared" si="147"/>
        <v>0</v>
      </c>
      <c r="DF126" s="14">
        <f t="shared" si="148"/>
        <v>0</v>
      </c>
      <c r="DG126" s="14">
        <f t="shared" si="149"/>
        <v>0</v>
      </c>
      <c r="DI126" s="56">
        <f t="shared" si="150"/>
        <v>0</v>
      </c>
      <c r="DJ126" s="14">
        <f>Szilv($CY$2,Eredmény!$H$3,CZ126)</f>
        <v>0</v>
      </c>
      <c r="DK126" s="14">
        <f t="shared" si="151"/>
        <v>0</v>
      </c>
      <c r="DL126" s="14">
        <f t="shared" si="152"/>
        <v>0</v>
      </c>
      <c r="DO126" s="14">
        <f>IF($DN$2=Alapadat!$P126,Alapadat!$Q126,0)</f>
        <v>0</v>
      </c>
      <c r="DP126" s="14">
        <f>IF($DN$2=Alapadat!$P126,Alapadat!$R126,0)</f>
        <v>0</v>
      </c>
      <c r="DQ126" s="14">
        <f t="shared" si="153"/>
        <v>0</v>
      </c>
      <c r="DR126" s="14">
        <f t="shared" si="154"/>
        <v>0</v>
      </c>
      <c r="DS126" s="14">
        <f t="shared" si="155"/>
        <v>0</v>
      </c>
      <c r="DT126" s="14">
        <f t="shared" si="156"/>
        <v>0</v>
      </c>
      <c r="DU126" s="14">
        <f t="shared" si="157"/>
        <v>0</v>
      </c>
      <c r="DV126" s="14">
        <f t="shared" si="158"/>
        <v>0</v>
      </c>
      <c r="DX126" s="56">
        <f t="shared" si="159"/>
        <v>0</v>
      </c>
      <c r="DY126" s="14">
        <f>Szilv($DN$2,Eredmény!$H$3,DO126)</f>
        <v>0</v>
      </c>
      <c r="DZ126" s="14">
        <f t="shared" si="160"/>
        <v>0</v>
      </c>
      <c r="EA126" s="14">
        <f t="shared" si="161"/>
        <v>0</v>
      </c>
    </row>
    <row r="127" spans="2:131">
      <c r="B127" s="14">
        <f>IF($A$2=Alapadat!$P127,Alapadat!$Q127,0)</f>
        <v>0</v>
      </c>
      <c r="C127" s="14">
        <f>IF($A$2=Alapadat!$P127,Alapadat!$R127,0)</f>
        <v>0</v>
      </c>
      <c r="D127" s="14">
        <f t="shared" si="82"/>
        <v>0</v>
      </c>
      <c r="E127" s="14">
        <f t="shared" si="83"/>
        <v>0</v>
      </c>
      <c r="F127" s="14">
        <f t="shared" si="84"/>
        <v>0</v>
      </c>
      <c r="G127" s="14">
        <f t="shared" si="85"/>
        <v>0</v>
      </c>
      <c r="H127" s="14">
        <f t="shared" si="86"/>
        <v>0</v>
      </c>
      <c r="I127" s="14">
        <f t="shared" si="87"/>
        <v>0</v>
      </c>
      <c r="L127" s="56">
        <f t="shared" si="88"/>
        <v>0</v>
      </c>
      <c r="M127" s="14">
        <f>Szilv($A$2,Eredmény!$H$3,B127)</f>
        <v>0</v>
      </c>
      <c r="N127" s="14">
        <f t="shared" si="89"/>
        <v>0</v>
      </c>
      <c r="O127" s="14">
        <f t="shared" si="90"/>
        <v>0</v>
      </c>
      <c r="Q127" s="14">
        <f>IF($P$2=Alapadat!$P127,Alapadat!$Q127,0)</f>
        <v>0</v>
      </c>
      <c r="R127" s="14">
        <f>IF($P$2=Alapadat!$P127,Alapadat!$R127,0)</f>
        <v>0</v>
      </c>
      <c r="S127" s="14">
        <f t="shared" si="91"/>
        <v>0</v>
      </c>
      <c r="T127" s="14">
        <f t="shared" si="92"/>
        <v>0</v>
      </c>
      <c r="U127" s="14">
        <f t="shared" si="93"/>
        <v>0</v>
      </c>
      <c r="V127" s="14">
        <f t="shared" si="94"/>
        <v>0</v>
      </c>
      <c r="W127" s="14">
        <f t="shared" si="95"/>
        <v>0</v>
      </c>
      <c r="X127" s="14">
        <f t="shared" si="96"/>
        <v>0</v>
      </c>
      <c r="Z127" s="56">
        <f t="shared" si="162"/>
        <v>0</v>
      </c>
      <c r="AA127" s="14">
        <f>Szilv($P$2,Eredmény!$H$3,Q127)</f>
        <v>0</v>
      </c>
      <c r="AB127" s="14">
        <f t="shared" si="97"/>
        <v>0</v>
      </c>
      <c r="AC127" s="14">
        <f t="shared" si="98"/>
        <v>0</v>
      </c>
      <c r="AE127" s="14">
        <f>IF($AD$2=Alapadat!$P127,Alapadat!$Q127,0)</f>
        <v>0</v>
      </c>
      <c r="AF127" s="14">
        <f>IF($AD$2=Alapadat!$P127,Alapadat!$R127,0)</f>
        <v>0</v>
      </c>
      <c r="AG127" s="14">
        <f t="shared" si="99"/>
        <v>0</v>
      </c>
      <c r="AH127" s="14">
        <f t="shared" si="100"/>
        <v>0</v>
      </c>
      <c r="AI127" s="14">
        <f t="shared" si="101"/>
        <v>0</v>
      </c>
      <c r="AJ127" s="14">
        <f t="shared" si="102"/>
        <v>0</v>
      </c>
      <c r="AK127" s="14">
        <f t="shared" si="103"/>
        <v>0</v>
      </c>
      <c r="AL127" s="14">
        <f t="shared" si="104"/>
        <v>0</v>
      </c>
      <c r="AN127" s="56">
        <f t="shared" si="105"/>
        <v>0</v>
      </c>
      <c r="AO127" s="14">
        <f>Szilv($AD$2,Eredmény!$H$3,AE127)</f>
        <v>0</v>
      </c>
      <c r="AP127" s="14">
        <f t="shared" si="106"/>
        <v>0</v>
      </c>
      <c r="AQ127" s="14">
        <f t="shared" si="107"/>
        <v>0</v>
      </c>
      <c r="AS127" s="14">
        <f>IF($AR$2=Alapadat!$P127,Alapadat!$Q127,0)</f>
        <v>0</v>
      </c>
      <c r="AT127" s="14">
        <f>IF($AR$2=Alapadat!$P127,Alapadat!$R127,0)</f>
        <v>0</v>
      </c>
      <c r="AU127" s="14">
        <f t="shared" si="108"/>
        <v>0</v>
      </c>
      <c r="AV127" s="14">
        <f t="shared" si="109"/>
        <v>0</v>
      </c>
      <c r="AW127" s="14">
        <f t="shared" si="110"/>
        <v>0</v>
      </c>
      <c r="AX127" s="14">
        <f t="shared" si="111"/>
        <v>0</v>
      </c>
      <c r="AY127" s="14">
        <f t="shared" si="112"/>
        <v>0</v>
      </c>
      <c r="AZ127" s="14">
        <f t="shared" si="113"/>
        <v>0</v>
      </c>
      <c r="BB127" s="56">
        <f t="shared" si="114"/>
        <v>0</v>
      </c>
      <c r="BC127" s="14">
        <f>Szilv($AR$2,Eredmény!$H$3,AS127)</f>
        <v>0</v>
      </c>
      <c r="BD127" s="14">
        <f t="shared" si="115"/>
        <v>0</v>
      </c>
      <c r="BE127" s="14">
        <f t="shared" si="116"/>
        <v>0</v>
      </c>
      <c r="BG127" s="14">
        <f>IF($BF$2=Alapadat!$P127,Alapadat!$Q127,0)</f>
        <v>0</v>
      </c>
      <c r="BH127" s="14">
        <f>IF($BF$2=Alapadat!$P127,Alapadat!$R127,0)</f>
        <v>0</v>
      </c>
      <c r="BI127" s="14">
        <f t="shared" si="117"/>
        <v>0</v>
      </c>
      <c r="BJ127" s="14">
        <f t="shared" si="118"/>
        <v>0</v>
      </c>
      <c r="BK127" s="14">
        <f t="shared" si="119"/>
        <v>0</v>
      </c>
      <c r="BL127" s="14">
        <f t="shared" si="120"/>
        <v>0</v>
      </c>
      <c r="BM127" s="14">
        <f t="shared" si="121"/>
        <v>0</v>
      </c>
      <c r="BN127" s="14">
        <f t="shared" si="122"/>
        <v>0</v>
      </c>
      <c r="BP127" s="56">
        <f t="shared" si="123"/>
        <v>0</v>
      </c>
      <c r="BQ127" s="14">
        <f>Szilv($BF$2,Eredmény!$H$3,BG127)</f>
        <v>0</v>
      </c>
      <c r="BR127" s="14">
        <f t="shared" si="124"/>
        <v>0</v>
      </c>
      <c r="BS127" s="14">
        <f t="shared" si="125"/>
        <v>0</v>
      </c>
      <c r="BV127" s="14">
        <f>IF($BU$2=Alapadat!$P127,Alapadat!$Q127,0)</f>
        <v>0</v>
      </c>
      <c r="BW127" s="14">
        <f>IF($BU$2=Alapadat!$P127,Alapadat!$R127,0)</f>
        <v>0</v>
      </c>
      <c r="BX127" s="14">
        <f t="shared" si="126"/>
        <v>0</v>
      </c>
      <c r="BY127" s="14">
        <f t="shared" si="127"/>
        <v>0</v>
      </c>
      <c r="BZ127" s="14">
        <f t="shared" si="128"/>
        <v>0</v>
      </c>
      <c r="CA127" s="14">
        <f t="shared" si="129"/>
        <v>0</v>
      </c>
      <c r="CB127" s="14">
        <f t="shared" si="130"/>
        <v>0</v>
      </c>
      <c r="CC127" s="14">
        <f t="shared" si="131"/>
        <v>0</v>
      </c>
      <c r="CE127" s="56">
        <f t="shared" si="132"/>
        <v>0</v>
      </c>
      <c r="CF127" s="14">
        <f>Szilv($BU$2,Eredmény!$H$3,BV127)</f>
        <v>0</v>
      </c>
      <c r="CG127" s="14">
        <f t="shared" si="133"/>
        <v>0</v>
      </c>
      <c r="CH127" s="14">
        <f t="shared" si="134"/>
        <v>0</v>
      </c>
      <c r="CK127" s="14">
        <f>IF($CJ$2=Alapadat!$P127,Alapadat!$Q127,0)</f>
        <v>0</v>
      </c>
      <c r="CL127" s="14">
        <f>IF($CJ$2=Alapadat!$P127,Alapadat!$R127,0)</f>
        <v>0</v>
      </c>
      <c r="CM127" s="14">
        <f t="shared" si="135"/>
        <v>0</v>
      </c>
      <c r="CN127" s="14">
        <f t="shared" si="136"/>
        <v>0</v>
      </c>
      <c r="CO127" s="14">
        <f t="shared" si="137"/>
        <v>0</v>
      </c>
      <c r="CP127" s="14">
        <f t="shared" si="138"/>
        <v>0</v>
      </c>
      <c r="CQ127" s="14">
        <f t="shared" si="139"/>
        <v>0</v>
      </c>
      <c r="CR127" s="14">
        <f t="shared" si="140"/>
        <v>0</v>
      </c>
      <c r="CT127" s="56">
        <f t="shared" si="141"/>
        <v>0</v>
      </c>
      <c r="CU127" s="14">
        <f>Szilv($CJ$2,Eredmény!$H$3,CK127)</f>
        <v>0</v>
      </c>
      <c r="CV127" s="14">
        <f t="shared" si="142"/>
        <v>0</v>
      </c>
      <c r="CW127" s="14">
        <f t="shared" si="143"/>
        <v>0</v>
      </c>
      <c r="CZ127" s="14">
        <f>IF($CY$2=Alapadat!$P127,Alapadat!$Q127,0)</f>
        <v>0</v>
      </c>
      <c r="DA127" s="14">
        <f>IF($CY$2=Alapadat!$P127,Alapadat!$R127,0)</f>
        <v>0</v>
      </c>
      <c r="DB127" s="14">
        <f t="shared" si="144"/>
        <v>0</v>
      </c>
      <c r="DC127" s="14">
        <f t="shared" si="145"/>
        <v>0</v>
      </c>
      <c r="DD127" s="14">
        <f t="shared" si="146"/>
        <v>0</v>
      </c>
      <c r="DE127" s="14">
        <f t="shared" si="147"/>
        <v>0</v>
      </c>
      <c r="DF127" s="14">
        <f t="shared" si="148"/>
        <v>0</v>
      </c>
      <c r="DG127" s="14">
        <f t="shared" si="149"/>
        <v>0</v>
      </c>
      <c r="DI127" s="56">
        <f t="shared" si="150"/>
        <v>0</v>
      </c>
      <c r="DJ127" s="14">
        <f>Szilv($CY$2,Eredmény!$H$3,CZ127)</f>
        <v>0</v>
      </c>
      <c r="DK127" s="14">
        <f t="shared" si="151"/>
        <v>0</v>
      </c>
      <c r="DL127" s="14">
        <f t="shared" si="152"/>
        <v>0</v>
      </c>
      <c r="DO127" s="14">
        <f>IF($DN$2=Alapadat!$P127,Alapadat!$Q127,0)</f>
        <v>0</v>
      </c>
      <c r="DP127" s="14">
        <f>IF($DN$2=Alapadat!$P127,Alapadat!$R127,0)</f>
        <v>0</v>
      </c>
      <c r="DQ127" s="14">
        <f t="shared" si="153"/>
        <v>0</v>
      </c>
      <c r="DR127" s="14">
        <f t="shared" si="154"/>
        <v>0</v>
      </c>
      <c r="DS127" s="14">
        <f t="shared" si="155"/>
        <v>0</v>
      </c>
      <c r="DT127" s="14">
        <f t="shared" si="156"/>
        <v>0</v>
      </c>
      <c r="DU127" s="14">
        <f t="shared" si="157"/>
        <v>0</v>
      </c>
      <c r="DV127" s="14">
        <f t="shared" si="158"/>
        <v>0</v>
      </c>
      <c r="DX127" s="56">
        <f t="shared" si="159"/>
        <v>0</v>
      </c>
      <c r="DY127" s="14">
        <f>Szilv($DN$2,Eredmény!$H$3,DO127)</f>
        <v>0</v>
      </c>
      <c r="DZ127" s="14">
        <f t="shared" si="160"/>
        <v>0</v>
      </c>
      <c r="EA127" s="14">
        <f t="shared" si="161"/>
        <v>0</v>
      </c>
    </row>
    <row r="128" spans="2:131">
      <c r="B128" s="14">
        <f>IF($A$2=Alapadat!$P128,Alapadat!$Q128,0)</f>
        <v>0</v>
      </c>
      <c r="C128" s="14">
        <f>IF($A$2=Alapadat!$P128,Alapadat!$R128,0)</f>
        <v>0</v>
      </c>
      <c r="D128" s="14">
        <f t="shared" si="82"/>
        <v>0</v>
      </c>
      <c r="E128" s="14">
        <f t="shared" si="83"/>
        <v>0</v>
      </c>
      <c r="F128" s="14">
        <f t="shared" si="84"/>
        <v>0</v>
      </c>
      <c r="G128" s="14">
        <f t="shared" si="85"/>
        <v>0</v>
      </c>
      <c r="H128" s="14">
        <f t="shared" si="86"/>
        <v>0</v>
      </c>
      <c r="I128" s="14">
        <f t="shared" si="87"/>
        <v>0</v>
      </c>
      <c r="L128" s="56">
        <f t="shared" si="88"/>
        <v>0</v>
      </c>
      <c r="M128" s="14">
        <f>Szilv($A$2,Eredmény!$H$3,B128)</f>
        <v>0</v>
      </c>
      <c r="N128" s="14">
        <f t="shared" si="89"/>
        <v>0</v>
      </c>
      <c r="O128" s="14">
        <f t="shared" si="90"/>
        <v>0</v>
      </c>
      <c r="Q128" s="14">
        <f>IF($P$2=Alapadat!$P128,Alapadat!$Q128,0)</f>
        <v>0</v>
      </c>
      <c r="R128" s="14">
        <f>IF($P$2=Alapadat!$P128,Alapadat!$R128,0)</f>
        <v>0</v>
      </c>
      <c r="S128" s="14">
        <f t="shared" si="91"/>
        <v>0</v>
      </c>
      <c r="T128" s="14">
        <f t="shared" si="92"/>
        <v>0</v>
      </c>
      <c r="U128" s="14">
        <f t="shared" si="93"/>
        <v>0</v>
      </c>
      <c r="V128" s="14">
        <f t="shared" si="94"/>
        <v>0</v>
      </c>
      <c r="W128" s="14">
        <f t="shared" si="95"/>
        <v>0</v>
      </c>
      <c r="X128" s="14">
        <f t="shared" si="96"/>
        <v>0</v>
      </c>
      <c r="Z128" s="56">
        <f t="shared" si="162"/>
        <v>0</v>
      </c>
      <c r="AA128" s="14">
        <f>Szilv($P$2,Eredmény!$H$3,Q128)</f>
        <v>0</v>
      </c>
      <c r="AB128" s="14">
        <f t="shared" si="97"/>
        <v>0</v>
      </c>
      <c r="AC128" s="14">
        <f t="shared" si="98"/>
        <v>0</v>
      </c>
      <c r="AE128" s="14">
        <f>IF($AD$2=Alapadat!$P128,Alapadat!$Q128,0)</f>
        <v>0</v>
      </c>
      <c r="AF128" s="14">
        <f>IF($AD$2=Alapadat!$P128,Alapadat!$R128,0)</f>
        <v>0</v>
      </c>
      <c r="AG128" s="14">
        <f t="shared" si="99"/>
        <v>0</v>
      </c>
      <c r="AH128" s="14">
        <f t="shared" si="100"/>
        <v>0</v>
      </c>
      <c r="AI128" s="14">
        <f t="shared" si="101"/>
        <v>0</v>
      </c>
      <c r="AJ128" s="14">
        <f t="shared" si="102"/>
        <v>0</v>
      </c>
      <c r="AK128" s="14">
        <f t="shared" si="103"/>
        <v>0</v>
      </c>
      <c r="AL128" s="14">
        <f t="shared" si="104"/>
        <v>0</v>
      </c>
      <c r="AN128" s="56">
        <f t="shared" si="105"/>
        <v>0</v>
      </c>
      <c r="AO128" s="14">
        <f>Szilv($AD$2,Eredmény!$H$3,AE128)</f>
        <v>0</v>
      </c>
      <c r="AP128" s="14">
        <f t="shared" si="106"/>
        <v>0</v>
      </c>
      <c r="AQ128" s="14">
        <f t="shared" si="107"/>
        <v>0</v>
      </c>
      <c r="AS128" s="14">
        <f>IF($AR$2=Alapadat!$P128,Alapadat!$Q128,0)</f>
        <v>0</v>
      </c>
      <c r="AT128" s="14">
        <f>IF($AR$2=Alapadat!$P128,Alapadat!$R128,0)</f>
        <v>0</v>
      </c>
      <c r="AU128" s="14">
        <f t="shared" si="108"/>
        <v>0</v>
      </c>
      <c r="AV128" s="14">
        <f t="shared" si="109"/>
        <v>0</v>
      </c>
      <c r="AW128" s="14">
        <f t="shared" si="110"/>
        <v>0</v>
      </c>
      <c r="AX128" s="14">
        <f t="shared" si="111"/>
        <v>0</v>
      </c>
      <c r="AY128" s="14">
        <f t="shared" si="112"/>
        <v>0</v>
      </c>
      <c r="AZ128" s="14">
        <f t="shared" si="113"/>
        <v>0</v>
      </c>
      <c r="BB128" s="56">
        <f t="shared" si="114"/>
        <v>0</v>
      </c>
      <c r="BC128" s="14">
        <f>Szilv($AR$2,Eredmény!$H$3,AS128)</f>
        <v>0</v>
      </c>
      <c r="BD128" s="14">
        <f t="shared" si="115"/>
        <v>0</v>
      </c>
      <c r="BE128" s="14">
        <f t="shared" si="116"/>
        <v>0</v>
      </c>
      <c r="BG128" s="14">
        <f>IF($BF$2=Alapadat!$P128,Alapadat!$Q128,0)</f>
        <v>0</v>
      </c>
      <c r="BH128" s="14">
        <f>IF($BF$2=Alapadat!$P128,Alapadat!$R128,0)</f>
        <v>0</v>
      </c>
      <c r="BI128" s="14">
        <f t="shared" si="117"/>
        <v>0</v>
      </c>
      <c r="BJ128" s="14">
        <f t="shared" si="118"/>
        <v>0</v>
      </c>
      <c r="BK128" s="14">
        <f t="shared" si="119"/>
        <v>0</v>
      </c>
      <c r="BL128" s="14">
        <f t="shared" si="120"/>
        <v>0</v>
      </c>
      <c r="BM128" s="14">
        <f t="shared" si="121"/>
        <v>0</v>
      </c>
      <c r="BN128" s="14">
        <f t="shared" si="122"/>
        <v>0</v>
      </c>
      <c r="BP128" s="56">
        <f t="shared" si="123"/>
        <v>0</v>
      </c>
      <c r="BQ128" s="14">
        <f>Szilv($BF$2,Eredmény!$H$3,BG128)</f>
        <v>0</v>
      </c>
      <c r="BR128" s="14">
        <f t="shared" si="124"/>
        <v>0</v>
      </c>
      <c r="BS128" s="14">
        <f t="shared" si="125"/>
        <v>0</v>
      </c>
      <c r="BV128" s="14">
        <f>IF($BU$2=Alapadat!$P128,Alapadat!$Q128,0)</f>
        <v>0</v>
      </c>
      <c r="BW128" s="14">
        <f>IF($BU$2=Alapadat!$P128,Alapadat!$R128,0)</f>
        <v>0</v>
      </c>
      <c r="BX128" s="14">
        <f t="shared" si="126"/>
        <v>0</v>
      </c>
      <c r="BY128" s="14">
        <f t="shared" si="127"/>
        <v>0</v>
      </c>
      <c r="BZ128" s="14">
        <f t="shared" si="128"/>
        <v>0</v>
      </c>
      <c r="CA128" s="14">
        <f t="shared" si="129"/>
        <v>0</v>
      </c>
      <c r="CB128" s="14">
        <f t="shared" si="130"/>
        <v>0</v>
      </c>
      <c r="CC128" s="14">
        <f t="shared" si="131"/>
        <v>0</v>
      </c>
      <c r="CE128" s="56">
        <f t="shared" si="132"/>
        <v>0</v>
      </c>
      <c r="CF128" s="14">
        <f>Szilv($BU$2,Eredmény!$H$3,BV128)</f>
        <v>0</v>
      </c>
      <c r="CG128" s="14">
        <f t="shared" si="133"/>
        <v>0</v>
      </c>
      <c r="CH128" s="14">
        <f t="shared" si="134"/>
        <v>0</v>
      </c>
      <c r="CK128" s="14">
        <f>IF($CJ$2=Alapadat!$P128,Alapadat!$Q128,0)</f>
        <v>0</v>
      </c>
      <c r="CL128" s="14">
        <f>IF($CJ$2=Alapadat!$P128,Alapadat!$R128,0)</f>
        <v>0</v>
      </c>
      <c r="CM128" s="14">
        <f t="shared" si="135"/>
        <v>0</v>
      </c>
      <c r="CN128" s="14">
        <f t="shared" si="136"/>
        <v>0</v>
      </c>
      <c r="CO128" s="14">
        <f t="shared" si="137"/>
        <v>0</v>
      </c>
      <c r="CP128" s="14">
        <f t="shared" si="138"/>
        <v>0</v>
      </c>
      <c r="CQ128" s="14">
        <f t="shared" si="139"/>
        <v>0</v>
      </c>
      <c r="CR128" s="14">
        <f t="shared" si="140"/>
        <v>0</v>
      </c>
      <c r="CT128" s="56">
        <f t="shared" si="141"/>
        <v>0</v>
      </c>
      <c r="CU128" s="14">
        <f>Szilv($CJ$2,Eredmény!$H$3,CK128)</f>
        <v>0</v>
      </c>
      <c r="CV128" s="14">
        <f t="shared" si="142"/>
        <v>0</v>
      </c>
      <c r="CW128" s="14">
        <f t="shared" si="143"/>
        <v>0</v>
      </c>
      <c r="CZ128" s="14">
        <f>IF($CY$2=Alapadat!$P128,Alapadat!$Q128,0)</f>
        <v>0</v>
      </c>
      <c r="DA128" s="14">
        <f>IF($CY$2=Alapadat!$P128,Alapadat!$R128,0)</f>
        <v>0</v>
      </c>
      <c r="DB128" s="14">
        <f t="shared" si="144"/>
        <v>0</v>
      </c>
      <c r="DC128" s="14">
        <f t="shared" si="145"/>
        <v>0</v>
      </c>
      <c r="DD128" s="14">
        <f t="shared" si="146"/>
        <v>0</v>
      </c>
      <c r="DE128" s="14">
        <f t="shared" si="147"/>
        <v>0</v>
      </c>
      <c r="DF128" s="14">
        <f t="shared" si="148"/>
        <v>0</v>
      </c>
      <c r="DG128" s="14">
        <f t="shared" si="149"/>
        <v>0</v>
      </c>
      <c r="DI128" s="56">
        <f t="shared" si="150"/>
        <v>0</v>
      </c>
      <c r="DJ128" s="14">
        <f>Szilv($CY$2,Eredmény!$H$3,CZ128)</f>
        <v>0</v>
      </c>
      <c r="DK128" s="14">
        <f t="shared" si="151"/>
        <v>0</v>
      </c>
      <c r="DL128" s="14">
        <f t="shared" si="152"/>
        <v>0</v>
      </c>
      <c r="DO128" s="14">
        <f>IF($DN$2=Alapadat!$P128,Alapadat!$Q128,0)</f>
        <v>0</v>
      </c>
      <c r="DP128" s="14">
        <f>IF($DN$2=Alapadat!$P128,Alapadat!$R128,0)</f>
        <v>0</v>
      </c>
      <c r="DQ128" s="14">
        <f t="shared" si="153"/>
        <v>0</v>
      </c>
      <c r="DR128" s="14">
        <f t="shared" si="154"/>
        <v>0</v>
      </c>
      <c r="DS128" s="14">
        <f t="shared" si="155"/>
        <v>0</v>
      </c>
      <c r="DT128" s="14">
        <f t="shared" si="156"/>
        <v>0</v>
      </c>
      <c r="DU128" s="14">
        <f t="shared" si="157"/>
        <v>0</v>
      </c>
      <c r="DV128" s="14">
        <f t="shared" si="158"/>
        <v>0</v>
      </c>
      <c r="DX128" s="56">
        <f t="shared" si="159"/>
        <v>0</v>
      </c>
      <c r="DY128" s="14">
        <f>Szilv($DN$2,Eredmény!$H$3,DO128)</f>
        <v>0</v>
      </c>
      <c r="DZ128" s="14">
        <f t="shared" si="160"/>
        <v>0</v>
      </c>
      <c r="EA128" s="14">
        <f t="shared" si="161"/>
        <v>0</v>
      </c>
    </row>
    <row r="129" spans="2:131">
      <c r="B129" s="14">
        <f>IF($A$2=Alapadat!$P129,Alapadat!$Q129,0)</f>
        <v>0</v>
      </c>
      <c r="C129" s="14">
        <f>IF($A$2=Alapadat!$P129,Alapadat!$R129,0)</f>
        <v>0</v>
      </c>
      <c r="D129" s="14">
        <f t="shared" si="82"/>
        <v>0</v>
      </c>
      <c r="E129" s="14">
        <f t="shared" si="83"/>
        <v>0</v>
      </c>
      <c r="F129" s="14">
        <f t="shared" si="84"/>
        <v>0</v>
      </c>
      <c r="G129" s="14">
        <f t="shared" si="85"/>
        <v>0</v>
      </c>
      <c r="H129" s="14">
        <f t="shared" si="86"/>
        <v>0</v>
      </c>
      <c r="I129" s="14">
        <f t="shared" si="87"/>
        <v>0</v>
      </c>
      <c r="L129" s="56">
        <f t="shared" si="88"/>
        <v>0</v>
      </c>
      <c r="M129" s="14">
        <f>Szilv($A$2,Eredmény!$H$3,B129)</f>
        <v>0</v>
      </c>
      <c r="N129" s="14">
        <f t="shared" si="89"/>
        <v>0</v>
      </c>
      <c r="O129" s="14">
        <f t="shared" si="90"/>
        <v>0</v>
      </c>
      <c r="Q129" s="14">
        <f>IF($P$2=Alapadat!$P129,Alapadat!$Q129,0)</f>
        <v>0</v>
      </c>
      <c r="R129" s="14">
        <f>IF($P$2=Alapadat!$P129,Alapadat!$R129,0)</f>
        <v>0</v>
      </c>
      <c r="S129" s="14">
        <f t="shared" si="91"/>
        <v>0</v>
      </c>
      <c r="T129" s="14">
        <f t="shared" si="92"/>
        <v>0</v>
      </c>
      <c r="U129" s="14">
        <f t="shared" si="93"/>
        <v>0</v>
      </c>
      <c r="V129" s="14">
        <f t="shared" si="94"/>
        <v>0</v>
      </c>
      <c r="W129" s="14">
        <f t="shared" si="95"/>
        <v>0</v>
      </c>
      <c r="X129" s="14">
        <f t="shared" si="96"/>
        <v>0</v>
      </c>
      <c r="Z129" s="56">
        <f t="shared" si="162"/>
        <v>0</v>
      </c>
      <c r="AA129" s="14">
        <f>Szilv($P$2,Eredmény!$H$3,Q129)</f>
        <v>0</v>
      </c>
      <c r="AB129" s="14">
        <f t="shared" si="97"/>
        <v>0</v>
      </c>
      <c r="AC129" s="14">
        <f t="shared" si="98"/>
        <v>0</v>
      </c>
      <c r="AE129" s="14">
        <f>IF($AD$2=Alapadat!$P129,Alapadat!$Q129,0)</f>
        <v>0</v>
      </c>
      <c r="AF129" s="14">
        <f>IF($AD$2=Alapadat!$P129,Alapadat!$R129,0)</f>
        <v>0</v>
      </c>
      <c r="AG129" s="14">
        <f t="shared" si="99"/>
        <v>0</v>
      </c>
      <c r="AH129" s="14">
        <f t="shared" si="100"/>
        <v>0</v>
      </c>
      <c r="AI129" s="14">
        <f t="shared" si="101"/>
        <v>0</v>
      </c>
      <c r="AJ129" s="14">
        <f t="shared" si="102"/>
        <v>0</v>
      </c>
      <c r="AK129" s="14">
        <f t="shared" si="103"/>
        <v>0</v>
      </c>
      <c r="AL129" s="14">
        <f t="shared" si="104"/>
        <v>0</v>
      </c>
      <c r="AN129" s="56">
        <f t="shared" si="105"/>
        <v>0</v>
      </c>
      <c r="AO129" s="14">
        <f>Szilv($AD$2,Eredmény!$H$3,AE129)</f>
        <v>0</v>
      </c>
      <c r="AP129" s="14">
        <f t="shared" si="106"/>
        <v>0</v>
      </c>
      <c r="AQ129" s="14">
        <f t="shared" si="107"/>
        <v>0</v>
      </c>
      <c r="AS129" s="14">
        <f>IF($AR$2=Alapadat!$P129,Alapadat!$Q129,0)</f>
        <v>0</v>
      </c>
      <c r="AT129" s="14">
        <f>IF($AR$2=Alapadat!$P129,Alapadat!$R129,0)</f>
        <v>0</v>
      </c>
      <c r="AU129" s="14">
        <f t="shared" si="108"/>
        <v>0</v>
      </c>
      <c r="AV129" s="14">
        <f t="shared" si="109"/>
        <v>0</v>
      </c>
      <c r="AW129" s="14">
        <f t="shared" si="110"/>
        <v>0</v>
      </c>
      <c r="AX129" s="14">
        <f t="shared" si="111"/>
        <v>0</v>
      </c>
      <c r="AY129" s="14">
        <f t="shared" si="112"/>
        <v>0</v>
      </c>
      <c r="AZ129" s="14">
        <f t="shared" si="113"/>
        <v>0</v>
      </c>
      <c r="BB129" s="56">
        <f t="shared" si="114"/>
        <v>0</v>
      </c>
      <c r="BC129" s="14">
        <f>Szilv($AR$2,Eredmény!$H$3,AS129)</f>
        <v>0</v>
      </c>
      <c r="BD129" s="14">
        <f t="shared" si="115"/>
        <v>0</v>
      </c>
      <c r="BE129" s="14">
        <f t="shared" si="116"/>
        <v>0</v>
      </c>
      <c r="BG129" s="14">
        <f>IF($BF$2=Alapadat!$P129,Alapadat!$Q129,0)</f>
        <v>0</v>
      </c>
      <c r="BH129" s="14">
        <f>IF($BF$2=Alapadat!$P129,Alapadat!$R129,0)</f>
        <v>0</v>
      </c>
      <c r="BI129" s="14">
        <f t="shared" si="117"/>
        <v>0</v>
      </c>
      <c r="BJ129" s="14">
        <f t="shared" si="118"/>
        <v>0</v>
      </c>
      <c r="BK129" s="14">
        <f t="shared" si="119"/>
        <v>0</v>
      </c>
      <c r="BL129" s="14">
        <f t="shared" si="120"/>
        <v>0</v>
      </c>
      <c r="BM129" s="14">
        <f t="shared" si="121"/>
        <v>0</v>
      </c>
      <c r="BN129" s="14">
        <f t="shared" si="122"/>
        <v>0</v>
      </c>
      <c r="BP129" s="56">
        <f t="shared" si="123"/>
        <v>0</v>
      </c>
      <c r="BQ129" s="14">
        <f>Szilv($BF$2,Eredmény!$H$3,BG129)</f>
        <v>0</v>
      </c>
      <c r="BR129" s="14">
        <f t="shared" si="124"/>
        <v>0</v>
      </c>
      <c r="BS129" s="14">
        <f t="shared" si="125"/>
        <v>0</v>
      </c>
      <c r="BV129" s="14">
        <f>IF($BU$2=Alapadat!$P129,Alapadat!$Q129,0)</f>
        <v>0</v>
      </c>
      <c r="BW129" s="14">
        <f>IF($BU$2=Alapadat!$P129,Alapadat!$R129,0)</f>
        <v>0</v>
      </c>
      <c r="BX129" s="14">
        <f t="shared" si="126"/>
        <v>0</v>
      </c>
      <c r="BY129" s="14">
        <f t="shared" si="127"/>
        <v>0</v>
      </c>
      <c r="BZ129" s="14">
        <f t="shared" si="128"/>
        <v>0</v>
      </c>
      <c r="CA129" s="14">
        <f t="shared" si="129"/>
        <v>0</v>
      </c>
      <c r="CB129" s="14">
        <f t="shared" si="130"/>
        <v>0</v>
      </c>
      <c r="CC129" s="14">
        <f t="shared" si="131"/>
        <v>0</v>
      </c>
      <c r="CE129" s="56">
        <f t="shared" si="132"/>
        <v>0</v>
      </c>
      <c r="CF129" s="14">
        <f>Szilv($BU$2,Eredmény!$H$3,BV129)</f>
        <v>0</v>
      </c>
      <c r="CG129" s="14">
        <f t="shared" si="133"/>
        <v>0</v>
      </c>
      <c r="CH129" s="14">
        <f t="shared" si="134"/>
        <v>0</v>
      </c>
      <c r="CK129" s="14">
        <f>IF($CJ$2=Alapadat!$P129,Alapadat!$Q129,0)</f>
        <v>0</v>
      </c>
      <c r="CL129" s="14">
        <f>IF($CJ$2=Alapadat!$P129,Alapadat!$R129,0)</f>
        <v>0</v>
      </c>
      <c r="CM129" s="14">
        <f t="shared" si="135"/>
        <v>0</v>
      </c>
      <c r="CN129" s="14">
        <f t="shared" si="136"/>
        <v>0</v>
      </c>
      <c r="CO129" s="14">
        <f t="shared" si="137"/>
        <v>0</v>
      </c>
      <c r="CP129" s="14">
        <f t="shared" si="138"/>
        <v>0</v>
      </c>
      <c r="CQ129" s="14">
        <f t="shared" si="139"/>
        <v>0</v>
      </c>
      <c r="CR129" s="14">
        <f t="shared" si="140"/>
        <v>0</v>
      </c>
      <c r="CT129" s="56">
        <f t="shared" si="141"/>
        <v>0</v>
      </c>
      <c r="CU129" s="14">
        <f>Szilv($CJ$2,Eredmény!$H$3,CK129)</f>
        <v>0</v>
      </c>
      <c r="CV129" s="14">
        <f t="shared" si="142"/>
        <v>0</v>
      </c>
      <c r="CW129" s="14">
        <f t="shared" si="143"/>
        <v>0</v>
      </c>
      <c r="CZ129" s="14">
        <f>IF($CY$2=Alapadat!$P129,Alapadat!$Q129,0)</f>
        <v>0</v>
      </c>
      <c r="DA129" s="14">
        <f>IF($CY$2=Alapadat!$P129,Alapadat!$R129,0)</f>
        <v>0</v>
      </c>
      <c r="DB129" s="14">
        <f t="shared" si="144"/>
        <v>0</v>
      </c>
      <c r="DC129" s="14">
        <f t="shared" si="145"/>
        <v>0</v>
      </c>
      <c r="DD129" s="14">
        <f t="shared" si="146"/>
        <v>0</v>
      </c>
      <c r="DE129" s="14">
        <f t="shared" si="147"/>
        <v>0</v>
      </c>
      <c r="DF129" s="14">
        <f t="shared" si="148"/>
        <v>0</v>
      </c>
      <c r="DG129" s="14">
        <f t="shared" si="149"/>
        <v>0</v>
      </c>
      <c r="DI129" s="56">
        <f t="shared" si="150"/>
        <v>0</v>
      </c>
      <c r="DJ129" s="14">
        <f>Szilv($CY$2,Eredmény!$H$3,CZ129)</f>
        <v>0</v>
      </c>
      <c r="DK129" s="14">
        <f t="shared" si="151"/>
        <v>0</v>
      </c>
      <c r="DL129" s="14">
        <f t="shared" si="152"/>
        <v>0</v>
      </c>
      <c r="DO129" s="14">
        <f>IF($DN$2=Alapadat!$P129,Alapadat!$Q129,0)</f>
        <v>0</v>
      </c>
      <c r="DP129" s="14">
        <f>IF($DN$2=Alapadat!$P129,Alapadat!$R129,0)</f>
        <v>0</v>
      </c>
      <c r="DQ129" s="14">
        <f t="shared" si="153"/>
        <v>0</v>
      </c>
      <c r="DR129" s="14">
        <f t="shared" si="154"/>
        <v>0</v>
      </c>
      <c r="DS129" s="14">
        <f t="shared" si="155"/>
        <v>0</v>
      </c>
      <c r="DT129" s="14">
        <f t="shared" si="156"/>
        <v>0</v>
      </c>
      <c r="DU129" s="14">
        <f t="shared" si="157"/>
        <v>0</v>
      </c>
      <c r="DV129" s="14">
        <f t="shared" si="158"/>
        <v>0</v>
      </c>
      <c r="DX129" s="56">
        <f t="shared" si="159"/>
        <v>0</v>
      </c>
      <c r="DY129" s="14">
        <f>Szilv($DN$2,Eredmény!$H$3,DO129)</f>
        <v>0</v>
      </c>
      <c r="DZ129" s="14">
        <f t="shared" si="160"/>
        <v>0</v>
      </c>
      <c r="EA129" s="14">
        <f t="shared" si="161"/>
        <v>0</v>
      </c>
    </row>
    <row r="130" spans="2:131">
      <c r="B130" s="14">
        <f>IF($A$2=Alapadat!$P130,Alapadat!$Q130,0)</f>
        <v>0</v>
      </c>
      <c r="C130" s="14">
        <f>IF($A$2=Alapadat!$P130,Alapadat!$R130,0)</f>
        <v>0</v>
      </c>
      <c r="D130" s="14">
        <f t="shared" si="82"/>
        <v>0</v>
      </c>
      <c r="E130" s="14">
        <f t="shared" si="83"/>
        <v>0</v>
      </c>
      <c r="F130" s="14">
        <f t="shared" si="84"/>
        <v>0</v>
      </c>
      <c r="G130" s="14">
        <f t="shared" si="85"/>
        <v>0</v>
      </c>
      <c r="H130" s="14">
        <f t="shared" si="86"/>
        <v>0</v>
      </c>
      <c r="I130" s="14">
        <f t="shared" si="87"/>
        <v>0</v>
      </c>
      <c r="L130" s="56">
        <f t="shared" si="88"/>
        <v>0</v>
      </c>
      <c r="M130" s="14">
        <f>Szilv($A$2,Eredmény!$H$3,B130)</f>
        <v>0</v>
      </c>
      <c r="N130" s="14">
        <f t="shared" si="89"/>
        <v>0</v>
      </c>
      <c r="O130" s="14">
        <f t="shared" si="90"/>
        <v>0</v>
      </c>
      <c r="Q130" s="14">
        <f>IF($P$2=Alapadat!$P130,Alapadat!$Q130,0)</f>
        <v>0</v>
      </c>
      <c r="R130" s="14">
        <f>IF($P$2=Alapadat!$P130,Alapadat!$R130,0)</f>
        <v>0</v>
      </c>
      <c r="S130" s="14">
        <f t="shared" si="91"/>
        <v>0</v>
      </c>
      <c r="T130" s="14">
        <f t="shared" si="92"/>
        <v>0</v>
      </c>
      <c r="U130" s="14">
        <f t="shared" si="93"/>
        <v>0</v>
      </c>
      <c r="V130" s="14">
        <f t="shared" si="94"/>
        <v>0</v>
      </c>
      <c r="W130" s="14">
        <f t="shared" si="95"/>
        <v>0</v>
      </c>
      <c r="X130" s="14">
        <f t="shared" si="96"/>
        <v>0</v>
      </c>
      <c r="Z130" s="56">
        <f t="shared" si="162"/>
        <v>0</v>
      </c>
      <c r="AA130" s="14">
        <f>Szilv($P$2,Eredmény!$H$3,Q130)</f>
        <v>0</v>
      </c>
      <c r="AB130" s="14">
        <f t="shared" si="97"/>
        <v>0</v>
      </c>
      <c r="AC130" s="14">
        <f t="shared" si="98"/>
        <v>0</v>
      </c>
      <c r="AE130" s="14">
        <f>IF($AD$2=Alapadat!$P130,Alapadat!$Q130,0)</f>
        <v>0</v>
      </c>
      <c r="AF130" s="14">
        <f>IF($AD$2=Alapadat!$P130,Alapadat!$R130,0)</f>
        <v>0</v>
      </c>
      <c r="AG130" s="14">
        <f t="shared" si="99"/>
        <v>0</v>
      </c>
      <c r="AH130" s="14">
        <f t="shared" si="100"/>
        <v>0</v>
      </c>
      <c r="AI130" s="14">
        <f t="shared" si="101"/>
        <v>0</v>
      </c>
      <c r="AJ130" s="14">
        <f t="shared" si="102"/>
        <v>0</v>
      </c>
      <c r="AK130" s="14">
        <f t="shared" si="103"/>
        <v>0</v>
      </c>
      <c r="AL130" s="14">
        <f t="shared" si="104"/>
        <v>0</v>
      </c>
      <c r="AN130" s="56">
        <f t="shared" si="105"/>
        <v>0</v>
      </c>
      <c r="AO130" s="14">
        <f>Szilv($AD$2,Eredmény!$H$3,AE130)</f>
        <v>0</v>
      </c>
      <c r="AP130" s="14">
        <f t="shared" si="106"/>
        <v>0</v>
      </c>
      <c r="AQ130" s="14">
        <f t="shared" si="107"/>
        <v>0</v>
      </c>
      <c r="AS130" s="14">
        <f>IF($AR$2=Alapadat!$P130,Alapadat!$Q130,0)</f>
        <v>0</v>
      </c>
      <c r="AT130" s="14">
        <f>IF($AR$2=Alapadat!$P130,Alapadat!$R130,0)</f>
        <v>0</v>
      </c>
      <c r="AU130" s="14">
        <f t="shared" si="108"/>
        <v>0</v>
      </c>
      <c r="AV130" s="14">
        <f t="shared" si="109"/>
        <v>0</v>
      </c>
      <c r="AW130" s="14">
        <f t="shared" si="110"/>
        <v>0</v>
      </c>
      <c r="AX130" s="14">
        <f t="shared" si="111"/>
        <v>0</v>
      </c>
      <c r="AY130" s="14">
        <f t="shared" si="112"/>
        <v>0</v>
      </c>
      <c r="AZ130" s="14">
        <f t="shared" si="113"/>
        <v>0</v>
      </c>
      <c r="BB130" s="56">
        <f t="shared" si="114"/>
        <v>0</v>
      </c>
      <c r="BC130" s="14">
        <f>Szilv($AR$2,Eredmény!$H$3,AS130)</f>
        <v>0</v>
      </c>
      <c r="BD130" s="14">
        <f t="shared" si="115"/>
        <v>0</v>
      </c>
      <c r="BE130" s="14">
        <f t="shared" si="116"/>
        <v>0</v>
      </c>
      <c r="BG130" s="14">
        <f>IF($BF$2=Alapadat!$P130,Alapadat!$Q130,0)</f>
        <v>0</v>
      </c>
      <c r="BH130" s="14">
        <f>IF($BF$2=Alapadat!$P130,Alapadat!$R130,0)</f>
        <v>0</v>
      </c>
      <c r="BI130" s="14">
        <f t="shared" si="117"/>
        <v>0</v>
      </c>
      <c r="BJ130" s="14">
        <f t="shared" si="118"/>
        <v>0</v>
      </c>
      <c r="BK130" s="14">
        <f t="shared" si="119"/>
        <v>0</v>
      </c>
      <c r="BL130" s="14">
        <f t="shared" si="120"/>
        <v>0</v>
      </c>
      <c r="BM130" s="14">
        <f t="shared" si="121"/>
        <v>0</v>
      </c>
      <c r="BN130" s="14">
        <f t="shared" si="122"/>
        <v>0</v>
      </c>
      <c r="BP130" s="56">
        <f t="shared" si="123"/>
        <v>0</v>
      </c>
      <c r="BQ130" s="14">
        <f>Szilv($BF$2,Eredmény!$H$3,BG130)</f>
        <v>0</v>
      </c>
      <c r="BR130" s="14">
        <f t="shared" si="124"/>
        <v>0</v>
      </c>
      <c r="BS130" s="14">
        <f t="shared" si="125"/>
        <v>0</v>
      </c>
      <c r="BV130" s="14">
        <f>IF($BU$2=Alapadat!$P130,Alapadat!$Q130,0)</f>
        <v>0</v>
      </c>
      <c r="BW130" s="14">
        <f>IF($BU$2=Alapadat!$P130,Alapadat!$R130,0)</f>
        <v>0</v>
      </c>
      <c r="BX130" s="14">
        <f t="shared" si="126"/>
        <v>0</v>
      </c>
      <c r="BY130" s="14">
        <f t="shared" si="127"/>
        <v>0</v>
      </c>
      <c r="BZ130" s="14">
        <f t="shared" si="128"/>
        <v>0</v>
      </c>
      <c r="CA130" s="14">
        <f t="shared" si="129"/>
        <v>0</v>
      </c>
      <c r="CB130" s="14">
        <f t="shared" si="130"/>
        <v>0</v>
      </c>
      <c r="CC130" s="14">
        <f t="shared" si="131"/>
        <v>0</v>
      </c>
      <c r="CE130" s="56">
        <f t="shared" si="132"/>
        <v>0</v>
      </c>
      <c r="CF130" s="14">
        <f>Szilv($BU$2,Eredmény!$H$3,BV130)</f>
        <v>0</v>
      </c>
      <c r="CG130" s="14">
        <f t="shared" si="133"/>
        <v>0</v>
      </c>
      <c r="CH130" s="14">
        <f t="shared" si="134"/>
        <v>0</v>
      </c>
      <c r="CK130" s="14">
        <f>IF($CJ$2=Alapadat!$P130,Alapadat!$Q130,0)</f>
        <v>0</v>
      </c>
      <c r="CL130" s="14">
        <f>IF($CJ$2=Alapadat!$P130,Alapadat!$R130,0)</f>
        <v>0</v>
      </c>
      <c r="CM130" s="14">
        <f t="shared" si="135"/>
        <v>0</v>
      </c>
      <c r="CN130" s="14">
        <f t="shared" si="136"/>
        <v>0</v>
      </c>
      <c r="CO130" s="14">
        <f t="shared" si="137"/>
        <v>0</v>
      </c>
      <c r="CP130" s="14">
        <f t="shared" si="138"/>
        <v>0</v>
      </c>
      <c r="CQ130" s="14">
        <f t="shared" si="139"/>
        <v>0</v>
      </c>
      <c r="CR130" s="14">
        <f t="shared" si="140"/>
        <v>0</v>
      </c>
      <c r="CT130" s="56">
        <f t="shared" si="141"/>
        <v>0</v>
      </c>
      <c r="CU130" s="14">
        <f>Szilv($CJ$2,Eredmény!$H$3,CK130)</f>
        <v>0</v>
      </c>
      <c r="CV130" s="14">
        <f t="shared" si="142"/>
        <v>0</v>
      </c>
      <c r="CW130" s="14">
        <f t="shared" si="143"/>
        <v>0</v>
      </c>
      <c r="CZ130" s="14">
        <f>IF($CY$2=Alapadat!$P130,Alapadat!$Q130,0)</f>
        <v>0</v>
      </c>
      <c r="DA130" s="14">
        <f>IF($CY$2=Alapadat!$P130,Alapadat!$R130,0)</f>
        <v>0</v>
      </c>
      <c r="DB130" s="14">
        <f t="shared" si="144"/>
        <v>0</v>
      </c>
      <c r="DC130" s="14">
        <f t="shared" si="145"/>
        <v>0</v>
      </c>
      <c r="DD130" s="14">
        <f t="shared" si="146"/>
        <v>0</v>
      </c>
      <c r="DE130" s="14">
        <f t="shared" si="147"/>
        <v>0</v>
      </c>
      <c r="DF130" s="14">
        <f t="shared" si="148"/>
        <v>0</v>
      </c>
      <c r="DG130" s="14">
        <f t="shared" si="149"/>
        <v>0</v>
      </c>
      <c r="DI130" s="56">
        <f t="shared" si="150"/>
        <v>0</v>
      </c>
      <c r="DJ130" s="14">
        <f>Szilv($CY$2,Eredmény!$H$3,CZ130)</f>
        <v>0</v>
      </c>
      <c r="DK130" s="14">
        <f t="shared" si="151"/>
        <v>0</v>
      </c>
      <c r="DL130" s="14">
        <f t="shared" si="152"/>
        <v>0</v>
      </c>
      <c r="DO130" s="14">
        <f>IF($DN$2=Alapadat!$P130,Alapadat!$Q130,0)</f>
        <v>0</v>
      </c>
      <c r="DP130" s="14">
        <f>IF($DN$2=Alapadat!$P130,Alapadat!$R130,0)</f>
        <v>0</v>
      </c>
      <c r="DQ130" s="14">
        <f t="shared" si="153"/>
        <v>0</v>
      </c>
      <c r="DR130" s="14">
        <f t="shared" si="154"/>
        <v>0</v>
      </c>
      <c r="DS130" s="14">
        <f t="shared" si="155"/>
        <v>0</v>
      </c>
      <c r="DT130" s="14">
        <f t="shared" si="156"/>
        <v>0</v>
      </c>
      <c r="DU130" s="14">
        <f t="shared" si="157"/>
        <v>0</v>
      </c>
      <c r="DV130" s="14">
        <f t="shared" si="158"/>
        <v>0</v>
      </c>
      <c r="DX130" s="56">
        <f t="shared" si="159"/>
        <v>0</v>
      </c>
      <c r="DY130" s="14">
        <f>Szilv($DN$2,Eredmény!$H$3,DO130)</f>
        <v>0</v>
      </c>
      <c r="DZ130" s="14">
        <f t="shared" si="160"/>
        <v>0</v>
      </c>
      <c r="EA130" s="14">
        <f t="shared" si="161"/>
        <v>0</v>
      </c>
    </row>
    <row r="131" spans="2:131">
      <c r="B131" s="14">
        <f>IF($A$2=Alapadat!$P131,Alapadat!$Q131,0)</f>
        <v>0</v>
      </c>
      <c r="C131" s="14">
        <f>IF($A$2=Alapadat!$P131,Alapadat!$R131,0)</f>
        <v>0</v>
      </c>
      <c r="D131" s="14">
        <f t="shared" ref="D131:D194" si="163">IF(C131&gt;0,B131,0)</f>
        <v>0</v>
      </c>
      <c r="E131" s="14">
        <f t="shared" ref="E131:E194" si="164">IF(C131&gt;0,LN(B131),0)</f>
        <v>0</v>
      </c>
      <c r="F131" s="14">
        <f t="shared" ref="F131:F194" si="165">(E131^2)</f>
        <v>0</v>
      </c>
      <c r="G131" s="14">
        <f t="shared" ref="G131:G194" si="166">(C131^2)</f>
        <v>0</v>
      </c>
      <c r="H131" s="14">
        <f t="shared" ref="H131:H194" si="167">(E131*C131)</f>
        <v>0</v>
      </c>
      <c r="I131" s="14">
        <f t="shared" ref="I131:I194" si="168">IF(B131=0,0,IF(C131&gt;0,C131,IF(J$1&lt;2,0,($J$14+$J$11*LN(B131)))))</f>
        <v>0</v>
      </c>
      <c r="L131" s="56">
        <f t="shared" ref="L131:L194" si="169">(B131/200)^2*PI()</f>
        <v>0</v>
      </c>
      <c r="M131" s="14">
        <f>Szilv($A$2,Eredmény!$H$3,B131)</f>
        <v>0</v>
      </c>
      <c r="N131" s="14">
        <f t="shared" ref="N131:N194" si="170">skf_b2($A$2,B131,I131)</f>
        <v>0</v>
      </c>
      <c r="O131" s="14">
        <f t="shared" ref="O131:O194" si="171">IF(B131&gt;0,1,0)</f>
        <v>0</v>
      </c>
      <c r="Q131" s="14">
        <f>IF($P$2=Alapadat!$P131,Alapadat!$Q131,0)</f>
        <v>0</v>
      </c>
      <c r="R131" s="14">
        <f>IF($P$2=Alapadat!$P131,Alapadat!$R131,0)</f>
        <v>0</v>
      </c>
      <c r="S131" s="14">
        <f t="shared" ref="S131:S194" si="172">IF(R131&gt;0,Q131,0)</f>
        <v>0</v>
      </c>
      <c r="T131" s="14">
        <f t="shared" ref="T131:T194" si="173">IF(R131&gt;0,LN(Q131),0)</f>
        <v>0</v>
      </c>
      <c r="U131" s="14">
        <f t="shared" ref="U131:U194" si="174">(T131^2)</f>
        <v>0</v>
      </c>
      <c r="V131" s="14">
        <f t="shared" ref="V131:V194" si="175">(R131^2)</f>
        <v>0</v>
      </c>
      <c r="W131" s="14">
        <f t="shared" ref="W131:W194" si="176">(T131*R131)</f>
        <v>0</v>
      </c>
      <c r="X131" s="14">
        <f t="shared" ref="X131:X194" si="177">IF(Q131=0,0,IF(R131&gt;0,R131,IF(Y$1&lt;2,0,($Y$14+$Y$11*LN(Q131)))))</f>
        <v>0</v>
      </c>
      <c r="Z131" s="56">
        <f t="shared" si="162"/>
        <v>0</v>
      </c>
      <c r="AA131" s="14">
        <f>Szilv($P$2,Eredmény!$H$3,Q131)</f>
        <v>0</v>
      </c>
      <c r="AB131" s="14">
        <f t="shared" ref="AB131:AB194" si="178">skf_b2($P$2,Q131,X131)</f>
        <v>0</v>
      </c>
      <c r="AC131" s="14">
        <f t="shared" ref="AC131:AC194" si="179">IF(Q131&gt;0,1,0)</f>
        <v>0</v>
      </c>
      <c r="AE131" s="14">
        <f>IF($AD$2=Alapadat!$P131,Alapadat!$Q131,0)</f>
        <v>0</v>
      </c>
      <c r="AF131" s="14">
        <f>IF($AD$2=Alapadat!$P131,Alapadat!$R131,0)</f>
        <v>0</v>
      </c>
      <c r="AG131" s="14">
        <f t="shared" ref="AG131:AG194" si="180">IF(AF131&gt;0,AE131,0)</f>
        <v>0</v>
      </c>
      <c r="AH131" s="14">
        <f t="shared" ref="AH131:AH194" si="181">IF(AF131&gt;0,LN(AE131),0)</f>
        <v>0</v>
      </c>
      <c r="AI131" s="14">
        <f t="shared" ref="AI131:AI194" si="182">(AH131^2)</f>
        <v>0</v>
      </c>
      <c r="AJ131" s="14">
        <f t="shared" ref="AJ131:AJ194" si="183">(AF131^2)</f>
        <v>0</v>
      </c>
      <c r="AK131" s="14">
        <f t="shared" ref="AK131:AK194" si="184">(AH131*AF131)</f>
        <v>0</v>
      </c>
      <c r="AL131" s="14">
        <f t="shared" ref="AL131:AL194" si="185">IF(AE131=0,0,IF(AF131&gt;0,AF131,IF(AM$1&lt;2,0,($AM$14+$AM$11*LN(AE131)))))</f>
        <v>0</v>
      </c>
      <c r="AN131" s="56">
        <f t="shared" ref="AN131:AN194" si="186">(AE131/200)^2*PI()</f>
        <v>0</v>
      </c>
      <c r="AO131" s="14">
        <f>Szilv($AD$2,Eredmény!$H$3,AE131)</f>
        <v>0</v>
      </c>
      <c r="AP131" s="14">
        <f t="shared" ref="AP131:AP194" si="187">skf_b2($AD$2,AE131,AL131)</f>
        <v>0</v>
      </c>
      <c r="AQ131" s="14">
        <f t="shared" ref="AQ131:AQ194" si="188">IF(AE131&gt;0,1,0)</f>
        <v>0</v>
      </c>
      <c r="AS131" s="14">
        <f>IF($AR$2=Alapadat!$P131,Alapadat!$Q131,0)</f>
        <v>0</v>
      </c>
      <c r="AT131" s="14">
        <f>IF($AR$2=Alapadat!$P131,Alapadat!$R131,0)</f>
        <v>0</v>
      </c>
      <c r="AU131" s="14">
        <f t="shared" ref="AU131:AU194" si="189">IF(AT131&gt;0,AS131,0)</f>
        <v>0</v>
      </c>
      <c r="AV131" s="14">
        <f t="shared" ref="AV131:AV194" si="190">IF(AT131&gt;0,LN(AS131),0)</f>
        <v>0</v>
      </c>
      <c r="AW131" s="14">
        <f t="shared" ref="AW131:AW194" si="191">(AV131^2)</f>
        <v>0</v>
      </c>
      <c r="AX131" s="14">
        <f t="shared" ref="AX131:AX194" si="192">(AT131^2)</f>
        <v>0</v>
      </c>
      <c r="AY131" s="14">
        <f t="shared" ref="AY131:AY194" si="193">(AV131*AT131)</f>
        <v>0</v>
      </c>
      <c r="AZ131" s="14">
        <f t="shared" ref="AZ131:AZ194" si="194">IF(AS131=0,0,IF(AT131&gt;0,AT131,IF(BA$1&lt;2,0,($BA$14+$BA$11*LN(AS131)))))</f>
        <v>0</v>
      </c>
      <c r="BB131" s="56">
        <f t="shared" ref="BB131:BB194" si="195">(AS131/200)^2*PI()</f>
        <v>0</v>
      </c>
      <c r="BC131" s="14">
        <f>Szilv($AR$2,Eredmény!$H$3,AS131)</f>
        <v>0</v>
      </c>
      <c r="BD131" s="14">
        <f t="shared" ref="BD131:BD194" si="196">skf_b2($AR$2,AS131,AZ131)</f>
        <v>0</v>
      </c>
      <c r="BE131" s="14">
        <f t="shared" ref="BE131:BE194" si="197">IF(AS131&gt;0,1,0)</f>
        <v>0</v>
      </c>
      <c r="BG131" s="14">
        <f>IF($BF$2=Alapadat!$P131,Alapadat!$Q131,0)</f>
        <v>0</v>
      </c>
      <c r="BH131" s="14">
        <f>IF($BF$2=Alapadat!$P131,Alapadat!$R131,0)</f>
        <v>0</v>
      </c>
      <c r="BI131" s="14">
        <f t="shared" ref="BI131:BI194" si="198">IF(BH131&gt;0,BG131,0)</f>
        <v>0</v>
      </c>
      <c r="BJ131" s="14">
        <f t="shared" ref="BJ131:BJ194" si="199">IF(BH131&gt;0,LN(BG131),0)</f>
        <v>0</v>
      </c>
      <c r="BK131" s="14">
        <f t="shared" ref="BK131:BK194" si="200">(BJ131^2)</f>
        <v>0</v>
      </c>
      <c r="BL131" s="14">
        <f t="shared" ref="BL131:BL194" si="201">(BH131^2)</f>
        <v>0</v>
      </c>
      <c r="BM131" s="14">
        <f t="shared" ref="BM131:BM194" si="202">(BJ131*BH131)</f>
        <v>0</v>
      </c>
      <c r="BN131" s="14">
        <f t="shared" ref="BN131:BN194" si="203">IF(BG131=0,0,IF(BH131&gt;0,BH131,IF(BO$1&lt;2,0,($BO$14+$BO$11*LN(BG131)))))</f>
        <v>0</v>
      </c>
      <c r="BP131" s="56">
        <f t="shared" ref="BP131:BP194" si="204">(BG131/200)^2*PI()</f>
        <v>0</v>
      </c>
      <c r="BQ131" s="14">
        <f>Szilv($BF$2,Eredmény!$H$3,BG131)</f>
        <v>0</v>
      </c>
      <c r="BR131" s="14">
        <f t="shared" ref="BR131:BR194" si="205">skf_b2($BF$2,BG131,BN131)</f>
        <v>0</v>
      </c>
      <c r="BS131" s="14">
        <f t="shared" ref="BS131:BS194" si="206">IF(BG131&gt;0,1,0)</f>
        <v>0</v>
      </c>
      <c r="BV131" s="14">
        <f>IF($BU$2=Alapadat!$P131,Alapadat!$Q131,0)</f>
        <v>0</v>
      </c>
      <c r="BW131" s="14">
        <f>IF($BU$2=Alapadat!$P131,Alapadat!$R131,0)</f>
        <v>0</v>
      </c>
      <c r="BX131" s="14">
        <f t="shared" ref="BX131:BX194" si="207">IF(BW131&gt;0,BV131,0)</f>
        <v>0</v>
      </c>
      <c r="BY131" s="14">
        <f t="shared" ref="BY131:BY194" si="208">IF(BW131&gt;0,LN(BV131),0)</f>
        <v>0</v>
      </c>
      <c r="BZ131" s="14">
        <f t="shared" ref="BZ131:BZ194" si="209">(BY131^2)</f>
        <v>0</v>
      </c>
      <c r="CA131" s="14">
        <f t="shared" ref="CA131:CA194" si="210">(BW131^2)</f>
        <v>0</v>
      </c>
      <c r="CB131" s="14">
        <f t="shared" ref="CB131:CB194" si="211">(BY131*BW131)</f>
        <v>0</v>
      </c>
      <c r="CC131" s="14">
        <f t="shared" ref="CC131:CC194" si="212">IF(BV131=0,0,IF(BW131&gt;0,BW131,IF(CD$1&lt;2,0,($CD$14+$CD$11*LN(BV131)))))</f>
        <v>0</v>
      </c>
      <c r="CE131" s="56">
        <f t="shared" ref="CE131:CE194" si="213">(BV131/200)^2*PI()</f>
        <v>0</v>
      </c>
      <c r="CF131" s="14">
        <f>Szilv($BU$2,Eredmény!$H$3,BV131)</f>
        <v>0</v>
      </c>
      <c r="CG131" s="14">
        <f t="shared" ref="CG131:CG194" si="214">skf_b2($BU$2,BV131,CC131)</f>
        <v>0</v>
      </c>
      <c r="CH131" s="14">
        <f t="shared" ref="CH131:CH194" si="215">IF(BV131&gt;0,1,0)</f>
        <v>0</v>
      </c>
      <c r="CK131" s="14">
        <f>IF($CJ$2=Alapadat!$P131,Alapadat!$Q131,0)</f>
        <v>0</v>
      </c>
      <c r="CL131" s="14">
        <f>IF($CJ$2=Alapadat!$P131,Alapadat!$R131,0)</f>
        <v>0</v>
      </c>
      <c r="CM131" s="14">
        <f t="shared" ref="CM131:CM194" si="216">IF(CL131&gt;0,CK131,0)</f>
        <v>0</v>
      </c>
      <c r="CN131" s="14">
        <f t="shared" ref="CN131:CN194" si="217">IF(CL131&gt;0,LN(CK131),0)</f>
        <v>0</v>
      </c>
      <c r="CO131" s="14">
        <f t="shared" ref="CO131:CO194" si="218">(CN131^2)</f>
        <v>0</v>
      </c>
      <c r="CP131" s="14">
        <f t="shared" ref="CP131:CP194" si="219">(CL131^2)</f>
        <v>0</v>
      </c>
      <c r="CQ131" s="14">
        <f t="shared" ref="CQ131:CQ194" si="220">(CN131*CL131)</f>
        <v>0</v>
      </c>
      <c r="CR131" s="14">
        <f t="shared" ref="CR131:CR194" si="221">IF(CK131=0,0,IF(CL131&gt;0,CL131,IF(CS$1&lt;2,0,($CS$14+$CS$11*LN(CK131)))))</f>
        <v>0</v>
      </c>
      <c r="CT131" s="56">
        <f t="shared" ref="CT131:CT194" si="222">(CK131/200)^2*PI()</f>
        <v>0</v>
      </c>
      <c r="CU131" s="14">
        <f>Szilv($CJ$2,Eredmény!$H$3,CK131)</f>
        <v>0</v>
      </c>
      <c r="CV131" s="14">
        <f t="shared" ref="CV131:CV194" si="223">skf_b2($CJ$2,CK131,CR131)</f>
        <v>0</v>
      </c>
      <c r="CW131" s="14">
        <f t="shared" ref="CW131:CW194" si="224">IF(CK131&gt;0,1,0)</f>
        <v>0</v>
      </c>
      <c r="CZ131" s="14">
        <f>IF($CY$2=Alapadat!$P131,Alapadat!$Q131,0)</f>
        <v>0</v>
      </c>
      <c r="DA131" s="14">
        <f>IF($CY$2=Alapadat!$P131,Alapadat!$R131,0)</f>
        <v>0</v>
      </c>
      <c r="DB131" s="14">
        <f t="shared" ref="DB131:DB194" si="225">IF(DA131&gt;0,CZ131,0)</f>
        <v>0</v>
      </c>
      <c r="DC131" s="14">
        <f t="shared" ref="DC131:DC194" si="226">IF(DA131&gt;0,LN(CZ131),0)</f>
        <v>0</v>
      </c>
      <c r="DD131" s="14">
        <f t="shared" ref="DD131:DD194" si="227">(DC131^2)</f>
        <v>0</v>
      </c>
      <c r="DE131" s="14">
        <f t="shared" ref="DE131:DE194" si="228">(DA131^2)</f>
        <v>0</v>
      </c>
      <c r="DF131" s="14">
        <f t="shared" ref="DF131:DF194" si="229">(DC131*DA131)</f>
        <v>0</v>
      </c>
      <c r="DG131" s="14">
        <f t="shared" ref="DG131:DG194" si="230">IF(CZ131=0,0,IF(DA131&gt;0,DA131,IF(DH$1&lt;2,0,($DH$14+$DH$11*LN(CZ131)))))</f>
        <v>0</v>
      </c>
      <c r="DI131" s="56">
        <f t="shared" ref="DI131:DI194" si="231">(CZ131/200)^2*PI()</f>
        <v>0</v>
      </c>
      <c r="DJ131" s="14">
        <f>Szilv($CY$2,Eredmény!$H$3,CZ131)</f>
        <v>0</v>
      </c>
      <c r="DK131" s="14">
        <f t="shared" ref="DK131:DK194" si="232">skf_b2($CY$2,CZ131,DG131)</f>
        <v>0</v>
      </c>
      <c r="DL131" s="14">
        <f t="shared" ref="DL131:DL194" si="233">IF(CZ131&gt;0,1,0)</f>
        <v>0</v>
      </c>
      <c r="DO131" s="14">
        <f>IF($DN$2=Alapadat!$P131,Alapadat!$Q131,0)</f>
        <v>0</v>
      </c>
      <c r="DP131" s="14">
        <f>IF($DN$2=Alapadat!$P131,Alapadat!$R131,0)</f>
        <v>0</v>
      </c>
      <c r="DQ131" s="14">
        <f t="shared" ref="DQ131:DQ194" si="234">IF(DP131&gt;0,DO131,0)</f>
        <v>0</v>
      </c>
      <c r="DR131" s="14">
        <f t="shared" ref="DR131:DR194" si="235">IF(DP131&gt;0,LN(DO131),0)</f>
        <v>0</v>
      </c>
      <c r="DS131" s="14">
        <f t="shared" ref="DS131:DS194" si="236">(DR131^2)</f>
        <v>0</v>
      </c>
      <c r="DT131" s="14">
        <f t="shared" ref="DT131:DT194" si="237">(DP131^2)</f>
        <v>0</v>
      </c>
      <c r="DU131" s="14">
        <f t="shared" ref="DU131:DU194" si="238">(DR131*DP131)</f>
        <v>0</v>
      </c>
      <c r="DV131" s="14">
        <f t="shared" ref="DV131:DV194" si="239">IF(DO131=0,0,IF(DP131&gt;0,DP131,IF(DW$1&lt;2,0,($DW$14+$DW$11*LN(DO131)))))</f>
        <v>0</v>
      </c>
      <c r="DX131" s="56">
        <f t="shared" ref="DX131:DX194" si="240">(DO131/200)^2*PI()</f>
        <v>0</v>
      </c>
      <c r="DY131" s="14">
        <f>Szilv($DN$2,Eredmény!$H$3,DO131)</f>
        <v>0</v>
      </c>
      <c r="DZ131" s="14">
        <f t="shared" ref="DZ131:DZ194" si="241">skf_b2($DN$2,DO131,DV131)</f>
        <v>0</v>
      </c>
      <c r="EA131" s="14">
        <f t="shared" ref="EA131:EA194" si="242">IF(DO131&gt;0,1,0)</f>
        <v>0</v>
      </c>
    </row>
    <row r="132" spans="2:131">
      <c r="B132" s="14">
        <f>IF($A$2=Alapadat!$P132,Alapadat!$Q132,0)</f>
        <v>0</v>
      </c>
      <c r="C132" s="14">
        <f>IF($A$2=Alapadat!$P132,Alapadat!$R132,0)</f>
        <v>0</v>
      </c>
      <c r="D132" s="14">
        <f t="shared" si="163"/>
        <v>0</v>
      </c>
      <c r="E132" s="14">
        <f t="shared" si="164"/>
        <v>0</v>
      </c>
      <c r="F132" s="14">
        <f t="shared" si="165"/>
        <v>0</v>
      </c>
      <c r="G132" s="14">
        <f t="shared" si="166"/>
        <v>0</v>
      </c>
      <c r="H132" s="14">
        <f t="shared" si="167"/>
        <v>0</v>
      </c>
      <c r="I132" s="14">
        <f t="shared" si="168"/>
        <v>0</v>
      </c>
      <c r="L132" s="56">
        <f t="shared" si="169"/>
        <v>0</v>
      </c>
      <c r="M132" s="14">
        <f>Szilv($A$2,Eredmény!$H$3,B132)</f>
        <v>0</v>
      </c>
      <c r="N132" s="14">
        <f t="shared" si="170"/>
        <v>0</v>
      </c>
      <c r="O132" s="14">
        <f t="shared" si="171"/>
        <v>0</v>
      </c>
      <c r="Q132" s="14">
        <f>IF($P$2=Alapadat!$P132,Alapadat!$Q132,0)</f>
        <v>0</v>
      </c>
      <c r="R132" s="14">
        <f>IF($P$2=Alapadat!$P132,Alapadat!$R132,0)</f>
        <v>0</v>
      </c>
      <c r="S132" s="14">
        <f t="shared" si="172"/>
        <v>0</v>
      </c>
      <c r="T132" s="14">
        <f t="shared" si="173"/>
        <v>0</v>
      </c>
      <c r="U132" s="14">
        <f t="shared" si="174"/>
        <v>0</v>
      </c>
      <c r="V132" s="14">
        <f t="shared" si="175"/>
        <v>0</v>
      </c>
      <c r="W132" s="14">
        <f t="shared" si="176"/>
        <v>0</v>
      </c>
      <c r="X132" s="14">
        <f t="shared" si="177"/>
        <v>0</v>
      </c>
      <c r="Z132" s="56">
        <f t="shared" si="162"/>
        <v>0</v>
      </c>
      <c r="AA132" s="14">
        <f>Szilv($P$2,Eredmény!$H$3,Q132)</f>
        <v>0</v>
      </c>
      <c r="AB132" s="14">
        <f t="shared" si="178"/>
        <v>0</v>
      </c>
      <c r="AC132" s="14">
        <f t="shared" si="179"/>
        <v>0</v>
      </c>
      <c r="AE132" s="14">
        <f>IF($AD$2=Alapadat!$P132,Alapadat!$Q132,0)</f>
        <v>0</v>
      </c>
      <c r="AF132" s="14">
        <f>IF($AD$2=Alapadat!$P132,Alapadat!$R132,0)</f>
        <v>0</v>
      </c>
      <c r="AG132" s="14">
        <f t="shared" si="180"/>
        <v>0</v>
      </c>
      <c r="AH132" s="14">
        <f t="shared" si="181"/>
        <v>0</v>
      </c>
      <c r="AI132" s="14">
        <f t="shared" si="182"/>
        <v>0</v>
      </c>
      <c r="AJ132" s="14">
        <f t="shared" si="183"/>
        <v>0</v>
      </c>
      <c r="AK132" s="14">
        <f t="shared" si="184"/>
        <v>0</v>
      </c>
      <c r="AL132" s="14">
        <f t="shared" si="185"/>
        <v>0</v>
      </c>
      <c r="AN132" s="56">
        <f t="shared" si="186"/>
        <v>0</v>
      </c>
      <c r="AO132" s="14">
        <f>Szilv($AD$2,Eredmény!$H$3,AE132)</f>
        <v>0</v>
      </c>
      <c r="AP132" s="14">
        <f t="shared" si="187"/>
        <v>0</v>
      </c>
      <c r="AQ132" s="14">
        <f t="shared" si="188"/>
        <v>0</v>
      </c>
      <c r="AS132" s="14">
        <f>IF($AR$2=Alapadat!$P132,Alapadat!$Q132,0)</f>
        <v>0</v>
      </c>
      <c r="AT132" s="14">
        <f>IF($AR$2=Alapadat!$P132,Alapadat!$R132,0)</f>
        <v>0</v>
      </c>
      <c r="AU132" s="14">
        <f t="shared" si="189"/>
        <v>0</v>
      </c>
      <c r="AV132" s="14">
        <f t="shared" si="190"/>
        <v>0</v>
      </c>
      <c r="AW132" s="14">
        <f t="shared" si="191"/>
        <v>0</v>
      </c>
      <c r="AX132" s="14">
        <f t="shared" si="192"/>
        <v>0</v>
      </c>
      <c r="AY132" s="14">
        <f t="shared" si="193"/>
        <v>0</v>
      </c>
      <c r="AZ132" s="14">
        <f t="shared" si="194"/>
        <v>0</v>
      </c>
      <c r="BB132" s="56">
        <f t="shared" si="195"/>
        <v>0</v>
      </c>
      <c r="BC132" s="14">
        <f>Szilv($AR$2,Eredmény!$H$3,AS132)</f>
        <v>0</v>
      </c>
      <c r="BD132" s="14">
        <f t="shared" si="196"/>
        <v>0</v>
      </c>
      <c r="BE132" s="14">
        <f t="shared" si="197"/>
        <v>0</v>
      </c>
      <c r="BG132" s="14">
        <f>IF($BF$2=Alapadat!$P132,Alapadat!$Q132,0)</f>
        <v>0</v>
      </c>
      <c r="BH132" s="14">
        <f>IF($BF$2=Alapadat!$P132,Alapadat!$R132,0)</f>
        <v>0</v>
      </c>
      <c r="BI132" s="14">
        <f t="shared" si="198"/>
        <v>0</v>
      </c>
      <c r="BJ132" s="14">
        <f t="shared" si="199"/>
        <v>0</v>
      </c>
      <c r="BK132" s="14">
        <f t="shared" si="200"/>
        <v>0</v>
      </c>
      <c r="BL132" s="14">
        <f t="shared" si="201"/>
        <v>0</v>
      </c>
      <c r="BM132" s="14">
        <f t="shared" si="202"/>
        <v>0</v>
      </c>
      <c r="BN132" s="14">
        <f t="shared" si="203"/>
        <v>0</v>
      </c>
      <c r="BP132" s="56">
        <f t="shared" si="204"/>
        <v>0</v>
      </c>
      <c r="BQ132" s="14">
        <f>Szilv($BF$2,Eredmény!$H$3,BG132)</f>
        <v>0</v>
      </c>
      <c r="BR132" s="14">
        <f t="shared" si="205"/>
        <v>0</v>
      </c>
      <c r="BS132" s="14">
        <f t="shared" si="206"/>
        <v>0</v>
      </c>
      <c r="BV132" s="14">
        <f>IF($BU$2=Alapadat!$P132,Alapadat!$Q132,0)</f>
        <v>0</v>
      </c>
      <c r="BW132" s="14">
        <f>IF($BU$2=Alapadat!$P132,Alapadat!$R132,0)</f>
        <v>0</v>
      </c>
      <c r="BX132" s="14">
        <f t="shared" si="207"/>
        <v>0</v>
      </c>
      <c r="BY132" s="14">
        <f t="shared" si="208"/>
        <v>0</v>
      </c>
      <c r="BZ132" s="14">
        <f t="shared" si="209"/>
        <v>0</v>
      </c>
      <c r="CA132" s="14">
        <f t="shared" si="210"/>
        <v>0</v>
      </c>
      <c r="CB132" s="14">
        <f t="shared" si="211"/>
        <v>0</v>
      </c>
      <c r="CC132" s="14">
        <f t="shared" si="212"/>
        <v>0</v>
      </c>
      <c r="CE132" s="56">
        <f t="shared" si="213"/>
        <v>0</v>
      </c>
      <c r="CF132" s="14">
        <f>Szilv($BU$2,Eredmény!$H$3,BV132)</f>
        <v>0</v>
      </c>
      <c r="CG132" s="14">
        <f t="shared" si="214"/>
        <v>0</v>
      </c>
      <c r="CH132" s="14">
        <f t="shared" si="215"/>
        <v>0</v>
      </c>
      <c r="CK132" s="14">
        <f>IF($CJ$2=Alapadat!$P132,Alapadat!$Q132,0)</f>
        <v>0</v>
      </c>
      <c r="CL132" s="14">
        <f>IF($CJ$2=Alapadat!$P132,Alapadat!$R132,0)</f>
        <v>0</v>
      </c>
      <c r="CM132" s="14">
        <f t="shared" si="216"/>
        <v>0</v>
      </c>
      <c r="CN132" s="14">
        <f t="shared" si="217"/>
        <v>0</v>
      </c>
      <c r="CO132" s="14">
        <f t="shared" si="218"/>
        <v>0</v>
      </c>
      <c r="CP132" s="14">
        <f t="shared" si="219"/>
        <v>0</v>
      </c>
      <c r="CQ132" s="14">
        <f t="shared" si="220"/>
        <v>0</v>
      </c>
      <c r="CR132" s="14">
        <f t="shared" si="221"/>
        <v>0</v>
      </c>
      <c r="CT132" s="56">
        <f t="shared" si="222"/>
        <v>0</v>
      </c>
      <c r="CU132" s="14">
        <f>Szilv($CJ$2,Eredmény!$H$3,CK132)</f>
        <v>0</v>
      </c>
      <c r="CV132" s="14">
        <f t="shared" si="223"/>
        <v>0</v>
      </c>
      <c r="CW132" s="14">
        <f t="shared" si="224"/>
        <v>0</v>
      </c>
      <c r="CZ132" s="14">
        <f>IF($CY$2=Alapadat!$P132,Alapadat!$Q132,0)</f>
        <v>0</v>
      </c>
      <c r="DA132" s="14">
        <f>IF($CY$2=Alapadat!$P132,Alapadat!$R132,0)</f>
        <v>0</v>
      </c>
      <c r="DB132" s="14">
        <f t="shared" si="225"/>
        <v>0</v>
      </c>
      <c r="DC132" s="14">
        <f t="shared" si="226"/>
        <v>0</v>
      </c>
      <c r="DD132" s="14">
        <f t="shared" si="227"/>
        <v>0</v>
      </c>
      <c r="DE132" s="14">
        <f t="shared" si="228"/>
        <v>0</v>
      </c>
      <c r="DF132" s="14">
        <f t="shared" si="229"/>
        <v>0</v>
      </c>
      <c r="DG132" s="14">
        <f t="shared" si="230"/>
        <v>0</v>
      </c>
      <c r="DI132" s="56">
        <f t="shared" si="231"/>
        <v>0</v>
      </c>
      <c r="DJ132" s="14">
        <f>Szilv($CY$2,Eredmény!$H$3,CZ132)</f>
        <v>0</v>
      </c>
      <c r="DK132" s="14">
        <f t="shared" si="232"/>
        <v>0</v>
      </c>
      <c r="DL132" s="14">
        <f t="shared" si="233"/>
        <v>0</v>
      </c>
      <c r="DO132" s="14">
        <f>IF($DN$2=Alapadat!$P132,Alapadat!$Q132,0)</f>
        <v>0</v>
      </c>
      <c r="DP132" s="14">
        <f>IF($DN$2=Alapadat!$P132,Alapadat!$R132,0)</f>
        <v>0</v>
      </c>
      <c r="DQ132" s="14">
        <f t="shared" si="234"/>
        <v>0</v>
      </c>
      <c r="DR132" s="14">
        <f t="shared" si="235"/>
        <v>0</v>
      </c>
      <c r="DS132" s="14">
        <f t="shared" si="236"/>
        <v>0</v>
      </c>
      <c r="DT132" s="14">
        <f t="shared" si="237"/>
        <v>0</v>
      </c>
      <c r="DU132" s="14">
        <f t="shared" si="238"/>
        <v>0</v>
      </c>
      <c r="DV132" s="14">
        <f t="shared" si="239"/>
        <v>0</v>
      </c>
      <c r="DX132" s="56">
        <f t="shared" si="240"/>
        <v>0</v>
      </c>
      <c r="DY132" s="14">
        <f>Szilv($DN$2,Eredmény!$H$3,DO132)</f>
        <v>0</v>
      </c>
      <c r="DZ132" s="14">
        <f t="shared" si="241"/>
        <v>0</v>
      </c>
      <c r="EA132" s="14">
        <f t="shared" si="242"/>
        <v>0</v>
      </c>
    </row>
    <row r="133" spans="2:131">
      <c r="B133" s="14">
        <f>IF($A$2=Alapadat!$P133,Alapadat!$Q133,0)</f>
        <v>0</v>
      </c>
      <c r="C133" s="14">
        <f>IF($A$2=Alapadat!$P133,Alapadat!$R133,0)</f>
        <v>0</v>
      </c>
      <c r="D133" s="14">
        <f t="shared" si="163"/>
        <v>0</v>
      </c>
      <c r="E133" s="14">
        <f t="shared" si="164"/>
        <v>0</v>
      </c>
      <c r="F133" s="14">
        <f t="shared" si="165"/>
        <v>0</v>
      </c>
      <c r="G133" s="14">
        <f t="shared" si="166"/>
        <v>0</v>
      </c>
      <c r="H133" s="14">
        <f t="shared" si="167"/>
        <v>0</v>
      </c>
      <c r="I133" s="14">
        <f t="shared" si="168"/>
        <v>0</v>
      </c>
      <c r="L133" s="56">
        <f t="shared" si="169"/>
        <v>0</v>
      </c>
      <c r="M133" s="14">
        <f>Szilv($A$2,Eredmény!$H$3,B133)</f>
        <v>0</v>
      </c>
      <c r="N133" s="14">
        <f t="shared" si="170"/>
        <v>0</v>
      </c>
      <c r="O133" s="14">
        <f t="shared" si="171"/>
        <v>0</v>
      </c>
      <c r="Q133" s="14">
        <f>IF($P$2=Alapadat!$P133,Alapadat!$Q133,0)</f>
        <v>0</v>
      </c>
      <c r="R133" s="14">
        <f>IF($P$2=Alapadat!$P133,Alapadat!$R133,0)</f>
        <v>0</v>
      </c>
      <c r="S133" s="14">
        <f t="shared" si="172"/>
        <v>0</v>
      </c>
      <c r="T133" s="14">
        <f t="shared" si="173"/>
        <v>0</v>
      </c>
      <c r="U133" s="14">
        <f t="shared" si="174"/>
        <v>0</v>
      </c>
      <c r="V133" s="14">
        <f t="shared" si="175"/>
        <v>0</v>
      </c>
      <c r="W133" s="14">
        <f t="shared" si="176"/>
        <v>0</v>
      </c>
      <c r="X133" s="14">
        <f t="shared" si="177"/>
        <v>0</v>
      </c>
      <c r="Z133" s="56">
        <f t="shared" si="162"/>
        <v>0</v>
      </c>
      <c r="AA133" s="14">
        <f>Szilv($P$2,Eredmény!$H$3,Q133)</f>
        <v>0</v>
      </c>
      <c r="AB133" s="14">
        <f t="shared" si="178"/>
        <v>0</v>
      </c>
      <c r="AC133" s="14">
        <f t="shared" si="179"/>
        <v>0</v>
      </c>
      <c r="AE133" s="14">
        <f>IF($AD$2=Alapadat!$P133,Alapadat!$Q133,0)</f>
        <v>0</v>
      </c>
      <c r="AF133" s="14">
        <f>IF($AD$2=Alapadat!$P133,Alapadat!$R133,0)</f>
        <v>0</v>
      </c>
      <c r="AG133" s="14">
        <f t="shared" si="180"/>
        <v>0</v>
      </c>
      <c r="AH133" s="14">
        <f t="shared" si="181"/>
        <v>0</v>
      </c>
      <c r="AI133" s="14">
        <f t="shared" si="182"/>
        <v>0</v>
      </c>
      <c r="AJ133" s="14">
        <f t="shared" si="183"/>
        <v>0</v>
      </c>
      <c r="AK133" s="14">
        <f t="shared" si="184"/>
        <v>0</v>
      </c>
      <c r="AL133" s="14">
        <f t="shared" si="185"/>
        <v>0</v>
      </c>
      <c r="AN133" s="56">
        <f t="shared" si="186"/>
        <v>0</v>
      </c>
      <c r="AO133" s="14">
        <f>Szilv($AD$2,Eredmény!$H$3,AE133)</f>
        <v>0</v>
      </c>
      <c r="AP133" s="14">
        <f t="shared" si="187"/>
        <v>0</v>
      </c>
      <c r="AQ133" s="14">
        <f t="shared" si="188"/>
        <v>0</v>
      </c>
      <c r="AS133" s="14">
        <f>IF($AR$2=Alapadat!$P133,Alapadat!$Q133,0)</f>
        <v>0</v>
      </c>
      <c r="AT133" s="14">
        <f>IF($AR$2=Alapadat!$P133,Alapadat!$R133,0)</f>
        <v>0</v>
      </c>
      <c r="AU133" s="14">
        <f t="shared" si="189"/>
        <v>0</v>
      </c>
      <c r="AV133" s="14">
        <f t="shared" si="190"/>
        <v>0</v>
      </c>
      <c r="AW133" s="14">
        <f t="shared" si="191"/>
        <v>0</v>
      </c>
      <c r="AX133" s="14">
        <f t="shared" si="192"/>
        <v>0</v>
      </c>
      <c r="AY133" s="14">
        <f t="shared" si="193"/>
        <v>0</v>
      </c>
      <c r="AZ133" s="14">
        <f t="shared" si="194"/>
        <v>0</v>
      </c>
      <c r="BB133" s="56">
        <f t="shared" si="195"/>
        <v>0</v>
      </c>
      <c r="BC133" s="14">
        <f>Szilv($AR$2,Eredmény!$H$3,AS133)</f>
        <v>0</v>
      </c>
      <c r="BD133" s="14">
        <f t="shared" si="196"/>
        <v>0</v>
      </c>
      <c r="BE133" s="14">
        <f t="shared" si="197"/>
        <v>0</v>
      </c>
      <c r="BG133" s="14">
        <f>IF($BF$2=Alapadat!$P133,Alapadat!$Q133,0)</f>
        <v>0</v>
      </c>
      <c r="BH133" s="14">
        <f>IF($BF$2=Alapadat!$P133,Alapadat!$R133,0)</f>
        <v>0</v>
      </c>
      <c r="BI133" s="14">
        <f t="shared" si="198"/>
        <v>0</v>
      </c>
      <c r="BJ133" s="14">
        <f t="shared" si="199"/>
        <v>0</v>
      </c>
      <c r="BK133" s="14">
        <f t="shared" si="200"/>
        <v>0</v>
      </c>
      <c r="BL133" s="14">
        <f t="shared" si="201"/>
        <v>0</v>
      </c>
      <c r="BM133" s="14">
        <f t="shared" si="202"/>
        <v>0</v>
      </c>
      <c r="BN133" s="14">
        <f t="shared" si="203"/>
        <v>0</v>
      </c>
      <c r="BP133" s="56">
        <f t="shared" si="204"/>
        <v>0</v>
      </c>
      <c r="BQ133" s="14">
        <f>Szilv($BF$2,Eredmény!$H$3,BG133)</f>
        <v>0</v>
      </c>
      <c r="BR133" s="14">
        <f t="shared" si="205"/>
        <v>0</v>
      </c>
      <c r="BS133" s="14">
        <f t="shared" si="206"/>
        <v>0</v>
      </c>
      <c r="BV133" s="14">
        <f>IF($BU$2=Alapadat!$P133,Alapadat!$Q133,0)</f>
        <v>0</v>
      </c>
      <c r="BW133" s="14">
        <f>IF($BU$2=Alapadat!$P133,Alapadat!$R133,0)</f>
        <v>0</v>
      </c>
      <c r="BX133" s="14">
        <f t="shared" si="207"/>
        <v>0</v>
      </c>
      <c r="BY133" s="14">
        <f t="shared" si="208"/>
        <v>0</v>
      </c>
      <c r="BZ133" s="14">
        <f t="shared" si="209"/>
        <v>0</v>
      </c>
      <c r="CA133" s="14">
        <f t="shared" si="210"/>
        <v>0</v>
      </c>
      <c r="CB133" s="14">
        <f t="shared" si="211"/>
        <v>0</v>
      </c>
      <c r="CC133" s="14">
        <f t="shared" si="212"/>
        <v>0</v>
      </c>
      <c r="CE133" s="56">
        <f t="shared" si="213"/>
        <v>0</v>
      </c>
      <c r="CF133" s="14">
        <f>Szilv($BU$2,Eredmény!$H$3,BV133)</f>
        <v>0</v>
      </c>
      <c r="CG133" s="14">
        <f t="shared" si="214"/>
        <v>0</v>
      </c>
      <c r="CH133" s="14">
        <f t="shared" si="215"/>
        <v>0</v>
      </c>
      <c r="CK133" s="14">
        <f>IF($CJ$2=Alapadat!$P133,Alapadat!$Q133,0)</f>
        <v>0</v>
      </c>
      <c r="CL133" s="14">
        <f>IF($CJ$2=Alapadat!$P133,Alapadat!$R133,0)</f>
        <v>0</v>
      </c>
      <c r="CM133" s="14">
        <f t="shared" si="216"/>
        <v>0</v>
      </c>
      <c r="CN133" s="14">
        <f t="shared" si="217"/>
        <v>0</v>
      </c>
      <c r="CO133" s="14">
        <f t="shared" si="218"/>
        <v>0</v>
      </c>
      <c r="CP133" s="14">
        <f t="shared" si="219"/>
        <v>0</v>
      </c>
      <c r="CQ133" s="14">
        <f t="shared" si="220"/>
        <v>0</v>
      </c>
      <c r="CR133" s="14">
        <f t="shared" si="221"/>
        <v>0</v>
      </c>
      <c r="CT133" s="56">
        <f t="shared" si="222"/>
        <v>0</v>
      </c>
      <c r="CU133" s="14">
        <f>Szilv($CJ$2,Eredmény!$H$3,CK133)</f>
        <v>0</v>
      </c>
      <c r="CV133" s="14">
        <f t="shared" si="223"/>
        <v>0</v>
      </c>
      <c r="CW133" s="14">
        <f t="shared" si="224"/>
        <v>0</v>
      </c>
      <c r="CZ133" s="14">
        <f>IF($CY$2=Alapadat!$P133,Alapadat!$Q133,0)</f>
        <v>0</v>
      </c>
      <c r="DA133" s="14">
        <f>IF($CY$2=Alapadat!$P133,Alapadat!$R133,0)</f>
        <v>0</v>
      </c>
      <c r="DB133" s="14">
        <f t="shared" si="225"/>
        <v>0</v>
      </c>
      <c r="DC133" s="14">
        <f t="shared" si="226"/>
        <v>0</v>
      </c>
      <c r="DD133" s="14">
        <f t="shared" si="227"/>
        <v>0</v>
      </c>
      <c r="DE133" s="14">
        <f t="shared" si="228"/>
        <v>0</v>
      </c>
      <c r="DF133" s="14">
        <f t="shared" si="229"/>
        <v>0</v>
      </c>
      <c r="DG133" s="14">
        <f t="shared" si="230"/>
        <v>0</v>
      </c>
      <c r="DI133" s="56">
        <f t="shared" si="231"/>
        <v>0</v>
      </c>
      <c r="DJ133" s="14">
        <f>Szilv($CY$2,Eredmény!$H$3,CZ133)</f>
        <v>0</v>
      </c>
      <c r="DK133" s="14">
        <f t="shared" si="232"/>
        <v>0</v>
      </c>
      <c r="DL133" s="14">
        <f t="shared" si="233"/>
        <v>0</v>
      </c>
      <c r="DO133" s="14">
        <f>IF($DN$2=Alapadat!$P133,Alapadat!$Q133,0)</f>
        <v>0</v>
      </c>
      <c r="DP133" s="14">
        <f>IF($DN$2=Alapadat!$P133,Alapadat!$R133,0)</f>
        <v>0</v>
      </c>
      <c r="DQ133" s="14">
        <f t="shared" si="234"/>
        <v>0</v>
      </c>
      <c r="DR133" s="14">
        <f t="shared" si="235"/>
        <v>0</v>
      </c>
      <c r="DS133" s="14">
        <f t="shared" si="236"/>
        <v>0</v>
      </c>
      <c r="DT133" s="14">
        <f t="shared" si="237"/>
        <v>0</v>
      </c>
      <c r="DU133" s="14">
        <f t="shared" si="238"/>
        <v>0</v>
      </c>
      <c r="DV133" s="14">
        <f t="shared" si="239"/>
        <v>0</v>
      </c>
      <c r="DX133" s="56">
        <f t="shared" si="240"/>
        <v>0</v>
      </c>
      <c r="DY133" s="14">
        <f>Szilv($DN$2,Eredmény!$H$3,DO133)</f>
        <v>0</v>
      </c>
      <c r="DZ133" s="14">
        <f t="shared" si="241"/>
        <v>0</v>
      </c>
      <c r="EA133" s="14">
        <f t="shared" si="242"/>
        <v>0</v>
      </c>
    </row>
    <row r="134" spans="2:131">
      <c r="B134" s="14">
        <f>IF($A$2=Alapadat!$P134,Alapadat!$Q134,0)</f>
        <v>0</v>
      </c>
      <c r="C134" s="14">
        <f>IF($A$2=Alapadat!$P134,Alapadat!$R134,0)</f>
        <v>0</v>
      </c>
      <c r="D134" s="14">
        <f t="shared" si="163"/>
        <v>0</v>
      </c>
      <c r="E134" s="14">
        <f t="shared" si="164"/>
        <v>0</v>
      </c>
      <c r="F134" s="14">
        <f t="shared" si="165"/>
        <v>0</v>
      </c>
      <c r="G134" s="14">
        <f t="shared" si="166"/>
        <v>0</v>
      </c>
      <c r="H134" s="14">
        <f t="shared" si="167"/>
        <v>0</v>
      </c>
      <c r="I134" s="14">
        <f t="shared" si="168"/>
        <v>0</v>
      </c>
      <c r="L134" s="56">
        <f t="shared" si="169"/>
        <v>0</v>
      </c>
      <c r="M134" s="14">
        <f>Szilv($A$2,Eredmény!$H$3,B134)</f>
        <v>0</v>
      </c>
      <c r="N134" s="14">
        <f t="shared" si="170"/>
        <v>0</v>
      </c>
      <c r="O134" s="14">
        <f t="shared" si="171"/>
        <v>0</v>
      </c>
      <c r="Q134" s="14">
        <f>IF($P$2=Alapadat!$P134,Alapadat!$Q134,0)</f>
        <v>0</v>
      </c>
      <c r="R134" s="14">
        <f>IF($P$2=Alapadat!$P134,Alapadat!$R134,0)</f>
        <v>0</v>
      </c>
      <c r="S134" s="14">
        <f t="shared" si="172"/>
        <v>0</v>
      </c>
      <c r="T134" s="14">
        <f t="shared" si="173"/>
        <v>0</v>
      </c>
      <c r="U134" s="14">
        <f t="shared" si="174"/>
        <v>0</v>
      </c>
      <c r="V134" s="14">
        <f t="shared" si="175"/>
        <v>0</v>
      </c>
      <c r="W134" s="14">
        <f t="shared" si="176"/>
        <v>0</v>
      </c>
      <c r="X134" s="14">
        <f t="shared" si="177"/>
        <v>0</v>
      </c>
      <c r="Z134" s="56">
        <f t="shared" si="162"/>
        <v>0</v>
      </c>
      <c r="AA134" s="14">
        <f>Szilv($P$2,Eredmény!$H$3,Q134)</f>
        <v>0</v>
      </c>
      <c r="AB134" s="14">
        <f t="shared" si="178"/>
        <v>0</v>
      </c>
      <c r="AC134" s="14">
        <f t="shared" si="179"/>
        <v>0</v>
      </c>
      <c r="AE134" s="14">
        <f>IF($AD$2=Alapadat!$P134,Alapadat!$Q134,0)</f>
        <v>0</v>
      </c>
      <c r="AF134" s="14">
        <f>IF($AD$2=Alapadat!$P134,Alapadat!$R134,0)</f>
        <v>0</v>
      </c>
      <c r="AG134" s="14">
        <f t="shared" si="180"/>
        <v>0</v>
      </c>
      <c r="AH134" s="14">
        <f t="shared" si="181"/>
        <v>0</v>
      </c>
      <c r="AI134" s="14">
        <f t="shared" si="182"/>
        <v>0</v>
      </c>
      <c r="AJ134" s="14">
        <f t="shared" si="183"/>
        <v>0</v>
      </c>
      <c r="AK134" s="14">
        <f t="shared" si="184"/>
        <v>0</v>
      </c>
      <c r="AL134" s="14">
        <f t="shared" si="185"/>
        <v>0</v>
      </c>
      <c r="AN134" s="56">
        <f t="shared" si="186"/>
        <v>0</v>
      </c>
      <c r="AO134" s="14">
        <f>Szilv($AD$2,Eredmény!$H$3,AE134)</f>
        <v>0</v>
      </c>
      <c r="AP134" s="14">
        <f t="shared" si="187"/>
        <v>0</v>
      </c>
      <c r="AQ134" s="14">
        <f t="shared" si="188"/>
        <v>0</v>
      </c>
      <c r="AS134" s="14">
        <f>IF($AR$2=Alapadat!$P134,Alapadat!$Q134,0)</f>
        <v>0</v>
      </c>
      <c r="AT134" s="14">
        <f>IF($AR$2=Alapadat!$P134,Alapadat!$R134,0)</f>
        <v>0</v>
      </c>
      <c r="AU134" s="14">
        <f t="shared" si="189"/>
        <v>0</v>
      </c>
      <c r="AV134" s="14">
        <f t="shared" si="190"/>
        <v>0</v>
      </c>
      <c r="AW134" s="14">
        <f t="shared" si="191"/>
        <v>0</v>
      </c>
      <c r="AX134" s="14">
        <f t="shared" si="192"/>
        <v>0</v>
      </c>
      <c r="AY134" s="14">
        <f t="shared" si="193"/>
        <v>0</v>
      </c>
      <c r="AZ134" s="14">
        <f t="shared" si="194"/>
        <v>0</v>
      </c>
      <c r="BB134" s="56">
        <f t="shared" si="195"/>
        <v>0</v>
      </c>
      <c r="BC134" s="14">
        <f>Szilv($AR$2,Eredmény!$H$3,AS134)</f>
        <v>0</v>
      </c>
      <c r="BD134" s="14">
        <f t="shared" si="196"/>
        <v>0</v>
      </c>
      <c r="BE134" s="14">
        <f t="shared" si="197"/>
        <v>0</v>
      </c>
      <c r="BG134" s="14">
        <f>IF($BF$2=Alapadat!$P134,Alapadat!$Q134,0)</f>
        <v>0</v>
      </c>
      <c r="BH134" s="14">
        <f>IF($BF$2=Alapadat!$P134,Alapadat!$R134,0)</f>
        <v>0</v>
      </c>
      <c r="BI134" s="14">
        <f t="shared" si="198"/>
        <v>0</v>
      </c>
      <c r="BJ134" s="14">
        <f t="shared" si="199"/>
        <v>0</v>
      </c>
      <c r="BK134" s="14">
        <f t="shared" si="200"/>
        <v>0</v>
      </c>
      <c r="BL134" s="14">
        <f t="shared" si="201"/>
        <v>0</v>
      </c>
      <c r="BM134" s="14">
        <f t="shared" si="202"/>
        <v>0</v>
      </c>
      <c r="BN134" s="14">
        <f t="shared" si="203"/>
        <v>0</v>
      </c>
      <c r="BP134" s="56">
        <f t="shared" si="204"/>
        <v>0</v>
      </c>
      <c r="BQ134" s="14">
        <f>Szilv($BF$2,Eredmény!$H$3,BG134)</f>
        <v>0</v>
      </c>
      <c r="BR134" s="14">
        <f t="shared" si="205"/>
        <v>0</v>
      </c>
      <c r="BS134" s="14">
        <f t="shared" si="206"/>
        <v>0</v>
      </c>
      <c r="BV134" s="14">
        <f>IF($BU$2=Alapadat!$P134,Alapadat!$Q134,0)</f>
        <v>0</v>
      </c>
      <c r="BW134" s="14">
        <f>IF($BU$2=Alapadat!$P134,Alapadat!$R134,0)</f>
        <v>0</v>
      </c>
      <c r="BX134" s="14">
        <f t="shared" si="207"/>
        <v>0</v>
      </c>
      <c r="BY134" s="14">
        <f t="shared" si="208"/>
        <v>0</v>
      </c>
      <c r="BZ134" s="14">
        <f t="shared" si="209"/>
        <v>0</v>
      </c>
      <c r="CA134" s="14">
        <f t="shared" si="210"/>
        <v>0</v>
      </c>
      <c r="CB134" s="14">
        <f t="shared" si="211"/>
        <v>0</v>
      </c>
      <c r="CC134" s="14">
        <f t="shared" si="212"/>
        <v>0</v>
      </c>
      <c r="CE134" s="56">
        <f t="shared" si="213"/>
        <v>0</v>
      </c>
      <c r="CF134" s="14">
        <f>Szilv($BU$2,Eredmény!$H$3,BV134)</f>
        <v>0</v>
      </c>
      <c r="CG134" s="14">
        <f t="shared" si="214"/>
        <v>0</v>
      </c>
      <c r="CH134" s="14">
        <f t="shared" si="215"/>
        <v>0</v>
      </c>
      <c r="CK134" s="14">
        <f>IF($CJ$2=Alapadat!$P134,Alapadat!$Q134,0)</f>
        <v>0</v>
      </c>
      <c r="CL134" s="14">
        <f>IF($CJ$2=Alapadat!$P134,Alapadat!$R134,0)</f>
        <v>0</v>
      </c>
      <c r="CM134" s="14">
        <f t="shared" si="216"/>
        <v>0</v>
      </c>
      <c r="CN134" s="14">
        <f t="shared" si="217"/>
        <v>0</v>
      </c>
      <c r="CO134" s="14">
        <f t="shared" si="218"/>
        <v>0</v>
      </c>
      <c r="CP134" s="14">
        <f t="shared" si="219"/>
        <v>0</v>
      </c>
      <c r="CQ134" s="14">
        <f t="shared" si="220"/>
        <v>0</v>
      </c>
      <c r="CR134" s="14">
        <f t="shared" si="221"/>
        <v>0</v>
      </c>
      <c r="CT134" s="56">
        <f t="shared" si="222"/>
        <v>0</v>
      </c>
      <c r="CU134" s="14">
        <f>Szilv($CJ$2,Eredmény!$H$3,CK134)</f>
        <v>0</v>
      </c>
      <c r="CV134" s="14">
        <f t="shared" si="223"/>
        <v>0</v>
      </c>
      <c r="CW134" s="14">
        <f t="shared" si="224"/>
        <v>0</v>
      </c>
      <c r="CZ134" s="14">
        <f>IF($CY$2=Alapadat!$P134,Alapadat!$Q134,0)</f>
        <v>0</v>
      </c>
      <c r="DA134" s="14">
        <f>IF($CY$2=Alapadat!$P134,Alapadat!$R134,0)</f>
        <v>0</v>
      </c>
      <c r="DB134" s="14">
        <f t="shared" si="225"/>
        <v>0</v>
      </c>
      <c r="DC134" s="14">
        <f t="shared" si="226"/>
        <v>0</v>
      </c>
      <c r="DD134" s="14">
        <f t="shared" si="227"/>
        <v>0</v>
      </c>
      <c r="DE134" s="14">
        <f t="shared" si="228"/>
        <v>0</v>
      </c>
      <c r="DF134" s="14">
        <f t="shared" si="229"/>
        <v>0</v>
      </c>
      <c r="DG134" s="14">
        <f t="shared" si="230"/>
        <v>0</v>
      </c>
      <c r="DI134" s="56">
        <f t="shared" si="231"/>
        <v>0</v>
      </c>
      <c r="DJ134" s="14">
        <f>Szilv($CY$2,Eredmény!$H$3,CZ134)</f>
        <v>0</v>
      </c>
      <c r="DK134" s="14">
        <f t="shared" si="232"/>
        <v>0</v>
      </c>
      <c r="DL134" s="14">
        <f t="shared" si="233"/>
        <v>0</v>
      </c>
      <c r="DO134" s="14">
        <f>IF($DN$2=Alapadat!$P134,Alapadat!$Q134,0)</f>
        <v>0</v>
      </c>
      <c r="DP134" s="14">
        <f>IF($DN$2=Alapadat!$P134,Alapadat!$R134,0)</f>
        <v>0</v>
      </c>
      <c r="DQ134" s="14">
        <f t="shared" si="234"/>
        <v>0</v>
      </c>
      <c r="DR134" s="14">
        <f t="shared" si="235"/>
        <v>0</v>
      </c>
      <c r="DS134" s="14">
        <f t="shared" si="236"/>
        <v>0</v>
      </c>
      <c r="DT134" s="14">
        <f t="shared" si="237"/>
        <v>0</v>
      </c>
      <c r="DU134" s="14">
        <f t="shared" si="238"/>
        <v>0</v>
      </c>
      <c r="DV134" s="14">
        <f t="shared" si="239"/>
        <v>0</v>
      </c>
      <c r="DX134" s="56">
        <f t="shared" si="240"/>
        <v>0</v>
      </c>
      <c r="DY134" s="14">
        <f>Szilv($DN$2,Eredmény!$H$3,DO134)</f>
        <v>0</v>
      </c>
      <c r="DZ134" s="14">
        <f t="shared" si="241"/>
        <v>0</v>
      </c>
      <c r="EA134" s="14">
        <f t="shared" si="242"/>
        <v>0</v>
      </c>
    </row>
    <row r="135" spans="2:131">
      <c r="B135" s="14">
        <f>IF($A$2=Alapadat!$P135,Alapadat!$Q135,0)</f>
        <v>0</v>
      </c>
      <c r="C135" s="14">
        <f>IF($A$2=Alapadat!$P135,Alapadat!$R135,0)</f>
        <v>0</v>
      </c>
      <c r="D135" s="14">
        <f t="shared" si="163"/>
        <v>0</v>
      </c>
      <c r="E135" s="14">
        <f t="shared" si="164"/>
        <v>0</v>
      </c>
      <c r="F135" s="14">
        <f t="shared" si="165"/>
        <v>0</v>
      </c>
      <c r="G135" s="14">
        <f t="shared" si="166"/>
        <v>0</v>
      </c>
      <c r="H135" s="14">
        <f t="shared" si="167"/>
        <v>0</v>
      </c>
      <c r="I135" s="14">
        <f t="shared" si="168"/>
        <v>0</v>
      </c>
      <c r="L135" s="56">
        <f t="shared" si="169"/>
        <v>0</v>
      </c>
      <c r="M135" s="14">
        <f>Szilv($A$2,Eredmény!$H$3,B135)</f>
        <v>0</v>
      </c>
      <c r="N135" s="14">
        <f t="shared" si="170"/>
        <v>0</v>
      </c>
      <c r="O135" s="14">
        <f t="shared" si="171"/>
        <v>0</v>
      </c>
      <c r="Q135" s="14">
        <f>IF($P$2=Alapadat!$P135,Alapadat!$Q135,0)</f>
        <v>0</v>
      </c>
      <c r="R135" s="14">
        <f>IF($P$2=Alapadat!$P135,Alapadat!$R135,0)</f>
        <v>0</v>
      </c>
      <c r="S135" s="14">
        <f t="shared" si="172"/>
        <v>0</v>
      </c>
      <c r="T135" s="14">
        <f t="shared" si="173"/>
        <v>0</v>
      </c>
      <c r="U135" s="14">
        <f t="shared" si="174"/>
        <v>0</v>
      </c>
      <c r="V135" s="14">
        <f t="shared" si="175"/>
        <v>0</v>
      </c>
      <c r="W135" s="14">
        <f t="shared" si="176"/>
        <v>0</v>
      </c>
      <c r="X135" s="14">
        <f t="shared" si="177"/>
        <v>0</v>
      </c>
      <c r="Z135" s="56">
        <f t="shared" si="162"/>
        <v>0</v>
      </c>
      <c r="AA135" s="14">
        <f>Szilv($P$2,Eredmény!$H$3,Q135)</f>
        <v>0</v>
      </c>
      <c r="AB135" s="14">
        <f t="shared" si="178"/>
        <v>0</v>
      </c>
      <c r="AC135" s="14">
        <f t="shared" si="179"/>
        <v>0</v>
      </c>
      <c r="AE135" s="14">
        <f>IF($AD$2=Alapadat!$P135,Alapadat!$Q135,0)</f>
        <v>0</v>
      </c>
      <c r="AF135" s="14">
        <f>IF($AD$2=Alapadat!$P135,Alapadat!$R135,0)</f>
        <v>0</v>
      </c>
      <c r="AG135" s="14">
        <f t="shared" si="180"/>
        <v>0</v>
      </c>
      <c r="AH135" s="14">
        <f t="shared" si="181"/>
        <v>0</v>
      </c>
      <c r="AI135" s="14">
        <f t="shared" si="182"/>
        <v>0</v>
      </c>
      <c r="AJ135" s="14">
        <f t="shared" si="183"/>
        <v>0</v>
      </c>
      <c r="AK135" s="14">
        <f t="shared" si="184"/>
        <v>0</v>
      </c>
      <c r="AL135" s="14">
        <f t="shared" si="185"/>
        <v>0</v>
      </c>
      <c r="AN135" s="56">
        <f t="shared" si="186"/>
        <v>0</v>
      </c>
      <c r="AO135" s="14">
        <f>Szilv($AD$2,Eredmény!$H$3,AE135)</f>
        <v>0</v>
      </c>
      <c r="AP135" s="14">
        <f t="shared" si="187"/>
        <v>0</v>
      </c>
      <c r="AQ135" s="14">
        <f t="shared" si="188"/>
        <v>0</v>
      </c>
      <c r="AS135" s="14">
        <f>IF($AR$2=Alapadat!$P135,Alapadat!$Q135,0)</f>
        <v>0</v>
      </c>
      <c r="AT135" s="14">
        <f>IF($AR$2=Alapadat!$P135,Alapadat!$R135,0)</f>
        <v>0</v>
      </c>
      <c r="AU135" s="14">
        <f t="shared" si="189"/>
        <v>0</v>
      </c>
      <c r="AV135" s="14">
        <f t="shared" si="190"/>
        <v>0</v>
      </c>
      <c r="AW135" s="14">
        <f t="shared" si="191"/>
        <v>0</v>
      </c>
      <c r="AX135" s="14">
        <f t="shared" si="192"/>
        <v>0</v>
      </c>
      <c r="AY135" s="14">
        <f t="shared" si="193"/>
        <v>0</v>
      </c>
      <c r="AZ135" s="14">
        <f t="shared" si="194"/>
        <v>0</v>
      </c>
      <c r="BB135" s="56">
        <f t="shared" si="195"/>
        <v>0</v>
      </c>
      <c r="BC135" s="14">
        <f>Szilv($AR$2,Eredmény!$H$3,AS135)</f>
        <v>0</v>
      </c>
      <c r="BD135" s="14">
        <f t="shared" si="196"/>
        <v>0</v>
      </c>
      <c r="BE135" s="14">
        <f t="shared" si="197"/>
        <v>0</v>
      </c>
      <c r="BG135" s="14">
        <f>IF($BF$2=Alapadat!$P135,Alapadat!$Q135,0)</f>
        <v>0</v>
      </c>
      <c r="BH135" s="14">
        <f>IF($BF$2=Alapadat!$P135,Alapadat!$R135,0)</f>
        <v>0</v>
      </c>
      <c r="BI135" s="14">
        <f t="shared" si="198"/>
        <v>0</v>
      </c>
      <c r="BJ135" s="14">
        <f t="shared" si="199"/>
        <v>0</v>
      </c>
      <c r="BK135" s="14">
        <f t="shared" si="200"/>
        <v>0</v>
      </c>
      <c r="BL135" s="14">
        <f t="shared" si="201"/>
        <v>0</v>
      </c>
      <c r="BM135" s="14">
        <f t="shared" si="202"/>
        <v>0</v>
      </c>
      <c r="BN135" s="14">
        <f t="shared" si="203"/>
        <v>0</v>
      </c>
      <c r="BP135" s="56">
        <f t="shared" si="204"/>
        <v>0</v>
      </c>
      <c r="BQ135" s="14">
        <f>Szilv($BF$2,Eredmény!$H$3,BG135)</f>
        <v>0</v>
      </c>
      <c r="BR135" s="14">
        <f t="shared" si="205"/>
        <v>0</v>
      </c>
      <c r="BS135" s="14">
        <f t="shared" si="206"/>
        <v>0</v>
      </c>
      <c r="BV135" s="14">
        <f>IF($BU$2=Alapadat!$P135,Alapadat!$Q135,0)</f>
        <v>0</v>
      </c>
      <c r="BW135" s="14">
        <f>IF($BU$2=Alapadat!$P135,Alapadat!$R135,0)</f>
        <v>0</v>
      </c>
      <c r="BX135" s="14">
        <f t="shared" si="207"/>
        <v>0</v>
      </c>
      <c r="BY135" s="14">
        <f t="shared" si="208"/>
        <v>0</v>
      </c>
      <c r="BZ135" s="14">
        <f t="shared" si="209"/>
        <v>0</v>
      </c>
      <c r="CA135" s="14">
        <f t="shared" si="210"/>
        <v>0</v>
      </c>
      <c r="CB135" s="14">
        <f t="shared" si="211"/>
        <v>0</v>
      </c>
      <c r="CC135" s="14">
        <f t="shared" si="212"/>
        <v>0</v>
      </c>
      <c r="CE135" s="56">
        <f t="shared" si="213"/>
        <v>0</v>
      </c>
      <c r="CF135" s="14">
        <f>Szilv($BU$2,Eredmény!$H$3,BV135)</f>
        <v>0</v>
      </c>
      <c r="CG135" s="14">
        <f t="shared" si="214"/>
        <v>0</v>
      </c>
      <c r="CH135" s="14">
        <f t="shared" si="215"/>
        <v>0</v>
      </c>
      <c r="CK135" s="14">
        <f>IF($CJ$2=Alapadat!$P135,Alapadat!$Q135,0)</f>
        <v>0</v>
      </c>
      <c r="CL135" s="14">
        <f>IF($CJ$2=Alapadat!$P135,Alapadat!$R135,0)</f>
        <v>0</v>
      </c>
      <c r="CM135" s="14">
        <f t="shared" si="216"/>
        <v>0</v>
      </c>
      <c r="CN135" s="14">
        <f t="shared" si="217"/>
        <v>0</v>
      </c>
      <c r="CO135" s="14">
        <f t="shared" si="218"/>
        <v>0</v>
      </c>
      <c r="CP135" s="14">
        <f t="shared" si="219"/>
        <v>0</v>
      </c>
      <c r="CQ135" s="14">
        <f t="shared" si="220"/>
        <v>0</v>
      </c>
      <c r="CR135" s="14">
        <f t="shared" si="221"/>
        <v>0</v>
      </c>
      <c r="CT135" s="56">
        <f t="shared" si="222"/>
        <v>0</v>
      </c>
      <c r="CU135" s="14">
        <f>Szilv($CJ$2,Eredmény!$H$3,CK135)</f>
        <v>0</v>
      </c>
      <c r="CV135" s="14">
        <f t="shared" si="223"/>
        <v>0</v>
      </c>
      <c r="CW135" s="14">
        <f t="shared" si="224"/>
        <v>0</v>
      </c>
      <c r="CZ135" s="14">
        <f>IF($CY$2=Alapadat!$P135,Alapadat!$Q135,0)</f>
        <v>0</v>
      </c>
      <c r="DA135" s="14">
        <f>IF($CY$2=Alapadat!$P135,Alapadat!$R135,0)</f>
        <v>0</v>
      </c>
      <c r="DB135" s="14">
        <f t="shared" si="225"/>
        <v>0</v>
      </c>
      <c r="DC135" s="14">
        <f t="shared" si="226"/>
        <v>0</v>
      </c>
      <c r="DD135" s="14">
        <f t="shared" si="227"/>
        <v>0</v>
      </c>
      <c r="DE135" s="14">
        <f t="shared" si="228"/>
        <v>0</v>
      </c>
      <c r="DF135" s="14">
        <f t="shared" si="229"/>
        <v>0</v>
      </c>
      <c r="DG135" s="14">
        <f t="shared" si="230"/>
        <v>0</v>
      </c>
      <c r="DI135" s="56">
        <f t="shared" si="231"/>
        <v>0</v>
      </c>
      <c r="DJ135" s="14">
        <f>Szilv($CY$2,Eredmény!$H$3,CZ135)</f>
        <v>0</v>
      </c>
      <c r="DK135" s="14">
        <f t="shared" si="232"/>
        <v>0</v>
      </c>
      <c r="DL135" s="14">
        <f t="shared" si="233"/>
        <v>0</v>
      </c>
      <c r="DO135" s="14">
        <f>IF($DN$2=Alapadat!$P135,Alapadat!$Q135,0)</f>
        <v>0</v>
      </c>
      <c r="DP135" s="14">
        <f>IF($DN$2=Alapadat!$P135,Alapadat!$R135,0)</f>
        <v>0</v>
      </c>
      <c r="DQ135" s="14">
        <f t="shared" si="234"/>
        <v>0</v>
      </c>
      <c r="DR135" s="14">
        <f t="shared" si="235"/>
        <v>0</v>
      </c>
      <c r="DS135" s="14">
        <f t="shared" si="236"/>
        <v>0</v>
      </c>
      <c r="DT135" s="14">
        <f t="shared" si="237"/>
        <v>0</v>
      </c>
      <c r="DU135" s="14">
        <f t="shared" si="238"/>
        <v>0</v>
      </c>
      <c r="DV135" s="14">
        <f t="shared" si="239"/>
        <v>0</v>
      </c>
      <c r="DX135" s="56">
        <f t="shared" si="240"/>
        <v>0</v>
      </c>
      <c r="DY135" s="14">
        <f>Szilv($DN$2,Eredmény!$H$3,DO135)</f>
        <v>0</v>
      </c>
      <c r="DZ135" s="14">
        <f t="shared" si="241"/>
        <v>0</v>
      </c>
      <c r="EA135" s="14">
        <f t="shared" si="242"/>
        <v>0</v>
      </c>
    </row>
    <row r="136" spans="2:131">
      <c r="B136" s="14">
        <f>IF($A$2=Alapadat!$P136,Alapadat!$Q136,0)</f>
        <v>0</v>
      </c>
      <c r="C136" s="14">
        <f>IF($A$2=Alapadat!$P136,Alapadat!$R136,0)</f>
        <v>0</v>
      </c>
      <c r="D136" s="14">
        <f t="shared" si="163"/>
        <v>0</v>
      </c>
      <c r="E136" s="14">
        <f t="shared" si="164"/>
        <v>0</v>
      </c>
      <c r="F136" s="14">
        <f t="shared" si="165"/>
        <v>0</v>
      </c>
      <c r="G136" s="14">
        <f t="shared" si="166"/>
        <v>0</v>
      </c>
      <c r="H136" s="14">
        <f t="shared" si="167"/>
        <v>0</v>
      </c>
      <c r="I136" s="14">
        <f t="shared" si="168"/>
        <v>0</v>
      </c>
      <c r="L136" s="56">
        <f t="shared" si="169"/>
        <v>0</v>
      </c>
      <c r="M136" s="14">
        <f>Szilv($A$2,Eredmény!$H$3,B136)</f>
        <v>0</v>
      </c>
      <c r="N136" s="14">
        <f t="shared" si="170"/>
        <v>0</v>
      </c>
      <c r="O136" s="14">
        <f t="shared" si="171"/>
        <v>0</v>
      </c>
      <c r="Q136" s="14">
        <f>IF($P$2=Alapadat!$P136,Alapadat!$Q136,0)</f>
        <v>0</v>
      </c>
      <c r="R136" s="14">
        <f>IF($P$2=Alapadat!$P136,Alapadat!$R136,0)</f>
        <v>0</v>
      </c>
      <c r="S136" s="14">
        <f t="shared" si="172"/>
        <v>0</v>
      </c>
      <c r="T136" s="14">
        <f t="shared" si="173"/>
        <v>0</v>
      </c>
      <c r="U136" s="14">
        <f t="shared" si="174"/>
        <v>0</v>
      </c>
      <c r="V136" s="14">
        <f t="shared" si="175"/>
        <v>0</v>
      </c>
      <c r="W136" s="14">
        <f t="shared" si="176"/>
        <v>0</v>
      </c>
      <c r="X136" s="14">
        <f t="shared" si="177"/>
        <v>0</v>
      </c>
      <c r="Z136" s="56">
        <f t="shared" si="162"/>
        <v>0</v>
      </c>
      <c r="AA136" s="14">
        <f>Szilv($P$2,Eredmény!$H$3,Q136)</f>
        <v>0</v>
      </c>
      <c r="AB136" s="14">
        <f t="shared" si="178"/>
        <v>0</v>
      </c>
      <c r="AC136" s="14">
        <f t="shared" si="179"/>
        <v>0</v>
      </c>
      <c r="AE136" s="14">
        <f>IF($AD$2=Alapadat!$P136,Alapadat!$Q136,0)</f>
        <v>0</v>
      </c>
      <c r="AF136" s="14">
        <f>IF($AD$2=Alapadat!$P136,Alapadat!$R136,0)</f>
        <v>0</v>
      </c>
      <c r="AG136" s="14">
        <f t="shared" si="180"/>
        <v>0</v>
      </c>
      <c r="AH136" s="14">
        <f t="shared" si="181"/>
        <v>0</v>
      </c>
      <c r="AI136" s="14">
        <f t="shared" si="182"/>
        <v>0</v>
      </c>
      <c r="AJ136" s="14">
        <f t="shared" si="183"/>
        <v>0</v>
      </c>
      <c r="AK136" s="14">
        <f t="shared" si="184"/>
        <v>0</v>
      </c>
      <c r="AL136" s="14">
        <f t="shared" si="185"/>
        <v>0</v>
      </c>
      <c r="AN136" s="56">
        <f t="shared" si="186"/>
        <v>0</v>
      </c>
      <c r="AO136" s="14">
        <f>Szilv($AD$2,Eredmény!$H$3,AE136)</f>
        <v>0</v>
      </c>
      <c r="AP136" s="14">
        <f t="shared" si="187"/>
        <v>0</v>
      </c>
      <c r="AQ136" s="14">
        <f t="shared" si="188"/>
        <v>0</v>
      </c>
      <c r="AS136" s="14">
        <f>IF($AR$2=Alapadat!$P136,Alapadat!$Q136,0)</f>
        <v>0</v>
      </c>
      <c r="AT136" s="14">
        <f>IF($AR$2=Alapadat!$P136,Alapadat!$R136,0)</f>
        <v>0</v>
      </c>
      <c r="AU136" s="14">
        <f t="shared" si="189"/>
        <v>0</v>
      </c>
      <c r="AV136" s="14">
        <f t="shared" si="190"/>
        <v>0</v>
      </c>
      <c r="AW136" s="14">
        <f t="shared" si="191"/>
        <v>0</v>
      </c>
      <c r="AX136" s="14">
        <f t="shared" si="192"/>
        <v>0</v>
      </c>
      <c r="AY136" s="14">
        <f t="shared" si="193"/>
        <v>0</v>
      </c>
      <c r="AZ136" s="14">
        <f t="shared" si="194"/>
        <v>0</v>
      </c>
      <c r="BB136" s="56">
        <f t="shared" si="195"/>
        <v>0</v>
      </c>
      <c r="BC136" s="14">
        <f>Szilv($AR$2,Eredmény!$H$3,AS136)</f>
        <v>0</v>
      </c>
      <c r="BD136" s="14">
        <f t="shared" si="196"/>
        <v>0</v>
      </c>
      <c r="BE136" s="14">
        <f t="shared" si="197"/>
        <v>0</v>
      </c>
      <c r="BG136" s="14">
        <f>IF($BF$2=Alapadat!$P136,Alapadat!$Q136,0)</f>
        <v>0</v>
      </c>
      <c r="BH136" s="14">
        <f>IF($BF$2=Alapadat!$P136,Alapadat!$R136,0)</f>
        <v>0</v>
      </c>
      <c r="BI136" s="14">
        <f t="shared" si="198"/>
        <v>0</v>
      </c>
      <c r="BJ136" s="14">
        <f t="shared" si="199"/>
        <v>0</v>
      </c>
      <c r="BK136" s="14">
        <f t="shared" si="200"/>
        <v>0</v>
      </c>
      <c r="BL136" s="14">
        <f t="shared" si="201"/>
        <v>0</v>
      </c>
      <c r="BM136" s="14">
        <f t="shared" si="202"/>
        <v>0</v>
      </c>
      <c r="BN136" s="14">
        <f t="shared" si="203"/>
        <v>0</v>
      </c>
      <c r="BP136" s="56">
        <f t="shared" si="204"/>
        <v>0</v>
      </c>
      <c r="BQ136" s="14">
        <f>Szilv($BF$2,Eredmény!$H$3,BG136)</f>
        <v>0</v>
      </c>
      <c r="BR136" s="14">
        <f t="shared" si="205"/>
        <v>0</v>
      </c>
      <c r="BS136" s="14">
        <f t="shared" si="206"/>
        <v>0</v>
      </c>
      <c r="BV136" s="14">
        <f>IF($BU$2=Alapadat!$P136,Alapadat!$Q136,0)</f>
        <v>0</v>
      </c>
      <c r="BW136" s="14">
        <f>IF($BU$2=Alapadat!$P136,Alapadat!$R136,0)</f>
        <v>0</v>
      </c>
      <c r="BX136" s="14">
        <f t="shared" si="207"/>
        <v>0</v>
      </c>
      <c r="BY136" s="14">
        <f t="shared" si="208"/>
        <v>0</v>
      </c>
      <c r="BZ136" s="14">
        <f t="shared" si="209"/>
        <v>0</v>
      </c>
      <c r="CA136" s="14">
        <f t="shared" si="210"/>
        <v>0</v>
      </c>
      <c r="CB136" s="14">
        <f t="shared" si="211"/>
        <v>0</v>
      </c>
      <c r="CC136" s="14">
        <f t="shared" si="212"/>
        <v>0</v>
      </c>
      <c r="CE136" s="56">
        <f t="shared" si="213"/>
        <v>0</v>
      </c>
      <c r="CF136" s="14">
        <f>Szilv($BU$2,Eredmény!$H$3,BV136)</f>
        <v>0</v>
      </c>
      <c r="CG136" s="14">
        <f t="shared" si="214"/>
        <v>0</v>
      </c>
      <c r="CH136" s="14">
        <f t="shared" si="215"/>
        <v>0</v>
      </c>
      <c r="CK136" s="14">
        <f>IF($CJ$2=Alapadat!$P136,Alapadat!$Q136,0)</f>
        <v>0</v>
      </c>
      <c r="CL136" s="14">
        <f>IF($CJ$2=Alapadat!$P136,Alapadat!$R136,0)</f>
        <v>0</v>
      </c>
      <c r="CM136" s="14">
        <f t="shared" si="216"/>
        <v>0</v>
      </c>
      <c r="CN136" s="14">
        <f t="shared" si="217"/>
        <v>0</v>
      </c>
      <c r="CO136" s="14">
        <f t="shared" si="218"/>
        <v>0</v>
      </c>
      <c r="CP136" s="14">
        <f t="shared" si="219"/>
        <v>0</v>
      </c>
      <c r="CQ136" s="14">
        <f t="shared" si="220"/>
        <v>0</v>
      </c>
      <c r="CR136" s="14">
        <f t="shared" si="221"/>
        <v>0</v>
      </c>
      <c r="CT136" s="56">
        <f t="shared" si="222"/>
        <v>0</v>
      </c>
      <c r="CU136" s="14">
        <f>Szilv($CJ$2,Eredmény!$H$3,CK136)</f>
        <v>0</v>
      </c>
      <c r="CV136" s="14">
        <f t="shared" si="223"/>
        <v>0</v>
      </c>
      <c r="CW136" s="14">
        <f t="shared" si="224"/>
        <v>0</v>
      </c>
      <c r="CZ136" s="14">
        <f>IF($CY$2=Alapadat!$P136,Alapadat!$Q136,0)</f>
        <v>0</v>
      </c>
      <c r="DA136" s="14">
        <f>IF($CY$2=Alapadat!$P136,Alapadat!$R136,0)</f>
        <v>0</v>
      </c>
      <c r="DB136" s="14">
        <f t="shared" si="225"/>
        <v>0</v>
      </c>
      <c r="DC136" s="14">
        <f t="shared" si="226"/>
        <v>0</v>
      </c>
      <c r="DD136" s="14">
        <f t="shared" si="227"/>
        <v>0</v>
      </c>
      <c r="DE136" s="14">
        <f t="shared" si="228"/>
        <v>0</v>
      </c>
      <c r="DF136" s="14">
        <f t="shared" si="229"/>
        <v>0</v>
      </c>
      <c r="DG136" s="14">
        <f t="shared" si="230"/>
        <v>0</v>
      </c>
      <c r="DI136" s="56">
        <f t="shared" si="231"/>
        <v>0</v>
      </c>
      <c r="DJ136" s="14">
        <f>Szilv($CY$2,Eredmény!$H$3,CZ136)</f>
        <v>0</v>
      </c>
      <c r="DK136" s="14">
        <f t="shared" si="232"/>
        <v>0</v>
      </c>
      <c r="DL136" s="14">
        <f t="shared" si="233"/>
        <v>0</v>
      </c>
      <c r="DO136" s="14">
        <f>IF($DN$2=Alapadat!$P136,Alapadat!$Q136,0)</f>
        <v>0</v>
      </c>
      <c r="DP136" s="14">
        <f>IF($DN$2=Alapadat!$P136,Alapadat!$R136,0)</f>
        <v>0</v>
      </c>
      <c r="DQ136" s="14">
        <f t="shared" si="234"/>
        <v>0</v>
      </c>
      <c r="DR136" s="14">
        <f t="shared" si="235"/>
        <v>0</v>
      </c>
      <c r="DS136" s="14">
        <f t="shared" si="236"/>
        <v>0</v>
      </c>
      <c r="DT136" s="14">
        <f t="shared" si="237"/>
        <v>0</v>
      </c>
      <c r="DU136" s="14">
        <f t="shared" si="238"/>
        <v>0</v>
      </c>
      <c r="DV136" s="14">
        <f t="shared" si="239"/>
        <v>0</v>
      </c>
      <c r="DX136" s="56">
        <f t="shared" si="240"/>
        <v>0</v>
      </c>
      <c r="DY136" s="14">
        <f>Szilv($DN$2,Eredmény!$H$3,DO136)</f>
        <v>0</v>
      </c>
      <c r="DZ136" s="14">
        <f t="shared" si="241"/>
        <v>0</v>
      </c>
      <c r="EA136" s="14">
        <f t="shared" si="242"/>
        <v>0</v>
      </c>
    </row>
    <row r="137" spans="2:131">
      <c r="B137" s="14">
        <f>IF($A$2=Alapadat!$P137,Alapadat!$Q137,0)</f>
        <v>0</v>
      </c>
      <c r="C137" s="14">
        <f>IF($A$2=Alapadat!$P137,Alapadat!$R137,0)</f>
        <v>0</v>
      </c>
      <c r="D137" s="14">
        <f t="shared" si="163"/>
        <v>0</v>
      </c>
      <c r="E137" s="14">
        <f t="shared" si="164"/>
        <v>0</v>
      </c>
      <c r="F137" s="14">
        <f t="shared" si="165"/>
        <v>0</v>
      </c>
      <c r="G137" s="14">
        <f t="shared" si="166"/>
        <v>0</v>
      </c>
      <c r="H137" s="14">
        <f t="shared" si="167"/>
        <v>0</v>
      </c>
      <c r="I137" s="14">
        <f t="shared" si="168"/>
        <v>0</v>
      </c>
      <c r="L137" s="56">
        <f t="shared" si="169"/>
        <v>0</v>
      </c>
      <c r="M137" s="14">
        <f>Szilv($A$2,Eredmény!$H$3,B137)</f>
        <v>0</v>
      </c>
      <c r="N137" s="14">
        <f t="shared" si="170"/>
        <v>0</v>
      </c>
      <c r="O137" s="14">
        <f t="shared" si="171"/>
        <v>0</v>
      </c>
      <c r="Q137" s="14">
        <f>IF($P$2=Alapadat!$P137,Alapadat!$Q137,0)</f>
        <v>0</v>
      </c>
      <c r="R137" s="14">
        <f>IF($P$2=Alapadat!$P137,Alapadat!$R137,0)</f>
        <v>0</v>
      </c>
      <c r="S137" s="14">
        <f t="shared" si="172"/>
        <v>0</v>
      </c>
      <c r="T137" s="14">
        <f t="shared" si="173"/>
        <v>0</v>
      </c>
      <c r="U137" s="14">
        <f t="shared" si="174"/>
        <v>0</v>
      </c>
      <c r="V137" s="14">
        <f t="shared" si="175"/>
        <v>0</v>
      </c>
      <c r="W137" s="14">
        <f t="shared" si="176"/>
        <v>0</v>
      </c>
      <c r="X137" s="14">
        <f t="shared" si="177"/>
        <v>0</v>
      </c>
      <c r="Z137" s="56">
        <f t="shared" si="162"/>
        <v>0</v>
      </c>
      <c r="AA137" s="14">
        <f>Szilv($P$2,Eredmény!$H$3,Q137)</f>
        <v>0</v>
      </c>
      <c r="AB137" s="14">
        <f t="shared" si="178"/>
        <v>0</v>
      </c>
      <c r="AC137" s="14">
        <f t="shared" si="179"/>
        <v>0</v>
      </c>
      <c r="AE137" s="14">
        <f>IF($AD$2=Alapadat!$P137,Alapadat!$Q137,0)</f>
        <v>0</v>
      </c>
      <c r="AF137" s="14">
        <f>IF($AD$2=Alapadat!$P137,Alapadat!$R137,0)</f>
        <v>0</v>
      </c>
      <c r="AG137" s="14">
        <f t="shared" si="180"/>
        <v>0</v>
      </c>
      <c r="AH137" s="14">
        <f t="shared" si="181"/>
        <v>0</v>
      </c>
      <c r="AI137" s="14">
        <f t="shared" si="182"/>
        <v>0</v>
      </c>
      <c r="AJ137" s="14">
        <f t="shared" si="183"/>
        <v>0</v>
      </c>
      <c r="AK137" s="14">
        <f t="shared" si="184"/>
        <v>0</v>
      </c>
      <c r="AL137" s="14">
        <f t="shared" si="185"/>
        <v>0</v>
      </c>
      <c r="AN137" s="56">
        <f t="shared" si="186"/>
        <v>0</v>
      </c>
      <c r="AO137" s="14">
        <f>Szilv($AD$2,Eredmény!$H$3,AE137)</f>
        <v>0</v>
      </c>
      <c r="AP137" s="14">
        <f t="shared" si="187"/>
        <v>0</v>
      </c>
      <c r="AQ137" s="14">
        <f t="shared" si="188"/>
        <v>0</v>
      </c>
      <c r="AS137" s="14">
        <f>IF($AR$2=Alapadat!$P137,Alapadat!$Q137,0)</f>
        <v>0</v>
      </c>
      <c r="AT137" s="14">
        <f>IF($AR$2=Alapadat!$P137,Alapadat!$R137,0)</f>
        <v>0</v>
      </c>
      <c r="AU137" s="14">
        <f t="shared" si="189"/>
        <v>0</v>
      </c>
      <c r="AV137" s="14">
        <f t="shared" si="190"/>
        <v>0</v>
      </c>
      <c r="AW137" s="14">
        <f t="shared" si="191"/>
        <v>0</v>
      </c>
      <c r="AX137" s="14">
        <f t="shared" si="192"/>
        <v>0</v>
      </c>
      <c r="AY137" s="14">
        <f t="shared" si="193"/>
        <v>0</v>
      </c>
      <c r="AZ137" s="14">
        <f t="shared" si="194"/>
        <v>0</v>
      </c>
      <c r="BB137" s="56">
        <f t="shared" si="195"/>
        <v>0</v>
      </c>
      <c r="BC137" s="14">
        <f>Szilv($AR$2,Eredmény!$H$3,AS137)</f>
        <v>0</v>
      </c>
      <c r="BD137" s="14">
        <f t="shared" si="196"/>
        <v>0</v>
      </c>
      <c r="BE137" s="14">
        <f t="shared" si="197"/>
        <v>0</v>
      </c>
      <c r="BG137" s="14">
        <f>IF($BF$2=Alapadat!$P137,Alapadat!$Q137,0)</f>
        <v>0</v>
      </c>
      <c r="BH137" s="14">
        <f>IF($BF$2=Alapadat!$P137,Alapadat!$R137,0)</f>
        <v>0</v>
      </c>
      <c r="BI137" s="14">
        <f t="shared" si="198"/>
        <v>0</v>
      </c>
      <c r="BJ137" s="14">
        <f t="shared" si="199"/>
        <v>0</v>
      </c>
      <c r="BK137" s="14">
        <f t="shared" si="200"/>
        <v>0</v>
      </c>
      <c r="BL137" s="14">
        <f t="shared" si="201"/>
        <v>0</v>
      </c>
      <c r="BM137" s="14">
        <f t="shared" si="202"/>
        <v>0</v>
      </c>
      <c r="BN137" s="14">
        <f t="shared" si="203"/>
        <v>0</v>
      </c>
      <c r="BP137" s="56">
        <f t="shared" si="204"/>
        <v>0</v>
      </c>
      <c r="BQ137" s="14">
        <f>Szilv($BF$2,Eredmény!$H$3,BG137)</f>
        <v>0</v>
      </c>
      <c r="BR137" s="14">
        <f t="shared" si="205"/>
        <v>0</v>
      </c>
      <c r="BS137" s="14">
        <f t="shared" si="206"/>
        <v>0</v>
      </c>
      <c r="BV137" s="14">
        <f>IF($BU$2=Alapadat!$P137,Alapadat!$Q137,0)</f>
        <v>0</v>
      </c>
      <c r="BW137" s="14">
        <f>IF($BU$2=Alapadat!$P137,Alapadat!$R137,0)</f>
        <v>0</v>
      </c>
      <c r="BX137" s="14">
        <f t="shared" si="207"/>
        <v>0</v>
      </c>
      <c r="BY137" s="14">
        <f t="shared" si="208"/>
        <v>0</v>
      </c>
      <c r="BZ137" s="14">
        <f t="shared" si="209"/>
        <v>0</v>
      </c>
      <c r="CA137" s="14">
        <f t="shared" si="210"/>
        <v>0</v>
      </c>
      <c r="CB137" s="14">
        <f t="shared" si="211"/>
        <v>0</v>
      </c>
      <c r="CC137" s="14">
        <f t="shared" si="212"/>
        <v>0</v>
      </c>
      <c r="CE137" s="56">
        <f t="shared" si="213"/>
        <v>0</v>
      </c>
      <c r="CF137" s="14">
        <f>Szilv($BU$2,Eredmény!$H$3,BV137)</f>
        <v>0</v>
      </c>
      <c r="CG137" s="14">
        <f t="shared" si="214"/>
        <v>0</v>
      </c>
      <c r="CH137" s="14">
        <f t="shared" si="215"/>
        <v>0</v>
      </c>
      <c r="CK137" s="14">
        <f>IF($CJ$2=Alapadat!$P137,Alapadat!$Q137,0)</f>
        <v>0</v>
      </c>
      <c r="CL137" s="14">
        <f>IF($CJ$2=Alapadat!$P137,Alapadat!$R137,0)</f>
        <v>0</v>
      </c>
      <c r="CM137" s="14">
        <f t="shared" si="216"/>
        <v>0</v>
      </c>
      <c r="CN137" s="14">
        <f t="shared" si="217"/>
        <v>0</v>
      </c>
      <c r="CO137" s="14">
        <f t="shared" si="218"/>
        <v>0</v>
      </c>
      <c r="CP137" s="14">
        <f t="shared" si="219"/>
        <v>0</v>
      </c>
      <c r="CQ137" s="14">
        <f t="shared" si="220"/>
        <v>0</v>
      </c>
      <c r="CR137" s="14">
        <f t="shared" si="221"/>
        <v>0</v>
      </c>
      <c r="CT137" s="56">
        <f t="shared" si="222"/>
        <v>0</v>
      </c>
      <c r="CU137" s="14">
        <f>Szilv($CJ$2,Eredmény!$H$3,CK137)</f>
        <v>0</v>
      </c>
      <c r="CV137" s="14">
        <f t="shared" si="223"/>
        <v>0</v>
      </c>
      <c r="CW137" s="14">
        <f t="shared" si="224"/>
        <v>0</v>
      </c>
      <c r="CZ137" s="14">
        <f>IF($CY$2=Alapadat!$P137,Alapadat!$Q137,0)</f>
        <v>0</v>
      </c>
      <c r="DA137" s="14">
        <f>IF($CY$2=Alapadat!$P137,Alapadat!$R137,0)</f>
        <v>0</v>
      </c>
      <c r="DB137" s="14">
        <f t="shared" si="225"/>
        <v>0</v>
      </c>
      <c r="DC137" s="14">
        <f t="shared" si="226"/>
        <v>0</v>
      </c>
      <c r="DD137" s="14">
        <f t="shared" si="227"/>
        <v>0</v>
      </c>
      <c r="DE137" s="14">
        <f t="shared" si="228"/>
        <v>0</v>
      </c>
      <c r="DF137" s="14">
        <f t="shared" si="229"/>
        <v>0</v>
      </c>
      <c r="DG137" s="14">
        <f t="shared" si="230"/>
        <v>0</v>
      </c>
      <c r="DI137" s="56">
        <f t="shared" si="231"/>
        <v>0</v>
      </c>
      <c r="DJ137" s="14">
        <f>Szilv($CY$2,Eredmény!$H$3,CZ137)</f>
        <v>0</v>
      </c>
      <c r="DK137" s="14">
        <f t="shared" si="232"/>
        <v>0</v>
      </c>
      <c r="DL137" s="14">
        <f t="shared" si="233"/>
        <v>0</v>
      </c>
      <c r="DO137" s="14">
        <f>IF($DN$2=Alapadat!$P137,Alapadat!$Q137,0)</f>
        <v>0</v>
      </c>
      <c r="DP137" s="14">
        <f>IF($DN$2=Alapadat!$P137,Alapadat!$R137,0)</f>
        <v>0</v>
      </c>
      <c r="DQ137" s="14">
        <f t="shared" si="234"/>
        <v>0</v>
      </c>
      <c r="DR137" s="14">
        <f t="shared" si="235"/>
        <v>0</v>
      </c>
      <c r="DS137" s="14">
        <f t="shared" si="236"/>
        <v>0</v>
      </c>
      <c r="DT137" s="14">
        <f t="shared" si="237"/>
        <v>0</v>
      </c>
      <c r="DU137" s="14">
        <f t="shared" si="238"/>
        <v>0</v>
      </c>
      <c r="DV137" s="14">
        <f t="shared" si="239"/>
        <v>0</v>
      </c>
      <c r="DX137" s="56">
        <f t="shared" si="240"/>
        <v>0</v>
      </c>
      <c r="DY137" s="14">
        <f>Szilv($DN$2,Eredmény!$H$3,DO137)</f>
        <v>0</v>
      </c>
      <c r="DZ137" s="14">
        <f t="shared" si="241"/>
        <v>0</v>
      </c>
      <c r="EA137" s="14">
        <f t="shared" si="242"/>
        <v>0</v>
      </c>
    </row>
    <row r="138" spans="2:131">
      <c r="B138" s="14">
        <f>IF($A$2=Alapadat!$P138,Alapadat!$Q138,0)</f>
        <v>0</v>
      </c>
      <c r="C138" s="14">
        <f>IF($A$2=Alapadat!$P138,Alapadat!$R138,0)</f>
        <v>0</v>
      </c>
      <c r="D138" s="14">
        <f t="shared" si="163"/>
        <v>0</v>
      </c>
      <c r="E138" s="14">
        <f t="shared" si="164"/>
        <v>0</v>
      </c>
      <c r="F138" s="14">
        <f t="shared" si="165"/>
        <v>0</v>
      </c>
      <c r="G138" s="14">
        <f t="shared" si="166"/>
        <v>0</v>
      </c>
      <c r="H138" s="14">
        <f t="shared" si="167"/>
        <v>0</v>
      </c>
      <c r="I138" s="14">
        <f t="shared" si="168"/>
        <v>0</v>
      </c>
      <c r="L138" s="56">
        <f t="shared" si="169"/>
        <v>0</v>
      </c>
      <c r="M138" s="14">
        <f>Szilv($A$2,Eredmény!$H$3,B138)</f>
        <v>0</v>
      </c>
      <c r="N138" s="14">
        <f t="shared" si="170"/>
        <v>0</v>
      </c>
      <c r="O138" s="14">
        <f t="shared" si="171"/>
        <v>0</v>
      </c>
      <c r="Q138" s="14">
        <f>IF($P$2=Alapadat!$P138,Alapadat!$Q138,0)</f>
        <v>0</v>
      </c>
      <c r="R138" s="14">
        <f>IF($P$2=Alapadat!$P138,Alapadat!$R138,0)</f>
        <v>0</v>
      </c>
      <c r="S138" s="14">
        <f t="shared" si="172"/>
        <v>0</v>
      </c>
      <c r="T138" s="14">
        <f t="shared" si="173"/>
        <v>0</v>
      </c>
      <c r="U138" s="14">
        <f t="shared" si="174"/>
        <v>0</v>
      </c>
      <c r="V138" s="14">
        <f t="shared" si="175"/>
        <v>0</v>
      </c>
      <c r="W138" s="14">
        <f t="shared" si="176"/>
        <v>0</v>
      </c>
      <c r="X138" s="14">
        <f t="shared" si="177"/>
        <v>0</v>
      </c>
      <c r="Z138" s="56">
        <f t="shared" si="162"/>
        <v>0</v>
      </c>
      <c r="AA138" s="14">
        <f>Szilv($P$2,Eredmény!$H$3,Q138)</f>
        <v>0</v>
      </c>
      <c r="AB138" s="14">
        <f t="shared" si="178"/>
        <v>0</v>
      </c>
      <c r="AC138" s="14">
        <f t="shared" si="179"/>
        <v>0</v>
      </c>
      <c r="AE138" s="14">
        <f>IF($AD$2=Alapadat!$P138,Alapadat!$Q138,0)</f>
        <v>0</v>
      </c>
      <c r="AF138" s="14">
        <f>IF($AD$2=Alapadat!$P138,Alapadat!$R138,0)</f>
        <v>0</v>
      </c>
      <c r="AG138" s="14">
        <f t="shared" si="180"/>
        <v>0</v>
      </c>
      <c r="AH138" s="14">
        <f t="shared" si="181"/>
        <v>0</v>
      </c>
      <c r="AI138" s="14">
        <f t="shared" si="182"/>
        <v>0</v>
      </c>
      <c r="AJ138" s="14">
        <f t="shared" si="183"/>
        <v>0</v>
      </c>
      <c r="AK138" s="14">
        <f t="shared" si="184"/>
        <v>0</v>
      </c>
      <c r="AL138" s="14">
        <f t="shared" si="185"/>
        <v>0</v>
      </c>
      <c r="AN138" s="56">
        <f t="shared" si="186"/>
        <v>0</v>
      </c>
      <c r="AO138" s="14">
        <f>Szilv($AD$2,Eredmény!$H$3,AE138)</f>
        <v>0</v>
      </c>
      <c r="AP138" s="14">
        <f t="shared" si="187"/>
        <v>0</v>
      </c>
      <c r="AQ138" s="14">
        <f t="shared" si="188"/>
        <v>0</v>
      </c>
      <c r="AS138" s="14">
        <f>IF($AR$2=Alapadat!$P138,Alapadat!$Q138,0)</f>
        <v>0</v>
      </c>
      <c r="AT138" s="14">
        <f>IF($AR$2=Alapadat!$P138,Alapadat!$R138,0)</f>
        <v>0</v>
      </c>
      <c r="AU138" s="14">
        <f t="shared" si="189"/>
        <v>0</v>
      </c>
      <c r="AV138" s="14">
        <f t="shared" si="190"/>
        <v>0</v>
      </c>
      <c r="AW138" s="14">
        <f t="shared" si="191"/>
        <v>0</v>
      </c>
      <c r="AX138" s="14">
        <f t="shared" si="192"/>
        <v>0</v>
      </c>
      <c r="AY138" s="14">
        <f t="shared" si="193"/>
        <v>0</v>
      </c>
      <c r="AZ138" s="14">
        <f t="shared" si="194"/>
        <v>0</v>
      </c>
      <c r="BB138" s="56">
        <f t="shared" si="195"/>
        <v>0</v>
      </c>
      <c r="BC138" s="14">
        <f>Szilv($AR$2,Eredmény!$H$3,AS138)</f>
        <v>0</v>
      </c>
      <c r="BD138" s="14">
        <f t="shared" si="196"/>
        <v>0</v>
      </c>
      <c r="BE138" s="14">
        <f t="shared" si="197"/>
        <v>0</v>
      </c>
      <c r="BG138" s="14">
        <f>IF($BF$2=Alapadat!$P138,Alapadat!$Q138,0)</f>
        <v>0</v>
      </c>
      <c r="BH138" s="14">
        <f>IF($BF$2=Alapadat!$P138,Alapadat!$R138,0)</f>
        <v>0</v>
      </c>
      <c r="BI138" s="14">
        <f t="shared" si="198"/>
        <v>0</v>
      </c>
      <c r="BJ138" s="14">
        <f t="shared" si="199"/>
        <v>0</v>
      </c>
      <c r="BK138" s="14">
        <f t="shared" si="200"/>
        <v>0</v>
      </c>
      <c r="BL138" s="14">
        <f t="shared" si="201"/>
        <v>0</v>
      </c>
      <c r="BM138" s="14">
        <f t="shared" si="202"/>
        <v>0</v>
      </c>
      <c r="BN138" s="14">
        <f t="shared" si="203"/>
        <v>0</v>
      </c>
      <c r="BP138" s="56">
        <f t="shared" si="204"/>
        <v>0</v>
      </c>
      <c r="BQ138" s="14">
        <f>Szilv($BF$2,Eredmény!$H$3,BG138)</f>
        <v>0</v>
      </c>
      <c r="BR138" s="14">
        <f t="shared" si="205"/>
        <v>0</v>
      </c>
      <c r="BS138" s="14">
        <f t="shared" si="206"/>
        <v>0</v>
      </c>
      <c r="BV138" s="14">
        <f>IF($BU$2=Alapadat!$P138,Alapadat!$Q138,0)</f>
        <v>0</v>
      </c>
      <c r="BW138" s="14">
        <f>IF($BU$2=Alapadat!$P138,Alapadat!$R138,0)</f>
        <v>0</v>
      </c>
      <c r="BX138" s="14">
        <f t="shared" si="207"/>
        <v>0</v>
      </c>
      <c r="BY138" s="14">
        <f t="shared" si="208"/>
        <v>0</v>
      </c>
      <c r="BZ138" s="14">
        <f t="shared" si="209"/>
        <v>0</v>
      </c>
      <c r="CA138" s="14">
        <f t="shared" si="210"/>
        <v>0</v>
      </c>
      <c r="CB138" s="14">
        <f t="shared" si="211"/>
        <v>0</v>
      </c>
      <c r="CC138" s="14">
        <f t="shared" si="212"/>
        <v>0</v>
      </c>
      <c r="CE138" s="56">
        <f t="shared" si="213"/>
        <v>0</v>
      </c>
      <c r="CF138" s="14">
        <f>Szilv($BU$2,Eredmény!$H$3,BV138)</f>
        <v>0</v>
      </c>
      <c r="CG138" s="14">
        <f t="shared" si="214"/>
        <v>0</v>
      </c>
      <c r="CH138" s="14">
        <f t="shared" si="215"/>
        <v>0</v>
      </c>
      <c r="CK138" s="14">
        <f>IF($CJ$2=Alapadat!$P138,Alapadat!$Q138,0)</f>
        <v>0</v>
      </c>
      <c r="CL138" s="14">
        <f>IF($CJ$2=Alapadat!$P138,Alapadat!$R138,0)</f>
        <v>0</v>
      </c>
      <c r="CM138" s="14">
        <f t="shared" si="216"/>
        <v>0</v>
      </c>
      <c r="CN138" s="14">
        <f t="shared" si="217"/>
        <v>0</v>
      </c>
      <c r="CO138" s="14">
        <f t="shared" si="218"/>
        <v>0</v>
      </c>
      <c r="CP138" s="14">
        <f t="shared" si="219"/>
        <v>0</v>
      </c>
      <c r="CQ138" s="14">
        <f t="shared" si="220"/>
        <v>0</v>
      </c>
      <c r="CR138" s="14">
        <f t="shared" si="221"/>
        <v>0</v>
      </c>
      <c r="CT138" s="56">
        <f t="shared" si="222"/>
        <v>0</v>
      </c>
      <c r="CU138" s="14">
        <f>Szilv($CJ$2,Eredmény!$H$3,CK138)</f>
        <v>0</v>
      </c>
      <c r="CV138" s="14">
        <f t="shared" si="223"/>
        <v>0</v>
      </c>
      <c r="CW138" s="14">
        <f t="shared" si="224"/>
        <v>0</v>
      </c>
      <c r="CZ138" s="14">
        <f>IF($CY$2=Alapadat!$P138,Alapadat!$Q138,0)</f>
        <v>0</v>
      </c>
      <c r="DA138" s="14">
        <f>IF($CY$2=Alapadat!$P138,Alapadat!$R138,0)</f>
        <v>0</v>
      </c>
      <c r="DB138" s="14">
        <f t="shared" si="225"/>
        <v>0</v>
      </c>
      <c r="DC138" s="14">
        <f t="shared" si="226"/>
        <v>0</v>
      </c>
      <c r="DD138" s="14">
        <f t="shared" si="227"/>
        <v>0</v>
      </c>
      <c r="DE138" s="14">
        <f t="shared" si="228"/>
        <v>0</v>
      </c>
      <c r="DF138" s="14">
        <f t="shared" si="229"/>
        <v>0</v>
      </c>
      <c r="DG138" s="14">
        <f t="shared" si="230"/>
        <v>0</v>
      </c>
      <c r="DI138" s="56">
        <f t="shared" si="231"/>
        <v>0</v>
      </c>
      <c r="DJ138" s="14">
        <f>Szilv($CY$2,Eredmény!$H$3,CZ138)</f>
        <v>0</v>
      </c>
      <c r="DK138" s="14">
        <f t="shared" si="232"/>
        <v>0</v>
      </c>
      <c r="DL138" s="14">
        <f t="shared" si="233"/>
        <v>0</v>
      </c>
      <c r="DO138" s="14">
        <f>IF($DN$2=Alapadat!$P138,Alapadat!$Q138,0)</f>
        <v>0</v>
      </c>
      <c r="DP138" s="14">
        <f>IF($DN$2=Alapadat!$P138,Alapadat!$R138,0)</f>
        <v>0</v>
      </c>
      <c r="DQ138" s="14">
        <f t="shared" si="234"/>
        <v>0</v>
      </c>
      <c r="DR138" s="14">
        <f t="shared" si="235"/>
        <v>0</v>
      </c>
      <c r="DS138" s="14">
        <f t="shared" si="236"/>
        <v>0</v>
      </c>
      <c r="DT138" s="14">
        <f t="shared" si="237"/>
        <v>0</v>
      </c>
      <c r="DU138" s="14">
        <f t="shared" si="238"/>
        <v>0</v>
      </c>
      <c r="DV138" s="14">
        <f t="shared" si="239"/>
        <v>0</v>
      </c>
      <c r="DX138" s="56">
        <f t="shared" si="240"/>
        <v>0</v>
      </c>
      <c r="DY138" s="14">
        <f>Szilv($DN$2,Eredmény!$H$3,DO138)</f>
        <v>0</v>
      </c>
      <c r="DZ138" s="14">
        <f t="shared" si="241"/>
        <v>0</v>
      </c>
      <c r="EA138" s="14">
        <f t="shared" si="242"/>
        <v>0</v>
      </c>
    </row>
    <row r="139" spans="2:131">
      <c r="B139" s="14">
        <f>IF($A$2=Alapadat!$P139,Alapadat!$Q139,0)</f>
        <v>0</v>
      </c>
      <c r="C139" s="14">
        <f>IF($A$2=Alapadat!$P139,Alapadat!$R139,0)</f>
        <v>0</v>
      </c>
      <c r="D139" s="14">
        <f t="shared" si="163"/>
        <v>0</v>
      </c>
      <c r="E139" s="14">
        <f t="shared" si="164"/>
        <v>0</v>
      </c>
      <c r="F139" s="14">
        <f t="shared" si="165"/>
        <v>0</v>
      </c>
      <c r="G139" s="14">
        <f t="shared" si="166"/>
        <v>0</v>
      </c>
      <c r="H139" s="14">
        <f t="shared" si="167"/>
        <v>0</v>
      </c>
      <c r="I139" s="14">
        <f t="shared" si="168"/>
        <v>0</v>
      </c>
      <c r="L139" s="56">
        <f t="shared" si="169"/>
        <v>0</v>
      </c>
      <c r="M139" s="14">
        <f>Szilv($A$2,Eredmény!$H$3,B139)</f>
        <v>0</v>
      </c>
      <c r="N139" s="14">
        <f t="shared" si="170"/>
        <v>0</v>
      </c>
      <c r="O139" s="14">
        <f t="shared" si="171"/>
        <v>0</v>
      </c>
      <c r="Q139" s="14">
        <f>IF($P$2=Alapadat!$P139,Alapadat!$Q139,0)</f>
        <v>0</v>
      </c>
      <c r="R139" s="14">
        <f>IF($P$2=Alapadat!$P139,Alapadat!$R139,0)</f>
        <v>0</v>
      </c>
      <c r="S139" s="14">
        <f t="shared" si="172"/>
        <v>0</v>
      </c>
      <c r="T139" s="14">
        <f t="shared" si="173"/>
        <v>0</v>
      </c>
      <c r="U139" s="14">
        <f t="shared" si="174"/>
        <v>0</v>
      </c>
      <c r="V139" s="14">
        <f t="shared" si="175"/>
        <v>0</v>
      </c>
      <c r="W139" s="14">
        <f t="shared" si="176"/>
        <v>0</v>
      </c>
      <c r="X139" s="14">
        <f t="shared" si="177"/>
        <v>0</v>
      </c>
      <c r="Z139" s="56">
        <f t="shared" si="162"/>
        <v>0</v>
      </c>
      <c r="AA139" s="14">
        <f>Szilv($P$2,Eredmény!$H$3,Q139)</f>
        <v>0</v>
      </c>
      <c r="AB139" s="14">
        <f t="shared" si="178"/>
        <v>0</v>
      </c>
      <c r="AC139" s="14">
        <f t="shared" si="179"/>
        <v>0</v>
      </c>
      <c r="AE139" s="14">
        <f>IF($AD$2=Alapadat!$P139,Alapadat!$Q139,0)</f>
        <v>0</v>
      </c>
      <c r="AF139" s="14">
        <f>IF($AD$2=Alapadat!$P139,Alapadat!$R139,0)</f>
        <v>0</v>
      </c>
      <c r="AG139" s="14">
        <f t="shared" si="180"/>
        <v>0</v>
      </c>
      <c r="AH139" s="14">
        <f t="shared" si="181"/>
        <v>0</v>
      </c>
      <c r="AI139" s="14">
        <f t="shared" si="182"/>
        <v>0</v>
      </c>
      <c r="AJ139" s="14">
        <f t="shared" si="183"/>
        <v>0</v>
      </c>
      <c r="AK139" s="14">
        <f t="shared" si="184"/>
        <v>0</v>
      </c>
      <c r="AL139" s="14">
        <f t="shared" si="185"/>
        <v>0</v>
      </c>
      <c r="AN139" s="56">
        <f t="shared" si="186"/>
        <v>0</v>
      </c>
      <c r="AO139" s="14">
        <f>Szilv($AD$2,Eredmény!$H$3,AE139)</f>
        <v>0</v>
      </c>
      <c r="AP139" s="14">
        <f t="shared" si="187"/>
        <v>0</v>
      </c>
      <c r="AQ139" s="14">
        <f t="shared" si="188"/>
        <v>0</v>
      </c>
      <c r="AS139" s="14">
        <f>IF($AR$2=Alapadat!$P139,Alapadat!$Q139,0)</f>
        <v>0</v>
      </c>
      <c r="AT139" s="14">
        <f>IF($AR$2=Alapadat!$P139,Alapadat!$R139,0)</f>
        <v>0</v>
      </c>
      <c r="AU139" s="14">
        <f t="shared" si="189"/>
        <v>0</v>
      </c>
      <c r="AV139" s="14">
        <f t="shared" si="190"/>
        <v>0</v>
      </c>
      <c r="AW139" s="14">
        <f t="shared" si="191"/>
        <v>0</v>
      </c>
      <c r="AX139" s="14">
        <f t="shared" si="192"/>
        <v>0</v>
      </c>
      <c r="AY139" s="14">
        <f t="shared" si="193"/>
        <v>0</v>
      </c>
      <c r="AZ139" s="14">
        <f t="shared" si="194"/>
        <v>0</v>
      </c>
      <c r="BB139" s="56">
        <f t="shared" si="195"/>
        <v>0</v>
      </c>
      <c r="BC139" s="14">
        <f>Szilv($AR$2,Eredmény!$H$3,AS139)</f>
        <v>0</v>
      </c>
      <c r="BD139" s="14">
        <f t="shared" si="196"/>
        <v>0</v>
      </c>
      <c r="BE139" s="14">
        <f t="shared" si="197"/>
        <v>0</v>
      </c>
      <c r="BG139" s="14">
        <f>IF($BF$2=Alapadat!$P139,Alapadat!$Q139,0)</f>
        <v>0</v>
      </c>
      <c r="BH139" s="14">
        <f>IF($BF$2=Alapadat!$P139,Alapadat!$R139,0)</f>
        <v>0</v>
      </c>
      <c r="BI139" s="14">
        <f t="shared" si="198"/>
        <v>0</v>
      </c>
      <c r="BJ139" s="14">
        <f t="shared" si="199"/>
        <v>0</v>
      </c>
      <c r="BK139" s="14">
        <f t="shared" si="200"/>
        <v>0</v>
      </c>
      <c r="BL139" s="14">
        <f t="shared" si="201"/>
        <v>0</v>
      </c>
      <c r="BM139" s="14">
        <f t="shared" si="202"/>
        <v>0</v>
      </c>
      <c r="BN139" s="14">
        <f t="shared" si="203"/>
        <v>0</v>
      </c>
      <c r="BP139" s="56">
        <f t="shared" si="204"/>
        <v>0</v>
      </c>
      <c r="BQ139" s="14">
        <f>Szilv($BF$2,Eredmény!$H$3,BG139)</f>
        <v>0</v>
      </c>
      <c r="BR139" s="14">
        <f t="shared" si="205"/>
        <v>0</v>
      </c>
      <c r="BS139" s="14">
        <f t="shared" si="206"/>
        <v>0</v>
      </c>
      <c r="BV139" s="14">
        <f>IF($BU$2=Alapadat!$P139,Alapadat!$Q139,0)</f>
        <v>0</v>
      </c>
      <c r="BW139" s="14">
        <f>IF($BU$2=Alapadat!$P139,Alapadat!$R139,0)</f>
        <v>0</v>
      </c>
      <c r="BX139" s="14">
        <f t="shared" si="207"/>
        <v>0</v>
      </c>
      <c r="BY139" s="14">
        <f t="shared" si="208"/>
        <v>0</v>
      </c>
      <c r="BZ139" s="14">
        <f t="shared" si="209"/>
        <v>0</v>
      </c>
      <c r="CA139" s="14">
        <f t="shared" si="210"/>
        <v>0</v>
      </c>
      <c r="CB139" s="14">
        <f t="shared" si="211"/>
        <v>0</v>
      </c>
      <c r="CC139" s="14">
        <f t="shared" si="212"/>
        <v>0</v>
      </c>
      <c r="CE139" s="56">
        <f t="shared" si="213"/>
        <v>0</v>
      </c>
      <c r="CF139" s="14">
        <f>Szilv($BU$2,Eredmény!$H$3,BV139)</f>
        <v>0</v>
      </c>
      <c r="CG139" s="14">
        <f t="shared" si="214"/>
        <v>0</v>
      </c>
      <c r="CH139" s="14">
        <f t="shared" si="215"/>
        <v>0</v>
      </c>
      <c r="CK139" s="14">
        <f>IF($CJ$2=Alapadat!$P139,Alapadat!$Q139,0)</f>
        <v>0</v>
      </c>
      <c r="CL139" s="14">
        <f>IF($CJ$2=Alapadat!$P139,Alapadat!$R139,0)</f>
        <v>0</v>
      </c>
      <c r="CM139" s="14">
        <f t="shared" si="216"/>
        <v>0</v>
      </c>
      <c r="CN139" s="14">
        <f t="shared" si="217"/>
        <v>0</v>
      </c>
      <c r="CO139" s="14">
        <f t="shared" si="218"/>
        <v>0</v>
      </c>
      <c r="CP139" s="14">
        <f t="shared" si="219"/>
        <v>0</v>
      </c>
      <c r="CQ139" s="14">
        <f t="shared" si="220"/>
        <v>0</v>
      </c>
      <c r="CR139" s="14">
        <f t="shared" si="221"/>
        <v>0</v>
      </c>
      <c r="CT139" s="56">
        <f t="shared" si="222"/>
        <v>0</v>
      </c>
      <c r="CU139" s="14">
        <f>Szilv($CJ$2,Eredmény!$H$3,CK139)</f>
        <v>0</v>
      </c>
      <c r="CV139" s="14">
        <f t="shared" si="223"/>
        <v>0</v>
      </c>
      <c r="CW139" s="14">
        <f t="shared" si="224"/>
        <v>0</v>
      </c>
      <c r="CZ139" s="14">
        <f>IF($CY$2=Alapadat!$P139,Alapadat!$Q139,0)</f>
        <v>0</v>
      </c>
      <c r="DA139" s="14">
        <f>IF($CY$2=Alapadat!$P139,Alapadat!$R139,0)</f>
        <v>0</v>
      </c>
      <c r="DB139" s="14">
        <f t="shared" si="225"/>
        <v>0</v>
      </c>
      <c r="DC139" s="14">
        <f t="shared" si="226"/>
        <v>0</v>
      </c>
      <c r="DD139" s="14">
        <f t="shared" si="227"/>
        <v>0</v>
      </c>
      <c r="DE139" s="14">
        <f t="shared" si="228"/>
        <v>0</v>
      </c>
      <c r="DF139" s="14">
        <f t="shared" si="229"/>
        <v>0</v>
      </c>
      <c r="DG139" s="14">
        <f t="shared" si="230"/>
        <v>0</v>
      </c>
      <c r="DI139" s="56">
        <f t="shared" si="231"/>
        <v>0</v>
      </c>
      <c r="DJ139" s="14">
        <f>Szilv($CY$2,Eredmény!$H$3,CZ139)</f>
        <v>0</v>
      </c>
      <c r="DK139" s="14">
        <f t="shared" si="232"/>
        <v>0</v>
      </c>
      <c r="DL139" s="14">
        <f t="shared" si="233"/>
        <v>0</v>
      </c>
      <c r="DO139" s="14">
        <f>IF($DN$2=Alapadat!$P139,Alapadat!$Q139,0)</f>
        <v>0</v>
      </c>
      <c r="DP139" s="14">
        <f>IF($DN$2=Alapadat!$P139,Alapadat!$R139,0)</f>
        <v>0</v>
      </c>
      <c r="DQ139" s="14">
        <f t="shared" si="234"/>
        <v>0</v>
      </c>
      <c r="DR139" s="14">
        <f t="shared" si="235"/>
        <v>0</v>
      </c>
      <c r="DS139" s="14">
        <f t="shared" si="236"/>
        <v>0</v>
      </c>
      <c r="DT139" s="14">
        <f t="shared" si="237"/>
        <v>0</v>
      </c>
      <c r="DU139" s="14">
        <f t="shared" si="238"/>
        <v>0</v>
      </c>
      <c r="DV139" s="14">
        <f t="shared" si="239"/>
        <v>0</v>
      </c>
      <c r="DX139" s="56">
        <f t="shared" si="240"/>
        <v>0</v>
      </c>
      <c r="DY139" s="14">
        <f>Szilv($DN$2,Eredmény!$H$3,DO139)</f>
        <v>0</v>
      </c>
      <c r="DZ139" s="14">
        <f t="shared" si="241"/>
        <v>0</v>
      </c>
      <c r="EA139" s="14">
        <f t="shared" si="242"/>
        <v>0</v>
      </c>
    </row>
    <row r="140" spans="2:131">
      <c r="B140" s="14">
        <f>IF($A$2=Alapadat!$P140,Alapadat!$Q140,0)</f>
        <v>0</v>
      </c>
      <c r="C140" s="14">
        <f>IF($A$2=Alapadat!$P140,Alapadat!$R140,0)</f>
        <v>0</v>
      </c>
      <c r="D140" s="14">
        <f t="shared" si="163"/>
        <v>0</v>
      </c>
      <c r="E140" s="14">
        <f t="shared" si="164"/>
        <v>0</v>
      </c>
      <c r="F140" s="14">
        <f t="shared" si="165"/>
        <v>0</v>
      </c>
      <c r="G140" s="14">
        <f t="shared" si="166"/>
        <v>0</v>
      </c>
      <c r="H140" s="14">
        <f t="shared" si="167"/>
        <v>0</v>
      </c>
      <c r="I140" s="14">
        <f t="shared" si="168"/>
        <v>0</v>
      </c>
      <c r="L140" s="56">
        <f t="shared" si="169"/>
        <v>0</v>
      </c>
      <c r="M140" s="14">
        <f>Szilv($A$2,Eredmény!$H$3,B140)</f>
        <v>0</v>
      </c>
      <c r="N140" s="14">
        <f t="shared" si="170"/>
        <v>0</v>
      </c>
      <c r="O140" s="14">
        <f t="shared" si="171"/>
        <v>0</v>
      </c>
      <c r="Q140" s="14">
        <f>IF($P$2=Alapadat!$P140,Alapadat!$Q140,0)</f>
        <v>0</v>
      </c>
      <c r="R140" s="14">
        <f>IF($P$2=Alapadat!$P140,Alapadat!$R140,0)</f>
        <v>0</v>
      </c>
      <c r="S140" s="14">
        <f t="shared" si="172"/>
        <v>0</v>
      </c>
      <c r="T140" s="14">
        <f t="shared" si="173"/>
        <v>0</v>
      </c>
      <c r="U140" s="14">
        <f t="shared" si="174"/>
        <v>0</v>
      </c>
      <c r="V140" s="14">
        <f t="shared" si="175"/>
        <v>0</v>
      </c>
      <c r="W140" s="14">
        <f t="shared" si="176"/>
        <v>0</v>
      </c>
      <c r="X140" s="14">
        <f t="shared" si="177"/>
        <v>0</v>
      </c>
      <c r="Z140" s="56">
        <f t="shared" ref="Z140:Z203" si="243">(Q140/200)^2*PI()</f>
        <v>0</v>
      </c>
      <c r="AA140" s="14">
        <f>Szilv($P$2,Eredmény!$H$3,Q140)</f>
        <v>0</v>
      </c>
      <c r="AB140" s="14">
        <f t="shared" si="178"/>
        <v>0</v>
      </c>
      <c r="AC140" s="14">
        <f t="shared" si="179"/>
        <v>0</v>
      </c>
      <c r="AE140" s="14">
        <f>IF($AD$2=Alapadat!$P140,Alapadat!$Q140,0)</f>
        <v>0</v>
      </c>
      <c r="AF140" s="14">
        <f>IF($AD$2=Alapadat!$P140,Alapadat!$R140,0)</f>
        <v>0</v>
      </c>
      <c r="AG140" s="14">
        <f t="shared" si="180"/>
        <v>0</v>
      </c>
      <c r="AH140" s="14">
        <f t="shared" si="181"/>
        <v>0</v>
      </c>
      <c r="AI140" s="14">
        <f t="shared" si="182"/>
        <v>0</v>
      </c>
      <c r="AJ140" s="14">
        <f t="shared" si="183"/>
        <v>0</v>
      </c>
      <c r="AK140" s="14">
        <f t="shared" si="184"/>
        <v>0</v>
      </c>
      <c r="AL140" s="14">
        <f t="shared" si="185"/>
        <v>0</v>
      </c>
      <c r="AN140" s="56">
        <f t="shared" si="186"/>
        <v>0</v>
      </c>
      <c r="AO140" s="14">
        <f>Szilv($AD$2,Eredmény!$H$3,AE140)</f>
        <v>0</v>
      </c>
      <c r="AP140" s="14">
        <f t="shared" si="187"/>
        <v>0</v>
      </c>
      <c r="AQ140" s="14">
        <f t="shared" si="188"/>
        <v>0</v>
      </c>
      <c r="AS140" s="14">
        <f>IF($AR$2=Alapadat!$P140,Alapadat!$Q140,0)</f>
        <v>0</v>
      </c>
      <c r="AT140" s="14">
        <f>IF($AR$2=Alapadat!$P140,Alapadat!$R140,0)</f>
        <v>0</v>
      </c>
      <c r="AU140" s="14">
        <f t="shared" si="189"/>
        <v>0</v>
      </c>
      <c r="AV140" s="14">
        <f t="shared" si="190"/>
        <v>0</v>
      </c>
      <c r="AW140" s="14">
        <f t="shared" si="191"/>
        <v>0</v>
      </c>
      <c r="AX140" s="14">
        <f t="shared" si="192"/>
        <v>0</v>
      </c>
      <c r="AY140" s="14">
        <f t="shared" si="193"/>
        <v>0</v>
      </c>
      <c r="AZ140" s="14">
        <f t="shared" si="194"/>
        <v>0</v>
      </c>
      <c r="BB140" s="56">
        <f t="shared" si="195"/>
        <v>0</v>
      </c>
      <c r="BC140" s="14">
        <f>Szilv($AR$2,Eredmény!$H$3,AS140)</f>
        <v>0</v>
      </c>
      <c r="BD140" s="14">
        <f t="shared" si="196"/>
        <v>0</v>
      </c>
      <c r="BE140" s="14">
        <f t="shared" si="197"/>
        <v>0</v>
      </c>
      <c r="BG140" s="14">
        <f>IF($BF$2=Alapadat!$P140,Alapadat!$Q140,0)</f>
        <v>0</v>
      </c>
      <c r="BH140" s="14">
        <f>IF($BF$2=Alapadat!$P140,Alapadat!$R140,0)</f>
        <v>0</v>
      </c>
      <c r="BI140" s="14">
        <f t="shared" si="198"/>
        <v>0</v>
      </c>
      <c r="BJ140" s="14">
        <f t="shared" si="199"/>
        <v>0</v>
      </c>
      <c r="BK140" s="14">
        <f t="shared" si="200"/>
        <v>0</v>
      </c>
      <c r="BL140" s="14">
        <f t="shared" si="201"/>
        <v>0</v>
      </c>
      <c r="BM140" s="14">
        <f t="shared" si="202"/>
        <v>0</v>
      </c>
      <c r="BN140" s="14">
        <f t="shared" si="203"/>
        <v>0</v>
      </c>
      <c r="BP140" s="56">
        <f t="shared" si="204"/>
        <v>0</v>
      </c>
      <c r="BQ140" s="14">
        <f>Szilv($BF$2,Eredmény!$H$3,BG140)</f>
        <v>0</v>
      </c>
      <c r="BR140" s="14">
        <f t="shared" si="205"/>
        <v>0</v>
      </c>
      <c r="BS140" s="14">
        <f t="shared" si="206"/>
        <v>0</v>
      </c>
      <c r="BV140" s="14">
        <f>IF($BU$2=Alapadat!$P140,Alapadat!$Q140,0)</f>
        <v>0</v>
      </c>
      <c r="BW140" s="14">
        <f>IF($BU$2=Alapadat!$P140,Alapadat!$R140,0)</f>
        <v>0</v>
      </c>
      <c r="BX140" s="14">
        <f t="shared" si="207"/>
        <v>0</v>
      </c>
      <c r="BY140" s="14">
        <f t="shared" si="208"/>
        <v>0</v>
      </c>
      <c r="BZ140" s="14">
        <f t="shared" si="209"/>
        <v>0</v>
      </c>
      <c r="CA140" s="14">
        <f t="shared" si="210"/>
        <v>0</v>
      </c>
      <c r="CB140" s="14">
        <f t="shared" si="211"/>
        <v>0</v>
      </c>
      <c r="CC140" s="14">
        <f t="shared" si="212"/>
        <v>0</v>
      </c>
      <c r="CE140" s="56">
        <f t="shared" si="213"/>
        <v>0</v>
      </c>
      <c r="CF140" s="14">
        <f>Szilv($BU$2,Eredmény!$H$3,BV140)</f>
        <v>0</v>
      </c>
      <c r="CG140" s="14">
        <f t="shared" si="214"/>
        <v>0</v>
      </c>
      <c r="CH140" s="14">
        <f t="shared" si="215"/>
        <v>0</v>
      </c>
      <c r="CK140" s="14">
        <f>IF($CJ$2=Alapadat!$P140,Alapadat!$Q140,0)</f>
        <v>0</v>
      </c>
      <c r="CL140" s="14">
        <f>IF($CJ$2=Alapadat!$P140,Alapadat!$R140,0)</f>
        <v>0</v>
      </c>
      <c r="CM140" s="14">
        <f t="shared" si="216"/>
        <v>0</v>
      </c>
      <c r="CN140" s="14">
        <f t="shared" si="217"/>
        <v>0</v>
      </c>
      <c r="CO140" s="14">
        <f t="shared" si="218"/>
        <v>0</v>
      </c>
      <c r="CP140" s="14">
        <f t="shared" si="219"/>
        <v>0</v>
      </c>
      <c r="CQ140" s="14">
        <f t="shared" si="220"/>
        <v>0</v>
      </c>
      <c r="CR140" s="14">
        <f t="shared" si="221"/>
        <v>0</v>
      </c>
      <c r="CT140" s="56">
        <f t="shared" si="222"/>
        <v>0</v>
      </c>
      <c r="CU140" s="14">
        <f>Szilv($CJ$2,Eredmény!$H$3,CK140)</f>
        <v>0</v>
      </c>
      <c r="CV140" s="14">
        <f t="shared" si="223"/>
        <v>0</v>
      </c>
      <c r="CW140" s="14">
        <f t="shared" si="224"/>
        <v>0</v>
      </c>
      <c r="CZ140" s="14">
        <f>IF($CY$2=Alapadat!$P140,Alapadat!$Q140,0)</f>
        <v>0</v>
      </c>
      <c r="DA140" s="14">
        <f>IF($CY$2=Alapadat!$P140,Alapadat!$R140,0)</f>
        <v>0</v>
      </c>
      <c r="DB140" s="14">
        <f t="shared" si="225"/>
        <v>0</v>
      </c>
      <c r="DC140" s="14">
        <f t="shared" si="226"/>
        <v>0</v>
      </c>
      <c r="DD140" s="14">
        <f t="shared" si="227"/>
        <v>0</v>
      </c>
      <c r="DE140" s="14">
        <f t="shared" si="228"/>
        <v>0</v>
      </c>
      <c r="DF140" s="14">
        <f t="shared" si="229"/>
        <v>0</v>
      </c>
      <c r="DG140" s="14">
        <f t="shared" si="230"/>
        <v>0</v>
      </c>
      <c r="DI140" s="56">
        <f t="shared" si="231"/>
        <v>0</v>
      </c>
      <c r="DJ140" s="14">
        <f>Szilv($CY$2,Eredmény!$H$3,CZ140)</f>
        <v>0</v>
      </c>
      <c r="DK140" s="14">
        <f t="shared" si="232"/>
        <v>0</v>
      </c>
      <c r="DL140" s="14">
        <f t="shared" si="233"/>
        <v>0</v>
      </c>
      <c r="DO140" s="14">
        <f>IF($DN$2=Alapadat!$P140,Alapadat!$Q140,0)</f>
        <v>0</v>
      </c>
      <c r="DP140" s="14">
        <f>IF($DN$2=Alapadat!$P140,Alapadat!$R140,0)</f>
        <v>0</v>
      </c>
      <c r="DQ140" s="14">
        <f t="shared" si="234"/>
        <v>0</v>
      </c>
      <c r="DR140" s="14">
        <f t="shared" si="235"/>
        <v>0</v>
      </c>
      <c r="DS140" s="14">
        <f t="shared" si="236"/>
        <v>0</v>
      </c>
      <c r="DT140" s="14">
        <f t="shared" si="237"/>
        <v>0</v>
      </c>
      <c r="DU140" s="14">
        <f t="shared" si="238"/>
        <v>0</v>
      </c>
      <c r="DV140" s="14">
        <f t="shared" si="239"/>
        <v>0</v>
      </c>
      <c r="DX140" s="56">
        <f t="shared" si="240"/>
        <v>0</v>
      </c>
      <c r="DY140" s="14">
        <f>Szilv($DN$2,Eredmény!$H$3,DO140)</f>
        <v>0</v>
      </c>
      <c r="DZ140" s="14">
        <f t="shared" si="241"/>
        <v>0</v>
      </c>
      <c r="EA140" s="14">
        <f t="shared" si="242"/>
        <v>0</v>
      </c>
    </row>
    <row r="141" spans="2:131">
      <c r="B141" s="14">
        <f>IF($A$2=Alapadat!$P141,Alapadat!$Q141,0)</f>
        <v>0</v>
      </c>
      <c r="C141" s="14">
        <f>IF($A$2=Alapadat!$P141,Alapadat!$R141,0)</f>
        <v>0</v>
      </c>
      <c r="D141" s="14">
        <f t="shared" si="163"/>
        <v>0</v>
      </c>
      <c r="E141" s="14">
        <f t="shared" si="164"/>
        <v>0</v>
      </c>
      <c r="F141" s="14">
        <f t="shared" si="165"/>
        <v>0</v>
      </c>
      <c r="G141" s="14">
        <f t="shared" si="166"/>
        <v>0</v>
      </c>
      <c r="H141" s="14">
        <f t="shared" si="167"/>
        <v>0</v>
      </c>
      <c r="I141" s="14">
        <f t="shared" si="168"/>
        <v>0</v>
      </c>
      <c r="L141" s="56">
        <f t="shared" si="169"/>
        <v>0</v>
      </c>
      <c r="M141" s="14">
        <f>Szilv($A$2,Eredmény!$H$3,B141)</f>
        <v>0</v>
      </c>
      <c r="N141" s="14">
        <f t="shared" si="170"/>
        <v>0</v>
      </c>
      <c r="O141" s="14">
        <f t="shared" si="171"/>
        <v>0</v>
      </c>
      <c r="Q141" s="14">
        <f>IF($P$2=Alapadat!$P141,Alapadat!$Q141,0)</f>
        <v>0</v>
      </c>
      <c r="R141" s="14">
        <f>IF($P$2=Alapadat!$P141,Alapadat!$R141,0)</f>
        <v>0</v>
      </c>
      <c r="S141" s="14">
        <f t="shared" si="172"/>
        <v>0</v>
      </c>
      <c r="T141" s="14">
        <f t="shared" si="173"/>
        <v>0</v>
      </c>
      <c r="U141" s="14">
        <f t="shared" si="174"/>
        <v>0</v>
      </c>
      <c r="V141" s="14">
        <f t="shared" si="175"/>
        <v>0</v>
      </c>
      <c r="W141" s="14">
        <f t="shared" si="176"/>
        <v>0</v>
      </c>
      <c r="X141" s="14">
        <f t="shared" si="177"/>
        <v>0</v>
      </c>
      <c r="Z141" s="56">
        <f t="shared" si="243"/>
        <v>0</v>
      </c>
      <c r="AA141" s="14">
        <f>Szilv($P$2,Eredmény!$H$3,Q141)</f>
        <v>0</v>
      </c>
      <c r="AB141" s="14">
        <f t="shared" si="178"/>
        <v>0</v>
      </c>
      <c r="AC141" s="14">
        <f t="shared" si="179"/>
        <v>0</v>
      </c>
      <c r="AE141" s="14">
        <f>IF($AD$2=Alapadat!$P141,Alapadat!$Q141,0)</f>
        <v>0</v>
      </c>
      <c r="AF141" s="14">
        <f>IF($AD$2=Alapadat!$P141,Alapadat!$R141,0)</f>
        <v>0</v>
      </c>
      <c r="AG141" s="14">
        <f t="shared" si="180"/>
        <v>0</v>
      </c>
      <c r="AH141" s="14">
        <f t="shared" si="181"/>
        <v>0</v>
      </c>
      <c r="AI141" s="14">
        <f t="shared" si="182"/>
        <v>0</v>
      </c>
      <c r="AJ141" s="14">
        <f t="shared" si="183"/>
        <v>0</v>
      </c>
      <c r="AK141" s="14">
        <f t="shared" si="184"/>
        <v>0</v>
      </c>
      <c r="AL141" s="14">
        <f t="shared" si="185"/>
        <v>0</v>
      </c>
      <c r="AN141" s="56">
        <f t="shared" si="186"/>
        <v>0</v>
      </c>
      <c r="AO141" s="14">
        <f>Szilv($AD$2,Eredmény!$H$3,AE141)</f>
        <v>0</v>
      </c>
      <c r="AP141" s="14">
        <f t="shared" si="187"/>
        <v>0</v>
      </c>
      <c r="AQ141" s="14">
        <f t="shared" si="188"/>
        <v>0</v>
      </c>
      <c r="AS141" s="14">
        <f>IF($AR$2=Alapadat!$P141,Alapadat!$Q141,0)</f>
        <v>0</v>
      </c>
      <c r="AT141" s="14">
        <f>IF($AR$2=Alapadat!$P141,Alapadat!$R141,0)</f>
        <v>0</v>
      </c>
      <c r="AU141" s="14">
        <f t="shared" si="189"/>
        <v>0</v>
      </c>
      <c r="AV141" s="14">
        <f t="shared" si="190"/>
        <v>0</v>
      </c>
      <c r="AW141" s="14">
        <f t="shared" si="191"/>
        <v>0</v>
      </c>
      <c r="AX141" s="14">
        <f t="shared" si="192"/>
        <v>0</v>
      </c>
      <c r="AY141" s="14">
        <f t="shared" si="193"/>
        <v>0</v>
      </c>
      <c r="AZ141" s="14">
        <f t="shared" si="194"/>
        <v>0</v>
      </c>
      <c r="BB141" s="56">
        <f t="shared" si="195"/>
        <v>0</v>
      </c>
      <c r="BC141" s="14">
        <f>Szilv($AR$2,Eredmény!$H$3,AS141)</f>
        <v>0</v>
      </c>
      <c r="BD141" s="14">
        <f t="shared" si="196"/>
        <v>0</v>
      </c>
      <c r="BE141" s="14">
        <f t="shared" si="197"/>
        <v>0</v>
      </c>
      <c r="BG141" s="14">
        <f>IF($BF$2=Alapadat!$P141,Alapadat!$Q141,0)</f>
        <v>0</v>
      </c>
      <c r="BH141" s="14">
        <f>IF($BF$2=Alapadat!$P141,Alapadat!$R141,0)</f>
        <v>0</v>
      </c>
      <c r="BI141" s="14">
        <f t="shared" si="198"/>
        <v>0</v>
      </c>
      <c r="BJ141" s="14">
        <f t="shared" si="199"/>
        <v>0</v>
      </c>
      <c r="BK141" s="14">
        <f t="shared" si="200"/>
        <v>0</v>
      </c>
      <c r="BL141" s="14">
        <f t="shared" si="201"/>
        <v>0</v>
      </c>
      <c r="BM141" s="14">
        <f t="shared" si="202"/>
        <v>0</v>
      </c>
      <c r="BN141" s="14">
        <f t="shared" si="203"/>
        <v>0</v>
      </c>
      <c r="BP141" s="56">
        <f t="shared" si="204"/>
        <v>0</v>
      </c>
      <c r="BQ141" s="14">
        <f>Szilv($BF$2,Eredmény!$H$3,BG141)</f>
        <v>0</v>
      </c>
      <c r="BR141" s="14">
        <f t="shared" si="205"/>
        <v>0</v>
      </c>
      <c r="BS141" s="14">
        <f t="shared" si="206"/>
        <v>0</v>
      </c>
      <c r="BV141" s="14">
        <f>IF($BU$2=Alapadat!$P141,Alapadat!$Q141,0)</f>
        <v>0</v>
      </c>
      <c r="BW141" s="14">
        <f>IF($BU$2=Alapadat!$P141,Alapadat!$R141,0)</f>
        <v>0</v>
      </c>
      <c r="BX141" s="14">
        <f t="shared" si="207"/>
        <v>0</v>
      </c>
      <c r="BY141" s="14">
        <f t="shared" si="208"/>
        <v>0</v>
      </c>
      <c r="BZ141" s="14">
        <f t="shared" si="209"/>
        <v>0</v>
      </c>
      <c r="CA141" s="14">
        <f t="shared" si="210"/>
        <v>0</v>
      </c>
      <c r="CB141" s="14">
        <f t="shared" si="211"/>
        <v>0</v>
      </c>
      <c r="CC141" s="14">
        <f t="shared" si="212"/>
        <v>0</v>
      </c>
      <c r="CE141" s="56">
        <f t="shared" si="213"/>
        <v>0</v>
      </c>
      <c r="CF141" s="14">
        <f>Szilv($BU$2,Eredmény!$H$3,BV141)</f>
        <v>0</v>
      </c>
      <c r="CG141" s="14">
        <f t="shared" si="214"/>
        <v>0</v>
      </c>
      <c r="CH141" s="14">
        <f t="shared" si="215"/>
        <v>0</v>
      </c>
      <c r="CK141" s="14">
        <f>IF($CJ$2=Alapadat!$P141,Alapadat!$Q141,0)</f>
        <v>0</v>
      </c>
      <c r="CL141" s="14">
        <f>IF($CJ$2=Alapadat!$P141,Alapadat!$R141,0)</f>
        <v>0</v>
      </c>
      <c r="CM141" s="14">
        <f t="shared" si="216"/>
        <v>0</v>
      </c>
      <c r="CN141" s="14">
        <f t="shared" si="217"/>
        <v>0</v>
      </c>
      <c r="CO141" s="14">
        <f t="shared" si="218"/>
        <v>0</v>
      </c>
      <c r="CP141" s="14">
        <f t="shared" si="219"/>
        <v>0</v>
      </c>
      <c r="CQ141" s="14">
        <f t="shared" si="220"/>
        <v>0</v>
      </c>
      <c r="CR141" s="14">
        <f t="shared" si="221"/>
        <v>0</v>
      </c>
      <c r="CT141" s="56">
        <f t="shared" si="222"/>
        <v>0</v>
      </c>
      <c r="CU141" s="14">
        <f>Szilv($CJ$2,Eredmény!$H$3,CK141)</f>
        <v>0</v>
      </c>
      <c r="CV141" s="14">
        <f t="shared" si="223"/>
        <v>0</v>
      </c>
      <c r="CW141" s="14">
        <f t="shared" si="224"/>
        <v>0</v>
      </c>
      <c r="CZ141" s="14">
        <f>IF($CY$2=Alapadat!$P141,Alapadat!$Q141,0)</f>
        <v>0</v>
      </c>
      <c r="DA141" s="14">
        <f>IF($CY$2=Alapadat!$P141,Alapadat!$R141,0)</f>
        <v>0</v>
      </c>
      <c r="DB141" s="14">
        <f t="shared" si="225"/>
        <v>0</v>
      </c>
      <c r="DC141" s="14">
        <f t="shared" si="226"/>
        <v>0</v>
      </c>
      <c r="DD141" s="14">
        <f t="shared" si="227"/>
        <v>0</v>
      </c>
      <c r="DE141" s="14">
        <f t="shared" si="228"/>
        <v>0</v>
      </c>
      <c r="DF141" s="14">
        <f t="shared" si="229"/>
        <v>0</v>
      </c>
      <c r="DG141" s="14">
        <f t="shared" si="230"/>
        <v>0</v>
      </c>
      <c r="DI141" s="56">
        <f t="shared" si="231"/>
        <v>0</v>
      </c>
      <c r="DJ141" s="14">
        <f>Szilv($CY$2,Eredmény!$H$3,CZ141)</f>
        <v>0</v>
      </c>
      <c r="DK141" s="14">
        <f t="shared" si="232"/>
        <v>0</v>
      </c>
      <c r="DL141" s="14">
        <f t="shared" si="233"/>
        <v>0</v>
      </c>
      <c r="DO141" s="14">
        <f>IF($DN$2=Alapadat!$P141,Alapadat!$Q141,0)</f>
        <v>0</v>
      </c>
      <c r="DP141" s="14">
        <f>IF($DN$2=Alapadat!$P141,Alapadat!$R141,0)</f>
        <v>0</v>
      </c>
      <c r="DQ141" s="14">
        <f t="shared" si="234"/>
        <v>0</v>
      </c>
      <c r="DR141" s="14">
        <f t="shared" si="235"/>
        <v>0</v>
      </c>
      <c r="DS141" s="14">
        <f t="shared" si="236"/>
        <v>0</v>
      </c>
      <c r="DT141" s="14">
        <f t="shared" si="237"/>
        <v>0</v>
      </c>
      <c r="DU141" s="14">
        <f t="shared" si="238"/>
        <v>0</v>
      </c>
      <c r="DV141" s="14">
        <f t="shared" si="239"/>
        <v>0</v>
      </c>
      <c r="DX141" s="56">
        <f t="shared" si="240"/>
        <v>0</v>
      </c>
      <c r="DY141" s="14">
        <f>Szilv($DN$2,Eredmény!$H$3,DO141)</f>
        <v>0</v>
      </c>
      <c r="DZ141" s="14">
        <f t="shared" si="241"/>
        <v>0</v>
      </c>
      <c r="EA141" s="14">
        <f t="shared" si="242"/>
        <v>0</v>
      </c>
    </row>
    <row r="142" spans="2:131">
      <c r="B142" s="14">
        <f>IF($A$2=Alapadat!$P142,Alapadat!$Q142,0)</f>
        <v>0</v>
      </c>
      <c r="C142" s="14">
        <f>IF($A$2=Alapadat!$P142,Alapadat!$R142,0)</f>
        <v>0</v>
      </c>
      <c r="D142" s="14">
        <f t="shared" si="163"/>
        <v>0</v>
      </c>
      <c r="E142" s="14">
        <f t="shared" si="164"/>
        <v>0</v>
      </c>
      <c r="F142" s="14">
        <f t="shared" si="165"/>
        <v>0</v>
      </c>
      <c r="G142" s="14">
        <f t="shared" si="166"/>
        <v>0</v>
      </c>
      <c r="H142" s="14">
        <f t="shared" si="167"/>
        <v>0</v>
      </c>
      <c r="I142" s="14">
        <f t="shared" si="168"/>
        <v>0</v>
      </c>
      <c r="L142" s="56">
        <f t="shared" si="169"/>
        <v>0</v>
      </c>
      <c r="M142" s="14">
        <f>Szilv($A$2,Eredmény!$H$3,B142)</f>
        <v>0</v>
      </c>
      <c r="N142" s="14">
        <f t="shared" si="170"/>
        <v>0</v>
      </c>
      <c r="O142" s="14">
        <f t="shared" si="171"/>
        <v>0</v>
      </c>
      <c r="Q142" s="14">
        <f>IF($P$2=Alapadat!$P142,Alapadat!$Q142,0)</f>
        <v>0</v>
      </c>
      <c r="R142" s="14">
        <f>IF($P$2=Alapadat!$P142,Alapadat!$R142,0)</f>
        <v>0</v>
      </c>
      <c r="S142" s="14">
        <f t="shared" si="172"/>
        <v>0</v>
      </c>
      <c r="T142" s="14">
        <f t="shared" si="173"/>
        <v>0</v>
      </c>
      <c r="U142" s="14">
        <f t="shared" si="174"/>
        <v>0</v>
      </c>
      <c r="V142" s="14">
        <f t="shared" si="175"/>
        <v>0</v>
      </c>
      <c r="W142" s="14">
        <f t="shared" si="176"/>
        <v>0</v>
      </c>
      <c r="X142" s="14">
        <f t="shared" si="177"/>
        <v>0</v>
      </c>
      <c r="Z142" s="56">
        <f t="shared" si="243"/>
        <v>0</v>
      </c>
      <c r="AA142" s="14">
        <f>Szilv($P$2,Eredmény!$H$3,Q142)</f>
        <v>0</v>
      </c>
      <c r="AB142" s="14">
        <f t="shared" si="178"/>
        <v>0</v>
      </c>
      <c r="AC142" s="14">
        <f t="shared" si="179"/>
        <v>0</v>
      </c>
      <c r="AE142" s="14">
        <f>IF($AD$2=Alapadat!$P142,Alapadat!$Q142,0)</f>
        <v>0</v>
      </c>
      <c r="AF142" s="14">
        <f>IF($AD$2=Alapadat!$P142,Alapadat!$R142,0)</f>
        <v>0</v>
      </c>
      <c r="AG142" s="14">
        <f t="shared" si="180"/>
        <v>0</v>
      </c>
      <c r="AH142" s="14">
        <f t="shared" si="181"/>
        <v>0</v>
      </c>
      <c r="AI142" s="14">
        <f t="shared" si="182"/>
        <v>0</v>
      </c>
      <c r="AJ142" s="14">
        <f t="shared" si="183"/>
        <v>0</v>
      </c>
      <c r="AK142" s="14">
        <f t="shared" si="184"/>
        <v>0</v>
      </c>
      <c r="AL142" s="14">
        <f t="shared" si="185"/>
        <v>0</v>
      </c>
      <c r="AN142" s="56">
        <f t="shared" si="186"/>
        <v>0</v>
      </c>
      <c r="AO142" s="14">
        <f>Szilv($AD$2,Eredmény!$H$3,AE142)</f>
        <v>0</v>
      </c>
      <c r="AP142" s="14">
        <f t="shared" si="187"/>
        <v>0</v>
      </c>
      <c r="AQ142" s="14">
        <f t="shared" si="188"/>
        <v>0</v>
      </c>
      <c r="AS142" s="14">
        <f>IF($AR$2=Alapadat!$P142,Alapadat!$Q142,0)</f>
        <v>0</v>
      </c>
      <c r="AT142" s="14">
        <f>IF($AR$2=Alapadat!$P142,Alapadat!$R142,0)</f>
        <v>0</v>
      </c>
      <c r="AU142" s="14">
        <f t="shared" si="189"/>
        <v>0</v>
      </c>
      <c r="AV142" s="14">
        <f t="shared" si="190"/>
        <v>0</v>
      </c>
      <c r="AW142" s="14">
        <f t="shared" si="191"/>
        <v>0</v>
      </c>
      <c r="AX142" s="14">
        <f t="shared" si="192"/>
        <v>0</v>
      </c>
      <c r="AY142" s="14">
        <f t="shared" si="193"/>
        <v>0</v>
      </c>
      <c r="AZ142" s="14">
        <f t="shared" si="194"/>
        <v>0</v>
      </c>
      <c r="BB142" s="56">
        <f t="shared" si="195"/>
        <v>0</v>
      </c>
      <c r="BC142" s="14">
        <f>Szilv($AR$2,Eredmény!$H$3,AS142)</f>
        <v>0</v>
      </c>
      <c r="BD142" s="14">
        <f t="shared" si="196"/>
        <v>0</v>
      </c>
      <c r="BE142" s="14">
        <f t="shared" si="197"/>
        <v>0</v>
      </c>
      <c r="BG142" s="14">
        <f>IF($BF$2=Alapadat!$P142,Alapadat!$Q142,0)</f>
        <v>0</v>
      </c>
      <c r="BH142" s="14">
        <f>IF($BF$2=Alapadat!$P142,Alapadat!$R142,0)</f>
        <v>0</v>
      </c>
      <c r="BI142" s="14">
        <f t="shared" si="198"/>
        <v>0</v>
      </c>
      <c r="BJ142" s="14">
        <f t="shared" si="199"/>
        <v>0</v>
      </c>
      <c r="BK142" s="14">
        <f t="shared" si="200"/>
        <v>0</v>
      </c>
      <c r="BL142" s="14">
        <f t="shared" si="201"/>
        <v>0</v>
      </c>
      <c r="BM142" s="14">
        <f t="shared" si="202"/>
        <v>0</v>
      </c>
      <c r="BN142" s="14">
        <f t="shared" si="203"/>
        <v>0</v>
      </c>
      <c r="BP142" s="56">
        <f t="shared" si="204"/>
        <v>0</v>
      </c>
      <c r="BQ142" s="14">
        <f>Szilv($BF$2,Eredmény!$H$3,BG142)</f>
        <v>0</v>
      </c>
      <c r="BR142" s="14">
        <f t="shared" si="205"/>
        <v>0</v>
      </c>
      <c r="BS142" s="14">
        <f t="shared" si="206"/>
        <v>0</v>
      </c>
      <c r="BV142" s="14">
        <f>IF($BU$2=Alapadat!$P142,Alapadat!$Q142,0)</f>
        <v>0</v>
      </c>
      <c r="BW142" s="14">
        <f>IF($BU$2=Alapadat!$P142,Alapadat!$R142,0)</f>
        <v>0</v>
      </c>
      <c r="BX142" s="14">
        <f t="shared" si="207"/>
        <v>0</v>
      </c>
      <c r="BY142" s="14">
        <f t="shared" si="208"/>
        <v>0</v>
      </c>
      <c r="BZ142" s="14">
        <f t="shared" si="209"/>
        <v>0</v>
      </c>
      <c r="CA142" s="14">
        <f t="shared" si="210"/>
        <v>0</v>
      </c>
      <c r="CB142" s="14">
        <f t="shared" si="211"/>
        <v>0</v>
      </c>
      <c r="CC142" s="14">
        <f t="shared" si="212"/>
        <v>0</v>
      </c>
      <c r="CE142" s="56">
        <f t="shared" si="213"/>
        <v>0</v>
      </c>
      <c r="CF142" s="14">
        <f>Szilv($BU$2,Eredmény!$H$3,BV142)</f>
        <v>0</v>
      </c>
      <c r="CG142" s="14">
        <f t="shared" si="214"/>
        <v>0</v>
      </c>
      <c r="CH142" s="14">
        <f t="shared" si="215"/>
        <v>0</v>
      </c>
      <c r="CK142" s="14">
        <f>IF($CJ$2=Alapadat!$P142,Alapadat!$Q142,0)</f>
        <v>0</v>
      </c>
      <c r="CL142" s="14">
        <f>IF($CJ$2=Alapadat!$P142,Alapadat!$R142,0)</f>
        <v>0</v>
      </c>
      <c r="CM142" s="14">
        <f t="shared" si="216"/>
        <v>0</v>
      </c>
      <c r="CN142" s="14">
        <f t="shared" si="217"/>
        <v>0</v>
      </c>
      <c r="CO142" s="14">
        <f t="shared" si="218"/>
        <v>0</v>
      </c>
      <c r="CP142" s="14">
        <f t="shared" si="219"/>
        <v>0</v>
      </c>
      <c r="CQ142" s="14">
        <f t="shared" si="220"/>
        <v>0</v>
      </c>
      <c r="CR142" s="14">
        <f t="shared" si="221"/>
        <v>0</v>
      </c>
      <c r="CT142" s="56">
        <f t="shared" si="222"/>
        <v>0</v>
      </c>
      <c r="CU142" s="14">
        <f>Szilv($CJ$2,Eredmény!$H$3,CK142)</f>
        <v>0</v>
      </c>
      <c r="CV142" s="14">
        <f t="shared" si="223"/>
        <v>0</v>
      </c>
      <c r="CW142" s="14">
        <f t="shared" si="224"/>
        <v>0</v>
      </c>
      <c r="CZ142" s="14">
        <f>IF($CY$2=Alapadat!$P142,Alapadat!$Q142,0)</f>
        <v>0</v>
      </c>
      <c r="DA142" s="14">
        <f>IF($CY$2=Alapadat!$P142,Alapadat!$R142,0)</f>
        <v>0</v>
      </c>
      <c r="DB142" s="14">
        <f t="shared" si="225"/>
        <v>0</v>
      </c>
      <c r="DC142" s="14">
        <f t="shared" si="226"/>
        <v>0</v>
      </c>
      <c r="DD142" s="14">
        <f t="shared" si="227"/>
        <v>0</v>
      </c>
      <c r="DE142" s="14">
        <f t="shared" si="228"/>
        <v>0</v>
      </c>
      <c r="DF142" s="14">
        <f t="shared" si="229"/>
        <v>0</v>
      </c>
      <c r="DG142" s="14">
        <f t="shared" si="230"/>
        <v>0</v>
      </c>
      <c r="DI142" s="56">
        <f t="shared" si="231"/>
        <v>0</v>
      </c>
      <c r="DJ142" s="14">
        <f>Szilv($CY$2,Eredmény!$H$3,CZ142)</f>
        <v>0</v>
      </c>
      <c r="DK142" s="14">
        <f t="shared" si="232"/>
        <v>0</v>
      </c>
      <c r="DL142" s="14">
        <f t="shared" si="233"/>
        <v>0</v>
      </c>
      <c r="DO142" s="14">
        <f>IF($DN$2=Alapadat!$P142,Alapadat!$Q142,0)</f>
        <v>0</v>
      </c>
      <c r="DP142" s="14">
        <f>IF($DN$2=Alapadat!$P142,Alapadat!$R142,0)</f>
        <v>0</v>
      </c>
      <c r="DQ142" s="14">
        <f t="shared" si="234"/>
        <v>0</v>
      </c>
      <c r="DR142" s="14">
        <f t="shared" si="235"/>
        <v>0</v>
      </c>
      <c r="DS142" s="14">
        <f t="shared" si="236"/>
        <v>0</v>
      </c>
      <c r="DT142" s="14">
        <f t="shared" si="237"/>
        <v>0</v>
      </c>
      <c r="DU142" s="14">
        <f t="shared" si="238"/>
        <v>0</v>
      </c>
      <c r="DV142" s="14">
        <f t="shared" si="239"/>
        <v>0</v>
      </c>
      <c r="DX142" s="56">
        <f t="shared" si="240"/>
        <v>0</v>
      </c>
      <c r="DY142" s="14">
        <f>Szilv($DN$2,Eredmény!$H$3,DO142)</f>
        <v>0</v>
      </c>
      <c r="DZ142" s="14">
        <f t="shared" si="241"/>
        <v>0</v>
      </c>
      <c r="EA142" s="14">
        <f t="shared" si="242"/>
        <v>0</v>
      </c>
    </row>
    <row r="143" spans="2:131">
      <c r="B143" s="14">
        <f>IF($A$2=Alapadat!$P143,Alapadat!$Q143,0)</f>
        <v>0</v>
      </c>
      <c r="C143" s="14">
        <f>IF($A$2=Alapadat!$P143,Alapadat!$R143,0)</f>
        <v>0</v>
      </c>
      <c r="D143" s="14">
        <f t="shared" si="163"/>
        <v>0</v>
      </c>
      <c r="E143" s="14">
        <f t="shared" si="164"/>
        <v>0</v>
      </c>
      <c r="F143" s="14">
        <f t="shared" si="165"/>
        <v>0</v>
      </c>
      <c r="G143" s="14">
        <f t="shared" si="166"/>
        <v>0</v>
      </c>
      <c r="H143" s="14">
        <f t="shared" si="167"/>
        <v>0</v>
      </c>
      <c r="I143" s="14">
        <f t="shared" si="168"/>
        <v>0</v>
      </c>
      <c r="L143" s="56">
        <f t="shared" si="169"/>
        <v>0</v>
      </c>
      <c r="M143" s="14">
        <f>Szilv($A$2,Eredmény!$H$3,B143)</f>
        <v>0</v>
      </c>
      <c r="N143" s="14">
        <f t="shared" si="170"/>
        <v>0</v>
      </c>
      <c r="O143" s="14">
        <f t="shared" si="171"/>
        <v>0</v>
      </c>
      <c r="Q143" s="14">
        <f>IF($P$2=Alapadat!$P143,Alapadat!$Q143,0)</f>
        <v>0</v>
      </c>
      <c r="R143" s="14">
        <f>IF($P$2=Alapadat!$P143,Alapadat!$R143,0)</f>
        <v>0</v>
      </c>
      <c r="S143" s="14">
        <f t="shared" si="172"/>
        <v>0</v>
      </c>
      <c r="T143" s="14">
        <f t="shared" si="173"/>
        <v>0</v>
      </c>
      <c r="U143" s="14">
        <f t="shared" si="174"/>
        <v>0</v>
      </c>
      <c r="V143" s="14">
        <f t="shared" si="175"/>
        <v>0</v>
      </c>
      <c r="W143" s="14">
        <f t="shared" si="176"/>
        <v>0</v>
      </c>
      <c r="X143" s="14">
        <f t="shared" si="177"/>
        <v>0</v>
      </c>
      <c r="Z143" s="56">
        <f t="shared" si="243"/>
        <v>0</v>
      </c>
      <c r="AA143" s="14">
        <f>Szilv($P$2,Eredmény!$H$3,Q143)</f>
        <v>0</v>
      </c>
      <c r="AB143" s="14">
        <f t="shared" si="178"/>
        <v>0</v>
      </c>
      <c r="AC143" s="14">
        <f t="shared" si="179"/>
        <v>0</v>
      </c>
      <c r="AE143" s="14">
        <f>IF($AD$2=Alapadat!$P143,Alapadat!$Q143,0)</f>
        <v>0</v>
      </c>
      <c r="AF143" s="14">
        <f>IF($AD$2=Alapadat!$P143,Alapadat!$R143,0)</f>
        <v>0</v>
      </c>
      <c r="AG143" s="14">
        <f t="shared" si="180"/>
        <v>0</v>
      </c>
      <c r="AH143" s="14">
        <f t="shared" si="181"/>
        <v>0</v>
      </c>
      <c r="AI143" s="14">
        <f t="shared" si="182"/>
        <v>0</v>
      </c>
      <c r="AJ143" s="14">
        <f t="shared" si="183"/>
        <v>0</v>
      </c>
      <c r="AK143" s="14">
        <f t="shared" si="184"/>
        <v>0</v>
      </c>
      <c r="AL143" s="14">
        <f t="shared" si="185"/>
        <v>0</v>
      </c>
      <c r="AN143" s="56">
        <f t="shared" si="186"/>
        <v>0</v>
      </c>
      <c r="AO143" s="14">
        <f>Szilv($AD$2,Eredmény!$H$3,AE143)</f>
        <v>0</v>
      </c>
      <c r="AP143" s="14">
        <f t="shared" si="187"/>
        <v>0</v>
      </c>
      <c r="AQ143" s="14">
        <f t="shared" si="188"/>
        <v>0</v>
      </c>
      <c r="AS143" s="14">
        <f>IF($AR$2=Alapadat!$P143,Alapadat!$Q143,0)</f>
        <v>0</v>
      </c>
      <c r="AT143" s="14">
        <f>IF($AR$2=Alapadat!$P143,Alapadat!$R143,0)</f>
        <v>0</v>
      </c>
      <c r="AU143" s="14">
        <f t="shared" si="189"/>
        <v>0</v>
      </c>
      <c r="AV143" s="14">
        <f t="shared" si="190"/>
        <v>0</v>
      </c>
      <c r="AW143" s="14">
        <f t="shared" si="191"/>
        <v>0</v>
      </c>
      <c r="AX143" s="14">
        <f t="shared" si="192"/>
        <v>0</v>
      </c>
      <c r="AY143" s="14">
        <f t="shared" si="193"/>
        <v>0</v>
      </c>
      <c r="AZ143" s="14">
        <f t="shared" si="194"/>
        <v>0</v>
      </c>
      <c r="BB143" s="56">
        <f t="shared" si="195"/>
        <v>0</v>
      </c>
      <c r="BC143" s="14">
        <f>Szilv($AR$2,Eredmény!$H$3,AS143)</f>
        <v>0</v>
      </c>
      <c r="BD143" s="14">
        <f t="shared" si="196"/>
        <v>0</v>
      </c>
      <c r="BE143" s="14">
        <f t="shared" si="197"/>
        <v>0</v>
      </c>
      <c r="BG143" s="14">
        <f>IF($BF$2=Alapadat!$P143,Alapadat!$Q143,0)</f>
        <v>0</v>
      </c>
      <c r="BH143" s="14">
        <f>IF($BF$2=Alapadat!$P143,Alapadat!$R143,0)</f>
        <v>0</v>
      </c>
      <c r="BI143" s="14">
        <f t="shared" si="198"/>
        <v>0</v>
      </c>
      <c r="BJ143" s="14">
        <f t="shared" si="199"/>
        <v>0</v>
      </c>
      <c r="BK143" s="14">
        <f t="shared" si="200"/>
        <v>0</v>
      </c>
      <c r="BL143" s="14">
        <f t="shared" si="201"/>
        <v>0</v>
      </c>
      <c r="BM143" s="14">
        <f t="shared" si="202"/>
        <v>0</v>
      </c>
      <c r="BN143" s="14">
        <f t="shared" si="203"/>
        <v>0</v>
      </c>
      <c r="BP143" s="56">
        <f t="shared" si="204"/>
        <v>0</v>
      </c>
      <c r="BQ143" s="14">
        <f>Szilv($BF$2,Eredmény!$H$3,BG143)</f>
        <v>0</v>
      </c>
      <c r="BR143" s="14">
        <f t="shared" si="205"/>
        <v>0</v>
      </c>
      <c r="BS143" s="14">
        <f t="shared" si="206"/>
        <v>0</v>
      </c>
      <c r="BV143" s="14">
        <f>IF($BU$2=Alapadat!$P143,Alapadat!$Q143,0)</f>
        <v>0</v>
      </c>
      <c r="BW143" s="14">
        <f>IF($BU$2=Alapadat!$P143,Alapadat!$R143,0)</f>
        <v>0</v>
      </c>
      <c r="BX143" s="14">
        <f t="shared" si="207"/>
        <v>0</v>
      </c>
      <c r="BY143" s="14">
        <f t="shared" si="208"/>
        <v>0</v>
      </c>
      <c r="BZ143" s="14">
        <f t="shared" si="209"/>
        <v>0</v>
      </c>
      <c r="CA143" s="14">
        <f t="shared" si="210"/>
        <v>0</v>
      </c>
      <c r="CB143" s="14">
        <f t="shared" si="211"/>
        <v>0</v>
      </c>
      <c r="CC143" s="14">
        <f t="shared" si="212"/>
        <v>0</v>
      </c>
      <c r="CE143" s="56">
        <f t="shared" si="213"/>
        <v>0</v>
      </c>
      <c r="CF143" s="14">
        <f>Szilv($BU$2,Eredmény!$H$3,BV143)</f>
        <v>0</v>
      </c>
      <c r="CG143" s="14">
        <f t="shared" si="214"/>
        <v>0</v>
      </c>
      <c r="CH143" s="14">
        <f t="shared" si="215"/>
        <v>0</v>
      </c>
      <c r="CK143" s="14">
        <f>IF($CJ$2=Alapadat!$P143,Alapadat!$Q143,0)</f>
        <v>0</v>
      </c>
      <c r="CL143" s="14">
        <f>IF($CJ$2=Alapadat!$P143,Alapadat!$R143,0)</f>
        <v>0</v>
      </c>
      <c r="CM143" s="14">
        <f t="shared" si="216"/>
        <v>0</v>
      </c>
      <c r="CN143" s="14">
        <f t="shared" si="217"/>
        <v>0</v>
      </c>
      <c r="CO143" s="14">
        <f t="shared" si="218"/>
        <v>0</v>
      </c>
      <c r="CP143" s="14">
        <f t="shared" si="219"/>
        <v>0</v>
      </c>
      <c r="CQ143" s="14">
        <f t="shared" si="220"/>
        <v>0</v>
      </c>
      <c r="CR143" s="14">
        <f t="shared" si="221"/>
        <v>0</v>
      </c>
      <c r="CT143" s="56">
        <f t="shared" si="222"/>
        <v>0</v>
      </c>
      <c r="CU143" s="14">
        <f>Szilv($CJ$2,Eredmény!$H$3,CK143)</f>
        <v>0</v>
      </c>
      <c r="CV143" s="14">
        <f t="shared" si="223"/>
        <v>0</v>
      </c>
      <c r="CW143" s="14">
        <f t="shared" si="224"/>
        <v>0</v>
      </c>
      <c r="CZ143" s="14">
        <f>IF($CY$2=Alapadat!$P143,Alapadat!$Q143,0)</f>
        <v>0</v>
      </c>
      <c r="DA143" s="14">
        <f>IF($CY$2=Alapadat!$P143,Alapadat!$R143,0)</f>
        <v>0</v>
      </c>
      <c r="DB143" s="14">
        <f t="shared" si="225"/>
        <v>0</v>
      </c>
      <c r="DC143" s="14">
        <f t="shared" si="226"/>
        <v>0</v>
      </c>
      <c r="DD143" s="14">
        <f t="shared" si="227"/>
        <v>0</v>
      </c>
      <c r="DE143" s="14">
        <f t="shared" si="228"/>
        <v>0</v>
      </c>
      <c r="DF143" s="14">
        <f t="shared" si="229"/>
        <v>0</v>
      </c>
      <c r="DG143" s="14">
        <f t="shared" si="230"/>
        <v>0</v>
      </c>
      <c r="DI143" s="56">
        <f t="shared" si="231"/>
        <v>0</v>
      </c>
      <c r="DJ143" s="14">
        <f>Szilv($CY$2,Eredmény!$H$3,CZ143)</f>
        <v>0</v>
      </c>
      <c r="DK143" s="14">
        <f t="shared" si="232"/>
        <v>0</v>
      </c>
      <c r="DL143" s="14">
        <f t="shared" si="233"/>
        <v>0</v>
      </c>
      <c r="DO143" s="14">
        <f>IF($DN$2=Alapadat!$P143,Alapadat!$Q143,0)</f>
        <v>0</v>
      </c>
      <c r="DP143" s="14">
        <f>IF($DN$2=Alapadat!$P143,Alapadat!$R143,0)</f>
        <v>0</v>
      </c>
      <c r="DQ143" s="14">
        <f t="shared" si="234"/>
        <v>0</v>
      </c>
      <c r="DR143" s="14">
        <f t="shared" si="235"/>
        <v>0</v>
      </c>
      <c r="DS143" s="14">
        <f t="shared" si="236"/>
        <v>0</v>
      </c>
      <c r="DT143" s="14">
        <f t="shared" si="237"/>
        <v>0</v>
      </c>
      <c r="DU143" s="14">
        <f t="shared" si="238"/>
        <v>0</v>
      </c>
      <c r="DV143" s="14">
        <f t="shared" si="239"/>
        <v>0</v>
      </c>
      <c r="DX143" s="56">
        <f t="shared" si="240"/>
        <v>0</v>
      </c>
      <c r="DY143" s="14">
        <f>Szilv($DN$2,Eredmény!$H$3,DO143)</f>
        <v>0</v>
      </c>
      <c r="DZ143" s="14">
        <f t="shared" si="241"/>
        <v>0</v>
      </c>
      <c r="EA143" s="14">
        <f t="shared" si="242"/>
        <v>0</v>
      </c>
    </row>
    <row r="144" spans="2:131">
      <c r="B144" s="14">
        <f>IF($A$2=Alapadat!$P144,Alapadat!$Q144,0)</f>
        <v>0</v>
      </c>
      <c r="C144" s="14">
        <f>IF($A$2=Alapadat!$P144,Alapadat!$R144,0)</f>
        <v>0</v>
      </c>
      <c r="D144" s="14">
        <f t="shared" si="163"/>
        <v>0</v>
      </c>
      <c r="E144" s="14">
        <f t="shared" si="164"/>
        <v>0</v>
      </c>
      <c r="F144" s="14">
        <f t="shared" si="165"/>
        <v>0</v>
      </c>
      <c r="G144" s="14">
        <f t="shared" si="166"/>
        <v>0</v>
      </c>
      <c r="H144" s="14">
        <f t="shared" si="167"/>
        <v>0</v>
      </c>
      <c r="I144" s="14">
        <f t="shared" si="168"/>
        <v>0</v>
      </c>
      <c r="L144" s="56">
        <f t="shared" si="169"/>
        <v>0</v>
      </c>
      <c r="M144" s="14">
        <f>Szilv($A$2,Eredmény!$H$3,B144)</f>
        <v>0</v>
      </c>
      <c r="N144" s="14">
        <f t="shared" si="170"/>
        <v>0</v>
      </c>
      <c r="O144" s="14">
        <f t="shared" si="171"/>
        <v>0</v>
      </c>
      <c r="Q144" s="14">
        <f>IF($P$2=Alapadat!$P144,Alapadat!$Q144,0)</f>
        <v>0</v>
      </c>
      <c r="R144" s="14">
        <f>IF($P$2=Alapadat!$P144,Alapadat!$R144,0)</f>
        <v>0</v>
      </c>
      <c r="S144" s="14">
        <f t="shared" si="172"/>
        <v>0</v>
      </c>
      <c r="T144" s="14">
        <f t="shared" si="173"/>
        <v>0</v>
      </c>
      <c r="U144" s="14">
        <f t="shared" si="174"/>
        <v>0</v>
      </c>
      <c r="V144" s="14">
        <f t="shared" si="175"/>
        <v>0</v>
      </c>
      <c r="W144" s="14">
        <f t="shared" si="176"/>
        <v>0</v>
      </c>
      <c r="X144" s="14">
        <f t="shared" si="177"/>
        <v>0</v>
      </c>
      <c r="Z144" s="56">
        <f t="shared" si="243"/>
        <v>0</v>
      </c>
      <c r="AA144" s="14">
        <f>Szilv($P$2,Eredmény!$H$3,Q144)</f>
        <v>0</v>
      </c>
      <c r="AB144" s="14">
        <f t="shared" si="178"/>
        <v>0</v>
      </c>
      <c r="AC144" s="14">
        <f t="shared" si="179"/>
        <v>0</v>
      </c>
      <c r="AE144" s="14">
        <f>IF($AD$2=Alapadat!$P144,Alapadat!$Q144,0)</f>
        <v>0</v>
      </c>
      <c r="AF144" s="14">
        <f>IF($AD$2=Alapadat!$P144,Alapadat!$R144,0)</f>
        <v>0</v>
      </c>
      <c r="AG144" s="14">
        <f t="shared" si="180"/>
        <v>0</v>
      </c>
      <c r="AH144" s="14">
        <f t="shared" si="181"/>
        <v>0</v>
      </c>
      <c r="AI144" s="14">
        <f t="shared" si="182"/>
        <v>0</v>
      </c>
      <c r="AJ144" s="14">
        <f t="shared" si="183"/>
        <v>0</v>
      </c>
      <c r="AK144" s="14">
        <f t="shared" si="184"/>
        <v>0</v>
      </c>
      <c r="AL144" s="14">
        <f t="shared" si="185"/>
        <v>0</v>
      </c>
      <c r="AN144" s="56">
        <f t="shared" si="186"/>
        <v>0</v>
      </c>
      <c r="AO144" s="14">
        <f>Szilv($AD$2,Eredmény!$H$3,AE144)</f>
        <v>0</v>
      </c>
      <c r="AP144" s="14">
        <f t="shared" si="187"/>
        <v>0</v>
      </c>
      <c r="AQ144" s="14">
        <f t="shared" si="188"/>
        <v>0</v>
      </c>
      <c r="AS144" s="14">
        <f>IF($AR$2=Alapadat!$P144,Alapadat!$Q144,0)</f>
        <v>0</v>
      </c>
      <c r="AT144" s="14">
        <f>IF($AR$2=Alapadat!$P144,Alapadat!$R144,0)</f>
        <v>0</v>
      </c>
      <c r="AU144" s="14">
        <f t="shared" si="189"/>
        <v>0</v>
      </c>
      <c r="AV144" s="14">
        <f t="shared" si="190"/>
        <v>0</v>
      </c>
      <c r="AW144" s="14">
        <f t="shared" si="191"/>
        <v>0</v>
      </c>
      <c r="AX144" s="14">
        <f t="shared" si="192"/>
        <v>0</v>
      </c>
      <c r="AY144" s="14">
        <f t="shared" si="193"/>
        <v>0</v>
      </c>
      <c r="AZ144" s="14">
        <f t="shared" si="194"/>
        <v>0</v>
      </c>
      <c r="BB144" s="56">
        <f t="shared" si="195"/>
        <v>0</v>
      </c>
      <c r="BC144" s="14">
        <f>Szilv($AR$2,Eredmény!$H$3,AS144)</f>
        <v>0</v>
      </c>
      <c r="BD144" s="14">
        <f t="shared" si="196"/>
        <v>0</v>
      </c>
      <c r="BE144" s="14">
        <f t="shared" si="197"/>
        <v>0</v>
      </c>
      <c r="BG144" s="14">
        <f>IF($BF$2=Alapadat!$P144,Alapadat!$Q144,0)</f>
        <v>0</v>
      </c>
      <c r="BH144" s="14">
        <f>IF($BF$2=Alapadat!$P144,Alapadat!$R144,0)</f>
        <v>0</v>
      </c>
      <c r="BI144" s="14">
        <f t="shared" si="198"/>
        <v>0</v>
      </c>
      <c r="BJ144" s="14">
        <f t="shared" si="199"/>
        <v>0</v>
      </c>
      <c r="BK144" s="14">
        <f t="shared" si="200"/>
        <v>0</v>
      </c>
      <c r="BL144" s="14">
        <f t="shared" si="201"/>
        <v>0</v>
      </c>
      <c r="BM144" s="14">
        <f t="shared" si="202"/>
        <v>0</v>
      </c>
      <c r="BN144" s="14">
        <f t="shared" si="203"/>
        <v>0</v>
      </c>
      <c r="BP144" s="56">
        <f t="shared" si="204"/>
        <v>0</v>
      </c>
      <c r="BQ144" s="14">
        <f>Szilv($BF$2,Eredmény!$H$3,BG144)</f>
        <v>0</v>
      </c>
      <c r="BR144" s="14">
        <f t="shared" si="205"/>
        <v>0</v>
      </c>
      <c r="BS144" s="14">
        <f t="shared" si="206"/>
        <v>0</v>
      </c>
      <c r="BV144" s="14">
        <f>IF($BU$2=Alapadat!$P144,Alapadat!$Q144,0)</f>
        <v>0</v>
      </c>
      <c r="BW144" s="14">
        <f>IF($BU$2=Alapadat!$P144,Alapadat!$R144,0)</f>
        <v>0</v>
      </c>
      <c r="BX144" s="14">
        <f t="shared" si="207"/>
        <v>0</v>
      </c>
      <c r="BY144" s="14">
        <f t="shared" si="208"/>
        <v>0</v>
      </c>
      <c r="BZ144" s="14">
        <f t="shared" si="209"/>
        <v>0</v>
      </c>
      <c r="CA144" s="14">
        <f t="shared" si="210"/>
        <v>0</v>
      </c>
      <c r="CB144" s="14">
        <f t="shared" si="211"/>
        <v>0</v>
      </c>
      <c r="CC144" s="14">
        <f t="shared" si="212"/>
        <v>0</v>
      </c>
      <c r="CE144" s="56">
        <f t="shared" si="213"/>
        <v>0</v>
      </c>
      <c r="CF144" s="14">
        <f>Szilv($BU$2,Eredmény!$H$3,BV144)</f>
        <v>0</v>
      </c>
      <c r="CG144" s="14">
        <f t="shared" si="214"/>
        <v>0</v>
      </c>
      <c r="CH144" s="14">
        <f t="shared" si="215"/>
        <v>0</v>
      </c>
      <c r="CK144" s="14">
        <f>IF($CJ$2=Alapadat!$P144,Alapadat!$Q144,0)</f>
        <v>0</v>
      </c>
      <c r="CL144" s="14">
        <f>IF($CJ$2=Alapadat!$P144,Alapadat!$R144,0)</f>
        <v>0</v>
      </c>
      <c r="CM144" s="14">
        <f t="shared" si="216"/>
        <v>0</v>
      </c>
      <c r="CN144" s="14">
        <f t="shared" si="217"/>
        <v>0</v>
      </c>
      <c r="CO144" s="14">
        <f t="shared" si="218"/>
        <v>0</v>
      </c>
      <c r="CP144" s="14">
        <f t="shared" si="219"/>
        <v>0</v>
      </c>
      <c r="CQ144" s="14">
        <f t="shared" si="220"/>
        <v>0</v>
      </c>
      <c r="CR144" s="14">
        <f t="shared" si="221"/>
        <v>0</v>
      </c>
      <c r="CT144" s="56">
        <f t="shared" si="222"/>
        <v>0</v>
      </c>
      <c r="CU144" s="14">
        <f>Szilv($CJ$2,Eredmény!$H$3,CK144)</f>
        <v>0</v>
      </c>
      <c r="CV144" s="14">
        <f t="shared" si="223"/>
        <v>0</v>
      </c>
      <c r="CW144" s="14">
        <f t="shared" si="224"/>
        <v>0</v>
      </c>
      <c r="CZ144" s="14">
        <f>IF($CY$2=Alapadat!$P144,Alapadat!$Q144,0)</f>
        <v>0</v>
      </c>
      <c r="DA144" s="14">
        <f>IF($CY$2=Alapadat!$P144,Alapadat!$R144,0)</f>
        <v>0</v>
      </c>
      <c r="DB144" s="14">
        <f t="shared" si="225"/>
        <v>0</v>
      </c>
      <c r="DC144" s="14">
        <f t="shared" si="226"/>
        <v>0</v>
      </c>
      <c r="DD144" s="14">
        <f t="shared" si="227"/>
        <v>0</v>
      </c>
      <c r="DE144" s="14">
        <f t="shared" si="228"/>
        <v>0</v>
      </c>
      <c r="DF144" s="14">
        <f t="shared" si="229"/>
        <v>0</v>
      </c>
      <c r="DG144" s="14">
        <f t="shared" si="230"/>
        <v>0</v>
      </c>
      <c r="DI144" s="56">
        <f t="shared" si="231"/>
        <v>0</v>
      </c>
      <c r="DJ144" s="14">
        <f>Szilv($CY$2,Eredmény!$H$3,CZ144)</f>
        <v>0</v>
      </c>
      <c r="DK144" s="14">
        <f t="shared" si="232"/>
        <v>0</v>
      </c>
      <c r="DL144" s="14">
        <f t="shared" si="233"/>
        <v>0</v>
      </c>
      <c r="DO144" s="14">
        <f>IF($DN$2=Alapadat!$P144,Alapadat!$Q144,0)</f>
        <v>0</v>
      </c>
      <c r="DP144" s="14">
        <f>IF($DN$2=Alapadat!$P144,Alapadat!$R144,0)</f>
        <v>0</v>
      </c>
      <c r="DQ144" s="14">
        <f t="shared" si="234"/>
        <v>0</v>
      </c>
      <c r="DR144" s="14">
        <f t="shared" si="235"/>
        <v>0</v>
      </c>
      <c r="DS144" s="14">
        <f t="shared" si="236"/>
        <v>0</v>
      </c>
      <c r="DT144" s="14">
        <f t="shared" si="237"/>
        <v>0</v>
      </c>
      <c r="DU144" s="14">
        <f t="shared" si="238"/>
        <v>0</v>
      </c>
      <c r="DV144" s="14">
        <f t="shared" si="239"/>
        <v>0</v>
      </c>
      <c r="DX144" s="56">
        <f t="shared" si="240"/>
        <v>0</v>
      </c>
      <c r="DY144" s="14">
        <f>Szilv($DN$2,Eredmény!$H$3,DO144)</f>
        <v>0</v>
      </c>
      <c r="DZ144" s="14">
        <f t="shared" si="241"/>
        <v>0</v>
      </c>
      <c r="EA144" s="14">
        <f t="shared" si="242"/>
        <v>0</v>
      </c>
    </row>
    <row r="145" spans="2:131">
      <c r="B145" s="14">
        <f>IF($A$2=Alapadat!$P145,Alapadat!$Q145,0)</f>
        <v>0</v>
      </c>
      <c r="C145" s="14">
        <f>IF($A$2=Alapadat!$P145,Alapadat!$R145,0)</f>
        <v>0</v>
      </c>
      <c r="D145" s="14">
        <f t="shared" si="163"/>
        <v>0</v>
      </c>
      <c r="E145" s="14">
        <f t="shared" si="164"/>
        <v>0</v>
      </c>
      <c r="F145" s="14">
        <f t="shared" si="165"/>
        <v>0</v>
      </c>
      <c r="G145" s="14">
        <f t="shared" si="166"/>
        <v>0</v>
      </c>
      <c r="H145" s="14">
        <f t="shared" si="167"/>
        <v>0</v>
      </c>
      <c r="I145" s="14">
        <f t="shared" si="168"/>
        <v>0</v>
      </c>
      <c r="L145" s="56">
        <f t="shared" si="169"/>
        <v>0</v>
      </c>
      <c r="M145" s="14">
        <f>Szilv($A$2,Eredmény!$H$3,B145)</f>
        <v>0</v>
      </c>
      <c r="N145" s="14">
        <f t="shared" si="170"/>
        <v>0</v>
      </c>
      <c r="O145" s="14">
        <f t="shared" si="171"/>
        <v>0</v>
      </c>
      <c r="Q145" s="14">
        <f>IF($P$2=Alapadat!$P145,Alapadat!$Q145,0)</f>
        <v>0</v>
      </c>
      <c r="R145" s="14">
        <f>IF($P$2=Alapadat!$P145,Alapadat!$R145,0)</f>
        <v>0</v>
      </c>
      <c r="S145" s="14">
        <f t="shared" si="172"/>
        <v>0</v>
      </c>
      <c r="T145" s="14">
        <f t="shared" si="173"/>
        <v>0</v>
      </c>
      <c r="U145" s="14">
        <f t="shared" si="174"/>
        <v>0</v>
      </c>
      <c r="V145" s="14">
        <f t="shared" si="175"/>
        <v>0</v>
      </c>
      <c r="W145" s="14">
        <f t="shared" si="176"/>
        <v>0</v>
      </c>
      <c r="X145" s="14">
        <f t="shared" si="177"/>
        <v>0</v>
      </c>
      <c r="Z145" s="56">
        <f t="shared" si="243"/>
        <v>0</v>
      </c>
      <c r="AA145" s="14">
        <f>Szilv($P$2,Eredmény!$H$3,Q145)</f>
        <v>0</v>
      </c>
      <c r="AB145" s="14">
        <f t="shared" si="178"/>
        <v>0</v>
      </c>
      <c r="AC145" s="14">
        <f t="shared" si="179"/>
        <v>0</v>
      </c>
      <c r="AE145" s="14">
        <f>IF($AD$2=Alapadat!$P145,Alapadat!$Q145,0)</f>
        <v>0</v>
      </c>
      <c r="AF145" s="14">
        <f>IF($AD$2=Alapadat!$P145,Alapadat!$R145,0)</f>
        <v>0</v>
      </c>
      <c r="AG145" s="14">
        <f t="shared" si="180"/>
        <v>0</v>
      </c>
      <c r="AH145" s="14">
        <f t="shared" si="181"/>
        <v>0</v>
      </c>
      <c r="AI145" s="14">
        <f t="shared" si="182"/>
        <v>0</v>
      </c>
      <c r="AJ145" s="14">
        <f t="shared" si="183"/>
        <v>0</v>
      </c>
      <c r="AK145" s="14">
        <f t="shared" si="184"/>
        <v>0</v>
      </c>
      <c r="AL145" s="14">
        <f t="shared" si="185"/>
        <v>0</v>
      </c>
      <c r="AN145" s="56">
        <f t="shared" si="186"/>
        <v>0</v>
      </c>
      <c r="AO145" s="14">
        <f>Szilv($AD$2,Eredmény!$H$3,AE145)</f>
        <v>0</v>
      </c>
      <c r="AP145" s="14">
        <f t="shared" si="187"/>
        <v>0</v>
      </c>
      <c r="AQ145" s="14">
        <f t="shared" si="188"/>
        <v>0</v>
      </c>
      <c r="AS145" s="14">
        <f>IF($AR$2=Alapadat!$P145,Alapadat!$Q145,0)</f>
        <v>0</v>
      </c>
      <c r="AT145" s="14">
        <f>IF($AR$2=Alapadat!$P145,Alapadat!$R145,0)</f>
        <v>0</v>
      </c>
      <c r="AU145" s="14">
        <f t="shared" si="189"/>
        <v>0</v>
      </c>
      <c r="AV145" s="14">
        <f t="shared" si="190"/>
        <v>0</v>
      </c>
      <c r="AW145" s="14">
        <f t="shared" si="191"/>
        <v>0</v>
      </c>
      <c r="AX145" s="14">
        <f t="shared" si="192"/>
        <v>0</v>
      </c>
      <c r="AY145" s="14">
        <f t="shared" si="193"/>
        <v>0</v>
      </c>
      <c r="AZ145" s="14">
        <f t="shared" si="194"/>
        <v>0</v>
      </c>
      <c r="BB145" s="56">
        <f t="shared" si="195"/>
        <v>0</v>
      </c>
      <c r="BC145" s="14">
        <f>Szilv($AR$2,Eredmény!$H$3,AS145)</f>
        <v>0</v>
      </c>
      <c r="BD145" s="14">
        <f t="shared" si="196"/>
        <v>0</v>
      </c>
      <c r="BE145" s="14">
        <f t="shared" si="197"/>
        <v>0</v>
      </c>
      <c r="BG145" s="14">
        <f>IF($BF$2=Alapadat!$P145,Alapadat!$Q145,0)</f>
        <v>0</v>
      </c>
      <c r="BH145" s="14">
        <f>IF($BF$2=Alapadat!$P145,Alapadat!$R145,0)</f>
        <v>0</v>
      </c>
      <c r="BI145" s="14">
        <f t="shared" si="198"/>
        <v>0</v>
      </c>
      <c r="BJ145" s="14">
        <f t="shared" si="199"/>
        <v>0</v>
      </c>
      <c r="BK145" s="14">
        <f t="shared" si="200"/>
        <v>0</v>
      </c>
      <c r="BL145" s="14">
        <f t="shared" si="201"/>
        <v>0</v>
      </c>
      <c r="BM145" s="14">
        <f t="shared" si="202"/>
        <v>0</v>
      </c>
      <c r="BN145" s="14">
        <f t="shared" si="203"/>
        <v>0</v>
      </c>
      <c r="BP145" s="56">
        <f t="shared" si="204"/>
        <v>0</v>
      </c>
      <c r="BQ145" s="14">
        <f>Szilv($BF$2,Eredmény!$H$3,BG145)</f>
        <v>0</v>
      </c>
      <c r="BR145" s="14">
        <f t="shared" si="205"/>
        <v>0</v>
      </c>
      <c r="BS145" s="14">
        <f t="shared" si="206"/>
        <v>0</v>
      </c>
      <c r="BV145" s="14">
        <f>IF($BU$2=Alapadat!$P145,Alapadat!$Q145,0)</f>
        <v>0</v>
      </c>
      <c r="BW145" s="14">
        <f>IF($BU$2=Alapadat!$P145,Alapadat!$R145,0)</f>
        <v>0</v>
      </c>
      <c r="BX145" s="14">
        <f t="shared" si="207"/>
        <v>0</v>
      </c>
      <c r="BY145" s="14">
        <f t="shared" si="208"/>
        <v>0</v>
      </c>
      <c r="BZ145" s="14">
        <f t="shared" si="209"/>
        <v>0</v>
      </c>
      <c r="CA145" s="14">
        <f t="shared" si="210"/>
        <v>0</v>
      </c>
      <c r="CB145" s="14">
        <f t="shared" si="211"/>
        <v>0</v>
      </c>
      <c r="CC145" s="14">
        <f t="shared" si="212"/>
        <v>0</v>
      </c>
      <c r="CE145" s="56">
        <f t="shared" si="213"/>
        <v>0</v>
      </c>
      <c r="CF145" s="14">
        <f>Szilv($BU$2,Eredmény!$H$3,BV145)</f>
        <v>0</v>
      </c>
      <c r="CG145" s="14">
        <f t="shared" si="214"/>
        <v>0</v>
      </c>
      <c r="CH145" s="14">
        <f t="shared" si="215"/>
        <v>0</v>
      </c>
      <c r="CK145" s="14">
        <f>IF($CJ$2=Alapadat!$P145,Alapadat!$Q145,0)</f>
        <v>0</v>
      </c>
      <c r="CL145" s="14">
        <f>IF($CJ$2=Alapadat!$P145,Alapadat!$R145,0)</f>
        <v>0</v>
      </c>
      <c r="CM145" s="14">
        <f t="shared" si="216"/>
        <v>0</v>
      </c>
      <c r="CN145" s="14">
        <f t="shared" si="217"/>
        <v>0</v>
      </c>
      <c r="CO145" s="14">
        <f t="shared" si="218"/>
        <v>0</v>
      </c>
      <c r="CP145" s="14">
        <f t="shared" si="219"/>
        <v>0</v>
      </c>
      <c r="CQ145" s="14">
        <f t="shared" si="220"/>
        <v>0</v>
      </c>
      <c r="CR145" s="14">
        <f t="shared" si="221"/>
        <v>0</v>
      </c>
      <c r="CT145" s="56">
        <f t="shared" si="222"/>
        <v>0</v>
      </c>
      <c r="CU145" s="14">
        <f>Szilv($CJ$2,Eredmény!$H$3,CK145)</f>
        <v>0</v>
      </c>
      <c r="CV145" s="14">
        <f t="shared" si="223"/>
        <v>0</v>
      </c>
      <c r="CW145" s="14">
        <f t="shared" si="224"/>
        <v>0</v>
      </c>
      <c r="CZ145" s="14">
        <f>IF($CY$2=Alapadat!$P145,Alapadat!$Q145,0)</f>
        <v>0</v>
      </c>
      <c r="DA145" s="14">
        <f>IF($CY$2=Alapadat!$P145,Alapadat!$R145,0)</f>
        <v>0</v>
      </c>
      <c r="DB145" s="14">
        <f t="shared" si="225"/>
        <v>0</v>
      </c>
      <c r="DC145" s="14">
        <f t="shared" si="226"/>
        <v>0</v>
      </c>
      <c r="DD145" s="14">
        <f t="shared" si="227"/>
        <v>0</v>
      </c>
      <c r="DE145" s="14">
        <f t="shared" si="228"/>
        <v>0</v>
      </c>
      <c r="DF145" s="14">
        <f t="shared" si="229"/>
        <v>0</v>
      </c>
      <c r="DG145" s="14">
        <f t="shared" si="230"/>
        <v>0</v>
      </c>
      <c r="DI145" s="56">
        <f t="shared" si="231"/>
        <v>0</v>
      </c>
      <c r="DJ145" s="14">
        <f>Szilv($CY$2,Eredmény!$H$3,CZ145)</f>
        <v>0</v>
      </c>
      <c r="DK145" s="14">
        <f t="shared" si="232"/>
        <v>0</v>
      </c>
      <c r="DL145" s="14">
        <f t="shared" si="233"/>
        <v>0</v>
      </c>
      <c r="DO145" s="14">
        <f>IF($DN$2=Alapadat!$P145,Alapadat!$Q145,0)</f>
        <v>0</v>
      </c>
      <c r="DP145" s="14">
        <f>IF($DN$2=Alapadat!$P145,Alapadat!$R145,0)</f>
        <v>0</v>
      </c>
      <c r="DQ145" s="14">
        <f t="shared" si="234"/>
        <v>0</v>
      </c>
      <c r="DR145" s="14">
        <f t="shared" si="235"/>
        <v>0</v>
      </c>
      <c r="DS145" s="14">
        <f t="shared" si="236"/>
        <v>0</v>
      </c>
      <c r="DT145" s="14">
        <f t="shared" si="237"/>
        <v>0</v>
      </c>
      <c r="DU145" s="14">
        <f t="shared" si="238"/>
        <v>0</v>
      </c>
      <c r="DV145" s="14">
        <f t="shared" si="239"/>
        <v>0</v>
      </c>
      <c r="DX145" s="56">
        <f t="shared" si="240"/>
        <v>0</v>
      </c>
      <c r="DY145" s="14">
        <f>Szilv($DN$2,Eredmény!$H$3,DO145)</f>
        <v>0</v>
      </c>
      <c r="DZ145" s="14">
        <f t="shared" si="241"/>
        <v>0</v>
      </c>
      <c r="EA145" s="14">
        <f t="shared" si="242"/>
        <v>0</v>
      </c>
    </row>
    <row r="146" spans="2:131">
      <c r="B146" s="14">
        <f>IF($A$2=Alapadat!$P146,Alapadat!$Q146,0)</f>
        <v>0</v>
      </c>
      <c r="C146" s="14">
        <f>IF($A$2=Alapadat!$P146,Alapadat!$R146,0)</f>
        <v>0</v>
      </c>
      <c r="D146" s="14">
        <f t="shared" si="163"/>
        <v>0</v>
      </c>
      <c r="E146" s="14">
        <f t="shared" si="164"/>
        <v>0</v>
      </c>
      <c r="F146" s="14">
        <f t="shared" si="165"/>
        <v>0</v>
      </c>
      <c r="G146" s="14">
        <f t="shared" si="166"/>
        <v>0</v>
      </c>
      <c r="H146" s="14">
        <f t="shared" si="167"/>
        <v>0</v>
      </c>
      <c r="I146" s="14">
        <f t="shared" si="168"/>
        <v>0</v>
      </c>
      <c r="L146" s="56">
        <f t="shared" si="169"/>
        <v>0</v>
      </c>
      <c r="M146" s="14">
        <f>Szilv($A$2,Eredmény!$H$3,B146)</f>
        <v>0</v>
      </c>
      <c r="N146" s="14">
        <f t="shared" si="170"/>
        <v>0</v>
      </c>
      <c r="O146" s="14">
        <f t="shared" si="171"/>
        <v>0</v>
      </c>
      <c r="Q146" s="14">
        <f>IF($P$2=Alapadat!$P146,Alapadat!$Q146,0)</f>
        <v>0</v>
      </c>
      <c r="R146" s="14">
        <f>IF($P$2=Alapadat!$P146,Alapadat!$R146,0)</f>
        <v>0</v>
      </c>
      <c r="S146" s="14">
        <f t="shared" si="172"/>
        <v>0</v>
      </c>
      <c r="T146" s="14">
        <f t="shared" si="173"/>
        <v>0</v>
      </c>
      <c r="U146" s="14">
        <f t="shared" si="174"/>
        <v>0</v>
      </c>
      <c r="V146" s="14">
        <f t="shared" si="175"/>
        <v>0</v>
      </c>
      <c r="W146" s="14">
        <f t="shared" si="176"/>
        <v>0</v>
      </c>
      <c r="X146" s="14">
        <f t="shared" si="177"/>
        <v>0</v>
      </c>
      <c r="Z146" s="56">
        <f t="shared" si="243"/>
        <v>0</v>
      </c>
      <c r="AA146" s="14">
        <f>Szilv($P$2,Eredmény!$H$3,Q146)</f>
        <v>0</v>
      </c>
      <c r="AB146" s="14">
        <f t="shared" si="178"/>
        <v>0</v>
      </c>
      <c r="AC146" s="14">
        <f t="shared" si="179"/>
        <v>0</v>
      </c>
      <c r="AE146" s="14">
        <f>IF($AD$2=Alapadat!$P146,Alapadat!$Q146,0)</f>
        <v>0</v>
      </c>
      <c r="AF146" s="14">
        <f>IF($AD$2=Alapadat!$P146,Alapadat!$R146,0)</f>
        <v>0</v>
      </c>
      <c r="AG146" s="14">
        <f t="shared" si="180"/>
        <v>0</v>
      </c>
      <c r="AH146" s="14">
        <f t="shared" si="181"/>
        <v>0</v>
      </c>
      <c r="AI146" s="14">
        <f t="shared" si="182"/>
        <v>0</v>
      </c>
      <c r="AJ146" s="14">
        <f t="shared" si="183"/>
        <v>0</v>
      </c>
      <c r="AK146" s="14">
        <f t="shared" si="184"/>
        <v>0</v>
      </c>
      <c r="AL146" s="14">
        <f t="shared" si="185"/>
        <v>0</v>
      </c>
      <c r="AN146" s="56">
        <f t="shared" si="186"/>
        <v>0</v>
      </c>
      <c r="AO146" s="14">
        <f>Szilv($AD$2,Eredmény!$H$3,AE146)</f>
        <v>0</v>
      </c>
      <c r="AP146" s="14">
        <f t="shared" si="187"/>
        <v>0</v>
      </c>
      <c r="AQ146" s="14">
        <f t="shared" si="188"/>
        <v>0</v>
      </c>
      <c r="AS146" s="14">
        <f>IF($AR$2=Alapadat!$P146,Alapadat!$Q146,0)</f>
        <v>0</v>
      </c>
      <c r="AT146" s="14">
        <f>IF($AR$2=Alapadat!$P146,Alapadat!$R146,0)</f>
        <v>0</v>
      </c>
      <c r="AU146" s="14">
        <f t="shared" si="189"/>
        <v>0</v>
      </c>
      <c r="AV146" s="14">
        <f t="shared" si="190"/>
        <v>0</v>
      </c>
      <c r="AW146" s="14">
        <f t="shared" si="191"/>
        <v>0</v>
      </c>
      <c r="AX146" s="14">
        <f t="shared" si="192"/>
        <v>0</v>
      </c>
      <c r="AY146" s="14">
        <f t="shared" si="193"/>
        <v>0</v>
      </c>
      <c r="AZ146" s="14">
        <f t="shared" si="194"/>
        <v>0</v>
      </c>
      <c r="BB146" s="56">
        <f t="shared" si="195"/>
        <v>0</v>
      </c>
      <c r="BC146" s="14">
        <f>Szilv($AR$2,Eredmény!$H$3,AS146)</f>
        <v>0</v>
      </c>
      <c r="BD146" s="14">
        <f t="shared" si="196"/>
        <v>0</v>
      </c>
      <c r="BE146" s="14">
        <f t="shared" si="197"/>
        <v>0</v>
      </c>
      <c r="BG146" s="14">
        <f>IF($BF$2=Alapadat!$P146,Alapadat!$Q146,0)</f>
        <v>0</v>
      </c>
      <c r="BH146" s="14">
        <f>IF($BF$2=Alapadat!$P146,Alapadat!$R146,0)</f>
        <v>0</v>
      </c>
      <c r="BI146" s="14">
        <f t="shared" si="198"/>
        <v>0</v>
      </c>
      <c r="BJ146" s="14">
        <f t="shared" si="199"/>
        <v>0</v>
      </c>
      <c r="BK146" s="14">
        <f t="shared" si="200"/>
        <v>0</v>
      </c>
      <c r="BL146" s="14">
        <f t="shared" si="201"/>
        <v>0</v>
      </c>
      <c r="BM146" s="14">
        <f t="shared" si="202"/>
        <v>0</v>
      </c>
      <c r="BN146" s="14">
        <f t="shared" si="203"/>
        <v>0</v>
      </c>
      <c r="BP146" s="56">
        <f t="shared" si="204"/>
        <v>0</v>
      </c>
      <c r="BQ146" s="14">
        <f>Szilv($BF$2,Eredmény!$H$3,BG146)</f>
        <v>0</v>
      </c>
      <c r="BR146" s="14">
        <f t="shared" si="205"/>
        <v>0</v>
      </c>
      <c r="BS146" s="14">
        <f t="shared" si="206"/>
        <v>0</v>
      </c>
      <c r="BV146" s="14">
        <f>IF($BU$2=Alapadat!$P146,Alapadat!$Q146,0)</f>
        <v>0</v>
      </c>
      <c r="BW146" s="14">
        <f>IF($BU$2=Alapadat!$P146,Alapadat!$R146,0)</f>
        <v>0</v>
      </c>
      <c r="BX146" s="14">
        <f t="shared" si="207"/>
        <v>0</v>
      </c>
      <c r="BY146" s="14">
        <f t="shared" si="208"/>
        <v>0</v>
      </c>
      <c r="BZ146" s="14">
        <f t="shared" si="209"/>
        <v>0</v>
      </c>
      <c r="CA146" s="14">
        <f t="shared" si="210"/>
        <v>0</v>
      </c>
      <c r="CB146" s="14">
        <f t="shared" si="211"/>
        <v>0</v>
      </c>
      <c r="CC146" s="14">
        <f t="shared" si="212"/>
        <v>0</v>
      </c>
      <c r="CE146" s="56">
        <f t="shared" si="213"/>
        <v>0</v>
      </c>
      <c r="CF146" s="14">
        <f>Szilv($BU$2,Eredmény!$H$3,BV146)</f>
        <v>0</v>
      </c>
      <c r="CG146" s="14">
        <f t="shared" si="214"/>
        <v>0</v>
      </c>
      <c r="CH146" s="14">
        <f t="shared" si="215"/>
        <v>0</v>
      </c>
      <c r="CK146" s="14">
        <f>IF($CJ$2=Alapadat!$P146,Alapadat!$Q146,0)</f>
        <v>0</v>
      </c>
      <c r="CL146" s="14">
        <f>IF($CJ$2=Alapadat!$P146,Alapadat!$R146,0)</f>
        <v>0</v>
      </c>
      <c r="CM146" s="14">
        <f t="shared" si="216"/>
        <v>0</v>
      </c>
      <c r="CN146" s="14">
        <f t="shared" si="217"/>
        <v>0</v>
      </c>
      <c r="CO146" s="14">
        <f t="shared" si="218"/>
        <v>0</v>
      </c>
      <c r="CP146" s="14">
        <f t="shared" si="219"/>
        <v>0</v>
      </c>
      <c r="CQ146" s="14">
        <f t="shared" si="220"/>
        <v>0</v>
      </c>
      <c r="CR146" s="14">
        <f t="shared" si="221"/>
        <v>0</v>
      </c>
      <c r="CT146" s="56">
        <f t="shared" si="222"/>
        <v>0</v>
      </c>
      <c r="CU146" s="14">
        <f>Szilv($CJ$2,Eredmény!$H$3,CK146)</f>
        <v>0</v>
      </c>
      <c r="CV146" s="14">
        <f t="shared" si="223"/>
        <v>0</v>
      </c>
      <c r="CW146" s="14">
        <f t="shared" si="224"/>
        <v>0</v>
      </c>
      <c r="CZ146" s="14">
        <f>IF($CY$2=Alapadat!$P146,Alapadat!$Q146,0)</f>
        <v>0</v>
      </c>
      <c r="DA146" s="14">
        <f>IF($CY$2=Alapadat!$P146,Alapadat!$R146,0)</f>
        <v>0</v>
      </c>
      <c r="DB146" s="14">
        <f t="shared" si="225"/>
        <v>0</v>
      </c>
      <c r="DC146" s="14">
        <f t="shared" si="226"/>
        <v>0</v>
      </c>
      <c r="DD146" s="14">
        <f t="shared" si="227"/>
        <v>0</v>
      </c>
      <c r="DE146" s="14">
        <f t="shared" si="228"/>
        <v>0</v>
      </c>
      <c r="DF146" s="14">
        <f t="shared" si="229"/>
        <v>0</v>
      </c>
      <c r="DG146" s="14">
        <f t="shared" si="230"/>
        <v>0</v>
      </c>
      <c r="DI146" s="56">
        <f t="shared" si="231"/>
        <v>0</v>
      </c>
      <c r="DJ146" s="14">
        <f>Szilv($CY$2,Eredmény!$H$3,CZ146)</f>
        <v>0</v>
      </c>
      <c r="DK146" s="14">
        <f t="shared" si="232"/>
        <v>0</v>
      </c>
      <c r="DL146" s="14">
        <f t="shared" si="233"/>
        <v>0</v>
      </c>
      <c r="DO146" s="14">
        <f>IF($DN$2=Alapadat!$P146,Alapadat!$Q146,0)</f>
        <v>0</v>
      </c>
      <c r="DP146" s="14">
        <f>IF($DN$2=Alapadat!$P146,Alapadat!$R146,0)</f>
        <v>0</v>
      </c>
      <c r="DQ146" s="14">
        <f t="shared" si="234"/>
        <v>0</v>
      </c>
      <c r="DR146" s="14">
        <f t="shared" si="235"/>
        <v>0</v>
      </c>
      <c r="DS146" s="14">
        <f t="shared" si="236"/>
        <v>0</v>
      </c>
      <c r="DT146" s="14">
        <f t="shared" si="237"/>
        <v>0</v>
      </c>
      <c r="DU146" s="14">
        <f t="shared" si="238"/>
        <v>0</v>
      </c>
      <c r="DV146" s="14">
        <f t="shared" si="239"/>
        <v>0</v>
      </c>
      <c r="DX146" s="56">
        <f t="shared" si="240"/>
        <v>0</v>
      </c>
      <c r="DY146" s="14">
        <f>Szilv($DN$2,Eredmény!$H$3,DO146)</f>
        <v>0</v>
      </c>
      <c r="DZ146" s="14">
        <f t="shared" si="241"/>
        <v>0</v>
      </c>
      <c r="EA146" s="14">
        <f t="shared" si="242"/>
        <v>0</v>
      </c>
    </row>
    <row r="147" spans="2:131">
      <c r="B147" s="14">
        <f>IF($A$2=Alapadat!$P147,Alapadat!$Q147,0)</f>
        <v>0</v>
      </c>
      <c r="C147" s="14">
        <f>IF($A$2=Alapadat!$P147,Alapadat!$R147,0)</f>
        <v>0</v>
      </c>
      <c r="D147" s="14">
        <f t="shared" si="163"/>
        <v>0</v>
      </c>
      <c r="E147" s="14">
        <f t="shared" si="164"/>
        <v>0</v>
      </c>
      <c r="F147" s="14">
        <f t="shared" si="165"/>
        <v>0</v>
      </c>
      <c r="G147" s="14">
        <f t="shared" si="166"/>
        <v>0</v>
      </c>
      <c r="H147" s="14">
        <f t="shared" si="167"/>
        <v>0</v>
      </c>
      <c r="I147" s="14">
        <f t="shared" si="168"/>
        <v>0</v>
      </c>
      <c r="L147" s="56">
        <f t="shared" si="169"/>
        <v>0</v>
      </c>
      <c r="M147" s="14">
        <f>Szilv($A$2,Eredmény!$H$3,B147)</f>
        <v>0</v>
      </c>
      <c r="N147" s="14">
        <f t="shared" si="170"/>
        <v>0</v>
      </c>
      <c r="O147" s="14">
        <f t="shared" si="171"/>
        <v>0</v>
      </c>
      <c r="Q147" s="14">
        <f>IF($P$2=Alapadat!$P147,Alapadat!$Q147,0)</f>
        <v>0</v>
      </c>
      <c r="R147" s="14">
        <f>IF($P$2=Alapadat!$P147,Alapadat!$R147,0)</f>
        <v>0</v>
      </c>
      <c r="S147" s="14">
        <f t="shared" si="172"/>
        <v>0</v>
      </c>
      <c r="T147" s="14">
        <f t="shared" si="173"/>
        <v>0</v>
      </c>
      <c r="U147" s="14">
        <f t="shared" si="174"/>
        <v>0</v>
      </c>
      <c r="V147" s="14">
        <f t="shared" si="175"/>
        <v>0</v>
      </c>
      <c r="W147" s="14">
        <f t="shared" si="176"/>
        <v>0</v>
      </c>
      <c r="X147" s="14">
        <f t="shared" si="177"/>
        <v>0</v>
      </c>
      <c r="Z147" s="56">
        <f t="shared" si="243"/>
        <v>0</v>
      </c>
      <c r="AA147" s="14">
        <f>Szilv($P$2,Eredmény!$H$3,Q147)</f>
        <v>0</v>
      </c>
      <c r="AB147" s="14">
        <f t="shared" si="178"/>
        <v>0</v>
      </c>
      <c r="AC147" s="14">
        <f t="shared" si="179"/>
        <v>0</v>
      </c>
      <c r="AE147" s="14">
        <f>IF($AD$2=Alapadat!$P147,Alapadat!$Q147,0)</f>
        <v>0</v>
      </c>
      <c r="AF147" s="14">
        <f>IF($AD$2=Alapadat!$P147,Alapadat!$R147,0)</f>
        <v>0</v>
      </c>
      <c r="AG147" s="14">
        <f t="shared" si="180"/>
        <v>0</v>
      </c>
      <c r="AH147" s="14">
        <f t="shared" si="181"/>
        <v>0</v>
      </c>
      <c r="AI147" s="14">
        <f t="shared" si="182"/>
        <v>0</v>
      </c>
      <c r="AJ147" s="14">
        <f t="shared" si="183"/>
        <v>0</v>
      </c>
      <c r="AK147" s="14">
        <f t="shared" si="184"/>
        <v>0</v>
      </c>
      <c r="AL147" s="14">
        <f t="shared" si="185"/>
        <v>0</v>
      </c>
      <c r="AN147" s="56">
        <f t="shared" si="186"/>
        <v>0</v>
      </c>
      <c r="AO147" s="14">
        <f>Szilv($AD$2,Eredmény!$H$3,AE147)</f>
        <v>0</v>
      </c>
      <c r="AP147" s="14">
        <f t="shared" si="187"/>
        <v>0</v>
      </c>
      <c r="AQ147" s="14">
        <f t="shared" si="188"/>
        <v>0</v>
      </c>
      <c r="AS147" s="14">
        <f>IF($AR$2=Alapadat!$P147,Alapadat!$Q147,0)</f>
        <v>0</v>
      </c>
      <c r="AT147" s="14">
        <f>IF($AR$2=Alapadat!$P147,Alapadat!$R147,0)</f>
        <v>0</v>
      </c>
      <c r="AU147" s="14">
        <f t="shared" si="189"/>
        <v>0</v>
      </c>
      <c r="AV147" s="14">
        <f t="shared" si="190"/>
        <v>0</v>
      </c>
      <c r="AW147" s="14">
        <f t="shared" si="191"/>
        <v>0</v>
      </c>
      <c r="AX147" s="14">
        <f t="shared" si="192"/>
        <v>0</v>
      </c>
      <c r="AY147" s="14">
        <f t="shared" si="193"/>
        <v>0</v>
      </c>
      <c r="AZ147" s="14">
        <f t="shared" si="194"/>
        <v>0</v>
      </c>
      <c r="BB147" s="56">
        <f t="shared" si="195"/>
        <v>0</v>
      </c>
      <c r="BC147" s="14">
        <f>Szilv($AR$2,Eredmény!$H$3,AS147)</f>
        <v>0</v>
      </c>
      <c r="BD147" s="14">
        <f t="shared" si="196"/>
        <v>0</v>
      </c>
      <c r="BE147" s="14">
        <f t="shared" si="197"/>
        <v>0</v>
      </c>
      <c r="BG147" s="14">
        <f>IF($BF$2=Alapadat!$P147,Alapadat!$Q147,0)</f>
        <v>0</v>
      </c>
      <c r="BH147" s="14">
        <f>IF($BF$2=Alapadat!$P147,Alapadat!$R147,0)</f>
        <v>0</v>
      </c>
      <c r="BI147" s="14">
        <f t="shared" si="198"/>
        <v>0</v>
      </c>
      <c r="BJ147" s="14">
        <f t="shared" si="199"/>
        <v>0</v>
      </c>
      <c r="BK147" s="14">
        <f t="shared" si="200"/>
        <v>0</v>
      </c>
      <c r="BL147" s="14">
        <f t="shared" si="201"/>
        <v>0</v>
      </c>
      <c r="BM147" s="14">
        <f t="shared" si="202"/>
        <v>0</v>
      </c>
      <c r="BN147" s="14">
        <f t="shared" si="203"/>
        <v>0</v>
      </c>
      <c r="BP147" s="56">
        <f t="shared" si="204"/>
        <v>0</v>
      </c>
      <c r="BQ147" s="14">
        <f>Szilv($BF$2,Eredmény!$H$3,BG147)</f>
        <v>0</v>
      </c>
      <c r="BR147" s="14">
        <f t="shared" si="205"/>
        <v>0</v>
      </c>
      <c r="BS147" s="14">
        <f t="shared" si="206"/>
        <v>0</v>
      </c>
      <c r="BV147" s="14">
        <f>IF($BU$2=Alapadat!$P147,Alapadat!$Q147,0)</f>
        <v>0</v>
      </c>
      <c r="BW147" s="14">
        <f>IF($BU$2=Alapadat!$P147,Alapadat!$R147,0)</f>
        <v>0</v>
      </c>
      <c r="BX147" s="14">
        <f t="shared" si="207"/>
        <v>0</v>
      </c>
      <c r="BY147" s="14">
        <f t="shared" si="208"/>
        <v>0</v>
      </c>
      <c r="BZ147" s="14">
        <f t="shared" si="209"/>
        <v>0</v>
      </c>
      <c r="CA147" s="14">
        <f t="shared" si="210"/>
        <v>0</v>
      </c>
      <c r="CB147" s="14">
        <f t="shared" si="211"/>
        <v>0</v>
      </c>
      <c r="CC147" s="14">
        <f t="shared" si="212"/>
        <v>0</v>
      </c>
      <c r="CE147" s="56">
        <f t="shared" si="213"/>
        <v>0</v>
      </c>
      <c r="CF147" s="14">
        <f>Szilv($BU$2,Eredmény!$H$3,BV147)</f>
        <v>0</v>
      </c>
      <c r="CG147" s="14">
        <f t="shared" si="214"/>
        <v>0</v>
      </c>
      <c r="CH147" s="14">
        <f t="shared" si="215"/>
        <v>0</v>
      </c>
      <c r="CK147" s="14">
        <f>IF($CJ$2=Alapadat!$P147,Alapadat!$Q147,0)</f>
        <v>0</v>
      </c>
      <c r="CL147" s="14">
        <f>IF($CJ$2=Alapadat!$P147,Alapadat!$R147,0)</f>
        <v>0</v>
      </c>
      <c r="CM147" s="14">
        <f t="shared" si="216"/>
        <v>0</v>
      </c>
      <c r="CN147" s="14">
        <f t="shared" si="217"/>
        <v>0</v>
      </c>
      <c r="CO147" s="14">
        <f t="shared" si="218"/>
        <v>0</v>
      </c>
      <c r="CP147" s="14">
        <f t="shared" si="219"/>
        <v>0</v>
      </c>
      <c r="CQ147" s="14">
        <f t="shared" si="220"/>
        <v>0</v>
      </c>
      <c r="CR147" s="14">
        <f t="shared" si="221"/>
        <v>0</v>
      </c>
      <c r="CT147" s="56">
        <f t="shared" si="222"/>
        <v>0</v>
      </c>
      <c r="CU147" s="14">
        <f>Szilv($CJ$2,Eredmény!$H$3,CK147)</f>
        <v>0</v>
      </c>
      <c r="CV147" s="14">
        <f t="shared" si="223"/>
        <v>0</v>
      </c>
      <c r="CW147" s="14">
        <f t="shared" si="224"/>
        <v>0</v>
      </c>
      <c r="CZ147" s="14">
        <f>IF($CY$2=Alapadat!$P147,Alapadat!$Q147,0)</f>
        <v>0</v>
      </c>
      <c r="DA147" s="14">
        <f>IF($CY$2=Alapadat!$P147,Alapadat!$R147,0)</f>
        <v>0</v>
      </c>
      <c r="DB147" s="14">
        <f t="shared" si="225"/>
        <v>0</v>
      </c>
      <c r="DC147" s="14">
        <f t="shared" si="226"/>
        <v>0</v>
      </c>
      <c r="DD147" s="14">
        <f t="shared" si="227"/>
        <v>0</v>
      </c>
      <c r="DE147" s="14">
        <f t="shared" si="228"/>
        <v>0</v>
      </c>
      <c r="DF147" s="14">
        <f t="shared" si="229"/>
        <v>0</v>
      </c>
      <c r="DG147" s="14">
        <f t="shared" si="230"/>
        <v>0</v>
      </c>
      <c r="DI147" s="56">
        <f t="shared" si="231"/>
        <v>0</v>
      </c>
      <c r="DJ147" s="14">
        <f>Szilv($CY$2,Eredmény!$H$3,CZ147)</f>
        <v>0</v>
      </c>
      <c r="DK147" s="14">
        <f t="shared" si="232"/>
        <v>0</v>
      </c>
      <c r="DL147" s="14">
        <f t="shared" si="233"/>
        <v>0</v>
      </c>
      <c r="DO147" s="14">
        <f>IF($DN$2=Alapadat!$P147,Alapadat!$Q147,0)</f>
        <v>0</v>
      </c>
      <c r="DP147" s="14">
        <f>IF($DN$2=Alapadat!$P147,Alapadat!$R147,0)</f>
        <v>0</v>
      </c>
      <c r="DQ147" s="14">
        <f t="shared" si="234"/>
        <v>0</v>
      </c>
      <c r="DR147" s="14">
        <f t="shared" si="235"/>
        <v>0</v>
      </c>
      <c r="DS147" s="14">
        <f t="shared" si="236"/>
        <v>0</v>
      </c>
      <c r="DT147" s="14">
        <f t="shared" si="237"/>
        <v>0</v>
      </c>
      <c r="DU147" s="14">
        <f t="shared" si="238"/>
        <v>0</v>
      </c>
      <c r="DV147" s="14">
        <f t="shared" si="239"/>
        <v>0</v>
      </c>
      <c r="DX147" s="56">
        <f t="shared" si="240"/>
        <v>0</v>
      </c>
      <c r="DY147" s="14">
        <f>Szilv($DN$2,Eredmény!$H$3,DO147)</f>
        <v>0</v>
      </c>
      <c r="DZ147" s="14">
        <f t="shared" si="241"/>
        <v>0</v>
      </c>
      <c r="EA147" s="14">
        <f t="shared" si="242"/>
        <v>0</v>
      </c>
    </row>
    <row r="148" spans="2:131">
      <c r="B148" s="14">
        <f>IF($A$2=Alapadat!$P148,Alapadat!$Q148,0)</f>
        <v>0</v>
      </c>
      <c r="C148" s="14">
        <f>IF($A$2=Alapadat!$P148,Alapadat!$R148,0)</f>
        <v>0</v>
      </c>
      <c r="D148" s="14">
        <f t="shared" si="163"/>
        <v>0</v>
      </c>
      <c r="E148" s="14">
        <f t="shared" si="164"/>
        <v>0</v>
      </c>
      <c r="F148" s="14">
        <f t="shared" si="165"/>
        <v>0</v>
      </c>
      <c r="G148" s="14">
        <f t="shared" si="166"/>
        <v>0</v>
      </c>
      <c r="H148" s="14">
        <f t="shared" si="167"/>
        <v>0</v>
      </c>
      <c r="I148" s="14">
        <f t="shared" si="168"/>
        <v>0</v>
      </c>
      <c r="L148" s="56">
        <f t="shared" si="169"/>
        <v>0</v>
      </c>
      <c r="M148" s="14">
        <f>Szilv($A$2,Eredmény!$H$3,B148)</f>
        <v>0</v>
      </c>
      <c r="N148" s="14">
        <f t="shared" si="170"/>
        <v>0</v>
      </c>
      <c r="O148" s="14">
        <f t="shared" si="171"/>
        <v>0</v>
      </c>
      <c r="Q148" s="14">
        <f>IF($P$2=Alapadat!$P148,Alapadat!$Q148,0)</f>
        <v>0</v>
      </c>
      <c r="R148" s="14">
        <f>IF($P$2=Alapadat!$P148,Alapadat!$R148,0)</f>
        <v>0</v>
      </c>
      <c r="S148" s="14">
        <f t="shared" si="172"/>
        <v>0</v>
      </c>
      <c r="T148" s="14">
        <f t="shared" si="173"/>
        <v>0</v>
      </c>
      <c r="U148" s="14">
        <f t="shared" si="174"/>
        <v>0</v>
      </c>
      <c r="V148" s="14">
        <f t="shared" si="175"/>
        <v>0</v>
      </c>
      <c r="W148" s="14">
        <f t="shared" si="176"/>
        <v>0</v>
      </c>
      <c r="X148" s="14">
        <f t="shared" si="177"/>
        <v>0</v>
      </c>
      <c r="Z148" s="56">
        <f t="shared" si="243"/>
        <v>0</v>
      </c>
      <c r="AA148" s="14">
        <f>Szilv($P$2,Eredmény!$H$3,Q148)</f>
        <v>0</v>
      </c>
      <c r="AB148" s="14">
        <f t="shared" si="178"/>
        <v>0</v>
      </c>
      <c r="AC148" s="14">
        <f t="shared" si="179"/>
        <v>0</v>
      </c>
      <c r="AE148" s="14">
        <f>IF($AD$2=Alapadat!$P148,Alapadat!$Q148,0)</f>
        <v>0</v>
      </c>
      <c r="AF148" s="14">
        <f>IF($AD$2=Alapadat!$P148,Alapadat!$R148,0)</f>
        <v>0</v>
      </c>
      <c r="AG148" s="14">
        <f t="shared" si="180"/>
        <v>0</v>
      </c>
      <c r="AH148" s="14">
        <f t="shared" si="181"/>
        <v>0</v>
      </c>
      <c r="AI148" s="14">
        <f t="shared" si="182"/>
        <v>0</v>
      </c>
      <c r="AJ148" s="14">
        <f t="shared" si="183"/>
        <v>0</v>
      </c>
      <c r="AK148" s="14">
        <f t="shared" si="184"/>
        <v>0</v>
      </c>
      <c r="AL148" s="14">
        <f t="shared" si="185"/>
        <v>0</v>
      </c>
      <c r="AN148" s="56">
        <f t="shared" si="186"/>
        <v>0</v>
      </c>
      <c r="AO148" s="14">
        <f>Szilv($AD$2,Eredmény!$H$3,AE148)</f>
        <v>0</v>
      </c>
      <c r="AP148" s="14">
        <f t="shared" si="187"/>
        <v>0</v>
      </c>
      <c r="AQ148" s="14">
        <f t="shared" si="188"/>
        <v>0</v>
      </c>
      <c r="AS148" s="14">
        <f>IF($AR$2=Alapadat!$P148,Alapadat!$Q148,0)</f>
        <v>0</v>
      </c>
      <c r="AT148" s="14">
        <f>IF($AR$2=Alapadat!$P148,Alapadat!$R148,0)</f>
        <v>0</v>
      </c>
      <c r="AU148" s="14">
        <f t="shared" si="189"/>
        <v>0</v>
      </c>
      <c r="AV148" s="14">
        <f t="shared" si="190"/>
        <v>0</v>
      </c>
      <c r="AW148" s="14">
        <f t="shared" si="191"/>
        <v>0</v>
      </c>
      <c r="AX148" s="14">
        <f t="shared" si="192"/>
        <v>0</v>
      </c>
      <c r="AY148" s="14">
        <f t="shared" si="193"/>
        <v>0</v>
      </c>
      <c r="AZ148" s="14">
        <f t="shared" si="194"/>
        <v>0</v>
      </c>
      <c r="BB148" s="56">
        <f t="shared" si="195"/>
        <v>0</v>
      </c>
      <c r="BC148" s="14">
        <f>Szilv($AR$2,Eredmény!$H$3,AS148)</f>
        <v>0</v>
      </c>
      <c r="BD148" s="14">
        <f t="shared" si="196"/>
        <v>0</v>
      </c>
      <c r="BE148" s="14">
        <f t="shared" si="197"/>
        <v>0</v>
      </c>
      <c r="BG148" s="14">
        <f>IF($BF$2=Alapadat!$P148,Alapadat!$Q148,0)</f>
        <v>0</v>
      </c>
      <c r="BH148" s="14">
        <f>IF($BF$2=Alapadat!$P148,Alapadat!$R148,0)</f>
        <v>0</v>
      </c>
      <c r="BI148" s="14">
        <f t="shared" si="198"/>
        <v>0</v>
      </c>
      <c r="BJ148" s="14">
        <f t="shared" si="199"/>
        <v>0</v>
      </c>
      <c r="BK148" s="14">
        <f t="shared" si="200"/>
        <v>0</v>
      </c>
      <c r="BL148" s="14">
        <f t="shared" si="201"/>
        <v>0</v>
      </c>
      <c r="BM148" s="14">
        <f t="shared" si="202"/>
        <v>0</v>
      </c>
      <c r="BN148" s="14">
        <f t="shared" si="203"/>
        <v>0</v>
      </c>
      <c r="BP148" s="56">
        <f t="shared" si="204"/>
        <v>0</v>
      </c>
      <c r="BQ148" s="14">
        <f>Szilv($BF$2,Eredmény!$H$3,BG148)</f>
        <v>0</v>
      </c>
      <c r="BR148" s="14">
        <f t="shared" si="205"/>
        <v>0</v>
      </c>
      <c r="BS148" s="14">
        <f t="shared" si="206"/>
        <v>0</v>
      </c>
      <c r="BV148" s="14">
        <f>IF($BU$2=Alapadat!$P148,Alapadat!$Q148,0)</f>
        <v>0</v>
      </c>
      <c r="BW148" s="14">
        <f>IF($BU$2=Alapadat!$P148,Alapadat!$R148,0)</f>
        <v>0</v>
      </c>
      <c r="BX148" s="14">
        <f t="shared" si="207"/>
        <v>0</v>
      </c>
      <c r="BY148" s="14">
        <f t="shared" si="208"/>
        <v>0</v>
      </c>
      <c r="BZ148" s="14">
        <f t="shared" si="209"/>
        <v>0</v>
      </c>
      <c r="CA148" s="14">
        <f t="shared" si="210"/>
        <v>0</v>
      </c>
      <c r="CB148" s="14">
        <f t="shared" si="211"/>
        <v>0</v>
      </c>
      <c r="CC148" s="14">
        <f t="shared" si="212"/>
        <v>0</v>
      </c>
      <c r="CE148" s="56">
        <f t="shared" si="213"/>
        <v>0</v>
      </c>
      <c r="CF148" s="14">
        <f>Szilv($BU$2,Eredmény!$H$3,BV148)</f>
        <v>0</v>
      </c>
      <c r="CG148" s="14">
        <f t="shared" si="214"/>
        <v>0</v>
      </c>
      <c r="CH148" s="14">
        <f t="shared" si="215"/>
        <v>0</v>
      </c>
      <c r="CK148" s="14">
        <f>IF($CJ$2=Alapadat!$P148,Alapadat!$Q148,0)</f>
        <v>0</v>
      </c>
      <c r="CL148" s="14">
        <f>IF($CJ$2=Alapadat!$P148,Alapadat!$R148,0)</f>
        <v>0</v>
      </c>
      <c r="CM148" s="14">
        <f t="shared" si="216"/>
        <v>0</v>
      </c>
      <c r="CN148" s="14">
        <f t="shared" si="217"/>
        <v>0</v>
      </c>
      <c r="CO148" s="14">
        <f t="shared" si="218"/>
        <v>0</v>
      </c>
      <c r="CP148" s="14">
        <f t="shared" si="219"/>
        <v>0</v>
      </c>
      <c r="CQ148" s="14">
        <f t="shared" si="220"/>
        <v>0</v>
      </c>
      <c r="CR148" s="14">
        <f t="shared" si="221"/>
        <v>0</v>
      </c>
      <c r="CT148" s="56">
        <f t="shared" si="222"/>
        <v>0</v>
      </c>
      <c r="CU148" s="14">
        <f>Szilv($CJ$2,Eredmény!$H$3,CK148)</f>
        <v>0</v>
      </c>
      <c r="CV148" s="14">
        <f t="shared" si="223"/>
        <v>0</v>
      </c>
      <c r="CW148" s="14">
        <f t="shared" si="224"/>
        <v>0</v>
      </c>
      <c r="CZ148" s="14">
        <f>IF($CY$2=Alapadat!$P148,Alapadat!$Q148,0)</f>
        <v>0</v>
      </c>
      <c r="DA148" s="14">
        <f>IF($CY$2=Alapadat!$P148,Alapadat!$R148,0)</f>
        <v>0</v>
      </c>
      <c r="DB148" s="14">
        <f t="shared" si="225"/>
        <v>0</v>
      </c>
      <c r="DC148" s="14">
        <f t="shared" si="226"/>
        <v>0</v>
      </c>
      <c r="DD148" s="14">
        <f t="shared" si="227"/>
        <v>0</v>
      </c>
      <c r="DE148" s="14">
        <f t="shared" si="228"/>
        <v>0</v>
      </c>
      <c r="DF148" s="14">
        <f t="shared" si="229"/>
        <v>0</v>
      </c>
      <c r="DG148" s="14">
        <f t="shared" si="230"/>
        <v>0</v>
      </c>
      <c r="DI148" s="56">
        <f t="shared" si="231"/>
        <v>0</v>
      </c>
      <c r="DJ148" s="14">
        <f>Szilv($CY$2,Eredmény!$H$3,CZ148)</f>
        <v>0</v>
      </c>
      <c r="DK148" s="14">
        <f t="shared" si="232"/>
        <v>0</v>
      </c>
      <c r="DL148" s="14">
        <f t="shared" si="233"/>
        <v>0</v>
      </c>
      <c r="DO148" s="14">
        <f>IF($DN$2=Alapadat!$P148,Alapadat!$Q148,0)</f>
        <v>0</v>
      </c>
      <c r="DP148" s="14">
        <f>IF($DN$2=Alapadat!$P148,Alapadat!$R148,0)</f>
        <v>0</v>
      </c>
      <c r="DQ148" s="14">
        <f t="shared" si="234"/>
        <v>0</v>
      </c>
      <c r="DR148" s="14">
        <f t="shared" si="235"/>
        <v>0</v>
      </c>
      <c r="DS148" s="14">
        <f t="shared" si="236"/>
        <v>0</v>
      </c>
      <c r="DT148" s="14">
        <f t="shared" si="237"/>
        <v>0</v>
      </c>
      <c r="DU148" s="14">
        <f t="shared" si="238"/>
        <v>0</v>
      </c>
      <c r="DV148" s="14">
        <f t="shared" si="239"/>
        <v>0</v>
      </c>
      <c r="DX148" s="56">
        <f t="shared" si="240"/>
        <v>0</v>
      </c>
      <c r="DY148" s="14">
        <f>Szilv($DN$2,Eredmény!$H$3,DO148)</f>
        <v>0</v>
      </c>
      <c r="DZ148" s="14">
        <f t="shared" si="241"/>
        <v>0</v>
      </c>
      <c r="EA148" s="14">
        <f t="shared" si="242"/>
        <v>0</v>
      </c>
    </row>
    <row r="149" spans="2:131">
      <c r="B149" s="14">
        <f>IF($A$2=Alapadat!$P149,Alapadat!$Q149,0)</f>
        <v>0</v>
      </c>
      <c r="C149" s="14">
        <f>IF($A$2=Alapadat!$P149,Alapadat!$R149,0)</f>
        <v>0</v>
      </c>
      <c r="D149" s="14">
        <f t="shared" si="163"/>
        <v>0</v>
      </c>
      <c r="E149" s="14">
        <f t="shared" si="164"/>
        <v>0</v>
      </c>
      <c r="F149" s="14">
        <f t="shared" si="165"/>
        <v>0</v>
      </c>
      <c r="G149" s="14">
        <f t="shared" si="166"/>
        <v>0</v>
      </c>
      <c r="H149" s="14">
        <f t="shared" si="167"/>
        <v>0</v>
      </c>
      <c r="I149" s="14">
        <f t="shared" si="168"/>
        <v>0</v>
      </c>
      <c r="L149" s="56">
        <f t="shared" si="169"/>
        <v>0</v>
      </c>
      <c r="M149" s="14">
        <f>Szilv($A$2,Eredmény!$H$3,B149)</f>
        <v>0</v>
      </c>
      <c r="N149" s="14">
        <f t="shared" si="170"/>
        <v>0</v>
      </c>
      <c r="O149" s="14">
        <f t="shared" si="171"/>
        <v>0</v>
      </c>
      <c r="Q149" s="14">
        <f>IF($P$2=Alapadat!$P149,Alapadat!$Q149,0)</f>
        <v>0</v>
      </c>
      <c r="R149" s="14">
        <f>IF($P$2=Alapadat!$P149,Alapadat!$R149,0)</f>
        <v>0</v>
      </c>
      <c r="S149" s="14">
        <f t="shared" si="172"/>
        <v>0</v>
      </c>
      <c r="T149" s="14">
        <f t="shared" si="173"/>
        <v>0</v>
      </c>
      <c r="U149" s="14">
        <f t="shared" si="174"/>
        <v>0</v>
      </c>
      <c r="V149" s="14">
        <f t="shared" si="175"/>
        <v>0</v>
      </c>
      <c r="W149" s="14">
        <f t="shared" si="176"/>
        <v>0</v>
      </c>
      <c r="X149" s="14">
        <f t="shared" si="177"/>
        <v>0</v>
      </c>
      <c r="Z149" s="56">
        <f t="shared" si="243"/>
        <v>0</v>
      </c>
      <c r="AA149" s="14">
        <f>Szilv($P$2,Eredmény!$H$3,Q149)</f>
        <v>0</v>
      </c>
      <c r="AB149" s="14">
        <f t="shared" si="178"/>
        <v>0</v>
      </c>
      <c r="AC149" s="14">
        <f t="shared" si="179"/>
        <v>0</v>
      </c>
      <c r="AE149" s="14">
        <f>IF($AD$2=Alapadat!$P149,Alapadat!$Q149,0)</f>
        <v>0</v>
      </c>
      <c r="AF149" s="14">
        <f>IF($AD$2=Alapadat!$P149,Alapadat!$R149,0)</f>
        <v>0</v>
      </c>
      <c r="AG149" s="14">
        <f t="shared" si="180"/>
        <v>0</v>
      </c>
      <c r="AH149" s="14">
        <f t="shared" si="181"/>
        <v>0</v>
      </c>
      <c r="AI149" s="14">
        <f t="shared" si="182"/>
        <v>0</v>
      </c>
      <c r="AJ149" s="14">
        <f t="shared" si="183"/>
        <v>0</v>
      </c>
      <c r="AK149" s="14">
        <f t="shared" si="184"/>
        <v>0</v>
      </c>
      <c r="AL149" s="14">
        <f t="shared" si="185"/>
        <v>0</v>
      </c>
      <c r="AN149" s="56">
        <f t="shared" si="186"/>
        <v>0</v>
      </c>
      <c r="AO149" s="14">
        <f>Szilv($AD$2,Eredmény!$H$3,AE149)</f>
        <v>0</v>
      </c>
      <c r="AP149" s="14">
        <f t="shared" si="187"/>
        <v>0</v>
      </c>
      <c r="AQ149" s="14">
        <f t="shared" si="188"/>
        <v>0</v>
      </c>
      <c r="AS149" s="14">
        <f>IF($AR$2=Alapadat!$P149,Alapadat!$Q149,0)</f>
        <v>0</v>
      </c>
      <c r="AT149" s="14">
        <f>IF($AR$2=Alapadat!$P149,Alapadat!$R149,0)</f>
        <v>0</v>
      </c>
      <c r="AU149" s="14">
        <f t="shared" si="189"/>
        <v>0</v>
      </c>
      <c r="AV149" s="14">
        <f t="shared" si="190"/>
        <v>0</v>
      </c>
      <c r="AW149" s="14">
        <f t="shared" si="191"/>
        <v>0</v>
      </c>
      <c r="AX149" s="14">
        <f t="shared" si="192"/>
        <v>0</v>
      </c>
      <c r="AY149" s="14">
        <f t="shared" si="193"/>
        <v>0</v>
      </c>
      <c r="AZ149" s="14">
        <f t="shared" si="194"/>
        <v>0</v>
      </c>
      <c r="BB149" s="56">
        <f t="shared" si="195"/>
        <v>0</v>
      </c>
      <c r="BC149" s="14">
        <f>Szilv($AR$2,Eredmény!$H$3,AS149)</f>
        <v>0</v>
      </c>
      <c r="BD149" s="14">
        <f t="shared" si="196"/>
        <v>0</v>
      </c>
      <c r="BE149" s="14">
        <f t="shared" si="197"/>
        <v>0</v>
      </c>
      <c r="BG149" s="14">
        <f>IF($BF$2=Alapadat!$P149,Alapadat!$Q149,0)</f>
        <v>0</v>
      </c>
      <c r="BH149" s="14">
        <f>IF($BF$2=Alapadat!$P149,Alapadat!$R149,0)</f>
        <v>0</v>
      </c>
      <c r="BI149" s="14">
        <f t="shared" si="198"/>
        <v>0</v>
      </c>
      <c r="BJ149" s="14">
        <f t="shared" si="199"/>
        <v>0</v>
      </c>
      <c r="BK149" s="14">
        <f t="shared" si="200"/>
        <v>0</v>
      </c>
      <c r="BL149" s="14">
        <f t="shared" si="201"/>
        <v>0</v>
      </c>
      <c r="BM149" s="14">
        <f t="shared" si="202"/>
        <v>0</v>
      </c>
      <c r="BN149" s="14">
        <f t="shared" si="203"/>
        <v>0</v>
      </c>
      <c r="BP149" s="56">
        <f t="shared" si="204"/>
        <v>0</v>
      </c>
      <c r="BQ149" s="14">
        <f>Szilv($BF$2,Eredmény!$H$3,BG149)</f>
        <v>0</v>
      </c>
      <c r="BR149" s="14">
        <f t="shared" si="205"/>
        <v>0</v>
      </c>
      <c r="BS149" s="14">
        <f t="shared" si="206"/>
        <v>0</v>
      </c>
      <c r="BV149" s="14">
        <f>IF($BU$2=Alapadat!$P149,Alapadat!$Q149,0)</f>
        <v>0</v>
      </c>
      <c r="BW149" s="14">
        <f>IF($BU$2=Alapadat!$P149,Alapadat!$R149,0)</f>
        <v>0</v>
      </c>
      <c r="BX149" s="14">
        <f t="shared" si="207"/>
        <v>0</v>
      </c>
      <c r="BY149" s="14">
        <f t="shared" si="208"/>
        <v>0</v>
      </c>
      <c r="BZ149" s="14">
        <f t="shared" si="209"/>
        <v>0</v>
      </c>
      <c r="CA149" s="14">
        <f t="shared" si="210"/>
        <v>0</v>
      </c>
      <c r="CB149" s="14">
        <f t="shared" si="211"/>
        <v>0</v>
      </c>
      <c r="CC149" s="14">
        <f t="shared" si="212"/>
        <v>0</v>
      </c>
      <c r="CE149" s="56">
        <f t="shared" si="213"/>
        <v>0</v>
      </c>
      <c r="CF149" s="14">
        <f>Szilv($BU$2,Eredmény!$H$3,BV149)</f>
        <v>0</v>
      </c>
      <c r="CG149" s="14">
        <f t="shared" si="214"/>
        <v>0</v>
      </c>
      <c r="CH149" s="14">
        <f t="shared" si="215"/>
        <v>0</v>
      </c>
      <c r="CK149" s="14">
        <f>IF($CJ$2=Alapadat!$P149,Alapadat!$Q149,0)</f>
        <v>0</v>
      </c>
      <c r="CL149" s="14">
        <f>IF($CJ$2=Alapadat!$P149,Alapadat!$R149,0)</f>
        <v>0</v>
      </c>
      <c r="CM149" s="14">
        <f t="shared" si="216"/>
        <v>0</v>
      </c>
      <c r="CN149" s="14">
        <f t="shared" si="217"/>
        <v>0</v>
      </c>
      <c r="CO149" s="14">
        <f t="shared" si="218"/>
        <v>0</v>
      </c>
      <c r="CP149" s="14">
        <f t="shared" si="219"/>
        <v>0</v>
      </c>
      <c r="CQ149" s="14">
        <f t="shared" si="220"/>
        <v>0</v>
      </c>
      <c r="CR149" s="14">
        <f t="shared" si="221"/>
        <v>0</v>
      </c>
      <c r="CT149" s="56">
        <f t="shared" si="222"/>
        <v>0</v>
      </c>
      <c r="CU149" s="14">
        <f>Szilv($CJ$2,Eredmény!$H$3,CK149)</f>
        <v>0</v>
      </c>
      <c r="CV149" s="14">
        <f t="shared" si="223"/>
        <v>0</v>
      </c>
      <c r="CW149" s="14">
        <f t="shared" si="224"/>
        <v>0</v>
      </c>
      <c r="CZ149" s="14">
        <f>IF($CY$2=Alapadat!$P149,Alapadat!$Q149,0)</f>
        <v>0</v>
      </c>
      <c r="DA149" s="14">
        <f>IF($CY$2=Alapadat!$P149,Alapadat!$R149,0)</f>
        <v>0</v>
      </c>
      <c r="DB149" s="14">
        <f t="shared" si="225"/>
        <v>0</v>
      </c>
      <c r="DC149" s="14">
        <f t="shared" si="226"/>
        <v>0</v>
      </c>
      <c r="DD149" s="14">
        <f t="shared" si="227"/>
        <v>0</v>
      </c>
      <c r="DE149" s="14">
        <f t="shared" si="228"/>
        <v>0</v>
      </c>
      <c r="DF149" s="14">
        <f t="shared" si="229"/>
        <v>0</v>
      </c>
      <c r="DG149" s="14">
        <f t="shared" si="230"/>
        <v>0</v>
      </c>
      <c r="DI149" s="56">
        <f t="shared" si="231"/>
        <v>0</v>
      </c>
      <c r="DJ149" s="14">
        <f>Szilv($CY$2,Eredmény!$H$3,CZ149)</f>
        <v>0</v>
      </c>
      <c r="DK149" s="14">
        <f t="shared" si="232"/>
        <v>0</v>
      </c>
      <c r="DL149" s="14">
        <f t="shared" si="233"/>
        <v>0</v>
      </c>
      <c r="DO149" s="14">
        <f>IF($DN$2=Alapadat!$P149,Alapadat!$Q149,0)</f>
        <v>0</v>
      </c>
      <c r="DP149" s="14">
        <f>IF($DN$2=Alapadat!$P149,Alapadat!$R149,0)</f>
        <v>0</v>
      </c>
      <c r="DQ149" s="14">
        <f t="shared" si="234"/>
        <v>0</v>
      </c>
      <c r="DR149" s="14">
        <f t="shared" si="235"/>
        <v>0</v>
      </c>
      <c r="DS149" s="14">
        <f t="shared" si="236"/>
        <v>0</v>
      </c>
      <c r="DT149" s="14">
        <f t="shared" si="237"/>
        <v>0</v>
      </c>
      <c r="DU149" s="14">
        <f t="shared" si="238"/>
        <v>0</v>
      </c>
      <c r="DV149" s="14">
        <f t="shared" si="239"/>
        <v>0</v>
      </c>
      <c r="DX149" s="56">
        <f t="shared" si="240"/>
        <v>0</v>
      </c>
      <c r="DY149" s="14">
        <f>Szilv($DN$2,Eredmény!$H$3,DO149)</f>
        <v>0</v>
      </c>
      <c r="DZ149" s="14">
        <f t="shared" si="241"/>
        <v>0</v>
      </c>
      <c r="EA149" s="14">
        <f t="shared" si="242"/>
        <v>0</v>
      </c>
    </row>
    <row r="150" spans="2:131">
      <c r="B150" s="14">
        <f>IF($A$2=Alapadat!$P150,Alapadat!$Q150,0)</f>
        <v>0</v>
      </c>
      <c r="C150" s="14">
        <f>IF($A$2=Alapadat!$P150,Alapadat!$R150,0)</f>
        <v>0</v>
      </c>
      <c r="D150" s="14">
        <f t="shared" si="163"/>
        <v>0</v>
      </c>
      <c r="E150" s="14">
        <f t="shared" si="164"/>
        <v>0</v>
      </c>
      <c r="F150" s="14">
        <f t="shared" si="165"/>
        <v>0</v>
      </c>
      <c r="G150" s="14">
        <f t="shared" si="166"/>
        <v>0</v>
      </c>
      <c r="H150" s="14">
        <f t="shared" si="167"/>
        <v>0</v>
      </c>
      <c r="I150" s="14">
        <f t="shared" si="168"/>
        <v>0</v>
      </c>
      <c r="L150" s="56">
        <f t="shared" si="169"/>
        <v>0</v>
      </c>
      <c r="M150" s="14">
        <f>Szilv($A$2,Eredmény!$H$3,B150)</f>
        <v>0</v>
      </c>
      <c r="N150" s="14">
        <f t="shared" si="170"/>
        <v>0</v>
      </c>
      <c r="O150" s="14">
        <f t="shared" si="171"/>
        <v>0</v>
      </c>
      <c r="Q150" s="14">
        <f>IF($P$2=Alapadat!$P150,Alapadat!$Q150,0)</f>
        <v>0</v>
      </c>
      <c r="R150" s="14">
        <f>IF($P$2=Alapadat!$P150,Alapadat!$R150,0)</f>
        <v>0</v>
      </c>
      <c r="S150" s="14">
        <f t="shared" si="172"/>
        <v>0</v>
      </c>
      <c r="T150" s="14">
        <f t="shared" si="173"/>
        <v>0</v>
      </c>
      <c r="U150" s="14">
        <f t="shared" si="174"/>
        <v>0</v>
      </c>
      <c r="V150" s="14">
        <f t="shared" si="175"/>
        <v>0</v>
      </c>
      <c r="W150" s="14">
        <f t="shared" si="176"/>
        <v>0</v>
      </c>
      <c r="X150" s="14">
        <f t="shared" si="177"/>
        <v>0</v>
      </c>
      <c r="Z150" s="56">
        <f t="shared" si="243"/>
        <v>0</v>
      </c>
      <c r="AA150" s="14">
        <f>Szilv($P$2,Eredmény!$H$3,Q150)</f>
        <v>0</v>
      </c>
      <c r="AB150" s="14">
        <f t="shared" si="178"/>
        <v>0</v>
      </c>
      <c r="AC150" s="14">
        <f t="shared" si="179"/>
        <v>0</v>
      </c>
      <c r="AE150" s="14">
        <f>IF($AD$2=Alapadat!$P150,Alapadat!$Q150,0)</f>
        <v>0</v>
      </c>
      <c r="AF150" s="14">
        <f>IF($AD$2=Alapadat!$P150,Alapadat!$R150,0)</f>
        <v>0</v>
      </c>
      <c r="AG150" s="14">
        <f t="shared" si="180"/>
        <v>0</v>
      </c>
      <c r="AH150" s="14">
        <f t="shared" si="181"/>
        <v>0</v>
      </c>
      <c r="AI150" s="14">
        <f t="shared" si="182"/>
        <v>0</v>
      </c>
      <c r="AJ150" s="14">
        <f t="shared" si="183"/>
        <v>0</v>
      </c>
      <c r="AK150" s="14">
        <f t="shared" si="184"/>
        <v>0</v>
      </c>
      <c r="AL150" s="14">
        <f t="shared" si="185"/>
        <v>0</v>
      </c>
      <c r="AN150" s="56">
        <f t="shared" si="186"/>
        <v>0</v>
      </c>
      <c r="AO150" s="14">
        <f>Szilv($AD$2,Eredmény!$H$3,AE150)</f>
        <v>0</v>
      </c>
      <c r="AP150" s="14">
        <f t="shared" si="187"/>
        <v>0</v>
      </c>
      <c r="AQ150" s="14">
        <f t="shared" si="188"/>
        <v>0</v>
      </c>
      <c r="AS150" s="14">
        <f>IF($AR$2=Alapadat!$P150,Alapadat!$Q150,0)</f>
        <v>0</v>
      </c>
      <c r="AT150" s="14">
        <f>IF($AR$2=Alapadat!$P150,Alapadat!$R150,0)</f>
        <v>0</v>
      </c>
      <c r="AU150" s="14">
        <f t="shared" si="189"/>
        <v>0</v>
      </c>
      <c r="AV150" s="14">
        <f t="shared" si="190"/>
        <v>0</v>
      </c>
      <c r="AW150" s="14">
        <f t="shared" si="191"/>
        <v>0</v>
      </c>
      <c r="AX150" s="14">
        <f t="shared" si="192"/>
        <v>0</v>
      </c>
      <c r="AY150" s="14">
        <f t="shared" si="193"/>
        <v>0</v>
      </c>
      <c r="AZ150" s="14">
        <f t="shared" si="194"/>
        <v>0</v>
      </c>
      <c r="BB150" s="56">
        <f t="shared" si="195"/>
        <v>0</v>
      </c>
      <c r="BC150" s="14">
        <f>Szilv($AR$2,Eredmény!$H$3,AS150)</f>
        <v>0</v>
      </c>
      <c r="BD150" s="14">
        <f t="shared" si="196"/>
        <v>0</v>
      </c>
      <c r="BE150" s="14">
        <f t="shared" si="197"/>
        <v>0</v>
      </c>
      <c r="BG150" s="14">
        <f>IF($BF$2=Alapadat!$P150,Alapadat!$Q150,0)</f>
        <v>0</v>
      </c>
      <c r="BH150" s="14">
        <f>IF($BF$2=Alapadat!$P150,Alapadat!$R150,0)</f>
        <v>0</v>
      </c>
      <c r="BI150" s="14">
        <f t="shared" si="198"/>
        <v>0</v>
      </c>
      <c r="BJ150" s="14">
        <f t="shared" si="199"/>
        <v>0</v>
      </c>
      <c r="BK150" s="14">
        <f t="shared" si="200"/>
        <v>0</v>
      </c>
      <c r="BL150" s="14">
        <f t="shared" si="201"/>
        <v>0</v>
      </c>
      <c r="BM150" s="14">
        <f t="shared" si="202"/>
        <v>0</v>
      </c>
      <c r="BN150" s="14">
        <f t="shared" si="203"/>
        <v>0</v>
      </c>
      <c r="BP150" s="56">
        <f t="shared" si="204"/>
        <v>0</v>
      </c>
      <c r="BQ150" s="14">
        <f>Szilv($BF$2,Eredmény!$H$3,BG150)</f>
        <v>0</v>
      </c>
      <c r="BR150" s="14">
        <f t="shared" si="205"/>
        <v>0</v>
      </c>
      <c r="BS150" s="14">
        <f t="shared" si="206"/>
        <v>0</v>
      </c>
      <c r="BV150" s="14">
        <f>IF($BU$2=Alapadat!$P150,Alapadat!$Q150,0)</f>
        <v>0</v>
      </c>
      <c r="BW150" s="14">
        <f>IF($BU$2=Alapadat!$P150,Alapadat!$R150,0)</f>
        <v>0</v>
      </c>
      <c r="BX150" s="14">
        <f t="shared" si="207"/>
        <v>0</v>
      </c>
      <c r="BY150" s="14">
        <f t="shared" si="208"/>
        <v>0</v>
      </c>
      <c r="BZ150" s="14">
        <f t="shared" si="209"/>
        <v>0</v>
      </c>
      <c r="CA150" s="14">
        <f t="shared" si="210"/>
        <v>0</v>
      </c>
      <c r="CB150" s="14">
        <f t="shared" si="211"/>
        <v>0</v>
      </c>
      <c r="CC150" s="14">
        <f t="shared" si="212"/>
        <v>0</v>
      </c>
      <c r="CE150" s="56">
        <f t="shared" si="213"/>
        <v>0</v>
      </c>
      <c r="CF150" s="14">
        <f>Szilv($BU$2,Eredmény!$H$3,BV150)</f>
        <v>0</v>
      </c>
      <c r="CG150" s="14">
        <f t="shared" si="214"/>
        <v>0</v>
      </c>
      <c r="CH150" s="14">
        <f t="shared" si="215"/>
        <v>0</v>
      </c>
      <c r="CK150" s="14">
        <f>IF($CJ$2=Alapadat!$P150,Alapadat!$Q150,0)</f>
        <v>0</v>
      </c>
      <c r="CL150" s="14">
        <f>IF($CJ$2=Alapadat!$P150,Alapadat!$R150,0)</f>
        <v>0</v>
      </c>
      <c r="CM150" s="14">
        <f t="shared" si="216"/>
        <v>0</v>
      </c>
      <c r="CN150" s="14">
        <f t="shared" si="217"/>
        <v>0</v>
      </c>
      <c r="CO150" s="14">
        <f t="shared" si="218"/>
        <v>0</v>
      </c>
      <c r="CP150" s="14">
        <f t="shared" si="219"/>
        <v>0</v>
      </c>
      <c r="CQ150" s="14">
        <f t="shared" si="220"/>
        <v>0</v>
      </c>
      <c r="CR150" s="14">
        <f t="shared" si="221"/>
        <v>0</v>
      </c>
      <c r="CT150" s="56">
        <f t="shared" si="222"/>
        <v>0</v>
      </c>
      <c r="CU150" s="14">
        <f>Szilv($CJ$2,Eredmény!$H$3,CK150)</f>
        <v>0</v>
      </c>
      <c r="CV150" s="14">
        <f t="shared" si="223"/>
        <v>0</v>
      </c>
      <c r="CW150" s="14">
        <f t="shared" si="224"/>
        <v>0</v>
      </c>
      <c r="CZ150" s="14">
        <f>IF($CY$2=Alapadat!$P150,Alapadat!$Q150,0)</f>
        <v>0</v>
      </c>
      <c r="DA150" s="14">
        <f>IF($CY$2=Alapadat!$P150,Alapadat!$R150,0)</f>
        <v>0</v>
      </c>
      <c r="DB150" s="14">
        <f t="shared" si="225"/>
        <v>0</v>
      </c>
      <c r="DC150" s="14">
        <f t="shared" si="226"/>
        <v>0</v>
      </c>
      <c r="DD150" s="14">
        <f t="shared" si="227"/>
        <v>0</v>
      </c>
      <c r="DE150" s="14">
        <f t="shared" si="228"/>
        <v>0</v>
      </c>
      <c r="DF150" s="14">
        <f t="shared" si="229"/>
        <v>0</v>
      </c>
      <c r="DG150" s="14">
        <f t="shared" si="230"/>
        <v>0</v>
      </c>
      <c r="DI150" s="56">
        <f t="shared" si="231"/>
        <v>0</v>
      </c>
      <c r="DJ150" s="14">
        <f>Szilv($CY$2,Eredmény!$H$3,CZ150)</f>
        <v>0</v>
      </c>
      <c r="DK150" s="14">
        <f t="shared" si="232"/>
        <v>0</v>
      </c>
      <c r="DL150" s="14">
        <f t="shared" si="233"/>
        <v>0</v>
      </c>
      <c r="DO150" s="14">
        <f>IF($DN$2=Alapadat!$P150,Alapadat!$Q150,0)</f>
        <v>0</v>
      </c>
      <c r="DP150" s="14">
        <f>IF($DN$2=Alapadat!$P150,Alapadat!$R150,0)</f>
        <v>0</v>
      </c>
      <c r="DQ150" s="14">
        <f t="shared" si="234"/>
        <v>0</v>
      </c>
      <c r="DR150" s="14">
        <f t="shared" si="235"/>
        <v>0</v>
      </c>
      <c r="DS150" s="14">
        <f t="shared" si="236"/>
        <v>0</v>
      </c>
      <c r="DT150" s="14">
        <f t="shared" si="237"/>
        <v>0</v>
      </c>
      <c r="DU150" s="14">
        <f t="shared" si="238"/>
        <v>0</v>
      </c>
      <c r="DV150" s="14">
        <f t="shared" si="239"/>
        <v>0</v>
      </c>
      <c r="DX150" s="56">
        <f t="shared" si="240"/>
        <v>0</v>
      </c>
      <c r="DY150" s="14">
        <f>Szilv($DN$2,Eredmény!$H$3,DO150)</f>
        <v>0</v>
      </c>
      <c r="DZ150" s="14">
        <f t="shared" si="241"/>
        <v>0</v>
      </c>
      <c r="EA150" s="14">
        <f t="shared" si="242"/>
        <v>0</v>
      </c>
    </row>
    <row r="151" spans="2:131">
      <c r="B151" s="14">
        <f>IF($A$2=Alapadat!$P151,Alapadat!$Q151,0)</f>
        <v>0</v>
      </c>
      <c r="C151" s="14">
        <f>IF($A$2=Alapadat!$P151,Alapadat!$R151,0)</f>
        <v>0</v>
      </c>
      <c r="D151" s="14">
        <f t="shared" si="163"/>
        <v>0</v>
      </c>
      <c r="E151" s="14">
        <f t="shared" si="164"/>
        <v>0</v>
      </c>
      <c r="F151" s="14">
        <f t="shared" si="165"/>
        <v>0</v>
      </c>
      <c r="G151" s="14">
        <f t="shared" si="166"/>
        <v>0</v>
      </c>
      <c r="H151" s="14">
        <f t="shared" si="167"/>
        <v>0</v>
      </c>
      <c r="I151" s="14">
        <f t="shared" si="168"/>
        <v>0</v>
      </c>
      <c r="L151" s="56">
        <f t="shared" si="169"/>
        <v>0</v>
      </c>
      <c r="M151" s="14">
        <f>Szilv($A$2,Eredmény!$H$3,B151)</f>
        <v>0</v>
      </c>
      <c r="N151" s="14">
        <f t="shared" si="170"/>
        <v>0</v>
      </c>
      <c r="O151" s="14">
        <f t="shared" si="171"/>
        <v>0</v>
      </c>
      <c r="Q151" s="14">
        <f>IF($P$2=Alapadat!$P151,Alapadat!$Q151,0)</f>
        <v>0</v>
      </c>
      <c r="R151" s="14">
        <f>IF($P$2=Alapadat!$P151,Alapadat!$R151,0)</f>
        <v>0</v>
      </c>
      <c r="S151" s="14">
        <f t="shared" si="172"/>
        <v>0</v>
      </c>
      <c r="T151" s="14">
        <f t="shared" si="173"/>
        <v>0</v>
      </c>
      <c r="U151" s="14">
        <f t="shared" si="174"/>
        <v>0</v>
      </c>
      <c r="V151" s="14">
        <f t="shared" si="175"/>
        <v>0</v>
      </c>
      <c r="W151" s="14">
        <f t="shared" si="176"/>
        <v>0</v>
      </c>
      <c r="X151" s="14">
        <f t="shared" si="177"/>
        <v>0</v>
      </c>
      <c r="Z151" s="56">
        <f t="shared" si="243"/>
        <v>0</v>
      </c>
      <c r="AA151" s="14">
        <f>Szilv($P$2,Eredmény!$H$3,Q151)</f>
        <v>0</v>
      </c>
      <c r="AB151" s="14">
        <f t="shared" si="178"/>
        <v>0</v>
      </c>
      <c r="AC151" s="14">
        <f t="shared" si="179"/>
        <v>0</v>
      </c>
      <c r="AE151" s="14">
        <f>IF($AD$2=Alapadat!$P151,Alapadat!$Q151,0)</f>
        <v>0</v>
      </c>
      <c r="AF151" s="14">
        <f>IF($AD$2=Alapadat!$P151,Alapadat!$R151,0)</f>
        <v>0</v>
      </c>
      <c r="AG151" s="14">
        <f t="shared" si="180"/>
        <v>0</v>
      </c>
      <c r="AH151" s="14">
        <f t="shared" si="181"/>
        <v>0</v>
      </c>
      <c r="AI151" s="14">
        <f t="shared" si="182"/>
        <v>0</v>
      </c>
      <c r="AJ151" s="14">
        <f t="shared" si="183"/>
        <v>0</v>
      </c>
      <c r="AK151" s="14">
        <f t="shared" si="184"/>
        <v>0</v>
      </c>
      <c r="AL151" s="14">
        <f t="shared" si="185"/>
        <v>0</v>
      </c>
      <c r="AN151" s="56">
        <f t="shared" si="186"/>
        <v>0</v>
      </c>
      <c r="AO151" s="14">
        <f>Szilv($AD$2,Eredmény!$H$3,AE151)</f>
        <v>0</v>
      </c>
      <c r="AP151" s="14">
        <f t="shared" si="187"/>
        <v>0</v>
      </c>
      <c r="AQ151" s="14">
        <f t="shared" si="188"/>
        <v>0</v>
      </c>
      <c r="AS151" s="14">
        <f>IF($AR$2=Alapadat!$P151,Alapadat!$Q151,0)</f>
        <v>0</v>
      </c>
      <c r="AT151" s="14">
        <f>IF($AR$2=Alapadat!$P151,Alapadat!$R151,0)</f>
        <v>0</v>
      </c>
      <c r="AU151" s="14">
        <f t="shared" si="189"/>
        <v>0</v>
      </c>
      <c r="AV151" s="14">
        <f t="shared" si="190"/>
        <v>0</v>
      </c>
      <c r="AW151" s="14">
        <f t="shared" si="191"/>
        <v>0</v>
      </c>
      <c r="AX151" s="14">
        <f t="shared" si="192"/>
        <v>0</v>
      </c>
      <c r="AY151" s="14">
        <f t="shared" si="193"/>
        <v>0</v>
      </c>
      <c r="AZ151" s="14">
        <f t="shared" si="194"/>
        <v>0</v>
      </c>
      <c r="BB151" s="56">
        <f t="shared" si="195"/>
        <v>0</v>
      </c>
      <c r="BC151" s="14">
        <f>Szilv($AR$2,Eredmény!$H$3,AS151)</f>
        <v>0</v>
      </c>
      <c r="BD151" s="14">
        <f t="shared" si="196"/>
        <v>0</v>
      </c>
      <c r="BE151" s="14">
        <f t="shared" si="197"/>
        <v>0</v>
      </c>
      <c r="BG151" s="14">
        <f>IF($BF$2=Alapadat!$P151,Alapadat!$Q151,0)</f>
        <v>0</v>
      </c>
      <c r="BH151" s="14">
        <f>IF($BF$2=Alapadat!$P151,Alapadat!$R151,0)</f>
        <v>0</v>
      </c>
      <c r="BI151" s="14">
        <f t="shared" si="198"/>
        <v>0</v>
      </c>
      <c r="BJ151" s="14">
        <f t="shared" si="199"/>
        <v>0</v>
      </c>
      <c r="BK151" s="14">
        <f t="shared" si="200"/>
        <v>0</v>
      </c>
      <c r="BL151" s="14">
        <f t="shared" si="201"/>
        <v>0</v>
      </c>
      <c r="BM151" s="14">
        <f t="shared" si="202"/>
        <v>0</v>
      </c>
      <c r="BN151" s="14">
        <f t="shared" si="203"/>
        <v>0</v>
      </c>
      <c r="BP151" s="56">
        <f t="shared" si="204"/>
        <v>0</v>
      </c>
      <c r="BQ151" s="14">
        <f>Szilv($BF$2,Eredmény!$H$3,BG151)</f>
        <v>0</v>
      </c>
      <c r="BR151" s="14">
        <f t="shared" si="205"/>
        <v>0</v>
      </c>
      <c r="BS151" s="14">
        <f t="shared" si="206"/>
        <v>0</v>
      </c>
      <c r="BV151" s="14">
        <f>IF($BU$2=Alapadat!$P151,Alapadat!$Q151,0)</f>
        <v>0</v>
      </c>
      <c r="BW151" s="14">
        <f>IF($BU$2=Alapadat!$P151,Alapadat!$R151,0)</f>
        <v>0</v>
      </c>
      <c r="BX151" s="14">
        <f t="shared" si="207"/>
        <v>0</v>
      </c>
      <c r="BY151" s="14">
        <f t="shared" si="208"/>
        <v>0</v>
      </c>
      <c r="BZ151" s="14">
        <f t="shared" si="209"/>
        <v>0</v>
      </c>
      <c r="CA151" s="14">
        <f t="shared" si="210"/>
        <v>0</v>
      </c>
      <c r="CB151" s="14">
        <f t="shared" si="211"/>
        <v>0</v>
      </c>
      <c r="CC151" s="14">
        <f t="shared" si="212"/>
        <v>0</v>
      </c>
      <c r="CE151" s="56">
        <f t="shared" si="213"/>
        <v>0</v>
      </c>
      <c r="CF151" s="14">
        <f>Szilv($BU$2,Eredmény!$H$3,BV151)</f>
        <v>0</v>
      </c>
      <c r="CG151" s="14">
        <f t="shared" si="214"/>
        <v>0</v>
      </c>
      <c r="CH151" s="14">
        <f t="shared" si="215"/>
        <v>0</v>
      </c>
      <c r="CK151" s="14">
        <f>IF($CJ$2=Alapadat!$P151,Alapadat!$Q151,0)</f>
        <v>0</v>
      </c>
      <c r="CL151" s="14">
        <f>IF($CJ$2=Alapadat!$P151,Alapadat!$R151,0)</f>
        <v>0</v>
      </c>
      <c r="CM151" s="14">
        <f t="shared" si="216"/>
        <v>0</v>
      </c>
      <c r="CN151" s="14">
        <f t="shared" si="217"/>
        <v>0</v>
      </c>
      <c r="CO151" s="14">
        <f t="shared" si="218"/>
        <v>0</v>
      </c>
      <c r="CP151" s="14">
        <f t="shared" si="219"/>
        <v>0</v>
      </c>
      <c r="CQ151" s="14">
        <f t="shared" si="220"/>
        <v>0</v>
      </c>
      <c r="CR151" s="14">
        <f t="shared" si="221"/>
        <v>0</v>
      </c>
      <c r="CT151" s="56">
        <f t="shared" si="222"/>
        <v>0</v>
      </c>
      <c r="CU151" s="14">
        <f>Szilv($CJ$2,Eredmény!$H$3,CK151)</f>
        <v>0</v>
      </c>
      <c r="CV151" s="14">
        <f t="shared" si="223"/>
        <v>0</v>
      </c>
      <c r="CW151" s="14">
        <f t="shared" si="224"/>
        <v>0</v>
      </c>
      <c r="CZ151" s="14">
        <f>IF($CY$2=Alapadat!$P151,Alapadat!$Q151,0)</f>
        <v>0</v>
      </c>
      <c r="DA151" s="14">
        <f>IF($CY$2=Alapadat!$P151,Alapadat!$R151,0)</f>
        <v>0</v>
      </c>
      <c r="DB151" s="14">
        <f t="shared" si="225"/>
        <v>0</v>
      </c>
      <c r="DC151" s="14">
        <f t="shared" si="226"/>
        <v>0</v>
      </c>
      <c r="DD151" s="14">
        <f t="shared" si="227"/>
        <v>0</v>
      </c>
      <c r="DE151" s="14">
        <f t="shared" si="228"/>
        <v>0</v>
      </c>
      <c r="DF151" s="14">
        <f t="shared" si="229"/>
        <v>0</v>
      </c>
      <c r="DG151" s="14">
        <f t="shared" si="230"/>
        <v>0</v>
      </c>
      <c r="DI151" s="56">
        <f t="shared" si="231"/>
        <v>0</v>
      </c>
      <c r="DJ151" s="14">
        <f>Szilv($CY$2,Eredmény!$H$3,CZ151)</f>
        <v>0</v>
      </c>
      <c r="DK151" s="14">
        <f t="shared" si="232"/>
        <v>0</v>
      </c>
      <c r="DL151" s="14">
        <f t="shared" si="233"/>
        <v>0</v>
      </c>
      <c r="DO151" s="14">
        <f>IF($DN$2=Alapadat!$P151,Alapadat!$Q151,0)</f>
        <v>0</v>
      </c>
      <c r="DP151" s="14">
        <f>IF($DN$2=Alapadat!$P151,Alapadat!$R151,0)</f>
        <v>0</v>
      </c>
      <c r="DQ151" s="14">
        <f t="shared" si="234"/>
        <v>0</v>
      </c>
      <c r="DR151" s="14">
        <f t="shared" si="235"/>
        <v>0</v>
      </c>
      <c r="DS151" s="14">
        <f t="shared" si="236"/>
        <v>0</v>
      </c>
      <c r="DT151" s="14">
        <f t="shared" si="237"/>
        <v>0</v>
      </c>
      <c r="DU151" s="14">
        <f t="shared" si="238"/>
        <v>0</v>
      </c>
      <c r="DV151" s="14">
        <f t="shared" si="239"/>
        <v>0</v>
      </c>
      <c r="DX151" s="56">
        <f t="shared" si="240"/>
        <v>0</v>
      </c>
      <c r="DY151" s="14">
        <f>Szilv($DN$2,Eredmény!$H$3,DO151)</f>
        <v>0</v>
      </c>
      <c r="DZ151" s="14">
        <f t="shared" si="241"/>
        <v>0</v>
      </c>
      <c r="EA151" s="14">
        <f t="shared" si="242"/>
        <v>0</v>
      </c>
    </row>
    <row r="152" spans="2:131">
      <c r="B152" s="14">
        <f>IF($A$2=Alapadat!$P152,Alapadat!$Q152,0)</f>
        <v>0</v>
      </c>
      <c r="C152" s="14">
        <f>IF($A$2=Alapadat!$P152,Alapadat!$R152,0)</f>
        <v>0</v>
      </c>
      <c r="D152" s="14">
        <f t="shared" si="163"/>
        <v>0</v>
      </c>
      <c r="E152" s="14">
        <f t="shared" si="164"/>
        <v>0</v>
      </c>
      <c r="F152" s="14">
        <f t="shared" si="165"/>
        <v>0</v>
      </c>
      <c r="G152" s="14">
        <f t="shared" si="166"/>
        <v>0</v>
      </c>
      <c r="H152" s="14">
        <f t="shared" si="167"/>
        <v>0</v>
      </c>
      <c r="I152" s="14">
        <f t="shared" si="168"/>
        <v>0</v>
      </c>
      <c r="L152" s="56">
        <f t="shared" si="169"/>
        <v>0</v>
      </c>
      <c r="M152" s="14">
        <f>Szilv($A$2,Eredmény!$H$3,B152)</f>
        <v>0</v>
      </c>
      <c r="N152" s="14">
        <f t="shared" si="170"/>
        <v>0</v>
      </c>
      <c r="O152" s="14">
        <f t="shared" si="171"/>
        <v>0</v>
      </c>
      <c r="Q152" s="14">
        <f>IF($P$2=Alapadat!$P152,Alapadat!$Q152,0)</f>
        <v>0</v>
      </c>
      <c r="R152" s="14">
        <f>IF($P$2=Alapadat!$P152,Alapadat!$R152,0)</f>
        <v>0</v>
      </c>
      <c r="S152" s="14">
        <f t="shared" si="172"/>
        <v>0</v>
      </c>
      <c r="T152" s="14">
        <f t="shared" si="173"/>
        <v>0</v>
      </c>
      <c r="U152" s="14">
        <f t="shared" si="174"/>
        <v>0</v>
      </c>
      <c r="V152" s="14">
        <f t="shared" si="175"/>
        <v>0</v>
      </c>
      <c r="W152" s="14">
        <f t="shared" si="176"/>
        <v>0</v>
      </c>
      <c r="X152" s="14">
        <f t="shared" si="177"/>
        <v>0</v>
      </c>
      <c r="Z152" s="56">
        <f t="shared" si="243"/>
        <v>0</v>
      </c>
      <c r="AA152" s="14">
        <f>Szilv($P$2,Eredmény!$H$3,Q152)</f>
        <v>0</v>
      </c>
      <c r="AB152" s="14">
        <f t="shared" si="178"/>
        <v>0</v>
      </c>
      <c r="AC152" s="14">
        <f t="shared" si="179"/>
        <v>0</v>
      </c>
      <c r="AE152" s="14">
        <f>IF($AD$2=Alapadat!$P152,Alapadat!$Q152,0)</f>
        <v>0</v>
      </c>
      <c r="AF152" s="14">
        <f>IF($AD$2=Alapadat!$P152,Alapadat!$R152,0)</f>
        <v>0</v>
      </c>
      <c r="AG152" s="14">
        <f t="shared" si="180"/>
        <v>0</v>
      </c>
      <c r="AH152" s="14">
        <f t="shared" si="181"/>
        <v>0</v>
      </c>
      <c r="AI152" s="14">
        <f t="shared" si="182"/>
        <v>0</v>
      </c>
      <c r="AJ152" s="14">
        <f t="shared" si="183"/>
        <v>0</v>
      </c>
      <c r="AK152" s="14">
        <f t="shared" si="184"/>
        <v>0</v>
      </c>
      <c r="AL152" s="14">
        <f t="shared" si="185"/>
        <v>0</v>
      </c>
      <c r="AN152" s="56">
        <f t="shared" si="186"/>
        <v>0</v>
      </c>
      <c r="AO152" s="14">
        <f>Szilv($AD$2,Eredmény!$H$3,AE152)</f>
        <v>0</v>
      </c>
      <c r="AP152" s="14">
        <f t="shared" si="187"/>
        <v>0</v>
      </c>
      <c r="AQ152" s="14">
        <f t="shared" si="188"/>
        <v>0</v>
      </c>
      <c r="AS152" s="14">
        <f>IF($AR$2=Alapadat!$P152,Alapadat!$Q152,0)</f>
        <v>0</v>
      </c>
      <c r="AT152" s="14">
        <f>IF($AR$2=Alapadat!$P152,Alapadat!$R152,0)</f>
        <v>0</v>
      </c>
      <c r="AU152" s="14">
        <f t="shared" si="189"/>
        <v>0</v>
      </c>
      <c r="AV152" s="14">
        <f t="shared" si="190"/>
        <v>0</v>
      </c>
      <c r="AW152" s="14">
        <f t="shared" si="191"/>
        <v>0</v>
      </c>
      <c r="AX152" s="14">
        <f t="shared" si="192"/>
        <v>0</v>
      </c>
      <c r="AY152" s="14">
        <f t="shared" si="193"/>
        <v>0</v>
      </c>
      <c r="AZ152" s="14">
        <f t="shared" si="194"/>
        <v>0</v>
      </c>
      <c r="BB152" s="56">
        <f t="shared" si="195"/>
        <v>0</v>
      </c>
      <c r="BC152" s="14">
        <f>Szilv($AR$2,Eredmény!$H$3,AS152)</f>
        <v>0</v>
      </c>
      <c r="BD152" s="14">
        <f t="shared" si="196"/>
        <v>0</v>
      </c>
      <c r="BE152" s="14">
        <f t="shared" si="197"/>
        <v>0</v>
      </c>
      <c r="BG152" s="14">
        <f>IF($BF$2=Alapadat!$P152,Alapadat!$Q152,0)</f>
        <v>0</v>
      </c>
      <c r="BH152" s="14">
        <f>IF($BF$2=Alapadat!$P152,Alapadat!$R152,0)</f>
        <v>0</v>
      </c>
      <c r="BI152" s="14">
        <f t="shared" si="198"/>
        <v>0</v>
      </c>
      <c r="BJ152" s="14">
        <f t="shared" si="199"/>
        <v>0</v>
      </c>
      <c r="BK152" s="14">
        <f t="shared" si="200"/>
        <v>0</v>
      </c>
      <c r="BL152" s="14">
        <f t="shared" si="201"/>
        <v>0</v>
      </c>
      <c r="BM152" s="14">
        <f t="shared" si="202"/>
        <v>0</v>
      </c>
      <c r="BN152" s="14">
        <f t="shared" si="203"/>
        <v>0</v>
      </c>
      <c r="BP152" s="56">
        <f t="shared" si="204"/>
        <v>0</v>
      </c>
      <c r="BQ152" s="14">
        <f>Szilv($BF$2,Eredmény!$H$3,BG152)</f>
        <v>0</v>
      </c>
      <c r="BR152" s="14">
        <f t="shared" si="205"/>
        <v>0</v>
      </c>
      <c r="BS152" s="14">
        <f t="shared" si="206"/>
        <v>0</v>
      </c>
      <c r="BV152" s="14">
        <f>IF($BU$2=Alapadat!$P152,Alapadat!$Q152,0)</f>
        <v>0</v>
      </c>
      <c r="BW152" s="14">
        <f>IF($BU$2=Alapadat!$P152,Alapadat!$R152,0)</f>
        <v>0</v>
      </c>
      <c r="BX152" s="14">
        <f t="shared" si="207"/>
        <v>0</v>
      </c>
      <c r="BY152" s="14">
        <f t="shared" si="208"/>
        <v>0</v>
      </c>
      <c r="BZ152" s="14">
        <f t="shared" si="209"/>
        <v>0</v>
      </c>
      <c r="CA152" s="14">
        <f t="shared" si="210"/>
        <v>0</v>
      </c>
      <c r="CB152" s="14">
        <f t="shared" si="211"/>
        <v>0</v>
      </c>
      <c r="CC152" s="14">
        <f t="shared" si="212"/>
        <v>0</v>
      </c>
      <c r="CE152" s="56">
        <f t="shared" si="213"/>
        <v>0</v>
      </c>
      <c r="CF152" s="14">
        <f>Szilv($BU$2,Eredmény!$H$3,BV152)</f>
        <v>0</v>
      </c>
      <c r="CG152" s="14">
        <f t="shared" si="214"/>
        <v>0</v>
      </c>
      <c r="CH152" s="14">
        <f t="shared" si="215"/>
        <v>0</v>
      </c>
      <c r="CK152" s="14">
        <f>IF($CJ$2=Alapadat!$P152,Alapadat!$Q152,0)</f>
        <v>0</v>
      </c>
      <c r="CL152" s="14">
        <f>IF($CJ$2=Alapadat!$P152,Alapadat!$R152,0)</f>
        <v>0</v>
      </c>
      <c r="CM152" s="14">
        <f t="shared" si="216"/>
        <v>0</v>
      </c>
      <c r="CN152" s="14">
        <f t="shared" si="217"/>
        <v>0</v>
      </c>
      <c r="CO152" s="14">
        <f t="shared" si="218"/>
        <v>0</v>
      </c>
      <c r="CP152" s="14">
        <f t="shared" si="219"/>
        <v>0</v>
      </c>
      <c r="CQ152" s="14">
        <f t="shared" si="220"/>
        <v>0</v>
      </c>
      <c r="CR152" s="14">
        <f t="shared" si="221"/>
        <v>0</v>
      </c>
      <c r="CT152" s="56">
        <f t="shared" si="222"/>
        <v>0</v>
      </c>
      <c r="CU152" s="14">
        <f>Szilv($CJ$2,Eredmény!$H$3,CK152)</f>
        <v>0</v>
      </c>
      <c r="CV152" s="14">
        <f t="shared" si="223"/>
        <v>0</v>
      </c>
      <c r="CW152" s="14">
        <f t="shared" si="224"/>
        <v>0</v>
      </c>
      <c r="CZ152" s="14">
        <f>IF($CY$2=Alapadat!$P152,Alapadat!$Q152,0)</f>
        <v>0</v>
      </c>
      <c r="DA152" s="14">
        <f>IF($CY$2=Alapadat!$P152,Alapadat!$R152,0)</f>
        <v>0</v>
      </c>
      <c r="DB152" s="14">
        <f t="shared" si="225"/>
        <v>0</v>
      </c>
      <c r="DC152" s="14">
        <f t="shared" si="226"/>
        <v>0</v>
      </c>
      <c r="DD152" s="14">
        <f t="shared" si="227"/>
        <v>0</v>
      </c>
      <c r="DE152" s="14">
        <f t="shared" si="228"/>
        <v>0</v>
      </c>
      <c r="DF152" s="14">
        <f t="shared" si="229"/>
        <v>0</v>
      </c>
      <c r="DG152" s="14">
        <f t="shared" si="230"/>
        <v>0</v>
      </c>
      <c r="DI152" s="56">
        <f t="shared" si="231"/>
        <v>0</v>
      </c>
      <c r="DJ152" s="14">
        <f>Szilv($CY$2,Eredmény!$H$3,CZ152)</f>
        <v>0</v>
      </c>
      <c r="DK152" s="14">
        <f t="shared" si="232"/>
        <v>0</v>
      </c>
      <c r="DL152" s="14">
        <f t="shared" si="233"/>
        <v>0</v>
      </c>
      <c r="DO152" s="14">
        <f>IF($DN$2=Alapadat!$P152,Alapadat!$Q152,0)</f>
        <v>0</v>
      </c>
      <c r="DP152" s="14">
        <f>IF($DN$2=Alapadat!$P152,Alapadat!$R152,0)</f>
        <v>0</v>
      </c>
      <c r="DQ152" s="14">
        <f t="shared" si="234"/>
        <v>0</v>
      </c>
      <c r="DR152" s="14">
        <f t="shared" si="235"/>
        <v>0</v>
      </c>
      <c r="DS152" s="14">
        <f t="shared" si="236"/>
        <v>0</v>
      </c>
      <c r="DT152" s="14">
        <f t="shared" si="237"/>
        <v>0</v>
      </c>
      <c r="DU152" s="14">
        <f t="shared" si="238"/>
        <v>0</v>
      </c>
      <c r="DV152" s="14">
        <f t="shared" si="239"/>
        <v>0</v>
      </c>
      <c r="DX152" s="56">
        <f t="shared" si="240"/>
        <v>0</v>
      </c>
      <c r="DY152" s="14">
        <f>Szilv($DN$2,Eredmény!$H$3,DO152)</f>
        <v>0</v>
      </c>
      <c r="DZ152" s="14">
        <f t="shared" si="241"/>
        <v>0</v>
      </c>
      <c r="EA152" s="14">
        <f t="shared" si="242"/>
        <v>0</v>
      </c>
    </row>
    <row r="153" spans="2:131">
      <c r="B153" s="14">
        <f>IF($A$2=Alapadat!$P153,Alapadat!$Q153,0)</f>
        <v>0</v>
      </c>
      <c r="C153" s="14">
        <f>IF($A$2=Alapadat!$P153,Alapadat!$R153,0)</f>
        <v>0</v>
      </c>
      <c r="D153" s="14">
        <f t="shared" si="163"/>
        <v>0</v>
      </c>
      <c r="E153" s="14">
        <f t="shared" si="164"/>
        <v>0</v>
      </c>
      <c r="F153" s="14">
        <f t="shared" si="165"/>
        <v>0</v>
      </c>
      <c r="G153" s="14">
        <f t="shared" si="166"/>
        <v>0</v>
      </c>
      <c r="H153" s="14">
        <f t="shared" si="167"/>
        <v>0</v>
      </c>
      <c r="I153" s="14">
        <f t="shared" si="168"/>
        <v>0</v>
      </c>
      <c r="L153" s="56">
        <f t="shared" si="169"/>
        <v>0</v>
      </c>
      <c r="M153" s="14">
        <f>Szilv($A$2,Eredmény!$H$3,B153)</f>
        <v>0</v>
      </c>
      <c r="N153" s="14">
        <f t="shared" si="170"/>
        <v>0</v>
      </c>
      <c r="O153" s="14">
        <f t="shared" si="171"/>
        <v>0</v>
      </c>
      <c r="Q153" s="14">
        <f>IF($P$2=Alapadat!$P153,Alapadat!$Q153,0)</f>
        <v>0</v>
      </c>
      <c r="R153" s="14">
        <f>IF($P$2=Alapadat!$P153,Alapadat!$R153,0)</f>
        <v>0</v>
      </c>
      <c r="S153" s="14">
        <f t="shared" si="172"/>
        <v>0</v>
      </c>
      <c r="T153" s="14">
        <f t="shared" si="173"/>
        <v>0</v>
      </c>
      <c r="U153" s="14">
        <f t="shared" si="174"/>
        <v>0</v>
      </c>
      <c r="V153" s="14">
        <f t="shared" si="175"/>
        <v>0</v>
      </c>
      <c r="W153" s="14">
        <f t="shared" si="176"/>
        <v>0</v>
      </c>
      <c r="X153" s="14">
        <f t="shared" si="177"/>
        <v>0</v>
      </c>
      <c r="Z153" s="56">
        <f t="shared" si="243"/>
        <v>0</v>
      </c>
      <c r="AA153" s="14">
        <f>Szilv($P$2,Eredmény!$H$3,Q153)</f>
        <v>0</v>
      </c>
      <c r="AB153" s="14">
        <f t="shared" si="178"/>
        <v>0</v>
      </c>
      <c r="AC153" s="14">
        <f t="shared" si="179"/>
        <v>0</v>
      </c>
      <c r="AE153" s="14">
        <f>IF($AD$2=Alapadat!$P153,Alapadat!$Q153,0)</f>
        <v>0</v>
      </c>
      <c r="AF153" s="14">
        <f>IF($AD$2=Alapadat!$P153,Alapadat!$R153,0)</f>
        <v>0</v>
      </c>
      <c r="AG153" s="14">
        <f t="shared" si="180"/>
        <v>0</v>
      </c>
      <c r="AH153" s="14">
        <f t="shared" si="181"/>
        <v>0</v>
      </c>
      <c r="AI153" s="14">
        <f t="shared" si="182"/>
        <v>0</v>
      </c>
      <c r="AJ153" s="14">
        <f t="shared" si="183"/>
        <v>0</v>
      </c>
      <c r="AK153" s="14">
        <f t="shared" si="184"/>
        <v>0</v>
      </c>
      <c r="AL153" s="14">
        <f t="shared" si="185"/>
        <v>0</v>
      </c>
      <c r="AN153" s="56">
        <f t="shared" si="186"/>
        <v>0</v>
      </c>
      <c r="AO153" s="14">
        <f>Szilv($AD$2,Eredmény!$H$3,AE153)</f>
        <v>0</v>
      </c>
      <c r="AP153" s="14">
        <f t="shared" si="187"/>
        <v>0</v>
      </c>
      <c r="AQ153" s="14">
        <f t="shared" si="188"/>
        <v>0</v>
      </c>
      <c r="AS153" s="14">
        <f>IF($AR$2=Alapadat!$P153,Alapadat!$Q153,0)</f>
        <v>0</v>
      </c>
      <c r="AT153" s="14">
        <f>IF($AR$2=Alapadat!$P153,Alapadat!$R153,0)</f>
        <v>0</v>
      </c>
      <c r="AU153" s="14">
        <f t="shared" si="189"/>
        <v>0</v>
      </c>
      <c r="AV153" s="14">
        <f t="shared" si="190"/>
        <v>0</v>
      </c>
      <c r="AW153" s="14">
        <f t="shared" si="191"/>
        <v>0</v>
      </c>
      <c r="AX153" s="14">
        <f t="shared" si="192"/>
        <v>0</v>
      </c>
      <c r="AY153" s="14">
        <f t="shared" si="193"/>
        <v>0</v>
      </c>
      <c r="AZ153" s="14">
        <f t="shared" si="194"/>
        <v>0</v>
      </c>
      <c r="BB153" s="56">
        <f t="shared" si="195"/>
        <v>0</v>
      </c>
      <c r="BC153" s="14">
        <f>Szilv($AR$2,Eredmény!$H$3,AS153)</f>
        <v>0</v>
      </c>
      <c r="BD153" s="14">
        <f t="shared" si="196"/>
        <v>0</v>
      </c>
      <c r="BE153" s="14">
        <f t="shared" si="197"/>
        <v>0</v>
      </c>
      <c r="BG153" s="14">
        <f>IF($BF$2=Alapadat!$P153,Alapadat!$Q153,0)</f>
        <v>0</v>
      </c>
      <c r="BH153" s="14">
        <f>IF($BF$2=Alapadat!$P153,Alapadat!$R153,0)</f>
        <v>0</v>
      </c>
      <c r="BI153" s="14">
        <f t="shared" si="198"/>
        <v>0</v>
      </c>
      <c r="BJ153" s="14">
        <f t="shared" si="199"/>
        <v>0</v>
      </c>
      <c r="BK153" s="14">
        <f t="shared" si="200"/>
        <v>0</v>
      </c>
      <c r="BL153" s="14">
        <f t="shared" si="201"/>
        <v>0</v>
      </c>
      <c r="BM153" s="14">
        <f t="shared" si="202"/>
        <v>0</v>
      </c>
      <c r="BN153" s="14">
        <f t="shared" si="203"/>
        <v>0</v>
      </c>
      <c r="BP153" s="56">
        <f t="shared" si="204"/>
        <v>0</v>
      </c>
      <c r="BQ153" s="14">
        <f>Szilv($BF$2,Eredmény!$H$3,BG153)</f>
        <v>0</v>
      </c>
      <c r="BR153" s="14">
        <f t="shared" si="205"/>
        <v>0</v>
      </c>
      <c r="BS153" s="14">
        <f t="shared" si="206"/>
        <v>0</v>
      </c>
      <c r="BV153" s="14">
        <f>IF($BU$2=Alapadat!$P153,Alapadat!$Q153,0)</f>
        <v>0</v>
      </c>
      <c r="BW153" s="14">
        <f>IF($BU$2=Alapadat!$P153,Alapadat!$R153,0)</f>
        <v>0</v>
      </c>
      <c r="BX153" s="14">
        <f t="shared" si="207"/>
        <v>0</v>
      </c>
      <c r="BY153" s="14">
        <f t="shared" si="208"/>
        <v>0</v>
      </c>
      <c r="BZ153" s="14">
        <f t="shared" si="209"/>
        <v>0</v>
      </c>
      <c r="CA153" s="14">
        <f t="shared" si="210"/>
        <v>0</v>
      </c>
      <c r="CB153" s="14">
        <f t="shared" si="211"/>
        <v>0</v>
      </c>
      <c r="CC153" s="14">
        <f t="shared" si="212"/>
        <v>0</v>
      </c>
      <c r="CE153" s="56">
        <f t="shared" si="213"/>
        <v>0</v>
      </c>
      <c r="CF153" s="14">
        <f>Szilv($BU$2,Eredmény!$H$3,BV153)</f>
        <v>0</v>
      </c>
      <c r="CG153" s="14">
        <f t="shared" si="214"/>
        <v>0</v>
      </c>
      <c r="CH153" s="14">
        <f t="shared" si="215"/>
        <v>0</v>
      </c>
      <c r="CK153" s="14">
        <f>IF($CJ$2=Alapadat!$P153,Alapadat!$Q153,0)</f>
        <v>0</v>
      </c>
      <c r="CL153" s="14">
        <f>IF($CJ$2=Alapadat!$P153,Alapadat!$R153,0)</f>
        <v>0</v>
      </c>
      <c r="CM153" s="14">
        <f t="shared" si="216"/>
        <v>0</v>
      </c>
      <c r="CN153" s="14">
        <f t="shared" si="217"/>
        <v>0</v>
      </c>
      <c r="CO153" s="14">
        <f t="shared" si="218"/>
        <v>0</v>
      </c>
      <c r="CP153" s="14">
        <f t="shared" si="219"/>
        <v>0</v>
      </c>
      <c r="CQ153" s="14">
        <f t="shared" si="220"/>
        <v>0</v>
      </c>
      <c r="CR153" s="14">
        <f t="shared" si="221"/>
        <v>0</v>
      </c>
      <c r="CT153" s="56">
        <f t="shared" si="222"/>
        <v>0</v>
      </c>
      <c r="CU153" s="14">
        <f>Szilv($CJ$2,Eredmény!$H$3,CK153)</f>
        <v>0</v>
      </c>
      <c r="CV153" s="14">
        <f t="shared" si="223"/>
        <v>0</v>
      </c>
      <c r="CW153" s="14">
        <f t="shared" si="224"/>
        <v>0</v>
      </c>
      <c r="CZ153" s="14">
        <f>IF($CY$2=Alapadat!$P153,Alapadat!$Q153,0)</f>
        <v>0</v>
      </c>
      <c r="DA153" s="14">
        <f>IF($CY$2=Alapadat!$P153,Alapadat!$R153,0)</f>
        <v>0</v>
      </c>
      <c r="DB153" s="14">
        <f t="shared" si="225"/>
        <v>0</v>
      </c>
      <c r="DC153" s="14">
        <f t="shared" si="226"/>
        <v>0</v>
      </c>
      <c r="DD153" s="14">
        <f t="shared" si="227"/>
        <v>0</v>
      </c>
      <c r="DE153" s="14">
        <f t="shared" si="228"/>
        <v>0</v>
      </c>
      <c r="DF153" s="14">
        <f t="shared" si="229"/>
        <v>0</v>
      </c>
      <c r="DG153" s="14">
        <f t="shared" si="230"/>
        <v>0</v>
      </c>
      <c r="DI153" s="56">
        <f t="shared" si="231"/>
        <v>0</v>
      </c>
      <c r="DJ153" s="14">
        <f>Szilv($CY$2,Eredmény!$H$3,CZ153)</f>
        <v>0</v>
      </c>
      <c r="DK153" s="14">
        <f t="shared" si="232"/>
        <v>0</v>
      </c>
      <c r="DL153" s="14">
        <f t="shared" si="233"/>
        <v>0</v>
      </c>
      <c r="DO153" s="14">
        <f>IF($DN$2=Alapadat!$P153,Alapadat!$Q153,0)</f>
        <v>0</v>
      </c>
      <c r="DP153" s="14">
        <f>IF($DN$2=Alapadat!$P153,Alapadat!$R153,0)</f>
        <v>0</v>
      </c>
      <c r="DQ153" s="14">
        <f t="shared" si="234"/>
        <v>0</v>
      </c>
      <c r="DR153" s="14">
        <f t="shared" si="235"/>
        <v>0</v>
      </c>
      <c r="DS153" s="14">
        <f t="shared" si="236"/>
        <v>0</v>
      </c>
      <c r="DT153" s="14">
        <f t="shared" si="237"/>
        <v>0</v>
      </c>
      <c r="DU153" s="14">
        <f t="shared" si="238"/>
        <v>0</v>
      </c>
      <c r="DV153" s="14">
        <f t="shared" si="239"/>
        <v>0</v>
      </c>
      <c r="DX153" s="56">
        <f t="shared" si="240"/>
        <v>0</v>
      </c>
      <c r="DY153" s="14">
        <f>Szilv($DN$2,Eredmény!$H$3,DO153)</f>
        <v>0</v>
      </c>
      <c r="DZ153" s="14">
        <f t="shared" si="241"/>
        <v>0</v>
      </c>
      <c r="EA153" s="14">
        <f t="shared" si="242"/>
        <v>0</v>
      </c>
    </row>
    <row r="154" spans="2:131">
      <c r="B154" s="14">
        <f>IF($A$2=Alapadat!$P154,Alapadat!$Q154,0)</f>
        <v>0</v>
      </c>
      <c r="C154" s="14">
        <f>IF($A$2=Alapadat!$P154,Alapadat!$R154,0)</f>
        <v>0</v>
      </c>
      <c r="D154" s="14">
        <f t="shared" si="163"/>
        <v>0</v>
      </c>
      <c r="E154" s="14">
        <f t="shared" si="164"/>
        <v>0</v>
      </c>
      <c r="F154" s="14">
        <f t="shared" si="165"/>
        <v>0</v>
      </c>
      <c r="G154" s="14">
        <f t="shared" si="166"/>
        <v>0</v>
      </c>
      <c r="H154" s="14">
        <f t="shared" si="167"/>
        <v>0</v>
      </c>
      <c r="I154" s="14">
        <f t="shared" si="168"/>
        <v>0</v>
      </c>
      <c r="L154" s="56">
        <f t="shared" si="169"/>
        <v>0</v>
      </c>
      <c r="M154" s="14">
        <f>Szilv($A$2,Eredmény!$H$3,B154)</f>
        <v>0</v>
      </c>
      <c r="N154" s="14">
        <f t="shared" si="170"/>
        <v>0</v>
      </c>
      <c r="O154" s="14">
        <f t="shared" si="171"/>
        <v>0</v>
      </c>
      <c r="Q154" s="14">
        <f>IF($P$2=Alapadat!$P154,Alapadat!$Q154,0)</f>
        <v>0</v>
      </c>
      <c r="R154" s="14">
        <f>IF($P$2=Alapadat!$P154,Alapadat!$R154,0)</f>
        <v>0</v>
      </c>
      <c r="S154" s="14">
        <f t="shared" si="172"/>
        <v>0</v>
      </c>
      <c r="T154" s="14">
        <f t="shared" si="173"/>
        <v>0</v>
      </c>
      <c r="U154" s="14">
        <f t="shared" si="174"/>
        <v>0</v>
      </c>
      <c r="V154" s="14">
        <f t="shared" si="175"/>
        <v>0</v>
      </c>
      <c r="W154" s="14">
        <f t="shared" si="176"/>
        <v>0</v>
      </c>
      <c r="X154" s="14">
        <f t="shared" si="177"/>
        <v>0</v>
      </c>
      <c r="Z154" s="56">
        <f t="shared" si="243"/>
        <v>0</v>
      </c>
      <c r="AA154" s="14">
        <f>Szilv($P$2,Eredmény!$H$3,Q154)</f>
        <v>0</v>
      </c>
      <c r="AB154" s="14">
        <f t="shared" si="178"/>
        <v>0</v>
      </c>
      <c r="AC154" s="14">
        <f t="shared" si="179"/>
        <v>0</v>
      </c>
      <c r="AE154" s="14">
        <f>IF($AD$2=Alapadat!$P154,Alapadat!$Q154,0)</f>
        <v>0</v>
      </c>
      <c r="AF154" s="14">
        <f>IF($AD$2=Alapadat!$P154,Alapadat!$R154,0)</f>
        <v>0</v>
      </c>
      <c r="AG154" s="14">
        <f t="shared" si="180"/>
        <v>0</v>
      </c>
      <c r="AH154" s="14">
        <f t="shared" si="181"/>
        <v>0</v>
      </c>
      <c r="AI154" s="14">
        <f t="shared" si="182"/>
        <v>0</v>
      </c>
      <c r="AJ154" s="14">
        <f t="shared" si="183"/>
        <v>0</v>
      </c>
      <c r="AK154" s="14">
        <f t="shared" si="184"/>
        <v>0</v>
      </c>
      <c r="AL154" s="14">
        <f t="shared" si="185"/>
        <v>0</v>
      </c>
      <c r="AN154" s="56">
        <f t="shared" si="186"/>
        <v>0</v>
      </c>
      <c r="AO154" s="14">
        <f>Szilv($AD$2,Eredmény!$H$3,AE154)</f>
        <v>0</v>
      </c>
      <c r="AP154" s="14">
        <f t="shared" si="187"/>
        <v>0</v>
      </c>
      <c r="AQ154" s="14">
        <f t="shared" si="188"/>
        <v>0</v>
      </c>
      <c r="AS154" s="14">
        <f>IF($AR$2=Alapadat!$P154,Alapadat!$Q154,0)</f>
        <v>0</v>
      </c>
      <c r="AT154" s="14">
        <f>IF($AR$2=Alapadat!$P154,Alapadat!$R154,0)</f>
        <v>0</v>
      </c>
      <c r="AU154" s="14">
        <f t="shared" si="189"/>
        <v>0</v>
      </c>
      <c r="AV154" s="14">
        <f t="shared" si="190"/>
        <v>0</v>
      </c>
      <c r="AW154" s="14">
        <f t="shared" si="191"/>
        <v>0</v>
      </c>
      <c r="AX154" s="14">
        <f t="shared" si="192"/>
        <v>0</v>
      </c>
      <c r="AY154" s="14">
        <f t="shared" si="193"/>
        <v>0</v>
      </c>
      <c r="AZ154" s="14">
        <f t="shared" si="194"/>
        <v>0</v>
      </c>
      <c r="BB154" s="56">
        <f t="shared" si="195"/>
        <v>0</v>
      </c>
      <c r="BC154" s="14">
        <f>Szilv($AR$2,Eredmény!$H$3,AS154)</f>
        <v>0</v>
      </c>
      <c r="BD154" s="14">
        <f t="shared" si="196"/>
        <v>0</v>
      </c>
      <c r="BE154" s="14">
        <f t="shared" si="197"/>
        <v>0</v>
      </c>
      <c r="BG154" s="14">
        <f>IF($BF$2=Alapadat!$P154,Alapadat!$Q154,0)</f>
        <v>0</v>
      </c>
      <c r="BH154" s="14">
        <f>IF($BF$2=Alapadat!$P154,Alapadat!$R154,0)</f>
        <v>0</v>
      </c>
      <c r="BI154" s="14">
        <f t="shared" si="198"/>
        <v>0</v>
      </c>
      <c r="BJ154" s="14">
        <f t="shared" si="199"/>
        <v>0</v>
      </c>
      <c r="BK154" s="14">
        <f t="shared" si="200"/>
        <v>0</v>
      </c>
      <c r="BL154" s="14">
        <f t="shared" si="201"/>
        <v>0</v>
      </c>
      <c r="BM154" s="14">
        <f t="shared" si="202"/>
        <v>0</v>
      </c>
      <c r="BN154" s="14">
        <f t="shared" si="203"/>
        <v>0</v>
      </c>
      <c r="BP154" s="56">
        <f t="shared" si="204"/>
        <v>0</v>
      </c>
      <c r="BQ154" s="14">
        <f>Szilv($BF$2,Eredmény!$H$3,BG154)</f>
        <v>0</v>
      </c>
      <c r="BR154" s="14">
        <f t="shared" si="205"/>
        <v>0</v>
      </c>
      <c r="BS154" s="14">
        <f t="shared" si="206"/>
        <v>0</v>
      </c>
      <c r="BV154" s="14">
        <f>IF($BU$2=Alapadat!$P154,Alapadat!$Q154,0)</f>
        <v>0</v>
      </c>
      <c r="BW154" s="14">
        <f>IF($BU$2=Alapadat!$P154,Alapadat!$R154,0)</f>
        <v>0</v>
      </c>
      <c r="BX154" s="14">
        <f t="shared" si="207"/>
        <v>0</v>
      </c>
      <c r="BY154" s="14">
        <f t="shared" si="208"/>
        <v>0</v>
      </c>
      <c r="BZ154" s="14">
        <f t="shared" si="209"/>
        <v>0</v>
      </c>
      <c r="CA154" s="14">
        <f t="shared" si="210"/>
        <v>0</v>
      </c>
      <c r="CB154" s="14">
        <f t="shared" si="211"/>
        <v>0</v>
      </c>
      <c r="CC154" s="14">
        <f t="shared" si="212"/>
        <v>0</v>
      </c>
      <c r="CE154" s="56">
        <f t="shared" si="213"/>
        <v>0</v>
      </c>
      <c r="CF154" s="14">
        <f>Szilv($BU$2,Eredmény!$H$3,BV154)</f>
        <v>0</v>
      </c>
      <c r="CG154" s="14">
        <f t="shared" si="214"/>
        <v>0</v>
      </c>
      <c r="CH154" s="14">
        <f t="shared" si="215"/>
        <v>0</v>
      </c>
      <c r="CK154" s="14">
        <f>IF($CJ$2=Alapadat!$P154,Alapadat!$Q154,0)</f>
        <v>0</v>
      </c>
      <c r="CL154" s="14">
        <f>IF($CJ$2=Alapadat!$P154,Alapadat!$R154,0)</f>
        <v>0</v>
      </c>
      <c r="CM154" s="14">
        <f t="shared" si="216"/>
        <v>0</v>
      </c>
      <c r="CN154" s="14">
        <f t="shared" si="217"/>
        <v>0</v>
      </c>
      <c r="CO154" s="14">
        <f t="shared" si="218"/>
        <v>0</v>
      </c>
      <c r="CP154" s="14">
        <f t="shared" si="219"/>
        <v>0</v>
      </c>
      <c r="CQ154" s="14">
        <f t="shared" si="220"/>
        <v>0</v>
      </c>
      <c r="CR154" s="14">
        <f t="shared" si="221"/>
        <v>0</v>
      </c>
      <c r="CT154" s="56">
        <f t="shared" si="222"/>
        <v>0</v>
      </c>
      <c r="CU154" s="14">
        <f>Szilv($CJ$2,Eredmény!$H$3,CK154)</f>
        <v>0</v>
      </c>
      <c r="CV154" s="14">
        <f t="shared" si="223"/>
        <v>0</v>
      </c>
      <c r="CW154" s="14">
        <f t="shared" si="224"/>
        <v>0</v>
      </c>
      <c r="CZ154" s="14">
        <f>IF($CY$2=Alapadat!$P154,Alapadat!$Q154,0)</f>
        <v>0</v>
      </c>
      <c r="DA154" s="14">
        <f>IF($CY$2=Alapadat!$P154,Alapadat!$R154,0)</f>
        <v>0</v>
      </c>
      <c r="DB154" s="14">
        <f t="shared" si="225"/>
        <v>0</v>
      </c>
      <c r="DC154" s="14">
        <f t="shared" si="226"/>
        <v>0</v>
      </c>
      <c r="DD154" s="14">
        <f t="shared" si="227"/>
        <v>0</v>
      </c>
      <c r="DE154" s="14">
        <f t="shared" si="228"/>
        <v>0</v>
      </c>
      <c r="DF154" s="14">
        <f t="shared" si="229"/>
        <v>0</v>
      </c>
      <c r="DG154" s="14">
        <f t="shared" si="230"/>
        <v>0</v>
      </c>
      <c r="DI154" s="56">
        <f t="shared" si="231"/>
        <v>0</v>
      </c>
      <c r="DJ154" s="14">
        <f>Szilv($CY$2,Eredmény!$H$3,CZ154)</f>
        <v>0</v>
      </c>
      <c r="DK154" s="14">
        <f t="shared" si="232"/>
        <v>0</v>
      </c>
      <c r="DL154" s="14">
        <f t="shared" si="233"/>
        <v>0</v>
      </c>
      <c r="DO154" s="14">
        <f>IF($DN$2=Alapadat!$P154,Alapadat!$Q154,0)</f>
        <v>0</v>
      </c>
      <c r="DP154" s="14">
        <f>IF($DN$2=Alapadat!$P154,Alapadat!$R154,0)</f>
        <v>0</v>
      </c>
      <c r="DQ154" s="14">
        <f t="shared" si="234"/>
        <v>0</v>
      </c>
      <c r="DR154" s="14">
        <f t="shared" si="235"/>
        <v>0</v>
      </c>
      <c r="DS154" s="14">
        <f t="shared" si="236"/>
        <v>0</v>
      </c>
      <c r="DT154" s="14">
        <f t="shared" si="237"/>
        <v>0</v>
      </c>
      <c r="DU154" s="14">
        <f t="shared" si="238"/>
        <v>0</v>
      </c>
      <c r="DV154" s="14">
        <f t="shared" si="239"/>
        <v>0</v>
      </c>
      <c r="DX154" s="56">
        <f t="shared" si="240"/>
        <v>0</v>
      </c>
      <c r="DY154" s="14">
        <f>Szilv($DN$2,Eredmény!$H$3,DO154)</f>
        <v>0</v>
      </c>
      <c r="DZ154" s="14">
        <f t="shared" si="241"/>
        <v>0</v>
      </c>
      <c r="EA154" s="14">
        <f t="shared" si="242"/>
        <v>0</v>
      </c>
    </row>
    <row r="155" spans="2:131">
      <c r="B155" s="14">
        <f>IF($A$2=Alapadat!$P155,Alapadat!$Q155,0)</f>
        <v>0</v>
      </c>
      <c r="C155" s="14">
        <f>IF($A$2=Alapadat!$P155,Alapadat!$R155,0)</f>
        <v>0</v>
      </c>
      <c r="D155" s="14">
        <f t="shared" si="163"/>
        <v>0</v>
      </c>
      <c r="E155" s="14">
        <f t="shared" si="164"/>
        <v>0</v>
      </c>
      <c r="F155" s="14">
        <f t="shared" si="165"/>
        <v>0</v>
      </c>
      <c r="G155" s="14">
        <f t="shared" si="166"/>
        <v>0</v>
      </c>
      <c r="H155" s="14">
        <f t="shared" si="167"/>
        <v>0</v>
      </c>
      <c r="I155" s="14">
        <f t="shared" si="168"/>
        <v>0</v>
      </c>
      <c r="L155" s="56">
        <f t="shared" si="169"/>
        <v>0</v>
      </c>
      <c r="M155" s="14">
        <f>Szilv($A$2,Eredmény!$H$3,B155)</f>
        <v>0</v>
      </c>
      <c r="N155" s="14">
        <f t="shared" si="170"/>
        <v>0</v>
      </c>
      <c r="O155" s="14">
        <f t="shared" si="171"/>
        <v>0</v>
      </c>
      <c r="Q155" s="14">
        <f>IF($P$2=Alapadat!$P155,Alapadat!$Q155,0)</f>
        <v>0</v>
      </c>
      <c r="R155" s="14">
        <f>IF($P$2=Alapadat!$P155,Alapadat!$R155,0)</f>
        <v>0</v>
      </c>
      <c r="S155" s="14">
        <f t="shared" si="172"/>
        <v>0</v>
      </c>
      <c r="T155" s="14">
        <f t="shared" si="173"/>
        <v>0</v>
      </c>
      <c r="U155" s="14">
        <f t="shared" si="174"/>
        <v>0</v>
      </c>
      <c r="V155" s="14">
        <f t="shared" si="175"/>
        <v>0</v>
      </c>
      <c r="W155" s="14">
        <f t="shared" si="176"/>
        <v>0</v>
      </c>
      <c r="X155" s="14">
        <f t="shared" si="177"/>
        <v>0</v>
      </c>
      <c r="Z155" s="56">
        <f t="shared" si="243"/>
        <v>0</v>
      </c>
      <c r="AA155" s="14">
        <f>Szilv($P$2,Eredmény!$H$3,Q155)</f>
        <v>0</v>
      </c>
      <c r="AB155" s="14">
        <f t="shared" si="178"/>
        <v>0</v>
      </c>
      <c r="AC155" s="14">
        <f t="shared" si="179"/>
        <v>0</v>
      </c>
      <c r="AE155" s="14">
        <f>IF($AD$2=Alapadat!$P155,Alapadat!$Q155,0)</f>
        <v>0</v>
      </c>
      <c r="AF155" s="14">
        <f>IF($AD$2=Alapadat!$P155,Alapadat!$R155,0)</f>
        <v>0</v>
      </c>
      <c r="AG155" s="14">
        <f t="shared" si="180"/>
        <v>0</v>
      </c>
      <c r="AH155" s="14">
        <f t="shared" si="181"/>
        <v>0</v>
      </c>
      <c r="AI155" s="14">
        <f t="shared" si="182"/>
        <v>0</v>
      </c>
      <c r="AJ155" s="14">
        <f t="shared" si="183"/>
        <v>0</v>
      </c>
      <c r="AK155" s="14">
        <f t="shared" si="184"/>
        <v>0</v>
      </c>
      <c r="AL155" s="14">
        <f t="shared" si="185"/>
        <v>0</v>
      </c>
      <c r="AN155" s="56">
        <f t="shared" si="186"/>
        <v>0</v>
      </c>
      <c r="AO155" s="14">
        <f>Szilv($AD$2,Eredmény!$H$3,AE155)</f>
        <v>0</v>
      </c>
      <c r="AP155" s="14">
        <f t="shared" si="187"/>
        <v>0</v>
      </c>
      <c r="AQ155" s="14">
        <f t="shared" si="188"/>
        <v>0</v>
      </c>
      <c r="AS155" s="14">
        <f>IF($AR$2=Alapadat!$P155,Alapadat!$Q155,0)</f>
        <v>0</v>
      </c>
      <c r="AT155" s="14">
        <f>IF($AR$2=Alapadat!$P155,Alapadat!$R155,0)</f>
        <v>0</v>
      </c>
      <c r="AU155" s="14">
        <f t="shared" si="189"/>
        <v>0</v>
      </c>
      <c r="AV155" s="14">
        <f t="shared" si="190"/>
        <v>0</v>
      </c>
      <c r="AW155" s="14">
        <f t="shared" si="191"/>
        <v>0</v>
      </c>
      <c r="AX155" s="14">
        <f t="shared" si="192"/>
        <v>0</v>
      </c>
      <c r="AY155" s="14">
        <f t="shared" si="193"/>
        <v>0</v>
      </c>
      <c r="AZ155" s="14">
        <f t="shared" si="194"/>
        <v>0</v>
      </c>
      <c r="BB155" s="56">
        <f t="shared" si="195"/>
        <v>0</v>
      </c>
      <c r="BC155" s="14">
        <f>Szilv($AR$2,Eredmény!$H$3,AS155)</f>
        <v>0</v>
      </c>
      <c r="BD155" s="14">
        <f t="shared" si="196"/>
        <v>0</v>
      </c>
      <c r="BE155" s="14">
        <f t="shared" si="197"/>
        <v>0</v>
      </c>
      <c r="BG155" s="14">
        <f>IF($BF$2=Alapadat!$P155,Alapadat!$Q155,0)</f>
        <v>0</v>
      </c>
      <c r="BH155" s="14">
        <f>IF($BF$2=Alapadat!$P155,Alapadat!$R155,0)</f>
        <v>0</v>
      </c>
      <c r="BI155" s="14">
        <f t="shared" si="198"/>
        <v>0</v>
      </c>
      <c r="BJ155" s="14">
        <f t="shared" si="199"/>
        <v>0</v>
      </c>
      <c r="BK155" s="14">
        <f t="shared" si="200"/>
        <v>0</v>
      </c>
      <c r="BL155" s="14">
        <f t="shared" si="201"/>
        <v>0</v>
      </c>
      <c r="BM155" s="14">
        <f t="shared" si="202"/>
        <v>0</v>
      </c>
      <c r="BN155" s="14">
        <f t="shared" si="203"/>
        <v>0</v>
      </c>
      <c r="BP155" s="56">
        <f t="shared" si="204"/>
        <v>0</v>
      </c>
      <c r="BQ155" s="14">
        <f>Szilv($BF$2,Eredmény!$H$3,BG155)</f>
        <v>0</v>
      </c>
      <c r="BR155" s="14">
        <f t="shared" si="205"/>
        <v>0</v>
      </c>
      <c r="BS155" s="14">
        <f t="shared" si="206"/>
        <v>0</v>
      </c>
      <c r="BV155" s="14">
        <f>IF($BU$2=Alapadat!$P155,Alapadat!$Q155,0)</f>
        <v>0</v>
      </c>
      <c r="BW155" s="14">
        <f>IF($BU$2=Alapadat!$P155,Alapadat!$R155,0)</f>
        <v>0</v>
      </c>
      <c r="BX155" s="14">
        <f t="shared" si="207"/>
        <v>0</v>
      </c>
      <c r="BY155" s="14">
        <f t="shared" si="208"/>
        <v>0</v>
      </c>
      <c r="BZ155" s="14">
        <f t="shared" si="209"/>
        <v>0</v>
      </c>
      <c r="CA155" s="14">
        <f t="shared" si="210"/>
        <v>0</v>
      </c>
      <c r="CB155" s="14">
        <f t="shared" si="211"/>
        <v>0</v>
      </c>
      <c r="CC155" s="14">
        <f t="shared" si="212"/>
        <v>0</v>
      </c>
      <c r="CE155" s="56">
        <f t="shared" si="213"/>
        <v>0</v>
      </c>
      <c r="CF155" s="14">
        <f>Szilv($BU$2,Eredmény!$H$3,BV155)</f>
        <v>0</v>
      </c>
      <c r="CG155" s="14">
        <f t="shared" si="214"/>
        <v>0</v>
      </c>
      <c r="CH155" s="14">
        <f t="shared" si="215"/>
        <v>0</v>
      </c>
      <c r="CK155" s="14">
        <f>IF($CJ$2=Alapadat!$P155,Alapadat!$Q155,0)</f>
        <v>0</v>
      </c>
      <c r="CL155" s="14">
        <f>IF($CJ$2=Alapadat!$P155,Alapadat!$R155,0)</f>
        <v>0</v>
      </c>
      <c r="CM155" s="14">
        <f t="shared" si="216"/>
        <v>0</v>
      </c>
      <c r="CN155" s="14">
        <f t="shared" si="217"/>
        <v>0</v>
      </c>
      <c r="CO155" s="14">
        <f t="shared" si="218"/>
        <v>0</v>
      </c>
      <c r="CP155" s="14">
        <f t="shared" si="219"/>
        <v>0</v>
      </c>
      <c r="CQ155" s="14">
        <f t="shared" si="220"/>
        <v>0</v>
      </c>
      <c r="CR155" s="14">
        <f t="shared" si="221"/>
        <v>0</v>
      </c>
      <c r="CT155" s="56">
        <f t="shared" si="222"/>
        <v>0</v>
      </c>
      <c r="CU155" s="14">
        <f>Szilv($CJ$2,Eredmény!$H$3,CK155)</f>
        <v>0</v>
      </c>
      <c r="CV155" s="14">
        <f t="shared" si="223"/>
        <v>0</v>
      </c>
      <c r="CW155" s="14">
        <f t="shared" si="224"/>
        <v>0</v>
      </c>
      <c r="CZ155" s="14">
        <f>IF($CY$2=Alapadat!$P155,Alapadat!$Q155,0)</f>
        <v>0</v>
      </c>
      <c r="DA155" s="14">
        <f>IF($CY$2=Alapadat!$P155,Alapadat!$R155,0)</f>
        <v>0</v>
      </c>
      <c r="DB155" s="14">
        <f t="shared" si="225"/>
        <v>0</v>
      </c>
      <c r="DC155" s="14">
        <f t="shared" si="226"/>
        <v>0</v>
      </c>
      <c r="DD155" s="14">
        <f t="shared" si="227"/>
        <v>0</v>
      </c>
      <c r="DE155" s="14">
        <f t="shared" si="228"/>
        <v>0</v>
      </c>
      <c r="DF155" s="14">
        <f t="shared" si="229"/>
        <v>0</v>
      </c>
      <c r="DG155" s="14">
        <f t="shared" si="230"/>
        <v>0</v>
      </c>
      <c r="DI155" s="56">
        <f t="shared" si="231"/>
        <v>0</v>
      </c>
      <c r="DJ155" s="14">
        <f>Szilv($CY$2,Eredmény!$H$3,CZ155)</f>
        <v>0</v>
      </c>
      <c r="DK155" s="14">
        <f t="shared" si="232"/>
        <v>0</v>
      </c>
      <c r="DL155" s="14">
        <f t="shared" si="233"/>
        <v>0</v>
      </c>
      <c r="DO155" s="14">
        <f>IF($DN$2=Alapadat!$P155,Alapadat!$Q155,0)</f>
        <v>0</v>
      </c>
      <c r="DP155" s="14">
        <f>IF($DN$2=Alapadat!$P155,Alapadat!$R155,0)</f>
        <v>0</v>
      </c>
      <c r="DQ155" s="14">
        <f t="shared" si="234"/>
        <v>0</v>
      </c>
      <c r="DR155" s="14">
        <f t="shared" si="235"/>
        <v>0</v>
      </c>
      <c r="DS155" s="14">
        <f t="shared" si="236"/>
        <v>0</v>
      </c>
      <c r="DT155" s="14">
        <f t="shared" si="237"/>
        <v>0</v>
      </c>
      <c r="DU155" s="14">
        <f t="shared" si="238"/>
        <v>0</v>
      </c>
      <c r="DV155" s="14">
        <f t="shared" si="239"/>
        <v>0</v>
      </c>
      <c r="DX155" s="56">
        <f t="shared" si="240"/>
        <v>0</v>
      </c>
      <c r="DY155" s="14">
        <f>Szilv($DN$2,Eredmény!$H$3,DO155)</f>
        <v>0</v>
      </c>
      <c r="DZ155" s="14">
        <f t="shared" si="241"/>
        <v>0</v>
      </c>
      <c r="EA155" s="14">
        <f t="shared" si="242"/>
        <v>0</v>
      </c>
    </row>
    <row r="156" spans="2:131">
      <c r="B156" s="14">
        <f>IF($A$2=Alapadat!$P156,Alapadat!$Q156,0)</f>
        <v>0</v>
      </c>
      <c r="C156" s="14">
        <f>IF($A$2=Alapadat!$P156,Alapadat!$R156,0)</f>
        <v>0</v>
      </c>
      <c r="D156" s="14">
        <f t="shared" si="163"/>
        <v>0</v>
      </c>
      <c r="E156" s="14">
        <f t="shared" si="164"/>
        <v>0</v>
      </c>
      <c r="F156" s="14">
        <f t="shared" si="165"/>
        <v>0</v>
      </c>
      <c r="G156" s="14">
        <f t="shared" si="166"/>
        <v>0</v>
      </c>
      <c r="H156" s="14">
        <f t="shared" si="167"/>
        <v>0</v>
      </c>
      <c r="I156" s="14">
        <f t="shared" si="168"/>
        <v>0</v>
      </c>
      <c r="L156" s="56">
        <f t="shared" si="169"/>
        <v>0</v>
      </c>
      <c r="M156" s="14">
        <f>Szilv($A$2,Eredmény!$H$3,B156)</f>
        <v>0</v>
      </c>
      <c r="N156" s="14">
        <f t="shared" si="170"/>
        <v>0</v>
      </c>
      <c r="O156" s="14">
        <f t="shared" si="171"/>
        <v>0</v>
      </c>
      <c r="Q156" s="14">
        <f>IF($P$2=Alapadat!$P156,Alapadat!$Q156,0)</f>
        <v>0</v>
      </c>
      <c r="R156" s="14">
        <f>IF($P$2=Alapadat!$P156,Alapadat!$R156,0)</f>
        <v>0</v>
      </c>
      <c r="S156" s="14">
        <f t="shared" si="172"/>
        <v>0</v>
      </c>
      <c r="T156" s="14">
        <f t="shared" si="173"/>
        <v>0</v>
      </c>
      <c r="U156" s="14">
        <f t="shared" si="174"/>
        <v>0</v>
      </c>
      <c r="V156" s="14">
        <f t="shared" si="175"/>
        <v>0</v>
      </c>
      <c r="W156" s="14">
        <f t="shared" si="176"/>
        <v>0</v>
      </c>
      <c r="X156" s="14">
        <f t="shared" si="177"/>
        <v>0</v>
      </c>
      <c r="Z156" s="56">
        <f t="shared" si="243"/>
        <v>0</v>
      </c>
      <c r="AA156" s="14">
        <f>Szilv($P$2,Eredmény!$H$3,Q156)</f>
        <v>0</v>
      </c>
      <c r="AB156" s="14">
        <f t="shared" si="178"/>
        <v>0</v>
      </c>
      <c r="AC156" s="14">
        <f t="shared" si="179"/>
        <v>0</v>
      </c>
      <c r="AE156" s="14">
        <f>IF($AD$2=Alapadat!$P156,Alapadat!$Q156,0)</f>
        <v>0</v>
      </c>
      <c r="AF156" s="14">
        <f>IF($AD$2=Alapadat!$P156,Alapadat!$R156,0)</f>
        <v>0</v>
      </c>
      <c r="AG156" s="14">
        <f t="shared" si="180"/>
        <v>0</v>
      </c>
      <c r="AH156" s="14">
        <f t="shared" si="181"/>
        <v>0</v>
      </c>
      <c r="AI156" s="14">
        <f t="shared" si="182"/>
        <v>0</v>
      </c>
      <c r="AJ156" s="14">
        <f t="shared" si="183"/>
        <v>0</v>
      </c>
      <c r="AK156" s="14">
        <f t="shared" si="184"/>
        <v>0</v>
      </c>
      <c r="AL156" s="14">
        <f t="shared" si="185"/>
        <v>0</v>
      </c>
      <c r="AN156" s="56">
        <f t="shared" si="186"/>
        <v>0</v>
      </c>
      <c r="AO156" s="14">
        <f>Szilv($AD$2,Eredmény!$H$3,AE156)</f>
        <v>0</v>
      </c>
      <c r="AP156" s="14">
        <f t="shared" si="187"/>
        <v>0</v>
      </c>
      <c r="AQ156" s="14">
        <f t="shared" si="188"/>
        <v>0</v>
      </c>
      <c r="AS156" s="14">
        <f>IF($AR$2=Alapadat!$P156,Alapadat!$Q156,0)</f>
        <v>0</v>
      </c>
      <c r="AT156" s="14">
        <f>IF($AR$2=Alapadat!$P156,Alapadat!$R156,0)</f>
        <v>0</v>
      </c>
      <c r="AU156" s="14">
        <f t="shared" si="189"/>
        <v>0</v>
      </c>
      <c r="AV156" s="14">
        <f t="shared" si="190"/>
        <v>0</v>
      </c>
      <c r="AW156" s="14">
        <f t="shared" si="191"/>
        <v>0</v>
      </c>
      <c r="AX156" s="14">
        <f t="shared" si="192"/>
        <v>0</v>
      </c>
      <c r="AY156" s="14">
        <f t="shared" si="193"/>
        <v>0</v>
      </c>
      <c r="AZ156" s="14">
        <f t="shared" si="194"/>
        <v>0</v>
      </c>
      <c r="BB156" s="56">
        <f t="shared" si="195"/>
        <v>0</v>
      </c>
      <c r="BC156" s="14">
        <f>Szilv($AR$2,Eredmény!$H$3,AS156)</f>
        <v>0</v>
      </c>
      <c r="BD156" s="14">
        <f t="shared" si="196"/>
        <v>0</v>
      </c>
      <c r="BE156" s="14">
        <f t="shared" si="197"/>
        <v>0</v>
      </c>
      <c r="BG156" s="14">
        <f>IF($BF$2=Alapadat!$P156,Alapadat!$Q156,0)</f>
        <v>0</v>
      </c>
      <c r="BH156" s="14">
        <f>IF($BF$2=Alapadat!$P156,Alapadat!$R156,0)</f>
        <v>0</v>
      </c>
      <c r="BI156" s="14">
        <f t="shared" si="198"/>
        <v>0</v>
      </c>
      <c r="BJ156" s="14">
        <f t="shared" si="199"/>
        <v>0</v>
      </c>
      <c r="BK156" s="14">
        <f t="shared" si="200"/>
        <v>0</v>
      </c>
      <c r="BL156" s="14">
        <f t="shared" si="201"/>
        <v>0</v>
      </c>
      <c r="BM156" s="14">
        <f t="shared" si="202"/>
        <v>0</v>
      </c>
      <c r="BN156" s="14">
        <f t="shared" si="203"/>
        <v>0</v>
      </c>
      <c r="BP156" s="56">
        <f t="shared" si="204"/>
        <v>0</v>
      </c>
      <c r="BQ156" s="14">
        <f>Szilv($BF$2,Eredmény!$H$3,BG156)</f>
        <v>0</v>
      </c>
      <c r="BR156" s="14">
        <f t="shared" si="205"/>
        <v>0</v>
      </c>
      <c r="BS156" s="14">
        <f t="shared" si="206"/>
        <v>0</v>
      </c>
      <c r="BV156" s="14">
        <f>IF($BU$2=Alapadat!$P156,Alapadat!$Q156,0)</f>
        <v>0</v>
      </c>
      <c r="BW156" s="14">
        <f>IF($BU$2=Alapadat!$P156,Alapadat!$R156,0)</f>
        <v>0</v>
      </c>
      <c r="BX156" s="14">
        <f t="shared" si="207"/>
        <v>0</v>
      </c>
      <c r="BY156" s="14">
        <f t="shared" si="208"/>
        <v>0</v>
      </c>
      <c r="BZ156" s="14">
        <f t="shared" si="209"/>
        <v>0</v>
      </c>
      <c r="CA156" s="14">
        <f t="shared" si="210"/>
        <v>0</v>
      </c>
      <c r="CB156" s="14">
        <f t="shared" si="211"/>
        <v>0</v>
      </c>
      <c r="CC156" s="14">
        <f t="shared" si="212"/>
        <v>0</v>
      </c>
      <c r="CE156" s="56">
        <f t="shared" si="213"/>
        <v>0</v>
      </c>
      <c r="CF156" s="14">
        <f>Szilv($BU$2,Eredmény!$H$3,BV156)</f>
        <v>0</v>
      </c>
      <c r="CG156" s="14">
        <f t="shared" si="214"/>
        <v>0</v>
      </c>
      <c r="CH156" s="14">
        <f t="shared" si="215"/>
        <v>0</v>
      </c>
      <c r="CK156" s="14">
        <f>IF($CJ$2=Alapadat!$P156,Alapadat!$Q156,0)</f>
        <v>0</v>
      </c>
      <c r="CL156" s="14">
        <f>IF($CJ$2=Alapadat!$P156,Alapadat!$R156,0)</f>
        <v>0</v>
      </c>
      <c r="CM156" s="14">
        <f t="shared" si="216"/>
        <v>0</v>
      </c>
      <c r="CN156" s="14">
        <f t="shared" si="217"/>
        <v>0</v>
      </c>
      <c r="CO156" s="14">
        <f t="shared" si="218"/>
        <v>0</v>
      </c>
      <c r="CP156" s="14">
        <f t="shared" si="219"/>
        <v>0</v>
      </c>
      <c r="CQ156" s="14">
        <f t="shared" si="220"/>
        <v>0</v>
      </c>
      <c r="CR156" s="14">
        <f t="shared" si="221"/>
        <v>0</v>
      </c>
      <c r="CT156" s="56">
        <f t="shared" si="222"/>
        <v>0</v>
      </c>
      <c r="CU156" s="14">
        <f>Szilv($CJ$2,Eredmény!$H$3,CK156)</f>
        <v>0</v>
      </c>
      <c r="CV156" s="14">
        <f t="shared" si="223"/>
        <v>0</v>
      </c>
      <c r="CW156" s="14">
        <f t="shared" si="224"/>
        <v>0</v>
      </c>
      <c r="CZ156" s="14">
        <f>IF($CY$2=Alapadat!$P156,Alapadat!$Q156,0)</f>
        <v>0</v>
      </c>
      <c r="DA156" s="14">
        <f>IF($CY$2=Alapadat!$P156,Alapadat!$R156,0)</f>
        <v>0</v>
      </c>
      <c r="DB156" s="14">
        <f t="shared" si="225"/>
        <v>0</v>
      </c>
      <c r="DC156" s="14">
        <f t="shared" si="226"/>
        <v>0</v>
      </c>
      <c r="DD156" s="14">
        <f t="shared" si="227"/>
        <v>0</v>
      </c>
      <c r="DE156" s="14">
        <f t="shared" si="228"/>
        <v>0</v>
      </c>
      <c r="DF156" s="14">
        <f t="shared" si="229"/>
        <v>0</v>
      </c>
      <c r="DG156" s="14">
        <f t="shared" si="230"/>
        <v>0</v>
      </c>
      <c r="DI156" s="56">
        <f t="shared" si="231"/>
        <v>0</v>
      </c>
      <c r="DJ156" s="14">
        <f>Szilv($CY$2,Eredmény!$H$3,CZ156)</f>
        <v>0</v>
      </c>
      <c r="DK156" s="14">
        <f t="shared" si="232"/>
        <v>0</v>
      </c>
      <c r="DL156" s="14">
        <f t="shared" si="233"/>
        <v>0</v>
      </c>
      <c r="DO156" s="14">
        <f>IF($DN$2=Alapadat!$P156,Alapadat!$Q156,0)</f>
        <v>0</v>
      </c>
      <c r="DP156" s="14">
        <f>IF($DN$2=Alapadat!$P156,Alapadat!$R156,0)</f>
        <v>0</v>
      </c>
      <c r="DQ156" s="14">
        <f t="shared" si="234"/>
        <v>0</v>
      </c>
      <c r="DR156" s="14">
        <f t="shared" si="235"/>
        <v>0</v>
      </c>
      <c r="DS156" s="14">
        <f t="shared" si="236"/>
        <v>0</v>
      </c>
      <c r="DT156" s="14">
        <f t="shared" si="237"/>
        <v>0</v>
      </c>
      <c r="DU156" s="14">
        <f t="shared" si="238"/>
        <v>0</v>
      </c>
      <c r="DV156" s="14">
        <f t="shared" si="239"/>
        <v>0</v>
      </c>
      <c r="DX156" s="56">
        <f t="shared" si="240"/>
        <v>0</v>
      </c>
      <c r="DY156" s="14">
        <f>Szilv($DN$2,Eredmény!$H$3,DO156)</f>
        <v>0</v>
      </c>
      <c r="DZ156" s="14">
        <f t="shared" si="241"/>
        <v>0</v>
      </c>
      <c r="EA156" s="14">
        <f t="shared" si="242"/>
        <v>0</v>
      </c>
    </row>
    <row r="157" spans="2:131">
      <c r="B157" s="14">
        <f>IF($A$2=Alapadat!$P157,Alapadat!$Q157,0)</f>
        <v>0</v>
      </c>
      <c r="C157" s="14">
        <f>IF($A$2=Alapadat!$P157,Alapadat!$R157,0)</f>
        <v>0</v>
      </c>
      <c r="D157" s="14">
        <f t="shared" si="163"/>
        <v>0</v>
      </c>
      <c r="E157" s="14">
        <f t="shared" si="164"/>
        <v>0</v>
      </c>
      <c r="F157" s="14">
        <f t="shared" si="165"/>
        <v>0</v>
      </c>
      <c r="G157" s="14">
        <f t="shared" si="166"/>
        <v>0</v>
      </c>
      <c r="H157" s="14">
        <f t="shared" si="167"/>
        <v>0</v>
      </c>
      <c r="I157" s="14">
        <f t="shared" si="168"/>
        <v>0</v>
      </c>
      <c r="L157" s="56">
        <f t="shared" si="169"/>
        <v>0</v>
      </c>
      <c r="M157" s="14">
        <f>Szilv($A$2,Eredmény!$H$3,B157)</f>
        <v>0</v>
      </c>
      <c r="N157" s="14">
        <f t="shared" si="170"/>
        <v>0</v>
      </c>
      <c r="O157" s="14">
        <f t="shared" si="171"/>
        <v>0</v>
      </c>
      <c r="Q157" s="14">
        <f>IF($P$2=Alapadat!$P157,Alapadat!$Q157,0)</f>
        <v>0</v>
      </c>
      <c r="R157" s="14">
        <f>IF($P$2=Alapadat!$P157,Alapadat!$R157,0)</f>
        <v>0</v>
      </c>
      <c r="S157" s="14">
        <f t="shared" si="172"/>
        <v>0</v>
      </c>
      <c r="T157" s="14">
        <f t="shared" si="173"/>
        <v>0</v>
      </c>
      <c r="U157" s="14">
        <f t="shared" si="174"/>
        <v>0</v>
      </c>
      <c r="V157" s="14">
        <f t="shared" si="175"/>
        <v>0</v>
      </c>
      <c r="W157" s="14">
        <f t="shared" si="176"/>
        <v>0</v>
      </c>
      <c r="X157" s="14">
        <f t="shared" si="177"/>
        <v>0</v>
      </c>
      <c r="Z157" s="56">
        <f t="shared" si="243"/>
        <v>0</v>
      </c>
      <c r="AA157" s="14">
        <f>Szilv($P$2,Eredmény!$H$3,Q157)</f>
        <v>0</v>
      </c>
      <c r="AB157" s="14">
        <f t="shared" si="178"/>
        <v>0</v>
      </c>
      <c r="AC157" s="14">
        <f t="shared" si="179"/>
        <v>0</v>
      </c>
      <c r="AE157" s="14">
        <f>IF($AD$2=Alapadat!$P157,Alapadat!$Q157,0)</f>
        <v>0</v>
      </c>
      <c r="AF157" s="14">
        <f>IF($AD$2=Alapadat!$P157,Alapadat!$R157,0)</f>
        <v>0</v>
      </c>
      <c r="AG157" s="14">
        <f t="shared" si="180"/>
        <v>0</v>
      </c>
      <c r="AH157" s="14">
        <f t="shared" si="181"/>
        <v>0</v>
      </c>
      <c r="AI157" s="14">
        <f t="shared" si="182"/>
        <v>0</v>
      </c>
      <c r="AJ157" s="14">
        <f t="shared" si="183"/>
        <v>0</v>
      </c>
      <c r="AK157" s="14">
        <f t="shared" si="184"/>
        <v>0</v>
      </c>
      <c r="AL157" s="14">
        <f t="shared" si="185"/>
        <v>0</v>
      </c>
      <c r="AN157" s="56">
        <f t="shared" si="186"/>
        <v>0</v>
      </c>
      <c r="AO157" s="14">
        <f>Szilv($AD$2,Eredmény!$H$3,AE157)</f>
        <v>0</v>
      </c>
      <c r="AP157" s="14">
        <f t="shared" si="187"/>
        <v>0</v>
      </c>
      <c r="AQ157" s="14">
        <f t="shared" si="188"/>
        <v>0</v>
      </c>
      <c r="AS157" s="14">
        <f>IF($AR$2=Alapadat!$P157,Alapadat!$Q157,0)</f>
        <v>0</v>
      </c>
      <c r="AT157" s="14">
        <f>IF($AR$2=Alapadat!$P157,Alapadat!$R157,0)</f>
        <v>0</v>
      </c>
      <c r="AU157" s="14">
        <f t="shared" si="189"/>
        <v>0</v>
      </c>
      <c r="AV157" s="14">
        <f t="shared" si="190"/>
        <v>0</v>
      </c>
      <c r="AW157" s="14">
        <f t="shared" si="191"/>
        <v>0</v>
      </c>
      <c r="AX157" s="14">
        <f t="shared" si="192"/>
        <v>0</v>
      </c>
      <c r="AY157" s="14">
        <f t="shared" si="193"/>
        <v>0</v>
      </c>
      <c r="AZ157" s="14">
        <f t="shared" si="194"/>
        <v>0</v>
      </c>
      <c r="BB157" s="56">
        <f t="shared" si="195"/>
        <v>0</v>
      </c>
      <c r="BC157" s="14">
        <f>Szilv($AR$2,Eredmény!$H$3,AS157)</f>
        <v>0</v>
      </c>
      <c r="BD157" s="14">
        <f t="shared" si="196"/>
        <v>0</v>
      </c>
      <c r="BE157" s="14">
        <f t="shared" si="197"/>
        <v>0</v>
      </c>
      <c r="BG157" s="14">
        <f>IF($BF$2=Alapadat!$P157,Alapadat!$Q157,0)</f>
        <v>0</v>
      </c>
      <c r="BH157" s="14">
        <f>IF($BF$2=Alapadat!$P157,Alapadat!$R157,0)</f>
        <v>0</v>
      </c>
      <c r="BI157" s="14">
        <f t="shared" si="198"/>
        <v>0</v>
      </c>
      <c r="BJ157" s="14">
        <f t="shared" si="199"/>
        <v>0</v>
      </c>
      <c r="BK157" s="14">
        <f t="shared" si="200"/>
        <v>0</v>
      </c>
      <c r="BL157" s="14">
        <f t="shared" si="201"/>
        <v>0</v>
      </c>
      <c r="BM157" s="14">
        <f t="shared" si="202"/>
        <v>0</v>
      </c>
      <c r="BN157" s="14">
        <f t="shared" si="203"/>
        <v>0</v>
      </c>
      <c r="BP157" s="56">
        <f t="shared" si="204"/>
        <v>0</v>
      </c>
      <c r="BQ157" s="14">
        <f>Szilv($BF$2,Eredmény!$H$3,BG157)</f>
        <v>0</v>
      </c>
      <c r="BR157" s="14">
        <f t="shared" si="205"/>
        <v>0</v>
      </c>
      <c r="BS157" s="14">
        <f t="shared" si="206"/>
        <v>0</v>
      </c>
      <c r="BV157" s="14">
        <f>IF($BU$2=Alapadat!$P157,Alapadat!$Q157,0)</f>
        <v>0</v>
      </c>
      <c r="BW157" s="14">
        <f>IF($BU$2=Alapadat!$P157,Alapadat!$R157,0)</f>
        <v>0</v>
      </c>
      <c r="BX157" s="14">
        <f t="shared" si="207"/>
        <v>0</v>
      </c>
      <c r="BY157" s="14">
        <f t="shared" si="208"/>
        <v>0</v>
      </c>
      <c r="BZ157" s="14">
        <f t="shared" si="209"/>
        <v>0</v>
      </c>
      <c r="CA157" s="14">
        <f t="shared" si="210"/>
        <v>0</v>
      </c>
      <c r="CB157" s="14">
        <f t="shared" si="211"/>
        <v>0</v>
      </c>
      <c r="CC157" s="14">
        <f t="shared" si="212"/>
        <v>0</v>
      </c>
      <c r="CE157" s="56">
        <f t="shared" si="213"/>
        <v>0</v>
      </c>
      <c r="CF157" s="14">
        <f>Szilv($BU$2,Eredmény!$H$3,BV157)</f>
        <v>0</v>
      </c>
      <c r="CG157" s="14">
        <f t="shared" si="214"/>
        <v>0</v>
      </c>
      <c r="CH157" s="14">
        <f t="shared" si="215"/>
        <v>0</v>
      </c>
      <c r="CK157" s="14">
        <f>IF($CJ$2=Alapadat!$P157,Alapadat!$Q157,0)</f>
        <v>0</v>
      </c>
      <c r="CL157" s="14">
        <f>IF($CJ$2=Alapadat!$P157,Alapadat!$R157,0)</f>
        <v>0</v>
      </c>
      <c r="CM157" s="14">
        <f t="shared" si="216"/>
        <v>0</v>
      </c>
      <c r="CN157" s="14">
        <f t="shared" si="217"/>
        <v>0</v>
      </c>
      <c r="CO157" s="14">
        <f t="shared" si="218"/>
        <v>0</v>
      </c>
      <c r="CP157" s="14">
        <f t="shared" si="219"/>
        <v>0</v>
      </c>
      <c r="CQ157" s="14">
        <f t="shared" si="220"/>
        <v>0</v>
      </c>
      <c r="CR157" s="14">
        <f t="shared" si="221"/>
        <v>0</v>
      </c>
      <c r="CT157" s="56">
        <f t="shared" si="222"/>
        <v>0</v>
      </c>
      <c r="CU157" s="14">
        <f>Szilv($CJ$2,Eredmény!$H$3,CK157)</f>
        <v>0</v>
      </c>
      <c r="CV157" s="14">
        <f t="shared" si="223"/>
        <v>0</v>
      </c>
      <c r="CW157" s="14">
        <f t="shared" si="224"/>
        <v>0</v>
      </c>
      <c r="CZ157" s="14">
        <f>IF($CY$2=Alapadat!$P157,Alapadat!$Q157,0)</f>
        <v>0</v>
      </c>
      <c r="DA157" s="14">
        <f>IF($CY$2=Alapadat!$P157,Alapadat!$R157,0)</f>
        <v>0</v>
      </c>
      <c r="DB157" s="14">
        <f t="shared" si="225"/>
        <v>0</v>
      </c>
      <c r="DC157" s="14">
        <f t="shared" si="226"/>
        <v>0</v>
      </c>
      <c r="DD157" s="14">
        <f t="shared" si="227"/>
        <v>0</v>
      </c>
      <c r="DE157" s="14">
        <f t="shared" si="228"/>
        <v>0</v>
      </c>
      <c r="DF157" s="14">
        <f t="shared" si="229"/>
        <v>0</v>
      </c>
      <c r="DG157" s="14">
        <f t="shared" si="230"/>
        <v>0</v>
      </c>
      <c r="DI157" s="56">
        <f t="shared" si="231"/>
        <v>0</v>
      </c>
      <c r="DJ157" s="14">
        <f>Szilv($CY$2,Eredmény!$H$3,CZ157)</f>
        <v>0</v>
      </c>
      <c r="DK157" s="14">
        <f t="shared" si="232"/>
        <v>0</v>
      </c>
      <c r="DL157" s="14">
        <f t="shared" si="233"/>
        <v>0</v>
      </c>
      <c r="DO157" s="14">
        <f>IF($DN$2=Alapadat!$P157,Alapadat!$Q157,0)</f>
        <v>0</v>
      </c>
      <c r="DP157" s="14">
        <f>IF($DN$2=Alapadat!$P157,Alapadat!$R157,0)</f>
        <v>0</v>
      </c>
      <c r="DQ157" s="14">
        <f t="shared" si="234"/>
        <v>0</v>
      </c>
      <c r="DR157" s="14">
        <f t="shared" si="235"/>
        <v>0</v>
      </c>
      <c r="DS157" s="14">
        <f t="shared" si="236"/>
        <v>0</v>
      </c>
      <c r="DT157" s="14">
        <f t="shared" si="237"/>
        <v>0</v>
      </c>
      <c r="DU157" s="14">
        <f t="shared" si="238"/>
        <v>0</v>
      </c>
      <c r="DV157" s="14">
        <f t="shared" si="239"/>
        <v>0</v>
      </c>
      <c r="DX157" s="56">
        <f t="shared" si="240"/>
        <v>0</v>
      </c>
      <c r="DY157" s="14">
        <f>Szilv($DN$2,Eredmény!$H$3,DO157)</f>
        <v>0</v>
      </c>
      <c r="DZ157" s="14">
        <f t="shared" si="241"/>
        <v>0</v>
      </c>
      <c r="EA157" s="14">
        <f t="shared" si="242"/>
        <v>0</v>
      </c>
    </row>
    <row r="158" spans="2:131">
      <c r="B158" s="14">
        <f>IF($A$2=Alapadat!$P158,Alapadat!$Q158,0)</f>
        <v>0</v>
      </c>
      <c r="C158" s="14">
        <f>IF($A$2=Alapadat!$P158,Alapadat!$R158,0)</f>
        <v>0</v>
      </c>
      <c r="D158" s="14">
        <f t="shared" si="163"/>
        <v>0</v>
      </c>
      <c r="E158" s="14">
        <f t="shared" si="164"/>
        <v>0</v>
      </c>
      <c r="F158" s="14">
        <f t="shared" si="165"/>
        <v>0</v>
      </c>
      <c r="G158" s="14">
        <f t="shared" si="166"/>
        <v>0</v>
      </c>
      <c r="H158" s="14">
        <f t="shared" si="167"/>
        <v>0</v>
      </c>
      <c r="I158" s="14">
        <f t="shared" si="168"/>
        <v>0</v>
      </c>
      <c r="L158" s="56">
        <f t="shared" si="169"/>
        <v>0</v>
      </c>
      <c r="M158" s="14">
        <f>Szilv($A$2,Eredmény!$H$3,B158)</f>
        <v>0</v>
      </c>
      <c r="N158" s="14">
        <f t="shared" si="170"/>
        <v>0</v>
      </c>
      <c r="O158" s="14">
        <f t="shared" si="171"/>
        <v>0</v>
      </c>
      <c r="Q158" s="14">
        <f>IF($P$2=Alapadat!$P158,Alapadat!$Q158,0)</f>
        <v>0</v>
      </c>
      <c r="R158" s="14">
        <f>IF($P$2=Alapadat!$P158,Alapadat!$R158,0)</f>
        <v>0</v>
      </c>
      <c r="S158" s="14">
        <f t="shared" si="172"/>
        <v>0</v>
      </c>
      <c r="T158" s="14">
        <f t="shared" si="173"/>
        <v>0</v>
      </c>
      <c r="U158" s="14">
        <f t="shared" si="174"/>
        <v>0</v>
      </c>
      <c r="V158" s="14">
        <f t="shared" si="175"/>
        <v>0</v>
      </c>
      <c r="W158" s="14">
        <f t="shared" si="176"/>
        <v>0</v>
      </c>
      <c r="X158" s="14">
        <f t="shared" si="177"/>
        <v>0</v>
      </c>
      <c r="Z158" s="56">
        <f t="shared" si="243"/>
        <v>0</v>
      </c>
      <c r="AA158" s="14">
        <f>Szilv($P$2,Eredmény!$H$3,Q158)</f>
        <v>0</v>
      </c>
      <c r="AB158" s="14">
        <f t="shared" si="178"/>
        <v>0</v>
      </c>
      <c r="AC158" s="14">
        <f t="shared" si="179"/>
        <v>0</v>
      </c>
      <c r="AE158" s="14">
        <f>IF($AD$2=Alapadat!$P158,Alapadat!$Q158,0)</f>
        <v>0</v>
      </c>
      <c r="AF158" s="14">
        <f>IF($AD$2=Alapadat!$P158,Alapadat!$R158,0)</f>
        <v>0</v>
      </c>
      <c r="AG158" s="14">
        <f t="shared" si="180"/>
        <v>0</v>
      </c>
      <c r="AH158" s="14">
        <f t="shared" si="181"/>
        <v>0</v>
      </c>
      <c r="AI158" s="14">
        <f t="shared" si="182"/>
        <v>0</v>
      </c>
      <c r="AJ158" s="14">
        <f t="shared" si="183"/>
        <v>0</v>
      </c>
      <c r="AK158" s="14">
        <f t="shared" si="184"/>
        <v>0</v>
      </c>
      <c r="AL158" s="14">
        <f t="shared" si="185"/>
        <v>0</v>
      </c>
      <c r="AN158" s="56">
        <f t="shared" si="186"/>
        <v>0</v>
      </c>
      <c r="AO158" s="14">
        <f>Szilv($AD$2,Eredmény!$H$3,AE158)</f>
        <v>0</v>
      </c>
      <c r="AP158" s="14">
        <f t="shared" si="187"/>
        <v>0</v>
      </c>
      <c r="AQ158" s="14">
        <f t="shared" si="188"/>
        <v>0</v>
      </c>
      <c r="AS158" s="14">
        <f>IF($AR$2=Alapadat!$P158,Alapadat!$Q158,0)</f>
        <v>0</v>
      </c>
      <c r="AT158" s="14">
        <f>IF($AR$2=Alapadat!$P158,Alapadat!$R158,0)</f>
        <v>0</v>
      </c>
      <c r="AU158" s="14">
        <f t="shared" si="189"/>
        <v>0</v>
      </c>
      <c r="AV158" s="14">
        <f t="shared" si="190"/>
        <v>0</v>
      </c>
      <c r="AW158" s="14">
        <f t="shared" si="191"/>
        <v>0</v>
      </c>
      <c r="AX158" s="14">
        <f t="shared" si="192"/>
        <v>0</v>
      </c>
      <c r="AY158" s="14">
        <f t="shared" si="193"/>
        <v>0</v>
      </c>
      <c r="AZ158" s="14">
        <f t="shared" si="194"/>
        <v>0</v>
      </c>
      <c r="BB158" s="56">
        <f t="shared" si="195"/>
        <v>0</v>
      </c>
      <c r="BC158" s="14">
        <f>Szilv($AR$2,Eredmény!$H$3,AS158)</f>
        <v>0</v>
      </c>
      <c r="BD158" s="14">
        <f t="shared" si="196"/>
        <v>0</v>
      </c>
      <c r="BE158" s="14">
        <f t="shared" si="197"/>
        <v>0</v>
      </c>
      <c r="BG158" s="14">
        <f>IF($BF$2=Alapadat!$P158,Alapadat!$Q158,0)</f>
        <v>0</v>
      </c>
      <c r="BH158" s="14">
        <f>IF($BF$2=Alapadat!$P158,Alapadat!$R158,0)</f>
        <v>0</v>
      </c>
      <c r="BI158" s="14">
        <f t="shared" si="198"/>
        <v>0</v>
      </c>
      <c r="BJ158" s="14">
        <f t="shared" si="199"/>
        <v>0</v>
      </c>
      <c r="BK158" s="14">
        <f t="shared" si="200"/>
        <v>0</v>
      </c>
      <c r="BL158" s="14">
        <f t="shared" si="201"/>
        <v>0</v>
      </c>
      <c r="BM158" s="14">
        <f t="shared" si="202"/>
        <v>0</v>
      </c>
      <c r="BN158" s="14">
        <f t="shared" si="203"/>
        <v>0</v>
      </c>
      <c r="BP158" s="56">
        <f t="shared" si="204"/>
        <v>0</v>
      </c>
      <c r="BQ158" s="14">
        <f>Szilv($BF$2,Eredmény!$H$3,BG158)</f>
        <v>0</v>
      </c>
      <c r="BR158" s="14">
        <f t="shared" si="205"/>
        <v>0</v>
      </c>
      <c r="BS158" s="14">
        <f t="shared" si="206"/>
        <v>0</v>
      </c>
      <c r="BV158" s="14">
        <f>IF($BU$2=Alapadat!$P158,Alapadat!$Q158,0)</f>
        <v>0</v>
      </c>
      <c r="BW158" s="14">
        <f>IF($BU$2=Alapadat!$P158,Alapadat!$R158,0)</f>
        <v>0</v>
      </c>
      <c r="BX158" s="14">
        <f t="shared" si="207"/>
        <v>0</v>
      </c>
      <c r="BY158" s="14">
        <f t="shared" si="208"/>
        <v>0</v>
      </c>
      <c r="BZ158" s="14">
        <f t="shared" si="209"/>
        <v>0</v>
      </c>
      <c r="CA158" s="14">
        <f t="shared" si="210"/>
        <v>0</v>
      </c>
      <c r="CB158" s="14">
        <f t="shared" si="211"/>
        <v>0</v>
      </c>
      <c r="CC158" s="14">
        <f t="shared" si="212"/>
        <v>0</v>
      </c>
      <c r="CE158" s="56">
        <f t="shared" si="213"/>
        <v>0</v>
      </c>
      <c r="CF158" s="14">
        <f>Szilv($BU$2,Eredmény!$H$3,BV158)</f>
        <v>0</v>
      </c>
      <c r="CG158" s="14">
        <f t="shared" si="214"/>
        <v>0</v>
      </c>
      <c r="CH158" s="14">
        <f t="shared" si="215"/>
        <v>0</v>
      </c>
      <c r="CK158" s="14">
        <f>IF($CJ$2=Alapadat!$P158,Alapadat!$Q158,0)</f>
        <v>0</v>
      </c>
      <c r="CL158" s="14">
        <f>IF($CJ$2=Alapadat!$P158,Alapadat!$R158,0)</f>
        <v>0</v>
      </c>
      <c r="CM158" s="14">
        <f t="shared" si="216"/>
        <v>0</v>
      </c>
      <c r="CN158" s="14">
        <f t="shared" si="217"/>
        <v>0</v>
      </c>
      <c r="CO158" s="14">
        <f t="shared" si="218"/>
        <v>0</v>
      </c>
      <c r="CP158" s="14">
        <f t="shared" si="219"/>
        <v>0</v>
      </c>
      <c r="CQ158" s="14">
        <f t="shared" si="220"/>
        <v>0</v>
      </c>
      <c r="CR158" s="14">
        <f t="shared" si="221"/>
        <v>0</v>
      </c>
      <c r="CT158" s="56">
        <f t="shared" si="222"/>
        <v>0</v>
      </c>
      <c r="CU158" s="14">
        <f>Szilv($CJ$2,Eredmény!$H$3,CK158)</f>
        <v>0</v>
      </c>
      <c r="CV158" s="14">
        <f t="shared" si="223"/>
        <v>0</v>
      </c>
      <c r="CW158" s="14">
        <f t="shared" si="224"/>
        <v>0</v>
      </c>
      <c r="CZ158" s="14">
        <f>IF($CY$2=Alapadat!$P158,Alapadat!$Q158,0)</f>
        <v>0</v>
      </c>
      <c r="DA158" s="14">
        <f>IF($CY$2=Alapadat!$P158,Alapadat!$R158,0)</f>
        <v>0</v>
      </c>
      <c r="DB158" s="14">
        <f t="shared" si="225"/>
        <v>0</v>
      </c>
      <c r="DC158" s="14">
        <f t="shared" si="226"/>
        <v>0</v>
      </c>
      <c r="DD158" s="14">
        <f t="shared" si="227"/>
        <v>0</v>
      </c>
      <c r="DE158" s="14">
        <f t="shared" si="228"/>
        <v>0</v>
      </c>
      <c r="DF158" s="14">
        <f t="shared" si="229"/>
        <v>0</v>
      </c>
      <c r="DG158" s="14">
        <f t="shared" si="230"/>
        <v>0</v>
      </c>
      <c r="DI158" s="56">
        <f t="shared" si="231"/>
        <v>0</v>
      </c>
      <c r="DJ158" s="14">
        <f>Szilv($CY$2,Eredmény!$H$3,CZ158)</f>
        <v>0</v>
      </c>
      <c r="DK158" s="14">
        <f t="shared" si="232"/>
        <v>0</v>
      </c>
      <c r="DL158" s="14">
        <f t="shared" si="233"/>
        <v>0</v>
      </c>
      <c r="DO158" s="14">
        <f>IF($DN$2=Alapadat!$P158,Alapadat!$Q158,0)</f>
        <v>0</v>
      </c>
      <c r="DP158" s="14">
        <f>IF($DN$2=Alapadat!$P158,Alapadat!$R158,0)</f>
        <v>0</v>
      </c>
      <c r="DQ158" s="14">
        <f t="shared" si="234"/>
        <v>0</v>
      </c>
      <c r="DR158" s="14">
        <f t="shared" si="235"/>
        <v>0</v>
      </c>
      <c r="DS158" s="14">
        <f t="shared" si="236"/>
        <v>0</v>
      </c>
      <c r="DT158" s="14">
        <f t="shared" si="237"/>
        <v>0</v>
      </c>
      <c r="DU158" s="14">
        <f t="shared" si="238"/>
        <v>0</v>
      </c>
      <c r="DV158" s="14">
        <f t="shared" si="239"/>
        <v>0</v>
      </c>
      <c r="DX158" s="56">
        <f t="shared" si="240"/>
        <v>0</v>
      </c>
      <c r="DY158" s="14">
        <f>Szilv($DN$2,Eredmény!$H$3,DO158)</f>
        <v>0</v>
      </c>
      <c r="DZ158" s="14">
        <f t="shared" si="241"/>
        <v>0</v>
      </c>
      <c r="EA158" s="14">
        <f t="shared" si="242"/>
        <v>0</v>
      </c>
    </row>
    <row r="159" spans="2:131">
      <c r="B159" s="14">
        <f>IF($A$2=Alapadat!$P159,Alapadat!$Q159,0)</f>
        <v>0</v>
      </c>
      <c r="C159" s="14">
        <f>IF($A$2=Alapadat!$P159,Alapadat!$R159,0)</f>
        <v>0</v>
      </c>
      <c r="D159" s="14">
        <f t="shared" si="163"/>
        <v>0</v>
      </c>
      <c r="E159" s="14">
        <f t="shared" si="164"/>
        <v>0</v>
      </c>
      <c r="F159" s="14">
        <f t="shared" si="165"/>
        <v>0</v>
      </c>
      <c r="G159" s="14">
        <f t="shared" si="166"/>
        <v>0</v>
      </c>
      <c r="H159" s="14">
        <f t="shared" si="167"/>
        <v>0</v>
      </c>
      <c r="I159" s="14">
        <f t="shared" si="168"/>
        <v>0</v>
      </c>
      <c r="L159" s="56">
        <f t="shared" si="169"/>
        <v>0</v>
      </c>
      <c r="M159" s="14">
        <f>Szilv($A$2,Eredmény!$H$3,B159)</f>
        <v>0</v>
      </c>
      <c r="N159" s="14">
        <f t="shared" si="170"/>
        <v>0</v>
      </c>
      <c r="O159" s="14">
        <f t="shared" si="171"/>
        <v>0</v>
      </c>
      <c r="Q159" s="14">
        <f>IF($P$2=Alapadat!$P159,Alapadat!$Q159,0)</f>
        <v>0</v>
      </c>
      <c r="R159" s="14">
        <f>IF($P$2=Alapadat!$P159,Alapadat!$R159,0)</f>
        <v>0</v>
      </c>
      <c r="S159" s="14">
        <f t="shared" si="172"/>
        <v>0</v>
      </c>
      <c r="T159" s="14">
        <f t="shared" si="173"/>
        <v>0</v>
      </c>
      <c r="U159" s="14">
        <f t="shared" si="174"/>
        <v>0</v>
      </c>
      <c r="V159" s="14">
        <f t="shared" si="175"/>
        <v>0</v>
      </c>
      <c r="W159" s="14">
        <f t="shared" si="176"/>
        <v>0</v>
      </c>
      <c r="X159" s="14">
        <f t="shared" si="177"/>
        <v>0</v>
      </c>
      <c r="Z159" s="56">
        <f t="shared" si="243"/>
        <v>0</v>
      </c>
      <c r="AA159" s="14">
        <f>Szilv($P$2,Eredmény!$H$3,Q159)</f>
        <v>0</v>
      </c>
      <c r="AB159" s="14">
        <f t="shared" si="178"/>
        <v>0</v>
      </c>
      <c r="AC159" s="14">
        <f t="shared" si="179"/>
        <v>0</v>
      </c>
      <c r="AE159" s="14">
        <f>IF($AD$2=Alapadat!$P159,Alapadat!$Q159,0)</f>
        <v>0</v>
      </c>
      <c r="AF159" s="14">
        <f>IF($AD$2=Alapadat!$P159,Alapadat!$R159,0)</f>
        <v>0</v>
      </c>
      <c r="AG159" s="14">
        <f t="shared" si="180"/>
        <v>0</v>
      </c>
      <c r="AH159" s="14">
        <f t="shared" si="181"/>
        <v>0</v>
      </c>
      <c r="AI159" s="14">
        <f t="shared" si="182"/>
        <v>0</v>
      </c>
      <c r="AJ159" s="14">
        <f t="shared" si="183"/>
        <v>0</v>
      </c>
      <c r="AK159" s="14">
        <f t="shared" si="184"/>
        <v>0</v>
      </c>
      <c r="AL159" s="14">
        <f t="shared" si="185"/>
        <v>0</v>
      </c>
      <c r="AN159" s="56">
        <f t="shared" si="186"/>
        <v>0</v>
      </c>
      <c r="AO159" s="14">
        <f>Szilv($AD$2,Eredmény!$H$3,AE159)</f>
        <v>0</v>
      </c>
      <c r="AP159" s="14">
        <f t="shared" si="187"/>
        <v>0</v>
      </c>
      <c r="AQ159" s="14">
        <f t="shared" si="188"/>
        <v>0</v>
      </c>
      <c r="AS159" s="14">
        <f>IF($AR$2=Alapadat!$P159,Alapadat!$Q159,0)</f>
        <v>0</v>
      </c>
      <c r="AT159" s="14">
        <f>IF($AR$2=Alapadat!$P159,Alapadat!$R159,0)</f>
        <v>0</v>
      </c>
      <c r="AU159" s="14">
        <f t="shared" si="189"/>
        <v>0</v>
      </c>
      <c r="AV159" s="14">
        <f t="shared" si="190"/>
        <v>0</v>
      </c>
      <c r="AW159" s="14">
        <f t="shared" si="191"/>
        <v>0</v>
      </c>
      <c r="AX159" s="14">
        <f t="shared" si="192"/>
        <v>0</v>
      </c>
      <c r="AY159" s="14">
        <f t="shared" si="193"/>
        <v>0</v>
      </c>
      <c r="AZ159" s="14">
        <f t="shared" si="194"/>
        <v>0</v>
      </c>
      <c r="BB159" s="56">
        <f t="shared" si="195"/>
        <v>0</v>
      </c>
      <c r="BC159" s="14">
        <f>Szilv($AR$2,Eredmény!$H$3,AS159)</f>
        <v>0</v>
      </c>
      <c r="BD159" s="14">
        <f t="shared" si="196"/>
        <v>0</v>
      </c>
      <c r="BE159" s="14">
        <f t="shared" si="197"/>
        <v>0</v>
      </c>
      <c r="BG159" s="14">
        <f>IF($BF$2=Alapadat!$P159,Alapadat!$Q159,0)</f>
        <v>0</v>
      </c>
      <c r="BH159" s="14">
        <f>IF($BF$2=Alapadat!$P159,Alapadat!$R159,0)</f>
        <v>0</v>
      </c>
      <c r="BI159" s="14">
        <f t="shared" si="198"/>
        <v>0</v>
      </c>
      <c r="BJ159" s="14">
        <f t="shared" si="199"/>
        <v>0</v>
      </c>
      <c r="BK159" s="14">
        <f t="shared" si="200"/>
        <v>0</v>
      </c>
      <c r="BL159" s="14">
        <f t="shared" si="201"/>
        <v>0</v>
      </c>
      <c r="BM159" s="14">
        <f t="shared" si="202"/>
        <v>0</v>
      </c>
      <c r="BN159" s="14">
        <f t="shared" si="203"/>
        <v>0</v>
      </c>
      <c r="BP159" s="56">
        <f t="shared" si="204"/>
        <v>0</v>
      </c>
      <c r="BQ159" s="14">
        <f>Szilv($BF$2,Eredmény!$H$3,BG159)</f>
        <v>0</v>
      </c>
      <c r="BR159" s="14">
        <f t="shared" si="205"/>
        <v>0</v>
      </c>
      <c r="BS159" s="14">
        <f t="shared" si="206"/>
        <v>0</v>
      </c>
      <c r="BV159" s="14">
        <f>IF($BU$2=Alapadat!$P159,Alapadat!$Q159,0)</f>
        <v>0</v>
      </c>
      <c r="BW159" s="14">
        <f>IF($BU$2=Alapadat!$P159,Alapadat!$R159,0)</f>
        <v>0</v>
      </c>
      <c r="BX159" s="14">
        <f t="shared" si="207"/>
        <v>0</v>
      </c>
      <c r="BY159" s="14">
        <f t="shared" si="208"/>
        <v>0</v>
      </c>
      <c r="BZ159" s="14">
        <f t="shared" si="209"/>
        <v>0</v>
      </c>
      <c r="CA159" s="14">
        <f t="shared" si="210"/>
        <v>0</v>
      </c>
      <c r="CB159" s="14">
        <f t="shared" si="211"/>
        <v>0</v>
      </c>
      <c r="CC159" s="14">
        <f t="shared" si="212"/>
        <v>0</v>
      </c>
      <c r="CE159" s="56">
        <f t="shared" si="213"/>
        <v>0</v>
      </c>
      <c r="CF159" s="14">
        <f>Szilv($BU$2,Eredmény!$H$3,BV159)</f>
        <v>0</v>
      </c>
      <c r="CG159" s="14">
        <f t="shared" si="214"/>
        <v>0</v>
      </c>
      <c r="CH159" s="14">
        <f t="shared" si="215"/>
        <v>0</v>
      </c>
      <c r="CK159" s="14">
        <f>IF($CJ$2=Alapadat!$P159,Alapadat!$Q159,0)</f>
        <v>0</v>
      </c>
      <c r="CL159" s="14">
        <f>IF($CJ$2=Alapadat!$P159,Alapadat!$R159,0)</f>
        <v>0</v>
      </c>
      <c r="CM159" s="14">
        <f t="shared" si="216"/>
        <v>0</v>
      </c>
      <c r="CN159" s="14">
        <f t="shared" si="217"/>
        <v>0</v>
      </c>
      <c r="CO159" s="14">
        <f t="shared" si="218"/>
        <v>0</v>
      </c>
      <c r="CP159" s="14">
        <f t="shared" si="219"/>
        <v>0</v>
      </c>
      <c r="CQ159" s="14">
        <f t="shared" si="220"/>
        <v>0</v>
      </c>
      <c r="CR159" s="14">
        <f t="shared" si="221"/>
        <v>0</v>
      </c>
      <c r="CT159" s="56">
        <f t="shared" si="222"/>
        <v>0</v>
      </c>
      <c r="CU159" s="14">
        <f>Szilv($CJ$2,Eredmény!$H$3,CK159)</f>
        <v>0</v>
      </c>
      <c r="CV159" s="14">
        <f t="shared" si="223"/>
        <v>0</v>
      </c>
      <c r="CW159" s="14">
        <f t="shared" si="224"/>
        <v>0</v>
      </c>
      <c r="CZ159" s="14">
        <f>IF($CY$2=Alapadat!$P159,Alapadat!$Q159,0)</f>
        <v>0</v>
      </c>
      <c r="DA159" s="14">
        <f>IF($CY$2=Alapadat!$P159,Alapadat!$R159,0)</f>
        <v>0</v>
      </c>
      <c r="DB159" s="14">
        <f t="shared" si="225"/>
        <v>0</v>
      </c>
      <c r="DC159" s="14">
        <f t="shared" si="226"/>
        <v>0</v>
      </c>
      <c r="DD159" s="14">
        <f t="shared" si="227"/>
        <v>0</v>
      </c>
      <c r="DE159" s="14">
        <f t="shared" si="228"/>
        <v>0</v>
      </c>
      <c r="DF159" s="14">
        <f t="shared" si="229"/>
        <v>0</v>
      </c>
      <c r="DG159" s="14">
        <f t="shared" si="230"/>
        <v>0</v>
      </c>
      <c r="DI159" s="56">
        <f t="shared" si="231"/>
        <v>0</v>
      </c>
      <c r="DJ159" s="14">
        <f>Szilv($CY$2,Eredmény!$H$3,CZ159)</f>
        <v>0</v>
      </c>
      <c r="DK159" s="14">
        <f t="shared" si="232"/>
        <v>0</v>
      </c>
      <c r="DL159" s="14">
        <f t="shared" si="233"/>
        <v>0</v>
      </c>
      <c r="DO159" s="14">
        <f>IF($DN$2=Alapadat!$P159,Alapadat!$Q159,0)</f>
        <v>0</v>
      </c>
      <c r="DP159" s="14">
        <f>IF($DN$2=Alapadat!$P159,Alapadat!$R159,0)</f>
        <v>0</v>
      </c>
      <c r="DQ159" s="14">
        <f t="shared" si="234"/>
        <v>0</v>
      </c>
      <c r="DR159" s="14">
        <f t="shared" si="235"/>
        <v>0</v>
      </c>
      <c r="DS159" s="14">
        <f t="shared" si="236"/>
        <v>0</v>
      </c>
      <c r="DT159" s="14">
        <f t="shared" si="237"/>
        <v>0</v>
      </c>
      <c r="DU159" s="14">
        <f t="shared" si="238"/>
        <v>0</v>
      </c>
      <c r="DV159" s="14">
        <f t="shared" si="239"/>
        <v>0</v>
      </c>
      <c r="DX159" s="56">
        <f t="shared" si="240"/>
        <v>0</v>
      </c>
      <c r="DY159" s="14">
        <f>Szilv($DN$2,Eredmény!$H$3,DO159)</f>
        <v>0</v>
      </c>
      <c r="DZ159" s="14">
        <f t="shared" si="241"/>
        <v>0</v>
      </c>
      <c r="EA159" s="14">
        <f t="shared" si="242"/>
        <v>0</v>
      </c>
    </row>
    <row r="160" spans="2:131">
      <c r="B160" s="14">
        <f>IF($A$2=Alapadat!$P160,Alapadat!$Q160,0)</f>
        <v>0</v>
      </c>
      <c r="C160" s="14">
        <f>IF($A$2=Alapadat!$P160,Alapadat!$R160,0)</f>
        <v>0</v>
      </c>
      <c r="D160" s="14">
        <f t="shared" si="163"/>
        <v>0</v>
      </c>
      <c r="E160" s="14">
        <f t="shared" si="164"/>
        <v>0</v>
      </c>
      <c r="F160" s="14">
        <f t="shared" si="165"/>
        <v>0</v>
      </c>
      <c r="G160" s="14">
        <f t="shared" si="166"/>
        <v>0</v>
      </c>
      <c r="H160" s="14">
        <f t="shared" si="167"/>
        <v>0</v>
      </c>
      <c r="I160" s="14">
        <f t="shared" si="168"/>
        <v>0</v>
      </c>
      <c r="L160" s="56">
        <f t="shared" si="169"/>
        <v>0</v>
      </c>
      <c r="M160" s="14">
        <f>Szilv($A$2,Eredmény!$H$3,B160)</f>
        <v>0</v>
      </c>
      <c r="N160" s="14">
        <f t="shared" si="170"/>
        <v>0</v>
      </c>
      <c r="O160" s="14">
        <f t="shared" si="171"/>
        <v>0</v>
      </c>
      <c r="Q160" s="14">
        <f>IF($P$2=Alapadat!$P160,Alapadat!$Q160,0)</f>
        <v>0</v>
      </c>
      <c r="R160" s="14">
        <f>IF($P$2=Alapadat!$P160,Alapadat!$R160,0)</f>
        <v>0</v>
      </c>
      <c r="S160" s="14">
        <f t="shared" si="172"/>
        <v>0</v>
      </c>
      <c r="T160" s="14">
        <f t="shared" si="173"/>
        <v>0</v>
      </c>
      <c r="U160" s="14">
        <f t="shared" si="174"/>
        <v>0</v>
      </c>
      <c r="V160" s="14">
        <f t="shared" si="175"/>
        <v>0</v>
      </c>
      <c r="W160" s="14">
        <f t="shared" si="176"/>
        <v>0</v>
      </c>
      <c r="X160" s="14">
        <f t="shared" si="177"/>
        <v>0</v>
      </c>
      <c r="Z160" s="56">
        <f t="shared" si="243"/>
        <v>0</v>
      </c>
      <c r="AA160" s="14">
        <f>Szilv($P$2,Eredmény!$H$3,Q160)</f>
        <v>0</v>
      </c>
      <c r="AB160" s="14">
        <f t="shared" si="178"/>
        <v>0</v>
      </c>
      <c r="AC160" s="14">
        <f t="shared" si="179"/>
        <v>0</v>
      </c>
      <c r="AE160" s="14">
        <f>IF($AD$2=Alapadat!$P160,Alapadat!$Q160,0)</f>
        <v>0</v>
      </c>
      <c r="AF160" s="14">
        <f>IF($AD$2=Alapadat!$P160,Alapadat!$R160,0)</f>
        <v>0</v>
      </c>
      <c r="AG160" s="14">
        <f t="shared" si="180"/>
        <v>0</v>
      </c>
      <c r="AH160" s="14">
        <f t="shared" si="181"/>
        <v>0</v>
      </c>
      <c r="AI160" s="14">
        <f t="shared" si="182"/>
        <v>0</v>
      </c>
      <c r="AJ160" s="14">
        <f t="shared" si="183"/>
        <v>0</v>
      </c>
      <c r="AK160" s="14">
        <f t="shared" si="184"/>
        <v>0</v>
      </c>
      <c r="AL160" s="14">
        <f t="shared" si="185"/>
        <v>0</v>
      </c>
      <c r="AN160" s="56">
        <f t="shared" si="186"/>
        <v>0</v>
      </c>
      <c r="AO160" s="14">
        <f>Szilv($AD$2,Eredmény!$H$3,AE160)</f>
        <v>0</v>
      </c>
      <c r="AP160" s="14">
        <f t="shared" si="187"/>
        <v>0</v>
      </c>
      <c r="AQ160" s="14">
        <f t="shared" si="188"/>
        <v>0</v>
      </c>
      <c r="AS160" s="14">
        <f>IF($AR$2=Alapadat!$P160,Alapadat!$Q160,0)</f>
        <v>0</v>
      </c>
      <c r="AT160" s="14">
        <f>IF($AR$2=Alapadat!$P160,Alapadat!$R160,0)</f>
        <v>0</v>
      </c>
      <c r="AU160" s="14">
        <f t="shared" si="189"/>
        <v>0</v>
      </c>
      <c r="AV160" s="14">
        <f t="shared" si="190"/>
        <v>0</v>
      </c>
      <c r="AW160" s="14">
        <f t="shared" si="191"/>
        <v>0</v>
      </c>
      <c r="AX160" s="14">
        <f t="shared" si="192"/>
        <v>0</v>
      </c>
      <c r="AY160" s="14">
        <f t="shared" si="193"/>
        <v>0</v>
      </c>
      <c r="AZ160" s="14">
        <f t="shared" si="194"/>
        <v>0</v>
      </c>
      <c r="BB160" s="56">
        <f t="shared" si="195"/>
        <v>0</v>
      </c>
      <c r="BC160" s="14">
        <f>Szilv($AR$2,Eredmény!$H$3,AS160)</f>
        <v>0</v>
      </c>
      <c r="BD160" s="14">
        <f t="shared" si="196"/>
        <v>0</v>
      </c>
      <c r="BE160" s="14">
        <f t="shared" si="197"/>
        <v>0</v>
      </c>
      <c r="BG160" s="14">
        <f>IF($BF$2=Alapadat!$P160,Alapadat!$Q160,0)</f>
        <v>0</v>
      </c>
      <c r="BH160" s="14">
        <f>IF($BF$2=Alapadat!$P160,Alapadat!$R160,0)</f>
        <v>0</v>
      </c>
      <c r="BI160" s="14">
        <f t="shared" si="198"/>
        <v>0</v>
      </c>
      <c r="BJ160" s="14">
        <f t="shared" si="199"/>
        <v>0</v>
      </c>
      <c r="BK160" s="14">
        <f t="shared" si="200"/>
        <v>0</v>
      </c>
      <c r="BL160" s="14">
        <f t="shared" si="201"/>
        <v>0</v>
      </c>
      <c r="BM160" s="14">
        <f t="shared" si="202"/>
        <v>0</v>
      </c>
      <c r="BN160" s="14">
        <f t="shared" si="203"/>
        <v>0</v>
      </c>
      <c r="BP160" s="56">
        <f t="shared" si="204"/>
        <v>0</v>
      </c>
      <c r="BQ160" s="14">
        <f>Szilv($BF$2,Eredmény!$H$3,BG160)</f>
        <v>0</v>
      </c>
      <c r="BR160" s="14">
        <f t="shared" si="205"/>
        <v>0</v>
      </c>
      <c r="BS160" s="14">
        <f t="shared" si="206"/>
        <v>0</v>
      </c>
      <c r="BV160" s="14">
        <f>IF($BU$2=Alapadat!$P160,Alapadat!$Q160,0)</f>
        <v>0</v>
      </c>
      <c r="BW160" s="14">
        <f>IF($BU$2=Alapadat!$P160,Alapadat!$R160,0)</f>
        <v>0</v>
      </c>
      <c r="BX160" s="14">
        <f t="shared" si="207"/>
        <v>0</v>
      </c>
      <c r="BY160" s="14">
        <f t="shared" si="208"/>
        <v>0</v>
      </c>
      <c r="BZ160" s="14">
        <f t="shared" si="209"/>
        <v>0</v>
      </c>
      <c r="CA160" s="14">
        <f t="shared" si="210"/>
        <v>0</v>
      </c>
      <c r="CB160" s="14">
        <f t="shared" si="211"/>
        <v>0</v>
      </c>
      <c r="CC160" s="14">
        <f t="shared" si="212"/>
        <v>0</v>
      </c>
      <c r="CE160" s="56">
        <f t="shared" si="213"/>
        <v>0</v>
      </c>
      <c r="CF160" s="14">
        <f>Szilv($BU$2,Eredmény!$H$3,BV160)</f>
        <v>0</v>
      </c>
      <c r="CG160" s="14">
        <f t="shared" si="214"/>
        <v>0</v>
      </c>
      <c r="CH160" s="14">
        <f t="shared" si="215"/>
        <v>0</v>
      </c>
      <c r="CK160" s="14">
        <f>IF($CJ$2=Alapadat!$P160,Alapadat!$Q160,0)</f>
        <v>0</v>
      </c>
      <c r="CL160" s="14">
        <f>IF($CJ$2=Alapadat!$P160,Alapadat!$R160,0)</f>
        <v>0</v>
      </c>
      <c r="CM160" s="14">
        <f t="shared" si="216"/>
        <v>0</v>
      </c>
      <c r="CN160" s="14">
        <f t="shared" si="217"/>
        <v>0</v>
      </c>
      <c r="CO160" s="14">
        <f t="shared" si="218"/>
        <v>0</v>
      </c>
      <c r="CP160" s="14">
        <f t="shared" si="219"/>
        <v>0</v>
      </c>
      <c r="CQ160" s="14">
        <f t="shared" si="220"/>
        <v>0</v>
      </c>
      <c r="CR160" s="14">
        <f t="shared" si="221"/>
        <v>0</v>
      </c>
      <c r="CT160" s="56">
        <f t="shared" si="222"/>
        <v>0</v>
      </c>
      <c r="CU160" s="14">
        <f>Szilv($CJ$2,Eredmény!$H$3,CK160)</f>
        <v>0</v>
      </c>
      <c r="CV160" s="14">
        <f t="shared" si="223"/>
        <v>0</v>
      </c>
      <c r="CW160" s="14">
        <f t="shared" si="224"/>
        <v>0</v>
      </c>
      <c r="CZ160" s="14">
        <f>IF($CY$2=Alapadat!$P160,Alapadat!$Q160,0)</f>
        <v>0</v>
      </c>
      <c r="DA160" s="14">
        <f>IF($CY$2=Alapadat!$P160,Alapadat!$R160,0)</f>
        <v>0</v>
      </c>
      <c r="DB160" s="14">
        <f t="shared" si="225"/>
        <v>0</v>
      </c>
      <c r="DC160" s="14">
        <f t="shared" si="226"/>
        <v>0</v>
      </c>
      <c r="DD160" s="14">
        <f t="shared" si="227"/>
        <v>0</v>
      </c>
      <c r="DE160" s="14">
        <f t="shared" si="228"/>
        <v>0</v>
      </c>
      <c r="DF160" s="14">
        <f t="shared" si="229"/>
        <v>0</v>
      </c>
      <c r="DG160" s="14">
        <f t="shared" si="230"/>
        <v>0</v>
      </c>
      <c r="DI160" s="56">
        <f t="shared" si="231"/>
        <v>0</v>
      </c>
      <c r="DJ160" s="14">
        <f>Szilv($CY$2,Eredmény!$H$3,CZ160)</f>
        <v>0</v>
      </c>
      <c r="DK160" s="14">
        <f t="shared" si="232"/>
        <v>0</v>
      </c>
      <c r="DL160" s="14">
        <f t="shared" si="233"/>
        <v>0</v>
      </c>
      <c r="DO160" s="14">
        <f>IF($DN$2=Alapadat!$P160,Alapadat!$Q160,0)</f>
        <v>0</v>
      </c>
      <c r="DP160" s="14">
        <f>IF($DN$2=Alapadat!$P160,Alapadat!$R160,0)</f>
        <v>0</v>
      </c>
      <c r="DQ160" s="14">
        <f t="shared" si="234"/>
        <v>0</v>
      </c>
      <c r="DR160" s="14">
        <f t="shared" si="235"/>
        <v>0</v>
      </c>
      <c r="DS160" s="14">
        <f t="shared" si="236"/>
        <v>0</v>
      </c>
      <c r="DT160" s="14">
        <f t="shared" si="237"/>
        <v>0</v>
      </c>
      <c r="DU160" s="14">
        <f t="shared" si="238"/>
        <v>0</v>
      </c>
      <c r="DV160" s="14">
        <f t="shared" si="239"/>
        <v>0</v>
      </c>
      <c r="DX160" s="56">
        <f t="shared" si="240"/>
        <v>0</v>
      </c>
      <c r="DY160" s="14">
        <f>Szilv($DN$2,Eredmény!$H$3,DO160)</f>
        <v>0</v>
      </c>
      <c r="DZ160" s="14">
        <f t="shared" si="241"/>
        <v>0</v>
      </c>
      <c r="EA160" s="14">
        <f t="shared" si="242"/>
        <v>0</v>
      </c>
    </row>
    <row r="161" spans="2:131">
      <c r="B161" s="14">
        <f>IF($A$2=Alapadat!$P161,Alapadat!$Q161,0)</f>
        <v>0</v>
      </c>
      <c r="C161" s="14">
        <f>IF($A$2=Alapadat!$P161,Alapadat!$R161,0)</f>
        <v>0</v>
      </c>
      <c r="D161" s="14">
        <f t="shared" si="163"/>
        <v>0</v>
      </c>
      <c r="E161" s="14">
        <f t="shared" si="164"/>
        <v>0</v>
      </c>
      <c r="F161" s="14">
        <f t="shared" si="165"/>
        <v>0</v>
      </c>
      <c r="G161" s="14">
        <f t="shared" si="166"/>
        <v>0</v>
      </c>
      <c r="H161" s="14">
        <f t="shared" si="167"/>
        <v>0</v>
      </c>
      <c r="I161" s="14">
        <f t="shared" si="168"/>
        <v>0</v>
      </c>
      <c r="L161" s="56">
        <f t="shared" si="169"/>
        <v>0</v>
      </c>
      <c r="M161" s="14">
        <f>Szilv($A$2,Eredmény!$H$3,B161)</f>
        <v>0</v>
      </c>
      <c r="N161" s="14">
        <f t="shared" si="170"/>
        <v>0</v>
      </c>
      <c r="O161" s="14">
        <f t="shared" si="171"/>
        <v>0</v>
      </c>
      <c r="Q161" s="14">
        <f>IF($P$2=Alapadat!$P161,Alapadat!$Q161,0)</f>
        <v>0</v>
      </c>
      <c r="R161" s="14">
        <f>IF($P$2=Alapadat!$P161,Alapadat!$R161,0)</f>
        <v>0</v>
      </c>
      <c r="S161" s="14">
        <f t="shared" si="172"/>
        <v>0</v>
      </c>
      <c r="T161" s="14">
        <f t="shared" si="173"/>
        <v>0</v>
      </c>
      <c r="U161" s="14">
        <f t="shared" si="174"/>
        <v>0</v>
      </c>
      <c r="V161" s="14">
        <f t="shared" si="175"/>
        <v>0</v>
      </c>
      <c r="W161" s="14">
        <f t="shared" si="176"/>
        <v>0</v>
      </c>
      <c r="X161" s="14">
        <f t="shared" si="177"/>
        <v>0</v>
      </c>
      <c r="Z161" s="56">
        <f t="shared" si="243"/>
        <v>0</v>
      </c>
      <c r="AA161" s="14">
        <f>Szilv($P$2,Eredmény!$H$3,Q161)</f>
        <v>0</v>
      </c>
      <c r="AB161" s="14">
        <f t="shared" si="178"/>
        <v>0</v>
      </c>
      <c r="AC161" s="14">
        <f t="shared" si="179"/>
        <v>0</v>
      </c>
      <c r="AE161" s="14">
        <f>IF($AD$2=Alapadat!$P161,Alapadat!$Q161,0)</f>
        <v>0</v>
      </c>
      <c r="AF161" s="14">
        <f>IF($AD$2=Alapadat!$P161,Alapadat!$R161,0)</f>
        <v>0</v>
      </c>
      <c r="AG161" s="14">
        <f t="shared" si="180"/>
        <v>0</v>
      </c>
      <c r="AH161" s="14">
        <f t="shared" si="181"/>
        <v>0</v>
      </c>
      <c r="AI161" s="14">
        <f t="shared" si="182"/>
        <v>0</v>
      </c>
      <c r="AJ161" s="14">
        <f t="shared" si="183"/>
        <v>0</v>
      </c>
      <c r="AK161" s="14">
        <f t="shared" si="184"/>
        <v>0</v>
      </c>
      <c r="AL161" s="14">
        <f t="shared" si="185"/>
        <v>0</v>
      </c>
      <c r="AN161" s="56">
        <f t="shared" si="186"/>
        <v>0</v>
      </c>
      <c r="AO161" s="14">
        <f>Szilv($AD$2,Eredmény!$H$3,AE161)</f>
        <v>0</v>
      </c>
      <c r="AP161" s="14">
        <f t="shared" si="187"/>
        <v>0</v>
      </c>
      <c r="AQ161" s="14">
        <f t="shared" si="188"/>
        <v>0</v>
      </c>
      <c r="AS161" s="14">
        <f>IF($AR$2=Alapadat!$P161,Alapadat!$Q161,0)</f>
        <v>0</v>
      </c>
      <c r="AT161" s="14">
        <f>IF($AR$2=Alapadat!$P161,Alapadat!$R161,0)</f>
        <v>0</v>
      </c>
      <c r="AU161" s="14">
        <f t="shared" si="189"/>
        <v>0</v>
      </c>
      <c r="AV161" s="14">
        <f t="shared" si="190"/>
        <v>0</v>
      </c>
      <c r="AW161" s="14">
        <f t="shared" si="191"/>
        <v>0</v>
      </c>
      <c r="AX161" s="14">
        <f t="shared" si="192"/>
        <v>0</v>
      </c>
      <c r="AY161" s="14">
        <f t="shared" si="193"/>
        <v>0</v>
      </c>
      <c r="AZ161" s="14">
        <f t="shared" si="194"/>
        <v>0</v>
      </c>
      <c r="BB161" s="56">
        <f t="shared" si="195"/>
        <v>0</v>
      </c>
      <c r="BC161" s="14">
        <f>Szilv($AR$2,Eredmény!$H$3,AS161)</f>
        <v>0</v>
      </c>
      <c r="BD161" s="14">
        <f t="shared" si="196"/>
        <v>0</v>
      </c>
      <c r="BE161" s="14">
        <f t="shared" si="197"/>
        <v>0</v>
      </c>
      <c r="BG161" s="14">
        <f>IF($BF$2=Alapadat!$P161,Alapadat!$Q161,0)</f>
        <v>0</v>
      </c>
      <c r="BH161" s="14">
        <f>IF($BF$2=Alapadat!$P161,Alapadat!$R161,0)</f>
        <v>0</v>
      </c>
      <c r="BI161" s="14">
        <f t="shared" si="198"/>
        <v>0</v>
      </c>
      <c r="BJ161" s="14">
        <f t="shared" si="199"/>
        <v>0</v>
      </c>
      <c r="BK161" s="14">
        <f t="shared" si="200"/>
        <v>0</v>
      </c>
      <c r="BL161" s="14">
        <f t="shared" si="201"/>
        <v>0</v>
      </c>
      <c r="BM161" s="14">
        <f t="shared" si="202"/>
        <v>0</v>
      </c>
      <c r="BN161" s="14">
        <f t="shared" si="203"/>
        <v>0</v>
      </c>
      <c r="BP161" s="56">
        <f t="shared" si="204"/>
        <v>0</v>
      </c>
      <c r="BQ161" s="14">
        <f>Szilv($BF$2,Eredmény!$H$3,BG161)</f>
        <v>0</v>
      </c>
      <c r="BR161" s="14">
        <f t="shared" si="205"/>
        <v>0</v>
      </c>
      <c r="BS161" s="14">
        <f t="shared" si="206"/>
        <v>0</v>
      </c>
      <c r="BV161" s="14">
        <f>IF($BU$2=Alapadat!$P161,Alapadat!$Q161,0)</f>
        <v>0</v>
      </c>
      <c r="BW161" s="14">
        <f>IF($BU$2=Alapadat!$P161,Alapadat!$R161,0)</f>
        <v>0</v>
      </c>
      <c r="BX161" s="14">
        <f t="shared" si="207"/>
        <v>0</v>
      </c>
      <c r="BY161" s="14">
        <f t="shared" si="208"/>
        <v>0</v>
      </c>
      <c r="BZ161" s="14">
        <f t="shared" si="209"/>
        <v>0</v>
      </c>
      <c r="CA161" s="14">
        <f t="shared" si="210"/>
        <v>0</v>
      </c>
      <c r="CB161" s="14">
        <f t="shared" si="211"/>
        <v>0</v>
      </c>
      <c r="CC161" s="14">
        <f t="shared" si="212"/>
        <v>0</v>
      </c>
      <c r="CE161" s="56">
        <f t="shared" si="213"/>
        <v>0</v>
      </c>
      <c r="CF161" s="14">
        <f>Szilv($BU$2,Eredmény!$H$3,BV161)</f>
        <v>0</v>
      </c>
      <c r="CG161" s="14">
        <f t="shared" si="214"/>
        <v>0</v>
      </c>
      <c r="CH161" s="14">
        <f t="shared" si="215"/>
        <v>0</v>
      </c>
      <c r="CK161" s="14">
        <f>IF($CJ$2=Alapadat!$P161,Alapadat!$Q161,0)</f>
        <v>0</v>
      </c>
      <c r="CL161" s="14">
        <f>IF($CJ$2=Alapadat!$P161,Alapadat!$R161,0)</f>
        <v>0</v>
      </c>
      <c r="CM161" s="14">
        <f t="shared" si="216"/>
        <v>0</v>
      </c>
      <c r="CN161" s="14">
        <f t="shared" si="217"/>
        <v>0</v>
      </c>
      <c r="CO161" s="14">
        <f t="shared" si="218"/>
        <v>0</v>
      </c>
      <c r="CP161" s="14">
        <f t="shared" si="219"/>
        <v>0</v>
      </c>
      <c r="CQ161" s="14">
        <f t="shared" si="220"/>
        <v>0</v>
      </c>
      <c r="CR161" s="14">
        <f t="shared" si="221"/>
        <v>0</v>
      </c>
      <c r="CT161" s="56">
        <f t="shared" si="222"/>
        <v>0</v>
      </c>
      <c r="CU161" s="14">
        <f>Szilv($CJ$2,Eredmény!$H$3,CK161)</f>
        <v>0</v>
      </c>
      <c r="CV161" s="14">
        <f t="shared" si="223"/>
        <v>0</v>
      </c>
      <c r="CW161" s="14">
        <f t="shared" si="224"/>
        <v>0</v>
      </c>
      <c r="CZ161" s="14">
        <f>IF($CY$2=Alapadat!$P161,Alapadat!$Q161,0)</f>
        <v>0</v>
      </c>
      <c r="DA161" s="14">
        <f>IF($CY$2=Alapadat!$P161,Alapadat!$R161,0)</f>
        <v>0</v>
      </c>
      <c r="DB161" s="14">
        <f t="shared" si="225"/>
        <v>0</v>
      </c>
      <c r="DC161" s="14">
        <f t="shared" si="226"/>
        <v>0</v>
      </c>
      <c r="DD161" s="14">
        <f t="shared" si="227"/>
        <v>0</v>
      </c>
      <c r="DE161" s="14">
        <f t="shared" si="228"/>
        <v>0</v>
      </c>
      <c r="DF161" s="14">
        <f t="shared" si="229"/>
        <v>0</v>
      </c>
      <c r="DG161" s="14">
        <f t="shared" si="230"/>
        <v>0</v>
      </c>
      <c r="DI161" s="56">
        <f t="shared" si="231"/>
        <v>0</v>
      </c>
      <c r="DJ161" s="14">
        <f>Szilv($CY$2,Eredmény!$H$3,CZ161)</f>
        <v>0</v>
      </c>
      <c r="DK161" s="14">
        <f t="shared" si="232"/>
        <v>0</v>
      </c>
      <c r="DL161" s="14">
        <f t="shared" si="233"/>
        <v>0</v>
      </c>
      <c r="DO161" s="14">
        <f>IF($DN$2=Alapadat!$P161,Alapadat!$Q161,0)</f>
        <v>0</v>
      </c>
      <c r="DP161" s="14">
        <f>IF($DN$2=Alapadat!$P161,Alapadat!$R161,0)</f>
        <v>0</v>
      </c>
      <c r="DQ161" s="14">
        <f t="shared" si="234"/>
        <v>0</v>
      </c>
      <c r="DR161" s="14">
        <f t="shared" si="235"/>
        <v>0</v>
      </c>
      <c r="DS161" s="14">
        <f t="shared" si="236"/>
        <v>0</v>
      </c>
      <c r="DT161" s="14">
        <f t="shared" si="237"/>
        <v>0</v>
      </c>
      <c r="DU161" s="14">
        <f t="shared" si="238"/>
        <v>0</v>
      </c>
      <c r="DV161" s="14">
        <f t="shared" si="239"/>
        <v>0</v>
      </c>
      <c r="DX161" s="56">
        <f t="shared" si="240"/>
        <v>0</v>
      </c>
      <c r="DY161" s="14">
        <f>Szilv($DN$2,Eredmény!$H$3,DO161)</f>
        <v>0</v>
      </c>
      <c r="DZ161" s="14">
        <f t="shared" si="241"/>
        <v>0</v>
      </c>
      <c r="EA161" s="14">
        <f t="shared" si="242"/>
        <v>0</v>
      </c>
    </row>
    <row r="162" spans="2:131">
      <c r="B162" s="14">
        <f>IF($A$2=Alapadat!$P162,Alapadat!$Q162,0)</f>
        <v>0</v>
      </c>
      <c r="C162" s="14">
        <f>IF($A$2=Alapadat!$P162,Alapadat!$R162,0)</f>
        <v>0</v>
      </c>
      <c r="D162" s="14">
        <f t="shared" si="163"/>
        <v>0</v>
      </c>
      <c r="E162" s="14">
        <f t="shared" si="164"/>
        <v>0</v>
      </c>
      <c r="F162" s="14">
        <f t="shared" si="165"/>
        <v>0</v>
      </c>
      <c r="G162" s="14">
        <f t="shared" si="166"/>
        <v>0</v>
      </c>
      <c r="H162" s="14">
        <f t="shared" si="167"/>
        <v>0</v>
      </c>
      <c r="I162" s="14">
        <f t="shared" si="168"/>
        <v>0</v>
      </c>
      <c r="L162" s="56">
        <f t="shared" si="169"/>
        <v>0</v>
      </c>
      <c r="M162" s="14">
        <f>Szilv($A$2,Eredmény!$H$3,B162)</f>
        <v>0</v>
      </c>
      <c r="N162" s="14">
        <f t="shared" si="170"/>
        <v>0</v>
      </c>
      <c r="O162" s="14">
        <f t="shared" si="171"/>
        <v>0</v>
      </c>
      <c r="Q162" s="14">
        <f>IF($P$2=Alapadat!$P162,Alapadat!$Q162,0)</f>
        <v>0</v>
      </c>
      <c r="R162" s="14">
        <f>IF($P$2=Alapadat!$P162,Alapadat!$R162,0)</f>
        <v>0</v>
      </c>
      <c r="S162" s="14">
        <f t="shared" si="172"/>
        <v>0</v>
      </c>
      <c r="T162" s="14">
        <f t="shared" si="173"/>
        <v>0</v>
      </c>
      <c r="U162" s="14">
        <f t="shared" si="174"/>
        <v>0</v>
      </c>
      <c r="V162" s="14">
        <f t="shared" si="175"/>
        <v>0</v>
      </c>
      <c r="W162" s="14">
        <f t="shared" si="176"/>
        <v>0</v>
      </c>
      <c r="X162" s="14">
        <f t="shared" si="177"/>
        <v>0</v>
      </c>
      <c r="Z162" s="56">
        <f t="shared" si="243"/>
        <v>0</v>
      </c>
      <c r="AA162" s="14">
        <f>Szilv($P$2,Eredmény!$H$3,Q162)</f>
        <v>0</v>
      </c>
      <c r="AB162" s="14">
        <f t="shared" si="178"/>
        <v>0</v>
      </c>
      <c r="AC162" s="14">
        <f t="shared" si="179"/>
        <v>0</v>
      </c>
      <c r="AE162" s="14">
        <f>IF($AD$2=Alapadat!$P162,Alapadat!$Q162,0)</f>
        <v>0</v>
      </c>
      <c r="AF162" s="14">
        <f>IF($AD$2=Alapadat!$P162,Alapadat!$R162,0)</f>
        <v>0</v>
      </c>
      <c r="AG162" s="14">
        <f t="shared" si="180"/>
        <v>0</v>
      </c>
      <c r="AH162" s="14">
        <f t="shared" si="181"/>
        <v>0</v>
      </c>
      <c r="AI162" s="14">
        <f t="shared" si="182"/>
        <v>0</v>
      </c>
      <c r="AJ162" s="14">
        <f t="shared" si="183"/>
        <v>0</v>
      </c>
      <c r="AK162" s="14">
        <f t="shared" si="184"/>
        <v>0</v>
      </c>
      <c r="AL162" s="14">
        <f t="shared" si="185"/>
        <v>0</v>
      </c>
      <c r="AN162" s="56">
        <f t="shared" si="186"/>
        <v>0</v>
      </c>
      <c r="AO162" s="14">
        <f>Szilv($AD$2,Eredmény!$H$3,AE162)</f>
        <v>0</v>
      </c>
      <c r="AP162" s="14">
        <f t="shared" si="187"/>
        <v>0</v>
      </c>
      <c r="AQ162" s="14">
        <f t="shared" si="188"/>
        <v>0</v>
      </c>
      <c r="AS162" s="14">
        <f>IF($AR$2=Alapadat!$P162,Alapadat!$Q162,0)</f>
        <v>0</v>
      </c>
      <c r="AT162" s="14">
        <f>IF($AR$2=Alapadat!$P162,Alapadat!$R162,0)</f>
        <v>0</v>
      </c>
      <c r="AU162" s="14">
        <f t="shared" si="189"/>
        <v>0</v>
      </c>
      <c r="AV162" s="14">
        <f t="shared" si="190"/>
        <v>0</v>
      </c>
      <c r="AW162" s="14">
        <f t="shared" si="191"/>
        <v>0</v>
      </c>
      <c r="AX162" s="14">
        <f t="shared" si="192"/>
        <v>0</v>
      </c>
      <c r="AY162" s="14">
        <f t="shared" si="193"/>
        <v>0</v>
      </c>
      <c r="AZ162" s="14">
        <f t="shared" si="194"/>
        <v>0</v>
      </c>
      <c r="BB162" s="56">
        <f t="shared" si="195"/>
        <v>0</v>
      </c>
      <c r="BC162" s="14">
        <f>Szilv($AR$2,Eredmény!$H$3,AS162)</f>
        <v>0</v>
      </c>
      <c r="BD162" s="14">
        <f t="shared" si="196"/>
        <v>0</v>
      </c>
      <c r="BE162" s="14">
        <f t="shared" si="197"/>
        <v>0</v>
      </c>
      <c r="BG162" s="14">
        <f>IF($BF$2=Alapadat!$P162,Alapadat!$Q162,0)</f>
        <v>0</v>
      </c>
      <c r="BH162" s="14">
        <f>IF($BF$2=Alapadat!$P162,Alapadat!$R162,0)</f>
        <v>0</v>
      </c>
      <c r="BI162" s="14">
        <f t="shared" si="198"/>
        <v>0</v>
      </c>
      <c r="BJ162" s="14">
        <f t="shared" si="199"/>
        <v>0</v>
      </c>
      <c r="BK162" s="14">
        <f t="shared" si="200"/>
        <v>0</v>
      </c>
      <c r="BL162" s="14">
        <f t="shared" si="201"/>
        <v>0</v>
      </c>
      <c r="BM162" s="14">
        <f t="shared" si="202"/>
        <v>0</v>
      </c>
      <c r="BN162" s="14">
        <f t="shared" si="203"/>
        <v>0</v>
      </c>
      <c r="BP162" s="56">
        <f t="shared" si="204"/>
        <v>0</v>
      </c>
      <c r="BQ162" s="14">
        <f>Szilv($BF$2,Eredmény!$H$3,BG162)</f>
        <v>0</v>
      </c>
      <c r="BR162" s="14">
        <f t="shared" si="205"/>
        <v>0</v>
      </c>
      <c r="BS162" s="14">
        <f t="shared" si="206"/>
        <v>0</v>
      </c>
      <c r="BV162" s="14">
        <f>IF($BU$2=Alapadat!$P162,Alapadat!$Q162,0)</f>
        <v>0</v>
      </c>
      <c r="BW162" s="14">
        <f>IF($BU$2=Alapadat!$P162,Alapadat!$R162,0)</f>
        <v>0</v>
      </c>
      <c r="BX162" s="14">
        <f t="shared" si="207"/>
        <v>0</v>
      </c>
      <c r="BY162" s="14">
        <f t="shared" si="208"/>
        <v>0</v>
      </c>
      <c r="BZ162" s="14">
        <f t="shared" si="209"/>
        <v>0</v>
      </c>
      <c r="CA162" s="14">
        <f t="shared" si="210"/>
        <v>0</v>
      </c>
      <c r="CB162" s="14">
        <f t="shared" si="211"/>
        <v>0</v>
      </c>
      <c r="CC162" s="14">
        <f t="shared" si="212"/>
        <v>0</v>
      </c>
      <c r="CE162" s="56">
        <f t="shared" si="213"/>
        <v>0</v>
      </c>
      <c r="CF162" s="14">
        <f>Szilv($BU$2,Eredmény!$H$3,BV162)</f>
        <v>0</v>
      </c>
      <c r="CG162" s="14">
        <f t="shared" si="214"/>
        <v>0</v>
      </c>
      <c r="CH162" s="14">
        <f t="shared" si="215"/>
        <v>0</v>
      </c>
      <c r="CK162" s="14">
        <f>IF($CJ$2=Alapadat!$P162,Alapadat!$Q162,0)</f>
        <v>0</v>
      </c>
      <c r="CL162" s="14">
        <f>IF($CJ$2=Alapadat!$P162,Alapadat!$R162,0)</f>
        <v>0</v>
      </c>
      <c r="CM162" s="14">
        <f t="shared" si="216"/>
        <v>0</v>
      </c>
      <c r="CN162" s="14">
        <f t="shared" si="217"/>
        <v>0</v>
      </c>
      <c r="CO162" s="14">
        <f t="shared" si="218"/>
        <v>0</v>
      </c>
      <c r="CP162" s="14">
        <f t="shared" si="219"/>
        <v>0</v>
      </c>
      <c r="CQ162" s="14">
        <f t="shared" si="220"/>
        <v>0</v>
      </c>
      <c r="CR162" s="14">
        <f t="shared" si="221"/>
        <v>0</v>
      </c>
      <c r="CT162" s="56">
        <f t="shared" si="222"/>
        <v>0</v>
      </c>
      <c r="CU162" s="14">
        <f>Szilv($CJ$2,Eredmény!$H$3,CK162)</f>
        <v>0</v>
      </c>
      <c r="CV162" s="14">
        <f t="shared" si="223"/>
        <v>0</v>
      </c>
      <c r="CW162" s="14">
        <f t="shared" si="224"/>
        <v>0</v>
      </c>
      <c r="CZ162" s="14">
        <f>IF($CY$2=Alapadat!$P162,Alapadat!$Q162,0)</f>
        <v>0</v>
      </c>
      <c r="DA162" s="14">
        <f>IF($CY$2=Alapadat!$P162,Alapadat!$R162,0)</f>
        <v>0</v>
      </c>
      <c r="DB162" s="14">
        <f t="shared" si="225"/>
        <v>0</v>
      </c>
      <c r="DC162" s="14">
        <f t="shared" si="226"/>
        <v>0</v>
      </c>
      <c r="DD162" s="14">
        <f t="shared" si="227"/>
        <v>0</v>
      </c>
      <c r="DE162" s="14">
        <f t="shared" si="228"/>
        <v>0</v>
      </c>
      <c r="DF162" s="14">
        <f t="shared" si="229"/>
        <v>0</v>
      </c>
      <c r="DG162" s="14">
        <f t="shared" si="230"/>
        <v>0</v>
      </c>
      <c r="DI162" s="56">
        <f t="shared" si="231"/>
        <v>0</v>
      </c>
      <c r="DJ162" s="14">
        <f>Szilv($CY$2,Eredmény!$H$3,CZ162)</f>
        <v>0</v>
      </c>
      <c r="DK162" s="14">
        <f t="shared" si="232"/>
        <v>0</v>
      </c>
      <c r="DL162" s="14">
        <f t="shared" si="233"/>
        <v>0</v>
      </c>
      <c r="DO162" s="14">
        <f>IF($DN$2=Alapadat!$P162,Alapadat!$Q162,0)</f>
        <v>0</v>
      </c>
      <c r="DP162" s="14">
        <f>IF($DN$2=Alapadat!$P162,Alapadat!$R162,0)</f>
        <v>0</v>
      </c>
      <c r="DQ162" s="14">
        <f t="shared" si="234"/>
        <v>0</v>
      </c>
      <c r="DR162" s="14">
        <f t="shared" si="235"/>
        <v>0</v>
      </c>
      <c r="DS162" s="14">
        <f t="shared" si="236"/>
        <v>0</v>
      </c>
      <c r="DT162" s="14">
        <f t="shared" si="237"/>
        <v>0</v>
      </c>
      <c r="DU162" s="14">
        <f t="shared" si="238"/>
        <v>0</v>
      </c>
      <c r="DV162" s="14">
        <f t="shared" si="239"/>
        <v>0</v>
      </c>
      <c r="DX162" s="56">
        <f t="shared" si="240"/>
        <v>0</v>
      </c>
      <c r="DY162" s="14">
        <f>Szilv($DN$2,Eredmény!$H$3,DO162)</f>
        <v>0</v>
      </c>
      <c r="DZ162" s="14">
        <f t="shared" si="241"/>
        <v>0</v>
      </c>
      <c r="EA162" s="14">
        <f t="shared" si="242"/>
        <v>0</v>
      </c>
    </row>
    <row r="163" spans="2:131">
      <c r="B163" s="14">
        <f>IF($A$2=Alapadat!$P163,Alapadat!$Q163,0)</f>
        <v>0</v>
      </c>
      <c r="C163" s="14">
        <f>IF($A$2=Alapadat!$P163,Alapadat!$R163,0)</f>
        <v>0</v>
      </c>
      <c r="D163" s="14">
        <f t="shared" si="163"/>
        <v>0</v>
      </c>
      <c r="E163" s="14">
        <f t="shared" si="164"/>
        <v>0</v>
      </c>
      <c r="F163" s="14">
        <f t="shared" si="165"/>
        <v>0</v>
      </c>
      <c r="G163" s="14">
        <f t="shared" si="166"/>
        <v>0</v>
      </c>
      <c r="H163" s="14">
        <f t="shared" si="167"/>
        <v>0</v>
      </c>
      <c r="I163" s="14">
        <f t="shared" si="168"/>
        <v>0</v>
      </c>
      <c r="L163" s="56">
        <f t="shared" si="169"/>
        <v>0</v>
      </c>
      <c r="M163" s="14">
        <f>Szilv($A$2,Eredmény!$H$3,B163)</f>
        <v>0</v>
      </c>
      <c r="N163" s="14">
        <f t="shared" si="170"/>
        <v>0</v>
      </c>
      <c r="O163" s="14">
        <f t="shared" si="171"/>
        <v>0</v>
      </c>
      <c r="Q163" s="14">
        <f>IF($P$2=Alapadat!$P163,Alapadat!$Q163,0)</f>
        <v>0</v>
      </c>
      <c r="R163" s="14">
        <f>IF($P$2=Alapadat!$P163,Alapadat!$R163,0)</f>
        <v>0</v>
      </c>
      <c r="S163" s="14">
        <f t="shared" si="172"/>
        <v>0</v>
      </c>
      <c r="T163" s="14">
        <f t="shared" si="173"/>
        <v>0</v>
      </c>
      <c r="U163" s="14">
        <f t="shared" si="174"/>
        <v>0</v>
      </c>
      <c r="V163" s="14">
        <f t="shared" si="175"/>
        <v>0</v>
      </c>
      <c r="W163" s="14">
        <f t="shared" si="176"/>
        <v>0</v>
      </c>
      <c r="X163" s="14">
        <f t="shared" si="177"/>
        <v>0</v>
      </c>
      <c r="Z163" s="56">
        <f t="shared" si="243"/>
        <v>0</v>
      </c>
      <c r="AA163" s="14">
        <f>Szilv($P$2,Eredmény!$H$3,Q163)</f>
        <v>0</v>
      </c>
      <c r="AB163" s="14">
        <f t="shared" si="178"/>
        <v>0</v>
      </c>
      <c r="AC163" s="14">
        <f t="shared" si="179"/>
        <v>0</v>
      </c>
      <c r="AE163" s="14">
        <f>IF($AD$2=Alapadat!$P163,Alapadat!$Q163,0)</f>
        <v>0</v>
      </c>
      <c r="AF163" s="14">
        <f>IF($AD$2=Alapadat!$P163,Alapadat!$R163,0)</f>
        <v>0</v>
      </c>
      <c r="AG163" s="14">
        <f t="shared" si="180"/>
        <v>0</v>
      </c>
      <c r="AH163" s="14">
        <f t="shared" si="181"/>
        <v>0</v>
      </c>
      <c r="AI163" s="14">
        <f t="shared" si="182"/>
        <v>0</v>
      </c>
      <c r="AJ163" s="14">
        <f t="shared" si="183"/>
        <v>0</v>
      </c>
      <c r="AK163" s="14">
        <f t="shared" si="184"/>
        <v>0</v>
      </c>
      <c r="AL163" s="14">
        <f t="shared" si="185"/>
        <v>0</v>
      </c>
      <c r="AN163" s="56">
        <f t="shared" si="186"/>
        <v>0</v>
      </c>
      <c r="AO163" s="14">
        <f>Szilv($AD$2,Eredmény!$H$3,AE163)</f>
        <v>0</v>
      </c>
      <c r="AP163" s="14">
        <f t="shared" si="187"/>
        <v>0</v>
      </c>
      <c r="AQ163" s="14">
        <f t="shared" si="188"/>
        <v>0</v>
      </c>
      <c r="AS163" s="14">
        <f>IF($AR$2=Alapadat!$P163,Alapadat!$Q163,0)</f>
        <v>0</v>
      </c>
      <c r="AT163" s="14">
        <f>IF($AR$2=Alapadat!$P163,Alapadat!$R163,0)</f>
        <v>0</v>
      </c>
      <c r="AU163" s="14">
        <f t="shared" si="189"/>
        <v>0</v>
      </c>
      <c r="AV163" s="14">
        <f t="shared" si="190"/>
        <v>0</v>
      </c>
      <c r="AW163" s="14">
        <f t="shared" si="191"/>
        <v>0</v>
      </c>
      <c r="AX163" s="14">
        <f t="shared" si="192"/>
        <v>0</v>
      </c>
      <c r="AY163" s="14">
        <f t="shared" si="193"/>
        <v>0</v>
      </c>
      <c r="AZ163" s="14">
        <f t="shared" si="194"/>
        <v>0</v>
      </c>
      <c r="BB163" s="56">
        <f t="shared" si="195"/>
        <v>0</v>
      </c>
      <c r="BC163" s="14">
        <f>Szilv($AR$2,Eredmény!$H$3,AS163)</f>
        <v>0</v>
      </c>
      <c r="BD163" s="14">
        <f t="shared" si="196"/>
        <v>0</v>
      </c>
      <c r="BE163" s="14">
        <f t="shared" si="197"/>
        <v>0</v>
      </c>
      <c r="BG163" s="14">
        <f>IF($BF$2=Alapadat!$P163,Alapadat!$Q163,0)</f>
        <v>0</v>
      </c>
      <c r="BH163" s="14">
        <f>IF($BF$2=Alapadat!$P163,Alapadat!$R163,0)</f>
        <v>0</v>
      </c>
      <c r="BI163" s="14">
        <f t="shared" si="198"/>
        <v>0</v>
      </c>
      <c r="BJ163" s="14">
        <f t="shared" si="199"/>
        <v>0</v>
      </c>
      <c r="BK163" s="14">
        <f t="shared" si="200"/>
        <v>0</v>
      </c>
      <c r="BL163" s="14">
        <f t="shared" si="201"/>
        <v>0</v>
      </c>
      <c r="BM163" s="14">
        <f t="shared" si="202"/>
        <v>0</v>
      </c>
      <c r="BN163" s="14">
        <f t="shared" si="203"/>
        <v>0</v>
      </c>
      <c r="BP163" s="56">
        <f t="shared" si="204"/>
        <v>0</v>
      </c>
      <c r="BQ163" s="14">
        <f>Szilv($BF$2,Eredmény!$H$3,BG163)</f>
        <v>0</v>
      </c>
      <c r="BR163" s="14">
        <f t="shared" si="205"/>
        <v>0</v>
      </c>
      <c r="BS163" s="14">
        <f t="shared" si="206"/>
        <v>0</v>
      </c>
      <c r="BV163" s="14">
        <f>IF($BU$2=Alapadat!$P163,Alapadat!$Q163,0)</f>
        <v>0</v>
      </c>
      <c r="BW163" s="14">
        <f>IF($BU$2=Alapadat!$P163,Alapadat!$R163,0)</f>
        <v>0</v>
      </c>
      <c r="BX163" s="14">
        <f t="shared" si="207"/>
        <v>0</v>
      </c>
      <c r="BY163" s="14">
        <f t="shared" si="208"/>
        <v>0</v>
      </c>
      <c r="BZ163" s="14">
        <f t="shared" si="209"/>
        <v>0</v>
      </c>
      <c r="CA163" s="14">
        <f t="shared" si="210"/>
        <v>0</v>
      </c>
      <c r="CB163" s="14">
        <f t="shared" si="211"/>
        <v>0</v>
      </c>
      <c r="CC163" s="14">
        <f t="shared" si="212"/>
        <v>0</v>
      </c>
      <c r="CE163" s="56">
        <f t="shared" si="213"/>
        <v>0</v>
      </c>
      <c r="CF163" s="14">
        <f>Szilv($BU$2,Eredmény!$H$3,BV163)</f>
        <v>0</v>
      </c>
      <c r="CG163" s="14">
        <f t="shared" si="214"/>
        <v>0</v>
      </c>
      <c r="CH163" s="14">
        <f t="shared" si="215"/>
        <v>0</v>
      </c>
      <c r="CK163" s="14">
        <f>IF($CJ$2=Alapadat!$P163,Alapadat!$Q163,0)</f>
        <v>0</v>
      </c>
      <c r="CL163" s="14">
        <f>IF($CJ$2=Alapadat!$P163,Alapadat!$R163,0)</f>
        <v>0</v>
      </c>
      <c r="CM163" s="14">
        <f t="shared" si="216"/>
        <v>0</v>
      </c>
      <c r="CN163" s="14">
        <f t="shared" si="217"/>
        <v>0</v>
      </c>
      <c r="CO163" s="14">
        <f t="shared" si="218"/>
        <v>0</v>
      </c>
      <c r="CP163" s="14">
        <f t="shared" si="219"/>
        <v>0</v>
      </c>
      <c r="CQ163" s="14">
        <f t="shared" si="220"/>
        <v>0</v>
      </c>
      <c r="CR163" s="14">
        <f t="shared" si="221"/>
        <v>0</v>
      </c>
      <c r="CT163" s="56">
        <f t="shared" si="222"/>
        <v>0</v>
      </c>
      <c r="CU163" s="14">
        <f>Szilv($CJ$2,Eredmény!$H$3,CK163)</f>
        <v>0</v>
      </c>
      <c r="CV163" s="14">
        <f t="shared" si="223"/>
        <v>0</v>
      </c>
      <c r="CW163" s="14">
        <f t="shared" si="224"/>
        <v>0</v>
      </c>
      <c r="CZ163" s="14">
        <f>IF($CY$2=Alapadat!$P163,Alapadat!$Q163,0)</f>
        <v>0</v>
      </c>
      <c r="DA163" s="14">
        <f>IF($CY$2=Alapadat!$P163,Alapadat!$R163,0)</f>
        <v>0</v>
      </c>
      <c r="DB163" s="14">
        <f t="shared" si="225"/>
        <v>0</v>
      </c>
      <c r="DC163" s="14">
        <f t="shared" si="226"/>
        <v>0</v>
      </c>
      <c r="DD163" s="14">
        <f t="shared" si="227"/>
        <v>0</v>
      </c>
      <c r="DE163" s="14">
        <f t="shared" si="228"/>
        <v>0</v>
      </c>
      <c r="DF163" s="14">
        <f t="shared" si="229"/>
        <v>0</v>
      </c>
      <c r="DG163" s="14">
        <f t="shared" si="230"/>
        <v>0</v>
      </c>
      <c r="DI163" s="56">
        <f t="shared" si="231"/>
        <v>0</v>
      </c>
      <c r="DJ163" s="14">
        <f>Szilv($CY$2,Eredmény!$H$3,CZ163)</f>
        <v>0</v>
      </c>
      <c r="DK163" s="14">
        <f t="shared" si="232"/>
        <v>0</v>
      </c>
      <c r="DL163" s="14">
        <f t="shared" si="233"/>
        <v>0</v>
      </c>
      <c r="DO163" s="14">
        <f>IF($DN$2=Alapadat!$P163,Alapadat!$Q163,0)</f>
        <v>0</v>
      </c>
      <c r="DP163" s="14">
        <f>IF($DN$2=Alapadat!$P163,Alapadat!$R163,0)</f>
        <v>0</v>
      </c>
      <c r="DQ163" s="14">
        <f t="shared" si="234"/>
        <v>0</v>
      </c>
      <c r="DR163" s="14">
        <f t="shared" si="235"/>
        <v>0</v>
      </c>
      <c r="DS163" s="14">
        <f t="shared" si="236"/>
        <v>0</v>
      </c>
      <c r="DT163" s="14">
        <f t="shared" si="237"/>
        <v>0</v>
      </c>
      <c r="DU163" s="14">
        <f t="shared" si="238"/>
        <v>0</v>
      </c>
      <c r="DV163" s="14">
        <f t="shared" si="239"/>
        <v>0</v>
      </c>
      <c r="DX163" s="56">
        <f t="shared" si="240"/>
        <v>0</v>
      </c>
      <c r="DY163" s="14">
        <f>Szilv($DN$2,Eredmény!$H$3,DO163)</f>
        <v>0</v>
      </c>
      <c r="DZ163" s="14">
        <f t="shared" si="241"/>
        <v>0</v>
      </c>
      <c r="EA163" s="14">
        <f t="shared" si="242"/>
        <v>0</v>
      </c>
    </row>
    <row r="164" spans="2:131">
      <c r="B164" s="14">
        <f>IF($A$2=Alapadat!$P164,Alapadat!$Q164,0)</f>
        <v>0</v>
      </c>
      <c r="C164" s="14">
        <f>IF($A$2=Alapadat!$P164,Alapadat!$R164,0)</f>
        <v>0</v>
      </c>
      <c r="D164" s="14">
        <f t="shared" si="163"/>
        <v>0</v>
      </c>
      <c r="E164" s="14">
        <f t="shared" si="164"/>
        <v>0</v>
      </c>
      <c r="F164" s="14">
        <f t="shared" si="165"/>
        <v>0</v>
      </c>
      <c r="G164" s="14">
        <f t="shared" si="166"/>
        <v>0</v>
      </c>
      <c r="H164" s="14">
        <f t="shared" si="167"/>
        <v>0</v>
      </c>
      <c r="I164" s="14">
        <f t="shared" si="168"/>
        <v>0</v>
      </c>
      <c r="L164" s="56">
        <f t="shared" si="169"/>
        <v>0</v>
      </c>
      <c r="M164" s="14">
        <f>Szilv($A$2,Eredmény!$H$3,B164)</f>
        <v>0</v>
      </c>
      <c r="N164" s="14">
        <f t="shared" si="170"/>
        <v>0</v>
      </c>
      <c r="O164" s="14">
        <f t="shared" si="171"/>
        <v>0</v>
      </c>
      <c r="Q164" s="14">
        <f>IF($P$2=Alapadat!$P164,Alapadat!$Q164,0)</f>
        <v>0</v>
      </c>
      <c r="R164" s="14">
        <f>IF($P$2=Alapadat!$P164,Alapadat!$R164,0)</f>
        <v>0</v>
      </c>
      <c r="S164" s="14">
        <f t="shared" si="172"/>
        <v>0</v>
      </c>
      <c r="T164" s="14">
        <f t="shared" si="173"/>
        <v>0</v>
      </c>
      <c r="U164" s="14">
        <f t="shared" si="174"/>
        <v>0</v>
      </c>
      <c r="V164" s="14">
        <f t="shared" si="175"/>
        <v>0</v>
      </c>
      <c r="W164" s="14">
        <f t="shared" si="176"/>
        <v>0</v>
      </c>
      <c r="X164" s="14">
        <f t="shared" si="177"/>
        <v>0</v>
      </c>
      <c r="Z164" s="56">
        <f t="shared" si="243"/>
        <v>0</v>
      </c>
      <c r="AA164" s="14">
        <f>Szilv($P$2,Eredmény!$H$3,Q164)</f>
        <v>0</v>
      </c>
      <c r="AB164" s="14">
        <f t="shared" si="178"/>
        <v>0</v>
      </c>
      <c r="AC164" s="14">
        <f t="shared" si="179"/>
        <v>0</v>
      </c>
      <c r="AE164" s="14">
        <f>IF($AD$2=Alapadat!$P164,Alapadat!$Q164,0)</f>
        <v>0</v>
      </c>
      <c r="AF164" s="14">
        <f>IF($AD$2=Alapadat!$P164,Alapadat!$R164,0)</f>
        <v>0</v>
      </c>
      <c r="AG164" s="14">
        <f t="shared" si="180"/>
        <v>0</v>
      </c>
      <c r="AH164" s="14">
        <f t="shared" si="181"/>
        <v>0</v>
      </c>
      <c r="AI164" s="14">
        <f t="shared" si="182"/>
        <v>0</v>
      </c>
      <c r="AJ164" s="14">
        <f t="shared" si="183"/>
        <v>0</v>
      </c>
      <c r="AK164" s="14">
        <f t="shared" si="184"/>
        <v>0</v>
      </c>
      <c r="AL164" s="14">
        <f t="shared" si="185"/>
        <v>0</v>
      </c>
      <c r="AN164" s="56">
        <f t="shared" si="186"/>
        <v>0</v>
      </c>
      <c r="AO164" s="14">
        <f>Szilv($AD$2,Eredmény!$H$3,AE164)</f>
        <v>0</v>
      </c>
      <c r="AP164" s="14">
        <f t="shared" si="187"/>
        <v>0</v>
      </c>
      <c r="AQ164" s="14">
        <f t="shared" si="188"/>
        <v>0</v>
      </c>
      <c r="AS164" s="14">
        <f>IF($AR$2=Alapadat!$P164,Alapadat!$Q164,0)</f>
        <v>0</v>
      </c>
      <c r="AT164" s="14">
        <f>IF($AR$2=Alapadat!$P164,Alapadat!$R164,0)</f>
        <v>0</v>
      </c>
      <c r="AU164" s="14">
        <f t="shared" si="189"/>
        <v>0</v>
      </c>
      <c r="AV164" s="14">
        <f t="shared" si="190"/>
        <v>0</v>
      </c>
      <c r="AW164" s="14">
        <f t="shared" si="191"/>
        <v>0</v>
      </c>
      <c r="AX164" s="14">
        <f t="shared" si="192"/>
        <v>0</v>
      </c>
      <c r="AY164" s="14">
        <f t="shared" si="193"/>
        <v>0</v>
      </c>
      <c r="AZ164" s="14">
        <f t="shared" si="194"/>
        <v>0</v>
      </c>
      <c r="BB164" s="56">
        <f t="shared" si="195"/>
        <v>0</v>
      </c>
      <c r="BC164" s="14">
        <f>Szilv($AR$2,Eredmény!$H$3,AS164)</f>
        <v>0</v>
      </c>
      <c r="BD164" s="14">
        <f t="shared" si="196"/>
        <v>0</v>
      </c>
      <c r="BE164" s="14">
        <f t="shared" si="197"/>
        <v>0</v>
      </c>
      <c r="BG164" s="14">
        <f>IF($BF$2=Alapadat!$P164,Alapadat!$Q164,0)</f>
        <v>0</v>
      </c>
      <c r="BH164" s="14">
        <f>IF($BF$2=Alapadat!$P164,Alapadat!$R164,0)</f>
        <v>0</v>
      </c>
      <c r="BI164" s="14">
        <f t="shared" si="198"/>
        <v>0</v>
      </c>
      <c r="BJ164" s="14">
        <f t="shared" si="199"/>
        <v>0</v>
      </c>
      <c r="BK164" s="14">
        <f t="shared" si="200"/>
        <v>0</v>
      </c>
      <c r="BL164" s="14">
        <f t="shared" si="201"/>
        <v>0</v>
      </c>
      <c r="BM164" s="14">
        <f t="shared" si="202"/>
        <v>0</v>
      </c>
      <c r="BN164" s="14">
        <f t="shared" si="203"/>
        <v>0</v>
      </c>
      <c r="BP164" s="56">
        <f t="shared" si="204"/>
        <v>0</v>
      </c>
      <c r="BQ164" s="14">
        <f>Szilv($BF$2,Eredmény!$H$3,BG164)</f>
        <v>0</v>
      </c>
      <c r="BR164" s="14">
        <f t="shared" si="205"/>
        <v>0</v>
      </c>
      <c r="BS164" s="14">
        <f t="shared" si="206"/>
        <v>0</v>
      </c>
      <c r="BV164" s="14">
        <f>IF($BU$2=Alapadat!$P164,Alapadat!$Q164,0)</f>
        <v>0</v>
      </c>
      <c r="BW164" s="14">
        <f>IF($BU$2=Alapadat!$P164,Alapadat!$R164,0)</f>
        <v>0</v>
      </c>
      <c r="BX164" s="14">
        <f t="shared" si="207"/>
        <v>0</v>
      </c>
      <c r="BY164" s="14">
        <f t="shared" si="208"/>
        <v>0</v>
      </c>
      <c r="BZ164" s="14">
        <f t="shared" si="209"/>
        <v>0</v>
      </c>
      <c r="CA164" s="14">
        <f t="shared" si="210"/>
        <v>0</v>
      </c>
      <c r="CB164" s="14">
        <f t="shared" si="211"/>
        <v>0</v>
      </c>
      <c r="CC164" s="14">
        <f t="shared" si="212"/>
        <v>0</v>
      </c>
      <c r="CE164" s="56">
        <f t="shared" si="213"/>
        <v>0</v>
      </c>
      <c r="CF164" s="14">
        <f>Szilv($BU$2,Eredmény!$H$3,BV164)</f>
        <v>0</v>
      </c>
      <c r="CG164" s="14">
        <f t="shared" si="214"/>
        <v>0</v>
      </c>
      <c r="CH164" s="14">
        <f t="shared" si="215"/>
        <v>0</v>
      </c>
      <c r="CK164" s="14">
        <f>IF($CJ$2=Alapadat!$P164,Alapadat!$Q164,0)</f>
        <v>0</v>
      </c>
      <c r="CL164" s="14">
        <f>IF($CJ$2=Alapadat!$P164,Alapadat!$R164,0)</f>
        <v>0</v>
      </c>
      <c r="CM164" s="14">
        <f t="shared" si="216"/>
        <v>0</v>
      </c>
      <c r="CN164" s="14">
        <f t="shared" si="217"/>
        <v>0</v>
      </c>
      <c r="CO164" s="14">
        <f t="shared" si="218"/>
        <v>0</v>
      </c>
      <c r="CP164" s="14">
        <f t="shared" si="219"/>
        <v>0</v>
      </c>
      <c r="CQ164" s="14">
        <f t="shared" si="220"/>
        <v>0</v>
      </c>
      <c r="CR164" s="14">
        <f t="shared" si="221"/>
        <v>0</v>
      </c>
      <c r="CT164" s="56">
        <f t="shared" si="222"/>
        <v>0</v>
      </c>
      <c r="CU164" s="14">
        <f>Szilv($CJ$2,Eredmény!$H$3,CK164)</f>
        <v>0</v>
      </c>
      <c r="CV164" s="14">
        <f t="shared" si="223"/>
        <v>0</v>
      </c>
      <c r="CW164" s="14">
        <f t="shared" si="224"/>
        <v>0</v>
      </c>
      <c r="CZ164" s="14">
        <f>IF($CY$2=Alapadat!$P164,Alapadat!$Q164,0)</f>
        <v>0</v>
      </c>
      <c r="DA164" s="14">
        <f>IF($CY$2=Alapadat!$P164,Alapadat!$R164,0)</f>
        <v>0</v>
      </c>
      <c r="DB164" s="14">
        <f t="shared" si="225"/>
        <v>0</v>
      </c>
      <c r="DC164" s="14">
        <f t="shared" si="226"/>
        <v>0</v>
      </c>
      <c r="DD164" s="14">
        <f t="shared" si="227"/>
        <v>0</v>
      </c>
      <c r="DE164" s="14">
        <f t="shared" si="228"/>
        <v>0</v>
      </c>
      <c r="DF164" s="14">
        <f t="shared" si="229"/>
        <v>0</v>
      </c>
      <c r="DG164" s="14">
        <f t="shared" si="230"/>
        <v>0</v>
      </c>
      <c r="DI164" s="56">
        <f t="shared" si="231"/>
        <v>0</v>
      </c>
      <c r="DJ164" s="14">
        <f>Szilv($CY$2,Eredmény!$H$3,CZ164)</f>
        <v>0</v>
      </c>
      <c r="DK164" s="14">
        <f t="shared" si="232"/>
        <v>0</v>
      </c>
      <c r="DL164" s="14">
        <f t="shared" si="233"/>
        <v>0</v>
      </c>
      <c r="DO164" s="14">
        <f>IF($DN$2=Alapadat!$P164,Alapadat!$Q164,0)</f>
        <v>0</v>
      </c>
      <c r="DP164" s="14">
        <f>IF($DN$2=Alapadat!$P164,Alapadat!$R164,0)</f>
        <v>0</v>
      </c>
      <c r="DQ164" s="14">
        <f t="shared" si="234"/>
        <v>0</v>
      </c>
      <c r="DR164" s="14">
        <f t="shared" si="235"/>
        <v>0</v>
      </c>
      <c r="DS164" s="14">
        <f t="shared" si="236"/>
        <v>0</v>
      </c>
      <c r="DT164" s="14">
        <f t="shared" si="237"/>
        <v>0</v>
      </c>
      <c r="DU164" s="14">
        <f t="shared" si="238"/>
        <v>0</v>
      </c>
      <c r="DV164" s="14">
        <f t="shared" si="239"/>
        <v>0</v>
      </c>
      <c r="DX164" s="56">
        <f t="shared" si="240"/>
        <v>0</v>
      </c>
      <c r="DY164" s="14">
        <f>Szilv($DN$2,Eredmény!$H$3,DO164)</f>
        <v>0</v>
      </c>
      <c r="DZ164" s="14">
        <f t="shared" si="241"/>
        <v>0</v>
      </c>
      <c r="EA164" s="14">
        <f t="shared" si="242"/>
        <v>0</v>
      </c>
    </row>
    <row r="165" spans="2:131">
      <c r="B165" s="14">
        <f>IF($A$2=Alapadat!$P165,Alapadat!$Q165,0)</f>
        <v>0</v>
      </c>
      <c r="C165" s="14">
        <f>IF($A$2=Alapadat!$P165,Alapadat!$R165,0)</f>
        <v>0</v>
      </c>
      <c r="D165" s="14">
        <f t="shared" si="163"/>
        <v>0</v>
      </c>
      <c r="E165" s="14">
        <f t="shared" si="164"/>
        <v>0</v>
      </c>
      <c r="F165" s="14">
        <f t="shared" si="165"/>
        <v>0</v>
      </c>
      <c r="G165" s="14">
        <f t="shared" si="166"/>
        <v>0</v>
      </c>
      <c r="H165" s="14">
        <f t="shared" si="167"/>
        <v>0</v>
      </c>
      <c r="I165" s="14">
        <f t="shared" si="168"/>
        <v>0</v>
      </c>
      <c r="L165" s="56">
        <f t="shared" si="169"/>
        <v>0</v>
      </c>
      <c r="M165" s="14">
        <f>Szilv($A$2,Eredmény!$H$3,B165)</f>
        <v>0</v>
      </c>
      <c r="N165" s="14">
        <f t="shared" si="170"/>
        <v>0</v>
      </c>
      <c r="O165" s="14">
        <f t="shared" si="171"/>
        <v>0</v>
      </c>
      <c r="Q165" s="14">
        <f>IF($P$2=Alapadat!$P165,Alapadat!$Q165,0)</f>
        <v>0</v>
      </c>
      <c r="R165" s="14">
        <f>IF($P$2=Alapadat!$P165,Alapadat!$R165,0)</f>
        <v>0</v>
      </c>
      <c r="S165" s="14">
        <f t="shared" si="172"/>
        <v>0</v>
      </c>
      <c r="T165" s="14">
        <f t="shared" si="173"/>
        <v>0</v>
      </c>
      <c r="U165" s="14">
        <f t="shared" si="174"/>
        <v>0</v>
      </c>
      <c r="V165" s="14">
        <f t="shared" si="175"/>
        <v>0</v>
      </c>
      <c r="W165" s="14">
        <f t="shared" si="176"/>
        <v>0</v>
      </c>
      <c r="X165" s="14">
        <f t="shared" si="177"/>
        <v>0</v>
      </c>
      <c r="Z165" s="56">
        <f t="shared" si="243"/>
        <v>0</v>
      </c>
      <c r="AA165" s="14">
        <f>Szilv($P$2,Eredmény!$H$3,Q165)</f>
        <v>0</v>
      </c>
      <c r="AB165" s="14">
        <f t="shared" si="178"/>
        <v>0</v>
      </c>
      <c r="AC165" s="14">
        <f t="shared" si="179"/>
        <v>0</v>
      </c>
      <c r="AE165" s="14">
        <f>IF($AD$2=Alapadat!$P165,Alapadat!$Q165,0)</f>
        <v>0</v>
      </c>
      <c r="AF165" s="14">
        <f>IF($AD$2=Alapadat!$P165,Alapadat!$R165,0)</f>
        <v>0</v>
      </c>
      <c r="AG165" s="14">
        <f t="shared" si="180"/>
        <v>0</v>
      </c>
      <c r="AH165" s="14">
        <f t="shared" si="181"/>
        <v>0</v>
      </c>
      <c r="AI165" s="14">
        <f t="shared" si="182"/>
        <v>0</v>
      </c>
      <c r="AJ165" s="14">
        <f t="shared" si="183"/>
        <v>0</v>
      </c>
      <c r="AK165" s="14">
        <f t="shared" si="184"/>
        <v>0</v>
      </c>
      <c r="AL165" s="14">
        <f t="shared" si="185"/>
        <v>0</v>
      </c>
      <c r="AN165" s="56">
        <f t="shared" si="186"/>
        <v>0</v>
      </c>
      <c r="AO165" s="14">
        <f>Szilv($AD$2,Eredmény!$H$3,AE165)</f>
        <v>0</v>
      </c>
      <c r="AP165" s="14">
        <f t="shared" si="187"/>
        <v>0</v>
      </c>
      <c r="AQ165" s="14">
        <f t="shared" si="188"/>
        <v>0</v>
      </c>
      <c r="AS165" s="14">
        <f>IF($AR$2=Alapadat!$P165,Alapadat!$Q165,0)</f>
        <v>0</v>
      </c>
      <c r="AT165" s="14">
        <f>IF($AR$2=Alapadat!$P165,Alapadat!$R165,0)</f>
        <v>0</v>
      </c>
      <c r="AU165" s="14">
        <f t="shared" si="189"/>
        <v>0</v>
      </c>
      <c r="AV165" s="14">
        <f t="shared" si="190"/>
        <v>0</v>
      </c>
      <c r="AW165" s="14">
        <f t="shared" si="191"/>
        <v>0</v>
      </c>
      <c r="AX165" s="14">
        <f t="shared" si="192"/>
        <v>0</v>
      </c>
      <c r="AY165" s="14">
        <f t="shared" si="193"/>
        <v>0</v>
      </c>
      <c r="AZ165" s="14">
        <f t="shared" si="194"/>
        <v>0</v>
      </c>
      <c r="BB165" s="56">
        <f t="shared" si="195"/>
        <v>0</v>
      </c>
      <c r="BC165" s="14">
        <f>Szilv($AR$2,Eredmény!$H$3,AS165)</f>
        <v>0</v>
      </c>
      <c r="BD165" s="14">
        <f t="shared" si="196"/>
        <v>0</v>
      </c>
      <c r="BE165" s="14">
        <f t="shared" si="197"/>
        <v>0</v>
      </c>
      <c r="BG165" s="14">
        <f>IF($BF$2=Alapadat!$P165,Alapadat!$Q165,0)</f>
        <v>0</v>
      </c>
      <c r="BH165" s="14">
        <f>IF($BF$2=Alapadat!$P165,Alapadat!$R165,0)</f>
        <v>0</v>
      </c>
      <c r="BI165" s="14">
        <f t="shared" si="198"/>
        <v>0</v>
      </c>
      <c r="BJ165" s="14">
        <f t="shared" si="199"/>
        <v>0</v>
      </c>
      <c r="BK165" s="14">
        <f t="shared" si="200"/>
        <v>0</v>
      </c>
      <c r="BL165" s="14">
        <f t="shared" si="201"/>
        <v>0</v>
      </c>
      <c r="BM165" s="14">
        <f t="shared" si="202"/>
        <v>0</v>
      </c>
      <c r="BN165" s="14">
        <f t="shared" si="203"/>
        <v>0</v>
      </c>
      <c r="BP165" s="56">
        <f t="shared" si="204"/>
        <v>0</v>
      </c>
      <c r="BQ165" s="14">
        <f>Szilv($BF$2,Eredmény!$H$3,BG165)</f>
        <v>0</v>
      </c>
      <c r="BR165" s="14">
        <f t="shared" si="205"/>
        <v>0</v>
      </c>
      <c r="BS165" s="14">
        <f t="shared" si="206"/>
        <v>0</v>
      </c>
      <c r="BV165" s="14">
        <f>IF($BU$2=Alapadat!$P165,Alapadat!$Q165,0)</f>
        <v>0</v>
      </c>
      <c r="BW165" s="14">
        <f>IF($BU$2=Alapadat!$P165,Alapadat!$R165,0)</f>
        <v>0</v>
      </c>
      <c r="BX165" s="14">
        <f t="shared" si="207"/>
        <v>0</v>
      </c>
      <c r="BY165" s="14">
        <f t="shared" si="208"/>
        <v>0</v>
      </c>
      <c r="BZ165" s="14">
        <f t="shared" si="209"/>
        <v>0</v>
      </c>
      <c r="CA165" s="14">
        <f t="shared" si="210"/>
        <v>0</v>
      </c>
      <c r="CB165" s="14">
        <f t="shared" si="211"/>
        <v>0</v>
      </c>
      <c r="CC165" s="14">
        <f t="shared" si="212"/>
        <v>0</v>
      </c>
      <c r="CE165" s="56">
        <f t="shared" si="213"/>
        <v>0</v>
      </c>
      <c r="CF165" s="14">
        <f>Szilv($BU$2,Eredmény!$H$3,BV165)</f>
        <v>0</v>
      </c>
      <c r="CG165" s="14">
        <f t="shared" si="214"/>
        <v>0</v>
      </c>
      <c r="CH165" s="14">
        <f t="shared" si="215"/>
        <v>0</v>
      </c>
      <c r="CK165" s="14">
        <f>IF($CJ$2=Alapadat!$P165,Alapadat!$Q165,0)</f>
        <v>0</v>
      </c>
      <c r="CL165" s="14">
        <f>IF($CJ$2=Alapadat!$P165,Alapadat!$R165,0)</f>
        <v>0</v>
      </c>
      <c r="CM165" s="14">
        <f t="shared" si="216"/>
        <v>0</v>
      </c>
      <c r="CN165" s="14">
        <f t="shared" si="217"/>
        <v>0</v>
      </c>
      <c r="CO165" s="14">
        <f t="shared" si="218"/>
        <v>0</v>
      </c>
      <c r="CP165" s="14">
        <f t="shared" si="219"/>
        <v>0</v>
      </c>
      <c r="CQ165" s="14">
        <f t="shared" si="220"/>
        <v>0</v>
      </c>
      <c r="CR165" s="14">
        <f t="shared" si="221"/>
        <v>0</v>
      </c>
      <c r="CT165" s="56">
        <f t="shared" si="222"/>
        <v>0</v>
      </c>
      <c r="CU165" s="14">
        <f>Szilv($CJ$2,Eredmény!$H$3,CK165)</f>
        <v>0</v>
      </c>
      <c r="CV165" s="14">
        <f t="shared" si="223"/>
        <v>0</v>
      </c>
      <c r="CW165" s="14">
        <f t="shared" si="224"/>
        <v>0</v>
      </c>
      <c r="CZ165" s="14">
        <f>IF($CY$2=Alapadat!$P165,Alapadat!$Q165,0)</f>
        <v>0</v>
      </c>
      <c r="DA165" s="14">
        <f>IF($CY$2=Alapadat!$P165,Alapadat!$R165,0)</f>
        <v>0</v>
      </c>
      <c r="DB165" s="14">
        <f t="shared" si="225"/>
        <v>0</v>
      </c>
      <c r="DC165" s="14">
        <f t="shared" si="226"/>
        <v>0</v>
      </c>
      <c r="DD165" s="14">
        <f t="shared" si="227"/>
        <v>0</v>
      </c>
      <c r="DE165" s="14">
        <f t="shared" si="228"/>
        <v>0</v>
      </c>
      <c r="DF165" s="14">
        <f t="shared" si="229"/>
        <v>0</v>
      </c>
      <c r="DG165" s="14">
        <f t="shared" si="230"/>
        <v>0</v>
      </c>
      <c r="DI165" s="56">
        <f t="shared" si="231"/>
        <v>0</v>
      </c>
      <c r="DJ165" s="14">
        <f>Szilv($CY$2,Eredmény!$H$3,CZ165)</f>
        <v>0</v>
      </c>
      <c r="DK165" s="14">
        <f t="shared" si="232"/>
        <v>0</v>
      </c>
      <c r="DL165" s="14">
        <f t="shared" si="233"/>
        <v>0</v>
      </c>
      <c r="DO165" s="14">
        <f>IF($DN$2=Alapadat!$P165,Alapadat!$Q165,0)</f>
        <v>0</v>
      </c>
      <c r="DP165" s="14">
        <f>IF($DN$2=Alapadat!$P165,Alapadat!$R165,0)</f>
        <v>0</v>
      </c>
      <c r="DQ165" s="14">
        <f t="shared" si="234"/>
        <v>0</v>
      </c>
      <c r="DR165" s="14">
        <f t="shared" si="235"/>
        <v>0</v>
      </c>
      <c r="DS165" s="14">
        <f t="shared" si="236"/>
        <v>0</v>
      </c>
      <c r="DT165" s="14">
        <f t="shared" si="237"/>
        <v>0</v>
      </c>
      <c r="DU165" s="14">
        <f t="shared" si="238"/>
        <v>0</v>
      </c>
      <c r="DV165" s="14">
        <f t="shared" si="239"/>
        <v>0</v>
      </c>
      <c r="DX165" s="56">
        <f t="shared" si="240"/>
        <v>0</v>
      </c>
      <c r="DY165" s="14">
        <f>Szilv($DN$2,Eredmény!$H$3,DO165)</f>
        <v>0</v>
      </c>
      <c r="DZ165" s="14">
        <f t="shared" si="241"/>
        <v>0</v>
      </c>
      <c r="EA165" s="14">
        <f t="shared" si="242"/>
        <v>0</v>
      </c>
    </row>
    <row r="166" spans="2:131">
      <c r="B166" s="14">
        <f>IF($A$2=Alapadat!$P166,Alapadat!$Q166,0)</f>
        <v>0</v>
      </c>
      <c r="C166" s="14">
        <f>IF($A$2=Alapadat!$P166,Alapadat!$R166,0)</f>
        <v>0</v>
      </c>
      <c r="D166" s="14">
        <f t="shared" si="163"/>
        <v>0</v>
      </c>
      <c r="E166" s="14">
        <f t="shared" si="164"/>
        <v>0</v>
      </c>
      <c r="F166" s="14">
        <f t="shared" si="165"/>
        <v>0</v>
      </c>
      <c r="G166" s="14">
        <f t="shared" si="166"/>
        <v>0</v>
      </c>
      <c r="H166" s="14">
        <f t="shared" si="167"/>
        <v>0</v>
      </c>
      <c r="I166" s="14">
        <f t="shared" si="168"/>
        <v>0</v>
      </c>
      <c r="L166" s="56">
        <f t="shared" si="169"/>
        <v>0</v>
      </c>
      <c r="M166" s="14">
        <f>Szilv($A$2,Eredmény!$H$3,B166)</f>
        <v>0</v>
      </c>
      <c r="N166" s="14">
        <f t="shared" si="170"/>
        <v>0</v>
      </c>
      <c r="O166" s="14">
        <f t="shared" si="171"/>
        <v>0</v>
      </c>
      <c r="Q166" s="14">
        <f>IF($P$2=Alapadat!$P166,Alapadat!$Q166,0)</f>
        <v>0</v>
      </c>
      <c r="R166" s="14">
        <f>IF($P$2=Alapadat!$P166,Alapadat!$R166,0)</f>
        <v>0</v>
      </c>
      <c r="S166" s="14">
        <f t="shared" si="172"/>
        <v>0</v>
      </c>
      <c r="T166" s="14">
        <f t="shared" si="173"/>
        <v>0</v>
      </c>
      <c r="U166" s="14">
        <f t="shared" si="174"/>
        <v>0</v>
      </c>
      <c r="V166" s="14">
        <f t="shared" si="175"/>
        <v>0</v>
      </c>
      <c r="W166" s="14">
        <f t="shared" si="176"/>
        <v>0</v>
      </c>
      <c r="X166" s="14">
        <f t="shared" si="177"/>
        <v>0</v>
      </c>
      <c r="Z166" s="56">
        <f t="shared" si="243"/>
        <v>0</v>
      </c>
      <c r="AA166" s="14">
        <f>Szilv($P$2,Eredmény!$H$3,Q166)</f>
        <v>0</v>
      </c>
      <c r="AB166" s="14">
        <f t="shared" si="178"/>
        <v>0</v>
      </c>
      <c r="AC166" s="14">
        <f t="shared" si="179"/>
        <v>0</v>
      </c>
      <c r="AE166" s="14">
        <f>IF($AD$2=Alapadat!$P166,Alapadat!$Q166,0)</f>
        <v>0</v>
      </c>
      <c r="AF166" s="14">
        <f>IF($AD$2=Alapadat!$P166,Alapadat!$R166,0)</f>
        <v>0</v>
      </c>
      <c r="AG166" s="14">
        <f t="shared" si="180"/>
        <v>0</v>
      </c>
      <c r="AH166" s="14">
        <f t="shared" si="181"/>
        <v>0</v>
      </c>
      <c r="AI166" s="14">
        <f t="shared" si="182"/>
        <v>0</v>
      </c>
      <c r="AJ166" s="14">
        <f t="shared" si="183"/>
        <v>0</v>
      </c>
      <c r="AK166" s="14">
        <f t="shared" si="184"/>
        <v>0</v>
      </c>
      <c r="AL166" s="14">
        <f t="shared" si="185"/>
        <v>0</v>
      </c>
      <c r="AN166" s="56">
        <f t="shared" si="186"/>
        <v>0</v>
      </c>
      <c r="AO166" s="14">
        <f>Szilv($AD$2,Eredmény!$H$3,AE166)</f>
        <v>0</v>
      </c>
      <c r="AP166" s="14">
        <f t="shared" si="187"/>
        <v>0</v>
      </c>
      <c r="AQ166" s="14">
        <f t="shared" si="188"/>
        <v>0</v>
      </c>
      <c r="AS166" s="14">
        <f>IF($AR$2=Alapadat!$P166,Alapadat!$Q166,0)</f>
        <v>0</v>
      </c>
      <c r="AT166" s="14">
        <f>IF($AR$2=Alapadat!$P166,Alapadat!$R166,0)</f>
        <v>0</v>
      </c>
      <c r="AU166" s="14">
        <f t="shared" si="189"/>
        <v>0</v>
      </c>
      <c r="AV166" s="14">
        <f t="shared" si="190"/>
        <v>0</v>
      </c>
      <c r="AW166" s="14">
        <f t="shared" si="191"/>
        <v>0</v>
      </c>
      <c r="AX166" s="14">
        <f t="shared" si="192"/>
        <v>0</v>
      </c>
      <c r="AY166" s="14">
        <f t="shared" si="193"/>
        <v>0</v>
      </c>
      <c r="AZ166" s="14">
        <f t="shared" si="194"/>
        <v>0</v>
      </c>
      <c r="BB166" s="56">
        <f t="shared" si="195"/>
        <v>0</v>
      </c>
      <c r="BC166" s="14">
        <f>Szilv($AR$2,Eredmény!$H$3,AS166)</f>
        <v>0</v>
      </c>
      <c r="BD166" s="14">
        <f t="shared" si="196"/>
        <v>0</v>
      </c>
      <c r="BE166" s="14">
        <f t="shared" si="197"/>
        <v>0</v>
      </c>
      <c r="BG166" s="14">
        <f>IF($BF$2=Alapadat!$P166,Alapadat!$Q166,0)</f>
        <v>0</v>
      </c>
      <c r="BH166" s="14">
        <f>IF($BF$2=Alapadat!$P166,Alapadat!$R166,0)</f>
        <v>0</v>
      </c>
      <c r="BI166" s="14">
        <f t="shared" si="198"/>
        <v>0</v>
      </c>
      <c r="BJ166" s="14">
        <f t="shared" si="199"/>
        <v>0</v>
      </c>
      <c r="BK166" s="14">
        <f t="shared" si="200"/>
        <v>0</v>
      </c>
      <c r="BL166" s="14">
        <f t="shared" si="201"/>
        <v>0</v>
      </c>
      <c r="BM166" s="14">
        <f t="shared" si="202"/>
        <v>0</v>
      </c>
      <c r="BN166" s="14">
        <f t="shared" si="203"/>
        <v>0</v>
      </c>
      <c r="BP166" s="56">
        <f t="shared" si="204"/>
        <v>0</v>
      </c>
      <c r="BQ166" s="14">
        <f>Szilv($BF$2,Eredmény!$H$3,BG166)</f>
        <v>0</v>
      </c>
      <c r="BR166" s="14">
        <f t="shared" si="205"/>
        <v>0</v>
      </c>
      <c r="BS166" s="14">
        <f t="shared" si="206"/>
        <v>0</v>
      </c>
      <c r="BV166" s="14">
        <f>IF($BU$2=Alapadat!$P166,Alapadat!$Q166,0)</f>
        <v>0</v>
      </c>
      <c r="BW166" s="14">
        <f>IF($BU$2=Alapadat!$P166,Alapadat!$R166,0)</f>
        <v>0</v>
      </c>
      <c r="BX166" s="14">
        <f t="shared" si="207"/>
        <v>0</v>
      </c>
      <c r="BY166" s="14">
        <f t="shared" si="208"/>
        <v>0</v>
      </c>
      <c r="BZ166" s="14">
        <f t="shared" si="209"/>
        <v>0</v>
      </c>
      <c r="CA166" s="14">
        <f t="shared" si="210"/>
        <v>0</v>
      </c>
      <c r="CB166" s="14">
        <f t="shared" si="211"/>
        <v>0</v>
      </c>
      <c r="CC166" s="14">
        <f t="shared" si="212"/>
        <v>0</v>
      </c>
      <c r="CE166" s="56">
        <f t="shared" si="213"/>
        <v>0</v>
      </c>
      <c r="CF166" s="14">
        <f>Szilv($BU$2,Eredmény!$H$3,BV166)</f>
        <v>0</v>
      </c>
      <c r="CG166" s="14">
        <f t="shared" si="214"/>
        <v>0</v>
      </c>
      <c r="CH166" s="14">
        <f t="shared" si="215"/>
        <v>0</v>
      </c>
      <c r="CK166" s="14">
        <f>IF($CJ$2=Alapadat!$P166,Alapadat!$Q166,0)</f>
        <v>0</v>
      </c>
      <c r="CL166" s="14">
        <f>IF($CJ$2=Alapadat!$P166,Alapadat!$R166,0)</f>
        <v>0</v>
      </c>
      <c r="CM166" s="14">
        <f t="shared" si="216"/>
        <v>0</v>
      </c>
      <c r="CN166" s="14">
        <f t="shared" si="217"/>
        <v>0</v>
      </c>
      <c r="CO166" s="14">
        <f t="shared" si="218"/>
        <v>0</v>
      </c>
      <c r="CP166" s="14">
        <f t="shared" si="219"/>
        <v>0</v>
      </c>
      <c r="CQ166" s="14">
        <f t="shared" si="220"/>
        <v>0</v>
      </c>
      <c r="CR166" s="14">
        <f t="shared" si="221"/>
        <v>0</v>
      </c>
      <c r="CT166" s="56">
        <f t="shared" si="222"/>
        <v>0</v>
      </c>
      <c r="CU166" s="14">
        <f>Szilv($CJ$2,Eredmény!$H$3,CK166)</f>
        <v>0</v>
      </c>
      <c r="CV166" s="14">
        <f t="shared" si="223"/>
        <v>0</v>
      </c>
      <c r="CW166" s="14">
        <f t="shared" si="224"/>
        <v>0</v>
      </c>
      <c r="CZ166" s="14">
        <f>IF($CY$2=Alapadat!$P166,Alapadat!$Q166,0)</f>
        <v>0</v>
      </c>
      <c r="DA166" s="14">
        <f>IF($CY$2=Alapadat!$P166,Alapadat!$R166,0)</f>
        <v>0</v>
      </c>
      <c r="DB166" s="14">
        <f t="shared" si="225"/>
        <v>0</v>
      </c>
      <c r="DC166" s="14">
        <f t="shared" si="226"/>
        <v>0</v>
      </c>
      <c r="DD166" s="14">
        <f t="shared" si="227"/>
        <v>0</v>
      </c>
      <c r="DE166" s="14">
        <f t="shared" si="228"/>
        <v>0</v>
      </c>
      <c r="DF166" s="14">
        <f t="shared" si="229"/>
        <v>0</v>
      </c>
      <c r="DG166" s="14">
        <f t="shared" si="230"/>
        <v>0</v>
      </c>
      <c r="DI166" s="56">
        <f t="shared" si="231"/>
        <v>0</v>
      </c>
      <c r="DJ166" s="14">
        <f>Szilv($CY$2,Eredmény!$H$3,CZ166)</f>
        <v>0</v>
      </c>
      <c r="DK166" s="14">
        <f t="shared" si="232"/>
        <v>0</v>
      </c>
      <c r="DL166" s="14">
        <f t="shared" si="233"/>
        <v>0</v>
      </c>
      <c r="DO166" s="14">
        <f>IF($DN$2=Alapadat!$P166,Alapadat!$Q166,0)</f>
        <v>0</v>
      </c>
      <c r="DP166" s="14">
        <f>IF($DN$2=Alapadat!$P166,Alapadat!$R166,0)</f>
        <v>0</v>
      </c>
      <c r="DQ166" s="14">
        <f t="shared" si="234"/>
        <v>0</v>
      </c>
      <c r="DR166" s="14">
        <f t="shared" si="235"/>
        <v>0</v>
      </c>
      <c r="DS166" s="14">
        <f t="shared" si="236"/>
        <v>0</v>
      </c>
      <c r="DT166" s="14">
        <f t="shared" si="237"/>
        <v>0</v>
      </c>
      <c r="DU166" s="14">
        <f t="shared" si="238"/>
        <v>0</v>
      </c>
      <c r="DV166" s="14">
        <f t="shared" si="239"/>
        <v>0</v>
      </c>
      <c r="DX166" s="56">
        <f t="shared" si="240"/>
        <v>0</v>
      </c>
      <c r="DY166" s="14">
        <f>Szilv($DN$2,Eredmény!$H$3,DO166)</f>
        <v>0</v>
      </c>
      <c r="DZ166" s="14">
        <f t="shared" si="241"/>
        <v>0</v>
      </c>
      <c r="EA166" s="14">
        <f t="shared" si="242"/>
        <v>0</v>
      </c>
    </row>
    <row r="167" spans="2:131">
      <c r="B167" s="14">
        <f>IF($A$2=Alapadat!$P167,Alapadat!$Q167,0)</f>
        <v>0</v>
      </c>
      <c r="C167" s="14">
        <f>IF($A$2=Alapadat!$P167,Alapadat!$R167,0)</f>
        <v>0</v>
      </c>
      <c r="D167" s="14">
        <f t="shared" si="163"/>
        <v>0</v>
      </c>
      <c r="E167" s="14">
        <f t="shared" si="164"/>
        <v>0</v>
      </c>
      <c r="F167" s="14">
        <f t="shared" si="165"/>
        <v>0</v>
      </c>
      <c r="G167" s="14">
        <f t="shared" si="166"/>
        <v>0</v>
      </c>
      <c r="H167" s="14">
        <f t="shared" si="167"/>
        <v>0</v>
      </c>
      <c r="I167" s="14">
        <f t="shared" si="168"/>
        <v>0</v>
      </c>
      <c r="L167" s="56">
        <f t="shared" si="169"/>
        <v>0</v>
      </c>
      <c r="M167" s="14">
        <f>Szilv($A$2,Eredmény!$H$3,B167)</f>
        <v>0</v>
      </c>
      <c r="N167" s="14">
        <f t="shared" si="170"/>
        <v>0</v>
      </c>
      <c r="O167" s="14">
        <f t="shared" si="171"/>
        <v>0</v>
      </c>
      <c r="Q167" s="14">
        <f>IF($P$2=Alapadat!$P167,Alapadat!$Q167,0)</f>
        <v>0</v>
      </c>
      <c r="R167" s="14">
        <f>IF($P$2=Alapadat!$P167,Alapadat!$R167,0)</f>
        <v>0</v>
      </c>
      <c r="S167" s="14">
        <f t="shared" si="172"/>
        <v>0</v>
      </c>
      <c r="T167" s="14">
        <f t="shared" si="173"/>
        <v>0</v>
      </c>
      <c r="U167" s="14">
        <f t="shared" si="174"/>
        <v>0</v>
      </c>
      <c r="V167" s="14">
        <f t="shared" si="175"/>
        <v>0</v>
      </c>
      <c r="W167" s="14">
        <f t="shared" si="176"/>
        <v>0</v>
      </c>
      <c r="X167" s="14">
        <f t="shared" si="177"/>
        <v>0</v>
      </c>
      <c r="Z167" s="56">
        <f t="shared" si="243"/>
        <v>0</v>
      </c>
      <c r="AA167" s="14">
        <f>Szilv($P$2,Eredmény!$H$3,Q167)</f>
        <v>0</v>
      </c>
      <c r="AB167" s="14">
        <f t="shared" si="178"/>
        <v>0</v>
      </c>
      <c r="AC167" s="14">
        <f t="shared" si="179"/>
        <v>0</v>
      </c>
      <c r="AE167" s="14">
        <f>IF($AD$2=Alapadat!$P167,Alapadat!$Q167,0)</f>
        <v>0</v>
      </c>
      <c r="AF167" s="14">
        <f>IF($AD$2=Alapadat!$P167,Alapadat!$R167,0)</f>
        <v>0</v>
      </c>
      <c r="AG167" s="14">
        <f t="shared" si="180"/>
        <v>0</v>
      </c>
      <c r="AH167" s="14">
        <f t="shared" si="181"/>
        <v>0</v>
      </c>
      <c r="AI167" s="14">
        <f t="shared" si="182"/>
        <v>0</v>
      </c>
      <c r="AJ167" s="14">
        <f t="shared" si="183"/>
        <v>0</v>
      </c>
      <c r="AK167" s="14">
        <f t="shared" si="184"/>
        <v>0</v>
      </c>
      <c r="AL167" s="14">
        <f t="shared" si="185"/>
        <v>0</v>
      </c>
      <c r="AN167" s="56">
        <f t="shared" si="186"/>
        <v>0</v>
      </c>
      <c r="AO167" s="14">
        <f>Szilv($AD$2,Eredmény!$H$3,AE167)</f>
        <v>0</v>
      </c>
      <c r="AP167" s="14">
        <f t="shared" si="187"/>
        <v>0</v>
      </c>
      <c r="AQ167" s="14">
        <f t="shared" si="188"/>
        <v>0</v>
      </c>
      <c r="AS167" s="14">
        <f>IF($AR$2=Alapadat!$P167,Alapadat!$Q167,0)</f>
        <v>0</v>
      </c>
      <c r="AT167" s="14">
        <f>IF($AR$2=Alapadat!$P167,Alapadat!$R167,0)</f>
        <v>0</v>
      </c>
      <c r="AU167" s="14">
        <f t="shared" si="189"/>
        <v>0</v>
      </c>
      <c r="AV167" s="14">
        <f t="shared" si="190"/>
        <v>0</v>
      </c>
      <c r="AW167" s="14">
        <f t="shared" si="191"/>
        <v>0</v>
      </c>
      <c r="AX167" s="14">
        <f t="shared" si="192"/>
        <v>0</v>
      </c>
      <c r="AY167" s="14">
        <f t="shared" si="193"/>
        <v>0</v>
      </c>
      <c r="AZ167" s="14">
        <f t="shared" si="194"/>
        <v>0</v>
      </c>
      <c r="BB167" s="56">
        <f t="shared" si="195"/>
        <v>0</v>
      </c>
      <c r="BC167" s="14">
        <f>Szilv($AR$2,Eredmény!$H$3,AS167)</f>
        <v>0</v>
      </c>
      <c r="BD167" s="14">
        <f t="shared" si="196"/>
        <v>0</v>
      </c>
      <c r="BE167" s="14">
        <f t="shared" si="197"/>
        <v>0</v>
      </c>
      <c r="BG167" s="14">
        <f>IF($BF$2=Alapadat!$P167,Alapadat!$Q167,0)</f>
        <v>0</v>
      </c>
      <c r="BH167" s="14">
        <f>IF($BF$2=Alapadat!$P167,Alapadat!$R167,0)</f>
        <v>0</v>
      </c>
      <c r="BI167" s="14">
        <f t="shared" si="198"/>
        <v>0</v>
      </c>
      <c r="BJ167" s="14">
        <f t="shared" si="199"/>
        <v>0</v>
      </c>
      <c r="BK167" s="14">
        <f t="shared" si="200"/>
        <v>0</v>
      </c>
      <c r="BL167" s="14">
        <f t="shared" si="201"/>
        <v>0</v>
      </c>
      <c r="BM167" s="14">
        <f t="shared" si="202"/>
        <v>0</v>
      </c>
      <c r="BN167" s="14">
        <f t="shared" si="203"/>
        <v>0</v>
      </c>
      <c r="BP167" s="56">
        <f t="shared" si="204"/>
        <v>0</v>
      </c>
      <c r="BQ167" s="14">
        <f>Szilv($BF$2,Eredmény!$H$3,BG167)</f>
        <v>0</v>
      </c>
      <c r="BR167" s="14">
        <f t="shared" si="205"/>
        <v>0</v>
      </c>
      <c r="BS167" s="14">
        <f t="shared" si="206"/>
        <v>0</v>
      </c>
      <c r="BV167" s="14">
        <f>IF($BU$2=Alapadat!$P167,Alapadat!$Q167,0)</f>
        <v>0</v>
      </c>
      <c r="BW167" s="14">
        <f>IF($BU$2=Alapadat!$P167,Alapadat!$R167,0)</f>
        <v>0</v>
      </c>
      <c r="BX167" s="14">
        <f t="shared" si="207"/>
        <v>0</v>
      </c>
      <c r="BY167" s="14">
        <f t="shared" si="208"/>
        <v>0</v>
      </c>
      <c r="BZ167" s="14">
        <f t="shared" si="209"/>
        <v>0</v>
      </c>
      <c r="CA167" s="14">
        <f t="shared" si="210"/>
        <v>0</v>
      </c>
      <c r="CB167" s="14">
        <f t="shared" si="211"/>
        <v>0</v>
      </c>
      <c r="CC167" s="14">
        <f t="shared" si="212"/>
        <v>0</v>
      </c>
      <c r="CE167" s="56">
        <f t="shared" si="213"/>
        <v>0</v>
      </c>
      <c r="CF167" s="14">
        <f>Szilv($BU$2,Eredmény!$H$3,BV167)</f>
        <v>0</v>
      </c>
      <c r="CG167" s="14">
        <f t="shared" si="214"/>
        <v>0</v>
      </c>
      <c r="CH167" s="14">
        <f t="shared" si="215"/>
        <v>0</v>
      </c>
      <c r="CK167" s="14">
        <f>IF($CJ$2=Alapadat!$P167,Alapadat!$Q167,0)</f>
        <v>0</v>
      </c>
      <c r="CL167" s="14">
        <f>IF($CJ$2=Alapadat!$P167,Alapadat!$R167,0)</f>
        <v>0</v>
      </c>
      <c r="CM167" s="14">
        <f t="shared" si="216"/>
        <v>0</v>
      </c>
      <c r="CN167" s="14">
        <f t="shared" si="217"/>
        <v>0</v>
      </c>
      <c r="CO167" s="14">
        <f t="shared" si="218"/>
        <v>0</v>
      </c>
      <c r="CP167" s="14">
        <f t="shared" si="219"/>
        <v>0</v>
      </c>
      <c r="CQ167" s="14">
        <f t="shared" si="220"/>
        <v>0</v>
      </c>
      <c r="CR167" s="14">
        <f t="shared" si="221"/>
        <v>0</v>
      </c>
      <c r="CT167" s="56">
        <f t="shared" si="222"/>
        <v>0</v>
      </c>
      <c r="CU167" s="14">
        <f>Szilv($CJ$2,Eredmény!$H$3,CK167)</f>
        <v>0</v>
      </c>
      <c r="CV167" s="14">
        <f t="shared" si="223"/>
        <v>0</v>
      </c>
      <c r="CW167" s="14">
        <f t="shared" si="224"/>
        <v>0</v>
      </c>
      <c r="CZ167" s="14">
        <f>IF($CY$2=Alapadat!$P167,Alapadat!$Q167,0)</f>
        <v>0</v>
      </c>
      <c r="DA167" s="14">
        <f>IF($CY$2=Alapadat!$P167,Alapadat!$R167,0)</f>
        <v>0</v>
      </c>
      <c r="DB167" s="14">
        <f t="shared" si="225"/>
        <v>0</v>
      </c>
      <c r="DC167" s="14">
        <f t="shared" si="226"/>
        <v>0</v>
      </c>
      <c r="DD167" s="14">
        <f t="shared" si="227"/>
        <v>0</v>
      </c>
      <c r="DE167" s="14">
        <f t="shared" si="228"/>
        <v>0</v>
      </c>
      <c r="DF167" s="14">
        <f t="shared" si="229"/>
        <v>0</v>
      </c>
      <c r="DG167" s="14">
        <f t="shared" si="230"/>
        <v>0</v>
      </c>
      <c r="DI167" s="56">
        <f t="shared" si="231"/>
        <v>0</v>
      </c>
      <c r="DJ167" s="14">
        <f>Szilv($CY$2,Eredmény!$H$3,CZ167)</f>
        <v>0</v>
      </c>
      <c r="DK167" s="14">
        <f t="shared" si="232"/>
        <v>0</v>
      </c>
      <c r="DL167" s="14">
        <f t="shared" si="233"/>
        <v>0</v>
      </c>
      <c r="DO167" s="14">
        <f>IF($DN$2=Alapadat!$P167,Alapadat!$Q167,0)</f>
        <v>0</v>
      </c>
      <c r="DP167" s="14">
        <f>IF($DN$2=Alapadat!$P167,Alapadat!$R167,0)</f>
        <v>0</v>
      </c>
      <c r="DQ167" s="14">
        <f t="shared" si="234"/>
        <v>0</v>
      </c>
      <c r="DR167" s="14">
        <f t="shared" si="235"/>
        <v>0</v>
      </c>
      <c r="DS167" s="14">
        <f t="shared" si="236"/>
        <v>0</v>
      </c>
      <c r="DT167" s="14">
        <f t="shared" si="237"/>
        <v>0</v>
      </c>
      <c r="DU167" s="14">
        <f t="shared" si="238"/>
        <v>0</v>
      </c>
      <c r="DV167" s="14">
        <f t="shared" si="239"/>
        <v>0</v>
      </c>
      <c r="DX167" s="56">
        <f t="shared" si="240"/>
        <v>0</v>
      </c>
      <c r="DY167" s="14">
        <f>Szilv($DN$2,Eredmény!$H$3,DO167)</f>
        <v>0</v>
      </c>
      <c r="DZ167" s="14">
        <f t="shared" si="241"/>
        <v>0</v>
      </c>
      <c r="EA167" s="14">
        <f t="shared" si="242"/>
        <v>0</v>
      </c>
    </row>
    <row r="168" spans="2:131">
      <c r="B168" s="14">
        <f>IF($A$2=Alapadat!$P168,Alapadat!$Q168,0)</f>
        <v>0</v>
      </c>
      <c r="C168" s="14">
        <f>IF($A$2=Alapadat!$P168,Alapadat!$R168,0)</f>
        <v>0</v>
      </c>
      <c r="D168" s="14">
        <f t="shared" si="163"/>
        <v>0</v>
      </c>
      <c r="E168" s="14">
        <f t="shared" si="164"/>
        <v>0</v>
      </c>
      <c r="F168" s="14">
        <f t="shared" si="165"/>
        <v>0</v>
      </c>
      <c r="G168" s="14">
        <f t="shared" si="166"/>
        <v>0</v>
      </c>
      <c r="H168" s="14">
        <f t="shared" si="167"/>
        <v>0</v>
      </c>
      <c r="I168" s="14">
        <f t="shared" si="168"/>
        <v>0</v>
      </c>
      <c r="L168" s="56">
        <f t="shared" si="169"/>
        <v>0</v>
      </c>
      <c r="M168" s="14">
        <f>Szilv($A$2,Eredmény!$H$3,B168)</f>
        <v>0</v>
      </c>
      <c r="N168" s="14">
        <f t="shared" si="170"/>
        <v>0</v>
      </c>
      <c r="O168" s="14">
        <f t="shared" si="171"/>
        <v>0</v>
      </c>
      <c r="Q168" s="14">
        <f>IF($P$2=Alapadat!$P168,Alapadat!$Q168,0)</f>
        <v>0</v>
      </c>
      <c r="R168" s="14">
        <f>IF($P$2=Alapadat!$P168,Alapadat!$R168,0)</f>
        <v>0</v>
      </c>
      <c r="S168" s="14">
        <f t="shared" si="172"/>
        <v>0</v>
      </c>
      <c r="T168" s="14">
        <f t="shared" si="173"/>
        <v>0</v>
      </c>
      <c r="U168" s="14">
        <f t="shared" si="174"/>
        <v>0</v>
      </c>
      <c r="V168" s="14">
        <f t="shared" si="175"/>
        <v>0</v>
      </c>
      <c r="W168" s="14">
        <f t="shared" si="176"/>
        <v>0</v>
      </c>
      <c r="X168" s="14">
        <f t="shared" si="177"/>
        <v>0</v>
      </c>
      <c r="Z168" s="56">
        <f t="shared" si="243"/>
        <v>0</v>
      </c>
      <c r="AA168" s="14">
        <f>Szilv($P$2,Eredmény!$H$3,Q168)</f>
        <v>0</v>
      </c>
      <c r="AB168" s="14">
        <f t="shared" si="178"/>
        <v>0</v>
      </c>
      <c r="AC168" s="14">
        <f t="shared" si="179"/>
        <v>0</v>
      </c>
      <c r="AE168" s="14">
        <f>IF($AD$2=Alapadat!$P168,Alapadat!$Q168,0)</f>
        <v>0</v>
      </c>
      <c r="AF168" s="14">
        <f>IF($AD$2=Alapadat!$P168,Alapadat!$R168,0)</f>
        <v>0</v>
      </c>
      <c r="AG168" s="14">
        <f t="shared" si="180"/>
        <v>0</v>
      </c>
      <c r="AH168" s="14">
        <f t="shared" si="181"/>
        <v>0</v>
      </c>
      <c r="AI168" s="14">
        <f t="shared" si="182"/>
        <v>0</v>
      </c>
      <c r="AJ168" s="14">
        <f t="shared" si="183"/>
        <v>0</v>
      </c>
      <c r="AK168" s="14">
        <f t="shared" si="184"/>
        <v>0</v>
      </c>
      <c r="AL168" s="14">
        <f t="shared" si="185"/>
        <v>0</v>
      </c>
      <c r="AN168" s="56">
        <f t="shared" si="186"/>
        <v>0</v>
      </c>
      <c r="AO168" s="14">
        <f>Szilv($AD$2,Eredmény!$H$3,AE168)</f>
        <v>0</v>
      </c>
      <c r="AP168" s="14">
        <f t="shared" si="187"/>
        <v>0</v>
      </c>
      <c r="AQ168" s="14">
        <f t="shared" si="188"/>
        <v>0</v>
      </c>
      <c r="AS168" s="14">
        <f>IF($AR$2=Alapadat!$P168,Alapadat!$Q168,0)</f>
        <v>0</v>
      </c>
      <c r="AT168" s="14">
        <f>IF($AR$2=Alapadat!$P168,Alapadat!$R168,0)</f>
        <v>0</v>
      </c>
      <c r="AU168" s="14">
        <f t="shared" si="189"/>
        <v>0</v>
      </c>
      <c r="AV168" s="14">
        <f t="shared" si="190"/>
        <v>0</v>
      </c>
      <c r="AW168" s="14">
        <f t="shared" si="191"/>
        <v>0</v>
      </c>
      <c r="AX168" s="14">
        <f t="shared" si="192"/>
        <v>0</v>
      </c>
      <c r="AY168" s="14">
        <f t="shared" si="193"/>
        <v>0</v>
      </c>
      <c r="AZ168" s="14">
        <f t="shared" si="194"/>
        <v>0</v>
      </c>
      <c r="BB168" s="56">
        <f t="shared" si="195"/>
        <v>0</v>
      </c>
      <c r="BC168" s="14">
        <f>Szilv($AR$2,Eredmény!$H$3,AS168)</f>
        <v>0</v>
      </c>
      <c r="BD168" s="14">
        <f t="shared" si="196"/>
        <v>0</v>
      </c>
      <c r="BE168" s="14">
        <f t="shared" si="197"/>
        <v>0</v>
      </c>
      <c r="BG168" s="14">
        <f>IF($BF$2=Alapadat!$P168,Alapadat!$Q168,0)</f>
        <v>0</v>
      </c>
      <c r="BH168" s="14">
        <f>IF($BF$2=Alapadat!$P168,Alapadat!$R168,0)</f>
        <v>0</v>
      </c>
      <c r="BI168" s="14">
        <f t="shared" si="198"/>
        <v>0</v>
      </c>
      <c r="BJ168" s="14">
        <f t="shared" si="199"/>
        <v>0</v>
      </c>
      <c r="BK168" s="14">
        <f t="shared" si="200"/>
        <v>0</v>
      </c>
      <c r="BL168" s="14">
        <f t="shared" si="201"/>
        <v>0</v>
      </c>
      <c r="BM168" s="14">
        <f t="shared" si="202"/>
        <v>0</v>
      </c>
      <c r="BN168" s="14">
        <f t="shared" si="203"/>
        <v>0</v>
      </c>
      <c r="BP168" s="56">
        <f t="shared" si="204"/>
        <v>0</v>
      </c>
      <c r="BQ168" s="14">
        <f>Szilv($BF$2,Eredmény!$H$3,BG168)</f>
        <v>0</v>
      </c>
      <c r="BR168" s="14">
        <f t="shared" si="205"/>
        <v>0</v>
      </c>
      <c r="BS168" s="14">
        <f t="shared" si="206"/>
        <v>0</v>
      </c>
      <c r="BV168" s="14">
        <f>IF($BU$2=Alapadat!$P168,Alapadat!$Q168,0)</f>
        <v>0</v>
      </c>
      <c r="BW168" s="14">
        <f>IF($BU$2=Alapadat!$P168,Alapadat!$R168,0)</f>
        <v>0</v>
      </c>
      <c r="BX168" s="14">
        <f t="shared" si="207"/>
        <v>0</v>
      </c>
      <c r="BY168" s="14">
        <f t="shared" si="208"/>
        <v>0</v>
      </c>
      <c r="BZ168" s="14">
        <f t="shared" si="209"/>
        <v>0</v>
      </c>
      <c r="CA168" s="14">
        <f t="shared" si="210"/>
        <v>0</v>
      </c>
      <c r="CB168" s="14">
        <f t="shared" si="211"/>
        <v>0</v>
      </c>
      <c r="CC168" s="14">
        <f t="shared" si="212"/>
        <v>0</v>
      </c>
      <c r="CE168" s="56">
        <f t="shared" si="213"/>
        <v>0</v>
      </c>
      <c r="CF168" s="14">
        <f>Szilv($BU$2,Eredmény!$H$3,BV168)</f>
        <v>0</v>
      </c>
      <c r="CG168" s="14">
        <f t="shared" si="214"/>
        <v>0</v>
      </c>
      <c r="CH168" s="14">
        <f t="shared" si="215"/>
        <v>0</v>
      </c>
      <c r="CK168" s="14">
        <f>IF($CJ$2=Alapadat!$P168,Alapadat!$Q168,0)</f>
        <v>0</v>
      </c>
      <c r="CL168" s="14">
        <f>IF($CJ$2=Alapadat!$P168,Alapadat!$R168,0)</f>
        <v>0</v>
      </c>
      <c r="CM168" s="14">
        <f t="shared" si="216"/>
        <v>0</v>
      </c>
      <c r="CN168" s="14">
        <f t="shared" si="217"/>
        <v>0</v>
      </c>
      <c r="CO168" s="14">
        <f t="shared" si="218"/>
        <v>0</v>
      </c>
      <c r="CP168" s="14">
        <f t="shared" si="219"/>
        <v>0</v>
      </c>
      <c r="CQ168" s="14">
        <f t="shared" si="220"/>
        <v>0</v>
      </c>
      <c r="CR168" s="14">
        <f t="shared" si="221"/>
        <v>0</v>
      </c>
      <c r="CT168" s="56">
        <f t="shared" si="222"/>
        <v>0</v>
      </c>
      <c r="CU168" s="14">
        <f>Szilv($CJ$2,Eredmény!$H$3,CK168)</f>
        <v>0</v>
      </c>
      <c r="CV168" s="14">
        <f t="shared" si="223"/>
        <v>0</v>
      </c>
      <c r="CW168" s="14">
        <f t="shared" si="224"/>
        <v>0</v>
      </c>
      <c r="CZ168" s="14">
        <f>IF($CY$2=Alapadat!$P168,Alapadat!$Q168,0)</f>
        <v>0</v>
      </c>
      <c r="DA168" s="14">
        <f>IF($CY$2=Alapadat!$P168,Alapadat!$R168,0)</f>
        <v>0</v>
      </c>
      <c r="DB168" s="14">
        <f t="shared" si="225"/>
        <v>0</v>
      </c>
      <c r="DC168" s="14">
        <f t="shared" si="226"/>
        <v>0</v>
      </c>
      <c r="DD168" s="14">
        <f t="shared" si="227"/>
        <v>0</v>
      </c>
      <c r="DE168" s="14">
        <f t="shared" si="228"/>
        <v>0</v>
      </c>
      <c r="DF168" s="14">
        <f t="shared" si="229"/>
        <v>0</v>
      </c>
      <c r="DG168" s="14">
        <f t="shared" si="230"/>
        <v>0</v>
      </c>
      <c r="DI168" s="56">
        <f t="shared" si="231"/>
        <v>0</v>
      </c>
      <c r="DJ168" s="14">
        <f>Szilv($CY$2,Eredmény!$H$3,CZ168)</f>
        <v>0</v>
      </c>
      <c r="DK168" s="14">
        <f t="shared" si="232"/>
        <v>0</v>
      </c>
      <c r="DL168" s="14">
        <f t="shared" si="233"/>
        <v>0</v>
      </c>
      <c r="DO168" s="14">
        <f>IF($DN$2=Alapadat!$P168,Alapadat!$Q168,0)</f>
        <v>0</v>
      </c>
      <c r="DP168" s="14">
        <f>IF($DN$2=Alapadat!$P168,Alapadat!$R168,0)</f>
        <v>0</v>
      </c>
      <c r="DQ168" s="14">
        <f t="shared" si="234"/>
        <v>0</v>
      </c>
      <c r="DR168" s="14">
        <f t="shared" si="235"/>
        <v>0</v>
      </c>
      <c r="DS168" s="14">
        <f t="shared" si="236"/>
        <v>0</v>
      </c>
      <c r="DT168" s="14">
        <f t="shared" si="237"/>
        <v>0</v>
      </c>
      <c r="DU168" s="14">
        <f t="shared" si="238"/>
        <v>0</v>
      </c>
      <c r="DV168" s="14">
        <f t="shared" si="239"/>
        <v>0</v>
      </c>
      <c r="DX168" s="56">
        <f t="shared" si="240"/>
        <v>0</v>
      </c>
      <c r="DY168" s="14">
        <f>Szilv($DN$2,Eredmény!$H$3,DO168)</f>
        <v>0</v>
      </c>
      <c r="DZ168" s="14">
        <f t="shared" si="241"/>
        <v>0</v>
      </c>
      <c r="EA168" s="14">
        <f t="shared" si="242"/>
        <v>0</v>
      </c>
    </row>
    <row r="169" spans="2:131">
      <c r="B169" s="14">
        <f>IF($A$2=Alapadat!$P169,Alapadat!$Q169,0)</f>
        <v>0</v>
      </c>
      <c r="C169" s="14">
        <f>IF($A$2=Alapadat!$P169,Alapadat!$R169,0)</f>
        <v>0</v>
      </c>
      <c r="D169" s="14">
        <f t="shared" si="163"/>
        <v>0</v>
      </c>
      <c r="E169" s="14">
        <f t="shared" si="164"/>
        <v>0</v>
      </c>
      <c r="F169" s="14">
        <f t="shared" si="165"/>
        <v>0</v>
      </c>
      <c r="G169" s="14">
        <f t="shared" si="166"/>
        <v>0</v>
      </c>
      <c r="H169" s="14">
        <f t="shared" si="167"/>
        <v>0</v>
      </c>
      <c r="I169" s="14">
        <f t="shared" si="168"/>
        <v>0</v>
      </c>
      <c r="L169" s="56">
        <f t="shared" si="169"/>
        <v>0</v>
      </c>
      <c r="M169" s="14">
        <f>Szilv($A$2,Eredmény!$H$3,B169)</f>
        <v>0</v>
      </c>
      <c r="N169" s="14">
        <f t="shared" si="170"/>
        <v>0</v>
      </c>
      <c r="O169" s="14">
        <f t="shared" si="171"/>
        <v>0</v>
      </c>
      <c r="Q169" s="14">
        <f>IF($P$2=Alapadat!$P169,Alapadat!$Q169,0)</f>
        <v>0</v>
      </c>
      <c r="R169" s="14">
        <f>IF($P$2=Alapadat!$P169,Alapadat!$R169,0)</f>
        <v>0</v>
      </c>
      <c r="S169" s="14">
        <f t="shared" si="172"/>
        <v>0</v>
      </c>
      <c r="T169" s="14">
        <f t="shared" si="173"/>
        <v>0</v>
      </c>
      <c r="U169" s="14">
        <f t="shared" si="174"/>
        <v>0</v>
      </c>
      <c r="V169" s="14">
        <f t="shared" si="175"/>
        <v>0</v>
      </c>
      <c r="W169" s="14">
        <f t="shared" si="176"/>
        <v>0</v>
      </c>
      <c r="X169" s="14">
        <f t="shared" si="177"/>
        <v>0</v>
      </c>
      <c r="Z169" s="56">
        <f t="shared" si="243"/>
        <v>0</v>
      </c>
      <c r="AA169" s="14">
        <f>Szilv($P$2,Eredmény!$H$3,Q169)</f>
        <v>0</v>
      </c>
      <c r="AB169" s="14">
        <f t="shared" si="178"/>
        <v>0</v>
      </c>
      <c r="AC169" s="14">
        <f t="shared" si="179"/>
        <v>0</v>
      </c>
      <c r="AE169" s="14">
        <f>IF($AD$2=Alapadat!$P169,Alapadat!$Q169,0)</f>
        <v>0</v>
      </c>
      <c r="AF169" s="14">
        <f>IF($AD$2=Alapadat!$P169,Alapadat!$R169,0)</f>
        <v>0</v>
      </c>
      <c r="AG169" s="14">
        <f t="shared" si="180"/>
        <v>0</v>
      </c>
      <c r="AH169" s="14">
        <f t="shared" si="181"/>
        <v>0</v>
      </c>
      <c r="AI169" s="14">
        <f t="shared" si="182"/>
        <v>0</v>
      </c>
      <c r="AJ169" s="14">
        <f t="shared" si="183"/>
        <v>0</v>
      </c>
      <c r="AK169" s="14">
        <f t="shared" si="184"/>
        <v>0</v>
      </c>
      <c r="AL169" s="14">
        <f t="shared" si="185"/>
        <v>0</v>
      </c>
      <c r="AN169" s="56">
        <f t="shared" si="186"/>
        <v>0</v>
      </c>
      <c r="AO169" s="14">
        <f>Szilv($AD$2,Eredmény!$H$3,AE169)</f>
        <v>0</v>
      </c>
      <c r="AP169" s="14">
        <f t="shared" si="187"/>
        <v>0</v>
      </c>
      <c r="AQ169" s="14">
        <f t="shared" si="188"/>
        <v>0</v>
      </c>
      <c r="AS169" s="14">
        <f>IF($AR$2=Alapadat!$P169,Alapadat!$Q169,0)</f>
        <v>0</v>
      </c>
      <c r="AT169" s="14">
        <f>IF($AR$2=Alapadat!$P169,Alapadat!$R169,0)</f>
        <v>0</v>
      </c>
      <c r="AU169" s="14">
        <f t="shared" si="189"/>
        <v>0</v>
      </c>
      <c r="AV169" s="14">
        <f t="shared" si="190"/>
        <v>0</v>
      </c>
      <c r="AW169" s="14">
        <f t="shared" si="191"/>
        <v>0</v>
      </c>
      <c r="AX169" s="14">
        <f t="shared" si="192"/>
        <v>0</v>
      </c>
      <c r="AY169" s="14">
        <f t="shared" si="193"/>
        <v>0</v>
      </c>
      <c r="AZ169" s="14">
        <f t="shared" si="194"/>
        <v>0</v>
      </c>
      <c r="BB169" s="56">
        <f t="shared" si="195"/>
        <v>0</v>
      </c>
      <c r="BC169" s="14">
        <f>Szilv($AR$2,Eredmény!$H$3,AS169)</f>
        <v>0</v>
      </c>
      <c r="BD169" s="14">
        <f t="shared" si="196"/>
        <v>0</v>
      </c>
      <c r="BE169" s="14">
        <f t="shared" si="197"/>
        <v>0</v>
      </c>
      <c r="BG169" s="14">
        <f>IF($BF$2=Alapadat!$P169,Alapadat!$Q169,0)</f>
        <v>0</v>
      </c>
      <c r="BH169" s="14">
        <f>IF($BF$2=Alapadat!$P169,Alapadat!$R169,0)</f>
        <v>0</v>
      </c>
      <c r="BI169" s="14">
        <f t="shared" si="198"/>
        <v>0</v>
      </c>
      <c r="BJ169" s="14">
        <f t="shared" si="199"/>
        <v>0</v>
      </c>
      <c r="BK169" s="14">
        <f t="shared" si="200"/>
        <v>0</v>
      </c>
      <c r="BL169" s="14">
        <f t="shared" si="201"/>
        <v>0</v>
      </c>
      <c r="BM169" s="14">
        <f t="shared" si="202"/>
        <v>0</v>
      </c>
      <c r="BN169" s="14">
        <f t="shared" si="203"/>
        <v>0</v>
      </c>
      <c r="BP169" s="56">
        <f t="shared" si="204"/>
        <v>0</v>
      </c>
      <c r="BQ169" s="14">
        <f>Szilv($BF$2,Eredmény!$H$3,BG169)</f>
        <v>0</v>
      </c>
      <c r="BR169" s="14">
        <f t="shared" si="205"/>
        <v>0</v>
      </c>
      <c r="BS169" s="14">
        <f t="shared" si="206"/>
        <v>0</v>
      </c>
      <c r="BV169" s="14">
        <f>IF($BU$2=Alapadat!$P169,Alapadat!$Q169,0)</f>
        <v>0</v>
      </c>
      <c r="BW169" s="14">
        <f>IF($BU$2=Alapadat!$P169,Alapadat!$R169,0)</f>
        <v>0</v>
      </c>
      <c r="BX169" s="14">
        <f t="shared" si="207"/>
        <v>0</v>
      </c>
      <c r="BY169" s="14">
        <f t="shared" si="208"/>
        <v>0</v>
      </c>
      <c r="BZ169" s="14">
        <f t="shared" si="209"/>
        <v>0</v>
      </c>
      <c r="CA169" s="14">
        <f t="shared" si="210"/>
        <v>0</v>
      </c>
      <c r="CB169" s="14">
        <f t="shared" si="211"/>
        <v>0</v>
      </c>
      <c r="CC169" s="14">
        <f t="shared" si="212"/>
        <v>0</v>
      </c>
      <c r="CE169" s="56">
        <f t="shared" si="213"/>
        <v>0</v>
      </c>
      <c r="CF169" s="14">
        <f>Szilv($BU$2,Eredmény!$H$3,BV169)</f>
        <v>0</v>
      </c>
      <c r="CG169" s="14">
        <f t="shared" si="214"/>
        <v>0</v>
      </c>
      <c r="CH169" s="14">
        <f t="shared" si="215"/>
        <v>0</v>
      </c>
      <c r="CK169" s="14">
        <f>IF($CJ$2=Alapadat!$P169,Alapadat!$Q169,0)</f>
        <v>0</v>
      </c>
      <c r="CL169" s="14">
        <f>IF($CJ$2=Alapadat!$P169,Alapadat!$R169,0)</f>
        <v>0</v>
      </c>
      <c r="CM169" s="14">
        <f t="shared" si="216"/>
        <v>0</v>
      </c>
      <c r="CN169" s="14">
        <f t="shared" si="217"/>
        <v>0</v>
      </c>
      <c r="CO169" s="14">
        <f t="shared" si="218"/>
        <v>0</v>
      </c>
      <c r="CP169" s="14">
        <f t="shared" si="219"/>
        <v>0</v>
      </c>
      <c r="CQ169" s="14">
        <f t="shared" si="220"/>
        <v>0</v>
      </c>
      <c r="CR169" s="14">
        <f t="shared" si="221"/>
        <v>0</v>
      </c>
      <c r="CT169" s="56">
        <f t="shared" si="222"/>
        <v>0</v>
      </c>
      <c r="CU169" s="14">
        <f>Szilv($CJ$2,Eredmény!$H$3,CK169)</f>
        <v>0</v>
      </c>
      <c r="CV169" s="14">
        <f t="shared" si="223"/>
        <v>0</v>
      </c>
      <c r="CW169" s="14">
        <f t="shared" si="224"/>
        <v>0</v>
      </c>
      <c r="CZ169" s="14">
        <f>IF($CY$2=Alapadat!$P169,Alapadat!$Q169,0)</f>
        <v>0</v>
      </c>
      <c r="DA169" s="14">
        <f>IF($CY$2=Alapadat!$P169,Alapadat!$R169,0)</f>
        <v>0</v>
      </c>
      <c r="DB169" s="14">
        <f t="shared" si="225"/>
        <v>0</v>
      </c>
      <c r="DC169" s="14">
        <f t="shared" si="226"/>
        <v>0</v>
      </c>
      <c r="DD169" s="14">
        <f t="shared" si="227"/>
        <v>0</v>
      </c>
      <c r="DE169" s="14">
        <f t="shared" si="228"/>
        <v>0</v>
      </c>
      <c r="DF169" s="14">
        <f t="shared" si="229"/>
        <v>0</v>
      </c>
      <c r="DG169" s="14">
        <f t="shared" si="230"/>
        <v>0</v>
      </c>
      <c r="DI169" s="56">
        <f t="shared" si="231"/>
        <v>0</v>
      </c>
      <c r="DJ169" s="14">
        <f>Szilv($CY$2,Eredmény!$H$3,CZ169)</f>
        <v>0</v>
      </c>
      <c r="DK169" s="14">
        <f t="shared" si="232"/>
        <v>0</v>
      </c>
      <c r="DL169" s="14">
        <f t="shared" si="233"/>
        <v>0</v>
      </c>
      <c r="DO169" s="14">
        <f>IF($DN$2=Alapadat!$P169,Alapadat!$Q169,0)</f>
        <v>0</v>
      </c>
      <c r="DP169" s="14">
        <f>IF($DN$2=Alapadat!$P169,Alapadat!$R169,0)</f>
        <v>0</v>
      </c>
      <c r="DQ169" s="14">
        <f t="shared" si="234"/>
        <v>0</v>
      </c>
      <c r="DR169" s="14">
        <f t="shared" si="235"/>
        <v>0</v>
      </c>
      <c r="DS169" s="14">
        <f t="shared" si="236"/>
        <v>0</v>
      </c>
      <c r="DT169" s="14">
        <f t="shared" si="237"/>
        <v>0</v>
      </c>
      <c r="DU169" s="14">
        <f t="shared" si="238"/>
        <v>0</v>
      </c>
      <c r="DV169" s="14">
        <f t="shared" si="239"/>
        <v>0</v>
      </c>
      <c r="DX169" s="56">
        <f t="shared" si="240"/>
        <v>0</v>
      </c>
      <c r="DY169" s="14">
        <f>Szilv($DN$2,Eredmény!$H$3,DO169)</f>
        <v>0</v>
      </c>
      <c r="DZ169" s="14">
        <f t="shared" si="241"/>
        <v>0</v>
      </c>
      <c r="EA169" s="14">
        <f t="shared" si="242"/>
        <v>0</v>
      </c>
    </row>
    <row r="170" spans="2:131">
      <c r="B170" s="14">
        <f>IF($A$2=Alapadat!$P170,Alapadat!$Q170,0)</f>
        <v>0</v>
      </c>
      <c r="C170" s="14">
        <f>IF($A$2=Alapadat!$P170,Alapadat!$R170,0)</f>
        <v>0</v>
      </c>
      <c r="D170" s="14">
        <f t="shared" si="163"/>
        <v>0</v>
      </c>
      <c r="E170" s="14">
        <f t="shared" si="164"/>
        <v>0</v>
      </c>
      <c r="F170" s="14">
        <f t="shared" si="165"/>
        <v>0</v>
      </c>
      <c r="G170" s="14">
        <f t="shared" si="166"/>
        <v>0</v>
      </c>
      <c r="H170" s="14">
        <f t="shared" si="167"/>
        <v>0</v>
      </c>
      <c r="I170" s="14">
        <f t="shared" si="168"/>
        <v>0</v>
      </c>
      <c r="L170" s="56">
        <f t="shared" si="169"/>
        <v>0</v>
      </c>
      <c r="M170" s="14">
        <f>Szilv($A$2,Eredmény!$H$3,B170)</f>
        <v>0</v>
      </c>
      <c r="N170" s="14">
        <f t="shared" si="170"/>
        <v>0</v>
      </c>
      <c r="O170" s="14">
        <f t="shared" si="171"/>
        <v>0</v>
      </c>
      <c r="Q170" s="14">
        <f>IF($P$2=Alapadat!$P170,Alapadat!$Q170,0)</f>
        <v>0</v>
      </c>
      <c r="R170" s="14">
        <f>IF($P$2=Alapadat!$P170,Alapadat!$R170,0)</f>
        <v>0</v>
      </c>
      <c r="S170" s="14">
        <f t="shared" si="172"/>
        <v>0</v>
      </c>
      <c r="T170" s="14">
        <f t="shared" si="173"/>
        <v>0</v>
      </c>
      <c r="U170" s="14">
        <f t="shared" si="174"/>
        <v>0</v>
      </c>
      <c r="V170" s="14">
        <f t="shared" si="175"/>
        <v>0</v>
      </c>
      <c r="W170" s="14">
        <f t="shared" si="176"/>
        <v>0</v>
      </c>
      <c r="X170" s="14">
        <f t="shared" si="177"/>
        <v>0</v>
      </c>
      <c r="Z170" s="56">
        <f t="shared" si="243"/>
        <v>0</v>
      </c>
      <c r="AA170" s="14">
        <f>Szilv($P$2,Eredmény!$H$3,Q170)</f>
        <v>0</v>
      </c>
      <c r="AB170" s="14">
        <f t="shared" si="178"/>
        <v>0</v>
      </c>
      <c r="AC170" s="14">
        <f t="shared" si="179"/>
        <v>0</v>
      </c>
      <c r="AE170" s="14">
        <f>IF($AD$2=Alapadat!$P170,Alapadat!$Q170,0)</f>
        <v>0</v>
      </c>
      <c r="AF170" s="14">
        <f>IF($AD$2=Alapadat!$P170,Alapadat!$R170,0)</f>
        <v>0</v>
      </c>
      <c r="AG170" s="14">
        <f t="shared" si="180"/>
        <v>0</v>
      </c>
      <c r="AH170" s="14">
        <f t="shared" si="181"/>
        <v>0</v>
      </c>
      <c r="AI170" s="14">
        <f t="shared" si="182"/>
        <v>0</v>
      </c>
      <c r="AJ170" s="14">
        <f t="shared" si="183"/>
        <v>0</v>
      </c>
      <c r="AK170" s="14">
        <f t="shared" si="184"/>
        <v>0</v>
      </c>
      <c r="AL170" s="14">
        <f t="shared" si="185"/>
        <v>0</v>
      </c>
      <c r="AN170" s="56">
        <f t="shared" si="186"/>
        <v>0</v>
      </c>
      <c r="AO170" s="14">
        <f>Szilv($AD$2,Eredmény!$H$3,AE170)</f>
        <v>0</v>
      </c>
      <c r="AP170" s="14">
        <f t="shared" si="187"/>
        <v>0</v>
      </c>
      <c r="AQ170" s="14">
        <f t="shared" si="188"/>
        <v>0</v>
      </c>
      <c r="AS170" s="14">
        <f>IF($AR$2=Alapadat!$P170,Alapadat!$Q170,0)</f>
        <v>0</v>
      </c>
      <c r="AT170" s="14">
        <f>IF($AR$2=Alapadat!$P170,Alapadat!$R170,0)</f>
        <v>0</v>
      </c>
      <c r="AU170" s="14">
        <f t="shared" si="189"/>
        <v>0</v>
      </c>
      <c r="AV170" s="14">
        <f t="shared" si="190"/>
        <v>0</v>
      </c>
      <c r="AW170" s="14">
        <f t="shared" si="191"/>
        <v>0</v>
      </c>
      <c r="AX170" s="14">
        <f t="shared" si="192"/>
        <v>0</v>
      </c>
      <c r="AY170" s="14">
        <f t="shared" si="193"/>
        <v>0</v>
      </c>
      <c r="AZ170" s="14">
        <f t="shared" si="194"/>
        <v>0</v>
      </c>
      <c r="BB170" s="56">
        <f t="shared" si="195"/>
        <v>0</v>
      </c>
      <c r="BC170" s="14">
        <f>Szilv($AR$2,Eredmény!$H$3,AS170)</f>
        <v>0</v>
      </c>
      <c r="BD170" s="14">
        <f t="shared" si="196"/>
        <v>0</v>
      </c>
      <c r="BE170" s="14">
        <f t="shared" si="197"/>
        <v>0</v>
      </c>
      <c r="BG170" s="14">
        <f>IF($BF$2=Alapadat!$P170,Alapadat!$Q170,0)</f>
        <v>0</v>
      </c>
      <c r="BH170" s="14">
        <f>IF($BF$2=Alapadat!$P170,Alapadat!$R170,0)</f>
        <v>0</v>
      </c>
      <c r="BI170" s="14">
        <f t="shared" si="198"/>
        <v>0</v>
      </c>
      <c r="BJ170" s="14">
        <f t="shared" si="199"/>
        <v>0</v>
      </c>
      <c r="BK170" s="14">
        <f t="shared" si="200"/>
        <v>0</v>
      </c>
      <c r="BL170" s="14">
        <f t="shared" si="201"/>
        <v>0</v>
      </c>
      <c r="BM170" s="14">
        <f t="shared" si="202"/>
        <v>0</v>
      </c>
      <c r="BN170" s="14">
        <f t="shared" si="203"/>
        <v>0</v>
      </c>
      <c r="BP170" s="56">
        <f t="shared" si="204"/>
        <v>0</v>
      </c>
      <c r="BQ170" s="14">
        <f>Szilv($BF$2,Eredmény!$H$3,BG170)</f>
        <v>0</v>
      </c>
      <c r="BR170" s="14">
        <f t="shared" si="205"/>
        <v>0</v>
      </c>
      <c r="BS170" s="14">
        <f t="shared" si="206"/>
        <v>0</v>
      </c>
      <c r="BV170" s="14">
        <f>IF($BU$2=Alapadat!$P170,Alapadat!$Q170,0)</f>
        <v>0</v>
      </c>
      <c r="BW170" s="14">
        <f>IF($BU$2=Alapadat!$P170,Alapadat!$R170,0)</f>
        <v>0</v>
      </c>
      <c r="BX170" s="14">
        <f t="shared" si="207"/>
        <v>0</v>
      </c>
      <c r="BY170" s="14">
        <f t="shared" si="208"/>
        <v>0</v>
      </c>
      <c r="BZ170" s="14">
        <f t="shared" si="209"/>
        <v>0</v>
      </c>
      <c r="CA170" s="14">
        <f t="shared" si="210"/>
        <v>0</v>
      </c>
      <c r="CB170" s="14">
        <f t="shared" si="211"/>
        <v>0</v>
      </c>
      <c r="CC170" s="14">
        <f t="shared" si="212"/>
        <v>0</v>
      </c>
      <c r="CE170" s="56">
        <f t="shared" si="213"/>
        <v>0</v>
      </c>
      <c r="CF170" s="14">
        <f>Szilv($BU$2,Eredmény!$H$3,BV170)</f>
        <v>0</v>
      </c>
      <c r="CG170" s="14">
        <f t="shared" si="214"/>
        <v>0</v>
      </c>
      <c r="CH170" s="14">
        <f t="shared" si="215"/>
        <v>0</v>
      </c>
      <c r="CK170" s="14">
        <f>IF($CJ$2=Alapadat!$P170,Alapadat!$Q170,0)</f>
        <v>0</v>
      </c>
      <c r="CL170" s="14">
        <f>IF($CJ$2=Alapadat!$P170,Alapadat!$R170,0)</f>
        <v>0</v>
      </c>
      <c r="CM170" s="14">
        <f t="shared" si="216"/>
        <v>0</v>
      </c>
      <c r="CN170" s="14">
        <f t="shared" si="217"/>
        <v>0</v>
      </c>
      <c r="CO170" s="14">
        <f t="shared" si="218"/>
        <v>0</v>
      </c>
      <c r="CP170" s="14">
        <f t="shared" si="219"/>
        <v>0</v>
      </c>
      <c r="CQ170" s="14">
        <f t="shared" si="220"/>
        <v>0</v>
      </c>
      <c r="CR170" s="14">
        <f t="shared" si="221"/>
        <v>0</v>
      </c>
      <c r="CT170" s="56">
        <f t="shared" si="222"/>
        <v>0</v>
      </c>
      <c r="CU170" s="14">
        <f>Szilv($CJ$2,Eredmény!$H$3,CK170)</f>
        <v>0</v>
      </c>
      <c r="CV170" s="14">
        <f t="shared" si="223"/>
        <v>0</v>
      </c>
      <c r="CW170" s="14">
        <f t="shared" si="224"/>
        <v>0</v>
      </c>
      <c r="CZ170" s="14">
        <f>IF($CY$2=Alapadat!$P170,Alapadat!$Q170,0)</f>
        <v>0</v>
      </c>
      <c r="DA170" s="14">
        <f>IF($CY$2=Alapadat!$P170,Alapadat!$R170,0)</f>
        <v>0</v>
      </c>
      <c r="DB170" s="14">
        <f t="shared" si="225"/>
        <v>0</v>
      </c>
      <c r="DC170" s="14">
        <f t="shared" si="226"/>
        <v>0</v>
      </c>
      <c r="DD170" s="14">
        <f t="shared" si="227"/>
        <v>0</v>
      </c>
      <c r="DE170" s="14">
        <f t="shared" si="228"/>
        <v>0</v>
      </c>
      <c r="DF170" s="14">
        <f t="shared" si="229"/>
        <v>0</v>
      </c>
      <c r="DG170" s="14">
        <f t="shared" si="230"/>
        <v>0</v>
      </c>
      <c r="DI170" s="56">
        <f t="shared" si="231"/>
        <v>0</v>
      </c>
      <c r="DJ170" s="14">
        <f>Szilv($CY$2,Eredmény!$H$3,CZ170)</f>
        <v>0</v>
      </c>
      <c r="DK170" s="14">
        <f t="shared" si="232"/>
        <v>0</v>
      </c>
      <c r="DL170" s="14">
        <f t="shared" si="233"/>
        <v>0</v>
      </c>
      <c r="DO170" s="14">
        <f>IF($DN$2=Alapadat!$P170,Alapadat!$Q170,0)</f>
        <v>0</v>
      </c>
      <c r="DP170" s="14">
        <f>IF($DN$2=Alapadat!$P170,Alapadat!$R170,0)</f>
        <v>0</v>
      </c>
      <c r="DQ170" s="14">
        <f t="shared" si="234"/>
        <v>0</v>
      </c>
      <c r="DR170" s="14">
        <f t="shared" si="235"/>
        <v>0</v>
      </c>
      <c r="DS170" s="14">
        <f t="shared" si="236"/>
        <v>0</v>
      </c>
      <c r="DT170" s="14">
        <f t="shared" si="237"/>
        <v>0</v>
      </c>
      <c r="DU170" s="14">
        <f t="shared" si="238"/>
        <v>0</v>
      </c>
      <c r="DV170" s="14">
        <f t="shared" si="239"/>
        <v>0</v>
      </c>
      <c r="DX170" s="56">
        <f t="shared" si="240"/>
        <v>0</v>
      </c>
      <c r="DY170" s="14">
        <f>Szilv($DN$2,Eredmény!$H$3,DO170)</f>
        <v>0</v>
      </c>
      <c r="DZ170" s="14">
        <f t="shared" si="241"/>
        <v>0</v>
      </c>
      <c r="EA170" s="14">
        <f t="shared" si="242"/>
        <v>0</v>
      </c>
    </row>
    <row r="171" spans="2:131">
      <c r="B171" s="14">
        <f>IF($A$2=Alapadat!$P171,Alapadat!$Q171,0)</f>
        <v>0</v>
      </c>
      <c r="C171" s="14">
        <f>IF($A$2=Alapadat!$P171,Alapadat!$R171,0)</f>
        <v>0</v>
      </c>
      <c r="D171" s="14">
        <f t="shared" si="163"/>
        <v>0</v>
      </c>
      <c r="E171" s="14">
        <f t="shared" si="164"/>
        <v>0</v>
      </c>
      <c r="F171" s="14">
        <f t="shared" si="165"/>
        <v>0</v>
      </c>
      <c r="G171" s="14">
        <f t="shared" si="166"/>
        <v>0</v>
      </c>
      <c r="H171" s="14">
        <f t="shared" si="167"/>
        <v>0</v>
      </c>
      <c r="I171" s="14">
        <f t="shared" si="168"/>
        <v>0</v>
      </c>
      <c r="L171" s="56">
        <f t="shared" si="169"/>
        <v>0</v>
      </c>
      <c r="M171" s="14">
        <f>Szilv($A$2,Eredmény!$H$3,B171)</f>
        <v>0</v>
      </c>
      <c r="N171" s="14">
        <f t="shared" si="170"/>
        <v>0</v>
      </c>
      <c r="O171" s="14">
        <f t="shared" si="171"/>
        <v>0</v>
      </c>
      <c r="Q171" s="14">
        <f>IF($P$2=Alapadat!$P171,Alapadat!$Q171,0)</f>
        <v>0</v>
      </c>
      <c r="R171" s="14">
        <f>IF($P$2=Alapadat!$P171,Alapadat!$R171,0)</f>
        <v>0</v>
      </c>
      <c r="S171" s="14">
        <f t="shared" si="172"/>
        <v>0</v>
      </c>
      <c r="T171" s="14">
        <f t="shared" si="173"/>
        <v>0</v>
      </c>
      <c r="U171" s="14">
        <f t="shared" si="174"/>
        <v>0</v>
      </c>
      <c r="V171" s="14">
        <f t="shared" si="175"/>
        <v>0</v>
      </c>
      <c r="W171" s="14">
        <f t="shared" si="176"/>
        <v>0</v>
      </c>
      <c r="X171" s="14">
        <f t="shared" si="177"/>
        <v>0</v>
      </c>
      <c r="Z171" s="56">
        <f t="shared" si="243"/>
        <v>0</v>
      </c>
      <c r="AA171" s="14">
        <f>Szilv($P$2,Eredmény!$H$3,Q171)</f>
        <v>0</v>
      </c>
      <c r="AB171" s="14">
        <f t="shared" si="178"/>
        <v>0</v>
      </c>
      <c r="AC171" s="14">
        <f t="shared" si="179"/>
        <v>0</v>
      </c>
      <c r="AE171" s="14">
        <f>IF($AD$2=Alapadat!$P171,Alapadat!$Q171,0)</f>
        <v>0</v>
      </c>
      <c r="AF171" s="14">
        <f>IF($AD$2=Alapadat!$P171,Alapadat!$R171,0)</f>
        <v>0</v>
      </c>
      <c r="AG171" s="14">
        <f t="shared" si="180"/>
        <v>0</v>
      </c>
      <c r="AH171" s="14">
        <f t="shared" si="181"/>
        <v>0</v>
      </c>
      <c r="AI171" s="14">
        <f t="shared" si="182"/>
        <v>0</v>
      </c>
      <c r="AJ171" s="14">
        <f t="shared" si="183"/>
        <v>0</v>
      </c>
      <c r="AK171" s="14">
        <f t="shared" si="184"/>
        <v>0</v>
      </c>
      <c r="AL171" s="14">
        <f t="shared" si="185"/>
        <v>0</v>
      </c>
      <c r="AN171" s="56">
        <f t="shared" si="186"/>
        <v>0</v>
      </c>
      <c r="AO171" s="14">
        <f>Szilv($AD$2,Eredmény!$H$3,AE171)</f>
        <v>0</v>
      </c>
      <c r="AP171" s="14">
        <f t="shared" si="187"/>
        <v>0</v>
      </c>
      <c r="AQ171" s="14">
        <f t="shared" si="188"/>
        <v>0</v>
      </c>
      <c r="AS171" s="14">
        <f>IF($AR$2=Alapadat!$P171,Alapadat!$Q171,0)</f>
        <v>0</v>
      </c>
      <c r="AT171" s="14">
        <f>IF($AR$2=Alapadat!$P171,Alapadat!$R171,0)</f>
        <v>0</v>
      </c>
      <c r="AU171" s="14">
        <f t="shared" si="189"/>
        <v>0</v>
      </c>
      <c r="AV171" s="14">
        <f t="shared" si="190"/>
        <v>0</v>
      </c>
      <c r="AW171" s="14">
        <f t="shared" si="191"/>
        <v>0</v>
      </c>
      <c r="AX171" s="14">
        <f t="shared" si="192"/>
        <v>0</v>
      </c>
      <c r="AY171" s="14">
        <f t="shared" si="193"/>
        <v>0</v>
      </c>
      <c r="AZ171" s="14">
        <f t="shared" si="194"/>
        <v>0</v>
      </c>
      <c r="BB171" s="56">
        <f t="shared" si="195"/>
        <v>0</v>
      </c>
      <c r="BC171" s="14">
        <f>Szilv($AR$2,Eredmény!$H$3,AS171)</f>
        <v>0</v>
      </c>
      <c r="BD171" s="14">
        <f t="shared" si="196"/>
        <v>0</v>
      </c>
      <c r="BE171" s="14">
        <f t="shared" si="197"/>
        <v>0</v>
      </c>
      <c r="BG171" s="14">
        <f>IF($BF$2=Alapadat!$P171,Alapadat!$Q171,0)</f>
        <v>0</v>
      </c>
      <c r="BH171" s="14">
        <f>IF($BF$2=Alapadat!$P171,Alapadat!$R171,0)</f>
        <v>0</v>
      </c>
      <c r="BI171" s="14">
        <f t="shared" si="198"/>
        <v>0</v>
      </c>
      <c r="BJ171" s="14">
        <f t="shared" si="199"/>
        <v>0</v>
      </c>
      <c r="BK171" s="14">
        <f t="shared" si="200"/>
        <v>0</v>
      </c>
      <c r="BL171" s="14">
        <f t="shared" si="201"/>
        <v>0</v>
      </c>
      <c r="BM171" s="14">
        <f t="shared" si="202"/>
        <v>0</v>
      </c>
      <c r="BN171" s="14">
        <f t="shared" si="203"/>
        <v>0</v>
      </c>
      <c r="BP171" s="56">
        <f t="shared" si="204"/>
        <v>0</v>
      </c>
      <c r="BQ171" s="14">
        <f>Szilv($BF$2,Eredmény!$H$3,BG171)</f>
        <v>0</v>
      </c>
      <c r="BR171" s="14">
        <f t="shared" si="205"/>
        <v>0</v>
      </c>
      <c r="BS171" s="14">
        <f t="shared" si="206"/>
        <v>0</v>
      </c>
      <c r="BV171" s="14">
        <f>IF($BU$2=Alapadat!$P171,Alapadat!$Q171,0)</f>
        <v>0</v>
      </c>
      <c r="BW171" s="14">
        <f>IF($BU$2=Alapadat!$P171,Alapadat!$R171,0)</f>
        <v>0</v>
      </c>
      <c r="BX171" s="14">
        <f t="shared" si="207"/>
        <v>0</v>
      </c>
      <c r="BY171" s="14">
        <f t="shared" si="208"/>
        <v>0</v>
      </c>
      <c r="BZ171" s="14">
        <f t="shared" si="209"/>
        <v>0</v>
      </c>
      <c r="CA171" s="14">
        <f t="shared" si="210"/>
        <v>0</v>
      </c>
      <c r="CB171" s="14">
        <f t="shared" si="211"/>
        <v>0</v>
      </c>
      <c r="CC171" s="14">
        <f t="shared" si="212"/>
        <v>0</v>
      </c>
      <c r="CE171" s="56">
        <f t="shared" si="213"/>
        <v>0</v>
      </c>
      <c r="CF171" s="14">
        <f>Szilv($BU$2,Eredmény!$H$3,BV171)</f>
        <v>0</v>
      </c>
      <c r="CG171" s="14">
        <f t="shared" si="214"/>
        <v>0</v>
      </c>
      <c r="CH171" s="14">
        <f t="shared" si="215"/>
        <v>0</v>
      </c>
      <c r="CK171" s="14">
        <f>IF($CJ$2=Alapadat!$P171,Alapadat!$Q171,0)</f>
        <v>0</v>
      </c>
      <c r="CL171" s="14">
        <f>IF($CJ$2=Alapadat!$P171,Alapadat!$R171,0)</f>
        <v>0</v>
      </c>
      <c r="CM171" s="14">
        <f t="shared" si="216"/>
        <v>0</v>
      </c>
      <c r="CN171" s="14">
        <f t="shared" si="217"/>
        <v>0</v>
      </c>
      <c r="CO171" s="14">
        <f t="shared" si="218"/>
        <v>0</v>
      </c>
      <c r="CP171" s="14">
        <f t="shared" si="219"/>
        <v>0</v>
      </c>
      <c r="CQ171" s="14">
        <f t="shared" si="220"/>
        <v>0</v>
      </c>
      <c r="CR171" s="14">
        <f t="shared" si="221"/>
        <v>0</v>
      </c>
      <c r="CT171" s="56">
        <f t="shared" si="222"/>
        <v>0</v>
      </c>
      <c r="CU171" s="14">
        <f>Szilv($CJ$2,Eredmény!$H$3,CK171)</f>
        <v>0</v>
      </c>
      <c r="CV171" s="14">
        <f t="shared" si="223"/>
        <v>0</v>
      </c>
      <c r="CW171" s="14">
        <f t="shared" si="224"/>
        <v>0</v>
      </c>
      <c r="CZ171" s="14">
        <f>IF($CY$2=Alapadat!$P171,Alapadat!$Q171,0)</f>
        <v>0</v>
      </c>
      <c r="DA171" s="14">
        <f>IF($CY$2=Alapadat!$P171,Alapadat!$R171,0)</f>
        <v>0</v>
      </c>
      <c r="DB171" s="14">
        <f t="shared" si="225"/>
        <v>0</v>
      </c>
      <c r="DC171" s="14">
        <f t="shared" si="226"/>
        <v>0</v>
      </c>
      <c r="DD171" s="14">
        <f t="shared" si="227"/>
        <v>0</v>
      </c>
      <c r="DE171" s="14">
        <f t="shared" si="228"/>
        <v>0</v>
      </c>
      <c r="DF171" s="14">
        <f t="shared" si="229"/>
        <v>0</v>
      </c>
      <c r="DG171" s="14">
        <f t="shared" si="230"/>
        <v>0</v>
      </c>
      <c r="DI171" s="56">
        <f t="shared" si="231"/>
        <v>0</v>
      </c>
      <c r="DJ171" s="14">
        <f>Szilv($CY$2,Eredmény!$H$3,CZ171)</f>
        <v>0</v>
      </c>
      <c r="DK171" s="14">
        <f t="shared" si="232"/>
        <v>0</v>
      </c>
      <c r="DL171" s="14">
        <f t="shared" si="233"/>
        <v>0</v>
      </c>
      <c r="DO171" s="14">
        <f>IF($DN$2=Alapadat!$P171,Alapadat!$Q171,0)</f>
        <v>0</v>
      </c>
      <c r="DP171" s="14">
        <f>IF($DN$2=Alapadat!$P171,Alapadat!$R171,0)</f>
        <v>0</v>
      </c>
      <c r="DQ171" s="14">
        <f t="shared" si="234"/>
        <v>0</v>
      </c>
      <c r="DR171" s="14">
        <f t="shared" si="235"/>
        <v>0</v>
      </c>
      <c r="DS171" s="14">
        <f t="shared" si="236"/>
        <v>0</v>
      </c>
      <c r="DT171" s="14">
        <f t="shared" si="237"/>
        <v>0</v>
      </c>
      <c r="DU171" s="14">
        <f t="shared" si="238"/>
        <v>0</v>
      </c>
      <c r="DV171" s="14">
        <f t="shared" si="239"/>
        <v>0</v>
      </c>
      <c r="DX171" s="56">
        <f t="shared" si="240"/>
        <v>0</v>
      </c>
      <c r="DY171" s="14">
        <f>Szilv($DN$2,Eredmény!$H$3,DO171)</f>
        <v>0</v>
      </c>
      <c r="DZ171" s="14">
        <f t="shared" si="241"/>
        <v>0</v>
      </c>
      <c r="EA171" s="14">
        <f t="shared" si="242"/>
        <v>0</v>
      </c>
    </row>
    <row r="172" spans="2:131">
      <c r="B172" s="14">
        <f>IF($A$2=Alapadat!$P172,Alapadat!$Q172,0)</f>
        <v>0</v>
      </c>
      <c r="C172" s="14">
        <f>IF($A$2=Alapadat!$P172,Alapadat!$R172,0)</f>
        <v>0</v>
      </c>
      <c r="D172" s="14">
        <f t="shared" si="163"/>
        <v>0</v>
      </c>
      <c r="E172" s="14">
        <f t="shared" si="164"/>
        <v>0</v>
      </c>
      <c r="F172" s="14">
        <f t="shared" si="165"/>
        <v>0</v>
      </c>
      <c r="G172" s="14">
        <f t="shared" si="166"/>
        <v>0</v>
      </c>
      <c r="H172" s="14">
        <f t="shared" si="167"/>
        <v>0</v>
      </c>
      <c r="I172" s="14">
        <f t="shared" si="168"/>
        <v>0</v>
      </c>
      <c r="L172" s="56">
        <f t="shared" si="169"/>
        <v>0</v>
      </c>
      <c r="M172" s="14">
        <f>Szilv($A$2,Eredmény!$H$3,B172)</f>
        <v>0</v>
      </c>
      <c r="N172" s="14">
        <f t="shared" si="170"/>
        <v>0</v>
      </c>
      <c r="O172" s="14">
        <f t="shared" si="171"/>
        <v>0</v>
      </c>
      <c r="Q172" s="14">
        <f>IF($P$2=Alapadat!$P172,Alapadat!$Q172,0)</f>
        <v>0</v>
      </c>
      <c r="R172" s="14">
        <f>IF($P$2=Alapadat!$P172,Alapadat!$R172,0)</f>
        <v>0</v>
      </c>
      <c r="S172" s="14">
        <f t="shared" si="172"/>
        <v>0</v>
      </c>
      <c r="T172" s="14">
        <f t="shared" si="173"/>
        <v>0</v>
      </c>
      <c r="U172" s="14">
        <f t="shared" si="174"/>
        <v>0</v>
      </c>
      <c r="V172" s="14">
        <f t="shared" si="175"/>
        <v>0</v>
      </c>
      <c r="W172" s="14">
        <f t="shared" si="176"/>
        <v>0</v>
      </c>
      <c r="X172" s="14">
        <f t="shared" si="177"/>
        <v>0</v>
      </c>
      <c r="Z172" s="56">
        <f t="shared" si="243"/>
        <v>0</v>
      </c>
      <c r="AA172" s="14">
        <f>Szilv($P$2,Eredmény!$H$3,Q172)</f>
        <v>0</v>
      </c>
      <c r="AB172" s="14">
        <f t="shared" si="178"/>
        <v>0</v>
      </c>
      <c r="AC172" s="14">
        <f t="shared" si="179"/>
        <v>0</v>
      </c>
      <c r="AE172" s="14">
        <f>IF($AD$2=Alapadat!$P172,Alapadat!$Q172,0)</f>
        <v>0</v>
      </c>
      <c r="AF172" s="14">
        <f>IF($AD$2=Alapadat!$P172,Alapadat!$R172,0)</f>
        <v>0</v>
      </c>
      <c r="AG172" s="14">
        <f t="shared" si="180"/>
        <v>0</v>
      </c>
      <c r="AH172" s="14">
        <f t="shared" si="181"/>
        <v>0</v>
      </c>
      <c r="AI172" s="14">
        <f t="shared" si="182"/>
        <v>0</v>
      </c>
      <c r="AJ172" s="14">
        <f t="shared" si="183"/>
        <v>0</v>
      </c>
      <c r="AK172" s="14">
        <f t="shared" si="184"/>
        <v>0</v>
      </c>
      <c r="AL172" s="14">
        <f t="shared" si="185"/>
        <v>0</v>
      </c>
      <c r="AN172" s="56">
        <f t="shared" si="186"/>
        <v>0</v>
      </c>
      <c r="AO172" s="14">
        <f>Szilv($AD$2,Eredmény!$H$3,AE172)</f>
        <v>0</v>
      </c>
      <c r="AP172" s="14">
        <f t="shared" si="187"/>
        <v>0</v>
      </c>
      <c r="AQ172" s="14">
        <f t="shared" si="188"/>
        <v>0</v>
      </c>
      <c r="AS172" s="14">
        <f>IF($AR$2=Alapadat!$P172,Alapadat!$Q172,0)</f>
        <v>0</v>
      </c>
      <c r="AT172" s="14">
        <f>IF($AR$2=Alapadat!$P172,Alapadat!$R172,0)</f>
        <v>0</v>
      </c>
      <c r="AU172" s="14">
        <f t="shared" si="189"/>
        <v>0</v>
      </c>
      <c r="AV172" s="14">
        <f t="shared" si="190"/>
        <v>0</v>
      </c>
      <c r="AW172" s="14">
        <f t="shared" si="191"/>
        <v>0</v>
      </c>
      <c r="AX172" s="14">
        <f t="shared" si="192"/>
        <v>0</v>
      </c>
      <c r="AY172" s="14">
        <f t="shared" si="193"/>
        <v>0</v>
      </c>
      <c r="AZ172" s="14">
        <f t="shared" si="194"/>
        <v>0</v>
      </c>
      <c r="BB172" s="56">
        <f t="shared" si="195"/>
        <v>0</v>
      </c>
      <c r="BC172" s="14">
        <f>Szilv($AR$2,Eredmény!$H$3,AS172)</f>
        <v>0</v>
      </c>
      <c r="BD172" s="14">
        <f t="shared" si="196"/>
        <v>0</v>
      </c>
      <c r="BE172" s="14">
        <f t="shared" si="197"/>
        <v>0</v>
      </c>
      <c r="BG172" s="14">
        <f>IF($BF$2=Alapadat!$P172,Alapadat!$Q172,0)</f>
        <v>0</v>
      </c>
      <c r="BH172" s="14">
        <f>IF($BF$2=Alapadat!$P172,Alapadat!$R172,0)</f>
        <v>0</v>
      </c>
      <c r="BI172" s="14">
        <f t="shared" si="198"/>
        <v>0</v>
      </c>
      <c r="BJ172" s="14">
        <f t="shared" si="199"/>
        <v>0</v>
      </c>
      <c r="BK172" s="14">
        <f t="shared" si="200"/>
        <v>0</v>
      </c>
      <c r="BL172" s="14">
        <f t="shared" si="201"/>
        <v>0</v>
      </c>
      <c r="BM172" s="14">
        <f t="shared" si="202"/>
        <v>0</v>
      </c>
      <c r="BN172" s="14">
        <f t="shared" si="203"/>
        <v>0</v>
      </c>
      <c r="BP172" s="56">
        <f t="shared" si="204"/>
        <v>0</v>
      </c>
      <c r="BQ172" s="14">
        <f>Szilv($BF$2,Eredmény!$H$3,BG172)</f>
        <v>0</v>
      </c>
      <c r="BR172" s="14">
        <f t="shared" si="205"/>
        <v>0</v>
      </c>
      <c r="BS172" s="14">
        <f t="shared" si="206"/>
        <v>0</v>
      </c>
      <c r="BV172" s="14">
        <f>IF($BU$2=Alapadat!$P172,Alapadat!$Q172,0)</f>
        <v>0</v>
      </c>
      <c r="BW172" s="14">
        <f>IF($BU$2=Alapadat!$P172,Alapadat!$R172,0)</f>
        <v>0</v>
      </c>
      <c r="BX172" s="14">
        <f t="shared" si="207"/>
        <v>0</v>
      </c>
      <c r="BY172" s="14">
        <f t="shared" si="208"/>
        <v>0</v>
      </c>
      <c r="BZ172" s="14">
        <f t="shared" si="209"/>
        <v>0</v>
      </c>
      <c r="CA172" s="14">
        <f t="shared" si="210"/>
        <v>0</v>
      </c>
      <c r="CB172" s="14">
        <f t="shared" si="211"/>
        <v>0</v>
      </c>
      <c r="CC172" s="14">
        <f t="shared" si="212"/>
        <v>0</v>
      </c>
      <c r="CE172" s="56">
        <f t="shared" si="213"/>
        <v>0</v>
      </c>
      <c r="CF172" s="14">
        <f>Szilv($BU$2,Eredmény!$H$3,BV172)</f>
        <v>0</v>
      </c>
      <c r="CG172" s="14">
        <f t="shared" si="214"/>
        <v>0</v>
      </c>
      <c r="CH172" s="14">
        <f t="shared" si="215"/>
        <v>0</v>
      </c>
      <c r="CK172" s="14">
        <f>IF($CJ$2=Alapadat!$P172,Alapadat!$Q172,0)</f>
        <v>0</v>
      </c>
      <c r="CL172" s="14">
        <f>IF($CJ$2=Alapadat!$P172,Alapadat!$R172,0)</f>
        <v>0</v>
      </c>
      <c r="CM172" s="14">
        <f t="shared" si="216"/>
        <v>0</v>
      </c>
      <c r="CN172" s="14">
        <f t="shared" si="217"/>
        <v>0</v>
      </c>
      <c r="CO172" s="14">
        <f t="shared" si="218"/>
        <v>0</v>
      </c>
      <c r="CP172" s="14">
        <f t="shared" si="219"/>
        <v>0</v>
      </c>
      <c r="CQ172" s="14">
        <f t="shared" si="220"/>
        <v>0</v>
      </c>
      <c r="CR172" s="14">
        <f t="shared" si="221"/>
        <v>0</v>
      </c>
      <c r="CT172" s="56">
        <f t="shared" si="222"/>
        <v>0</v>
      </c>
      <c r="CU172" s="14">
        <f>Szilv($CJ$2,Eredmény!$H$3,CK172)</f>
        <v>0</v>
      </c>
      <c r="CV172" s="14">
        <f t="shared" si="223"/>
        <v>0</v>
      </c>
      <c r="CW172" s="14">
        <f t="shared" si="224"/>
        <v>0</v>
      </c>
      <c r="CZ172" s="14">
        <f>IF($CY$2=Alapadat!$P172,Alapadat!$Q172,0)</f>
        <v>0</v>
      </c>
      <c r="DA172" s="14">
        <f>IF($CY$2=Alapadat!$P172,Alapadat!$R172,0)</f>
        <v>0</v>
      </c>
      <c r="DB172" s="14">
        <f t="shared" si="225"/>
        <v>0</v>
      </c>
      <c r="DC172" s="14">
        <f t="shared" si="226"/>
        <v>0</v>
      </c>
      <c r="DD172" s="14">
        <f t="shared" si="227"/>
        <v>0</v>
      </c>
      <c r="DE172" s="14">
        <f t="shared" si="228"/>
        <v>0</v>
      </c>
      <c r="DF172" s="14">
        <f t="shared" si="229"/>
        <v>0</v>
      </c>
      <c r="DG172" s="14">
        <f t="shared" si="230"/>
        <v>0</v>
      </c>
      <c r="DI172" s="56">
        <f t="shared" si="231"/>
        <v>0</v>
      </c>
      <c r="DJ172" s="14">
        <f>Szilv($CY$2,Eredmény!$H$3,CZ172)</f>
        <v>0</v>
      </c>
      <c r="DK172" s="14">
        <f t="shared" si="232"/>
        <v>0</v>
      </c>
      <c r="DL172" s="14">
        <f t="shared" si="233"/>
        <v>0</v>
      </c>
      <c r="DO172" s="14">
        <f>IF($DN$2=Alapadat!$P172,Alapadat!$Q172,0)</f>
        <v>0</v>
      </c>
      <c r="DP172" s="14">
        <f>IF($DN$2=Alapadat!$P172,Alapadat!$R172,0)</f>
        <v>0</v>
      </c>
      <c r="DQ172" s="14">
        <f t="shared" si="234"/>
        <v>0</v>
      </c>
      <c r="DR172" s="14">
        <f t="shared" si="235"/>
        <v>0</v>
      </c>
      <c r="DS172" s="14">
        <f t="shared" si="236"/>
        <v>0</v>
      </c>
      <c r="DT172" s="14">
        <f t="shared" si="237"/>
        <v>0</v>
      </c>
      <c r="DU172" s="14">
        <f t="shared" si="238"/>
        <v>0</v>
      </c>
      <c r="DV172" s="14">
        <f t="shared" si="239"/>
        <v>0</v>
      </c>
      <c r="DX172" s="56">
        <f t="shared" si="240"/>
        <v>0</v>
      </c>
      <c r="DY172" s="14">
        <f>Szilv($DN$2,Eredmény!$H$3,DO172)</f>
        <v>0</v>
      </c>
      <c r="DZ172" s="14">
        <f t="shared" si="241"/>
        <v>0</v>
      </c>
      <c r="EA172" s="14">
        <f t="shared" si="242"/>
        <v>0</v>
      </c>
    </row>
    <row r="173" spans="2:131">
      <c r="B173" s="14">
        <f>IF($A$2=Alapadat!$P173,Alapadat!$Q173,0)</f>
        <v>0</v>
      </c>
      <c r="C173" s="14">
        <f>IF($A$2=Alapadat!$P173,Alapadat!$R173,0)</f>
        <v>0</v>
      </c>
      <c r="D173" s="14">
        <f t="shared" si="163"/>
        <v>0</v>
      </c>
      <c r="E173" s="14">
        <f t="shared" si="164"/>
        <v>0</v>
      </c>
      <c r="F173" s="14">
        <f t="shared" si="165"/>
        <v>0</v>
      </c>
      <c r="G173" s="14">
        <f t="shared" si="166"/>
        <v>0</v>
      </c>
      <c r="H173" s="14">
        <f t="shared" si="167"/>
        <v>0</v>
      </c>
      <c r="I173" s="14">
        <f t="shared" si="168"/>
        <v>0</v>
      </c>
      <c r="L173" s="56">
        <f t="shared" si="169"/>
        <v>0</v>
      </c>
      <c r="M173" s="14">
        <f>Szilv($A$2,Eredmény!$H$3,B173)</f>
        <v>0</v>
      </c>
      <c r="N173" s="14">
        <f t="shared" si="170"/>
        <v>0</v>
      </c>
      <c r="O173" s="14">
        <f t="shared" si="171"/>
        <v>0</v>
      </c>
      <c r="Q173" s="14">
        <f>IF($P$2=Alapadat!$P173,Alapadat!$Q173,0)</f>
        <v>0</v>
      </c>
      <c r="R173" s="14">
        <f>IF($P$2=Alapadat!$P173,Alapadat!$R173,0)</f>
        <v>0</v>
      </c>
      <c r="S173" s="14">
        <f t="shared" si="172"/>
        <v>0</v>
      </c>
      <c r="T173" s="14">
        <f t="shared" si="173"/>
        <v>0</v>
      </c>
      <c r="U173" s="14">
        <f t="shared" si="174"/>
        <v>0</v>
      </c>
      <c r="V173" s="14">
        <f t="shared" si="175"/>
        <v>0</v>
      </c>
      <c r="W173" s="14">
        <f t="shared" si="176"/>
        <v>0</v>
      </c>
      <c r="X173" s="14">
        <f t="shared" si="177"/>
        <v>0</v>
      </c>
      <c r="Z173" s="56">
        <f t="shared" si="243"/>
        <v>0</v>
      </c>
      <c r="AA173" s="14">
        <f>Szilv($P$2,Eredmény!$H$3,Q173)</f>
        <v>0</v>
      </c>
      <c r="AB173" s="14">
        <f t="shared" si="178"/>
        <v>0</v>
      </c>
      <c r="AC173" s="14">
        <f t="shared" si="179"/>
        <v>0</v>
      </c>
      <c r="AE173" s="14">
        <f>IF($AD$2=Alapadat!$P173,Alapadat!$Q173,0)</f>
        <v>0</v>
      </c>
      <c r="AF173" s="14">
        <f>IF($AD$2=Alapadat!$P173,Alapadat!$R173,0)</f>
        <v>0</v>
      </c>
      <c r="AG173" s="14">
        <f t="shared" si="180"/>
        <v>0</v>
      </c>
      <c r="AH173" s="14">
        <f t="shared" si="181"/>
        <v>0</v>
      </c>
      <c r="AI173" s="14">
        <f t="shared" si="182"/>
        <v>0</v>
      </c>
      <c r="AJ173" s="14">
        <f t="shared" si="183"/>
        <v>0</v>
      </c>
      <c r="AK173" s="14">
        <f t="shared" si="184"/>
        <v>0</v>
      </c>
      <c r="AL173" s="14">
        <f t="shared" si="185"/>
        <v>0</v>
      </c>
      <c r="AN173" s="56">
        <f t="shared" si="186"/>
        <v>0</v>
      </c>
      <c r="AO173" s="14">
        <f>Szilv($AD$2,Eredmény!$H$3,AE173)</f>
        <v>0</v>
      </c>
      <c r="AP173" s="14">
        <f t="shared" si="187"/>
        <v>0</v>
      </c>
      <c r="AQ173" s="14">
        <f t="shared" si="188"/>
        <v>0</v>
      </c>
      <c r="AS173" s="14">
        <f>IF($AR$2=Alapadat!$P173,Alapadat!$Q173,0)</f>
        <v>0</v>
      </c>
      <c r="AT173" s="14">
        <f>IF($AR$2=Alapadat!$P173,Alapadat!$R173,0)</f>
        <v>0</v>
      </c>
      <c r="AU173" s="14">
        <f t="shared" si="189"/>
        <v>0</v>
      </c>
      <c r="AV173" s="14">
        <f t="shared" si="190"/>
        <v>0</v>
      </c>
      <c r="AW173" s="14">
        <f t="shared" si="191"/>
        <v>0</v>
      </c>
      <c r="AX173" s="14">
        <f t="shared" si="192"/>
        <v>0</v>
      </c>
      <c r="AY173" s="14">
        <f t="shared" si="193"/>
        <v>0</v>
      </c>
      <c r="AZ173" s="14">
        <f t="shared" si="194"/>
        <v>0</v>
      </c>
      <c r="BB173" s="56">
        <f t="shared" si="195"/>
        <v>0</v>
      </c>
      <c r="BC173" s="14">
        <f>Szilv($AR$2,Eredmény!$H$3,AS173)</f>
        <v>0</v>
      </c>
      <c r="BD173" s="14">
        <f t="shared" si="196"/>
        <v>0</v>
      </c>
      <c r="BE173" s="14">
        <f t="shared" si="197"/>
        <v>0</v>
      </c>
      <c r="BG173" s="14">
        <f>IF($BF$2=Alapadat!$P173,Alapadat!$Q173,0)</f>
        <v>0</v>
      </c>
      <c r="BH173" s="14">
        <f>IF($BF$2=Alapadat!$P173,Alapadat!$R173,0)</f>
        <v>0</v>
      </c>
      <c r="BI173" s="14">
        <f t="shared" si="198"/>
        <v>0</v>
      </c>
      <c r="BJ173" s="14">
        <f t="shared" si="199"/>
        <v>0</v>
      </c>
      <c r="BK173" s="14">
        <f t="shared" si="200"/>
        <v>0</v>
      </c>
      <c r="BL173" s="14">
        <f t="shared" si="201"/>
        <v>0</v>
      </c>
      <c r="BM173" s="14">
        <f t="shared" si="202"/>
        <v>0</v>
      </c>
      <c r="BN173" s="14">
        <f t="shared" si="203"/>
        <v>0</v>
      </c>
      <c r="BP173" s="56">
        <f t="shared" si="204"/>
        <v>0</v>
      </c>
      <c r="BQ173" s="14">
        <f>Szilv($BF$2,Eredmény!$H$3,BG173)</f>
        <v>0</v>
      </c>
      <c r="BR173" s="14">
        <f t="shared" si="205"/>
        <v>0</v>
      </c>
      <c r="BS173" s="14">
        <f t="shared" si="206"/>
        <v>0</v>
      </c>
      <c r="BV173" s="14">
        <f>IF($BU$2=Alapadat!$P173,Alapadat!$Q173,0)</f>
        <v>0</v>
      </c>
      <c r="BW173" s="14">
        <f>IF($BU$2=Alapadat!$P173,Alapadat!$R173,0)</f>
        <v>0</v>
      </c>
      <c r="BX173" s="14">
        <f t="shared" si="207"/>
        <v>0</v>
      </c>
      <c r="BY173" s="14">
        <f t="shared" si="208"/>
        <v>0</v>
      </c>
      <c r="BZ173" s="14">
        <f t="shared" si="209"/>
        <v>0</v>
      </c>
      <c r="CA173" s="14">
        <f t="shared" si="210"/>
        <v>0</v>
      </c>
      <c r="CB173" s="14">
        <f t="shared" si="211"/>
        <v>0</v>
      </c>
      <c r="CC173" s="14">
        <f t="shared" si="212"/>
        <v>0</v>
      </c>
      <c r="CE173" s="56">
        <f t="shared" si="213"/>
        <v>0</v>
      </c>
      <c r="CF173" s="14">
        <f>Szilv($BU$2,Eredmény!$H$3,BV173)</f>
        <v>0</v>
      </c>
      <c r="CG173" s="14">
        <f t="shared" si="214"/>
        <v>0</v>
      </c>
      <c r="CH173" s="14">
        <f t="shared" si="215"/>
        <v>0</v>
      </c>
      <c r="CK173" s="14">
        <f>IF($CJ$2=Alapadat!$P173,Alapadat!$Q173,0)</f>
        <v>0</v>
      </c>
      <c r="CL173" s="14">
        <f>IF($CJ$2=Alapadat!$P173,Alapadat!$R173,0)</f>
        <v>0</v>
      </c>
      <c r="CM173" s="14">
        <f t="shared" si="216"/>
        <v>0</v>
      </c>
      <c r="CN173" s="14">
        <f t="shared" si="217"/>
        <v>0</v>
      </c>
      <c r="CO173" s="14">
        <f t="shared" si="218"/>
        <v>0</v>
      </c>
      <c r="CP173" s="14">
        <f t="shared" si="219"/>
        <v>0</v>
      </c>
      <c r="CQ173" s="14">
        <f t="shared" si="220"/>
        <v>0</v>
      </c>
      <c r="CR173" s="14">
        <f t="shared" si="221"/>
        <v>0</v>
      </c>
      <c r="CT173" s="56">
        <f t="shared" si="222"/>
        <v>0</v>
      </c>
      <c r="CU173" s="14">
        <f>Szilv($CJ$2,Eredmény!$H$3,CK173)</f>
        <v>0</v>
      </c>
      <c r="CV173" s="14">
        <f t="shared" si="223"/>
        <v>0</v>
      </c>
      <c r="CW173" s="14">
        <f t="shared" si="224"/>
        <v>0</v>
      </c>
      <c r="CZ173" s="14">
        <f>IF($CY$2=Alapadat!$P173,Alapadat!$Q173,0)</f>
        <v>0</v>
      </c>
      <c r="DA173" s="14">
        <f>IF($CY$2=Alapadat!$P173,Alapadat!$R173,0)</f>
        <v>0</v>
      </c>
      <c r="DB173" s="14">
        <f t="shared" si="225"/>
        <v>0</v>
      </c>
      <c r="DC173" s="14">
        <f t="shared" si="226"/>
        <v>0</v>
      </c>
      <c r="DD173" s="14">
        <f t="shared" si="227"/>
        <v>0</v>
      </c>
      <c r="DE173" s="14">
        <f t="shared" si="228"/>
        <v>0</v>
      </c>
      <c r="DF173" s="14">
        <f t="shared" si="229"/>
        <v>0</v>
      </c>
      <c r="DG173" s="14">
        <f t="shared" si="230"/>
        <v>0</v>
      </c>
      <c r="DI173" s="56">
        <f t="shared" si="231"/>
        <v>0</v>
      </c>
      <c r="DJ173" s="14">
        <f>Szilv($CY$2,Eredmény!$H$3,CZ173)</f>
        <v>0</v>
      </c>
      <c r="DK173" s="14">
        <f t="shared" si="232"/>
        <v>0</v>
      </c>
      <c r="DL173" s="14">
        <f t="shared" si="233"/>
        <v>0</v>
      </c>
      <c r="DO173" s="14">
        <f>IF($DN$2=Alapadat!$P173,Alapadat!$Q173,0)</f>
        <v>0</v>
      </c>
      <c r="DP173" s="14">
        <f>IF($DN$2=Alapadat!$P173,Alapadat!$R173,0)</f>
        <v>0</v>
      </c>
      <c r="DQ173" s="14">
        <f t="shared" si="234"/>
        <v>0</v>
      </c>
      <c r="DR173" s="14">
        <f t="shared" si="235"/>
        <v>0</v>
      </c>
      <c r="DS173" s="14">
        <f t="shared" si="236"/>
        <v>0</v>
      </c>
      <c r="DT173" s="14">
        <f t="shared" si="237"/>
        <v>0</v>
      </c>
      <c r="DU173" s="14">
        <f t="shared" si="238"/>
        <v>0</v>
      </c>
      <c r="DV173" s="14">
        <f t="shared" si="239"/>
        <v>0</v>
      </c>
      <c r="DX173" s="56">
        <f t="shared" si="240"/>
        <v>0</v>
      </c>
      <c r="DY173" s="14">
        <f>Szilv($DN$2,Eredmény!$H$3,DO173)</f>
        <v>0</v>
      </c>
      <c r="DZ173" s="14">
        <f t="shared" si="241"/>
        <v>0</v>
      </c>
      <c r="EA173" s="14">
        <f t="shared" si="242"/>
        <v>0</v>
      </c>
    </row>
    <row r="174" spans="2:131">
      <c r="B174" s="14">
        <f>IF($A$2=Alapadat!$P174,Alapadat!$Q174,0)</f>
        <v>0</v>
      </c>
      <c r="C174" s="14">
        <f>IF($A$2=Alapadat!$P174,Alapadat!$R174,0)</f>
        <v>0</v>
      </c>
      <c r="D174" s="14">
        <f t="shared" si="163"/>
        <v>0</v>
      </c>
      <c r="E174" s="14">
        <f t="shared" si="164"/>
        <v>0</v>
      </c>
      <c r="F174" s="14">
        <f t="shared" si="165"/>
        <v>0</v>
      </c>
      <c r="G174" s="14">
        <f t="shared" si="166"/>
        <v>0</v>
      </c>
      <c r="H174" s="14">
        <f t="shared" si="167"/>
        <v>0</v>
      </c>
      <c r="I174" s="14">
        <f t="shared" si="168"/>
        <v>0</v>
      </c>
      <c r="L174" s="56">
        <f t="shared" si="169"/>
        <v>0</v>
      </c>
      <c r="M174" s="14">
        <f>Szilv($A$2,Eredmény!$H$3,B174)</f>
        <v>0</v>
      </c>
      <c r="N174" s="14">
        <f t="shared" si="170"/>
        <v>0</v>
      </c>
      <c r="O174" s="14">
        <f t="shared" si="171"/>
        <v>0</v>
      </c>
      <c r="Q174" s="14">
        <f>IF($P$2=Alapadat!$P174,Alapadat!$Q174,0)</f>
        <v>0</v>
      </c>
      <c r="R174" s="14">
        <f>IF($P$2=Alapadat!$P174,Alapadat!$R174,0)</f>
        <v>0</v>
      </c>
      <c r="S174" s="14">
        <f t="shared" si="172"/>
        <v>0</v>
      </c>
      <c r="T174" s="14">
        <f t="shared" si="173"/>
        <v>0</v>
      </c>
      <c r="U174" s="14">
        <f t="shared" si="174"/>
        <v>0</v>
      </c>
      <c r="V174" s="14">
        <f t="shared" si="175"/>
        <v>0</v>
      </c>
      <c r="W174" s="14">
        <f t="shared" si="176"/>
        <v>0</v>
      </c>
      <c r="X174" s="14">
        <f t="shared" si="177"/>
        <v>0</v>
      </c>
      <c r="Z174" s="56">
        <f t="shared" si="243"/>
        <v>0</v>
      </c>
      <c r="AA174" s="14">
        <f>Szilv($P$2,Eredmény!$H$3,Q174)</f>
        <v>0</v>
      </c>
      <c r="AB174" s="14">
        <f t="shared" si="178"/>
        <v>0</v>
      </c>
      <c r="AC174" s="14">
        <f t="shared" si="179"/>
        <v>0</v>
      </c>
      <c r="AE174" s="14">
        <f>IF($AD$2=Alapadat!$P174,Alapadat!$Q174,0)</f>
        <v>0</v>
      </c>
      <c r="AF174" s="14">
        <f>IF($AD$2=Alapadat!$P174,Alapadat!$R174,0)</f>
        <v>0</v>
      </c>
      <c r="AG174" s="14">
        <f t="shared" si="180"/>
        <v>0</v>
      </c>
      <c r="AH174" s="14">
        <f t="shared" si="181"/>
        <v>0</v>
      </c>
      <c r="AI174" s="14">
        <f t="shared" si="182"/>
        <v>0</v>
      </c>
      <c r="AJ174" s="14">
        <f t="shared" si="183"/>
        <v>0</v>
      </c>
      <c r="AK174" s="14">
        <f t="shared" si="184"/>
        <v>0</v>
      </c>
      <c r="AL174" s="14">
        <f t="shared" si="185"/>
        <v>0</v>
      </c>
      <c r="AN174" s="56">
        <f t="shared" si="186"/>
        <v>0</v>
      </c>
      <c r="AO174" s="14">
        <f>Szilv($AD$2,Eredmény!$H$3,AE174)</f>
        <v>0</v>
      </c>
      <c r="AP174" s="14">
        <f t="shared" si="187"/>
        <v>0</v>
      </c>
      <c r="AQ174" s="14">
        <f t="shared" si="188"/>
        <v>0</v>
      </c>
      <c r="AS174" s="14">
        <f>IF($AR$2=Alapadat!$P174,Alapadat!$Q174,0)</f>
        <v>0</v>
      </c>
      <c r="AT174" s="14">
        <f>IF($AR$2=Alapadat!$P174,Alapadat!$R174,0)</f>
        <v>0</v>
      </c>
      <c r="AU174" s="14">
        <f t="shared" si="189"/>
        <v>0</v>
      </c>
      <c r="AV174" s="14">
        <f t="shared" si="190"/>
        <v>0</v>
      </c>
      <c r="AW174" s="14">
        <f t="shared" si="191"/>
        <v>0</v>
      </c>
      <c r="AX174" s="14">
        <f t="shared" si="192"/>
        <v>0</v>
      </c>
      <c r="AY174" s="14">
        <f t="shared" si="193"/>
        <v>0</v>
      </c>
      <c r="AZ174" s="14">
        <f t="shared" si="194"/>
        <v>0</v>
      </c>
      <c r="BB174" s="56">
        <f t="shared" si="195"/>
        <v>0</v>
      </c>
      <c r="BC174" s="14">
        <f>Szilv($AR$2,Eredmény!$H$3,AS174)</f>
        <v>0</v>
      </c>
      <c r="BD174" s="14">
        <f t="shared" si="196"/>
        <v>0</v>
      </c>
      <c r="BE174" s="14">
        <f t="shared" si="197"/>
        <v>0</v>
      </c>
      <c r="BG174" s="14">
        <f>IF($BF$2=Alapadat!$P174,Alapadat!$Q174,0)</f>
        <v>0</v>
      </c>
      <c r="BH174" s="14">
        <f>IF($BF$2=Alapadat!$P174,Alapadat!$R174,0)</f>
        <v>0</v>
      </c>
      <c r="BI174" s="14">
        <f t="shared" si="198"/>
        <v>0</v>
      </c>
      <c r="BJ174" s="14">
        <f t="shared" si="199"/>
        <v>0</v>
      </c>
      <c r="BK174" s="14">
        <f t="shared" si="200"/>
        <v>0</v>
      </c>
      <c r="BL174" s="14">
        <f t="shared" si="201"/>
        <v>0</v>
      </c>
      <c r="BM174" s="14">
        <f t="shared" si="202"/>
        <v>0</v>
      </c>
      <c r="BN174" s="14">
        <f t="shared" si="203"/>
        <v>0</v>
      </c>
      <c r="BP174" s="56">
        <f t="shared" si="204"/>
        <v>0</v>
      </c>
      <c r="BQ174" s="14">
        <f>Szilv($BF$2,Eredmény!$H$3,BG174)</f>
        <v>0</v>
      </c>
      <c r="BR174" s="14">
        <f t="shared" si="205"/>
        <v>0</v>
      </c>
      <c r="BS174" s="14">
        <f t="shared" si="206"/>
        <v>0</v>
      </c>
      <c r="BV174" s="14">
        <f>IF($BU$2=Alapadat!$P174,Alapadat!$Q174,0)</f>
        <v>0</v>
      </c>
      <c r="BW174" s="14">
        <f>IF($BU$2=Alapadat!$P174,Alapadat!$R174,0)</f>
        <v>0</v>
      </c>
      <c r="BX174" s="14">
        <f t="shared" si="207"/>
        <v>0</v>
      </c>
      <c r="BY174" s="14">
        <f t="shared" si="208"/>
        <v>0</v>
      </c>
      <c r="BZ174" s="14">
        <f t="shared" si="209"/>
        <v>0</v>
      </c>
      <c r="CA174" s="14">
        <f t="shared" si="210"/>
        <v>0</v>
      </c>
      <c r="CB174" s="14">
        <f t="shared" si="211"/>
        <v>0</v>
      </c>
      <c r="CC174" s="14">
        <f t="shared" si="212"/>
        <v>0</v>
      </c>
      <c r="CE174" s="56">
        <f t="shared" si="213"/>
        <v>0</v>
      </c>
      <c r="CF174" s="14">
        <f>Szilv($BU$2,Eredmény!$H$3,BV174)</f>
        <v>0</v>
      </c>
      <c r="CG174" s="14">
        <f t="shared" si="214"/>
        <v>0</v>
      </c>
      <c r="CH174" s="14">
        <f t="shared" si="215"/>
        <v>0</v>
      </c>
      <c r="CK174" s="14">
        <f>IF($CJ$2=Alapadat!$P174,Alapadat!$Q174,0)</f>
        <v>0</v>
      </c>
      <c r="CL174" s="14">
        <f>IF($CJ$2=Alapadat!$P174,Alapadat!$R174,0)</f>
        <v>0</v>
      </c>
      <c r="CM174" s="14">
        <f t="shared" si="216"/>
        <v>0</v>
      </c>
      <c r="CN174" s="14">
        <f t="shared" si="217"/>
        <v>0</v>
      </c>
      <c r="CO174" s="14">
        <f t="shared" si="218"/>
        <v>0</v>
      </c>
      <c r="CP174" s="14">
        <f t="shared" si="219"/>
        <v>0</v>
      </c>
      <c r="CQ174" s="14">
        <f t="shared" si="220"/>
        <v>0</v>
      </c>
      <c r="CR174" s="14">
        <f t="shared" si="221"/>
        <v>0</v>
      </c>
      <c r="CT174" s="56">
        <f t="shared" si="222"/>
        <v>0</v>
      </c>
      <c r="CU174" s="14">
        <f>Szilv($CJ$2,Eredmény!$H$3,CK174)</f>
        <v>0</v>
      </c>
      <c r="CV174" s="14">
        <f t="shared" si="223"/>
        <v>0</v>
      </c>
      <c r="CW174" s="14">
        <f t="shared" si="224"/>
        <v>0</v>
      </c>
      <c r="CZ174" s="14">
        <f>IF($CY$2=Alapadat!$P174,Alapadat!$Q174,0)</f>
        <v>0</v>
      </c>
      <c r="DA174" s="14">
        <f>IF($CY$2=Alapadat!$P174,Alapadat!$R174,0)</f>
        <v>0</v>
      </c>
      <c r="DB174" s="14">
        <f t="shared" si="225"/>
        <v>0</v>
      </c>
      <c r="DC174" s="14">
        <f t="shared" si="226"/>
        <v>0</v>
      </c>
      <c r="DD174" s="14">
        <f t="shared" si="227"/>
        <v>0</v>
      </c>
      <c r="DE174" s="14">
        <f t="shared" si="228"/>
        <v>0</v>
      </c>
      <c r="DF174" s="14">
        <f t="shared" si="229"/>
        <v>0</v>
      </c>
      <c r="DG174" s="14">
        <f t="shared" si="230"/>
        <v>0</v>
      </c>
      <c r="DI174" s="56">
        <f t="shared" si="231"/>
        <v>0</v>
      </c>
      <c r="DJ174" s="14">
        <f>Szilv($CY$2,Eredmény!$H$3,CZ174)</f>
        <v>0</v>
      </c>
      <c r="DK174" s="14">
        <f t="shared" si="232"/>
        <v>0</v>
      </c>
      <c r="DL174" s="14">
        <f t="shared" si="233"/>
        <v>0</v>
      </c>
      <c r="DO174" s="14">
        <f>IF($DN$2=Alapadat!$P174,Alapadat!$Q174,0)</f>
        <v>0</v>
      </c>
      <c r="DP174" s="14">
        <f>IF($DN$2=Alapadat!$P174,Alapadat!$R174,0)</f>
        <v>0</v>
      </c>
      <c r="DQ174" s="14">
        <f t="shared" si="234"/>
        <v>0</v>
      </c>
      <c r="DR174" s="14">
        <f t="shared" si="235"/>
        <v>0</v>
      </c>
      <c r="DS174" s="14">
        <f t="shared" si="236"/>
        <v>0</v>
      </c>
      <c r="DT174" s="14">
        <f t="shared" si="237"/>
        <v>0</v>
      </c>
      <c r="DU174" s="14">
        <f t="shared" si="238"/>
        <v>0</v>
      </c>
      <c r="DV174" s="14">
        <f t="shared" si="239"/>
        <v>0</v>
      </c>
      <c r="DX174" s="56">
        <f t="shared" si="240"/>
        <v>0</v>
      </c>
      <c r="DY174" s="14">
        <f>Szilv($DN$2,Eredmény!$H$3,DO174)</f>
        <v>0</v>
      </c>
      <c r="DZ174" s="14">
        <f t="shared" si="241"/>
        <v>0</v>
      </c>
      <c r="EA174" s="14">
        <f t="shared" si="242"/>
        <v>0</v>
      </c>
    </row>
    <row r="175" spans="2:131">
      <c r="B175" s="14">
        <f>IF($A$2=Alapadat!$P175,Alapadat!$Q175,0)</f>
        <v>0</v>
      </c>
      <c r="C175" s="14">
        <f>IF($A$2=Alapadat!$P175,Alapadat!$R175,0)</f>
        <v>0</v>
      </c>
      <c r="D175" s="14">
        <f t="shared" si="163"/>
        <v>0</v>
      </c>
      <c r="E175" s="14">
        <f t="shared" si="164"/>
        <v>0</v>
      </c>
      <c r="F175" s="14">
        <f t="shared" si="165"/>
        <v>0</v>
      </c>
      <c r="G175" s="14">
        <f t="shared" si="166"/>
        <v>0</v>
      </c>
      <c r="H175" s="14">
        <f t="shared" si="167"/>
        <v>0</v>
      </c>
      <c r="I175" s="14">
        <f t="shared" si="168"/>
        <v>0</v>
      </c>
      <c r="L175" s="56">
        <f t="shared" si="169"/>
        <v>0</v>
      </c>
      <c r="M175" s="14">
        <f>Szilv($A$2,Eredmény!$H$3,B175)</f>
        <v>0</v>
      </c>
      <c r="N175" s="14">
        <f t="shared" si="170"/>
        <v>0</v>
      </c>
      <c r="O175" s="14">
        <f t="shared" si="171"/>
        <v>0</v>
      </c>
      <c r="Q175" s="14">
        <f>IF($P$2=Alapadat!$P175,Alapadat!$Q175,0)</f>
        <v>0</v>
      </c>
      <c r="R175" s="14">
        <f>IF($P$2=Alapadat!$P175,Alapadat!$R175,0)</f>
        <v>0</v>
      </c>
      <c r="S175" s="14">
        <f t="shared" si="172"/>
        <v>0</v>
      </c>
      <c r="T175" s="14">
        <f t="shared" si="173"/>
        <v>0</v>
      </c>
      <c r="U175" s="14">
        <f t="shared" si="174"/>
        <v>0</v>
      </c>
      <c r="V175" s="14">
        <f t="shared" si="175"/>
        <v>0</v>
      </c>
      <c r="W175" s="14">
        <f t="shared" si="176"/>
        <v>0</v>
      </c>
      <c r="X175" s="14">
        <f t="shared" si="177"/>
        <v>0</v>
      </c>
      <c r="Z175" s="56">
        <f t="shared" si="243"/>
        <v>0</v>
      </c>
      <c r="AA175" s="14">
        <f>Szilv($P$2,Eredmény!$H$3,Q175)</f>
        <v>0</v>
      </c>
      <c r="AB175" s="14">
        <f t="shared" si="178"/>
        <v>0</v>
      </c>
      <c r="AC175" s="14">
        <f t="shared" si="179"/>
        <v>0</v>
      </c>
      <c r="AE175" s="14">
        <f>IF($AD$2=Alapadat!$P175,Alapadat!$Q175,0)</f>
        <v>0</v>
      </c>
      <c r="AF175" s="14">
        <f>IF($AD$2=Alapadat!$P175,Alapadat!$R175,0)</f>
        <v>0</v>
      </c>
      <c r="AG175" s="14">
        <f t="shared" si="180"/>
        <v>0</v>
      </c>
      <c r="AH175" s="14">
        <f t="shared" si="181"/>
        <v>0</v>
      </c>
      <c r="AI175" s="14">
        <f t="shared" si="182"/>
        <v>0</v>
      </c>
      <c r="AJ175" s="14">
        <f t="shared" si="183"/>
        <v>0</v>
      </c>
      <c r="AK175" s="14">
        <f t="shared" si="184"/>
        <v>0</v>
      </c>
      <c r="AL175" s="14">
        <f t="shared" si="185"/>
        <v>0</v>
      </c>
      <c r="AN175" s="56">
        <f t="shared" si="186"/>
        <v>0</v>
      </c>
      <c r="AO175" s="14">
        <f>Szilv($AD$2,Eredmény!$H$3,AE175)</f>
        <v>0</v>
      </c>
      <c r="AP175" s="14">
        <f t="shared" si="187"/>
        <v>0</v>
      </c>
      <c r="AQ175" s="14">
        <f t="shared" si="188"/>
        <v>0</v>
      </c>
      <c r="AS175" s="14">
        <f>IF($AR$2=Alapadat!$P175,Alapadat!$Q175,0)</f>
        <v>0</v>
      </c>
      <c r="AT175" s="14">
        <f>IF($AR$2=Alapadat!$P175,Alapadat!$R175,0)</f>
        <v>0</v>
      </c>
      <c r="AU175" s="14">
        <f t="shared" si="189"/>
        <v>0</v>
      </c>
      <c r="AV175" s="14">
        <f t="shared" si="190"/>
        <v>0</v>
      </c>
      <c r="AW175" s="14">
        <f t="shared" si="191"/>
        <v>0</v>
      </c>
      <c r="AX175" s="14">
        <f t="shared" si="192"/>
        <v>0</v>
      </c>
      <c r="AY175" s="14">
        <f t="shared" si="193"/>
        <v>0</v>
      </c>
      <c r="AZ175" s="14">
        <f t="shared" si="194"/>
        <v>0</v>
      </c>
      <c r="BB175" s="56">
        <f t="shared" si="195"/>
        <v>0</v>
      </c>
      <c r="BC175" s="14">
        <f>Szilv($AR$2,Eredmény!$H$3,AS175)</f>
        <v>0</v>
      </c>
      <c r="BD175" s="14">
        <f t="shared" si="196"/>
        <v>0</v>
      </c>
      <c r="BE175" s="14">
        <f t="shared" si="197"/>
        <v>0</v>
      </c>
      <c r="BG175" s="14">
        <f>IF($BF$2=Alapadat!$P175,Alapadat!$Q175,0)</f>
        <v>0</v>
      </c>
      <c r="BH175" s="14">
        <f>IF($BF$2=Alapadat!$P175,Alapadat!$R175,0)</f>
        <v>0</v>
      </c>
      <c r="BI175" s="14">
        <f t="shared" si="198"/>
        <v>0</v>
      </c>
      <c r="BJ175" s="14">
        <f t="shared" si="199"/>
        <v>0</v>
      </c>
      <c r="BK175" s="14">
        <f t="shared" si="200"/>
        <v>0</v>
      </c>
      <c r="BL175" s="14">
        <f t="shared" si="201"/>
        <v>0</v>
      </c>
      <c r="BM175" s="14">
        <f t="shared" si="202"/>
        <v>0</v>
      </c>
      <c r="BN175" s="14">
        <f t="shared" si="203"/>
        <v>0</v>
      </c>
      <c r="BP175" s="56">
        <f t="shared" si="204"/>
        <v>0</v>
      </c>
      <c r="BQ175" s="14">
        <f>Szilv($BF$2,Eredmény!$H$3,BG175)</f>
        <v>0</v>
      </c>
      <c r="BR175" s="14">
        <f t="shared" si="205"/>
        <v>0</v>
      </c>
      <c r="BS175" s="14">
        <f t="shared" si="206"/>
        <v>0</v>
      </c>
      <c r="BV175" s="14">
        <f>IF($BU$2=Alapadat!$P175,Alapadat!$Q175,0)</f>
        <v>0</v>
      </c>
      <c r="BW175" s="14">
        <f>IF($BU$2=Alapadat!$P175,Alapadat!$R175,0)</f>
        <v>0</v>
      </c>
      <c r="BX175" s="14">
        <f t="shared" si="207"/>
        <v>0</v>
      </c>
      <c r="BY175" s="14">
        <f t="shared" si="208"/>
        <v>0</v>
      </c>
      <c r="BZ175" s="14">
        <f t="shared" si="209"/>
        <v>0</v>
      </c>
      <c r="CA175" s="14">
        <f t="shared" si="210"/>
        <v>0</v>
      </c>
      <c r="CB175" s="14">
        <f t="shared" si="211"/>
        <v>0</v>
      </c>
      <c r="CC175" s="14">
        <f t="shared" si="212"/>
        <v>0</v>
      </c>
      <c r="CE175" s="56">
        <f t="shared" si="213"/>
        <v>0</v>
      </c>
      <c r="CF175" s="14">
        <f>Szilv($BU$2,Eredmény!$H$3,BV175)</f>
        <v>0</v>
      </c>
      <c r="CG175" s="14">
        <f t="shared" si="214"/>
        <v>0</v>
      </c>
      <c r="CH175" s="14">
        <f t="shared" si="215"/>
        <v>0</v>
      </c>
      <c r="CK175" s="14">
        <f>IF($CJ$2=Alapadat!$P175,Alapadat!$Q175,0)</f>
        <v>0</v>
      </c>
      <c r="CL175" s="14">
        <f>IF($CJ$2=Alapadat!$P175,Alapadat!$R175,0)</f>
        <v>0</v>
      </c>
      <c r="CM175" s="14">
        <f t="shared" si="216"/>
        <v>0</v>
      </c>
      <c r="CN175" s="14">
        <f t="shared" si="217"/>
        <v>0</v>
      </c>
      <c r="CO175" s="14">
        <f t="shared" si="218"/>
        <v>0</v>
      </c>
      <c r="CP175" s="14">
        <f t="shared" si="219"/>
        <v>0</v>
      </c>
      <c r="CQ175" s="14">
        <f t="shared" si="220"/>
        <v>0</v>
      </c>
      <c r="CR175" s="14">
        <f t="shared" si="221"/>
        <v>0</v>
      </c>
      <c r="CT175" s="56">
        <f t="shared" si="222"/>
        <v>0</v>
      </c>
      <c r="CU175" s="14">
        <f>Szilv($CJ$2,Eredmény!$H$3,CK175)</f>
        <v>0</v>
      </c>
      <c r="CV175" s="14">
        <f t="shared" si="223"/>
        <v>0</v>
      </c>
      <c r="CW175" s="14">
        <f t="shared" si="224"/>
        <v>0</v>
      </c>
      <c r="CZ175" s="14">
        <f>IF($CY$2=Alapadat!$P175,Alapadat!$Q175,0)</f>
        <v>0</v>
      </c>
      <c r="DA175" s="14">
        <f>IF($CY$2=Alapadat!$P175,Alapadat!$R175,0)</f>
        <v>0</v>
      </c>
      <c r="DB175" s="14">
        <f t="shared" si="225"/>
        <v>0</v>
      </c>
      <c r="DC175" s="14">
        <f t="shared" si="226"/>
        <v>0</v>
      </c>
      <c r="DD175" s="14">
        <f t="shared" si="227"/>
        <v>0</v>
      </c>
      <c r="DE175" s="14">
        <f t="shared" si="228"/>
        <v>0</v>
      </c>
      <c r="DF175" s="14">
        <f t="shared" si="229"/>
        <v>0</v>
      </c>
      <c r="DG175" s="14">
        <f t="shared" si="230"/>
        <v>0</v>
      </c>
      <c r="DI175" s="56">
        <f t="shared" si="231"/>
        <v>0</v>
      </c>
      <c r="DJ175" s="14">
        <f>Szilv($CY$2,Eredmény!$H$3,CZ175)</f>
        <v>0</v>
      </c>
      <c r="DK175" s="14">
        <f t="shared" si="232"/>
        <v>0</v>
      </c>
      <c r="DL175" s="14">
        <f t="shared" si="233"/>
        <v>0</v>
      </c>
      <c r="DO175" s="14">
        <f>IF($DN$2=Alapadat!$P175,Alapadat!$Q175,0)</f>
        <v>0</v>
      </c>
      <c r="DP175" s="14">
        <f>IF($DN$2=Alapadat!$P175,Alapadat!$R175,0)</f>
        <v>0</v>
      </c>
      <c r="DQ175" s="14">
        <f t="shared" si="234"/>
        <v>0</v>
      </c>
      <c r="DR175" s="14">
        <f t="shared" si="235"/>
        <v>0</v>
      </c>
      <c r="DS175" s="14">
        <f t="shared" si="236"/>
        <v>0</v>
      </c>
      <c r="DT175" s="14">
        <f t="shared" si="237"/>
        <v>0</v>
      </c>
      <c r="DU175" s="14">
        <f t="shared" si="238"/>
        <v>0</v>
      </c>
      <c r="DV175" s="14">
        <f t="shared" si="239"/>
        <v>0</v>
      </c>
      <c r="DX175" s="56">
        <f t="shared" si="240"/>
        <v>0</v>
      </c>
      <c r="DY175" s="14">
        <f>Szilv($DN$2,Eredmény!$H$3,DO175)</f>
        <v>0</v>
      </c>
      <c r="DZ175" s="14">
        <f t="shared" si="241"/>
        <v>0</v>
      </c>
      <c r="EA175" s="14">
        <f t="shared" si="242"/>
        <v>0</v>
      </c>
    </row>
    <row r="176" spans="2:131">
      <c r="B176" s="14">
        <f>IF($A$2=Alapadat!$P176,Alapadat!$Q176,0)</f>
        <v>0</v>
      </c>
      <c r="C176" s="14">
        <f>IF($A$2=Alapadat!$P176,Alapadat!$R176,0)</f>
        <v>0</v>
      </c>
      <c r="D176" s="14">
        <f t="shared" si="163"/>
        <v>0</v>
      </c>
      <c r="E176" s="14">
        <f t="shared" si="164"/>
        <v>0</v>
      </c>
      <c r="F176" s="14">
        <f t="shared" si="165"/>
        <v>0</v>
      </c>
      <c r="G176" s="14">
        <f t="shared" si="166"/>
        <v>0</v>
      </c>
      <c r="H176" s="14">
        <f t="shared" si="167"/>
        <v>0</v>
      </c>
      <c r="I176" s="14">
        <f t="shared" si="168"/>
        <v>0</v>
      </c>
      <c r="L176" s="56">
        <f t="shared" si="169"/>
        <v>0</v>
      </c>
      <c r="M176" s="14">
        <f>Szilv($A$2,Eredmény!$H$3,B176)</f>
        <v>0</v>
      </c>
      <c r="N176" s="14">
        <f t="shared" si="170"/>
        <v>0</v>
      </c>
      <c r="O176" s="14">
        <f t="shared" si="171"/>
        <v>0</v>
      </c>
      <c r="Q176" s="14">
        <f>IF($P$2=Alapadat!$P176,Alapadat!$Q176,0)</f>
        <v>0</v>
      </c>
      <c r="R176" s="14">
        <f>IF($P$2=Alapadat!$P176,Alapadat!$R176,0)</f>
        <v>0</v>
      </c>
      <c r="S176" s="14">
        <f t="shared" si="172"/>
        <v>0</v>
      </c>
      <c r="T176" s="14">
        <f t="shared" si="173"/>
        <v>0</v>
      </c>
      <c r="U176" s="14">
        <f t="shared" si="174"/>
        <v>0</v>
      </c>
      <c r="V176" s="14">
        <f t="shared" si="175"/>
        <v>0</v>
      </c>
      <c r="W176" s="14">
        <f t="shared" si="176"/>
        <v>0</v>
      </c>
      <c r="X176" s="14">
        <f t="shared" si="177"/>
        <v>0</v>
      </c>
      <c r="Z176" s="56">
        <f t="shared" si="243"/>
        <v>0</v>
      </c>
      <c r="AA176" s="14">
        <f>Szilv($P$2,Eredmény!$H$3,Q176)</f>
        <v>0</v>
      </c>
      <c r="AB176" s="14">
        <f t="shared" si="178"/>
        <v>0</v>
      </c>
      <c r="AC176" s="14">
        <f t="shared" si="179"/>
        <v>0</v>
      </c>
      <c r="AE176" s="14">
        <f>IF($AD$2=Alapadat!$P176,Alapadat!$Q176,0)</f>
        <v>0</v>
      </c>
      <c r="AF176" s="14">
        <f>IF($AD$2=Alapadat!$P176,Alapadat!$R176,0)</f>
        <v>0</v>
      </c>
      <c r="AG176" s="14">
        <f t="shared" si="180"/>
        <v>0</v>
      </c>
      <c r="AH176" s="14">
        <f t="shared" si="181"/>
        <v>0</v>
      </c>
      <c r="AI176" s="14">
        <f t="shared" si="182"/>
        <v>0</v>
      </c>
      <c r="AJ176" s="14">
        <f t="shared" si="183"/>
        <v>0</v>
      </c>
      <c r="AK176" s="14">
        <f t="shared" si="184"/>
        <v>0</v>
      </c>
      <c r="AL176" s="14">
        <f t="shared" si="185"/>
        <v>0</v>
      </c>
      <c r="AN176" s="56">
        <f t="shared" si="186"/>
        <v>0</v>
      </c>
      <c r="AO176" s="14">
        <f>Szilv($AD$2,Eredmény!$H$3,AE176)</f>
        <v>0</v>
      </c>
      <c r="AP176" s="14">
        <f t="shared" si="187"/>
        <v>0</v>
      </c>
      <c r="AQ176" s="14">
        <f t="shared" si="188"/>
        <v>0</v>
      </c>
      <c r="AS176" s="14">
        <f>IF($AR$2=Alapadat!$P176,Alapadat!$Q176,0)</f>
        <v>0</v>
      </c>
      <c r="AT176" s="14">
        <f>IF($AR$2=Alapadat!$P176,Alapadat!$R176,0)</f>
        <v>0</v>
      </c>
      <c r="AU176" s="14">
        <f t="shared" si="189"/>
        <v>0</v>
      </c>
      <c r="AV176" s="14">
        <f t="shared" si="190"/>
        <v>0</v>
      </c>
      <c r="AW176" s="14">
        <f t="shared" si="191"/>
        <v>0</v>
      </c>
      <c r="AX176" s="14">
        <f t="shared" si="192"/>
        <v>0</v>
      </c>
      <c r="AY176" s="14">
        <f t="shared" si="193"/>
        <v>0</v>
      </c>
      <c r="AZ176" s="14">
        <f t="shared" si="194"/>
        <v>0</v>
      </c>
      <c r="BB176" s="56">
        <f t="shared" si="195"/>
        <v>0</v>
      </c>
      <c r="BC176" s="14">
        <f>Szilv($AR$2,Eredmény!$H$3,AS176)</f>
        <v>0</v>
      </c>
      <c r="BD176" s="14">
        <f t="shared" si="196"/>
        <v>0</v>
      </c>
      <c r="BE176" s="14">
        <f t="shared" si="197"/>
        <v>0</v>
      </c>
      <c r="BG176" s="14">
        <f>IF($BF$2=Alapadat!$P176,Alapadat!$Q176,0)</f>
        <v>0</v>
      </c>
      <c r="BH176" s="14">
        <f>IF($BF$2=Alapadat!$P176,Alapadat!$R176,0)</f>
        <v>0</v>
      </c>
      <c r="BI176" s="14">
        <f t="shared" si="198"/>
        <v>0</v>
      </c>
      <c r="BJ176" s="14">
        <f t="shared" si="199"/>
        <v>0</v>
      </c>
      <c r="BK176" s="14">
        <f t="shared" si="200"/>
        <v>0</v>
      </c>
      <c r="BL176" s="14">
        <f t="shared" si="201"/>
        <v>0</v>
      </c>
      <c r="BM176" s="14">
        <f t="shared" si="202"/>
        <v>0</v>
      </c>
      <c r="BN176" s="14">
        <f t="shared" si="203"/>
        <v>0</v>
      </c>
      <c r="BP176" s="56">
        <f t="shared" si="204"/>
        <v>0</v>
      </c>
      <c r="BQ176" s="14">
        <f>Szilv($BF$2,Eredmény!$H$3,BG176)</f>
        <v>0</v>
      </c>
      <c r="BR176" s="14">
        <f t="shared" si="205"/>
        <v>0</v>
      </c>
      <c r="BS176" s="14">
        <f t="shared" si="206"/>
        <v>0</v>
      </c>
      <c r="BV176" s="14">
        <f>IF($BU$2=Alapadat!$P176,Alapadat!$Q176,0)</f>
        <v>0</v>
      </c>
      <c r="BW176" s="14">
        <f>IF($BU$2=Alapadat!$P176,Alapadat!$R176,0)</f>
        <v>0</v>
      </c>
      <c r="BX176" s="14">
        <f t="shared" si="207"/>
        <v>0</v>
      </c>
      <c r="BY176" s="14">
        <f t="shared" si="208"/>
        <v>0</v>
      </c>
      <c r="BZ176" s="14">
        <f t="shared" si="209"/>
        <v>0</v>
      </c>
      <c r="CA176" s="14">
        <f t="shared" si="210"/>
        <v>0</v>
      </c>
      <c r="CB176" s="14">
        <f t="shared" si="211"/>
        <v>0</v>
      </c>
      <c r="CC176" s="14">
        <f t="shared" si="212"/>
        <v>0</v>
      </c>
      <c r="CE176" s="56">
        <f t="shared" si="213"/>
        <v>0</v>
      </c>
      <c r="CF176" s="14">
        <f>Szilv($BU$2,Eredmény!$H$3,BV176)</f>
        <v>0</v>
      </c>
      <c r="CG176" s="14">
        <f t="shared" si="214"/>
        <v>0</v>
      </c>
      <c r="CH176" s="14">
        <f t="shared" si="215"/>
        <v>0</v>
      </c>
      <c r="CK176" s="14">
        <f>IF($CJ$2=Alapadat!$P176,Alapadat!$Q176,0)</f>
        <v>0</v>
      </c>
      <c r="CL176" s="14">
        <f>IF($CJ$2=Alapadat!$P176,Alapadat!$R176,0)</f>
        <v>0</v>
      </c>
      <c r="CM176" s="14">
        <f t="shared" si="216"/>
        <v>0</v>
      </c>
      <c r="CN176" s="14">
        <f t="shared" si="217"/>
        <v>0</v>
      </c>
      <c r="CO176" s="14">
        <f t="shared" si="218"/>
        <v>0</v>
      </c>
      <c r="CP176" s="14">
        <f t="shared" si="219"/>
        <v>0</v>
      </c>
      <c r="CQ176" s="14">
        <f t="shared" si="220"/>
        <v>0</v>
      </c>
      <c r="CR176" s="14">
        <f t="shared" si="221"/>
        <v>0</v>
      </c>
      <c r="CT176" s="56">
        <f t="shared" si="222"/>
        <v>0</v>
      </c>
      <c r="CU176" s="14">
        <f>Szilv($CJ$2,Eredmény!$H$3,CK176)</f>
        <v>0</v>
      </c>
      <c r="CV176" s="14">
        <f t="shared" si="223"/>
        <v>0</v>
      </c>
      <c r="CW176" s="14">
        <f t="shared" si="224"/>
        <v>0</v>
      </c>
      <c r="CZ176" s="14">
        <f>IF($CY$2=Alapadat!$P176,Alapadat!$Q176,0)</f>
        <v>0</v>
      </c>
      <c r="DA176" s="14">
        <f>IF($CY$2=Alapadat!$P176,Alapadat!$R176,0)</f>
        <v>0</v>
      </c>
      <c r="DB176" s="14">
        <f t="shared" si="225"/>
        <v>0</v>
      </c>
      <c r="DC176" s="14">
        <f t="shared" si="226"/>
        <v>0</v>
      </c>
      <c r="DD176" s="14">
        <f t="shared" si="227"/>
        <v>0</v>
      </c>
      <c r="DE176" s="14">
        <f t="shared" si="228"/>
        <v>0</v>
      </c>
      <c r="DF176" s="14">
        <f t="shared" si="229"/>
        <v>0</v>
      </c>
      <c r="DG176" s="14">
        <f t="shared" si="230"/>
        <v>0</v>
      </c>
      <c r="DI176" s="56">
        <f t="shared" si="231"/>
        <v>0</v>
      </c>
      <c r="DJ176" s="14">
        <f>Szilv($CY$2,Eredmény!$H$3,CZ176)</f>
        <v>0</v>
      </c>
      <c r="DK176" s="14">
        <f t="shared" si="232"/>
        <v>0</v>
      </c>
      <c r="DL176" s="14">
        <f t="shared" si="233"/>
        <v>0</v>
      </c>
      <c r="DO176" s="14">
        <f>IF($DN$2=Alapadat!$P176,Alapadat!$Q176,0)</f>
        <v>0</v>
      </c>
      <c r="DP176" s="14">
        <f>IF($DN$2=Alapadat!$P176,Alapadat!$R176,0)</f>
        <v>0</v>
      </c>
      <c r="DQ176" s="14">
        <f t="shared" si="234"/>
        <v>0</v>
      </c>
      <c r="DR176" s="14">
        <f t="shared" si="235"/>
        <v>0</v>
      </c>
      <c r="DS176" s="14">
        <f t="shared" si="236"/>
        <v>0</v>
      </c>
      <c r="DT176" s="14">
        <f t="shared" si="237"/>
        <v>0</v>
      </c>
      <c r="DU176" s="14">
        <f t="shared" si="238"/>
        <v>0</v>
      </c>
      <c r="DV176" s="14">
        <f t="shared" si="239"/>
        <v>0</v>
      </c>
      <c r="DX176" s="56">
        <f t="shared" si="240"/>
        <v>0</v>
      </c>
      <c r="DY176" s="14">
        <f>Szilv($DN$2,Eredmény!$H$3,DO176)</f>
        <v>0</v>
      </c>
      <c r="DZ176" s="14">
        <f t="shared" si="241"/>
        <v>0</v>
      </c>
      <c r="EA176" s="14">
        <f t="shared" si="242"/>
        <v>0</v>
      </c>
    </row>
    <row r="177" spans="2:131">
      <c r="B177" s="14">
        <f>IF($A$2=Alapadat!$P177,Alapadat!$Q177,0)</f>
        <v>0</v>
      </c>
      <c r="C177" s="14">
        <f>IF($A$2=Alapadat!$P177,Alapadat!$R177,0)</f>
        <v>0</v>
      </c>
      <c r="D177" s="14">
        <f t="shared" si="163"/>
        <v>0</v>
      </c>
      <c r="E177" s="14">
        <f t="shared" si="164"/>
        <v>0</v>
      </c>
      <c r="F177" s="14">
        <f t="shared" si="165"/>
        <v>0</v>
      </c>
      <c r="G177" s="14">
        <f t="shared" si="166"/>
        <v>0</v>
      </c>
      <c r="H177" s="14">
        <f t="shared" si="167"/>
        <v>0</v>
      </c>
      <c r="I177" s="14">
        <f t="shared" si="168"/>
        <v>0</v>
      </c>
      <c r="L177" s="56">
        <f t="shared" si="169"/>
        <v>0</v>
      </c>
      <c r="M177" s="14">
        <f>Szilv($A$2,Eredmény!$H$3,B177)</f>
        <v>0</v>
      </c>
      <c r="N177" s="14">
        <f t="shared" si="170"/>
        <v>0</v>
      </c>
      <c r="O177" s="14">
        <f t="shared" si="171"/>
        <v>0</v>
      </c>
      <c r="Q177" s="14">
        <f>IF($P$2=Alapadat!$P177,Alapadat!$Q177,0)</f>
        <v>0</v>
      </c>
      <c r="R177" s="14">
        <f>IF($P$2=Alapadat!$P177,Alapadat!$R177,0)</f>
        <v>0</v>
      </c>
      <c r="S177" s="14">
        <f t="shared" si="172"/>
        <v>0</v>
      </c>
      <c r="T177" s="14">
        <f t="shared" si="173"/>
        <v>0</v>
      </c>
      <c r="U177" s="14">
        <f t="shared" si="174"/>
        <v>0</v>
      </c>
      <c r="V177" s="14">
        <f t="shared" si="175"/>
        <v>0</v>
      </c>
      <c r="W177" s="14">
        <f t="shared" si="176"/>
        <v>0</v>
      </c>
      <c r="X177" s="14">
        <f t="shared" si="177"/>
        <v>0</v>
      </c>
      <c r="Z177" s="56">
        <f t="shared" si="243"/>
        <v>0</v>
      </c>
      <c r="AA177" s="14">
        <f>Szilv($P$2,Eredmény!$H$3,Q177)</f>
        <v>0</v>
      </c>
      <c r="AB177" s="14">
        <f t="shared" si="178"/>
        <v>0</v>
      </c>
      <c r="AC177" s="14">
        <f t="shared" si="179"/>
        <v>0</v>
      </c>
      <c r="AE177" s="14">
        <f>IF($AD$2=Alapadat!$P177,Alapadat!$Q177,0)</f>
        <v>0</v>
      </c>
      <c r="AF177" s="14">
        <f>IF($AD$2=Alapadat!$P177,Alapadat!$R177,0)</f>
        <v>0</v>
      </c>
      <c r="AG177" s="14">
        <f t="shared" si="180"/>
        <v>0</v>
      </c>
      <c r="AH177" s="14">
        <f t="shared" si="181"/>
        <v>0</v>
      </c>
      <c r="AI177" s="14">
        <f t="shared" si="182"/>
        <v>0</v>
      </c>
      <c r="AJ177" s="14">
        <f t="shared" si="183"/>
        <v>0</v>
      </c>
      <c r="AK177" s="14">
        <f t="shared" si="184"/>
        <v>0</v>
      </c>
      <c r="AL177" s="14">
        <f t="shared" si="185"/>
        <v>0</v>
      </c>
      <c r="AN177" s="56">
        <f t="shared" si="186"/>
        <v>0</v>
      </c>
      <c r="AO177" s="14">
        <f>Szilv($AD$2,Eredmény!$H$3,AE177)</f>
        <v>0</v>
      </c>
      <c r="AP177" s="14">
        <f t="shared" si="187"/>
        <v>0</v>
      </c>
      <c r="AQ177" s="14">
        <f t="shared" si="188"/>
        <v>0</v>
      </c>
      <c r="AS177" s="14">
        <f>IF($AR$2=Alapadat!$P177,Alapadat!$Q177,0)</f>
        <v>0</v>
      </c>
      <c r="AT177" s="14">
        <f>IF($AR$2=Alapadat!$P177,Alapadat!$R177,0)</f>
        <v>0</v>
      </c>
      <c r="AU177" s="14">
        <f t="shared" si="189"/>
        <v>0</v>
      </c>
      <c r="AV177" s="14">
        <f t="shared" si="190"/>
        <v>0</v>
      </c>
      <c r="AW177" s="14">
        <f t="shared" si="191"/>
        <v>0</v>
      </c>
      <c r="AX177" s="14">
        <f t="shared" si="192"/>
        <v>0</v>
      </c>
      <c r="AY177" s="14">
        <f t="shared" si="193"/>
        <v>0</v>
      </c>
      <c r="AZ177" s="14">
        <f t="shared" si="194"/>
        <v>0</v>
      </c>
      <c r="BB177" s="56">
        <f t="shared" si="195"/>
        <v>0</v>
      </c>
      <c r="BC177" s="14">
        <f>Szilv($AR$2,Eredmény!$H$3,AS177)</f>
        <v>0</v>
      </c>
      <c r="BD177" s="14">
        <f t="shared" si="196"/>
        <v>0</v>
      </c>
      <c r="BE177" s="14">
        <f t="shared" si="197"/>
        <v>0</v>
      </c>
      <c r="BG177" s="14">
        <f>IF($BF$2=Alapadat!$P177,Alapadat!$Q177,0)</f>
        <v>0</v>
      </c>
      <c r="BH177" s="14">
        <f>IF($BF$2=Alapadat!$P177,Alapadat!$R177,0)</f>
        <v>0</v>
      </c>
      <c r="BI177" s="14">
        <f t="shared" si="198"/>
        <v>0</v>
      </c>
      <c r="BJ177" s="14">
        <f t="shared" si="199"/>
        <v>0</v>
      </c>
      <c r="BK177" s="14">
        <f t="shared" si="200"/>
        <v>0</v>
      </c>
      <c r="BL177" s="14">
        <f t="shared" si="201"/>
        <v>0</v>
      </c>
      <c r="BM177" s="14">
        <f t="shared" si="202"/>
        <v>0</v>
      </c>
      <c r="BN177" s="14">
        <f t="shared" si="203"/>
        <v>0</v>
      </c>
      <c r="BP177" s="56">
        <f t="shared" si="204"/>
        <v>0</v>
      </c>
      <c r="BQ177" s="14">
        <f>Szilv($BF$2,Eredmény!$H$3,BG177)</f>
        <v>0</v>
      </c>
      <c r="BR177" s="14">
        <f t="shared" si="205"/>
        <v>0</v>
      </c>
      <c r="BS177" s="14">
        <f t="shared" si="206"/>
        <v>0</v>
      </c>
      <c r="BV177" s="14">
        <f>IF($BU$2=Alapadat!$P177,Alapadat!$Q177,0)</f>
        <v>0</v>
      </c>
      <c r="BW177" s="14">
        <f>IF($BU$2=Alapadat!$P177,Alapadat!$R177,0)</f>
        <v>0</v>
      </c>
      <c r="BX177" s="14">
        <f t="shared" si="207"/>
        <v>0</v>
      </c>
      <c r="BY177" s="14">
        <f t="shared" si="208"/>
        <v>0</v>
      </c>
      <c r="BZ177" s="14">
        <f t="shared" si="209"/>
        <v>0</v>
      </c>
      <c r="CA177" s="14">
        <f t="shared" si="210"/>
        <v>0</v>
      </c>
      <c r="CB177" s="14">
        <f t="shared" si="211"/>
        <v>0</v>
      </c>
      <c r="CC177" s="14">
        <f t="shared" si="212"/>
        <v>0</v>
      </c>
      <c r="CE177" s="56">
        <f t="shared" si="213"/>
        <v>0</v>
      </c>
      <c r="CF177" s="14">
        <f>Szilv($BU$2,Eredmény!$H$3,BV177)</f>
        <v>0</v>
      </c>
      <c r="CG177" s="14">
        <f t="shared" si="214"/>
        <v>0</v>
      </c>
      <c r="CH177" s="14">
        <f t="shared" si="215"/>
        <v>0</v>
      </c>
      <c r="CK177" s="14">
        <f>IF($CJ$2=Alapadat!$P177,Alapadat!$Q177,0)</f>
        <v>0</v>
      </c>
      <c r="CL177" s="14">
        <f>IF($CJ$2=Alapadat!$P177,Alapadat!$R177,0)</f>
        <v>0</v>
      </c>
      <c r="CM177" s="14">
        <f t="shared" si="216"/>
        <v>0</v>
      </c>
      <c r="CN177" s="14">
        <f t="shared" si="217"/>
        <v>0</v>
      </c>
      <c r="CO177" s="14">
        <f t="shared" si="218"/>
        <v>0</v>
      </c>
      <c r="CP177" s="14">
        <f t="shared" si="219"/>
        <v>0</v>
      </c>
      <c r="CQ177" s="14">
        <f t="shared" si="220"/>
        <v>0</v>
      </c>
      <c r="CR177" s="14">
        <f t="shared" si="221"/>
        <v>0</v>
      </c>
      <c r="CT177" s="56">
        <f t="shared" si="222"/>
        <v>0</v>
      </c>
      <c r="CU177" s="14">
        <f>Szilv($CJ$2,Eredmény!$H$3,CK177)</f>
        <v>0</v>
      </c>
      <c r="CV177" s="14">
        <f t="shared" si="223"/>
        <v>0</v>
      </c>
      <c r="CW177" s="14">
        <f t="shared" si="224"/>
        <v>0</v>
      </c>
      <c r="CZ177" s="14">
        <f>IF($CY$2=Alapadat!$P177,Alapadat!$Q177,0)</f>
        <v>0</v>
      </c>
      <c r="DA177" s="14">
        <f>IF($CY$2=Alapadat!$P177,Alapadat!$R177,0)</f>
        <v>0</v>
      </c>
      <c r="DB177" s="14">
        <f t="shared" si="225"/>
        <v>0</v>
      </c>
      <c r="DC177" s="14">
        <f t="shared" si="226"/>
        <v>0</v>
      </c>
      <c r="DD177" s="14">
        <f t="shared" si="227"/>
        <v>0</v>
      </c>
      <c r="DE177" s="14">
        <f t="shared" si="228"/>
        <v>0</v>
      </c>
      <c r="DF177" s="14">
        <f t="shared" si="229"/>
        <v>0</v>
      </c>
      <c r="DG177" s="14">
        <f t="shared" si="230"/>
        <v>0</v>
      </c>
      <c r="DI177" s="56">
        <f t="shared" si="231"/>
        <v>0</v>
      </c>
      <c r="DJ177" s="14">
        <f>Szilv($CY$2,Eredmény!$H$3,CZ177)</f>
        <v>0</v>
      </c>
      <c r="DK177" s="14">
        <f t="shared" si="232"/>
        <v>0</v>
      </c>
      <c r="DL177" s="14">
        <f t="shared" si="233"/>
        <v>0</v>
      </c>
      <c r="DO177" s="14">
        <f>IF($DN$2=Alapadat!$P177,Alapadat!$Q177,0)</f>
        <v>0</v>
      </c>
      <c r="DP177" s="14">
        <f>IF($DN$2=Alapadat!$P177,Alapadat!$R177,0)</f>
        <v>0</v>
      </c>
      <c r="DQ177" s="14">
        <f t="shared" si="234"/>
        <v>0</v>
      </c>
      <c r="DR177" s="14">
        <f t="shared" si="235"/>
        <v>0</v>
      </c>
      <c r="DS177" s="14">
        <f t="shared" si="236"/>
        <v>0</v>
      </c>
      <c r="DT177" s="14">
        <f t="shared" si="237"/>
        <v>0</v>
      </c>
      <c r="DU177" s="14">
        <f t="shared" si="238"/>
        <v>0</v>
      </c>
      <c r="DV177" s="14">
        <f t="shared" si="239"/>
        <v>0</v>
      </c>
      <c r="DX177" s="56">
        <f t="shared" si="240"/>
        <v>0</v>
      </c>
      <c r="DY177" s="14">
        <f>Szilv($DN$2,Eredmény!$H$3,DO177)</f>
        <v>0</v>
      </c>
      <c r="DZ177" s="14">
        <f t="shared" si="241"/>
        <v>0</v>
      </c>
      <c r="EA177" s="14">
        <f t="shared" si="242"/>
        <v>0</v>
      </c>
    </row>
    <row r="178" spans="2:131">
      <c r="B178" s="14">
        <f>IF($A$2=Alapadat!$P178,Alapadat!$Q178,0)</f>
        <v>0</v>
      </c>
      <c r="C178" s="14">
        <f>IF($A$2=Alapadat!$P178,Alapadat!$R178,0)</f>
        <v>0</v>
      </c>
      <c r="D178" s="14">
        <f t="shared" si="163"/>
        <v>0</v>
      </c>
      <c r="E178" s="14">
        <f t="shared" si="164"/>
        <v>0</v>
      </c>
      <c r="F178" s="14">
        <f t="shared" si="165"/>
        <v>0</v>
      </c>
      <c r="G178" s="14">
        <f t="shared" si="166"/>
        <v>0</v>
      </c>
      <c r="H178" s="14">
        <f t="shared" si="167"/>
        <v>0</v>
      </c>
      <c r="I178" s="14">
        <f t="shared" si="168"/>
        <v>0</v>
      </c>
      <c r="L178" s="56">
        <f t="shared" si="169"/>
        <v>0</v>
      </c>
      <c r="M178" s="14">
        <f>Szilv($A$2,Eredmény!$H$3,B178)</f>
        <v>0</v>
      </c>
      <c r="N178" s="14">
        <f t="shared" si="170"/>
        <v>0</v>
      </c>
      <c r="O178" s="14">
        <f t="shared" si="171"/>
        <v>0</v>
      </c>
      <c r="Q178" s="14">
        <f>IF($P$2=Alapadat!$P178,Alapadat!$Q178,0)</f>
        <v>0</v>
      </c>
      <c r="R178" s="14">
        <f>IF($P$2=Alapadat!$P178,Alapadat!$R178,0)</f>
        <v>0</v>
      </c>
      <c r="S178" s="14">
        <f t="shared" si="172"/>
        <v>0</v>
      </c>
      <c r="T178" s="14">
        <f t="shared" si="173"/>
        <v>0</v>
      </c>
      <c r="U178" s="14">
        <f t="shared" si="174"/>
        <v>0</v>
      </c>
      <c r="V178" s="14">
        <f t="shared" si="175"/>
        <v>0</v>
      </c>
      <c r="W178" s="14">
        <f t="shared" si="176"/>
        <v>0</v>
      </c>
      <c r="X178" s="14">
        <f t="shared" si="177"/>
        <v>0</v>
      </c>
      <c r="Z178" s="56">
        <f t="shared" si="243"/>
        <v>0</v>
      </c>
      <c r="AA178" s="14">
        <f>Szilv($P$2,Eredmény!$H$3,Q178)</f>
        <v>0</v>
      </c>
      <c r="AB178" s="14">
        <f t="shared" si="178"/>
        <v>0</v>
      </c>
      <c r="AC178" s="14">
        <f t="shared" si="179"/>
        <v>0</v>
      </c>
      <c r="AE178" s="14">
        <f>IF($AD$2=Alapadat!$P178,Alapadat!$Q178,0)</f>
        <v>0</v>
      </c>
      <c r="AF178" s="14">
        <f>IF($AD$2=Alapadat!$P178,Alapadat!$R178,0)</f>
        <v>0</v>
      </c>
      <c r="AG178" s="14">
        <f t="shared" si="180"/>
        <v>0</v>
      </c>
      <c r="AH178" s="14">
        <f t="shared" si="181"/>
        <v>0</v>
      </c>
      <c r="AI178" s="14">
        <f t="shared" si="182"/>
        <v>0</v>
      </c>
      <c r="AJ178" s="14">
        <f t="shared" si="183"/>
        <v>0</v>
      </c>
      <c r="AK178" s="14">
        <f t="shared" si="184"/>
        <v>0</v>
      </c>
      <c r="AL178" s="14">
        <f t="shared" si="185"/>
        <v>0</v>
      </c>
      <c r="AN178" s="56">
        <f t="shared" si="186"/>
        <v>0</v>
      </c>
      <c r="AO178" s="14">
        <f>Szilv($AD$2,Eredmény!$H$3,AE178)</f>
        <v>0</v>
      </c>
      <c r="AP178" s="14">
        <f t="shared" si="187"/>
        <v>0</v>
      </c>
      <c r="AQ178" s="14">
        <f t="shared" si="188"/>
        <v>0</v>
      </c>
      <c r="AS178" s="14">
        <f>IF($AR$2=Alapadat!$P178,Alapadat!$Q178,0)</f>
        <v>0</v>
      </c>
      <c r="AT178" s="14">
        <f>IF($AR$2=Alapadat!$P178,Alapadat!$R178,0)</f>
        <v>0</v>
      </c>
      <c r="AU178" s="14">
        <f t="shared" si="189"/>
        <v>0</v>
      </c>
      <c r="AV178" s="14">
        <f t="shared" si="190"/>
        <v>0</v>
      </c>
      <c r="AW178" s="14">
        <f t="shared" si="191"/>
        <v>0</v>
      </c>
      <c r="AX178" s="14">
        <f t="shared" si="192"/>
        <v>0</v>
      </c>
      <c r="AY178" s="14">
        <f t="shared" si="193"/>
        <v>0</v>
      </c>
      <c r="AZ178" s="14">
        <f t="shared" si="194"/>
        <v>0</v>
      </c>
      <c r="BB178" s="56">
        <f t="shared" si="195"/>
        <v>0</v>
      </c>
      <c r="BC178" s="14">
        <f>Szilv($AR$2,Eredmény!$H$3,AS178)</f>
        <v>0</v>
      </c>
      <c r="BD178" s="14">
        <f t="shared" si="196"/>
        <v>0</v>
      </c>
      <c r="BE178" s="14">
        <f t="shared" si="197"/>
        <v>0</v>
      </c>
      <c r="BG178" s="14">
        <f>IF($BF$2=Alapadat!$P178,Alapadat!$Q178,0)</f>
        <v>0</v>
      </c>
      <c r="BH178" s="14">
        <f>IF($BF$2=Alapadat!$P178,Alapadat!$R178,0)</f>
        <v>0</v>
      </c>
      <c r="BI178" s="14">
        <f t="shared" si="198"/>
        <v>0</v>
      </c>
      <c r="BJ178" s="14">
        <f t="shared" si="199"/>
        <v>0</v>
      </c>
      <c r="BK178" s="14">
        <f t="shared" si="200"/>
        <v>0</v>
      </c>
      <c r="BL178" s="14">
        <f t="shared" si="201"/>
        <v>0</v>
      </c>
      <c r="BM178" s="14">
        <f t="shared" si="202"/>
        <v>0</v>
      </c>
      <c r="BN178" s="14">
        <f t="shared" si="203"/>
        <v>0</v>
      </c>
      <c r="BP178" s="56">
        <f t="shared" si="204"/>
        <v>0</v>
      </c>
      <c r="BQ178" s="14">
        <f>Szilv($BF$2,Eredmény!$H$3,BG178)</f>
        <v>0</v>
      </c>
      <c r="BR178" s="14">
        <f t="shared" si="205"/>
        <v>0</v>
      </c>
      <c r="BS178" s="14">
        <f t="shared" si="206"/>
        <v>0</v>
      </c>
      <c r="BV178" s="14">
        <f>IF($BU$2=Alapadat!$P178,Alapadat!$Q178,0)</f>
        <v>0</v>
      </c>
      <c r="BW178" s="14">
        <f>IF($BU$2=Alapadat!$P178,Alapadat!$R178,0)</f>
        <v>0</v>
      </c>
      <c r="BX178" s="14">
        <f t="shared" si="207"/>
        <v>0</v>
      </c>
      <c r="BY178" s="14">
        <f t="shared" si="208"/>
        <v>0</v>
      </c>
      <c r="BZ178" s="14">
        <f t="shared" si="209"/>
        <v>0</v>
      </c>
      <c r="CA178" s="14">
        <f t="shared" si="210"/>
        <v>0</v>
      </c>
      <c r="CB178" s="14">
        <f t="shared" si="211"/>
        <v>0</v>
      </c>
      <c r="CC178" s="14">
        <f t="shared" si="212"/>
        <v>0</v>
      </c>
      <c r="CE178" s="56">
        <f t="shared" si="213"/>
        <v>0</v>
      </c>
      <c r="CF178" s="14">
        <f>Szilv($BU$2,Eredmény!$H$3,BV178)</f>
        <v>0</v>
      </c>
      <c r="CG178" s="14">
        <f t="shared" si="214"/>
        <v>0</v>
      </c>
      <c r="CH178" s="14">
        <f t="shared" si="215"/>
        <v>0</v>
      </c>
      <c r="CK178" s="14">
        <f>IF($CJ$2=Alapadat!$P178,Alapadat!$Q178,0)</f>
        <v>0</v>
      </c>
      <c r="CL178" s="14">
        <f>IF($CJ$2=Alapadat!$P178,Alapadat!$R178,0)</f>
        <v>0</v>
      </c>
      <c r="CM178" s="14">
        <f t="shared" si="216"/>
        <v>0</v>
      </c>
      <c r="CN178" s="14">
        <f t="shared" si="217"/>
        <v>0</v>
      </c>
      <c r="CO178" s="14">
        <f t="shared" si="218"/>
        <v>0</v>
      </c>
      <c r="CP178" s="14">
        <f t="shared" si="219"/>
        <v>0</v>
      </c>
      <c r="CQ178" s="14">
        <f t="shared" si="220"/>
        <v>0</v>
      </c>
      <c r="CR178" s="14">
        <f t="shared" si="221"/>
        <v>0</v>
      </c>
      <c r="CT178" s="56">
        <f t="shared" si="222"/>
        <v>0</v>
      </c>
      <c r="CU178" s="14">
        <f>Szilv($CJ$2,Eredmény!$H$3,CK178)</f>
        <v>0</v>
      </c>
      <c r="CV178" s="14">
        <f t="shared" si="223"/>
        <v>0</v>
      </c>
      <c r="CW178" s="14">
        <f t="shared" si="224"/>
        <v>0</v>
      </c>
      <c r="CZ178" s="14">
        <f>IF($CY$2=Alapadat!$P178,Alapadat!$Q178,0)</f>
        <v>0</v>
      </c>
      <c r="DA178" s="14">
        <f>IF($CY$2=Alapadat!$P178,Alapadat!$R178,0)</f>
        <v>0</v>
      </c>
      <c r="DB178" s="14">
        <f t="shared" si="225"/>
        <v>0</v>
      </c>
      <c r="DC178" s="14">
        <f t="shared" si="226"/>
        <v>0</v>
      </c>
      <c r="DD178" s="14">
        <f t="shared" si="227"/>
        <v>0</v>
      </c>
      <c r="DE178" s="14">
        <f t="shared" si="228"/>
        <v>0</v>
      </c>
      <c r="DF178" s="14">
        <f t="shared" si="229"/>
        <v>0</v>
      </c>
      <c r="DG178" s="14">
        <f t="shared" si="230"/>
        <v>0</v>
      </c>
      <c r="DI178" s="56">
        <f t="shared" si="231"/>
        <v>0</v>
      </c>
      <c r="DJ178" s="14">
        <f>Szilv($CY$2,Eredmény!$H$3,CZ178)</f>
        <v>0</v>
      </c>
      <c r="DK178" s="14">
        <f t="shared" si="232"/>
        <v>0</v>
      </c>
      <c r="DL178" s="14">
        <f t="shared" si="233"/>
        <v>0</v>
      </c>
      <c r="DO178" s="14">
        <f>IF($DN$2=Alapadat!$P178,Alapadat!$Q178,0)</f>
        <v>0</v>
      </c>
      <c r="DP178" s="14">
        <f>IF($DN$2=Alapadat!$P178,Alapadat!$R178,0)</f>
        <v>0</v>
      </c>
      <c r="DQ178" s="14">
        <f t="shared" si="234"/>
        <v>0</v>
      </c>
      <c r="DR178" s="14">
        <f t="shared" si="235"/>
        <v>0</v>
      </c>
      <c r="DS178" s="14">
        <f t="shared" si="236"/>
        <v>0</v>
      </c>
      <c r="DT178" s="14">
        <f t="shared" si="237"/>
        <v>0</v>
      </c>
      <c r="DU178" s="14">
        <f t="shared" si="238"/>
        <v>0</v>
      </c>
      <c r="DV178" s="14">
        <f t="shared" si="239"/>
        <v>0</v>
      </c>
      <c r="DX178" s="56">
        <f t="shared" si="240"/>
        <v>0</v>
      </c>
      <c r="DY178" s="14">
        <f>Szilv($DN$2,Eredmény!$H$3,DO178)</f>
        <v>0</v>
      </c>
      <c r="DZ178" s="14">
        <f t="shared" si="241"/>
        <v>0</v>
      </c>
      <c r="EA178" s="14">
        <f t="shared" si="242"/>
        <v>0</v>
      </c>
    </row>
    <row r="179" spans="2:131">
      <c r="B179" s="14">
        <f>IF($A$2=Alapadat!$P179,Alapadat!$Q179,0)</f>
        <v>0</v>
      </c>
      <c r="C179" s="14">
        <f>IF($A$2=Alapadat!$P179,Alapadat!$R179,0)</f>
        <v>0</v>
      </c>
      <c r="D179" s="14">
        <f t="shared" si="163"/>
        <v>0</v>
      </c>
      <c r="E179" s="14">
        <f t="shared" si="164"/>
        <v>0</v>
      </c>
      <c r="F179" s="14">
        <f t="shared" si="165"/>
        <v>0</v>
      </c>
      <c r="G179" s="14">
        <f t="shared" si="166"/>
        <v>0</v>
      </c>
      <c r="H179" s="14">
        <f t="shared" si="167"/>
        <v>0</v>
      </c>
      <c r="I179" s="14">
        <f t="shared" si="168"/>
        <v>0</v>
      </c>
      <c r="L179" s="56">
        <f t="shared" si="169"/>
        <v>0</v>
      </c>
      <c r="M179" s="14">
        <f>Szilv($A$2,Eredmény!$H$3,B179)</f>
        <v>0</v>
      </c>
      <c r="N179" s="14">
        <f t="shared" si="170"/>
        <v>0</v>
      </c>
      <c r="O179" s="14">
        <f t="shared" si="171"/>
        <v>0</v>
      </c>
      <c r="Q179" s="14">
        <f>IF($P$2=Alapadat!$P179,Alapadat!$Q179,0)</f>
        <v>0</v>
      </c>
      <c r="R179" s="14">
        <f>IF($P$2=Alapadat!$P179,Alapadat!$R179,0)</f>
        <v>0</v>
      </c>
      <c r="S179" s="14">
        <f t="shared" si="172"/>
        <v>0</v>
      </c>
      <c r="T179" s="14">
        <f t="shared" si="173"/>
        <v>0</v>
      </c>
      <c r="U179" s="14">
        <f t="shared" si="174"/>
        <v>0</v>
      </c>
      <c r="V179" s="14">
        <f t="shared" si="175"/>
        <v>0</v>
      </c>
      <c r="W179" s="14">
        <f t="shared" si="176"/>
        <v>0</v>
      </c>
      <c r="X179" s="14">
        <f t="shared" si="177"/>
        <v>0</v>
      </c>
      <c r="Z179" s="56">
        <f t="shared" si="243"/>
        <v>0</v>
      </c>
      <c r="AA179" s="14">
        <f>Szilv($P$2,Eredmény!$H$3,Q179)</f>
        <v>0</v>
      </c>
      <c r="AB179" s="14">
        <f t="shared" si="178"/>
        <v>0</v>
      </c>
      <c r="AC179" s="14">
        <f t="shared" si="179"/>
        <v>0</v>
      </c>
      <c r="AE179" s="14">
        <f>IF($AD$2=Alapadat!$P179,Alapadat!$Q179,0)</f>
        <v>0</v>
      </c>
      <c r="AF179" s="14">
        <f>IF($AD$2=Alapadat!$P179,Alapadat!$R179,0)</f>
        <v>0</v>
      </c>
      <c r="AG179" s="14">
        <f t="shared" si="180"/>
        <v>0</v>
      </c>
      <c r="AH179" s="14">
        <f t="shared" si="181"/>
        <v>0</v>
      </c>
      <c r="AI179" s="14">
        <f t="shared" si="182"/>
        <v>0</v>
      </c>
      <c r="AJ179" s="14">
        <f t="shared" si="183"/>
        <v>0</v>
      </c>
      <c r="AK179" s="14">
        <f t="shared" si="184"/>
        <v>0</v>
      </c>
      <c r="AL179" s="14">
        <f t="shared" si="185"/>
        <v>0</v>
      </c>
      <c r="AN179" s="56">
        <f t="shared" si="186"/>
        <v>0</v>
      </c>
      <c r="AO179" s="14">
        <f>Szilv($AD$2,Eredmény!$H$3,AE179)</f>
        <v>0</v>
      </c>
      <c r="AP179" s="14">
        <f t="shared" si="187"/>
        <v>0</v>
      </c>
      <c r="AQ179" s="14">
        <f t="shared" si="188"/>
        <v>0</v>
      </c>
      <c r="AS179" s="14">
        <f>IF($AR$2=Alapadat!$P179,Alapadat!$Q179,0)</f>
        <v>0</v>
      </c>
      <c r="AT179" s="14">
        <f>IF($AR$2=Alapadat!$P179,Alapadat!$R179,0)</f>
        <v>0</v>
      </c>
      <c r="AU179" s="14">
        <f t="shared" si="189"/>
        <v>0</v>
      </c>
      <c r="AV179" s="14">
        <f t="shared" si="190"/>
        <v>0</v>
      </c>
      <c r="AW179" s="14">
        <f t="shared" si="191"/>
        <v>0</v>
      </c>
      <c r="AX179" s="14">
        <f t="shared" si="192"/>
        <v>0</v>
      </c>
      <c r="AY179" s="14">
        <f t="shared" si="193"/>
        <v>0</v>
      </c>
      <c r="AZ179" s="14">
        <f t="shared" si="194"/>
        <v>0</v>
      </c>
      <c r="BB179" s="56">
        <f t="shared" si="195"/>
        <v>0</v>
      </c>
      <c r="BC179" s="14">
        <f>Szilv($AR$2,Eredmény!$H$3,AS179)</f>
        <v>0</v>
      </c>
      <c r="BD179" s="14">
        <f t="shared" si="196"/>
        <v>0</v>
      </c>
      <c r="BE179" s="14">
        <f t="shared" si="197"/>
        <v>0</v>
      </c>
      <c r="BG179" s="14">
        <f>IF($BF$2=Alapadat!$P179,Alapadat!$Q179,0)</f>
        <v>0</v>
      </c>
      <c r="BH179" s="14">
        <f>IF($BF$2=Alapadat!$P179,Alapadat!$R179,0)</f>
        <v>0</v>
      </c>
      <c r="BI179" s="14">
        <f t="shared" si="198"/>
        <v>0</v>
      </c>
      <c r="BJ179" s="14">
        <f t="shared" si="199"/>
        <v>0</v>
      </c>
      <c r="BK179" s="14">
        <f t="shared" si="200"/>
        <v>0</v>
      </c>
      <c r="BL179" s="14">
        <f t="shared" si="201"/>
        <v>0</v>
      </c>
      <c r="BM179" s="14">
        <f t="shared" si="202"/>
        <v>0</v>
      </c>
      <c r="BN179" s="14">
        <f t="shared" si="203"/>
        <v>0</v>
      </c>
      <c r="BP179" s="56">
        <f t="shared" si="204"/>
        <v>0</v>
      </c>
      <c r="BQ179" s="14">
        <f>Szilv($BF$2,Eredmény!$H$3,BG179)</f>
        <v>0</v>
      </c>
      <c r="BR179" s="14">
        <f t="shared" si="205"/>
        <v>0</v>
      </c>
      <c r="BS179" s="14">
        <f t="shared" si="206"/>
        <v>0</v>
      </c>
      <c r="BV179" s="14">
        <f>IF($BU$2=Alapadat!$P179,Alapadat!$Q179,0)</f>
        <v>0</v>
      </c>
      <c r="BW179" s="14">
        <f>IF($BU$2=Alapadat!$P179,Alapadat!$R179,0)</f>
        <v>0</v>
      </c>
      <c r="BX179" s="14">
        <f t="shared" si="207"/>
        <v>0</v>
      </c>
      <c r="BY179" s="14">
        <f t="shared" si="208"/>
        <v>0</v>
      </c>
      <c r="BZ179" s="14">
        <f t="shared" si="209"/>
        <v>0</v>
      </c>
      <c r="CA179" s="14">
        <f t="shared" si="210"/>
        <v>0</v>
      </c>
      <c r="CB179" s="14">
        <f t="shared" si="211"/>
        <v>0</v>
      </c>
      <c r="CC179" s="14">
        <f t="shared" si="212"/>
        <v>0</v>
      </c>
      <c r="CE179" s="56">
        <f t="shared" si="213"/>
        <v>0</v>
      </c>
      <c r="CF179" s="14">
        <f>Szilv($BU$2,Eredmény!$H$3,BV179)</f>
        <v>0</v>
      </c>
      <c r="CG179" s="14">
        <f t="shared" si="214"/>
        <v>0</v>
      </c>
      <c r="CH179" s="14">
        <f t="shared" si="215"/>
        <v>0</v>
      </c>
      <c r="CK179" s="14">
        <f>IF($CJ$2=Alapadat!$P179,Alapadat!$Q179,0)</f>
        <v>0</v>
      </c>
      <c r="CL179" s="14">
        <f>IF($CJ$2=Alapadat!$P179,Alapadat!$R179,0)</f>
        <v>0</v>
      </c>
      <c r="CM179" s="14">
        <f t="shared" si="216"/>
        <v>0</v>
      </c>
      <c r="CN179" s="14">
        <f t="shared" si="217"/>
        <v>0</v>
      </c>
      <c r="CO179" s="14">
        <f t="shared" si="218"/>
        <v>0</v>
      </c>
      <c r="CP179" s="14">
        <f t="shared" si="219"/>
        <v>0</v>
      </c>
      <c r="CQ179" s="14">
        <f t="shared" si="220"/>
        <v>0</v>
      </c>
      <c r="CR179" s="14">
        <f t="shared" si="221"/>
        <v>0</v>
      </c>
      <c r="CT179" s="56">
        <f t="shared" si="222"/>
        <v>0</v>
      </c>
      <c r="CU179" s="14">
        <f>Szilv($CJ$2,Eredmény!$H$3,CK179)</f>
        <v>0</v>
      </c>
      <c r="CV179" s="14">
        <f t="shared" si="223"/>
        <v>0</v>
      </c>
      <c r="CW179" s="14">
        <f t="shared" si="224"/>
        <v>0</v>
      </c>
      <c r="CZ179" s="14">
        <f>IF($CY$2=Alapadat!$P179,Alapadat!$Q179,0)</f>
        <v>0</v>
      </c>
      <c r="DA179" s="14">
        <f>IF($CY$2=Alapadat!$P179,Alapadat!$R179,0)</f>
        <v>0</v>
      </c>
      <c r="DB179" s="14">
        <f t="shared" si="225"/>
        <v>0</v>
      </c>
      <c r="DC179" s="14">
        <f t="shared" si="226"/>
        <v>0</v>
      </c>
      <c r="DD179" s="14">
        <f t="shared" si="227"/>
        <v>0</v>
      </c>
      <c r="DE179" s="14">
        <f t="shared" si="228"/>
        <v>0</v>
      </c>
      <c r="DF179" s="14">
        <f t="shared" si="229"/>
        <v>0</v>
      </c>
      <c r="DG179" s="14">
        <f t="shared" si="230"/>
        <v>0</v>
      </c>
      <c r="DI179" s="56">
        <f t="shared" si="231"/>
        <v>0</v>
      </c>
      <c r="DJ179" s="14">
        <f>Szilv($CY$2,Eredmény!$H$3,CZ179)</f>
        <v>0</v>
      </c>
      <c r="DK179" s="14">
        <f t="shared" si="232"/>
        <v>0</v>
      </c>
      <c r="DL179" s="14">
        <f t="shared" si="233"/>
        <v>0</v>
      </c>
      <c r="DO179" s="14">
        <f>IF($DN$2=Alapadat!$P179,Alapadat!$Q179,0)</f>
        <v>0</v>
      </c>
      <c r="DP179" s="14">
        <f>IF($DN$2=Alapadat!$P179,Alapadat!$R179,0)</f>
        <v>0</v>
      </c>
      <c r="DQ179" s="14">
        <f t="shared" si="234"/>
        <v>0</v>
      </c>
      <c r="DR179" s="14">
        <f t="shared" si="235"/>
        <v>0</v>
      </c>
      <c r="DS179" s="14">
        <f t="shared" si="236"/>
        <v>0</v>
      </c>
      <c r="DT179" s="14">
        <f t="shared" si="237"/>
        <v>0</v>
      </c>
      <c r="DU179" s="14">
        <f t="shared" si="238"/>
        <v>0</v>
      </c>
      <c r="DV179" s="14">
        <f t="shared" si="239"/>
        <v>0</v>
      </c>
      <c r="DX179" s="56">
        <f t="shared" si="240"/>
        <v>0</v>
      </c>
      <c r="DY179" s="14">
        <f>Szilv($DN$2,Eredmény!$H$3,DO179)</f>
        <v>0</v>
      </c>
      <c r="DZ179" s="14">
        <f t="shared" si="241"/>
        <v>0</v>
      </c>
      <c r="EA179" s="14">
        <f t="shared" si="242"/>
        <v>0</v>
      </c>
    </row>
    <row r="180" spans="2:131">
      <c r="B180" s="14">
        <f>IF($A$2=Alapadat!$P180,Alapadat!$Q180,0)</f>
        <v>0</v>
      </c>
      <c r="C180" s="14">
        <f>IF($A$2=Alapadat!$P180,Alapadat!$R180,0)</f>
        <v>0</v>
      </c>
      <c r="D180" s="14">
        <f t="shared" si="163"/>
        <v>0</v>
      </c>
      <c r="E180" s="14">
        <f t="shared" si="164"/>
        <v>0</v>
      </c>
      <c r="F180" s="14">
        <f t="shared" si="165"/>
        <v>0</v>
      </c>
      <c r="G180" s="14">
        <f t="shared" si="166"/>
        <v>0</v>
      </c>
      <c r="H180" s="14">
        <f t="shared" si="167"/>
        <v>0</v>
      </c>
      <c r="I180" s="14">
        <f t="shared" si="168"/>
        <v>0</v>
      </c>
      <c r="L180" s="56">
        <f t="shared" si="169"/>
        <v>0</v>
      </c>
      <c r="M180" s="14">
        <f>Szilv($A$2,Eredmény!$H$3,B180)</f>
        <v>0</v>
      </c>
      <c r="N180" s="14">
        <f t="shared" si="170"/>
        <v>0</v>
      </c>
      <c r="O180" s="14">
        <f t="shared" si="171"/>
        <v>0</v>
      </c>
      <c r="Q180" s="14">
        <f>IF($P$2=Alapadat!$P180,Alapadat!$Q180,0)</f>
        <v>0</v>
      </c>
      <c r="R180" s="14">
        <f>IF($P$2=Alapadat!$P180,Alapadat!$R180,0)</f>
        <v>0</v>
      </c>
      <c r="S180" s="14">
        <f t="shared" si="172"/>
        <v>0</v>
      </c>
      <c r="T180" s="14">
        <f t="shared" si="173"/>
        <v>0</v>
      </c>
      <c r="U180" s="14">
        <f t="shared" si="174"/>
        <v>0</v>
      </c>
      <c r="V180" s="14">
        <f t="shared" si="175"/>
        <v>0</v>
      </c>
      <c r="W180" s="14">
        <f t="shared" si="176"/>
        <v>0</v>
      </c>
      <c r="X180" s="14">
        <f t="shared" si="177"/>
        <v>0</v>
      </c>
      <c r="Z180" s="56">
        <f t="shared" si="243"/>
        <v>0</v>
      </c>
      <c r="AA180" s="14">
        <f>Szilv($P$2,Eredmény!$H$3,Q180)</f>
        <v>0</v>
      </c>
      <c r="AB180" s="14">
        <f t="shared" si="178"/>
        <v>0</v>
      </c>
      <c r="AC180" s="14">
        <f t="shared" si="179"/>
        <v>0</v>
      </c>
      <c r="AE180" s="14">
        <f>IF($AD$2=Alapadat!$P180,Alapadat!$Q180,0)</f>
        <v>0</v>
      </c>
      <c r="AF180" s="14">
        <f>IF($AD$2=Alapadat!$P180,Alapadat!$R180,0)</f>
        <v>0</v>
      </c>
      <c r="AG180" s="14">
        <f t="shared" si="180"/>
        <v>0</v>
      </c>
      <c r="AH180" s="14">
        <f t="shared" si="181"/>
        <v>0</v>
      </c>
      <c r="AI180" s="14">
        <f t="shared" si="182"/>
        <v>0</v>
      </c>
      <c r="AJ180" s="14">
        <f t="shared" si="183"/>
        <v>0</v>
      </c>
      <c r="AK180" s="14">
        <f t="shared" si="184"/>
        <v>0</v>
      </c>
      <c r="AL180" s="14">
        <f t="shared" si="185"/>
        <v>0</v>
      </c>
      <c r="AN180" s="56">
        <f t="shared" si="186"/>
        <v>0</v>
      </c>
      <c r="AO180" s="14">
        <f>Szilv($AD$2,Eredmény!$H$3,AE180)</f>
        <v>0</v>
      </c>
      <c r="AP180" s="14">
        <f t="shared" si="187"/>
        <v>0</v>
      </c>
      <c r="AQ180" s="14">
        <f t="shared" si="188"/>
        <v>0</v>
      </c>
      <c r="AS180" s="14">
        <f>IF($AR$2=Alapadat!$P180,Alapadat!$Q180,0)</f>
        <v>0</v>
      </c>
      <c r="AT180" s="14">
        <f>IF($AR$2=Alapadat!$P180,Alapadat!$R180,0)</f>
        <v>0</v>
      </c>
      <c r="AU180" s="14">
        <f t="shared" si="189"/>
        <v>0</v>
      </c>
      <c r="AV180" s="14">
        <f t="shared" si="190"/>
        <v>0</v>
      </c>
      <c r="AW180" s="14">
        <f t="shared" si="191"/>
        <v>0</v>
      </c>
      <c r="AX180" s="14">
        <f t="shared" si="192"/>
        <v>0</v>
      </c>
      <c r="AY180" s="14">
        <f t="shared" si="193"/>
        <v>0</v>
      </c>
      <c r="AZ180" s="14">
        <f t="shared" si="194"/>
        <v>0</v>
      </c>
      <c r="BB180" s="56">
        <f t="shared" si="195"/>
        <v>0</v>
      </c>
      <c r="BC180" s="14">
        <f>Szilv($AR$2,Eredmény!$H$3,AS180)</f>
        <v>0</v>
      </c>
      <c r="BD180" s="14">
        <f t="shared" si="196"/>
        <v>0</v>
      </c>
      <c r="BE180" s="14">
        <f t="shared" si="197"/>
        <v>0</v>
      </c>
      <c r="BG180" s="14">
        <f>IF($BF$2=Alapadat!$P180,Alapadat!$Q180,0)</f>
        <v>0</v>
      </c>
      <c r="BH180" s="14">
        <f>IF($BF$2=Alapadat!$P180,Alapadat!$R180,0)</f>
        <v>0</v>
      </c>
      <c r="BI180" s="14">
        <f t="shared" si="198"/>
        <v>0</v>
      </c>
      <c r="BJ180" s="14">
        <f t="shared" si="199"/>
        <v>0</v>
      </c>
      <c r="BK180" s="14">
        <f t="shared" si="200"/>
        <v>0</v>
      </c>
      <c r="BL180" s="14">
        <f t="shared" si="201"/>
        <v>0</v>
      </c>
      <c r="BM180" s="14">
        <f t="shared" si="202"/>
        <v>0</v>
      </c>
      <c r="BN180" s="14">
        <f t="shared" si="203"/>
        <v>0</v>
      </c>
      <c r="BP180" s="56">
        <f t="shared" si="204"/>
        <v>0</v>
      </c>
      <c r="BQ180" s="14">
        <f>Szilv($BF$2,Eredmény!$H$3,BG180)</f>
        <v>0</v>
      </c>
      <c r="BR180" s="14">
        <f t="shared" si="205"/>
        <v>0</v>
      </c>
      <c r="BS180" s="14">
        <f t="shared" si="206"/>
        <v>0</v>
      </c>
      <c r="BV180" s="14">
        <f>IF($BU$2=Alapadat!$P180,Alapadat!$Q180,0)</f>
        <v>0</v>
      </c>
      <c r="BW180" s="14">
        <f>IF($BU$2=Alapadat!$P180,Alapadat!$R180,0)</f>
        <v>0</v>
      </c>
      <c r="BX180" s="14">
        <f t="shared" si="207"/>
        <v>0</v>
      </c>
      <c r="BY180" s="14">
        <f t="shared" si="208"/>
        <v>0</v>
      </c>
      <c r="BZ180" s="14">
        <f t="shared" si="209"/>
        <v>0</v>
      </c>
      <c r="CA180" s="14">
        <f t="shared" si="210"/>
        <v>0</v>
      </c>
      <c r="CB180" s="14">
        <f t="shared" si="211"/>
        <v>0</v>
      </c>
      <c r="CC180" s="14">
        <f t="shared" si="212"/>
        <v>0</v>
      </c>
      <c r="CE180" s="56">
        <f t="shared" si="213"/>
        <v>0</v>
      </c>
      <c r="CF180" s="14">
        <f>Szilv($BU$2,Eredmény!$H$3,BV180)</f>
        <v>0</v>
      </c>
      <c r="CG180" s="14">
        <f t="shared" si="214"/>
        <v>0</v>
      </c>
      <c r="CH180" s="14">
        <f t="shared" si="215"/>
        <v>0</v>
      </c>
      <c r="CK180" s="14">
        <f>IF($CJ$2=Alapadat!$P180,Alapadat!$Q180,0)</f>
        <v>0</v>
      </c>
      <c r="CL180" s="14">
        <f>IF($CJ$2=Alapadat!$P180,Alapadat!$R180,0)</f>
        <v>0</v>
      </c>
      <c r="CM180" s="14">
        <f t="shared" si="216"/>
        <v>0</v>
      </c>
      <c r="CN180" s="14">
        <f t="shared" si="217"/>
        <v>0</v>
      </c>
      <c r="CO180" s="14">
        <f t="shared" si="218"/>
        <v>0</v>
      </c>
      <c r="CP180" s="14">
        <f t="shared" si="219"/>
        <v>0</v>
      </c>
      <c r="CQ180" s="14">
        <f t="shared" si="220"/>
        <v>0</v>
      </c>
      <c r="CR180" s="14">
        <f t="shared" si="221"/>
        <v>0</v>
      </c>
      <c r="CT180" s="56">
        <f t="shared" si="222"/>
        <v>0</v>
      </c>
      <c r="CU180" s="14">
        <f>Szilv($CJ$2,Eredmény!$H$3,CK180)</f>
        <v>0</v>
      </c>
      <c r="CV180" s="14">
        <f t="shared" si="223"/>
        <v>0</v>
      </c>
      <c r="CW180" s="14">
        <f t="shared" si="224"/>
        <v>0</v>
      </c>
      <c r="CZ180" s="14">
        <f>IF($CY$2=Alapadat!$P180,Alapadat!$Q180,0)</f>
        <v>0</v>
      </c>
      <c r="DA180" s="14">
        <f>IF($CY$2=Alapadat!$P180,Alapadat!$R180,0)</f>
        <v>0</v>
      </c>
      <c r="DB180" s="14">
        <f t="shared" si="225"/>
        <v>0</v>
      </c>
      <c r="DC180" s="14">
        <f t="shared" si="226"/>
        <v>0</v>
      </c>
      <c r="DD180" s="14">
        <f t="shared" si="227"/>
        <v>0</v>
      </c>
      <c r="DE180" s="14">
        <f t="shared" si="228"/>
        <v>0</v>
      </c>
      <c r="DF180" s="14">
        <f t="shared" si="229"/>
        <v>0</v>
      </c>
      <c r="DG180" s="14">
        <f t="shared" si="230"/>
        <v>0</v>
      </c>
      <c r="DI180" s="56">
        <f t="shared" si="231"/>
        <v>0</v>
      </c>
      <c r="DJ180" s="14">
        <f>Szilv($CY$2,Eredmény!$H$3,CZ180)</f>
        <v>0</v>
      </c>
      <c r="DK180" s="14">
        <f t="shared" si="232"/>
        <v>0</v>
      </c>
      <c r="DL180" s="14">
        <f t="shared" si="233"/>
        <v>0</v>
      </c>
      <c r="DO180" s="14">
        <f>IF($DN$2=Alapadat!$P180,Alapadat!$Q180,0)</f>
        <v>0</v>
      </c>
      <c r="DP180" s="14">
        <f>IF($DN$2=Alapadat!$P180,Alapadat!$R180,0)</f>
        <v>0</v>
      </c>
      <c r="DQ180" s="14">
        <f t="shared" si="234"/>
        <v>0</v>
      </c>
      <c r="DR180" s="14">
        <f t="shared" si="235"/>
        <v>0</v>
      </c>
      <c r="DS180" s="14">
        <f t="shared" si="236"/>
        <v>0</v>
      </c>
      <c r="DT180" s="14">
        <f t="shared" si="237"/>
        <v>0</v>
      </c>
      <c r="DU180" s="14">
        <f t="shared" si="238"/>
        <v>0</v>
      </c>
      <c r="DV180" s="14">
        <f t="shared" si="239"/>
        <v>0</v>
      </c>
      <c r="DX180" s="56">
        <f t="shared" si="240"/>
        <v>0</v>
      </c>
      <c r="DY180" s="14">
        <f>Szilv($DN$2,Eredmény!$H$3,DO180)</f>
        <v>0</v>
      </c>
      <c r="DZ180" s="14">
        <f t="shared" si="241"/>
        <v>0</v>
      </c>
      <c r="EA180" s="14">
        <f t="shared" si="242"/>
        <v>0</v>
      </c>
    </row>
    <row r="181" spans="2:131">
      <c r="B181" s="14">
        <f>IF($A$2=Alapadat!$P181,Alapadat!$Q181,0)</f>
        <v>0</v>
      </c>
      <c r="C181" s="14">
        <f>IF($A$2=Alapadat!$P181,Alapadat!$R181,0)</f>
        <v>0</v>
      </c>
      <c r="D181" s="14">
        <f t="shared" si="163"/>
        <v>0</v>
      </c>
      <c r="E181" s="14">
        <f t="shared" si="164"/>
        <v>0</v>
      </c>
      <c r="F181" s="14">
        <f t="shared" si="165"/>
        <v>0</v>
      </c>
      <c r="G181" s="14">
        <f t="shared" si="166"/>
        <v>0</v>
      </c>
      <c r="H181" s="14">
        <f t="shared" si="167"/>
        <v>0</v>
      </c>
      <c r="I181" s="14">
        <f t="shared" si="168"/>
        <v>0</v>
      </c>
      <c r="L181" s="56">
        <f t="shared" si="169"/>
        <v>0</v>
      </c>
      <c r="M181" s="14">
        <f>Szilv($A$2,Eredmény!$H$3,B181)</f>
        <v>0</v>
      </c>
      <c r="N181" s="14">
        <f t="shared" si="170"/>
        <v>0</v>
      </c>
      <c r="O181" s="14">
        <f t="shared" si="171"/>
        <v>0</v>
      </c>
      <c r="Q181" s="14">
        <f>IF($P$2=Alapadat!$P181,Alapadat!$Q181,0)</f>
        <v>0</v>
      </c>
      <c r="R181" s="14">
        <f>IF($P$2=Alapadat!$P181,Alapadat!$R181,0)</f>
        <v>0</v>
      </c>
      <c r="S181" s="14">
        <f t="shared" si="172"/>
        <v>0</v>
      </c>
      <c r="T181" s="14">
        <f t="shared" si="173"/>
        <v>0</v>
      </c>
      <c r="U181" s="14">
        <f t="shared" si="174"/>
        <v>0</v>
      </c>
      <c r="V181" s="14">
        <f t="shared" si="175"/>
        <v>0</v>
      </c>
      <c r="W181" s="14">
        <f t="shared" si="176"/>
        <v>0</v>
      </c>
      <c r="X181" s="14">
        <f t="shared" si="177"/>
        <v>0</v>
      </c>
      <c r="Z181" s="56">
        <f t="shared" si="243"/>
        <v>0</v>
      </c>
      <c r="AA181" s="14">
        <f>Szilv($P$2,Eredmény!$H$3,Q181)</f>
        <v>0</v>
      </c>
      <c r="AB181" s="14">
        <f t="shared" si="178"/>
        <v>0</v>
      </c>
      <c r="AC181" s="14">
        <f t="shared" si="179"/>
        <v>0</v>
      </c>
      <c r="AE181" s="14">
        <f>IF($AD$2=Alapadat!$P181,Alapadat!$Q181,0)</f>
        <v>0</v>
      </c>
      <c r="AF181" s="14">
        <f>IF($AD$2=Alapadat!$P181,Alapadat!$R181,0)</f>
        <v>0</v>
      </c>
      <c r="AG181" s="14">
        <f t="shared" si="180"/>
        <v>0</v>
      </c>
      <c r="AH181" s="14">
        <f t="shared" si="181"/>
        <v>0</v>
      </c>
      <c r="AI181" s="14">
        <f t="shared" si="182"/>
        <v>0</v>
      </c>
      <c r="AJ181" s="14">
        <f t="shared" si="183"/>
        <v>0</v>
      </c>
      <c r="AK181" s="14">
        <f t="shared" si="184"/>
        <v>0</v>
      </c>
      <c r="AL181" s="14">
        <f t="shared" si="185"/>
        <v>0</v>
      </c>
      <c r="AN181" s="56">
        <f t="shared" si="186"/>
        <v>0</v>
      </c>
      <c r="AO181" s="14">
        <f>Szilv($AD$2,Eredmény!$H$3,AE181)</f>
        <v>0</v>
      </c>
      <c r="AP181" s="14">
        <f t="shared" si="187"/>
        <v>0</v>
      </c>
      <c r="AQ181" s="14">
        <f t="shared" si="188"/>
        <v>0</v>
      </c>
      <c r="AS181" s="14">
        <f>IF($AR$2=Alapadat!$P181,Alapadat!$Q181,0)</f>
        <v>0</v>
      </c>
      <c r="AT181" s="14">
        <f>IF($AR$2=Alapadat!$P181,Alapadat!$R181,0)</f>
        <v>0</v>
      </c>
      <c r="AU181" s="14">
        <f t="shared" si="189"/>
        <v>0</v>
      </c>
      <c r="AV181" s="14">
        <f t="shared" si="190"/>
        <v>0</v>
      </c>
      <c r="AW181" s="14">
        <f t="shared" si="191"/>
        <v>0</v>
      </c>
      <c r="AX181" s="14">
        <f t="shared" si="192"/>
        <v>0</v>
      </c>
      <c r="AY181" s="14">
        <f t="shared" si="193"/>
        <v>0</v>
      </c>
      <c r="AZ181" s="14">
        <f t="shared" si="194"/>
        <v>0</v>
      </c>
      <c r="BB181" s="56">
        <f t="shared" si="195"/>
        <v>0</v>
      </c>
      <c r="BC181" s="14">
        <f>Szilv($AR$2,Eredmény!$H$3,AS181)</f>
        <v>0</v>
      </c>
      <c r="BD181" s="14">
        <f t="shared" si="196"/>
        <v>0</v>
      </c>
      <c r="BE181" s="14">
        <f t="shared" si="197"/>
        <v>0</v>
      </c>
      <c r="BG181" s="14">
        <f>IF($BF$2=Alapadat!$P181,Alapadat!$Q181,0)</f>
        <v>0</v>
      </c>
      <c r="BH181" s="14">
        <f>IF($BF$2=Alapadat!$P181,Alapadat!$R181,0)</f>
        <v>0</v>
      </c>
      <c r="BI181" s="14">
        <f t="shared" si="198"/>
        <v>0</v>
      </c>
      <c r="BJ181" s="14">
        <f t="shared" si="199"/>
        <v>0</v>
      </c>
      <c r="BK181" s="14">
        <f t="shared" si="200"/>
        <v>0</v>
      </c>
      <c r="BL181" s="14">
        <f t="shared" si="201"/>
        <v>0</v>
      </c>
      <c r="BM181" s="14">
        <f t="shared" si="202"/>
        <v>0</v>
      </c>
      <c r="BN181" s="14">
        <f t="shared" si="203"/>
        <v>0</v>
      </c>
      <c r="BP181" s="56">
        <f t="shared" si="204"/>
        <v>0</v>
      </c>
      <c r="BQ181" s="14">
        <f>Szilv($BF$2,Eredmény!$H$3,BG181)</f>
        <v>0</v>
      </c>
      <c r="BR181" s="14">
        <f t="shared" si="205"/>
        <v>0</v>
      </c>
      <c r="BS181" s="14">
        <f t="shared" si="206"/>
        <v>0</v>
      </c>
      <c r="BV181" s="14">
        <f>IF($BU$2=Alapadat!$P181,Alapadat!$Q181,0)</f>
        <v>0</v>
      </c>
      <c r="BW181" s="14">
        <f>IF($BU$2=Alapadat!$P181,Alapadat!$R181,0)</f>
        <v>0</v>
      </c>
      <c r="BX181" s="14">
        <f t="shared" si="207"/>
        <v>0</v>
      </c>
      <c r="BY181" s="14">
        <f t="shared" si="208"/>
        <v>0</v>
      </c>
      <c r="BZ181" s="14">
        <f t="shared" si="209"/>
        <v>0</v>
      </c>
      <c r="CA181" s="14">
        <f t="shared" si="210"/>
        <v>0</v>
      </c>
      <c r="CB181" s="14">
        <f t="shared" si="211"/>
        <v>0</v>
      </c>
      <c r="CC181" s="14">
        <f t="shared" si="212"/>
        <v>0</v>
      </c>
      <c r="CE181" s="56">
        <f t="shared" si="213"/>
        <v>0</v>
      </c>
      <c r="CF181" s="14">
        <f>Szilv($BU$2,Eredmény!$H$3,BV181)</f>
        <v>0</v>
      </c>
      <c r="CG181" s="14">
        <f t="shared" si="214"/>
        <v>0</v>
      </c>
      <c r="CH181" s="14">
        <f t="shared" si="215"/>
        <v>0</v>
      </c>
      <c r="CK181" s="14">
        <f>IF($CJ$2=Alapadat!$P181,Alapadat!$Q181,0)</f>
        <v>0</v>
      </c>
      <c r="CL181" s="14">
        <f>IF($CJ$2=Alapadat!$P181,Alapadat!$R181,0)</f>
        <v>0</v>
      </c>
      <c r="CM181" s="14">
        <f t="shared" si="216"/>
        <v>0</v>
      </c>
      <c r="CN181" s="14">
        <f t="shared" si="217"/>
        <v>0</v>
      </c>
      <c r="CO181" s="14">
        <f t="shared" si="218"/>
        <v>0</v>
      </c>
      <c r="CP181" s="14">
        <f t="shared" si="219"/>
        <v>0</v>
      </c>
      <c r="CQ181" s="14">
        <f t="shared" si="220"/>
        <v>0</v>
      </c>
      <c r="CR181" s="14">
        <f t="shared" si="221"/>
        <v>0</v>
      </c>
      <c r="CT181" s="56">
        <f t="shared" si="222"/>
        <v>0</v>
      </c>
      <c r="CU181" s="14">
        <f>Szilv($CJ$2,Eredmény!$H$3,CK181)</f>
        <v>0</v>
      </c>
      <c r="CV181" s="14">
        <f t="shared" si="223"/>
        <v>0</v>
      </c>
      <c r="CW181" s="14">
        <f t="shared" si="224"/>
        <v>0</v>
      </c>
      <c r="CZ181" s="14">
        <f>IF($CY$2=Alapadat!$P181,Alapadat!$Q181,0)</f>
        <v>0</v>
      </c>
      <c r="DA181" s="14">
        <f>IF($CY$2=Alapadat!$P181,Alapadat!$R181,0)</f>
        <v>0</v>
      </c>
      <c r="DB181" s="14">
        <f t="shared" si="225"/>
        <v>0</v>
      </c>
      <c r="DC181" s="14">
        <f t="shared" si="226"/>
        <v>0</v>
      </c>
      <c r="DD181" s="14">
        <f t="shared" si="227"/>
        <v>0</v>
      </c>
      <c r="DE181" s="14">
        <f t="shared" si="228"/>
        <v>0</v>
      </c>
      <c r="DF181" s="14">
        <f t="shared" si="229"/>
        <v>0</v>
      </c>
      <c r="DG181" s="14">
        <f t="shared" si="230"/>
        <v>0</v>
      </c>
      <c r="DI181" s="56">
        <f t="shared" si="231"/>
        <v>0</v>
      </c>
      <c r="DJ181" s="14">
        <f>Szilv($CY$2,Eredmény!$H$3,CZ181)</f>
        <v>0</v>
      </c>
      <c r="DK181" s="14">
        <f t="shared" si="232"/>
        <v>0</v>
      </c>
      <c r="DL181" s="14">
        <f t="shared" si="233"/>
        <v>0</v>
      </c>
      <c r="DO181" s="14">
        <f>IF($DN$2=Alapadat!$P181,Alapadat!$Q181,0)</f>
        <v>0</v>
      </c>
      <c r="DP181" s="14">
        <f>IF($DN$2=Alapadat!$P181,Alapadat!$R181,0)</f>
        <v>0</v>
      </c>
      <c r="DQ181" s="14">
        <f t="shared" si="234"/>
        <v>0</v>
      </c>
      <c r="DR181" s="14">
        <f t="shared" si="235"/>
        <v>0</v>
      </c>
      <c r="DS181" s="14">
        <f t="shared" si="236"/>
        <v>0</v>
      </c>
      <c r="DT181" s="14">
        <f t="shared" si="237"/>
        <v>0</v>
      </c>
      <c r="DU181" s="14">
        <f t="shared" si="238"/>
        <v>0</v>
      </c>
      <c r="DV181" s="14">
        <f t="shared" si="239"/>
        <v>0</v>
      </c>
      <c r="DX181" s="56">
        <f t="shared" si="240"/>
        <v>0</v>
      </c>
      <c r="DY181" s="14">
        <f>Szilv($DN$2,Eredmény!$H$3,DO181)</f>
        <v>0</v>
      </c>
      <c r="DZ181" s="14">
        <f t="shared" si="241"/>
        <v>0</v>
      </c>
      <c r="EA181" s="14">
        <f t="shared" si="242"/>
        <v>0</v>
      </c>
    </row>
    <row r="182" spans="2:131">
      <c r="B182" s="14">
        <f>IF($A$2=Alapadat!$P182,Alapadat!$Q182,0)</f>
        <v>0</v>
      </c>
      <c r="C182" s="14">
        <f>IF($A$2=Alapadat!$P182,Alapadat!$R182,0)</f>
        <v>0</v>
      </c>
      <c r="D182" s="14">
        <f t="shared" si="163"/>
        <v>0</v>
      </c>
      <c r="E182" s="14">
        <f t="shared" si="164"/>
        <v>0</v>
      </c>
      <c r="F182" s="14">
        <f t="shared" si="165"/>
        <v>0</v>
      </c>
      <c r="G182" s="14">
        <f t="shared" si="166"/>
        <v>0</v>
      </c>
      <c r="H182" s="14">
        <f t="shared" si="167"/>
        <v>0</v>
      </c>
      <c r="I182" s="14">
        <f t="shared" si="168"/>
        <v>0</v>
      </c>
      <c r="L182" s="56">
        <f t="shared" si="169"/>
        <v>0</v>
      </c>
      <c r="M182" s="14">
        <f>Szilv($A$2,Eredmény!$H$3,B182)</f>
        <v>0</v>
      </c>
      <c r="N182" s="14">
        <f t="shared" si="170"/>
        <v>0</v>
      </c>
      <c r="O182" s="14">
        <f t="shared" si="171"/>
        <v>0</v>
      </c>
      <c r="Q182" s="14">
        <f>IF($P$2=Alapadat!$P182,Alapadat!$Q182,0)</f>
        <v>0</v>
      </c>
      <c r="R182" s="14">
        <f>IF($P$2=Alapadat!$P182,Alapadat!$R182,0)</f>
        <v>0</v>
      </c>
      <c r="S182" s="14">
        <f t="shared" si="172"/>
        <v>0</v>
      </c>
      <c r="T182" s="14">
        <f t="shared" si="173"/>
        <v>0</v>
      </c>
      <c r="U182" s="14">
        <f t="shared" si="174"/>
        <v>0</v>
      </c>
      <c r="V182" s="14">
        <f t="shared" si="175"/>
        <v>0</v>
      </c>
      <c r="W182" s="14">
        <f t="shared" si="176"/>
        <v>0</v>
      </c>
      <c r="X182" s="14">
        <f t="shared" si="177"/>
        <v>0</v>
      </c>
      <c r="Z182" s="56">
        <f t="shared" si="243"/>
        <v>0</v>
      </c>
      <c r="AA182" s="14">
        <f>Szilv($P$2,Eredmény!$H$3,Q182)</f>
        <v>0</v>
      </c>
      <c r="AB182" s="14">
        <f t="shared" si="178"/>
        <v>0</v>
      </c>
      <c r="AC182" s="14">
        <f t="shared" si="179"/>
        <v>0</v>
      </c>
      <c r="AE182" s="14">
        <f>IF($AD$2=Alapadat!$P182,Alapadat!$Q182,0)</f>
        <v>0</v>
      </c>
      <c r="AF182" s="14">
        <f>IF($AD$2=Alapadat!$P182,Alapadat!$R182,0)</f>
        <v>0</v>
      </c>
      <c r="AG182" s="14">
        <f t="shared" si="180"/>
        <v>0</v>
      </c>
      <c r="AH182" s="14">
        <f t="shared" si="181"/>
        <v>0</v>
      </c>
      <c r="AI182" s="14">
        <f t="shared" si="182"/>
        <v>0</v>
      </c>
      <c r="AJ182" s="14">
        <f t="shared" si="183"/>
        <v>0</v>
      </c>
      <c r="AK182" s="14">
        <f t="shared" si="184"/>
        <v>0</v>
      </c>
      <c r="AL182" s="14">
        <f t="shared" si="185"/>
        <v>0</v>
      </c>
      <c r="AN182" s="56">
        <f t="shared" si="186"/>
        <v>0</v>
      </c>
      <c r="AO182" s="14">
        <f>Szilv($AD$2,Eredmény!$H$3,AE182)</f>
        <v>0</v>
      </c>
      <c r="AP182" s="14">
        <f t="shared" si="187"/>
        <v>0</v>
      </c>
      <c r="AQ182" s="14">
        <f t="shared" si="188"/>
        <v>0</v>
      </c>
      <c r="AS182" s="14">
        <f>IF($AR$2=Alapadat!$P182,Alapadat!$Q182,0)</f>
        <v>0</v>
      </c>
      <c r="AT182" s="14">
        <f>IF($AR$2=Alapadat!$P182,Alapadat!$R182,0)</f>
        <v>0</v>
      </c>
      <c r="AU182" s="14">
        <f t="shared" si="189"/>
        <v>0</v>
      </c>
      <c r="AV182" s="14">
        <f t="shared" si="190"/>
        <v>0</v>
      </c>
      <c r="AW182" s="14">
        <f t="shared" si="191"/>
        <v>0</v>
      </c>
      <c r="AX182" s="14">
        <f t="shared" si="192"/>
        <v>0</v>
      </c>
      <c r="AY182" s="14">
        <f t="shared" si="193"/>
        <v>0</v>
      </c>
      <c r="AZ182" s="14">
        <f t="shared" si="194"/>
        <v>0</v>
      </c>
      <c r="BB182" s="56">
        <f t="shared" si="195"/>
        <v>0</v>
      </c>
      <c r="BC182" s="14">
        <f>Szilv($AR$2,Eredmény!$H$3,AS182)</f>
        <v>0</v>
      </c>
      <c r="BD182" s="14">
        <f t="shared" si="196"/>
        <v>0</v>
      </c>
      <c r="BE182" s="14">
        <f t="shared" si="197"/>
        <v>0</v>
      </c>
      <c r="BG182" s="14">
        <f>IF($BF$2=Alapadat!$P182,Alapadat!$Q182,0)</f>
        <v>0</v>
      </c>
      <c r="BH182" s="14">
        <f>IF($BF$2=Alapadat!$P182,Alapadat!$R182,0)</f>
        <v>0</v>
      </c>
      <c r="BI182" s="14">
        <f t="shared" si="198"/>
        <v>0</v>
      </c>
      <c r="BJ182" s="14">
        <f t="shared" si="199"/>
        <v>0</v>
      </c>
      <c r="BK182" s="14">
        <f t="shared" si="200"/>
        <v>0</v>
      </c>
      <c r="BL182" s="14">
        <f t="shared" si="201"/>
        <v>0</v>
      </c>
      <c r="BM182" s="14">
        <f t="shared" si="202"/>
        <v>0</v>
      </c>
      <c r="BN182" s="14">
        <f t="shared" si="203"/>
        <v>0</v>
      </c>
      <c r="BP182" s="56">
        <f t="shared" si="204"/>
        <v>0</v>
      </c>
      <c r="BQ182" s="14">
        <f>Szilv($BF$2,Eredmény!$H$3,BG182)</f>
        <v>0</v>
      </c>
      <c r="BR182" s="14">
        <f t="shared" si="205"/>
        <v>0</v>
      </c>
      <c r="BS182" s="14">
        <f t="shared" si="206"/>
        <v>0</v>
      </c>
      <c r="BV182" s="14">
        <f>IF($BU$2=Alapadat!$P182,Alapadat!$Q182,0)</f>
        <v>0</v>
      </c>
      <c r="BW182" s="14">
        <f>IF($BU$2=Alapadat!$P182,Alapadat!$R182,0)</f>
        <v>0</v>
      </c>
      <c r="BX182" s="14">
        <f t="shared" si="207"/>
        <v>0</v>
      </c>
      <c r="BY182" s="14">
        <f t="shared" si="208"/>
        <v>0</v>
      </c>
      <c r="BZ182" s="14">
        <f t="shared" si="209"/>
        <v>0</v>
      </c>
      <c r="CA182" s="14">
        <f t="shared" si="210"/>
        <v>0</v>
      </c>
      <c r="CB182" s="14">
        <f t="shared" si="211"/>
        <v>0</v>
      </c>
      <c r="CC182" s="14">
        <f t="shared" si="212"/>
        <v>0</v>
      </c>
      <c r="CE182" s="56">
        <f t="shared" si="213"/>
        <v>0</v>
      </c>
      <c r="CF182" s="14">
        <f>Szilv($BU$2,Eredmény!$H$3,BV182)</f>
        <v>0</v>
      </c>
      <c r="CG182" s="14">
        <f t="shared" si="214"/>
        <v>0</v>
      </c>
      <c r="CH182" s="14">
        <f t="shared" si="215"/>
        <v>0</v>
      </c>
      <c r="CK182" s="14">
        <f>IF($CJ$2=Alapadat!$P182,Alapadat!$Q182,0)</f>
        <v>0</v>
      </c>
      <c r="CL182" s="14">
        <f>IF($CJ$2=Alapadat!$P182,Alapadat!$R182,0)</f>
        <v>0</v>
      </c>
      <c r="CM182" s="14">
        <f t="shared" si="216"/>
        <v>0</v>
      </c>
      <c r="CN182" s="14">
        <f t="shared" si="217"/>
        <v>0</v>
      </c>
      <c r="CO182" s="14">
        <f t="shared" si="218"/>
        <v>0</v>
      </c>
      <c r="CP182" s="14">
        <f t="shared" si="219"/>
        <v>0</v>
      </c>
      <c r="CQ182" s="14">
        <f t="shared" si="220"/>
        <v>0</v>
      </c>
      <c r="CR182" s="14">
        <f t="shared" si="221"/>
        <v>0</v>
      </c>
      <c r="CT182" s="56">
        <f t="shared" si="222"/>
        <v>0</v>
      </c>
      <c r="CU182" s="14">
        <f>Szilv($CJ$2,Eredmény!$H$3,CK182)</f>
        <v>0</v>
      </c>
      <c r="CV182" s="14">
        <f t="shared" si="223"/>
        <v>0</v>
      </c>
      <c r="CW182" s="14">
        <f t="shared" si="224"/>
        <v>0</v>
      </c>
      <c r="CZ182" s="14">
        <f>IF($CY$2=Alapadat!$P182,Alapadat!$Q182,0)</f>
        <v>0</v>
      </c>
      <c r="DA182" s="14">
        <f>IF($CY$2=Alapadat!$P182,Alapadat!$R182,0)</f>
        <v>0</v>
      </c>
      <c r="DB182" s="14">
        <f t="shared" si="225"/>
        <v>0</v>
      </c>
      <c r="DC182" s="14">
        <f t="shared" si="226"/>
        <v>0</v>
      </c>
      <c r="DD182" s="14">
        <f t="shared" si="227"/>
        <v>0</v>
      </c>
      <c r="DE182" s="14">
        <f t="shared" si="228"/>
        <v>0</v>
      </c>
      <c r="DF182" s="14">
        <f t="shared" si="229"/>
        <v>0</v>
      </c>
      <c r="DG182" s="14">
        <f t="shared" si="230"/>
        <v>0</v>
      </c>
      <c r="DI182" s="56">
        <f t="shared" si="231"/>
        <v>0</v>
      </c>
      <c r="DJ182" s="14">
        <f>Szilv($CY$2,Eredmény!$H$3,CZ182)</f>
        <v>0</v>
      </c>
      <c r="DK182" s="14">
        <f t="shared" si="232"/>
        <v>0</v>
      </c>
      <c r="DL182" s="14">
        <f t="shared" si="233"/>
        <v>0</v>
      </c>
      <c r="DO182" s="14">
        <f>IF($DN$2=Alapadat!$P182,Alapadat!$Q182,0)</f>
        <v>0</v>
      </c>
      <c r="DP182" s="14">
        <f>IF($DN$2=Alapadat!$P182,Alapadat!$R182,0)</f>
        <v>0</v>
      </c>
      <c r="DQ182" s="14">
        <f t="shared" si="234"/>
        <v>0</v>
      </c>
      <c r="DR182" s="14">
        <f t="shared" si="235"/>
        <v>0</v>
      </c>
      <c r="DS182" s="14">
        <f t="shared" si="236"/>
        <v>0</v>
      </c>
      <c r="DT182" s="14">
        <f t="shared" si="237"/>
        <v>0</v>
      </c>
      <c r="DU182" s="14">
        <f t="shared" si="238"/>
        <v>0</v>
      </c>
      <c r="DV182" s="14">
        <f t="shared" si="239"/>
        <v>0</v>
      </c>
      <c r="DX182" s="56">
        <f t="shared" si="240"/>
        <v>0</v>
      </c>
      <c r="DY182" s="14">
        <f>Szilv($DN$2,Eredmény!$H$3,DO182)</f>
        <v>0</v>
      </c>
      <c r="DZ182" s="14">
        <f t="shared" si="241"/>
        <v>0</v>
      </c>
      <c r="EA182" s="14">
        <f t="shared" si="242"/>
        <v>0</v>
      </c>
    </row>
    <row r="183" spans="2:131">
      <c r="B183" s="14">
        <f>IF($A$2=Alapadat!$P183,Alapadat!$Q183,0)</f>
        <v>0</v>
      </c>
      <c r="C183" s="14">
        <f>IF($A$2=Alapadat!$P183,Alapadat!$R183,0)</f>
        <v>0</v>
      </c>
      <c r="D183" s="14">
        <f t="shared" si="163"/>
        <v>0</v>
      </c>
      <c r="E183" s="14">
        <f t="shared" si="164"/>
        <v>0</v>
      </c>
      <c r="F183" s="14">
        <f t="shared" si="165"/>
        <v>0</v>
      </c>
      <c r="G183" s="14">
        <f t="shared" si="166"/>
        <v>0</v>
      </c>
      <c r="H183" s="14">
        <f t="shared" si="167"/>
        <v>0</v>
      </c>
      <c r="I183" s="14">
        <f t="shared" si="168"/>
        <v>0</v>
      </c>
      <c r="L183" s="56">
        <f t="shared" si="169"/>
        <v>0</v>
      </c>
      <c r="M183" s="14">
        <f>Szilv($A$2,Eredmény!$H$3,B183)</f>
        <v>0</v>
      </c>
      <c r="N183" s="14">
        <f t="shared" si="170"/>
        <v>0</v>
      </c>
      <c r="O183" s="14">
        <f t="shared" si="171"/>
        <v>0</v>
      </c>
      <c r="Q183" s="14">
        <f>IF($P$2=Alapadat!$P183,Alapadat!$Q183,0)</f>
        <v>0</v>
      </c>
      <c r="R183" s="14">
        <f>IF($P$2=Alapadat!$P183,Alapadat!$R183,0)</f>
        <v>0</v>
      </c>
      <c r="S183" s="14">
        <f t="shared" si="172"/>
        <v>0</v>
      </c>
      <c r="T183" s="14">
        <f t="shared" si="173"/>
        <v>0</v>
      </c>
      <c r="U183" s="14">
        <f t="shared" si="174"/>
        <v>0</v>
      </c>
      <c r="V183" s="14">
        <f t="shared" si="175"/>
        <v>0</v>
      </c>
      <c r="W183" s="14">
        <f t="shared" si="176"/>
        <v>0</v>
      </c>
      <c r="X183" s="14">
        <f t="shared" si="177"/>
        <v>0</v>
      </c>
      <c r="Z183" s="56">
        <f t="shared" si="243"/>
        <v>0</v>
      </c>
      <c r="AA183" s="14">
        <f>Szilv($P$2,Eredmény!$H$3,Q183)</f>
        <v>0</v>
      </c>
      <c r="AB183" s="14">
        <f t="shared" si="178"/>
        <v>0</v>
      </c>
      <c r="AC183" s="14">
        <f t="shared" si="179"/>
        <v>0</v>
      </c>
      <c r="AE183" s="14">
        <f>IF($AD$2=Alapadat!$P183,Alapadat!$Q183,0)</f>
        <v>0</v>
      </c>
      <c r="AF183" s="14">
        <f>IF($AD$2=Alapadat!$P183,Alapadat!$R183,0)</f>
        <v>0</v>
      </c>
      <c r="AG183" s="14">
        <f t="shared" si="180"/>
        <v>0</v>
      </c>
      <c r="AH183" s="14">
        <f t="shared" si="181"/>
        <v>0</v>
      </c>
      <c r="AI183" s="14">
        <f t="shared" si="182"/>
        <v>0</v>
      </c>
      <c r="AJ183" s="14">
        <f t="shared" si="183"/>
        <v>0</v>
      </c>
      <c r="AK183" s="14">
        <f t="shared" si="184"/>
        <v>0</v>
      </c>
      <c r="AL183" s="14">
        <f t="shared" si="185"/>
        <v>0</v>
      </c>
      <c r="AN183" s="56">
        <f t="shared" si="186"/>
        <v>0</v>
      </c>
      <c r="AO183" s="14">
        <f>Szilv($AD$2,Eredmény!$H$3,AE183)</f>
        <v>0</v>
      </c>
      <c r="AP183" s="14">
        <f t="shared" si="187"/>
        <v>0</v>
      </c>
      <c r="AQ183" s="14">
        <f t="shared" si="188"/>
        <v>0</v>
      </c>
      <c r="AS183" s="14">
        <f>IF($AR$2=Alapadat!$P183,Alapadat!$Q183,0)</f>
        <v>0</v>
      </c>
      <c r="AT183" s="14">
        <f>IF($AR$2=Alapadat!$P183,Alapadat!$R183,0)</f>
        <v>0</v>
      </c>
      <c r="AU183" s="14">
        <f t="shared" si="189"/>
        <v>0</v>
      </c>
      <c r="AV183" s="14">
        <f t="shared" si="190"/>
        <v>0</v>
      </c>
      <c r="AW183" s="14">
        <f t="shared" si="191"/>
        <v>0</v>
      </c>
      <c r="AX183" s="14">
        <f t="shared" si="192"/>
        <v>0</v>
      </c>
      <c r="AY183" s="14">
        <f t="shared" si="193"/>
        <v>0</v>
      </c>
      <c r="AZ183" s="14">
        <f t="shared" si="194"/>
        <v>0</v>
      </c>
      <c r="BB183" s="56">
        <f t="shared" si="195"/>
        <v>0</v>
      </c>
      <c r="BC183" s="14">
        <f>Szilv($AR$2,Eredmény!$H$3,AS183)</f>
        <v>0</v>
      </c>
      <c r="BD183" s="14">
        <f t="shared" si="196"/>
        <v>0</v>
      </c>
      <c r="BE183" s="14">
        <f t="shared" si="197"/>
        <v>0</v>
      </c>
      <c r="BG183" s="14">
        <f>IF($BF$2=Alapadat!$P183,Alapadat!$Q183,0)</f>
        <v>0</v>
      </c>
      <c r="BH183" s="14">
        <f>IF($BF$2=Alapadat!$P183,Alapadat!$R183,0)</f>
        <v>0</v>
      </c>
      <c r="BI183" s="14">
        <f t="shared" si="198"/>
        <v>0</v>
      </c>
      <c r="BJ183" s="14">
        <f t="shared" si="199"/>
        <v>0</v>
      </c>
      <c r="BK183" s="14">
        <f t="shared" si="200"/>
        <v>0</v>
      </c>
      <c r="BL183" s="14">
        <f t="shared" si="201"/>
        <v>0</v>
      </c>
      <c r="BM183" s="14">
        <f t="shared" si="202"/>
        <v>0</v>
      </c>
      <c r="BN183" s="14">
        <f t="shared" si="203"/>
        <v>0</v>
      </c>
      <c r="BP183" s="56">
        <f t="shared" si="204"/>
        <v>0</v>
      </c>
      <c r="BQ183" s="14">
        <f>Szilv($BF$2,Eredmény!$H$3,BG183)</f>
        <v>0</v>
      </c>
      <c r="BR183" s="14">
        <f t="shared" si="205"/>
        <v>0</v>
      </c>
      <c r="BS183" s="14">
        <f t="shared" si="206"/>
        <v>0</v>
      </c>
      <c r="BV183" s="14">
        <f>IF($BU$2=Alapadat!$P183,Alapadat!$Q183,0)</f>
        <v>0</v>
      </c>
      <c r="BW183" s="14">
        <f>IF($BU$2=Alapadat!$P183,Alapadat!$R183,0)</f>
        <v>0</v>
      </c>
      <c r="BX183" s="14">
        <f t="shared" si="207"/>
        <v>0</v>
      </c>
      <c r="BY183" s="14">
        <f t="shared" si="208"/>
        <v>0</v>
      </c>
      <c r="BZ183" s="14">
        <f t="shared" si="209"/>
        <v>0</v>
      </c>
      <c r="CA183" s="14">
        <f t="shared" si="210"/>
        <v>0</v>
      </c>
      <c r="CB183" s="14">
        <f t="shared" si="211"/>
        <v>0</v>
      </c>
      <c r="CC183" s="14">
        <f t="shared" si="212"/>
        <v>0</v>
      </c>
      <c r="CE183" s="56">
        <f t="shared" si="213"/>
        <v>0</v>
      </c>
      <c r="CF183" s="14">
        <f>Szilv($BU$2,Eredmény!$H$3,BV183)</f>
        <v>0</v>
      </c>
      <c r="CG183" s="14">
        <f t="shared" si="214"/>
        <v>0</v>
      </c>
      <c r="CH183" s="14">
        <f t="shared" si="215"/>
        <v>0</v>
      </c>
      <c r="CK183" s="14">
        <f>IF($CJ$2=Alapadat!$P183,Alapadat!$Q183,0)</f>
        <v>0</v>
      </c>
      <c r="CL183" s="14">
        <f>IF($CJ$2=Alapadat!$P183,Alapadat!$R183,0)</f>
        <v>0</v>
      </c>
      <c r="CM183" s="14">
        <f t="shared" si="216"/>
        <v>0</v>
      </c>
      <c r="CN183" s="14">
        <f t="shared" si="217"/>
        <v>0</v>
      </c>
      <c r="CO183" s="14">
        <f t="shared" si="218"/>
        <v>0</v>
      </c>
      <c r="CP183" s="14">
        <f t="shared" si="219"/>
        <v>0</v>
      </c>
      <c r="CQ183" s="14">
        <f t="shared" si="220"/>
        <v>0</v>
      </c>
      <c r="CR183" s="14">
        <f t="shared" si="221"/>
        <v>0</v>
      </c>
      <c r="CT183" s="56">
        <f t="shared" si="222"/>
        <v>0</v>
      </c>
      <c r="CU183" s="14">
        <f>Szilv($CJ$2,Eredmény!$H$3,CK183)</f>
        <v>0</v>
      </c>
      <c r="CV183" s="14">
        <f t="shared" si="223"/>
        <v>0</v>
      </c>
      <c r="CW183" s="14">
        <f t="shared" si="224"/>
        <v>0</v>
      </c>
      <c r="CZ183" s="14">
        <f>IF($CY$2=Alapadat!$P183,Alapadat!$Q183,0)</f>
        <v>0</v>
      </c>
      <c r="DA183" s="14">
        <f>IF($CY$2=Alapadat!$P183,Alapadat!$R183,0)</f>
        <v>0</v>
      </c>
      <c r="DB183" s="14">
        <f t="shared" si="225"/>
        <v>0</v>
      </c>
      <c r="DC183" s="14">
        <f t="shared" si="226"/>
        <v>0</v>
      </c>
      <c r="DD183" s="14">
        <f t="shared" si="227"/>
        <v>0</v>
      </c>
      <c r="DE183" s="14">
        <f t="shared" si="228"/>
        <v>0</v>
      </c>
      <c r="DF183" s="14">
        <f t="shared" si="229"/>
        <v>0</v>
      </c>
      <c r="DG183" s="14">
        <f t="shared" si="230"/>
        <v>0</v>
      </c>
      <c r="DI183" s="56">
        <f t="shared" si="231"/>
        <v>0</v>
      </c>
      <c r="DJ183" s="14">
        <f>Szilv($CY$2,Eredmény!$H$3,CZ183)</f>
        <v>0</v>
      </c>
      <c r="DK183" s="14">
        <f t="shared" si="232"/>
        <v>0</v>
      </c>
      <c r="DL183" s="14">
        <f t="shared" si="233"/>
        <v>0</v>
      </c>
      <c r="DO183" s="14">
        <f>IF($DN$2=Alapadat!$P183,Alapadat!$Q183,0)</f>
        <v>0</v>
      </c>
      <c r="DP183" s="14">
        <f>IF($DN$2=Alapadat!$P183,Alapadat!$R183,0)</f>
        <v>0</v>
      </c>
      <c r="DQ183" s="14">
        <f t="shared" si="234"/>
        <v>0</v>
      </c>
      <c r="DR183" s="14">
        <f t="shared" si="235"/>
        <v>0</v>
      </c>
      <c r="DS183" s="14">
        <f t="shared" si="236"/>
        <v>0</v>
      </c>
      <c r="DT183" s="14">
        <f t="shared" si="237"/>
        <v>0</v>
      </c>
      <c r="DU183" s="14">
        <f t="shared" si="238"/>
        <v>0</v>
      </c>
      <c r="DV183" s="14">
        <f t="shared" si="239"/>
        <v>0</v>
      </c>
      <c r="DX183" s="56">
        <f t="shared" si="240"/>
        <v>0</v>
      </c>
      <c r="DY183" s="14">
        <f>Szilv($DN$2,Eredmény!$H$3,DO183)</f>
        <v>0</v>
      </c>
      <c r="DZ183" s="14">
        <f t="shared" si="241"/>
        <v>0</v>
      </c>
      <c r="EA183" s="14">
        <f t="shared" si="242"/>
        <v>0</v>
      </c>
    </row>
    <row r="184" spans="2:131">
      <c r="B184" s="14">
        <f>IF($A$2=Alapadat!$P184,Alapadat!$Q184,0)</f>
        <v>0</v>
      </c>
      <c r="C184" s="14">
        <f>IF($A$2=Alapadat!$P184,Alapadat!$R184,0)</f>
        <v>0</v>
      </c>
      <c r="D184" s="14">
        <f t="shared" si="163"/>
        <v>0</v>
      </c>
      <c r="E184" s="14">
        <f t="shared" si="164"/>
        <v>0</v>
      </c>
      <c r="F184" s="14">
        <f t="shared" si="165"/>
        <v>0</v>
      </c>
      <c r="G184" s="14">
        <f t="shared" si="166"/>
        <v>0</v>
      </c>
      <c r="H184" s="14">
        <f t="shared" si="167"/>
        <v>0</v>
      </c>
      <c r="I184" s="14">
        <f t="shared" si="168"/>
        <v>0</v>
      </c>
      <c r="L184" s="56">
        <f t="shared" si="169"/>
        <v>0</v>
      </c>
      <c r="M184" s="14">
        <f>Szilv($A$2,Eredmény!$H$3,B184)</f>
        <v>0</v>
      </c>
      <c r="N184" s="14">
        <f t="shared" si="170"/>
        <v>0</v>
      </c>
      <c r="O184" s="14">
        <f t="shared" si="171"/>
        <v>0</v>
      </c>
      <c r="Q184" s="14">
        <f>IF($P$2=Alapadat!$P184,Alapadat!$Q184,0)</f>
        <v>0</v>
      </c>
      <c r="R184" s="14">
        <f>IF($P$2=Alapadat!$P184,Alapadat!$R184,0)</f>
        <v>0</v>
      </c>
      <c r="S184" s="14">
        <f t="shared" si="172"/>
        <v>0</v>
      </c>
      <c r="T184" s="14">
        <f t="shared" si="173"/>
        <v>0</v>
      </c>
      <c r="U184" s="14">
        <f t="shared" si="174"/>
        <v>0</v>
      </c>
      <c r="V184" s="14">
        <f t="shared" si="175"/>
        <v>0</v>
      </c>
      <c r="W184" s="14">
        <f t="shared" si="176"/>
        <v>0</v>
      </c>
      <c r="X184" s="14">
        <f t="shared" si="177"/>
        <v>0</v>
      </c>
      <c r="Z184" s="56">
        <f t="shared" si="243"/>
        <v>0</v>
      </c>
      <c r="AA184" s="14">
        <f>Szilv($P$2,Eredmény!$H$3,Q184)</f>
        <v>0</v>
      </c>
      <c r="AB184" s="14">
        <f t="shared" si="178"/>
        <v>0</v>
      </c>
      <c r="AC184" s="14">
        <f t="shared" si="179"/>
        <v>0</v>
      </c>
      <c r="AE184" s="14">
        <f>IF($AD$2=Alapadat!$P184,Alapadat!$Q184,0)</f>
        <v>0</v>
      </c>
      <c r="AF184" s="14">
        <f>IF($AD$2=Alapadat!$P184,Alapadat!$R184,0)</f>
        <v>0</v>
      </c>
      <c r="AG184" s="14">
        <f t="shared" si="180"/>
        <v>0</v>
      </c>
      <c r="AH184" s="14">
        <f t="shared" si="181"/>
        <v>0</v>
      </c>
      <c r="AI184" s="14">
        <f t="shared" si="182"/>
        <v>0</v>
      </c>
      <c r="AJ184" s="14">
        <f t="shared" si="183"/>
        <v>0</v>
      </c>
      <c r="AK184" s="14">
        <f t="shared" si="184"/>
        <v>0</v>
      </c>
      <c r="AL184" s="14">
        <f t="shared" si="185"/>
        <v>0</v>
      </c>
      <c r="AN184" s="56">
        <f t="shared" si="186"/>
        <v>0</v>
      </c>
      <c r="AO184" s="14">
        <f>Szilv($AD$2,Eredmény!$H$3,AE184)</f>
        <v>0</v>
      </c>
      <c r="AP184" s="14">
        <f t="shared" si="187"/>
        <v>0</v>
      </c>
      <c r="AQ184" s="14">
        <f t="shared" si="188"/>
        <v>0</v>
      </c>
      <c r="AS184" s="14">
        <f>IF($AR$2=Alapadat!$P184,Alapadat!$Q184,0)</f>
        <v>0</v>
      </c>
      <c r="AT184" s="14">
        <f>IF($AR$2=Alapadat!$P184,Alapadat!$R184,0)</f>
        <v>0</v>
      </c>
      <c r="AU184" s="14">
        <f t="shared" si="189"/>
        <v>0</v>
      </c>
      <c r="AV184" s="14">
        <f t="shared" si="190"/>
        <v>0</v>
      </c>
      <c r="AW184" s="14">
        <f t="shared" si="191"/>
        <v>0</v>
      </c>
      <c r="AX184" s="14">
        <f t="shared" si="192"/>
        <v>0</v>
      </c>
      <c r="AY184" s="14">
        <f t="shared" si="193"/>
        <v>0</v>
      </c>
      <c r="AZ184" s="14">
        <f t="shared" si="194"/>
        <v>0</v>
      </c>
      <c r="BB184" s="56">
        <f t="shared" si="195"/>
        <v>0</v>
      </c>
      <c r="BC184" s="14">
        <f>Szilv($AR$2,Eredmény!$H$3,AS184)</f>
        <v>0</v>
      </c>
      <c r="BD184" s="14">
        <f t="shared" si="196"/>
        <v>0</v>
      </c>
      <c r="BE184" s="14">
        <f t="shared" si="197"/>
        <v>0</v>
      </c>
      <c r="BG184" s="14">
        <f>IF($BF$2=Alapadat!$P184,Alapadat!$Q184,0)</f>
        <v>0</v>
      </c>
      <c r="BH184" s="14">
        <f>IF($BF$2=Alapadat!$P184,Alapadat!$R184,0)</f>
        <v>0</v>
      </c>
      <c r="BI184" s="14">
        <f t="shared" si="198"/>
        <v>0</v>
      </c>
      <c r="BJ184" s="14">
        <f t="shared" si="199"/>
        <v>0</v>
      </c>
      <c r="BK184" s="14">
        <f t="shared" si="200"/>
        <v>0</v>
      </c>
      <c r="BL184" s="14">
        <f t="shared" si="201"/>
        <v>0</v>
      </c>
      <c r="BM184" s="14">
        <f t="shared" si="202"/>
        <v>0</v>
      </c>
      <c r="BN184" s="14">
        <f t="shared" si="203"/>
        <v>0</v>
      </c>
      <c r="BP184" s="56">
        <f t="shared" si="204"/>
        <v>0</v>
      </c>
      <c r="BQ184" s="14">
        <f>Szilv($BF$2,Eredmény!$H$3,BG184)</f>
        <v>0</v>
      </c>
      <c r="BR184" s="14">
        <f t="shared" si="205"/>
        <v>0</v>
      </c>
      <c r="BS184" s="14">
        <f t="shared" si="206"/>
        <v>0</v>
      </c>
      <c r="BV184" s="14">
        <f>IF($BU$2=Alapadat!$P184,Alapadat!$Q184,0)</f>
        <v>0</v>
      </c>
      <c r="BW184" s="14">
        <f>IF($BU$2=Alapadat!$P184,Alapadat!$R184,0)</f>
        <v>0</v>
      </c>
      <c r="BX184" s="14">
        <f t="shared" si="207"/>
        <v>0</v>
      </c>
      <c r="BY184" s="14">
        <f t="shared" si="208"/>
        <v>0</v>
      </c>
      <c r="BZ184" s="14">
        <f t="shared" si="209"/>
        <v>0</v>
      </c>
      <c r="CA184" s="14">
        <f t="shared" si="210"/>
        <v>0</v>
      </c>
      <c r="CB184" s="14">
        <f t="shared" si="211"/>
        <v>0</v>
      </c>
      <c r="CC184" s="14">
        <f t="shared" si="212"/>
        <v>0</v>
      </c>
      <c r="CE184" s="56">
        <f t="shared" si="213"/>
        <v>0</v>
      </c>
      <c r="CF184" s="14">
        <f>Szilv($BU$2,Eredmény!$H$3,BV184)</f>
        <v>0</v>
      </c>
      <c r="CG184" s="14">
        <f t="shared" si="214"/>
        <v>0</v>
      </c>
      <c r="CH184" s="14">
        <f t="shared" si="215"/>
        <v>0</v>
      </c>
      <c r="CK184" s="14">
        <f>IF($CJ$2=Alapadat!$P184,Alapadat!$Q184,0)</f>
        <v>0</v>
      </c>
      <c r="CL184" s="14">
        <f>IF($CJ$2=Alapadat!$P184,Alapadat!$R184,0)</f>
        <v>0</v>
      </c>
      <c r="CM184" s="14">
        <f t="shared" si="216"/>
        <v>0</v>
      </c>
      <c r="CN184" s="14">
        <f t="shared" si="217"/>
        <v>0</v>
      </c>
      <c r="CO184" s="14">
        <f t="shared" si="218"/>
        <v>0</v>
      </c>
      <c r="CP184" s="14">
        <f t="shared" si="219"/>
        <v>0</v>
      </c>
      <c r="CQ184" s="14">
        <f t="shared" si="220"/>
        <v>0</v>
      </c>
      <c r="CR184" s="14">
        <f t="shared" si="221"/>
        <v>0</v>
      </c>
      <c r="CT184" s="56">
        <f t="shared" si="222"/>
        <v>0</v>
      </c>
      <c r="CU184" s="14">
        <f>Szilv($CJ$2,Eredmény!$H$3,CK184)</f>
        <v>0</v>
      </c>
      <c r="CV184" s="14">
        <f t="shared" si="223"/>
        <v>0</v>
      </c>
      <c r="CW184" s="14">
        <f t="shared" si="224"/>
        <v>0</v>
      </c>
      <c r="CZ184" s="14">
        <f>IF($CY$2=Alapadat!$P184,Alapadat!$Q184,0)</f>
        <v>0</v>
      </c>
      <c r="DA184" s="14">
        <f>IF($CY$2=Alapadat!$P184,Alapadat!$R184,0)</f>
        <v>0</v>
      </c>
      <c r="DB184" s="14">
        <f t="shared" si="225"/>
        <v>0</v>
      </c>
      <c r="DC184" s="14">
        <f t="shared" si="226"/>
        <v>0</v>
      </c>
      <c r="DD184" s="14">
        <f t="shared" si="227"/>
        <v>0</v>
      </c>
      <c r="DE184" s="14">
        <f t="shared" si="228"/>
        <v>0</v>
      </c>
      <c r="DF184" s="14">
        <f t="shared" si="229"/>
        <v>0</v>
      </c>
      <c r="DG184" s="14">
        <f t="shared" si="230"/>
        <v>0</v>
      </c>
      <c r="DI184" s="56">
        <f t="shared" si="231"/>
        <v>0</v>
      </c>
      <c r="DJ184" s="14">
        <f>Szilv($CY$2,Eredmény!$H$3,CZ184)</f>
        <v>0</v>
      </c>
      <c r="DK184" s="14">
        <f t="shared" si="232"/>
        <v>0</v>
      </c>
      <c r="DL184" s="14">
        <f t="shared" si="233"/>
        <v>0</v>
      </c>
      <c r="DO184" s="14">
        <f>IF($DN$2=Alapadat!$P184,Alapadat!$Q184,0)</f>
        <v>0</v>
      </c>
      <c r="DP184" s="14">
        <f>IF($DN$2=Alapadat!$P184,Alapadat!$R184,0)</f>
        <v>0</v>
      </c>
      <c r="DQ184" s="14">
        <f t="shared" si="234"/>
        <v>0</v>
      </c>
      <c r="DR184" s="14">
        <f t="shared" si="235"/>
        <v>0</v>
      </c>
      <c r="DS184" s="14">
        <f t="shared" si="236"/>
        <v>0</v>
      </c>
      <c r="DT184" s="14">
        <f t="shared" si="237"/>
        <v>0</v>
      </c>
      <c r="DU184" s="14">
        <f t="shared" si="238"/>
        <v>0</v>
      </c>
      <c r="DV184" s="14">
        <f t="shared" si="239"/>
        <v>0</v>
      </c>
      <c r="DX184" s="56">
        <f t="shared" si="240"/>
        <v>0</v>
      </c>
      <c r="DY184" s="14">
        <f>Szilv($DN$2,Eredmény!$H$3,DO184)</f>
        <v>0</v>
      </c>
      <c r="DZ184" s="14">
        <f t="shared" si="241"/>
        <v>0</v>
      </c>
      <c r="EA184" s="14">
        <f t="shared" si="242"/>
        <v>0</v>
      </c>
    </row>
    <row r="185" spans="2:131">
      <c r="B185" s="14">
        <f>IF($A$2=Alapadat!$P185,Alapadat!$Q185,0)</f>
        <v>0</v>
      </c>
      <c r="C185" s="14">
        <f>IF($A$2=Alapadat!$P185,Alapadat!$R185,0)</f>
        <v>0</v>
      </c>
      <c r="D185" s="14">
        <f t="shared" si="163"/>
        <v>0</v>
      </c>
      <c r="E185" s="14">
        <f t="shared" si="164"/>
        <v>0</v>
      </c>
      <c r="F185" s="14">
        <f t="shared" si="165"/>
        <v>0</v>
      </c>
      <c r="G185" s="14">
        <f t="shared" si="166"/>
        <v>0</v>
      </c>
      <c r="H185" s="14">
        <f t="shared" si="167"/>
        <v>0</v>
      </c>
      <c r="I185" s="14">
        <f t="shared" si="168"/>
        <v>0</v>
      </c>
      <c r="L185" s="56">
        <f t="shared" si="169"/>
        <v>0</v>
      </c>
      <c r="M185" s="14">
        <f>Szilv($A$2,Eredmény!$H$3,B185)</f>
        <v>0</v>
      </c>
      <c r="N185" s="14">
        <f t="shared" si="170"/>
        <v>0</v>
      </c>
      <c r="O185" s="14">
        <f t="shared" si="171"/>
        <v>0</v>
      </c>
      <c r="Q185" s="14">
        <f>IF($P$2=Alapadat!$P185,Alapadat!$Q185,0)</f>
        <v>0</v>
      </c>
      <c r="R185" s="14">
        <f>IF($P$2=Alapadat!$P185,Alapadat!$R185,0)</f>
        <v>0</v>
      </c>
      <c r="S185" s="14">
        <f t="shared" si="172"/>
        <v>0</v>
      </c>
      <c r="T185" s="14">
        <f t="shared" si="173"/>
        <v>0</v>
      </c>
      <c r="U185" s="14">
        <f t="shared" si="174"/>
        <v>0</v>
      </c>
      <c r="V185" s="14">
        <f t="shared" si="175"/>
        <v>0</v>
      </c>
      <c r="W185" s="14">
        <f t="shared" si="176"/>
        <v>0</v>
      </c>
      <c r="X185" s="14">
        <f t="shared" si="177"/>
        <v>0</v>
      </c>
      <c r="Z185" s="56">
        <f t="shared" si="243"/>
        <v>0</v>
      </c>
      <c r="AA185" s="14">
        <f>Szilv($P$2,Eredmény!$H$3,Q185)</f>
        <v>0</v>
      </c>
      <c r="AB185" s="14">
        <f t="shared" si="178"/>
        <v>0</v>
      </c>
      <c r="AC185" s="14">
        <f t="shared" si="179"/>
        <v>0</v>
      </c>
      <c r="AE185" s="14">
        <f>IF($AD$2=Alapadat!$P185,Alapadat!$Q185,0)</f>
        <v>0</v>
      </c>
      <c r="AF185" s="14">
        <f>IF($AD$2=Alapadat!$P185,Alapadat!$R185,0)</f>
        <v>0</v>
      </c>
      <c r="AG185" s="14">
        <f t="shared" si="180"/>
        <v>0</v>
      </c>
      <c r="AH185" s="14">
        <f t="shared" si="181"/>
        <v>0</v>
      </c>
      <c r="AI185" s="14">
        <f t="shared" si="182"/>
        <v>0</v>
      </c>
      <c r="AJ185" s="14">
        <f t="shared" si="183"/>
        <v>0</v>
      </c>
      <c r="AK185" s="14">
        <f t="shared" si="184"/>
        <v>0</v>
      </c>
      <c r="AL185" s="14">
        <f t="shared" si="185"/>
        <v>0</v>
      </c>
      <c r="AN185" s="56">
        <f t="shared" si="186"/>
        <v>0</v>
      </c>
      <c r="AO185" s="14">
        <f>Szilv($AD$2,Eredmény!$H$3,AE185)</f>
        <v>0</v>
      </c>
      <c r="AP185" s="14">
        <f t="shared" si="187"/>
        <v>0</v>
      </c>
      <c r="AQ185" s="14">
        <f t="shared" si="188"/>
        <v>0</v>
      </c>
      <c r="AS185" s="14">
        <f>IF($AR$2=Alapadat!$P185,Alapadat!$Q185,0)</f>
        <v>0</v>
      </c>
      <c r="AT185" s="14">
        <f>IF($AR$2=Alapadat!$P185,Alapadat!$R185,0)</f>
        <v>0</v>
      </c>
      <c r="AU185" s="14">
        <f t="shared" si="189"/>
        <v>0</v>
      </c>
      <c r="AV185" s="14">
        <f t="shared" si="190"/>
        <v>0</v>
      </c>
      <c r="AW185" s="14">
        <f t="shared" si="191"/>
        <v>0</v>
      </c>
      <c r="AX185" s="14">
        <f t="shared" si="192"/>
        <v>0</v>
      </c>
      <c r="AY185" s="14">
        <f t="shared" si="193"/>
        <v>0</v>
      </c>
      <c r="AZ185" s="14">
        <f t="shared" si="194"/>
        <v>0</v>
      </c>
      <c r="BB185" s="56">
        <f t="shared" si="195"/>
        <v>0</v>
      </c>
      <c r="BC185" s="14">
        <f>Szilv($AR$2,Eredmény!$H$3,AS185)</f>
        <v>0</v>
      </c>
      <c r="BD185" s="14">
        <f t="shared" si="196"/>
        <v>0</v>
      </c>
      <c r="BE185" s="14">
        <f t="shared" si="197"/>
        <v>0</v>
      </c>
      <c r="BG185" s="14">
        <f>IF($BF$2=Alapadat!$P185,Alapadat!$Q185,0)</f>
        <v>0</v>
      </c>
      <c r="BH185" s="14">
        <f>IF($BF$2=Alapadat!$P185,Alapadat!$R185,0)</f>
        <v>0</v>
      </c>
      <c r="BI185" s="14">
        <f t="shared" si="198"/>
        <v>0</v>
      </c>
      <c r="BJ185" s="14">
        <f t="shared" si="199"/>
        <v>0</v>
      </c>
      <c r="BK185" s="14">
        <f t="shared" si="200"/>
        <v>0</v>
      </c>
      <c r="BL185" s="14">
        <f t="shared" si="201"/>
        <v>0</v>
      </c>
      <c r="BM185" s="14">
        <f t="shared" si="202"/>
        <v>0</v>
      </c>
      <c r="BN185" s="14">
        <f t="shared" si="203"/>
        <v>0</v>
      </c>
      <c r="BP185" s="56">
        <f t="shared" si="204"/>
        <v>0</v>
      </c>
      <c r="BQ185" s="14">
        <f>Szilv($BF$2,Eredmény!$H$3,BG185)</f>
        <v>0</v>
      </c>
      <c r="BR185" s="14">
        <f t="shared" si="205"/>
        <v>0</v>
      </c>
      <c r="BS185" s="14">
        <f t="shared" si="206"/>
        <v>0</v>
      </c>
      <c r="BV185" s="14">
        <f>IF($BU$2=Alapadat!$P185,Alapadat!$Q185,0)</f>
        <v>0</v>
      </c>
      <c r="BW185" s="14">
        <f>IF($BU$2=Alapadat!$P185,Alapadat!$R185,0)</f>
        <v>0</v>
      </c>
      <c r="BX185" s="14">
        <f t="shared" si="207"/>
        <v>0</v>
      </c>
      <c r="BY185" s="14">
        <f t="shared" si="208"/>
        <v>0</v>
      </c>
      <c r="BZ185" s="14">
        <f t="shared" si="209"/>
        <v>0</v>
      </c>
      <c r="CA185" s="14">
        <f t="shared" si="210"/>
        <v>0</v>
      </c>
      <c r="CB185" s="14">
        <f t="shared" si="211"/>
        <v>0</v>
      </c>
      <c r="CC185" s="14">
        <f t="shared" si="212"/>
        <v>0</v>
      </c>
      <c r="CE185" s="56">
        <f t="shared" si="213"/>
        <v>0</v>
      </c>
      <c r="CF185" s="14">
        <f>Szilv($BU$2,Eredmény!$H$3,BV185)</f>
        <v>0</v>
      </c>
      <c r="CG185" s="14">
        <f t="shared" si="214"/>
        <v>0</v>
      </c>
      <c r="CH185" s="14">
        <f t="shared" si="215"/>
        <v>0</v>
      </c>
      <c r="CK185" s="14">
        <f>IF($CJ$2=Alapadat!$P185,Alapadat!$Q185,0)</f>
        <v>0</v>
      </c>
      <c r="CL185" s="14">
        <f>IF($CJ$2=Alapadat!$P185,Alapadat!$R185,0)</f>
        <v>0</v>
      </c>
      <c r="CM185" s="14">
        <f t="shared" si="216"/>
        <v>0</v>
      </c>
      <c r="CN185" s="14">
        <f t="shared" si="217"/>
        <v>0</v>
      </c>
      <c r="CO185" s="14">
        <f t="shared" si="218"/>
        <v>0</v>
      </c>
      <c r="CP185" s="14">
        <f t="shared" si="219"/>
        <v>0</v>
      </c>
      <c r="CQ185" s="14">
        <f t="shared" si="220"/>
        <v>0</v>
      </c>
      <c r="CR185" s="14">
        <f t="shared" si="221"/>
        <v>0</v>
      </c>
      <c r="CT185" s="56">
        <f t="shared" si="222"/>
        <v>0</v>
      </c>
      <c r="CU185" s="14">
        <f>Szilv($CJ$2,Eredmény!$H$3,CK185)</f>
        <v>0</v>
      </c>
      <c r="CV185" s="14">
        <f t="shared" si="223"/>
        <v>0</v>
      </c>
      <c r="CW185" s="14">
        <f t="shared" si="224"/>
        <v>0</v>
      </c>
      <c r="CZ185" s="14">
        <f>IF($CY$2=Alapadat!$P185,Alapadat!$Q185,0)</f>
        <v>0</v>
      </c>
      <c r="DA185" s="14">
        <f>IF($CY$2=Alapadat!$P185,Alapadat!$R185,0)</f>
        <v>0</v>
      </c>
      <c r="DB185" s="14">
        <f t="shared" si="225"/>
        <v>0</v>
      </c>
      <c r="DC185" s="14">
        <f t="shared" si="226"/>
        <v>0</v>
      </c>
      <c r="DD185" s="14">
        <f t="shared" si="227"/>
        <v>0</v>
      </c>
      <c r="DE185" s="14">
        <f t="shared" si="228"/>
        <v>0</v>
      </c>
      <c r="DF185" s="14">
        <f t="shared" si="229"/>
        <v>0</v>
      </c>
      <c r="DG185" s="14">
        <f t="shared" si="230"/>
        <v>0</v>
      </c>
      <c r="DI185" s="56">
        <f t="shared" si="231"/>
        <v>0</v>
      </c>
      <c r="DJ185" s="14">
        <f>Szilv($CY$2,Eredmény!$H$3,CZ185)</f>
        <v>0</v>
      </c>
      <c r="DK185" s="14">
        <f t="shared" si="232"/>
        <v>0</v>
      </c>
      <c r="DL185" s="14">
        <f t="shared" si="233"/>
        <v>0</v>
      </c>
      <c r="DO185" s="14">
        <f>IF($DN$2=Alapadat!$P185,Alapadat!$Q185,0)</f>
        <v>0</v>
      </c>
      <c r="DP185" s="14">
        <f>IF($DN$2=Alapadat!$P185,Alapadat!$R185,0)</f>
        <v>0</v>
      </c>
      <c r="DQ185" s="14">
        <f t="shared" si="234"/>
        <v>0</v>
      </c>
      <c r="DR185" s="14">
        <f t="shared" si="235"/>
        <v>0</v>
      </c>
      <c r="DS185" s="14">
        <f t="shared" si="236"/>
        <v>0</v>
      </c>
      <c r="DT185" s="14">
        <f t="shared" si="237"/>
        <v>0</v>
      </c>
      <c r="DU185" s="14">
        <f t="shared" si="238"/>
        <v>0</v>
      </c>
      <c r="DV185" s="14">
        <f t="shared" si="239"/>
        <v>0</v>
      </c>
      <c r="DX185" s="56">
        <f t="shared" si="240"/>
        <v>0</v>
      </c>
      <c r="DY185" s="14">
        <f>Szilv($DN$2,Eredmény!$H$3,DO185)</f>
        <v>0</v>
      </c>
      <c r="DZ185" s="14">
        <f t="shared" si="241"/>
        <v>0</v>
      </c>
      <c r="EA185" s="14">
        <f t="shared" si="242"/>
        <v>0</v>
      </c>
    </row>
    <row r="186" spans="2:131">
      <c r="B186" s="14">
        <f>IF($A$2=Alapadat!$P186,Alapadat!$Q186,0)</f>
        <v>0</v>
      </c>
      <c r="C186" s="14">
        <f>IF($A$2=Alapadat!$P186,Alapadat!$R186,0)</f>
        <v>0</v>
      </c>
      <c r="D186" s="14">
        <f t="shared" si="163"/>
        <v>0</v>
      </c>
      <c r="E186" s="14">
        <f t="shared" si="164"/>
        <v>0</v>
      </c>
      <c r="F186" s="14">
        <f t="shared" si="165"/>
        <v>0</v>
      </c>
      <c r="G186" s="14">
        <f t="shared" si="166"/>
        <v>0</v>
      </c>
      <c r="H186" s="14">
        <f t="shared" si="167"/>
        <v>0</v>
      </c>
      <c r="I186" s="14">
        <f t="shared" si="168"/>
        <v>0</v>
      </c>
      <c r="L186" s="56">
        <f t="shared" si="169"/>
        <v>0</v>
      </c>
      <c r="M186" s="14">
        <f>Szilv($A$2,Eredmény!$H$3,B186)</f>
        <v>0</v>
      </c>
      <c r="N186" s="14">
        <f t="shared" si="170"/>
        <v>0</v>
      </c>
      <c r="O186" s="14">
        <f t="shared" si="171"/>
        <v>0</v>
      </c>
      <c r="Q186" s="14">
        <f>IF($P$2=Alapadat!$P186,Alapadat!$Q186,0)</f>
        <v>0</v>
      </c>
      <c r="R186" s="14">
        <f>IF($P$2=Alapadat!$P186,Alapadat!$R186,0)</f>
        <v>0</v>
      </c>
      <c r="S186" s="14">
        <f t="shared" si="172"/>
        <v>0</v>
      </c>
      <c r="T186" s="14">
        <f t="shared" si="173"/>
        <v>0</v>
      </c>
      <c r="U186" s="14">
        <f t="shared" si="174"/>
        <v>0</v>
      </c>
      <c r="V186" s="14">
        <f t="shared" si="175"/>
        <v>0</v>
      </c>
      <c r="W186" s="14">
        <f t="shared" si="176"/>
        <v>0</v>
      </c>
      <c r="X186" s="14">
        <f t="shared" si="177"/>
        <v>0</v>
      </c>
      <c r="Z186" s="56">
        <f t="shared" si="243"/>
        <v>0</v>
      </c>
      <c r="AA186" s="14">
        <f>Szilv($P$2,Eredmény!$H$3,Q186)</f>
        <v>0</v>
      </c>
      <c r="AB186" s="14">
        <f t="shared" si="178"/>
        <v>0</v>
      </c>
      <c r="AC186" s="14">
        <f t="shared" si="179"/>
        <v>0</v>
      </c>
      <c r="AE186" s="14">
        <f>IF($AD$2=Alapadat!$P186,Alapadat!$Q186,0)</f>
        <v>0</v>
      </c>
      <c r="AF186" s="14">
        <f>IF($AD$2=Alapadat!$P186,Alapadat!$R186,0)</f>
        <v>0</v>
      </c>
      <c r="AG186" s="14">
        <f t="shared" si="180"/>
        <v>0</v>
      </c>
      <c r="AH186" s="14">
        <f t="shared" si="181"/>
        <v>0</v>
      </c>
      <c r="AI186" s="14">
        <f t="shared" si="182"/>
        <v>0</v>
      </c>
      <c r="AJ186" s="14">
        <f t="shared" si="183"/>
        <v>0</v>
      </c>
      <c r="AK186" s="14">
        <f t="shared" si="184"/>
        <v>0</v>
      </c>
      <c r="AL186" s="14">
        <f t="shared" si="185"/>
        <v>0</v>
      </c>
      <c r="AN186" s="56">
        <f t="shared" si="186"/>
        <v>0</v>
      </c>
      <c r="AO186" s="14">
        <f>Szilv($AD$2,Eredmény!$H$3,AE186)</f>
        <v>0</v>
      </c>
      <c r="AP186" s="14">
        <f t="shared" si="187"/>
        <v>0</v>
      </c>
      <c r="AQ186" s="14">
        <f t="shared" si="188"/>
        <v>0</v>
      </c>
      <c r="AS186" s="14">
        <f>IF($AR$2=Alapadat!$P186,Alapadat!$Q186,0)</f>
        <v>0</v>
      </c>
      <c r="AT186" s="14">
        <f>IF($AR$2=Alapadat!$P186,Alapadat!$R186,0)</f>
        <v>0</v>
      </c>
      <c r="AU186" s="14">
        <f t="shared" si="189"/>
        <v>0</v>
      </c>
      <c r="AV186" s="14">
        <f t="shared" si="190"/>
        <v>0</v>
      </c>
      <c r="AW186" s="14">
        <f t="shared" si="191"/>
        <v>0</v>
      </c>
      <c r="AX186" s="14">
        <f t="shared" si="192"/>
        <v>0</v>
      </c>
      <c r="AY186" s="14">
        <f t="shared" si="193"/>
        <v>0</v>
      </c>
      <c r="AZ186" s="14">
        <f t="shared" si="194"/>
        <v>0</v>
      </c>
      <c r="BB186" s="56">
        <f t="shared" si="195"/>
        <v>0</v>
      </c>
      <c r="BC186" s="14">
        <f>Szilv($AR$2,Eredmény!$H$3,AS186)</f>
        <v>0</v>
      </c>
      <c r="BD186" s="14">
        <f t="shared" si="196"/>
        <v>0</v>
      </c>
      <c r="BE186" s="14">
        <f t="shared" si="197"/>
        <v>0</v>
      </c>
      <c r="BG186" s="14">
        <f>IF($BF$2=Alapadat!$P186,Alapadat!$Q186,0)</f>
        <v>0</v>
      </c>
      <c r="BH186" s="14">
        <f>IF($BF$2=Alapadat!$P186,Alapadat!$R186,0)</f>
        <v>0</v>
      </c>
      <c r="BI186" s="14">
        <f t="shared" si="198"/>
        <v>0</v>
      </c>
      <c r="BJ186" s="14">
        <f t="shared" si="199"/>
        <v>0</v>
      </c>
      <c r="BK186" s="14">
        <f t="shared" si="200"/>
        <v>0</v>
      </c>
      <c r="BL186" s="14">
        <f t="shared" si="201"/>
        <v>0</v>
      </c>
      <c r="BM186" s="14">
        <f t="shared" si="202"/>
        <v>0</v>
      </c>
      <c r="BN186" s="14">
        <f t="shared" si="203"/>
        <v>0</v>
      </c>
      <c r="BP186" s="56">
        <f t="shared" si="204"/>
        <v>0</v>
      </c>
      <c r="BQ186" s="14">
        <f>Szilv($BF$2,Eredmény!$H$3,BG186)</f>
        <v>0</v>
      </c>
      <c r="BR186" s="14">
        <f t="shared" si="205"/>
        <v>0</v>
      </c>
      <c r="BS186" s="14">
        <f t="shared" si="206"/>
        <v>0</v>
      </c>
      <c r="BV186" s="14">
        <f>IF($BU$2=Alapadat!$P186,Alapadat!$Q186,0)</f>
        <v>0</v>
      </c>
      <c r="BW186" s="14">
        <f>IF($BU$2=Alapadat!$P186,Alapadat!$R186,0)</f>
        <v>0</v>
      </c>
      <c r="BX186" s="14">
        <f t="shared" si="207"/>
        <v>0</v>
      </c>
      <c r="BY186" s="14">
        <f t="shared" si="208"/>
        <v>0</v>
      </c>
      <c r="BZ186" s="14">
        <f t="shared" si="209"/>
        <v>0</v>
      </c>
      <c r="CA186" s="14">
        <f t="shared" si="210"/>
        <v>0</v>
      </c>
      <c r="CB186" s="14">
        <f t="shared" si="211"/>
        <v>0</v>
      </c>
      <c r="CC186" s="14">
        <f t="shared" si="212"/>
        <v>0</v>
      </c>
      <c r="CE186" s="56">
        <f t="shared" si="213"/>
        <v>0</v>
      </c>
      <c r="CF186" s="14">
        <f>Szilv($BU$2,Eredmény!$H$3,BV186)</f>
        <v>0</v>
      </c>
      <c r="CG186" s="14">
        <f t="shared" si="214"/>
        <v>0</v>
      </c>
      <c r="CH186" s="14">
        <f t="shared" si="215"/>
        <v>0</v>
      </c>
      <c r="CK186" s="14">
        <f>IF($CJ$2=Alapadat!$P186,Alapadat!$Q186,0)</f>
        <v>0</v>
      </c>
      <c r="CL186" s="14">
        <f>IF($CJ$2=Alapadat!$P186,Alapadat!$R186,0)</f>
        <v>0</v>
      </c>
      <c r="CM186" s="14">
        <f t="shared" si="216"/>
        <v>0</v>
      </c>
      <c r="CN186" s="14">
        <f t="shared" si="217"/>
        <v>0</v>
      </c>
      <c r="CO186" s="14">
        <f t="shared" si="218"/>
        <v>0</v>
      </c>
      <c r="CP186" s="14">
        <f t="shared" si="219"/>
        <v>0</v>
      </c>
      <c r="CQ186" s="14">
        <f t="shared" si="220"/>
        <v>0</v>
      </c>
      <c r="CR186" s="14">
        <f t="shared" si="221"/>
        <v>0</v>
      </c>
      <c r="CT186" s="56">
        <f t="shared" si="222"/>
        <v>0</v>
      </c>
      <c r="CU186" s="14">
        <f>Szilv($CJ$2,Eredmény!$H$3,CK186)</f>
        <v>0</v>
      </c>
      <c r="CV186" s="14">
        <f t="shared" si="223"/>
        <v>0</v>
      </c>
      <c r="CW186" s="14">
        <f t="shared" si="224"/>
        <v>0</v>
      </c>
      <c r="CZ186" s="14">
        <f>IF($CY$2=Alapadat!$P186,Alapadat!$Q186,0)</f>
        <v>0</v>
      </c>
      <c r="DA186" s="14">
        <f>IF($CY$2=Alapadat!$P186,Alapadat!$R186,0)</f>
        <v>0</v>
      </c>
      <c r="DB186" s="14">
        <f t="shared" si="225"/>
        <v>0</v>
      </c>
      <c r="DC186" s="14">
        <f t="shared" si="226"/>
        <v>0</v>
      </c>
      <c r="DD186" s="14">
        <f t="shared" si="227"/>
        <v>0</v>
      </c>
      <c r="DE186" s="14">
        <f t="shared" si="228"/>
        <v>0</v>
      </c>
      <c r="DF186" s="14">
        <f t="shared" si="229"/>
        <v>0</v>
      </c>
      <c r="DG186" s="14">
        <f t="shared" si="230"/>
        <v>0</v>
      </c>
      <c r="DI186" s="56">
        <f t="shared" si="231"/>
        <v>0</v>
      </c>
      <c r="DJ186" s="14">
        <f>Szilv($CY$2,Eredmény!$H$3,CZ186)</f>
        <v>0</v>
      </c>
      <c r="DK186" s="14">
        <f t="shared" si="232"/>
        <v>0</v>
      </c>
      <c r="DL186" s="14">
        <f t="shared" si="233"/>
        <v>0</v>
      </c>
      <c r="DO186" s="14">
        <f>IF($DN$2=Alapadat!$P186,Alapadat!$Q186,0)</f>
        <v>0</v>
      </c>
      <c r="DP186" s="14">
        <f>IF($DN$2=Alapadat!$P186,Alapadat!$R186,0)</f>
        <v>0</v>
      </c>
      <c r="DQ186" s="14">
        <f t="shared" si="234"/>
        <v>0</v>
      </c>
      <c r="DR186" s="14">
        <f t="shared" si="235"/>
        <v>0</v>
      </c>
      <c r="DS186" s="14">
        <f t="shared" si="236"/>
        <v>0</v>
      </c>
      <c r="DT186" s="14">
        <f t="shared" si="237"/>
        <v>0</v>
      </c>
      <c r="DU186" s="14">
        <f t="shared" si="238"/>
        <v>0</v>
      </c>
      <c r="DV186" s="14">
        <f t="shared" si="239"/>
        <v>0</v>
      </c>
      <c r="DX186" s="56">
        <f t="shared" si="240"/>
        <v>0</v>
      </c>
      <c r="DY186" s="14">
        <f>Szilv($DN$2,Eredmény!$H$3,DO186)</f>
        <v>0</v>
      </c>
      <c r="DZ186" s="14">
        <f t="shared" si="241"/>
        <v>0</v>
      </c>
      <c r="EA186" s="14">
        <f t="shared" si="242"/>
        <v>0</v>
      </c>
    </row>
    <row r="187" spans="2:131">
      <c r="B187" s="14">
        <f>IF($A$2=Alapadat!$P187,Alapadat!$Q187,0)</f>
        <v>0</v>
      </c>
      <c r="C187" s="14">
        <f>IF($A$2=Alapadat!$P187,Alapadat!$R187,0)</f>
        <v>0</v>
      </c>
      <c r="D187" s="14">
        <f t="shared" si="163"/>
        <v>0</v>
      </c>
      <c r="E187" s="14">
        <f t="shared" si="164"/>
        <v>0</v>
      </c>
      <c r="F187" s="14">
        <f t="shared" si="165"/>
        <v>0</v>
      </c>
      <c r="G187" s="14">
        <f t="shared" si="166"/>
        <v>0</v>
      </c>
      <c r="H187" s="14">
        <f t="shared" si="167"/>
        <v>0</v>
      </c>
      <c r="I187" s="14">
        <f t="shared" si="168"/>
        <v>0</v>
      </c>
      <c r="L187" s="56">
        <f t="shared" si="169"/>
        <v>0</v>
      </c>
      <c r="M187" s="14">
        <f>Szilv($A$2,Eredmény!$H$3,B187)</f>
        <v>0</v>
      </c>
      <c r="N187" s="14">
        <f t="shared" si="170"/>
        <v>0</v>
      </c>
      <c r="O187" s="14">
        <f t="shared" si="171"/>
        <v>0</v>
      </c>
      <c r="Q187" s="14">
        <f>IF($P$2=Alapadat!$P187,Alapadat!$Q187,0)</f>
        <v>0</v>
      </c>
      <c r="R187" s="14">
        <f>IF($P$2=Alapadat!$P187,Alapadat!$R187,0)</f>
        <v>0</v>
      </c>
      <c r="S187" s="14">
        <f t="shared" si="172"/>
        <v>0</v>
      </c>
      <c r="T187" s="14">
        <f t="shared" si="173"/>
        <v>0</v>
      </c>
      <c r="U187" s="14">
        <f t="shared" si="174"/>
        <v>0</v>
      </c>
      <c r="V187" s="14">
        <f t="shared" si="175"/>
        <v>0</v>
      </c>
      <c r="W187" s="14">
        <f t="shared" si="176"/>
        <v>0</v>
      </c>
      <c r="X187" s="14">
        <f t="shared" si="177"/>
        <v>0</v>
      </c>
      <c r="Z187" s="56">
        <f t="shared" si="243"/>
        <v>0</v>
      </c>
      <c r="AA187" s="14">
        <f>Szilv($P$2,Eredmény!$H$3,Q187)</f>
        <v>0</v>
      </c>
      <c r="AB187" s="14">
        <f t="shared" si="178"/>
        <v>0</v>
      </c>
      <c r="AC187" s="14">
        <f t="shared" si="179"/>
        <v>0</v>
      </c>
      <c r="AE187" s="14">
        <f>IF($AD$2=Alapadat!$P187,Alapadat!$Q187,0)</f>
        <v>0</v>
      </c>
      <c r="AF187" s="14">
        <f>IF($AD$2=Alapadat!$P187,Alapadat!$R187,0)</f>
        <v>0</v>
      </c>
      <c r="AG187" s="14">
        <f t="shared" si="180"/>
        <v>0</v>
      </c>
      <c r="AH187" s="14">
        <f t="shared" si="181"/>
        <v>0</v>
      </c>
      <c r="AI187" s="14">
        <f t="shared" si="182"/>
        <v>0</v>
      </c>
      <c r="AJ187" s="14">
        <f t="shared" si="183"/>
        <v>0</v>
      </c>
      <c r="AK187" s="14">
        <f t="shared" si="184"/>
        <v>0</v>
      </c>
      <c r="AL187" s="14">
        <f t="shared" si="185"/>
        <v>0</v>
      </c>
      <c r="AN187" s="56">
        <f t="shared" si="186"/>
        <v>0</v>
      </c>
      <c r="AO187" s="14">
        <f>Szilv($AD$2,Eredmény!$H$3,AE187)</f>
        <v>0</v>
      </c>
      <c r="AP187" s="14">
        <f t="shared" si="187"/>
        <v>0</v>
      </c>
      <c r="AQ187" s="14">
        <f t="shared" si="188"/>
        <v>0</v>
      </c>
      <c r="AS187" s="14">
        <f>IF($AR$2=Alapadat!$P187,Alapadat!$Q187,0)</f>
        <v>0</v>
      </c>
      <c r="AT187" s="14">
        <f>IF($AR$2=Alapadat!$P187,Alapadat!$R187,0)</f>
        <v>0</v>
      </c>
      <c r="AU187" s="14">
        <f t="shared" si="189"/>
        <v>0</v>
      </c>
      <c r="AV187" s="14">
        <f t="shared" si="190"/>
        <v>0</v>
      </c>
      <c r="AW187" s="14">
        <f t="shared" si="191"/>
        <v>0</v>
      </c>
      <c r="AX187" s="14">
        <f t="shared" si="192"/>
        <v>0</v>
      </c>
      <c r="AY187" s="14">
        <f t="shared" si="193"/>
        <v>0</v>
      </c>
      <c r="AZ187" s="14">
        <f t="shared" si="194"/>
        <v>0</v>
      </c>
      <c r="BB187" s="56">
        <f t="shared" si="195"/>
        <v>0</v>
      </c>
      <c r="BC187" s="14">
        <f>Szilv($AR$2,Eredmény!$H$3,AS187)</f>
        <v>0</v>
      </c>
      <c r="BD187" s="14">
        <f t="shared" si="196"/>
        <v>0</v>
      </c>
      <c r="BE187" s="14">
        <f t="shared" si="197"/>
        <v>0</v>
      </c>
      <c r="BG187" s="14">
        <f>IF($BF$2=Alapadat!$P187,Alapadat!$Q187,0)</f>
        <v>0</v>
      </c>
      <c r="BH187" s="14">
        <f>IF($BF$2=Alapadat!$P187,Alapadat!$R187,0)</f>
        <v>0</v>
      </c>
      <c r="BI187" s="14">
        <f t="shared" si="198"/>
        <v>0</v>
      </c>
      <c r="BJ187" s="14">
        <f t="shared" si="199"/>
        <v>0</v>
      </c>
      <c r="BK187" s="14">
        <f t="shared" si="200"/>
        <v>0</v>
      </c>
      <c r="BL187" s="14">
        <f t="shared" si="201"/>
        <v>0</v>
      </c>
      <c r="BM187" s="14">
        <f t="shared" si="202"/>
        <v>0</v>
      </c>
      <c r="BN187" s="14">
        <f t="shared" si="203"/>
        <v>0</v>
      </c>
      <c r="BP187" s="56">
        <f t="shared" si="204"/>
        <v>0</v>
      </c>
      <c r="BQ187" s="14">
        <f>Szilv($BF$2,Eredmény!$H$3,BG187)</f>
        <v>0</v>
      </c>
      <c r="BR187" s="14">
        <f t="shared" si="205"/>
        <v>0</v>
      </c>
      <c r="BS187" s="14">
        <f t="shared" si="206"/>
        <v>0</v>
      </c>
      <c r="BV187" s="14">
        <f>IF($BU$2=Alapadat!$P187,Alapadat!$Q187,0)</f>
        <v>0</v>
      </c>
      <c r="BW187" s="14">
        <f>IF($BU$2=Alapadat!$P187,Alapadat!$R187,0)</f>
        <v>0</v>
      </c>
      <c r="BX187" s="14">
        <f t="shared" si="207"/>
        <v>0</v>
      </c>
      <c r="BY187" s="14">
        <f t="shared" si="208"/>
        <v>0</v>
      </c>
      <c r="BZ187" s="14">
        <f t="shared" si="209"/>
        <v>0</v>
      </c>
      <c r="CA187" s="14">
        <f t="shared" si="210"/>
        <v>0</v>
      </c>
      <c r="CB187" s="14">
        <f t="shared" si="211"/>
        <v>0</v>
      </c>
      <c r="CC187" s="14">
        <f t="shared" si="212"/>
        <v>0</v>
      </c>
      <c r="CE187" s="56">
        <f t="shared" si="213"/>
        <v>0</v>
      </c>
      <c r="CF187" s="14">
        <f>Szilv($BU$2,Eredmény!$H$3,BV187)</f>
        <v>0</v>
      </c>
      <c r="CG187" s="14">
        <f t="shared" si="214"/>
        <v>0</v>
      </c>
      <c r="CH187" s="14">
        <f t="shared" si="215"/>
        <v>0</v>
      </c>
      <c r="CK187" s="14">
        <f>IF($CJ$2=Alapadat!$P187,Alapadat!$Q187,0)</f>
        <v>0</v>
      </c>
      <c r="CL187" s="14">
        <f>IF($CJ$2=Alapadat!$P187,Alapadat!$R187,0)</f>
        <v>0</v>
      </c>
      <c r="CM187" s="14">
        <f t="shared" si="216"/>
        <v>0</v>
      </c>
      <c r="CN187" s="14">
        <f t="shared" si="217"/>
        <v>0</v>
      </c>
      <c r="CO187" s="14">
        <f t="shared" si="218"/>
        <v>0</v>
      </c>
      <c r="CP187" s="14">
        <f t="shared" si="219"/>
        <v>0</v>
      </c>
      <c r="CQ187" s="14">
        <f t="shared" si="220"/>
        <v>0</v>
      </c>
      <c r="CR187" s="14">
        <f t="shared" si="221"/>
        <v>0</v>
      </c>
      <c r="CT187" s="56">
        <f t="shared" si="222"/>
        <v>0</v>
      </c>
      <c r="CU187" s="14">
        <f>Szilv($CJ$2,Eredmény!$H$3,CK187)</f>
        <v>0</v>
      </c>
      <c r="CV187" s="14">
        <f t="shared" si="223"/>
        <v>0</v>
      </c>
      <c r="CW187" s="14">
        <f t="shared" si="224"/>
        <v>0</v>
      </c>
      <c r="CZ187" s="14">
        <f>IF($CY$2=Alapadat!$P187,Alapadat!$Q187,0)</f>
        <v>0</v>
      </c>
      <c r="DA187" s="14">
        <f>IF($CY$2=Alapadat!$P187,Alapadat!$R187,0)</f>
        <v>0</v>
      </c>
      <c r="DB187" s="14">
        <f t="shared" si="225"/>
        <v>0</v>
      </c>
      <c r="DC187" s="14">
        <f t="shared" si="226"/>
        <v>0</v>
      </c>
      <c r="DD187" s="14">
        <f t="shared" si="227"/>
        <v>0</v>
      </c>
      <c r="DE187" s="14">
        <f t="shared" si="228"/>
        <v>0</v>
      </c>
      <c r="DF187" s="14">
        <f t="shared" si="229"/>
        <v>0</v>
      </c>
      <c r="DG187" s="14">
        <f t="shared" si="230"/>
        <v>0</v>
      </c>
      <c r="DI187" s="56">
        <f t="shared" si="231"/>
        <v>0</v>
      </c>
      <c r="DJ187" s="14">
        <f>Szilv($CY$2,Eredmény!$H$3,CZ187)</f>
        <v>0</v>
      </c>
      <c r="DK187" s="14">
        <f t="shared" si="232"/>
        <v>0</v>
      </c>
      <c r="DL187" s="14">
        <f t="shared" si="233"/>
        <v>0</v>
      </c>
      <c r="DO187" s="14">
        <f>IF($DN$2=Alapadat!$P187,Alapadat!$Q187,0)</f>
        <v>0</v>
      </c>
      <c r="DP187" s="14">
        <f>IF($DN$2=Alapadat!$P187,Alapadat!$R187,0)</f>
        <v>0</v>
      </c>
      <c r="DQ187" s="14">
        <f t="shared" si="234"/>
        <v>0</v>
      </c>
      <c r="DR187" s="14">
        <f t="shared" si="235"/>
        <v>0</v>
      </c>
      <c r="DS187" s="14">
        <f t="shared" si="236"/>
        <v>0</v>
      </c>
      <c r="DT187" s="14">
        <f t="shared" si="237"/>
        <v>0</v>
      </c>
      <c r="DU187" s="14">
        <f t="shared" si="238"/>
        <v>0</v>
      </c>
      <c r="DV187" s="14">
        <f t="shared" si="239"/>
        <v>0</v>
      </c>
      <c r="DX187" s="56">
        <f t="shared" si="240"/>
        <v>0</v>
      </c>
      <c r="DY187" s="14">
        <f>Szilv($DN$2,Eredmény!$H$3,DO187)</f>
        <v>0</v>
      </c>
      <c r="DZ187" s="14">
        <f t="shared" si="241"/>
        <v>0</v>
      </c>
      <c r="EA187" s="14">
        <f t="shared" si="242"/>
        <v>0</v>
      </c>
    </row>
    <row r="188" spans="2:131">
      <c r="B188" s="14">
        <f>IF($A$2=Alapadat!$P188,Alapadat!$Q188,0)</f>
        <v>0</v>
      </c>
      <c r="C188" s="14">
        <f>IF($A$2=Alapadat!$P188,Alapadat!$R188,0)</f>
        <v>0</v>
      </c>
      <c r="D188" s="14">
        <f t="shared" si="163"/>
        <v>0</v>
      </c>
      <c r="E188" s="14">
        <f t="shared" si="164"/>
        <v>0</v>
      </c>
      <c r="F188" s="14">
        <f t="shared" si="165"/>
        <v>0</v>
      </c>
      <c r="G188" s="14">
        <f t="shared" si="166"/>
        <v>0</v>
      </c>
      <c r="H188" s="14">
        <f t="shared" si="167"/>
        <v>0</v>
      </c>
      <c r="I188" s="14">
        <f t="shared" si="168"/>
        <v>0</v>
      </c>
      <c r="L188" s="56">
        <f t="shared" si="169"/>
        <v>0</v>
      </c>
      <c r="M188" s="14">
        <f>Szilv($A$2,Eredmény!$H$3,B188)</f>
        <v>0</v>
      </c>
      <c r="N188" s="14">
        <f t="shared" si="170"/>
        <v>0</v>
      </c>
      <c r="O188" s="14">
        <f t="shared" si="171"/>
        <v>0</v>
      </c>
      <c r="Q188" s="14">
        <f>IF($P$2=Alapadat!$P188,Alapadat!$Q188,0)</f>
        <v>0</v>
      </c>
      <c r="R188" s="14">
        <f>IF($P$2=Alapadat!$P188,Alapadat!$R188,0)</f>
        <v>0</v>
      </c>
      <c r="S188" s="14">
        <f t="shared" si="172"/>
        <v>0</v>
      </c>
      <c r="T188" s="14">
        <f t="shared" si="173"/>
        <v>0</v>
      </c>
      <c r="U188" s="14">
        <f t="shared" si="174"/>
        <v>0</v>
      </c>
      <c r="V188" s="14">
        <f t="shared" si="175"/>
        <v>0</v>
      </c>
      <c r="W188" s="14">
        <f t="shared" si="176"/>
        <v>0</v>
      </c>
      <c r="X188" s="14">
        <f t="shared" si="177"/>
        <v>0</v>
      </c>
      <c r="Z188" s="56">
        <f t="shared" si="243"/>
        <v>0</v>
      </c>
      <c r="AA188" s="14">
        <f>Szilv($P$2,Eredmény!$H$3,Q188)</f>
        <v>0</v>
      </c>
      <c r="AB188" s="14">
        <f t="shared" si="178"/>
        <v>0</v>
      </c>
      <c r="AC188" s="14">
        <f t="shared" si="179"/>
        <v>0</v>
      </c>
      <c r="AE188" s="14">
        <f>IF($AD$2=Alapadat!$P188,Alapadat!$Q188,0)</f>
        <v>0</v>
      </c>
      <c r="AF188" s="14">
        <f>IF($AD$2=Alapadat!$P188,Alapadat!$R188,0)</f>
        <v>0</v>
      </c>
      <c r="AG188" s="14">
        <f t="shared" si="180"/>
        <v>0</v>
      </c>
      <c r="AH188" s="14">
        <f t="shared" si="181"/>
        <v>0</v>
      </c>
      <c r="AI188" s="14">
        <f t="shared" si="182"/>
        <v>0</v>
      </c>
      <c r="AJ188" s="14">
        <f t="shared" si="183"/>
        <v>0</v>
      </c>
      <c r="AK188" s="14">
        <f t="shared" si="184"/>
        <v>0</v>
      </c>
      <c r="AL188" s="14">
        <f t="shared" si="185"/>
        <v>0</v>
      </c>
      <c r="AN188" s="56">
        <f t="shared" si="186"/>
        <v>0</v>
      </c>
      <c r="AO188" s="14">
        <f>Szilv($AD$2,Eredmény!$H$3,AE188)</f>
        <v>0</v>
      </c>
      <c r="AP188" s="14">
        <f t="shared" si="187"/>
        <v>0</v>
      </c>
      <c r="AQ188" s="14">
        <f t="shared" si="188"/>
        <v>0</v>
      </c>
      <c r="AS188" s="14">
        <f>IF($AR$2=Alapadat!$P188,Alapadat!$Q188,0)</f>
        <v>0</v>
      </c>
      <c r="AT188" s="14">
        <f>IF($AR$2=Alapadat!$P188,Alapadat!$R188,0)</f>
        <v>0</v>
      </c>
      <c r="AU188" s="14">
        <f t="shared" si="189"/>
        <v>0</v>
      </c>
      <c r="AV188" s="14">
        <f t="shared" si="190"/>
        <v>0</v>
      </c>
      <c r="AW188" s="14">
        <f t="shared" si="191"/>
        <v>0</v>
      </c>
      <c r="AX188" s="14">
        <f t="shared" si="192"/>
        <v>0</v>
      </c>
      <c r="AY188" s="14">
        <f t="shared" si="193"/>
        <v>0</v>
      </c>
      <c r="AZ188" s="14">
        <f t="shared" si="194"/>
        <v>0</v>
      </c>
      <c r="BB188" s="56">
        <f t="shared" si="195"/>
        <v>0</v>
      </c>
      <c r="BC188" s="14">
        <f>Szilv($AR$2,Eredmény!$H$3,AS188)</f>
        <v>0</v>
      </c>
      <c r="BD188" s="14">
        <f t="shared" si="196"/>
        <v>0</v>
      </c>
      <c r="BE188" s="14">
        <f t="shared" si="197"/>
        <v>0</v>
      </c>
      <c r="BG188" s="14">
        <f>IF($BF$2=Alapadat!$P188,Alapadat!$Q188,0)</f>
        <v>0</v>
      </c>
      <c r="BH188" s="14">
        <f>IF($BF$2=Alapadat!$P188,Alapadat!$R188,0)</f>
        <v>0</v>
      </c>
      <c r="BI188" s="14">
        <f t="shared" si="198"/>
        <v>0</v>
      </c>
      <c r="BJ188" s="14">
        <f t="shared" si="199"/>
        <v>0</v>
      </c>
      <c r="BK188" s="14">
        <f t="shared" si="200"/>
        <v>0</v>
      </c>
      <c r="BL188" s="14">
        <f t="shared" si="201"/>
        <v>0</v>
      </c>
      <c r="BM188" s="14">
        <f t="shared" si="202"/>
        <v>0</v>
      </c>
      <c r="BN188" s="14">
        <f t="shared" si="203"/>
        <v>0</v>
      </c>
      <c r="BP188" s="56">
        <f t="shared" si="204"/>
        <v>0</v>
      </c>
      <c r="BQ188" s="14">
        <f>Szilv($BF$2,Eredmény!$H$3,BG188)</f>
        <v>0</v>
      </c>
      <c r="BR188" s="14">
        <f t="shared" si="205"/>
        <v>0</v>
      </c>
      <c r="BS188" s="14">
        <f t="shared" si="206"/>
        <v>0</v>
      </c>
      <c r="BV188" s="14">
        <f>IF($BU$2=Alapadat!$P188,Alapadat!$Q188,0)</f>
        <v>0</v>
      </c>
      <c r="BW188" s="14">
        <f>IF($BU$2=Alapadat!$P188,Alapadat!$R188,0)</f>
        <v>0</v>
      </c>
      <c r="BX188" s="14">
        <f t="shared" si="207"/>
        <v>0</v>
      </c>
      <c r="BY188" s="14">
        <f t="shared" si="208"/>
        <v>0</v>
      </c>
      <c r="BZ188" s="14">
        <f t="shared" si="209"/>
        <v>0</v>
      </c>
      <c r="CA188" s="14">
        <f t="shared" si="210"/>
        <v>0</v>
      </c>
      <c r="CB188" s="14">
        <f t="shared" si="211"/>
        <v>0</v>
      </c>
      <c r="CC188" s="14">
        <f t="shared" si="212"/>
        <v>0</v>
      </c>
      <c r="CE188" s="56">
        <f t="shared" si="213"/>
        <v>0</v>
      </c>
      <c r="CF188" s="14">
        <f>Szilv($BU$2,Eredmény!$H$3,BV188)</f>
        <v>0</v>
      </c>
      <c r="CG188" s="14">
        <f t="shared" si="214"/>
        <v>0</v>
      </c>
      <c r="CH188" s="14">
        <f t="shared" si="215"/>
        <v>0</v>
      </c>
      <c r="CK188" s="14">
        <f>IF($CJ$2=Alapadat!$P188,Alapadat!$Q188,0)</f>
        <v>0</v>
      </c>
      <c r="CL188" s="14">
        <f>IF($CJ$2=Alapadat!$P188,Alapadat!$R188,0)</f>
        <v>0</v>
      </c>
      <c r="CM188" s="14">
        <f t="shared" si="216"/>
        <v>0</v>
      </c>
      <c r="CN188" s="14">
        <f t="shared" si="217"/>
        <v>0</v>
      </c>
      <c r="CO188" s="14">
        <f t="shared" si="218"/>
        <v>0</v>
      </c>
      <c r="CP188" s="14">
        <f t="shared" si="219"/>
        <v>0</v>
      </c>
      <c r="CQ188" s="14">
        <f t="shared" si="220"/>
        <v>0</v>
      </c>
      <c r="CR188" s="14">
        <f t="shared" si="221"/>
        <v>0</v>
      </c>
      <c r="CT188" s="56">
        <f t="shared" si="222"/>
        <v>0</v>
      </c>
      <c r="CU188" s="14">
        <f>Szilv($CJ$2,Eredmény!$H$3,CK188)</f>
        <v>0</v>
      </c>
      <c r="CV188" s="14">
        <f t="shared" si="223"/>
        <v>0</v>
      </c>
      <c r="CW188" s="14">
        <f t="shared" si="224"/>
        <v>0</v>
      </c>
      <c r="CZ188" s="14">
        <f>IF($CY$2=Alapadat!$P188,Alapadat!$Q188,0)</f>
        <v>0</v>
      </c>
      <c r="DA188" s="14">
        <f>IF($CY$2=Alapadat!$P188,Alapadat!$R188,0)</f>
        <v>0</v>
      </c>
      <c r="DB188" s="14">
        <f t="shared" si="225"/>
        <v>0</v>
      </c>
      <c r="DC188" s="14">
        <f t="shared" si="226"/>
        <v>0</v>
      </c>
      <c r="DD188" s="14">
        <f t="shared" si="227"/>
        <v>0</v>
      </c>
      <c r="DE188" s="14">
        <f t="shared" si="228"/>
        <v>0</v>
      </c>
      <c r="DF188" s="14">
        <f t="shared" si="229"/>
        <v>0</v>
      </c>
      <c r="DG188" s="14">
        <f t="shared" si="230"/>
        <v>0</v>
      </c>
      <c r="DI188" s="56">
        <f t="shared" si="231"/>
        <v>0</v>
      </c>
      <c r="DJ188" s="14">
        <f>Szilv($CY$2,Eredmény!$H$3,CZ188)</f>
        <v>0</v>
      </c>
      <c r="DK188" s="14">
        <f t="shared" si="232"/>
        <v>0</v>
      </c>
      <c r="DL188" s="14">
        <f t="shared" si="233"/>
        <v>0</v>
      </c>
      <c r="DO188" s="14">
        <f>IF($DN$2=Alapadat!$P188,Alapadat!$Q188,0)</f>
        <v>0</v>
      </c>
      <c r="DP188" s="14">
        <f>IF($DN$2=Alapadat!$P188,Alapadat!$R188,0)</f>
        <v>0</v>
      </c>
      <c r="DQ188" s="14">
        <f t="shared" si="234"/>
        <v>0</v>
      </c>
      <c r="DR188" s="14">
        <f t="shared" si="235"/>
        <v>0</v>
      </c>
      <c r="DS188" s="14">
        <f t="shared" si="236"/>
        <v>0</v>
      </c>
      <c r="DT188" s="14">
        <f t="shared" si="237"/>
        <v>0</v>
      </c>
      <c r="DU188" s="14">
        <f t="shared" si="238"/>
        <v>0</v>
      </c>
      <c r="DV188" s="14">
        <f t="shared" si="239"/>
        <v>0</v>
      </c>
      <c r="DX188" s="56">
        <f t="shared" si="240"/>
        <v>0</v>
      </c>
      <c r="DY188" s="14">
        <f>Szilv($DN$2,Eredmény!$H$3,DO188)</f>
        <v>0</v>
      </c>
      <c r="DZ188" s="14">
        <f t="shared" si="241"/>
        <v>0</v>
      </c>
      <c r="EA188" s="14">
        <f t="shared" si="242"/>
        <v>0</v>
      </c>
    </row>
    <row r="189" spans="2:131">
      <c r="B189" s="14">
        <f>IF($A$2=Alapadat!$P189,Alapadat!$Q189,0)</f>
        <v>0</v>
      </c>
      <c r="C189" s="14">
        <f>IF($A$2=Alapadat!$P189,Alapadat!$R189,0)</f>
        <v>0</v>
      </c>
      <c r="D189" s="14">
        <f t="shared" si="163"/>
        <v>0</v>
      </c>
      <c r="E189" s="14">
        <f t="shared" si="164"/>
        <v>0</v>
      </c>
      <c r="F189" s="14">
        <f t="shared" si="165"/>
        <v>0</v>
      </c>
      <c r="G189" s="14">
        <f t="shared" si="166"/>
        <v>0</v>
      </c>
      <c r="H189" s="14">
        <f t="shared" si="167"/>
        <v>0</v>
      </c>
      <c r="I189" s="14">
        <f t="shared" si="168"/>
        <v>0</v>
      </c>
      <c r="L189" s="56">
        <f t="shared" si="169"/>
        <v>0</v>
      </c>
      <c r="M189" s="14">
        <f>Szilv($A$2,Eredmény!$H$3,B189)</f>
        <v>0</v>
      </c>
      <c r="N189" s="14">
        <f t="shared" si="170"/>
        <v>0</v>
      </c>
      <c r="O189" s="14">
        <f t="shared" si="171"/>
        <v>0</v>
      </c>
      <c r="Q189" s="14">
        <f>IF($P$2=Alapadat!$P189,Alapadat!$Q189,0)</f>
        <v>0</v>
      </c>
      <c r="R189" s="14">
        <f>IF($P$2=Alapadat!$P189,Alapadat!$R189,0)</f>
        <v>0</v>
      </c>
      <c r="S189" s="14">
        <f t="shared" si="172"/>
        <v>0</v>
      </c>
      <c r="T189" s="14">
        <f t="shared" si="173"/>
        <v>0</v>
      </c>
      <c r="U189" s="14">
        <f t="shared" si="174"/>
        <v>0</v>
      </c>
      <c r="V189" s="14">
        <f t="shared" si="175"/>
        <v>0</v>
      </c>
      <c r="W189" s="14">
        <f t="shared" si="176"/>
        <v>0</v>
      </c>
      <c r="X189" s="14">
        <f t="shared" si="177"/>
        <v>0</v>
      </c>
      <c r="Z189" s="56">
        <f t="shared" si="243"/>
        <v>0</v>
      </c>
      <c r="AA189" s="14">
        <f>Szilv($P$2,Eredmény!$H$3,Q189)</f>
        <v>0</v>
      </c>
      <c r="AB189" s="14">
        <f t="shared" si="178"/>
        <v>0</v>
      </c>
      <c r="AC189" s="14">
        <f t="shared" si="179"/>
        <v>0</v>
      </c>
      <c r="AE189" s="14">
        <f>IF($AD$2=Alapadat!$P189,Alapadat!$Q189,0)</f>
        <v>0</v>
      </c>
      <c r="AF189" s="14">
        <f>IF($AD$2=Alapadat!$P189,Alapadat!$R189,0)</f>
        <v>0</v>
      </c>
      <c r="AG189" s="14">
        <f t="shared" si="180"/>
        <v>0</v>
      </c>
      <c r="AH189" s="14">
        <f t="shared" si="181"/>
        <v>0</v>
      </c>
      <c r="AI189" s="14">
        <f t="shared" si="182"/>
        <v>0</v>
      </c>
      <c r="AJ189" s="14">
        <f t="shared" si="183"/>
        <v>0</v>
      </c>
      <c r="AK189" s="14">
        <f t="shared" si="184"/>
        <v>0</v>
      </c>
      <c r="AL189" s="14">
        <f t="shared" si="185"/>
        <v>0</v>
      </c>
      <c r="AN189" s="56">
        <f t="shared" si="186"/>
        <v>0</v>
      </c>
      <c r="AO189" s="14">
        <f>Szilv($AD$2,Eredmény!$H$3,AE189)</f>
        <v>0</v>
      </c>
      <c r="AP189" s="14">
        <f t="shared" si="187"/>
        <v>0</v>
      </c>
      <c r="AQ189" s="14">
        <f t="shared" si="188"/>
        <v>0</v>
      </c>
      <c r="AS189" s="14">
        <f>IF($AR$2=Alapadat!$P189,Alapadat!$Q189,0)</f>
        <v>0</v>
      </c>
      <c r="AT189" s="14">
        <f>IF($AR$2=Alapadat!$P189,Alapadat!$R189,0)</f>
        <v>0</v>
      </c>
      <c r="AU189" s="14">
        <f t="shared" si="189"/>
        <v>0</v>
      </c>
      <c r="AV189" s="14">
        <f t="shared" si="190"/>
        <v>0</v>
      </c>
      <c r="AW189" s="14">
        <f t="shared" si="191"/>
        <v>0</v>
      </c>
      <c r="AX189" s="14">
        <f t="shared" si="192"/>
        <v>0</v>
      </c>
      <c r="AY189" s="14">
        <f t="shared" si="193"/>
        <v>0</v>
      </c>
      <c r="AZ189" s="14">
        <f t="shared" si="194"/>
        <v>0</v>
      </c>
      <c r="BB189" s="56">
        <f t="shared" si="195"/>
        <v>0</v>
      </c>
      <c r="BC189" s="14">
        <f>Szilv($AR$2,Eredmény!$H$3,AS189)</f>
        <v>0</v>
      </c>
      <c r="BD189" s="14">
        <f t="shared" si="196"/>
        <v>0</v>
      </c>
      <c r="BE189" s="14">
        <f t="shared" si="197"/>
        <v>0</v>
      </c>
      <c r="BG189" s="14">
        <f>IF($BF$2=Alapadat!$P189,Alapadat!$Q189,0)</f>
        <v>0</v>
      </c>
      <c r="BH189" s="14">
        <f>IF($BF$2=Alapadat!$P189,Alapadat!$R189,0)</f>
        <v>0</v>
      </c>
      <c r="BI189" s="14">
        <f t="shared" si="198"/>
        <v>0</v>
      </c>
      <c r="BJ189" s="14">
        <f t="shared" si="199"/>
        <v>0</v>
      </c>
      <c r="BK189" s="14">
        <f t="shared" si="200"/>
        <v>0</v>
      </c>
      <c r="BL189" s="14">
        <f t="shared" si="201"/>
        <v>0</v>
      </c>
      <c r="BM189" s="14">
        <f t="shared" si="202"/>
        <v>0</v>
      </c>
      <c r="BN189" s="14">
        <f t="shared" si="203"/>
        <v>0</v>
      </c>
      <c r="BP189" s="56">
        <f t="shared" si="204"/>
        <v>0</v>
      </c>
      <c r="BQ189" s="14">
        <f>Szilv($BF$2,Eredmény!$H$3,BG189)</f>
        <v>0</v>
      </c>
      <c r="BR189" s="14">
        <f t="shared" si="205"/>
        <v>0</v>
      </c>
      <c r="BS189" s="14">
        <f t="shared" si="206"/>
        <v>0</v>
      </c>
      <c r="BV189" s="14">
        <f>IF($BU$2=Alapadat!$P189,Alapadat!$Q189,0)</f>
        <v>0</v>
      </c>
      <c r="BW189" s="14">
        <f>IF($BU$2=Alapadat!$P189,Alapadat!$R189,0)</f>
        <v>0</v>
      </c>
      <c r="BX189" s="14">
        <f t="shared" si="207"/>
        <v>0</v>
      </c>
      <c r="BY189" s="14">
        <f t="shared" si="208"/>
        <v>0</v>
      </c>
      <c r="BZ189" s="14">
        <f t="shared" si="209"/>
        <v>0</v>
      </c>
      <c r="CA189" s="14">
        <f t="shared" si="210"/>
        <v>0</v>
      </c>
      <c r="CB189" s="14">
        <f t="shared" si="211"/>
        <v>0</v>
      </c>
      <c r="CC189" s="14">
        <f t="shared" si="212"/>
        <v>0</v>
      </c>
      <c r="CE189" s="56">
        <f t="shared" si="213"/>
        <v>0</v>
      </c>
      <c r="CF189" s="14">
        <f>Szilv($BU$2,Eredmény!$H$3,BV189)</f>
        <v>0</v>
      </c>
      <c r="CG189" s="14">
        <f t="shared" si="214"/>
        <v>0</v>
      </c>
      <c r="CH189" s="14">
        <f t="shared" si="215"/>
        <v>0</v>
      </c>
      <c r="CK189" s="14">
        <f>IF($CJ$2=Alapadat!$P189,Alapadat!$Q189,0)</f>
        <v>0</v>
      </c>
      <c r="CL189" s="14">
        <f>IF($CJ$2=Alapadat!$P189,Alapadat!$R189,0)</f>
        <v>0</v>
      </c>
      <c r="CM189" s="14">
        <f t="shared" si="216"/>
        <v>0</v>
      </c>
      <c r="CN189" s="14">
        <f t="shared" si="217"/>
        <v>0</v>
      </c>
      <c r="CO189" s="14">
        <f t="shared" si="218"/>
        <v>0</v>
      </c>
      <c r="CP189" s="14">
        <f t="shared" si="219"/>
        <v>0</v>
      </c>
      <c r="CQ189" s="14">
        <f t="shared" si="220"/>
        <v>0</v>
      </c>
      <c r="CR189" s="14">
        <f t="shared" si="221"/>
        <v>0</v>
      </c>
      <c r="CT189" s="56">
        <f t="shared" si="222"/>
        <v>0</v>
      </c>
      <c r="CU189" s="14">
        <f>Szilv($CJ$2,Eredmény!$H$3,CK189)</f>
        <v>0</v>
      </c>
      <c r="CV189" s="14">
        <f t="shared" si="223"/>
        <v>0</v>
      </c>
      <c r="CW189" s="14">
        <f t="shared" si="224"/>
        <v>0</v>
      </c>
      <c r="CZ189" s="14">
        <f>IF($CY$2=Alapadat!$P189,Alapadat!$Q189,0)</f>
        <v>0</v>
      </c>
      <c r="DA189" s="14">
        <f>IF($CY$2=Alapadat!$P189,Alapadat!$R189,0)</f>
        <v>0</v>
      </c>
      <c r="DB189" s="14">
        <f t="shared" si="225"/>
        <v>0</v>
      </c>
      <c r="DC189" s="14">
        <f t="shared" si="226"/>
        <v>0</v>
      </c>
      <c r="DD189" s="14">
        <f t="shared" si="227"/>
        <v>0</v>
      </c>
      <c r="DE189" s="14">
        <f t="shared" si="228"/>
        <v>0</v>
      </c>
      <c r="DF189" s="14">
        <f t="shared" si="229"/>
        <v>0</v>
      </c>
      <c r="DG189" s="14">
        <f t="shared" si="230"/>
        <v>0</v>
      </c>
      <c r="DI189" s="56">
        <f t="shared" si="231"/>
        <v>0</v>
      </c>
      <c r="DJ189" s="14">
        <f>Szilv($CY$2,Eredmény!$H$3,CZ189)</f>
        <v>0</v>
      </c>
      <c r="DK189" s="14">
        <f t="shared" si="232"/>
        <v>0</v>
      </c>
      <c r="DL189" s="14">
        <f t="shared" si="233"/>
        <v>0</v>
      </c>
      <c r="DO189" s="14">
        <f>IF($DN$2=Alapadat!$P189,Alapadat!$Q189,0)</f>
        <v>0</v>
      </c>
      <c r="DP189" s="14">
        <f>IF($DN$2=Alapadat!$P189,Alapadat!$R189,0)</f>
        <v>0</v>
      </c>
      <c r="DQ189" s="14">
        <f t="shared" si="234"/>
        <v>0</v>
      </c>
      <c r="DR189" s="14">
        <f t="shared" si="235"/>
        <v>0</v>
      </c>
      <c r="DS189" s="14">
        <f t="shared" si="236"/>
        <v>0</v>
      </c>
      <c r="DT189" s="14">
        <f t="shared" si="237"/>
        <v>0</v>
      </c>
      <c r="DU189" s="14">
        <f t="shared" si="238"/>
        <v>0</v>
      </c>
      <c r="DV189" s="14">
        <f t="shared" si="239"/>
        <v>0</v>
      </c>
      <c r="DX189" s="56">
        <f t="shared" si="240"/>
        <v>0</v>
      </c>
      <c r="DY189" s="14">
        <f>Szilv($DN$2,Eredmény!$H$3,DO189)</f>
        <v>0</v>
      </c>
      <c r="DZ189" s="14">
        <f t="shared" si="241"/>
        <v>0</v>
      </c>
      <c r="EA189" s="14">
        <f t="shared" si="242"/>
        <v>0</v>
      </c>
    </row>
    <row r="190" spans="2:131">
      <c r="B190" s="14">
        <f>IF($A$2=Alapadat!$P190,Alapadat!$Q190,0)</f>
        <v>0</v>
      </c>
      <c r="C190" s="14">
        <f>IF($A$2=Alapadat!$P190,Alapadat!$R190,0)</f>
        <v>0</v>
      </c>
      <c r="D190" s="14">
        <f t="shared" si="163"/>
        <v>0</v>
      </c>
      <c r="E190" s="14">
        <f t="shared" si="164"/>
        <v>0</v>
      </c>
      <c r="F190" s="14">
        <f t="shared" si="165"/>
        <v>0</v>
      </c>
      <c r="G190" s="14">
        <f t="shared" si="166"/>
        <v>0</v>
      </c>
      <c r="H190" s="14">
        <f t="shared" si="167"/>
        <v>0</v>
      </c>
      <c r="I190" s="14">
        <f t="shared" si="168"/>
        <v>0</v>
      </c>
      <c r="L190" s="56">
        <f t="shared" si="169"/>
        <v>0</v>
      </c>
      <c r="M190" s="14">
        <f>Szilv($A$2,Eredmény!$H$3,B190)</f>
        <v>0</v>
      </c>
      <c r="N190" s="14">
        <f t="shared" si="170"/>
        <v>0</v>
      </c>
      <c r="O190" s="14">
        <f t="shared" si="171"/>
        <v>0</v>
      </c>
      <c r="Q190" s="14">
        <f>IF($P$2=Alapadat!$P190,Alapadat!$Q190,0)</f>
        <v>0</v>
      </c>
      <c r="R190" s="14">
        <f>IF($P$2=Alapadat!$P190,Alapadat!$R190,0)</f>
        <v>0</v>
      </c>
      <c r="S190" s="14">
        <f t="shared" si="172"/>
        <v>0</v>
      </c>
      <c r="T190" s="14">
        <f t="shared" si="173"/>
        <v>0</v>
      </c>
      <c r="U190" s="14">
        <f t="shared" si="174"/>
        <v>0</v>
      </c>
      <c r="V190" s="14">
        <f t="shared" si="175"/>
        <v>0</v>
      </c>
      <c r="W190" s="14">
        <f t="shared" si="176"/>
        <v>0</v>
      </c>
      <c r="X190" s="14">
        <f t="shared" si="177"/>
        <v>0</v>
      </c>
      <c r="Z190" s="56">
        <f t="shared" si="243"/>
        <v>0</v>
      </c>
      <c r="AA190" s="14">
        <f>Szilv($P$2,Eredmény!$H$3,Q190)</f>
        <v>0</v>
      </c>
      <c r="AB190" s="14">
        <f t="shared" si="178"/>
        <v>0</v>
      </c>
      <c r="AC190" s="14">
        <f t="shared" si="179"/>
        <v>0</v>
      </c>
      <c r="AE190" s="14">
        <f>IF($AD$2=Alapadat!$P190,Alapadat!$Q190,0)</f>
        <v>0</v>
      </c>
      <c r="AF190" s="14">
        <f>IF($AD$2=Alapadat!$P190,Alapadat!$R190,0)</f>
        <v>0</v>
      </c>
      <c r="AG190" s="14">
        <f t="shared" si="180"/>
        <v>0</v>
      </c>
      <c r="AH190" s="14">
        <f t="shared" si="181"/>
        <v>0</v>
      </c>
      <c r="AI190" s="14">
        <f t="shared" si="182"/>
        <v>0</v>
      </c>
      <c r="AJ190" s="14">
        <f t="shared" si="183"/>
        <v>0</v>
      </c>
      <c r="AK190" s="14">
        <f t="shared" si="184"/>
        <v>0</v>
      </c>
      <c r="AL190" s="14">
        <f t="shared" si="185"/>
        <v>0</v>
      </c>
      <c r="AN190" s="56">
        <f t="shared" si="186"/>
        <v>0</v>
      </c>
      <c r="AO190" s="14">
        <f>Szilv($AD$2,Eredmény!$H$3,AE190)</f>
        <v>0</v>
      </c>
      <c r="AP190" s="14">
        <f t="shared" si="187"/>
        <v>0</v>
      </c>
      <c r="AQ190" s="14">
        <f t="shared" si="188"/>
        <v>0</v>
      </c>
      <c r="AS190" s="14">
        <f>IF($AR$2=Alapadat!$P190,Alapadat!$Q190,0)</f>
        <v>0</v>
      </c>
      <c r="AT190" s="14">
        <f>IF($AR$2=Alapadat!$P190,Alapadat!$R190,0)</f>
        <v>0</v>
      </c>
      <c r="AU190" s="14">
        <f t="shared" si="189"/>
        <v>0</v>
      </c>
      <c r="AV190" s="14">
        <f t="shared" si="190"/>
        <v>0</v>
      </c>
      <c r="AW190" s="14">
        <f t="shared" si="191"/>
        <v>0</v>
      </c>
      <c r="AX190" s="14">
        <f t="shared" si="192"/>
        <v>0</v>
      </c>
      <c r="AY190" s="14">
        <f t="shared" si="193"/>
        <v>0</v>
      </c>
      <c r="AZ190" s="14">
        <f t="shared" si="194"/>
        <v>0</v>
      </c>
      <c r="BB190" s="56">
        <f t="shared" si="195"/>
        <v>0</v>
      </c>
      <c r="BC190" s="14">
        <f>Szilv($AR$2,Eredmény!$H$3,AS190)</f>
        <v>0</v>
      </c>
      <c r="BD190" s="14">
        <f t="shared" si="196"/>
        <v>0</v>
      </c>
      <c r="BE190" s="14">
        <f t="shared" si="197"/>
        <v>0</v>
      </c>
      <c r="BG190" s="14">
        <f>IF($BF$2=Alapadat!$P190,Alapadat!$Q190,0)</f>
        <v>0</v>
      </c>
      <c r="BH190" s="14">
        <f>IF($BF$2=Alapadat!$P190,Alapadat!$R190,0)</f>
        <v>0</v>
      </c>
      <c r="BI190" s="14">
        <f t="shared" si="198"/>
        <v>0</v>
      </c>
      <c r="BJ190" s="14">
        <f t="shared" si="199"/>
        <v>0</v>
      </c>
      <c r="BK190" s="14">
        <f t="shared" si="200"/>
        <v>0</v>
      </c>
      <c r="BL190" s="14">
        <f t="shared" si="201"/>
        <v>0</v>
      </c>
      <c r="BM190" s="14">
        <f t="shared" si="202"/>
        <v>0</v>
      </c>
      <c r="BN190" s="14">
        <f t="shared" si="203"/>
        <v>0</v>
      </c>
      <c r="BP190" s="56">
        <f t="shared" si="204"/>
        <v>0</v>
      </c>
      <c r="BQ190" s="14">
        <f>Szilv($BF$2,Eredmény!$H$3,BG190)</f>
        <v>0</v>
      </c>
      <c r="BR190" s="14">
        <f t="shared" si="205"/>
        <v>0</v>
      </c>
      <c r="BS190" s="14">
        <f t="shared" si="206"/>
        <v>0</v>
      </c>
      <c r="BV190" s="14">
        <f>IF($BU$2=Alapadat!$P190,Alapadat!$Q190,0)</f>
        <v>0</v>
      </c>
      <c r="BW190" s="14">
        <f>IF($BU$2=Alapadat!$P190,Alapadat!$R190,0)</f>
        <v>0</v>
      </c>
      <c r="BX190" s="14">
        <f t="shared" si="207"/>
        <v>0</v>
      </c>
      <c r="BY190" s="14">
        <f t="shared" si="208"/>
        <v>0</v>
      </c>
      <c r="BZ190" s="14">
        <f t="shared" si="209"/>
        <v>0</v>
      </c>
      <c r="CA190" s="14">
        <f t="shared" si="210"/>
        <v>0</v>
      </c>
      <c r="CB190" s="14">
        <f t="shared" si="211"/>
        <v>0</v>
      </c>
      <c r="CC190" s="14">
        <f t="shared" si="212"/>
        <v>0</v>
      </c>
      <c r="CE190" s="56">
        <f t="shared" si="213"/>
        <v>0</v>
      </c>
      <c r="CF190" s="14">
        <f>Szilv($BU$2,Eredmény!$H$3,BV190)</f>
        <v>0</v>
      </c>
      <c r="CG190" s="14">
        <f t="shared" si="214"/>
        <v>0</v>
      </c>
      <c r="CH190" s="14">
        <f t="shared" si="215"/>
        <v>0</v>
      </c>
      <c r="CK190" s="14">
        <f>IF($CJ$2=Alapadat!$P190,Alapadat!$Q190,0)</f>
        <v>0</v>
      </c>
      <c r="CL190" s="14">
        <f>IF($CJ$2=Alapadat!$P190,Alapadat!$R190,0)</f>
        <v>0</v>
      </c>
      <c r="CM190" s="14">
        <f t="shared" si="216"/>
        <v>0</v>
      </c>
      <c r="CN190" s="14">
        <f t="shared" si="217"/>
        <v>0</v>
      </c>
      <c r="CO190" s="14">
        <f t="shared" si="218"/>
        <v>0</v>
      </c>
      <c r="CP190" s="14">
        <f t="shared" si="219"/>
        <v>0</v>
      </c>
      <c r="CQ190" s="14">
        <f t="shared" si="220"/>
        <v>0</v>
      </c>
      <c r="CR190" s="14">
        <f t="shared" si="221"/>
        <v>0</v>
      </c>
      <c r="CT190" s="56">
        <f t="shared" si="222"/>
        <v>0</v>
      </c>
      <c r="CU190" s="14">
        <f>Szilv($CJ$2,Eredmény!$H$3,CK190)</f>
        <v>0</v>
      </c>
      <c r="CV190" s="14">
        <f t="shared" si="223"/>
        <v>0</v>
      </c>
      <c r="CW190" s="14">
        <f t="shared" si="224"/>
        <v>0</v>
      </c>
      <c r="CZ190" s="14">
        <f>IF($CY$2=Alapadat!$P190,Alapadat!$Q190,0)</f>
        <v>0</v>
      </c>
      <c r="DA190" s="14">
        <f>IF($CY$2=Alapadat!$P190,Alapadat!$R190,0)</f>
        <v>0</v>
      </c>
      <c r="DB190" s="14">
        <f t="shared" si="225"/>
        <v>0</v>
      </c>
      <c r="DC190" s="14">
        <f t="shared" si="226"/>
        <v>0</v>
      </c>
      <c r="DD190" s="14">
        <f t="shared" si="227"/>
        <v>0</v>
      </c>
      <c r="DE190" s="14">
        <f t="shared" si="228"/>
        <v>0</v>
      </c>
      <c r="DF190" s="14">
        <f t="shared" si="229"/>
        <v>0</v>
      </c>
      <c r="DG190" s="14">
        <f t="shared" si="230"/>
        <v>0</v>
      </c>
      <c r="DI190" s="56">
        <f t="shared" si="231"/>
        <v>0</v>
      </c>
      <c r="DJ190" s="14">
        <f>Szilv($CY$2,Eredmény!$H$3,CZ190)</f>
        <v>0</v>
      </c>
      <c r="DK190" s="14">
        <f t="shared" si="232"/>
        <v>0</v>
      </c>
      <c r="DL190" s="14">
        <f t="shared" si="233"/>
        <v>0</v>
      </c>
      <c r="DO190" s="14">
        <f>IF($DN$2=Alapadat!$P190,Alapadat!$Q190,0)</f>
        <v>0</v>
      </c>
      <c r="DP190" s="14">
        <f>IF($DN$2=Alapadat!$P190,Alapadat!$R190,0)</f>
        <v>0</v>
      </c>
      <c r="DQ190" s="14">
        <f t="shared" si="234"/>
        <v>0</v>
      </c>
      <c r="DR190" s="14">
        <f t="shared" si="235"/>
        <v>0</v>
      </c>
      <c r="DS190" s="14">
        <f t="shared" si="236"/>
        <v>0</v>
      </c>
      <c r="DT190" s="14">
        <f t="shared" si="237"/>
        <v>0</v>
      </c>
      <c r="DU190" s="14">
        <f t="shared" si="238"/>
        <v>0</v>
      </c>
      <c r="DV190" s="14">
        <f t="shared" si="239"/>
        <v>0</v>
      </c>
      <c r="DX190" s="56">
        <f t="shared" si="240"/>
        <v>0</v>
      </c>
      <c r="DY190" s="14">
        <f>Szilv($DN$2,Eredmény!$H$3,DO190)</f>
        <v>0</v>
      </c>
      <c r="DZ190" s="14">
        <f t="shared" si="241"/>
        <v>0</v>
      </c>
      <c r="EA190" s="14">
        <f t="shared" si="242"/>
        <v>0</v>
      </c>
    </row>
    <row r="191" spans="2:131">
      <c r="B191" s="14">
        <f>IF($A$2=Alapadat!$P191,Alapadat!$Q191,0)</f>
        <v>0</v>
      </c>
      <c r="C191" s="14">
        <f>IF($A$2=Alapadat!$P191,Alapadat!$R191,0)</f>
        <v>0</v>
      </c>
      <c r="D191" s="14">
        <f t="shared" si="163"/>
        <v>0</v>
      </c>
      <c r="E191" s="14">
        <f t="shared" si="164"/>
        <v>0</v>
      </c>
      <c r="F191" s="14">
        <f t="shared" si="165"/>
        <v>0</v>
      </c>
      <c r="G191" s="14">
        <f t="shared" si="166"/>
        <v>0</v>
      </c>
      <c r="H191" s="14">
        <f t="shared" si="167"/>
        <v>0</v>
      </c>
      <c r="I191" s="14">
        <f t="shared" si="168"/>
        <v>0</v>
      </c>
      <c r="L191" s="56">
        <f t="shared" si="169"/>
        <v>0</v>
      </c>
      <c r="M191" s="14">
        <f>Szilv($A$2,Eredmény!$H$3,B191)</f>
        <v>0</v>
      </c>
      <c r="N191" s="14">
        <f t="shared" si="170"/>
        <v>0</v>
      </c>
      <c r="O191" s="14">
        <f t="shared" si="171"/>
        <v>0</v>
      </c>
      <c r="Q191" s="14">
        <f>IF($P$2=Alapadat!$P191,Alapadat!$Q191,0)</f>
        <v>0</v>
      </c>
      <c r="R191" s="14">
        <f>IF($P$2=Alapadat!$P191,Alapadat!$R191,0)</f>
        <v>0</v>
      </c>
      <c r="S191" s="14">
        <f t="shared" si="172"/>
        <v>0</v>
      </c>
      <c r="T191" s="14">
        <f t="shared" si="173"/>
        <v>0</v>
      </c>
      <c r="U191" s="14">
        <f t="shared" si="174"/>
        <v>0</v>
      </c>
      <c r="V191" s="14">
        <f t="shared" si="175"/>
        <v>0</v>
      </c>
      <c r="W191" s="14">
        <f t="shared" si="176"/>
        <v>0</v>
      </c>
      <c r="X191" s="14">
        <f t="shared" si="177"/>
        <v>0</v>
      </c>
      <c r="Z191" s="56">
        <f t="shared" si="243"/>
        <v>0</v>
      </c>
      <c r="AA191" s="14">
        <f>Szilv($P$2,Eredmény!$H$3,Q191)</f>
        <v>0</v>
      </c>
      <c r="AB191" s="14">
        <f t="shared" si="178"/>
        <v>0</v>
      </c>
      <c r="AC191" s="14">
        <f t="shared" si="179"/>
        <v>0</v>
      </c>
      <c r="AE191" s="14">
        <f>IF($AD$2=Alapadat!$P191,Alapadat!$Q191,0)</f>
        <v>0</v>
      </c>
      <c r="AF191" s="14">
        <f>IF($AD$2=Alapadat!$P191,Alapadat!$R191,0)</f>
        <v>0</v>
      </c>
      <c r="AG191" s="14">
        <f t="shared" si="180"/>
        <v>0</v>
      </c>
      <c r="AH191" s="14">
        <f t="shared" si="181"/>
        <v>0</v>
      </c>
      <c r="AI191" s="14">
        <f t="shared" si="182"/>
        <v>0</v>
      </c>
      <c r="AJ191" s="14">
        <f t="shared" si="183"/>
        <v>0</v>
      </c>
      <c r="AK191" s="14">
        <f t="shared" si="184"/>
        <v>0</v>
      </c>
      <c r="AL191" s="14">
        <f t="shared" si="185"/>
        <v>0</v>
      </c>
      <c r="AN191" s="56">
        <f t="shared" si="186"/>
        <v>0</v>
      </c>
      <c r="AO191" s="14">
        <f>Szilv($AD$2,Eredmény!$H$3,AE191)</f>
        <v>0</v>
      </c>
      <c r="AP191" s="14">
        <f t="shared" si="187"/>
        <v>0</v>
      </c>
      <c r="AQ191" s="14">
        <f t="shared" si="188"/>
        <v>0</v>
      </c>
      <c r="AS191" s="14">
        <f>IF($AR$2=Alapadat!$P191,Alapadat!$Q191,0)</f>
        <v>0</v>
      </c>
      <c r="AT191" s="14">
        <f>IF($AR$2=Alapadat!$P191,Alapadat!$R191,0)</f>
        <v>0</v>
      </c>
      <c r="AU191" s="14">
        <f t="shared" si="189"/>
        <v>0</v>
      </c>
      <c r="AV191" s="14">
        <f t="shared" si="190"/>
        <v>0</v>
      </c>
      <c r="AW191" s="14">
        <f t="shared" si="191"/>
        <v>0</v>
      </c>
      <c r="AX191" s="14">
        <f t="shared" si="192"/>
        <v>0</v>
      </c>
      <c r="AY191" s="14">
        <f t="shared" si="193"/>
        <v>0</v>
      </c>
      <c r="AZ191" s="14">
        <f t="shared" si="194"/>
        <v>0</v>
      </c>
      <c r="BB191" s="56">
        <f t="shared" si="195"/>
        <v>0</v>
      </c>
      <c r="BC191" s="14">
        <f>Szilv($AR$2,Eredmény!$H$3,AS191)</f>
        <v>0</v>
      </c>
      <c r="BD191" s="14">
        <f t="shared" si="196"/>
        <v>0</v>
      </c>
      <c r="BE191" s="14">
        <f t="shared" si="197"/>
        <v>0</v>
      </c>
      <c r="BG191" s="14">
        <f>IF($BF$2=Alapadat!$P191,Alapadat!$Q191,0)</f>
        <v>0</v>
      </c>
      <c r="BH191" s="14">
        <f>IF($BF$2=Alapadat!$P191,Alapadat!$R191,0)</f>
        <v>0</v>
      </c>
      <c r="BI191" s="14">
        <f t="shared" si="198"/>
        <v>0</v>
      </c>
      <c r="BJ191" s="14">
        <f t="shared" si="199"/>
        <v>0</v>
      </c>
      <c r="BK191" s="14">
        <f t="shared" si="200"/>
        <v>0</v>
      </c>
      <c r="BL191" s="14">
        <f t="shared" si="201"/>
        <v>0</v>
      </c>
      <c r="BM191" s="14">
        <f t="shared" si="202"/>
        <v>0</v>
      </c>
      <c r="BN191" s="14">
        <f t="shared" si="203"/>
        <v>0</v>
      </c>
      <c r="BP191" s="56">
        <f t="shared" si="204"/>
        <v>0</v>
      </c>
      <c r="BQ191" s="14">
        <f>Szilv($BF$2,Eredmény!$H$3,BG191)</f>
        <v>0</v>
      </c>
      <c r="BR191" s="14">
        <f t="shared" si="205"/>
        <v>0</v>
      </c>
      <c r="BS191" s="14">
        <f t="shared" si="206"/>
        <v>0</v>
      </c>
      <c r="BV191" s="14">
        <f>IF($BU$2=Alapadat!$P191,Alapadat!$Q191,0)</f>
        <v>0</v>
      </c>
      <c r="BW191" s="14">
        <f>IF($BU$2=Alapadat!$P191,Alapadat!$R191,0)</f>
        <v>0</v>
      </c>
      <c r="BX191" s="14">
        <f t="shared" si="207"/>
        <v>0</v>
      </c>
      <c r="BY191" s="14">
        <f t="shared" si="208"/>
        <v>0</v>
      </c>
      <c r="BZ191" s="14">
        <f t="shared" si="209"/>
        <v>0</v>
      </c>
      <c r="CA191" s="14">
        <f t="shared" si="210"/>
        <v>0</v>
      </c>
      <c r="CB191" s="14">
        <f t="shared" si="211"/>
        <v>0</v>
      </c>
      <c r="CC191" s="14">
        <f t="shared" si="212"/>
        <v>0</v>
      </c>
      <c r="CE191" s="56">
        <f t="shared" si="213"/>
        <v>0</v>
      </c>
      <c r="CF191" s="14">
        <f>Szilv($BU$2,Eredmény!$H$3,BV191)</f>
        <v>0</v>
      </c>
      <c r="CG191" s="14">
        <f t="shared" si="214"/>
        <v>0</v>
      </c>
      <c r="CH191" s="14">
        <f t="shared" si="215"/>
        <v>0</v>
      </c>
      <c r="CK191" s="14">
        <f>IF($CJ$2=Alapadat!$P191,Alapadat!$Q191,0)</f>
        <v>0</v>
      </c>
      <c r="CL191" s="14">
        <f>IF($CJ$2=Alapadat!$P191,Alapadat!$R191,0)</f>
        <v>0</v>
      </c>
      <c r="CM191" s="14">
        <f t="shared" si="216"/>
        <v>0</v>
      </c>
      <c r="CN191" s="14">
        <f t="shared" si="217"/>
        <v>0</v>
      </c>
      <c r="CO191" s="14">
        <f t="shared" si="218"/>
        <v>0</v>
      </c>
      <c r="CP191" s="14">
        <f t="shared" si="219"/>
        <v>0</v>
      </c>
      <c r="CQ191" s="14">
        <f t="shared" si="220"/>
        <v>0</v>
      </c>
      <c r="CR191" s="14">
        <f t="shared" si="221"/>
        <v>0</v>
      </c>
      <c r="CT191" s="56">
        <f t="shared" si="222"/>
        <v>0</v>
      </c>
      <c r="CU191" s="14">
        <f>Szilv($CJ$2,Eredmény!$H$3,CK191)</f>
        <v>0</v>
      </c>
      <c r="CV191" s="14">
        <f t="shared" si="223"/>
        <v>0</v>
      </c>
      <c r="CW191" s="14">
        <f t="shared" si="224"/>
        <v>0</v>
      </c>
      <c r="CZ191" s="14">
        <f>IF($CY$2=Alapadat!$P191,Alapadat!$Q191,0)</f>
        <v>0</v>
      </c>
      <c r="DA191" s="14">
        <f>IF($CY$2=Alapadat!$P191,Alapadat!$R191,0)</f>
        <v>0</v>
      </c>
      <c r="DB191" s="14">
        <f t="shared" si="225"/>
        <v>0</v>
      </c>
      <c r="DC191" s="14">
        <f t="shared" si="226"/>
        <v>0</v>
      </c>
      <c r="DD191" s="14">
        <f t="shared" si="227"/>
        <v>0</v>
      </c>
      <c r="DE191" s="14">
        <f t="shared" si="228"/>
        <v>0</v>
      </c>
      <c r="DF191" s="14">
        <f t="shared" si="229"/>
        <v>0</v>
      </c>
      <c r="DG191" s="14">
        <f t="shared" si="230"/>
        <v>0</v>
      </c>
      <c r="DI191" s="56">
        <f t="shared" si="231"/>
        <v>0</v>
      </c>
      <c r="DJ191" s="14">
        <f>Szilv($CY$2,Eredmény!$H$3,CZ191)</f>
        <v>0</v>
      </c>
      <c r="DK191" s="14">
        <f t="shared" si="232"/>
        <v>0</v>
      </c>
      <c r="DL191" s="14">
        <f t="shared" si="233"/>
        <v>0</v>
      </c>
      <c r="DO191" s="14">
        <f>IF($DN$2=Alapadat!$P191,Alapadat!$Q191,0)</f>
        <v>0</v>
      </c>
      <c r="DP191" s="14">
        <f>IF($DN$2=Alapadat!$P191,Alapadat!$R191,0)</f>
        <v>0</v>
      </c>
      <c r="DQ191" s="14">
        <f t="shared" si="234"/>
        <v>0</v>
      </c>
      <c r="DR191" s="14">
        <f t="shared" si="235"/>
        <v>0</v>
      </c>
      <c r="DS191" s="14">
        <f t="shared" si="236"/>
        <v>0</v>
      </c>
      <c r="DT191" s="14">
        <f t="shared" si="237"/>
        <v>0</v>
      </c>
      <c r="DU191" s="14">
        <f t="shared" si="238"/>
        <v>0</v>
      </c>
      <c r="DV191" s="14">
        <f t="shared" si="239"/>
        <v>0</v>
      </c>
      <c r="DX191" s="56">
        <f t="shared" si="240"/>
        <v>0</v>
      </c>
      <c r="DY191" s="14">
        <f>Szilv($DN$2,Eredmény!$H$3,DO191)</f>
        <v>0</v>
      </c>
      <c r="DZ191" s="14">
        <f t="shared" si="241"/>
        <v>0</v>
      </c>
      <c r="EA191" s="14">
        <f t="shared" si="242"/>
        <v>0</v>
      </c>
    </row>
    <row r="192" spans="2:131">
      <c r="B192" s="14">
        <f>IF($A$2=Alapadat!$P192,Alapadat!$Q192,0)</f>
        <v>0</v>
      </c>
      <c r="C192" s="14">
        <f>IF($A$2=Alapadat!$P192,Alapadat!$R192,0)</f>
        <v>0</v>
      </c>
      <c r="D192" s="14">
        <f t="shared" si="163"/>
        <v>0</v>
      </c>
      <c r="E192" s="14">
        <f t="shared" si="164"/>
        <v>0</v>
      </c>
      <c r="F192" s="14">
        <f t="shared" si="165"/>
        <v>0</v>
      </c>
      <c r="G192" s="14">
        <f t="shared" si="166"/>
        <v>0</v>
      </c>
      <c r="H192" s="14">
        <f t="shared" si="167"/>
        <v>0</v>
      </c>
      <c r="I192" s="14">
        <f t="shared" si="168"/>
        <v>0</v>
      </c>
      <c r="L192" s="56">
        <f t="shared" si="169"/>
        <v>0</v>
      </c>
      <c r="M192" s="14">
        <f>Szilv($A$2,Eredmény!$H$3,B192)</f>
        <v>0</v>
      </c>
      <c r="N192" s="14">
        <f t="shared" si="170"/>
        <v>0</v>
      </c>
      <c r="O192" s="14">
        <f t="shared" si="171"/>
        <v>0</v>
      </c>
      <c r="Q192" s="14">
        <f>IF($P$2=Alapadat!$P192,Alapadat!$Q192,0)</f>
        <v>0</v>
      </c>
      <c r="R192" s="14">
        <f>IF($P$2=Alapadat!$P192,Alapadat!$R192,0)</f>
        <v>0</v>
      </c>
      <c r="S192" s="14">
        <f t="shared" si="172"/>
        <v>0</v>
      </c>
      <c r="T192" s="14">
        <f t="shared" si="173"/>
        <v>0</v>
      </c>
      <c r="U192" s="14">
        <f t="shared" si="174"/>
        <v>0</v>
      </c>
      <c r="V192" s="14">
        <f t="shared" si="175"/>
        <v>0</v>
      </c>
      <c r="W192" s="14">
        <f t="shared" si="176"/>
        <v>0</v>
      </c>
      <c r="X192" s="14">
        <f t="shared" si="177"/>
        <v>0</v>
      </c>
      <c r="Z192" s="56">
        <f t="shared" si="243"/>
        <v>0</v>
      </c>
      <c r="AA192" s="14">
        <f>Szilv($P$2,Eredmény!$H$3,Q192)</f>
        <v>0</v>
      </c>
      <c r="AB192" s="14">
        <f t="shared" si="178"/>
        <v>0</v>
      </c>
      <c r="AC192" s="14">
        <f t="shared" si="179"/>
        <v>0</v>
      </c>
      <c r="AE192" s="14">
        <f>IF($AD$2=Alapadat!$P192,Alapadat!$Q192,0)</f>
        <v>0</v>
      </c>
      <c r="AF192" s="14">
        <f>IF($AD$2=Alapadat!$P192,Alapadat!$R192,0)</f>
        <v>0</v>
      </c>
      <c r="AG192" s="14">
        <f t="shared" si="180"/>
        <v>0</v>
      </c>
      <c r="AH192" s="14">
        <f t="shared" si="181"/>
        <v>0</v>
      </c>
      <c r="AI192" s="14">
        <f t="shared" si="182"/>
        <v>0</v>
      </c>
      <c r="AJ192" s="14">
        <f t="shared" si="183"/>
        <v>0</v>
      </c>
      <c r="AK192" s="14">
        <f t="shared" si="184"/>
        <v>0</v>
      </c>
      <c r="AL192" s="14">
        <f t="shared" si="185"/>
        <v>0</v>
      </c>
      <c r="AN192" s="56">
        <f t="shared" si="186"/>
        <v>0</v>
      </c>
      <c r="AO192" s="14">
        <f>Szilv($AD$2,Eredmény!$H$3,AE192)</f>
        <v>0</v>
      </c>
      <c r="AP192" s="14">
        <f t="shared" si="187"/>
        <v>0</v>
      </c>
      <c r="AQ192" s="14">
        <f t="shared" si="188"/>
        <v>0</v>
      </c>
      <c r="AS192" s="14">
        <f>IF($AR$2=Alapadat!$P192,Alapadat!$Q192,0)</f>
        <v>0</v>
      </c>
      <c r="AT192" s="14">
        <f>IF($AR$2=Alapadat!$P192,Alapadat!$R192,0)</f>
        <v>0</v>
      </c>
      <c r="AU192" s="14">
        <f t="shared" si="189"/>
        <v>0</v>
      </c>
      <c r="AV192" s="14">
        <f t="shared" si="190"/>
        <v>0</v>
      </c>
      <c r="AW192" s="14">
        <f t="shared" si="191"/>
        <v>0</v>
      </c>
      <c r="AX192" s="14">
        <f t="shared" si="192"/>
        <v>0</v>
      </c>
      <c r="AY192" s="14">
        <f t="shared" si="193"/>
        <v>0</v>
      </c>
      <c r="AZ192" s="14">
        <f t="shared" si="194"/>
        <v>0</v>
      </c>
      <c r="BB192" s="56">
        <f t="shared" si="195"/>
        <v>0</v>
      </c>
      <c r="BC192" s="14">
        <f>Szilv($AR$2,Eredmény!$H$3,AS192)</f>
        <v>0</v>
      </c>
      <c r="BD192" s="14">
        <f t="shared" si="196"/>
        <v>0</v>
      </c>
      <c r="BE192" s="14">
        <f t="shared" si="197"/>
        <v>0</v>
      </c>
      <c r="BG192" s="14">
        <f>IF($BF$2=Alapadat!$P192,Alapadat!$Q192,0)</f>
        <v>0</v>
      </c>
      <c r="BH192" s="14">
        <f>IF($BF$2=Alapadat!$P192,Alapadat!$R192,0)</f>
        <v>0</v>
      </c>
      <c r="BI192" s="14">
        <f t="shared" si="198"/>
        <v>0</v>
      </c>
      <c r="BJ192" s="14">
        <f t="shared" si="199"/>
        <v>0</v>
      </c>
      <c r="BK192" s="14">
        <f t="shared" si="200"/>
        <v>0</v>
      </c>
      <c r="BL192" s="14">
        <f t="shared" si="201"/>
        <v>0</v>
      </c>
      <c r="BM192" s="14">
        <f t="shared" si="202"/>
        <v>0</v>
      </c>
      <c r="BN192" s="14">
        <f t="shared" si="203"/>
        <v>0</v>
      </c>
      <c r="BP192" s="56">
        <f t="shared" si="204"/>
        <v>0</v>
      </c>
      <c r="BQ192" s="14">
        <f>Szilv($BF$2,Eredmény!$H$3,BG192)</f>
        <v>0</v>
      </c>
      <c r="BR192" s="14">
        <f t="shared" si="205"/>
        <v>0</v>
      </c>
      <c r="BS192" s="14">
        <f t="shared" si="206"/>
        <v>0</v>
      </c>
      <c r="BV192" s="14">
        <f>IF($BU$2=Alapadat!$P192,Alapadat!$Q192,0)</f>
        <v>0</v>
      </c>
      <c r="BW192" s="14">
        <f>IF($BU$2=Alapadat!$P192,Alapadat!$R192,0)</f>
        <v>0</v>
      </c>
      <c r="BX192" s="14">
        <f t="shared" si="207"/>
        <v>0</v>
      </c>
      <c r="BY192" s="14">
        <f t="shared" si="208"/>
        <v>0</v>
      </c>
      <c r="BZ192" s="14">
        <f t="shared" si="209"/>
        <v>0</v>
      </c>
      <c r="CA192" s="14">
        <f t="shared" si="210"/>
        <v>0</v>
      </c>
      <c r="CB192" s="14">
        <f t="shared" si="211"/>
        <v>0</v>
      </c>
      <c r="CC192" s="14">
        <f t="shared" si="212"/>
        <v>0</v>
      </c>
      <c r="CE192" s="56">
        <f t="shared" si="213"/>
        <v>0</v>
      </c>
      <c r="CF192" s="14">
        <f>Szilv($BU$2,Eredmény!$H$3,BV192)</f>
        <v>0</v>
      </c>
      <c r="CG192" s="14">
        <f t="shared" si="214"/>
        <v>0</v>
      </c>
      <c r="CH192" s="14">
        <f t="shared" si="215"/>
        <v>0</v>
      </c>
      <c r="CK192" s="14">
        <f>IF($CJ$2=Alapadat!$P192,Alapadat!$Q192,0)</f>
        <v>0</v>
      </c>
      <c r="CL192" s="14">
        <f>IF($CJ$2=Alapadat!$P192,Alapadat!$R192,0)</f>
        <v>0</v>
      </c>
      <c r="CM192" s="14">
        <f t="shared" si="216"/>
        <v>0</v>
      </c>
      <c r="CN192" s="14">
        <f t="shared" si="217"/>
        <v>0</v>
      </c>
      <c r="CO192" s="14">
        <f t="shared" si="218"/>
        <v>0</v>
      </c>
      <c r="CP192" s="14">
        <f t="shared" si="219"/>
        <v>0</v>
      </c>
      <c r="CQ192" s="14">
        <f t="shared" si="220"/>
        <v>0</v>
      </c>
      <c r="CR192" s="14">
        <f t="shared" si="221"/>
        <v>0</v>
      </c>
      <c r="CT192" s="56">
        <f t="shared" si="222"/>
        <v>0</v>
      </c>
      <c r="CU192" s="14">
        <f>Szilv($CJ$2,Eredmény!$H$3,CK192)</f>
        <v>0</v>
      </c>
      <c r="CV192" s="14">
        <f t="shared" si="223"/>
        <v>0</v>
      </c>
      <c r="CW192" s="14">
        <f t="shared" si="224"/>
        <v>0</v>
      </c>
      <c r="CZ192" s="14">
        <f>IF($CY$2=Alapadat!$P192,Alapadat!$Q192,0)</f>
        <v>0</v>
      </c>
      <c r="DA192" s="14">
        <f>IF($CY$2=Alapadat!$P192,Alapadat!$R192,0)</f>
        <v>0</v>
      </c>
      <c r="DB192" s="14">
        <f t="shared" si="225"/>
        <v>0</v>
      </c>
      <c r="DC192" s="14">
        <f t="shared" si="226"/>
        <v>0</v>
      </c>
      <c r="DD192" s="14">
        <f t="shared" si="227"/>
        <v>0</v>
      </c>
      <c r="DE192" s="14">
        <f t="shared" si="228"/>
        <v>0</v>
      </c>
      <c r="DF192" s="14">
        <f t="shared" si="229"/>
        <v>0</v>
      </c>
      <c r="DG192" s="14">
        <f t="shared" si="230"/>
        <v>0</v>
      </c>
      <c r="DI192" s="56">
        <f t="shared" si="231"/>
        <v>0</v>
      </c>
      <c r="DJ192" s="14">
        <f>Szilv($CY$2,Eredmény!$H$3,CZ192)</f>
        <v>0</v>
      </c>
      <c r="DK192" s="14">
        <f t="shared" si="232"/>
        <v>0</v>
      </c>
      <c r="DL192" s="14">
        <f t="shared" si="233"/>
        <v>0</v>
      </c>
      <c r="DO192" s="14">
        <f>IF($DN$2=Alapadat!$P192,Alapadat!$Q192,0)</f>
        <v>0</v>
      </c>
      <c r="DP192" s="14">
        <f>IF($DN$2=Alapadat!$P192,Alapadat!$R192,0)</f>
        <v>0</v>
      </c>
      <c r="DQ192" s="14">
        <f t="shared" si="234"/>
        <v>0</v>
      </c>
      <c r="DR192" s="14">
        <f t="shared" si="235"/>
        <v>0</v>
      </c>
      <c r="DS192" s="14">
        <f t="shared" si="236"/>
        <v>0</v>
      </c>
      <c r="DT192" s="14">
        <f t="shared" si="237"/>
        <v>0</v>
      </c>
      <c r="DU192" s="14">
        <f t="shared" si="238"/>
        <v>0</v>
      </c>
      <c r="DV192" s="14">
        <f t="shared" si="239"/>
        <v>0</v>
      </c>
      <c r="DX192" s="56">
        <f t="shared" si="240"/>
        <v>0</v>
      </c>
      <c r="DY192" s="14">
        <f>Szilv($DN$2,Eredmény!$H$3,DO192)</f>
        <v>0</v>
      </c>
      <c r="DZ192" s="14">
        <f t="shared" si="241"/>
        <v>0</v>
      </c>
      <c r="EA192" s="14">
        <f t="shared" si="242"/>
        <v>0</v>
      </c>
    </row>
    <row r="193" spans="2:131">
      <c r="B193" s="14">
        <f>IF($A$2=Alapadat!$P193,Alapadat!$Q193,0)</f>
        <v>0</v>
      </c>
      <c r="C193" s="14">
        <f>IF($A$2=Alapadat!$P193,Alapadat!$R193,0)</f>
        <v>0</v>
      </c>
      <c r="D193" s="14">
        <f t="shared" si="163"/>
        <v>0</v>
      </c>
      <c r="E193" s="14">
        <f t="shared" si="164"/>
        <v>0</v>
      </c>
      <c r="F193" s="14">
        <f t="shared" si="165"/>
        <v>0</v>
      </c>
      <c r="G193" s="14">
        <f t="shared" si="166"/>
        <v>0</v>
      </c>
      <c r="H193" s="14">
        <f t="shared" si="167"/>
        <v>0</v>
      </c>
      <c r="I193" s="14">
        <f t="shared" si="168"/>
        <v>0</v>
      </c>
      <c r="L193" s="56">
        <f t="shared" si="169"/>
        <v>0</v>
      </c>
      <c r="M193" s="14">
        <f>Szilv($A$2,Eredmény!$H$3,B193)</f>
        <v>0</v>
      </c>
      <c r="N193" s="14">
        <f t="shared" si="170"/>
        <v>0</v>
      </c>
      <c r="O193" s="14">
        <f t="shared" si="171"/>
        <v>0</v>
      </c>
      <c r="Q193" s="14">
        <f>IF($P$2=Alapadat!$P193,Alapadat!$Q193,0)</f>
        <v>0</v>
      </c>
      <c r="R193" s="14">
        <f>IF($P$2=Alapadat!$P193,Alapadat!$R193,0)</f>
        <v>0</v>
      </c>
      <c r="S193" s="14">
        <f t="shared" si="172"/>
        <v>0</v>
      </c>
      <c r="T193" s="14">
        <f t="shared" si="173"/>
        <v>0</v>
      </c>
      <c r="U193" s="14">
        <f t="shared" si="174"/>
        <v>0</v>
      </c>
      <c r="V193" s="14">
        <f t="shared" si="175"/>
        <v>0</v>
      </c>
      <c r="W193" s="14">
        <f t="shared" si="176"/>
        <v>0</v>
      </c>
      <c r="X193" s="14">
        <f t="shared" si="177"/>
        <v>0</v>
      </c>
      <c r="Z193" s="56">
        <f t="shared" si="243"/>
        <v>0</v>
      </c>
      <c r="AA193" s="14">
        <f>Szilv($P$2,Eredmény!$H$3,Q193)</f>
        <v>0</v>
      </c>
      <c r="AB193" s="14">
        <f t="shared" si="178"/>
        <v>0</v>
      </c>
      <c r="AC193" s="14">
        <f t="shared" si="179"/>
        <v>0</v>
      </c>
      <c r="AE193" s="14">
        <f>IF($AD$2=Alapadat!$P193,Alapadat!$Q193,0)</f>
        <v>0</v>
      </c>
      <c r="AF193" s="14">
        <f>IF($AD$2=Alapadat!$P193,Alapadat!$R193,0)</f>
        <v>0</v>
      </c>
      <c r="AG193" s="14">
        <f t="shared" si="180"/>
        <v>0</v>
      </c>
      <c r="AH193" s="14">
        <f t="shared" si="181"/>
        <v>0</v>
      </c>
      <c r="AI193" s="14">
        <f t="shared" si="182"/>
        <v>0</v>
      </c>
      <c r="AJ193" s="14">
        <f t="shared" si="183"/>
        <v>0</v>
      </c>
      <c r="AK193" s="14">
        <f t="shared" si="184"/>
        <v>0</v>
      </c>
      <c r="AL193" s="14">
        <f t="shared" si="185"/>
        <v>0</v>
      </c>
      <c r="AN193" s="56">
        <f t="shared" si="186"/>
        <v>0</v>
      </c>
      <c r="AO193" s="14">
        <f>Szilv($AD$2,Eredmény!$H$3,AE193)</f>
        <v>0</v>
      </c>
      <c r="AP193" s="14">
        <f t="shared" si="187"/>
        <v>0</v>
      </c>
      <c r="AQ193" s="14">
        <f t="shared" si="188"/>
        <v>0</v>
      </c>
      <c r="AS193" s="14">
        <f>IF($AR$2=Alapadat!$P193,Alapadat!$Q193,0)</f>
        <v>0</v>
      </c>
      <c r="AT193" s="14">
        <f>IF($AR$2=Alapadat!$P193,Alapadat!$R193,0)</f>
        <v>0</v>
      </c>
      <c r="AU193" s="14">
        <f t="shared" si="189"/>
        <v>0</v>
      </c>
      <c r="AV193" s="14">
        <f t="shared" si="190"/>
        <v>0</v>
      </c>
      <c r="AW193" s="14">
        <f t="shared" si="191"/>
        <v>0</v>
      </c>
      <c r="AX193" s="14">
        <f t="shared" si="192"/>
        <v>0</v>
      </c>
      <c r="AY193" s="14">
        <f t="shared" si="193"/>
        <v>0</v>
      </c>
      <c r="AZ193" s="14">
        <f t="shared" si="194"/>
        <v>0</v>
      </c>
      <c r="BB193" s="56">
        <f t="shared" si="195"/>
        <v>0</v>
      </c>
      <c r="BC193" s="14">
        <f>Szilv($AR$2,Eredmény!$H$3,AS193)</f>
        <v>0</v>
      </c>
      <c r="BD193" s="14">
        <f t="shared" si="196"/>
        <v>0</v>
      </c>
      <c r="BE193" s="14">
        <f t="shared" si="197"/>
        <v>0</v>
      </c>
      <c r="BG193" s="14">
        <f>IF($BF$2=Alapadat!$P193,Alapadat!$Q193,0)</f>
        <v>0</v>
      </c>
      <c r="BH193" s="14">
        <f>IF($BF$2=Alapadat!$P193,Alapadat!$R193,0)</f>
        <v>0</v>
      </c>
      <c r="BI193" s="14">
        <f t="shared" si="198"/>
        <v>0</v>
      </c>
      <c r="BJ193" s="14">
        <f t="shared" si="199"/>
        <v>0</v>
      </c>
      <c r="BK193" s="14">
        <f t="shared" si="200"/>
        <v>0</v>
      </c>
      <c r="BL193" s="14">
        <f t="shared" si="201"/>
        <v>0</v>
      </c>
      <c r="BM193" s="14">
        <f t="shared" si="202"/>
        <v>0</v>
      </c>
      <c r="BN193" s="14">
        <f t="shared" si="203"/>
        <v>0</v>
      </c>
      <c r="BP193" s="56">
        <f t="shared" si="204"/>
        <v>0</v>
      </c>
      <c r="BQ193" s="14">
        <f>Szilv($BF$2,Eredmény!$H$3,BG193)</f>
        <v>0</v>
      </c>
      <c r="BR193" s="14">
        <f t="shared" si="205"/>
        <v>0</v>
      </c>
      <c r="BS193" s="14">
        <f t="shared" si="206"/>
        <v>0</v>
      </c>
      <c r="BV193" s="14">
        <f>IF($BU$2=Alapadat!$P193,Alapadat!$Q193,0)</f>
        <v>0</v>
      </c>
      <c r="BW193" s="14">
        <f>IF($BU$2=Alapadat!$P193,Alapadat!$R193,0)</f>
        <v>0</v>
      </c>
      <c r="BX193" s="14">
        <f t="shared" si="207"/>
        <v>0</v>
      </c>
      <c r="BY193" s="14">
        <f t="shared" si="208"/>
        <v>0</v>
      </c>
      <c r="BZ193" s="14">
        <f t="shared" si="209"/>
        <v>0</v>
      </c>
      <c r="CA193" s="14">
        <f t="shared" si="210"/>
        <v>0</v>
      </c>
      <c r="CB193" s="14">
        <f t="shared" si="211"/>
        <v>0</v>
      </c>
      <c r="CC193" s="14">
        <f t="shared" si="212"/>
        <v>0</v>
      </c>
      <c r="CE193" s="56">
        <f t="shared" si="213"/>
        <v>0</v>
      </c>
      <c r="CF193" s="14">
        <f>Szilv($BU$2,Eredmény!$H$3,BV193)</f>
        <v>0</v>
      </c>
      <c r="CG193" s="14">
        <f t="shared" si="214"/>
        <v>0</v>
      </c>
      <c r="CH193" s="14">
        <f t="shared" si="215"/>
        <v>0</v>
      </c>
      <c r="CK193" s="14">
        <f>IF($CJ$2=Alapadat!$P193,Alapadat!$Q193,0)</f>
        <v>0</v>
      </c>
      <c r="CL193" s="14">
        <f>IF($CJ$2=Alapadat!$P193,Alapadat!$R193,0)</f>
        <v>0</v>
      </c>
      <c r="CM193" s="14">
        <f t="shared" si="216"/>
        <v>0</v>
      </c>
      <c r="CN193" s="14">
        <f t="shared" si="217"/>
        <v>0</v>
      </c>
      <c r="CO193" s="14">
        <f t="shared" si="218"/>
        <v>0</v>
      </c>
      <c r="CP193" s="14">
        <f t="shared" si="219"/>
        <v>0</v>
      </c>
      <c r="CQ193" s="14">
        <f t="shared" si="220"/>
        <v>0</v>
      </c>
      <c r="CR193" s="14">
        <f t="shared" si="221"/>
        <v>0</v>
      </c>
      <c r="CT193" s="56">
        <f t="shared" si="222"/>
        <v>0</v>
      </c>
      <c r="CU193" s="14">
        <f>Szilv($CJ$2,Eredmény!$H$3,CK193)</f>
        <v>0</v>
      </c>
      <c r="CV193" s="14">
        <f t="shared" si="223"/>
        <v>0</v>
      </c>
      <c r="CW193" s="14">
        <f t="shared" si="224"/>
        <v>0</v>
      </c>
      <c r="CZ193" s="14">
        <f>IF($CY$2=Alapadat!$P193,Alapadat!$Q193,0)</f>
        <v>0</v>
      </c>
      <c r="DA193" s="14">
        <f>IF($CY$2=Alapadat!$P193,Alapadat!$R193,0)</f>
        <v>0</v>
      </c>
      <c r="DB193" s="14">
        <f t="shared" si="225"/>
        <v>0</v>
      </c>
      <c r="DC193" s="14">
        <f t="shared" si="226"/>
        <v>0</v>
      </c>
      <c r="DD193" s="14">
        <f t="shared" si="227"/>
        <v>0</v>
      </c>
      <c r="DE193" s="14">
        <f t="shared" si="228"/>
        <v>0</v>
      </c>
      <c r="DF193" s="14">
        <f t="shared" si="229"/>
        <v>0</v>
      </c>
      <c r="DG193" s="14">
        <f t="shared" si="230"/>
        <v>0</v>
      </c>
      <c r="DI193" s="56">
        <f t="shared" si="231"/>
        <v>0</v>
      </c>
      <c r="DJ193" s="14">
        <f>Szilv($CY$2,Eredmény!$H$3,CZ193)</f>
        <v>0</v>
      </c>
      <c r="DK193" s="14">
        <f t="shared" si="232"/>
        <v>0</v>
      </c>
      <c r="DL193" s="14">
        <f t="shared" si="233"/>
        <v>0</v>
      </c>
      <c r="DO193" s="14">
        <f>IF($DN$2=Alapadat!$P193,Alapadat!$Q193,0)</f>
        <v>0</v>
      </c>
      <c r="DP193" s="14">
        <f>IF($DN$2=Alapadat!$P193,Alapadat!$R193,0)</f>
        <v>0</v>
      </c>
      <c r="DQ193" s="14">
        <f t="shared" si="234"/>
        <v>0</v>
      </c>
      <c r="DR193" s="14">
        <f t="shared" si="235"/>
        <v>0</v>
      </c>
      <c r="DS193" s="14">
        <f t="shared" si="236"/>
        <v>0</v>
      </c>
      <c r="DT193" s="14">
        <f t="shared" si="237"/>
        <v>0</v>
      </c>
      <c r="DU193" s="14">
        <f t="shared" si="238"/>
        <v>0</v>
      </c>
      <c r="DV193" s="14">
        <f t="shared" si="239"/>
        <v>0</v>
      </c>
      <c r="DX193" s="56">
        <f t="shared" si="240"/>
        <v>0</v>
      </c>
      <c r="DY193" s="14">
        <f>Szilv($DN$2,Eredmény!$H$3,DO193)</f>
        <v>0</v>
      </c>
      <c r="DZ193" s="14">
        <f t="shared" si="241"/>
        <v>0</v>
      </c>
      <c r="EA193" s="14">
        <f t="shared" si="242"/>
        <v>0</v>
      </c>
    </row>
    <row r="194" spans="2:131">
      <c r="B194" s="14">
        <f>IF($A$2=Alapadat!$P194,Alapadat!$Q194,0)</f>
        <v>0</v>
      </c>
      <c r="C194" s="14">
        <f>IF($A$2=Alapadat!$P194,Alapadat!$R194,0)</f>
        <v>0</v>
      </c>
      <c r="D194" s="14">
        <f t="shared" si="163"/>
        <v>0</v>
      </c>
      <c r="E194" s="14">
        <f t="shared" si="164"/>
        <v>0</v>
      </c>
      <c r="F194" s="14">
        <f t="shared" si="165"/>
        <v>0</v>
      </c>
      <c r="G194" s="14">
        <f t="shared" si="166"/>
        <v>0</v>
      </c>
      <c r="H194" s="14">
        <f t="shared" si="167"/>
        <v>0</v>
      </c>
      <c r="I194" s="14">
        <f t="shared" si="168"/>
        <v>0</v>
      </c>
      <c r="L194" s="56">
        <f t="shared" si="169"/>
        <v>0</v>
      </c>
      <c r="M194" s="14">
        <f>Szilv($A$2,Eredmény!$H$3,B194)</f>
        <v>0</v>
      </c>
      <c r="N194" s="14">
        <f t="shared" si="170"/>
        <v>0</v>
      </c>
      <c r="O194" s="14">
        <f t="shared" si="171"/>
        <v>0</v>
      </c>
      <c r="Q194" s="14">
        <f>IF($P$2=Alapadat!$P194,Alapadat!$Q194,0)</f>
        <v>0</v>
      </c>
      <c r="R194" s="14">
        <f>IF($P$2=Alapadat!$P194,Alapadat!$R194,0)</f>
        <v>0</v>
      </c>
      <c r="S194" s="14">
        <f t="shared" si="172"/>
        <v>0</v>
      </c>
      <c r="T194" s="14">
        <f t="shared" si="173"/>
        <v>0</v>
      </c>
      <c r="U194" s="14">
        <f t="shared" si="174"/>
        <v>0</v>
      </c>
      <c r="V194" s="14">
        <f t="shared" si="175"/>
        <v>0</v>
      </c>
      <c r="W194" s="14">
        <f t="shared" si="176"/>
        <v>0</v>
      </c>
      <c r="X194" s="14">
        <f t="shared" si="177"/>
        <v>0</v>
      </c>
      <c r="Z194" s="56">
        <f t="shared" si="243"/>
        <v>0</v>
      </c>
      <c r="AA194" s="14">
        <f>Szilv($P$2,Eredmény!$H$3,Q194)</f>
        <v>0</v>
      </c>
      <c r="AB194" s="14">
        <f t="shared" si="178"/>
        <v>0</v>
      </c>
      <c r="AC194" s="14">
        <f t="shared" si="179"/>
        <v>0</v>
      </c>
      <c r="AE194" s="14">
        <f>IF($AD$2=Alapadat!$P194,Alapadat!$Q194,0)</f>
        <v>0</v>
      </c>
      <c r="AF194" s="14">
        <f>IF($AD$2=Alapadat!$P194,Alapadat!$R194,0)</f>
        <v>0</v>
      </c>
      <c r="AG194" s="14">
        <f t="shared" si="180"/>
        <v>0</v>
      </c>
      <c r="AH194" s="14">
        <f t="shared" si="181"/>
        <v>0</v>
      </c>
      <c r="AI194" s="14">
        <f t="shared" si="182"/>
        <v>0</v>
      </c>
      <c r="AJ194" s="14">
        <f t="shared" si="183"/>
        <v>0</v>
      </c>
      <c r="AK194" s="14">
        <f t="shared" si="184"/>
        <v>0</v>
      </c>
      <c r="AL194" s="14">
        <f t="shared" si="185"/>
        <v>0</v>
      </c>
      <c r="AN194" s="56">
        <f t="shared" si="186"/>
        <v>0</v>
      </c>
      <c r="AO194" s="14">
        <f>Szilv($AD$2,Eredmény!$H$3,AE194)</f>
        <v>0</v>
      </c>
      <c r="AP194" s="14">
        <f t="shared" si="187"/>
        <v>0</v>
      </c>
      <c r="AQ194" s="14">
        <f t="shared" si="188"/>
        <v>0</v>
      </c>
      <c r="AS194" s="14">
        <f>IF($AR$2=Alapadat!$P194,Alapadat!$Q194,0)</f>
        <v>0</v>
      </c>
      <c r="AT194" s="14">
        <f>IF($AR$2=Alapadat!$P194,Alapadat!$R194,0)</f>
        <v>0</v>
      </c>
      <c r="AU194" s="14">
        <f t="shared" si="189"/>
        <v>0</v>
      </c>
      <c r="AV194" s="14">
        <f t="shared" si="190"/>
        <v>0</v>
      </c>
      <c r="AW194" s="14">
        <f t="shared" si="191"/>
        <v>0</v>
      </c>
      <c r="AX194" s="14">
        <f t="shared" si="192"/>
        <v>0</v>
      </c>
      <c r="AY194" s="14">
        <f t="shared" si="193"/>
        <v>0</v>
      </c>
      <c r="AZ194" s="14">
        <f t="shared" si="194"/>
        <v>0</v>
      </c>
      <c r="BB194" s="56">
        <f t="shared" si="195"/>
        <v>0</v>
      </c>
      <c r="BC194" s="14">
        <f>Szilv($AR$2,Eredmény!$H$3,AS194)</f>
        <v>0</v>
      </c>
      <c r="BD194" s="14">
        <f t="shared" si="196"/>
        <v>0</v>
      </c>
      <c r="BE194" s="14">
        <f t="shared" si="197"/>
        <v>0</v>
      </c>
      <c r="BG194" s="14">
        <f>IF($BF$2=Alapadat!$P194,Alapadat!$Q194,0)</f>
        <v>0</v>
      </c>
      <c r="BH194" s="14">
        <f>IF($BF$2=Alapadat!$P194,Alapadat!$R194,0)</f>
        <v>0</v>
      </c>
      <c r="BI194" s="14">
        <f t="shared" si="198"/>
        <v>0</v>
      </c>
      <c r="BJ194" s="14">
        <f t="shared" si="199"/>
        <v>0</v>
      </c>
      <c r="BK194" s="14">
        <f t="shared" si="200"/>
        <v>0</v>
      </c>
      <c r="BL194" s="14">
        <f t="shared" si="201"/>
        <v>0</v>
      </c>
      <c r="BM194" s="14">
        <f t="shared" si="202"/>
        <v>0</v>
      </c>
      <c r="BN194" s="14">
        <f t="shared" si="203"/>
        <v>0</v>
      </c>
      <c r="BP194" s="56">
        <f t="shared" si="204"/>
        <v>0</v>
      </c>
      <c r="BQ194" s="14">
        <f>Szilv($BF$2,Eredmény!$H$3,BG194)</f>
        <v>0</v>
      </c>
      <c r="BR194" s="14">
        <f t="shared" si="205"/>
        <v>0</v>
      </c>
      <c r="BS194" s="14">
        <f t="shared" si="206"/>
        <v>0</v>
      </c>
      <c r="BV194" s="14">
        <f>IF($BU$2=Alapadat!$P194,Alapadat!$Q194,0)</f>
        <v>0</v>
      </c>
      <c r="BW194" s="14">
        <f>IF($BU$2=Alapadat!$P194,Alapadat!$R194,0)</f>
        <v>0</v>
      </c>
      <c r="BX194" s="14">
        <f t="shared" si="207"/>
        <v>0</v>
      </c>
      <c r="BY194" s="14">
        <f t="shared" si="208"/>
        <v>0</v>
      </c>
      <c r="BZ194" s="14">
        <f t="shared" si="209"/>
        <v>0</v>
      </c>
      <c r="CA194" s="14">
        <f t="shared" si="210"/>
        <v>0</v>
      </c>
      <c r="CB194" s="14">
        <f t="shared" si="211"/>
        <v>0</v>
      </c>
      <c r="CC194" s="14">
        <f t="shared" si="212"/>
        <v>0</v>
      </c>
      <c r="CE194" s="56">
        <f t="shared" si="213"/>
        <v>0</v>
      </c>
      <c r="CF194" s="14">
        <f>Szilv($BU$2,Eredmény!$H$3,BV194)</f>
        <v>0</v>
      </c>
      <c r="CG194" s="14">
        <f t="shared" si="214"/>
        <v>0</v>
      </c>
      <c r="CH194" s="14">
        <f t="shared" si="215"/>
        <v>0</v>
      </c>
      <c r="CK194" s="14">
        <f>IF($CJ$2=Alapadat!$P194,Alapadat!$Q194,0)</f>
        <v>0</v>
      </c>
      <c r="CL194" s="14">
        <f>IF($CJ$2=Alapadat!$P194,Alapadat!$R194,0)</f>
        <v>0</v>
      </c>
      <c r="CM194" s="14">
        <f t="shared" si="216"/>
        <v>0</v>
      </c>
      <c r="CN194" s="14">
        <f t="shared" si="217"/>
        <v>0</v>
      </c>
      <c r="CO194" s="14">
        <f t="shared" si="218"/>
        <v>0</v>
      </c>
      <c r="CP194" s="14">
        <f t="shared" si="219"/>
        <v>0</v>
      </c>
      <c r="CQ194" s="14">
        <f t="shared" si="220"/>
        <v>0</v>
      </c>
      <c r="CR194" s="14">
        <f t="shared" si="221"/>
        <v>0</v>
      </c>
      <c r="CT194" s="56">
        <f t="shared" si="222"/>
        <v>0</v>
      </c>
      <c r="CU194" s="14">
        <f>Szilv($CJ$2,Eredmény!$H$3,CK194)</f>
        <v>0</v>
      </c>
      <c r="CV194" s="14">
        <f t="shared" si="223"/>
        <v>0</v>
      </c>
      <c r="CW194" s="14">
        <f t="shared" si="224"/>
        <v>0</v>
      </c>
      <c r="CZ194" s="14">
        <f>IF($CY$2=Alapadat!$P194,Alapadat!$Q194,0)</f>
        <v>0</v>
      </c>
      <c r="DA194" s="14">
        <f>IF($CY$2=Alapadat!$P194,Alapadat!$R194,0)</f>
        <v>0</v>
      </c>
      <c r="DB194" s="14">
        <f t="shared" si="225"/>
        <v>0</v>
      </c>
      <c r="DC194" s="14">
        <f t="shared" si="226"/>
        <v>0</v>
      </c>
      <c r="DD194" s="14">
        <f t="shared" si="227"/>
        <v>0</v>
      </c>
      <c r="DE194" s="14">
        <f t="shared" si="228"/>
        <v>0</v>
      </c>
      <c r="DF194" s="14">
        <f t="shared" si="229"/>
        <v>0</v>
      </c>
      <c r="DG194" s="14">
        <f t="shared" si="230"/>
        <v>0</v>
      </c>
      <c r="DI194" s="56">
        <f t="shared" si="231"/>
        <v>0</v>
      </c>
      <c r="DJ194" s="14">
        <f>Szilv($CY$2,Eredmény!$H$3,CZ194)</f>
        <v>0</v>
      </c>
      <c r="DK194" s="14">
        <f t="shared" si="232"/>
        <v>0</v>
      </c>
      <c r="DL194" s="14">
        <f t="shared" si="233"/>
        <v>0</v>
      </c>
      <c r="DO194" s="14">
        <f>IF($DN$2=Alapadat!$P194,Alapadat!$Q194,0)</f>
        <v>0</v>
      </c>
      <c r="DP194" s="14">
        <f>IF($DN$2=Alapadat!$P194,Alapadat!$R194,0)</f>
        <v>0</v>
      </c>
      <c r="DQ194" s="14">
        <f t="shared" si="234"/>
        <v>0</v>
      </c>
      <c r="DR194" s="14">
        <f t="shared" si="235"/>
        <v>0</v>
      </c>
      <c r="DS194" s="14">
        <f t="shared" si="236"/>
        <v>0</v>
      </c>
      <c r="DT194" s="14">
        <f t="shared" si="237"/>
        <v>0</v>
      </c>
      <c r="DU194" s="14">
        <f t="shared" si="238"/>
        <v>0</v>
      </c>
      <c r="DV194" s="14">
        <f t="shared" si="239"/>
        <v>0</v>
      </c>
      <c r="DX194" s="56">
        <f t="shared" si="240"/>
        <v>0</v>
      </c>
      <c r="DY194" s="14">
        <f>Szilv($DN$2,Eredmény!$H$3,DO194)</f>
        <v>0</v>
      </c>
      <c r="DZ194" s="14">
        <f t="shared" si="241"/>
        <v>0</v>
      </c>
      <c r="EA194" s="14">
        <f t="shared" si="242"/>
        <v>0</v>
      </c>
    </row>
    <row r="195" spans="2:131">
      <c r="B195" s="14">
        <f>IF($A$2=Alapadat!$P195,Alapadat!$Q195,0)</f>
        <v>0</v>
      </c>
      <c r="C195" s="14">
        <f>IF($A$2=Alapadat!$P195,Alapadat!$R195,0)</f>
        <v>0</v>
      </c>
      <c r="D195" s="14">
        <f t="shared" ref="D195:D258" si="244">IF(C195&gt;0,B195,0)</f>
        <v>0</v>
      </c>
      <c r="E195" s="14">
        <f t="shared" ref="E195:E258" si="245">IF(C195&gt;0,LN(B195),0)</f>
        <v>0</v>
      </c>
      <c r="F195" s="14">
        <f t="shared" ref="F195:F258" si="246">(E195^2)</f>
        <v>0</v>
      </c>
      <c r="G195" s="14">
        <f t="shared" ref="G195:G258" si="247">(C195^2)</f>
        <v>0</v>
      </c>
      <c r="H195" s="14">
        <f t="shared" ref="H195:H258" si="248">(E195*C195)</f>
        <v>0</v>
      </c>
      <c r="I195" s="14">
        <f t="shared" ref="I195:I258" si="249">IF(B195=0,0,IF(C195&gt;0,C195,IF(J$1&lt;2,0,($J$14+$J$11*LN(B195)))))</f>
        <v>0</v>
      </c>
      <c r="L195" s="56">
        <f t="shared" ref="L195:L258" si="250">(B195/200)^2*PI()</f>
        <v>0</v>
      </c>
      <c r="M195" s="14">
        <f>Szilv($A$2,Eredmény!$H$3,B195)</f>
        <v>0</v>
      </c>
      <c r="N195" s="14">
        <f t="shared" ref="N195:N258" si="251">skf_b2($A$2,B195,I195)</f>
        <v>0</v>
      </c>
      <c r="O195" s="14">
        <f t="shared" ref="O195:O258" si="252">IF(B195&gt;0,1,0)</f>
        <v>0</v>
      </c>
      <c r="Q195" s="14">
        <f>IF($P$2=Alapadat!$P195,Alapadat!$Q195,0)</f>
        <v>0</v>
      </c>
      <c r="R195" s="14">
        <f>IF($P$2=Alapadat!$P195,Alapadat!$R195,0)</f>
        <v>0</v>
      </c>
      <c r="S195" s="14">
        <f t="shared" ref="S195:S258" si="253">IF(R195&gt;0,Q195,0)</f>
        <v>0</v>
      </c>
      <c r="T195" s="14">
        <f t="shared" ref="T195:T258" si="254">IF(R195&gt;0,LN(Q195),0)</f>
        <v>0</v>
      </c>
      <c r="U195" s="14">
        <f t="shared" ref="U195:U258" si="255">(T195^2)</f>
        <v>0</v>
      </c>
      <c r="V195" s="14">
        <f t="shared" ref="V195:V258" si="256">(R195^2)</f>
        <v>0</v>
      </c>
      <c r="W195" s="14">
        <f t="shared" ref="W195:W258" si="257">(T195*R195)</f>
        <v>0</v>
      </c>
      <c r="X195" s="14">
        <f t="shared" ref="X195:X258" si="258">IF(Q195=0,0,IF(R195&gt;0,R195,IF(Y$1&lt;2,0,($Y$14+$Y$11*LN(Q195)))))</f>
        <v>0</v>
      </c>
      <c r="Z195" s="56">
        <f t="shared" si="243"/>
        <v>0</v>
      </c>
      <c r="AA195" s="14">
        <f>Szilv($P$2,Eredmény!$H$3,Q195)</f>
        <v>0</v>
      </c>
      <c r="AB195" s="14">
        <f t="shared" ref="AB195:AB258" si="259">skf_b2($P$2,Q195,X195)</f>
        <v>0</v>
      </c>
      <c r="AC195" s="14">
        <f t="shared" ref="AC195:AC258" si="260">IF(Q195&gt;0,1,0)</f>
        <v>0</v>
      </c>
      <c r="AE195" s="14">
        <f>IF($AD$2=Alapadat!$P195,Alapadat!$Q195,0)</f>
        <v>0</v>
      </c>
      <c r="AF195" s="14">
        <f>IF($AD$2=Alapadat!$P195,Alapadat!$R195,0)</f>
        <v>0</v>
      </c>
      <c r="AG195" s="14">
        <f t="shared" ref="AG195:AG258" si="261">IF(AF195&gt;0,AE195,0)</f>
        <v>0</v>
      </c>
      <c r="AH195" s="14">
        <f t="shared" ref="AH195:AH258" si="262">IF(AF195&gt;0,LN(AE195),0)</f>
        <v>0</v>
      </c>
      <c r="AI195" s="14">
        <f t="shared" ref="AI195:AI258" si="263">(AH195^2)</f>
        <v>0</v>
      </c>
      <c r="AJ195" s="14">
        <f t="shared" ref="AJ195:AJ258" si="264">(AF195^2)</f>
        <v>0</v>
      </c>
      <c r="AK195" s="14">
        <f t="shared" ref="AK195:AK258" si="265">(AH195*AF195)</f>
        <v>0</v>
      </c>
      <c r="AL195" s="14">
        <f t="shared" ref="AL195:AL258" si="266">IF(AE195=0,0,IF(AF195&gt;0,AF195,IF(AM$1&lt;2,0,($AM$14+$AM$11*LN(AE195)))))</f>
        <v>0</v>
      </c>
      <c r="AN195" s="56">
        <f t="shared" ref="AN195:AN258" si="267">(AE195/200)^2*PI()</f>
        <v>0</v>
      </c>
      <c r="AO195" s="14">
        <f>Szilv($AD$2,Eredmény!$H$3,AE195)</f>
        <v>0</v>
      </c>
      <c r="AP195" s="14">
        <f t="shared" ref="AP195:AP258" si="268">skf_b2($AD$2,AE195,AL195)</f>
        <v>0</v>
      </c>
      <c r="AQ195" s="14">
        <f t="shared" ref="AQ195:AQ258" si="269">IF(AE195&gt;0,1,0)</f>
        <v>0</v>
      </c>
      <c r="AS195" s="14">
        <f>IF($AR$2=Alapadat!$P195,Alapadat!$Q195,0)</f>
        <v>0</v>
      </c>
      <c r="AT195" s="14">
        <f>IF($AR$2=Alapadat!$P195,Alapadat!$R195,0)</f>
        <v>0</v>
      </c>
      <c r="AU195" s="14">
        <f t="shared" ref="AU195:AU258" si="270">IF(AT195&gt;0,AS195,0)</f>
        <v>0</v>
      </c>
      <c r="AV195" s="14">
        <f t="shared" ref="AV195:AV258" si="271">IF(AT195&gt;0,LN(AS195),0)</f>
        <v>0</v>
      </c>
      <c r="AW195" s="14">
        <f t="shared" ref="AW195:AW258" si="272">(AV195^2)</f>
        <v>0</v>
      </c>
      <c r="AX195" s="14">
        <f t="shared" ref="AX195:AX258" si="273">(AT195^2)</f>
        <v>0</v>
      </c>
      <c r="AY195" s="14">
        <f t="shared" ref="AY195:AY258" si="274">(AV195*AT195)</f>
        <v>0</v>
      </c>
      <c r="AZ195" s="14">
        <f t="shared" ref="AZ195:AZ258" si="275">IF(AS195=0,0,IF(AT195&gt;0,AT195,IF(BA$1&lt;2,0,($BA$14+$BA$11*LN(AS195)))))</f>
        <v>0</v>
      </c>
      <c r="BB195" s="56">
        <f t="shared" ref="BB195:BB258" si="276">(AS195/200)^2*PI()</f>
        <v>0</v>
      </c>
      <c r="BC195" s="14">
        <f>Szilv($AR$2,Eredmény!$H$3,AS195)</f>
        <v>0</v>
      </c>
      <c r="BD195" s="14">
        <f t="shared" ref="BD195:BD258" si="277">skf_b2($AR$2,AS195,AZ195)</f>
        <v>0</v>
      </c>
      <c r="BE195" s="14">
        <f t="shared" ref="BE195:BE258" si="278">IF(AS195&gt;0,1,0)</f>
        <v>0</v>
      </c>
      <c r="BG195" s="14">
        <f>IF($BF$2=Alapadat!$P195,Alapadat!$Q195,0)</f>
        <v>0</v>
      </c>
      <c r="BH195" s="14">
        <f>IF($BF$2=Alapadat!$P195,Alapadat!$R195,0)</f>
        <v>0</v>
      </c>
      <c r="BI195" s="14">
        <f t="shared" ref="BI195:BI258" si="279">IF(BH195&gt;0,BG195,0)</f>
        <v>0</v>
      </c>
      <c r="BJ195" s="14">
        <f t="shared" ref="BJ195:BJ258" si="280">IF(BH195&gt;0,LN(BG195),0)</f>
        <v>0</v>
      </c>
      <c r="BK195" s="14">
        <f t="shared" ref="BK195:BK258" si="281">(BJ195^2)</f>
        <v>0</v>
      </c>
      <c r="BL195" s="14">
        <f t="shared" ref="BL195:BL258" si="282">(BH195^2)</f>
        <v>0</v>
      </c>
      <c r="BM195" s="14">
        <f t="shared" ref="BM195:BM258" si="283">(BJ195*BH195)</f>
        <v>0</v>
      </c>
      <c r="BN195" s="14">
        <f t="shared" ref="BN195:BN258" si="284">IF(BG195=0,0,IF(BH195&gt;0,BH195,IF(BO$1&lt;2,0,($BO$14+$BO$11*LN(BG195)))))</f>
        <v>0</v>
      </c>
      <c r="BP195" s="56">
        <f t="shared" ref="BP195:BP258" si="285">(BG195/200)^2*PI()</f>
        <v>0</v>
      </c>
      <c r="BQ195" s="14">
        <f>Szilv($BF$2,Eredmény!$H$3,BG195)</f>
        <v>0</v>
      </c>
      <c r="BR195" s="14">
        <f t="shared" ref="BR195:BR258" si="286">skf_b2($BF$2,BG195,BN195)</f>
        <v>0</v>
      </c>
      <c r="BS195" s="14">
        <f t="shared" ref="BS195:BS258" si="287">IF(BG195&gt;0,1,0)</f>
        <v>0</v>
      </c>
      <c r="BV195" s="14">
        <f>IF($BU$2=Alapadat!$P195,Alapadat!$Q195,0)</f>
        <v>0</v>
      </c>
      <c r="BW195" s="14">
        <f>IF($BU$2=Alapadat!$P195,Alapadat!$R195,0)</f>
        <v>0</v>
      </c>
      <c r="BX195" s="14">
        <f t="shared" ref="BX195:BX258" si="288">IF(BW195&gt;0,BV195,0)</f>
        <v>0</v>
      </c>
      <c r="BY195" s="14">
        <f t="shared" ref="BY195:BY258" si="289">IF(BW195&gt;0,LN(BV195),0)</f>
        <v>0</v>
      </c>
      <c r="BZ195" s="14">
        <f t="shared" ref="BZ195:BZ258" si="290">(BY195^2)</f>
        <v>0</v>
      </c>
      <c r="CA195" s="14">
        <f t="shared" ref="CA195:CA258" si="291">(BW195^2)</f>
        <v>0</v>
      </c>
      <c r="CB195" s="14">
        <f t="shared" ref="CB195:CB258" si="292">(BY195*BW195)</f>
        <v>0</v>
      </c>
      <c r="CC195" s="14">
        <f t="shared" ref="CC195:CC258" si="293">IF(BV195=0,0,IF(BW195&gt;0,BW195,IF(CD$1&lt;2,0,($CD$14+$CD$11*LN(BV195)))))</f>
        <v>0</v>
      </c>
      <c r="CE195" s="56">
        <f t="shared" ref="CE195:CE258" si="294">(BV195/200)^2*PI()</f>
        <v>0</v>
      </c>
      <c r="CF195" s="14">
        <f>Szilv($BU$2,Eredmény!$H$3,BV195)</f>
        <v>0</v>
      </c>
      <c r="CG195" s="14">
        <f t="shared" ref="CG195:CG258" si="295">skf_b2($BU$2,BV195,CC195)</f>
        <v>0</v>
      </c>
      <c r="CH195" s="14">
        <f t="shared" ref="CH195:CH258" si="296">IF(BV195&gt;0,1,0)</f>
        <v>0</v>
      </c>
      <c r="CK195" s="14">
        <f>IF($CJ$2=Alapadat!$P195,Alapadat!$Q195,0)</f>
        <v>0</v>
      </c>
      <c r="CL195" s="14">
        <f>IF($CJ$2=Alapadat!$P195,Alapadat!$R195,0)</f>
        <v>0</v>
      </c>
      <c r="CM195" s="14">
        <f t="shared" ref="CM195:CM258" si="297">IF(CL195&gt;0,CK195,0)</f>
        <v>0</v>
      </c>
      <c r="CN195" s="14">
        <f t="shared" ref="CN195:CN258" si="298">IF(CL195&gt;0,LN(CK195),0)</f>
        <v>0</v>
      </c>
      <c r="CO195" s="14">
        <f t="shared" ref="CO195:CO258" si="299">(CN195^2)</f>
        <v>0</v>
      </c>
      <c r="CP195" s="14">
        <f t="shared" ref="CP195:CP258" si="300">(CL195^2)</f>
        <v>0</v>
      </c>
      <c r="CQ195" s="14">
        <f t="shared" ref="CQ195:CQ258" si="301">(CN195*CL195)</f>
        <v>0</v>
      </c>
      <c r="CR195" s="14">
        <f t="shared" ref="CR195:CR258" si="302">IF(CK195=0,0,IF(CL195&gt;0,CL195,IF(CS$1&lt;2,0,($CS$14+$CS$11*LN(CK195)))))</f>
        <v>0</v>
      </c>
      <c r="CT195" s="56">
        <f t="shared" ref="CT195:CT258" si="303">(CK195/200)^2*PI()</f>
        <v>0</v>
      </c>
      <c r="CU195" s="14">
        <f>Szilv($CJ$2,Eredmény!$H$3,CK195)</f>
        <v>0</v>
      </c>
      <c r="CV195" s="14">
        <f t="shared" ref="CV195:CV258" si="304">skf_b2($CJ$2,CK195,CR195)</f>
        <v>0</v>
      </c>
      <c r="CW195" s="14">
        <f t="shared" ref="CW195:CW258" si="305">IF(CK195&gt;0,1,0)</f>
        <v>0</v>
      </c>
      <c r="CZ195" s="14">
        <f>IF($CY$2=Alapadat!$P195,Alapadat!$Q195,0)</f>
        <v>0</v>
      </c>
      <c r="DA195" s="14">
        <f>IF($CY$2=Alapadat!$P195,Alapadat!$R195,0)</f>
        <v>0</v>
      </c>
      <c r="DB195" s="14">
        <f t="shared" ref="DB195:DB258" si="306">IF(DA195&gt;0,CZ195,0)</f>
        <v>0</v>
      </c>
      <c r="DC195" s="14">
        <f t="shared" ref="DC195:DC258" si="307">IF(DA195&gt;0,LN(CZ195),0)</f>
        <v>0</v>
      </c>
      <c r="DD195" s="14">
        <f t="shared" ref="DD195:DD258" si="308">(DC195^2)</f>
        <v>0</v>
      </c>
      <c r="DE195" s="14">
        <f t="shared" ref="DE195:DE258" si="309">(DA195^2)</f>
        <v>0</v>
      </c>
      <c r="DF195" s="14">
        <f t="shared" ref="DF195:DF258" si="310">(DC195*DA195)</f>
        <v>0</v>
      </c>
      <c r="DG195" s="14">
        <f t="shared" ref="DG195:DG258" si="311">IF(CZ195=0,0,IF(DA195&gt;0,DA195,IF(DH$1&lt;2,0,($DH$14+$DH$11*LN(CZ195)))))</f>
        <v>0</v>
      </c>
      <c r="DI195" s="56">
        <f t="shared" ref="DI195:DI258" si="312">(CZ195/200)^2*PI()</f>
        <v>0</v>
      </c>
      <c r="DJ195" s="14">
        <f>Szilv($CY$2,Eredmény!$H$3,CZ195)</f>
        <v>0</v>
      </c>
      <c r="DK195" s="14">
        <f t="shared" ref="DK195:DK258" si="313">skf_b2($CY$2,CZ195,DG195)</f>
        <v>0</v>
      </c>
      <c r="DL195" s="14">
        <f t="shared" ref="DL195:DL258" si="314">IF(CZ195&gt;0,1,0)</f>
        <v>0</v>
      </c>
      <c r="DO195" s="14">
        <f>IF($DN$2=Alapadat!$P195,Alapadat!$Q195,0)</f>
        <v>0</v>
      </c>
      <c r="DP195" s="14">
        <f>IF($DN$2=Alapadat!$P195,Alapadat!$R195,0)</f>
        <v>0</v>
      </c>
      <c r="DQ195" s="14">
        <f t="shared" ref="DQ195:DQ258" si="315">IF(DP195&gt;0,DO195,0)</f>
        <v>0</v>
      </c>
      <c r="DR195" s="14">
        <f t="shared" ref="DR195:DR258" si="316">IF(DP195&gt;0,LN(DO195),0)</f>
        <v>0</v>
      </c>
      <c r="DS195" s="14">
        <f t="shared" ref="DS195:DS258" si="317">(DR195^2)</f>
        <v>0</v>
      </c>
      <c r="DT195" s="14">
        <f t="shared" ref="DT195:DT258" si="318">(DP195^2)</f>
        <v>0</v>
      </c>
      <c r="DU195" s="14">
        <f t="shared" ref="DU195:DU258" si="319">(DR195*DP195)</f>
        <v>0</v>
      </c>
      <c r="DV195" s="14">
        <f t="shared" ref="DV195:DV258" si="320">IF(DO195=0,0,IF(DP195&gt;0,DP195,IF(DW$1&lt;2,0,($DW$14+$DW$11*LN(DO195)))))</f>
        <v>0</v>
      </c>
      <c r="DX195" s="56">
        <f t="shared" ref="DX195:DX258" si="321">(DO195/200)^2*PI()</f>
        <v>0</v>
      </c>
      <c r="DY195" s="14">
        <f>Szilv($DN$2,Eredmény!$H$3,DO195)</f>
        <v>0</v>
      </c>
      <c r="DZ195" s="14">
        <f t="shared" ref="DZ195:DZ258" si="322">skf_b2($DN$2,DO195,DV195)</f>
        <v>0</v>
      </c>
      <c r="EA195" s="14">
        <f t="shared" ref="EA195:EA258" si="323">IF(DO195&gt;0,1,0)</f>
        <v>0</v>
      </c>
    </row>
    <row r="196" spans="2:131">
      <c r="B196" s="14">
        <f>IF($A$2=Alapadat!$P196,Alapadat!$Q196,0)</f>
        <v>0</v>
      </c>
      <c r="C196" s="14">
        <f>IF($A$2=Alapadat!$P196,Alapadat!$R196,0)</f>
        <v>0</v>
      </c>
      <c r="D196" s="14">
        <f t="shared" si="244"/>
        <v>0</v>
      </c>
      <c r="E196" s="14">
        <f t="shared" si="245"/>
        <v>0</v>
      </c>
      <c r="F196" s="14">
        <f t="shared" si="246"/>
        <v>0</v>
      </c>
      <c r="G196" s="14">
        <f t="shared" si="247"/>
        <v>0</v>
      </c>
      <c r="H196" s="14">
        <f t="shared" si="248"/>
        <v>0</v>
      </c>
      <c r="I196" s="14">
        <f t="shared" si="249"/>
        <v>0</v>
      </c>
      <c r="L196" s="56">
        <f t="shared" si="250"/>
        <v>0</v>
      </c>
      <c r="M196" s="14">
        <f>Szilv($A$2,Eredmény!$H$3,B196)</f>
        <v>0</v>
      </c>
      <c r="N196" s="14">
        <f t="shared" si="251"/>
        <v>0</v>
      </c>
      <c r="O196" s="14">
        <f t="shared" si="252"/>
        <v>0</v>
      </c>
      <c r="Q196" s="14">
        <f>IF($P$2=Alapadat!$P196,Alapadat!$Q196,0)</f>
        <v>0</v>
      </c>
      <c r="R196" s="14">
        <f>IF($P$2=Alapadat!$P196,Alapadat!$R196,0)</f>
        <v>0</v>
      </c>
      <c r="S196" s="14">
        <f t="shared" si="253"/>
        <v>0</v>
      </c>
      <c r="T196" s="14">
        <f t="shared" si="254"/>
        <v>0</v>
      </c>
      <c r="U196" s="14">
        <f t="shared" si="255"/>
        <v>0</v>
      </c>
      <c r="V196" s="14">
        <f t="shared" si="256"/>
        <v>0</v>
      </c>
      <c r="W196" s="14">
        <f t="shared" si="257"/>
        <v>0</v>
      </c>
      <c r="X196" s="14">
        <f t="shared" si="258"/>
        <v>0</v>
      </c>
      <c r="Z196" s="56">
        <f t="shared" si="243"/>
        <v>0</v>
      </c>
      <c r="AA196" s="14">
        <f>Szilv($P$2,Eredmény!$H$3,Q196)</f>
        <v>0</v>
      </c>
      <c r="AB196" s="14">
        <f t="shared" si="259"/>
        <v>0</v>
      </c>
      <c r="AC196" s="14">
        <f t="shared" si="260"/>
        <v>0</v>
      </c>
      <c r="AE196" s="14">
        <f>IF($AD$2=Alapadat!$P196,Alapadat!$Q196,0)</f>
        <v>0</v>
      </c>
      <c r="AF196" s="14">
        <f>IF($AD$2=Alapadat!$P196,Alapadat!$R196,0)</f>
        <v>0</v>
      </c>
      <c r="AG196" s="14">
        <f t="shared" si="261"/>
        <v>0</v>
      </c>
      <c r="AH196" s="14">
        <f t="shared" si="262"/>
        <v>0</v>
      </c>
      <c r="AI196" s="14">
        <f t="shared" si="263"/>
        <v>0</v>
      </c>
      <c r="AJ196" s="14">
        <f t="shared" si="264"/>
        <v>0</v>
      </c>
      <c r="AK196" s="14">
        <f t="shared" si="265"/>
        <v>0</v>
      </c>
      <c r="AL196" s="14">
        <f t="shared" si="266"/>
        <v>0</v>
      </c>
      <c r="AN196" s="56">
        <f t="shared" si="267"/>
        <v>0</v>
      </c>
      <c r="AO196" s="14">
        <f>Szilv($AD$2,Eredmény!$H$3,AE196)</f>
        <v>0</v>
      </c>
      <c r="AP196" s="14">
        <f t="shared" si="268"/>
        <v>0</v>
      </c>
      <c r="AQ196" s="14">
        <f t="shared" si="269"/>
        <v>0</v>
      </c>
      <c r="AS196" s="14">
        <f>IF($AR$2=Alapadat!$P196,Alapadat!$Q196,0)</f>
        <v>0</v>
      </c>
      <c r="AT196" s="14">
        <f>IF($AR$2=Alapadat!$P196,Alapadat!$R196,0)</f>
        <v>0</v>
      </c>
      <c r="AU196" s="14">
        <f t="shared" si="270"/>
        <v>0</v>
      </c>
      <c r="AV196" s="14">
        <f t="shared" si="271"/>
        <v>0</v>
      </c>
      <c r="AW196" s="14">
        <f t="shared" si="272"/>
        <v>0</v>
      </c>
      <c r="AX196" s="14">
        <f t="shared" si="273"/>
        <v>0</v>
      </c>
      <c r="AY196" s="14">
        <f t="shared" si="274"/>
        <v>0</v>
      </c>
      <c r="AZ196" s="14">
        <f t="shared" si="275"/>
        <v>0</v>
      </c>
      <c r="BB196" s="56">
        <f t="shared" si="276"/>
        <v>0</v>
      </c>
      <c r="BC196" s="14">
        <f>Szilv($AR$2,Eredmény!$H$3,AS196)</f>
        <v>0</v>
      </c>
      <c r="BD196" s="14">
        <f t="shared" si="277"/>
        <v>0</v>
      </c>
      <c r="BE196" s="14">
        <f t="shared" si="278"/>
        <v>0</v>
      </c>
      <c r="BG196" s="14">
        <f>IF($BF$2=Alapadat!$P196,Alapadat!$Q196,0)</f>
        <v>0</v>
      </c>
      <c r="BH196" s="14">
        <f>IF($BF$2=Alapadat!$P196,Alapadat!$R196,0)</f>
        <v>0</v>
      </c>
      <c r="BI196" s="14">
        <f t="shared" si="279"/>
        <v>0</v>
      </c>
      <c r="BJ196" s="14">
        <f t="shared" si="280"/>
        <v>0</v>
      </c>
      <c r="BK196" s="14">
        <f t="shared" si="281"/>
        <v>0</v>
      </c>
      <c r="BL196" s="14">
        <f t="shared" si="282"/>
        <v>0</v>
      </c>
      <c r="BM196" s="14">
        <f t="shared" si="283"/>
        <v>0</v>
      </c>
      <c r="BN196" s="14">
        <f t="shared" si="284"/>
        <v>0</v>
      </c>
      <c r="BP196" s="56">
        <f t="shared" si="285"/>
        <v>0</v>
      </c>
      <c r="BQ196" s="14">
        <f>Szilv($BF$2,Eredmény!$H$3,BG196)</f>
        <v>0</v>
      </c>
      <c r="BR196" s="14">
        <f t="shared" si="286"/>
        <v>0</v>
      </c>
      <c r="BS196" s="14">
        <f t="shared" si="287"/>
        <v>0</v>
      </c>
      <c r="BV196" s="14">
        <f>IF($BU$2=Alapadat!$P196,Alapadat!$Q196,0)</f>
        <v>0</v>
      </c>
      <c r="BW196" s="14">
        <f>IF($BU$2=Alapadat!$P196,Alapadat!$R196,0)</f>
        <v>0</v>
      </c>
      <c r="BX196" s="14">
        <f t="shared" si="288"/>
        <v>0</v>
      </c>
      <c r="BY196" s="14">
        <f t="shared" si="289"/>
        <v>0</v>
      </c>
      <c r="BZ196" s="14">
        <f t="shared" si="290"/>
        <v>0</v>
      </c>
      <c r="CA196" s="14">
        <f t="shared" si="291"/>
        <v>0</v>
      </c>
      <c r="CB196" s="14">
        <f t="shared" si="292"/>
        <v>0</v>
      </c>
      <c r="CC196" s="14">
        <f t="shared" si="293"/>
        <v>0</v>
      </c>
      <c r="CE196" s="56">
        <f t="shared" si="294"/>
        <v>0</v>
      </c>
      <c r="CF196" s="14">
        <f>Szilv($BU$2,Eredmény!$H$3,BV196)</f>
        <v>0</v>
      </c>
      <c r="CG196" s="14">
        <f t="shared" si="295"/>
        <v>0</v>
      </c>
      <c r="CH196" s="14">
        <f t="shared" si="296"/>
        <v>0</v>
      </c>
      <c r="CK196" s="14">
        <f>IF($CJ$2=Alapadat!$P196,Alapadat!$Q196,0)</f>
        <v>0</v>
      </c>
      <c r="CL196" s="14">
        <f>IF($CJ$2=Alapadat!$P196,Alapadat!$R196,0)</f>
        <v>0</v>
      </c>
      <c r="CM196" s="14">
        <f t="shared" si="297"/>
        <v>0</v>
      </c>
      <c r="CN196" s="14">
        <f t="shared" si="298"/>
        <v>0</v>
      </c>
      <c r="CO196" s="14">
        <f t="shared" si="299"/>
        <v>0</v>
      </c>
      <c r="CP196" s="14">
        <f t="shared" si="300"/>
        <v>0</v>
      </c>
      <c r="CQ196" s="14">
        <f t="shared" si="301"/>
        <v>0</v>
      </c>
      <c r="CR196" s="14">
        <f t="shared" si="302"/>
        <v>0</v>
      </c>
      <c r="CT196" s="56">
        <f t="shared" si="303"/>
        <v>0</v>
      </c>
      <c r="CU196" s="14">
        <f>Szilv($CJ$2,Eredmény!$H$3,CK196)</f>
        <v>0</v>
      </c>
      <c r="CV196" s="14">
        <f t="shared" si="304"/>
        <v>0</v>
      </c>
      <c r="CW196" s="14">
        <f t="shared" si="305"/>
        <v>0</v>
      </c>
      <c r="CZ196" s="14">
        <f>IF($CY$2=Alapadat!$P196,Alapadat!$Q196,0)</f>
        <v>0</v>
      </c>
      <c r="DA196" s="14">
        <f>IF($CY$2=Alapadat!$P196,Alapadat!$R196,0)</f>
        <v>0</v>
      </c>
      <c r="DB196" s="14">
        <f t="shared" si="306"/>
        <v>0</v>
      </c>
      <c r="DC196" s="14">
        <f t="shared" si="307"/>
        <v>0</v>
      </c>
      <c r="DD196" s="14">
        <f t="shared" si="308"/>
        <v>0</v>
      </c>
      <c r="DE196" s="14">
        <f t="shared" si="309"/>
        <v>0</v>
      </c>
      <c r="DF196" s="14">
        <f t="shared" si="310"/>
        <v>0</v>
      </c>
      <c r="DG196" s="14">
        <f t="shared" si="311"/>
        <v>0</v>
      </c>
      <c r="DI196" s="56">
        <f t="shared" si="312"/>
        <v>0</v>
      </c>
      <c r="DJ196" s="14">
        <f>Szilv($CY$2,Eredmény!$H$3,CZ196)</f>
        <v>0</v>
      </c>
      <c r="DK196" s="14">
        <f t="shared" si="313"/>
        <v>0</v>
      </c>
      <c r="DL196" s="14">
        <f t="shared" si="314"/>
        <v>0</v>
      </c>
      <c r="DO196" s="14">
        <f>IF($DN$2=Alapadat!$P196,Alapadat!$Q196,0)</f>
        <v>0</v>
      </c>
      <c r="DP196" s="14">
        <f>IF($DN$2=Alapadat!$P196,Alapadat!$R196,0)</f>
        <v>0</v>
      </c>
      <c r="DQ196" s="14">
        <f t="shared" si="315"/>
        <v>0</v>
      </c>
      <c r="DR196" s="14">
        <f t="shared" si="316"/>
        <v>0</v>
      </c>
      <c r="DS196" s="14">
        <f t="shared" si="317"/>
        <v>0</v>
      </c>
      <c r="DT196" s="14">
        <f t="shared" si="318"/>
        <v>0</v>
      </c>
      <c r="DU196" s="14">
        <f t="shared" si="319"/>
        <v>0</v>
      </c>
      <c r="DV196" s="14">
        <f t="shared" si="320"/>
        <v>0</v>
      </c>
      <c r="DX196" s="56">
        <f t="shared" si="321"/>
        <v>0</v>
      </c>
      <c r="DY196" s="14">
        <f>Szilv($DN$2,Eredmény!$H$3,DO196)</f>
        <v>0</v>
      </c>
      <c r="DZ196" s="14">
        <f t="shared" si="322"/>
        <v>0</v>
      </c>
      <c r="EA196" s="14">
        <f t="shared" si="323"/>
        <v>0</v>
      </c>
    </row>
    <row r="197" spans="2:131">
      <c r="B197" s="14">
        <f>IF($A$2=Alapadat!$P197,Alapadat!$Q197,0)</f>
        <v>0</v>
      </c>
      <c r="C197" s="14">
        <f>IF($A$2=Alapadat!$P197,Alapadat!$R197,0)</f>
        <v>0</v>
      </c>
      <c r="D197" s="14">
        <f t="shared" si="244"/>
        <v>0</v>
      </c>
      <c r="E197" s="14">
        <f t="shared" si="245"/>
        <v>0</v>
      </c>
      <c r="F197" s="14">
        <f t="shared" si="246"/>
        <v>0</v>
      </c>
      <c r="G197" s="14">
        <f t="shared" si="247"/>
        <v>0</v>
      </c>
      <c r="H197" s="14">
        <f t="shared" si="248"/>
        <v>0</v>
      </c>
      <c r="I197" s="14">
        <f t="shared" si="249"/>
        <v>0</v>
      </c>
      <c r="L197" s="56">
        <f t="shared" si="250"/>
        <v>0</v>
      </c>
      <c r="M197" s="14">
        <f>Szilv($A$2,Eredmény!$H$3,B197)</f>
        <v>0</v>
      </c>
      <c r="N197" s="14">
        <f t="shared" si="251"/>
        <v>0</v>
      </c>
      <c r="O197" s="14">
        <f t="shared" si="252"/>
        <v>0</v>
      </c>
      <c r="Q197" s="14">
        <f>IF($P$2=Alapadat!$P197,Alapadat!$Q197,0)</f>
        <v>0</v>
      </c>
      <c r="R197" s="14">
        <f>IF($P$2=Alapadat!$P197,Alapadat!$R197,0)</f>
        <v>0</v>
      </c>
      <c r="S197" s="14">
        <f t="shared" si="253"/>
        <v>0</v>
      </c>
      <c r="T197" s="14">
        <f t="shared" si="254"/>
        <v>0</v>
      </c>
      <c r="U197" s="14">
        <f t="shared" si="255"/>
        <v>0</v>
      </c>
      <c r="V197" s="14">
        <f t="shared" si="256"/>
        <v>0</v>
      </c>
      <c r="W197" s="14">
        <f t="shared" si="257"/>
        <v>0</v>
      </c>
      <c r="X197" s="14">
        <f t="shared" si="258"/>
        <v>0</v>
      </c>
      <c r="Z197" s="56">
        <f t="shared" si="243"/>
        <v>0</v>
      </c>
      <c r="AA197" s="14">
        <f>Szilv($P$2,Eredmény!$H$3,Q197)</f>
        <v>0</v>
      </c>
      <c r="AB197" s="14">
        <f t="shared" si="259"/>
        <v>0</v>
      </c>
      <c r="AC197" s="14">
        <f t="shared" si="260"/>
        <v>0</v>
      </c>
      <c r="AE197" s="14">
        <f>IF($AD$2=Alapadat!$P197,Alapadat!$Q197,0)</f>
        <v>0</v>
      </c>
      <c r="AF197" s="14">
        <f>IF($AD$2=Alapadat!$P197,Alapadat!$R197,0)</f>
        <v>0</v>
      </c>
      <c r="AG197" s="14">
        <f t="shared" si="261"/>
        <v>0</v>
      </c>
      <c r="AH197" s="14">
        <f t="shared" si="262"/>
        <v>0</v>
      </c>
      <c r="AI197" s="14">
        <f t="shared" si="263"/>
        <v>0</v>
      </c>
      <c r="AJ197" s="14">
        <f t="shared" si="264"/>
        <v>0</v>
      </c>
      <c r="AK197" s="14">
        <f t="shared" si="265"/>
        <v>0</v>
      </c>
      <c r="AL197" s="14">
        <f t="shared" si="266"/>
        <v>0</v>
      </c>
      <c r="AN197" s="56">
        <f t="shared" si="267"/>
        <v>0</v>
      </c>
      <c r="AO197" s="14">
        <f>Szilv($AD$2,Eredmény!$H$3,AE197)</f>
        <v>0</v>
      </c>
      <c r="AP197" s="14">
        <f t="shared" si="268"/>
        <v>0</v>
      </c>
      <c r="AQ197" s="14">
        <f t="shared" si="269"/>
        <v>0</v>
      </c>
      <c r="AS197" s="14">
        <f>IF($AR$2=Alapadat!$P197,Alapadat!$Q197,0)</f>
        <v>0</v>
      </c>
      <c r="AT197" s="14">
        <f>IF($AR$2=Alapadat!$P197,Alapadat!$R197,0)</f>
        <v>0</v>
      </c>
      <c r="AU197" s="14">
        <f t="shared" si="270"/>
        <v>0</v>
      </c>
      <c r="AV197" s="14">
        <f t="shared" si="271"/>
        <v>0</v>
      </c>
      <c r="AW197" s="14">
        <f t="shared" si="272"/>
        <v>0</v>
      </c>
      <c r="AX197" s="14">
        <f t="shared" si="273"/>
        <v>0</v>
      </c>
      <c r="AY197" s="14">
        <f t="shared" si="274"/>
        <v>0</v>
      </c>
      <c r="AZ197" s="14">
        <f t="shared" si="275"/>
        <v>0</v>
      </c>
      <c r="BB197" s="56">
        <f t="shared" si="276"/>
        <v>0</v>
      </c>
      <c r="BC197" s="14">
        <f>Szilv($AR$2,Eredmény!$H$3,AS197)</f>
        <v>0</v>
      </c>
      <c r="BD197" s="14">
        <f t="shared" si="277"/>
        <v>0</v>
      </c>
      <c r="BE197" s="14">
        <f t="shared" si="278"/>
        <v>0</v>
      </c>
      <c r="BG197" s="14">
        <f>IF($BF$2=Alapadat!$P197,Alapadat!$Q197,0)</f>
        <v>0</v>
      </c>
      <c r="BH197" s="14">
        <f>IF($BF$2=Alapadat!$P197,Alapadat!$R197,0)</f>
        <v>0</v>
      </c>
      <c r="BI197" s="14">
        <f t="shared" si="279"/>
        <v>0</v>
      </c>
      <c r="BJ197" s="14">
        <f t="shared" si="280"/>
        <v>0</v>
      </c>
      <c r="BK197" s="14">
        <f t="shared" si="281"/>
        <v>0</v>
      </c>
      <c r="BL197" s="14">
        <f t="shared" si="282"/>
        <v>0</v>
      </c>
      <c r="BM197" s="14">
        <f t="shared" si="283"/>
        <v>0</v>
      </c>
      <c r="BN197" s="14">
        <f t="shared" si="284"/>
        <v>0</v>
      </c>
      <c r="BP197" s="56">
        <f t="shared" si="285"/>
        <v>0</v>
      </c>
      <c r="BQ197" s="14">
        <f>Szilv($BF$2,Eredmény!$H$3,BG197)</f>
        <v>0</v>
      </c>
      <c r="BR197" s="14">
        <f t="shared" si="286"/>
        <v>0</v>
      </c>
      <c r="BS197" s="14">
        <f t="shared" si="287"/>
        <v>0</v>
      </c>
      <c r="BV197" s="14">
        <f>IF($BU$2=Alapadat!$P197,Alapadat!$Q197,0)</f>
        <v>0</v>
      </c>
      <c r="BW197" s="14">
        <f>IF($BU$2=Alapadat!$P197,Alapadat!$R197,0)</f>
        <v>0</v>
      </c>
      <c r="BX197" s="14">
        <f t="shared" si="288"/>
        <v>0</v>
      </c>
      <c r="BY197" s="14">
        <f t="shared" si="289"/>
        <v>0</v>
      </c>
      <c r="BZ197" s="14">
        <f t="shared" si="290"/>
        <v>0</v>
      </c>
      <c r="CA197" s="14">
        <f t="shared" si="291"/>
        <v>0</v>
      </c>
      <c r="CB197" s="14">
        <f t="shared" si="292"/>
        <v>0</v>
      </c>
      <c r="CC197" s="14">
        <f t="shared" si="293"/>
        <v>0</v>
      </c>
      <c r="CE197" s="56">
        <f t="shared" si="294"/>
        <v>0</v>
      </c>
      <c r="CF197" s="14">
        <f>Szilv($BU$2,Eredmény!$H$3,BV197)</f>
        <v>0</v>
      </c>
      <c r="CG197" s="14">
        <f t="shared" si="295"/>
        <v>0</v>
      </c>
      <c r="CH197" s="14">
        <f t="shared" si="296"/>
        <v>0</v>
      </c>
      <c r="CK197" s="14">
        <f>IF($CJ$2=Alapadat!$P197,Alapadat!$Q197,0)</f>
        <v>0</v>
      </c>
      <c r="CL197" s="14">
        <f>IF($CJ$2=Alapadat!$P197,Alapadat!$R197,0)</f>
        <v>0</v>
      </c>
      <c r="CM197" s="14">
        <f t="shared" si="297"/>
        <v>0</v>
      </c>
      <c r="CN197" s="14">
        <f t="shared" si="298"/>
        <v>0</v>
      </c>
      <c r="CO197" s="14">
        <f t="shared" si="299"/>
        <v>0</v>
      </c>
      <c r="CP197" s="14">
        <f t="shared" si="300"/>
        <v>0</v>
      </c>
      <c r="CQ197" s="14">
        <f t="shared" si="301"/>
        <v>0</v>
      </c>
      <c r="CR197" s="14">
        <f t="shared" si="302"/>
        <v>0</v>
      </c>
      <c r="CT197" s="56">
        <f t="shared" si="303"/>
        <v>0</v>
      </c>
      <c r="CU197" s="14">
        <f>Szilv($CJ$2,Eredmény!$H$3,CK197)</f>
        <v>0</v>
      </c>
      <c r="CV197" s="14">
        <f t="shared" si="304"/>
        <v>0</v>
      </c>
      <c r="CW197" s="14">
        <f t="shared" si="305"/>
        <v>0</v>
      </c>
      <c r="CZ197" s="14">
        <f>IF($CY$2=Alapadat!$P197,Alapadat!$Q197,0)</f>
        <v>0</v>
      </c>
      <c r="DA197" s="14">
        <f>IF($CY$2=Alapadat!$P197,Alapadat!$R197,0)</f>
        <v>0</v>
      </c>
      <c r="DB197" s="14">
        <f t="shared" si="306"/>
        <v>0</v>
      </c>
      <c r="DC197" s="14">
        <f t="shared" si="307"/>
        <v>0</v>
      </c>
      <c r="DD197" s="14">
        <f t="shared" si="308"/>
        <v>0</v>
      </c>
      <c r="DE197" s="14">
        <f t="shared" si="309"/>
        <v>0</v>
      </c>
      <c r="DF197" s="14">
        <f t="shared" si="310"/>
        <v>0</v>
      </c>
      <c r="DG197" s="14">
        <f t="shared" si="311"/>
        <v>0</v>
      </c>
      <c r="DI197" s="56">
        <f t="shared" si="312"/>
        <v>0</v>
      </c>
      <c r="DJ197" s="14">
        <f>Szilv($CY$2,Eredmény!$H$3,CZ197)</f>
        <v>0</v>
      </c>
      <c r="DK197" s="14">
        <f t="shared" si="313"/>
        <v>0</v>
      </c>
      <c r="DL197" s="14">
        <f t="shared" si="314"/>
        <v>0</v>
      </c>
      <c r="DO197" s="14">
        <f>IF($DN$2=Alapadat!$P197,Alapadat!$Q197,0)</f>
        <v>0</v>
      </c>
      <c r="DP197" s="14">
        <f>IF($DN$2=Alapadat!$P197,Alapadat!$R197,0)</f>
        <v>0</v>
      </c>
      <c r="DQ197" s="14">
        <f t="shared" si="315"/>
        <v>0</v>
      </c>
      <c r="DR197" s="14">
        <f t="shared" si="316"/>
        <v>0</v>
      </c>
      <c r="DS197" s="14">
        <f t="shared" si="317"/>
        <v>0</v>
      </c>
      <c r="DT197" s="14">
        <f t="shared" si="318"/>
        <v>0</v>
      </c>
      <c r="DU197" s="14">
        <f t="shared" si="319"/>
        <v>0</v>
      </c>
      <c r="DV197" s="14">
        <f t="shared" si="320"/>
        <v>0</v>
      </c>
      <c r="DX197" s="56">
        <f t="shared" si="321"/>
        <v>0</v>
      </c>
      <c r="DY197" s="14">
        <f>Szilv($DN$2,Eredmény!$H$3,DO197)</f>
        <v>0</v>
      </c>
      <c r="DZ197" s="14">
        <f t="shared" si="322"/>
        <v>0</v>
      </c>
      <c r="EA197" s="14">
        <f t="shared" si="323"/>
        <v>0</v>
      </c>
    </row>
    <row r="198" spans="2:131">
      <c r="B198" s="14">
        <f>IF($A$2=Alapadat!$P198,Alapadat!$Q198,0)</f>
        <v>0</v>
      </c>
      <c r="C198" s="14">
        <f>IF($A$2=Alapadat!$P198,Alapadat!$R198,0)</f>
        <v>0</v>
      </c>
      <c r="D198" s="14">
        <f t="shared" si="244"/>
        <v>0</v>
      </c>
      <c r="E198" s="14">
        <f t="shared" si="245"/>
        <v>0</v>
      </c>
      <c r="F198" s="14">
        <f t="shared" si="246"/>
        <v>0</v>
      </c>
      <c r="G198" s="14">
        <f t="shared" si="247"/>
        <v>0</v>
      </c>
      <c r="H198" s="14">
        <f t="shared" si="248"/>
        <v>0</v>
      </c>
      <c r="I198" s="14">
        <f t="shared" si="249"/>
        <v>0</v>
      </c>
      <c r="L198" s="56">
        <f t="shared" si="250"/>
        <v>0</v>
      </c>
      <c r="M198" s="14">
        <f>Szilv($A$2,Eredmény!$H$3,B198)</f>
        <v>0</v>
      </c>
      <c r="N198" s="14">
        <f t="shared" si="251"/>
        <v>0</v>
      </c>
      <c r="O198" s="14">
        <f t="shared" si="252"/>
        <v>0</v>
      </c>
      <c r="Q198" s="14">
        <f>IF($P$2=Alapadat!$P198,Alapadat!$Q198,0)</f>
        <v>0</v>
      </c>
      <c r="R198" s="14">
        <f>IF($P$2=Alapadat!$P198,Alapadat!$R198,0)</f>
        <v>0</v>
      </c>
      <c r="S198" s="14">
        <f t="shared" si="253"/>
        <v>0</v>
      </c>
      <c r="T198" s="14">
        <f t="shared" si="254"/>
        <v>0</v>
      </c>
      <c r="U198" s="14">
        <f t="shared" si="255"/>
        <v>0</v>
      </c>
      <c r="V198" s="14">
        <f t="shared" si="256"/>
        <v>0</v>
      </c>
      <c r="W198" s="14">
        <f t="shared" si="257"/>
        <v>0</v>
      </c>
      <c r="X198" s="14">
        <f t="shared" si="258"/>
        <v>0</v>
      </c>
      <c r="Z198" s="56">
        <f t="shared" si="243"/>
        <v>0</v>
      </c>
      <c r="AA198" s="14">
        <f>Szilv($P$2,Eredmény!$H$3,Q198)</f>
        <v>0</v>
      </c>
      <c r="AB198" s="14">
        <f t="shared" si="259"/>
        <v>0</v>
      </c>
      <c r="AC198" s="14">
        <f t="shared" si="260"/>
        <v>0</v>
      </c>
      <c r="AE198" s="14">
        <f>IF($AD$2=Alapadat!$P198,Alapadat!$Q198,0)</f>
        <v>0</v>
      </c>
      <c r="AF198" s="14">
        <f>IF($AD$2=Alapadat!$P198,Alapadat!$R198,0)</f>
        <v>0</v>
      </c>
      <c r="AG198" s="14">
        <f t="shared" si="261"/>
        <v>0</v>
      </c>
      <c r="AH198" s="14">
        <f t="shared" si="262"/>
        <v>0</v>
      </c>
      <c r="AI198" s="14">
        <f t="shared" si="263"/>
        <v>0</v>
      </c>
      <c r="AJ198" s="14">
        <f t="shared" si="264"/>
        <v>0</v>
      </c>
      <c r="AK198" s="14">
        <f t="shared" si="265"/>
        <v>0</v>
      </c>
      <c r="AL198" s="14">
        <f t="shared" si="266"/>
        <v>0</v>
      </c>
      <c r="AN198" s="56">
        <f t="shared" si="267"/>
        <v>0</v>
      </c>
      <c r="AO198" s="14">
        <f>Szilv($AD$2,Eredmény!$H$3,AE198)</f>
        <v>0</v>
      </c>
      <c r="AP198" s="14">
        <f t="shared" si="268"/>
        <v>0</v>
      </c>
      <c r="AQ198" s="14">
        <f t="shared" si="269"/>
        <v>0</v>
      </c>
      <c r="AS198" s="14">
        <f>IF($AR$2=Alapadat!$P198,Alapadat!$Q198,0)</f>
        <v>0</v>
      </c>
      <c r="AT198" s="14">
        <f>IF($AR$2=Alapadat!$P198,Alapadat!$R198,0)</f>
        <v>0</v>
      </c>
      <c r="AU198" s="14">
        <f t="shared" si="270"/>
        <v>0</v>
      </c>
      <c r="AV198" s="14">
        <f t="shared" si="271"/>
        <v>0</v>
      </c>
      <c r="AW198" s="14">
        <f t="shared" si="272"/>
        <v>0</v>
      </c>
      <c r="AX198" s="14">
        <f t="shared" si="273"/>
        <v>0</v>
      </c>
      <c r="AY198" s="14">
        <f t="shared" si="274"/>
        <v>0</v>
      </c>
      <c r="AZ198" s="14">
        <f t="shared" si="275"/>
        <v>0</v>
      </c>
      <c r="BB198" s="56">
        <f t="shared" si="276"/>
        <v>0</v>
      </c>
      <c r="BC198" s="14">
        <f>Szilv($AR$2,Eredmény!$H$3,AS198)</f>
        <v>0</v>
      </c>
      <c r="BD198" s="14">
        <f t="shared" si="277"/>
        <v>0</v>
      </c>
      <c r="BE198" s="14">
        <f t="shared" si="278"/>
        <v>0</v>
      </c>
      <c r="BG198" s="14">
        <f>IF($BF$2=Alapadat!$P198,Alapadat!$Q198,0)</f>
        <v>0</v>
      </c>
      <c r="BH198" s="14">
        <f>IF($BF$2=Alapadat!$P198,Alapadat!$R198,0)</f>
        <v>0</v>
      </c>
      <c r="BI198" s="14">
        <f t="shared" si="279"/>
        <v>0</v>
      </c>
      <c r="BJ198" s="14">
        <f t="shared" si="280"/>
        <v>0</v>
      </c>
      <c r="BK198" s="14">
        <f t="shared" si="281"/>
        <v>0</v>
      </c>
      <c r="BL198" s="14">
        <f t="shared" si="282"/>
        <v>0</v>
      </c>
      <c r="BM198" s="14">
        <f t="shared" si="283"/>
        <v>0</v>
      </c>
      <c r="BN198" s="14">
        <f t="shared" si="284"/>
        <v>0</v>
      </c>
      <c r="BP198" s="56">
        <f t="shared" si="285"/>
        <v>0</v>
      </c>
      <c r="BQ198" s="14">
        <f>Szilv($BF$2,Eredmény!$H$3,BG198)</f>
        <v>0</v>
      </c>
      <c r="BR198" s="14">
        <f t="shared" si="286"/>
        <v>0</v>
      </c>
      <c r="BS198" s="14">
        <f t="shared" si="287"/>
        <v>0</v>
      </c>
      <c r="BV198" s="14">
        <f>IF($BU$2=Alapadat!$P198,Alapadat!$Q198,0)</f>
        <v>0</v>
      </c>
      <c r="BW198" s="14">
        <f>IF($BU$2=Alapadat!$P198,Alapadat!$R198,0)</f>
        <v>0</v>
      </c>
      <c r="BX198" s="14">
        <f t="shared" si="288"/>
        <v>0</v>
      </c>
      <c r="BY198" s="14">
        <f t="shared" si="289"/>
        <v>0</v>
      </c>
      <c r="BZ198" s="14">
        <f t="shared" si="290"/>
        <v>0</v>
      </c>
      <c r="CA198" s="14">
        <f t="shared" si="291"/>
        <v>0</v>
      </c>
      <c r="CB198" s="14">
        <f t="shared" si="292"/>
        <v>0</v>
      </c>
      <c r="CC198" s="14">
        <f t="shared" si="293"/>
        <v>0</v>
      </c>
      <c r="CE198" s="56">
        <f t="shared" si="294"/>
        <v>0</v>
      </c>
      <c r="CF198" s="14">
        <f>Szilv($BU$2,Eredmény!$H$3,BV198)</f>
        <v>0</v>
      </c>
      <c r="CG198" s="14">
        <f t="shared" si="295"/>
        <v>0</v>
      </c>
      <c r="CH198" s="14">
        <f t="shared" si="296"/>
        <v>0</v>
      </c>
      <c r="CK198" s="14">
        <f>IF($CJ$2=Alapadat!$P198,Alapadat!$Q198,0)</f>
        <v>0</v>
      </c>
      <c r="CL198" s="14">
        <f>IF($CJ$2=Alapadat!$P198,Alapadat!$R198,0)</f>
        <v>0</v>
      </c>
      <c r="CM198" s="14">
        <f t="shared" si="297"/>
        <v>0</v>
      </c>
      <c r="CN198" s="14">
        <f t="shared" si="298"/>
        <v>0</v>
      </c>
      <c r="CO198" s="14">
        <f t="shared" si="299"/>
        <v>0</v>
      </c>
      <c r="CP198" s="14">
        <f t="shared" si="300"/>
        <v>0</v>
      </c>
      <c r="CQ198" s="14">
        <f t="shared" si="301"/>
        <v>0</v>
      </c>
      <c r="CR198" s="14">
        <f t="shared" si="302"/>
        <v>0</v>
      </c>
      <c r="CT198" s="56">
        <f t="shared" si="303"/>
        <v>0</v>
      </c>
      <c r="CU198" s="14">
        <f>Szilv($CJ$2,Eredmény!$H$3,CK198)</f>
        <v>0</v>
      </c>
      <c r="CV198" s="14">
        <f t="shared" si="304"/>
        <v>0</v>
      </c>
      <c r="CW198" s="14">
        <f t="shared" si="305"/>
        <v>0</v>
      </c>
      <c r="CZ198" s="14">
        <f>IF($CY$2=Alapadat!$P198,Alapadat!$Q198,0)</f>
        <v>0</v>
      </c>
      <c r="DA198" s="14">
        <f>IF($CY$2=Alapadat!$P198,Alapadat!$R198,0)</f>
        <v>0</v>
      </c>
      <c r="DB198" s="14">
        <f t="shared" si="306"/>
        <v>0</v>
      </c>
      <c r="DC198" s="14">
        <f t="shared" si="307"/>
        <v>0</v>
      </c>
      <c r="DD198" s="14">
        <f t="shared" si="308"/>
        <v>0</v>
      </c>
      <c r="DE198" s="14">
        <f t="shared" si="309"/>
        <v>0</v>
      </c>
      <c r="DF198" s="14">
        <f t="shared" si="310"/>
        <v>0</v>
      </c>
      <c r="DG198" s="14">
        <f t="shared" si="311"/>
        <v>0</v>
      </c>
      <c r="DI198" s="56">
        <f t="shared" si="312"/>
        <v>0</v>
      </c>
      <c r="DJ198" s="14">
        <f>Szilv($CY$2,Eredmény!$H$3,CZ198)</f>
        <v>0</v>
      </c>
      <c r="DK198" s="14">
        <f t="shared" si="313"/>
        <v>0</v>
      </c>
      <c r="DL198" s="14">
        <f t="shared" si="314"/>
        <v>0</v>
      </c>
      <c r="DO198" s="14">
        <f>IF($DN$2=Alapadat!$P198,Alapadat!$Q198,0)</f>
        <v>0</v>
      </c>
      <c r="DP198" s="14">
        <f>IF($DN$2=Alapadat!$P198,Alapadat!$R198,0)</f>
        <v>0</v>
      </c>
      <c r="DQ198" s="14">
        <f t="shared" si="315"/>
        <v>0</v>
      </c>
      <c r="DR198" s="14">
        <f t="shared" si="316"/>
        <v>0</v>
      </c>
      <c r="DS198" s="14">
        <f t="shared" si="317"/>
        <v>0</v>
      </c>
      <c r="DT198" s="14">
        <f t="shared" si="318"/>
        <v>0</v>
      </c>
      <c r="DU198" s="14">
        <f t="shared" si="319"/>
        <v>0</v>
      </c>
      <c r="DV198" s="14">
        <f t="shared" si="320"/>
        <v>0</v>
      </c>
      <c r="DX198" s="56">
        <f t="shared" si="321"/>
        <v>0</v>
      </c>
      <c r="DY198" s="14">
        <f>Szilv($DN$2,Eredmény!$H$3,DO198)</f>
        <v>0</v>
      </c>
      <c r="DZ198" s="14">
        <f t="shared" si="322"/>
        <v>0</v>
      </c>
      <c r="EA198" s="14">
        <f t="shared" si="323"/>
        <v>0</v>
      </c>
    </row>
    <row r="199" spans="2:131">
      <c r="B199" s="14">
        <f>IF($A$2=Alapadat!$P199,Alapadat!$Q199,0)</f>
        <v>0</v>
      </c>
      <c r="C199" s="14">
        <f>IF($A$2=Alapadat!$P199,Alapadat!$R199,0)</f>
        <v>0</v>
      </c>
      <c r="D199" s="14">
        <f t="shared" si="244"/>
        <v>0</v>
      </c>
      <c r="E199" s="14">
        <f t="shared" si="245"/>
        <v>0</v>
      </c>
      <c r="F199" s="14">
        <f t="shared" si="246"/>
        <v>0</v>
      </c>
      <c r="G199" s="14">
        <f t="shared" si="247"/>
        <v>0</v>
      </c>
      <c r="H199" s="14">
        <f t="shared" si="248"/>
        <v>0</v>
      </c>
      <c r="I199" s="14">
        <f t="shared" si="249"/>
        <v>0</v>
      </c>
      <c r="L199" s="56">
        <f t="shared" si="250"/>
        <v>0</v>
      </c>
      <c r="M199" s="14">
        <f>Szilv($A$2,Eredmény!$H$3,B199)</f>
        <v>0</v>
      </c>
      <c r="N199" s="14">
        <f t="shared" si="251"/>
        <v>0</v>
      </c>
      <c r="O199" s="14">
        <f t="shared" si="252"/>
        <v>0</v>
      </c>
      <c r="Q199" s="14">
        <f>IF($P$2=Alapadat!$P199,Alapadat!$Q199,0)</f>
        <v>0</v>
      </c>
      <c r="R199" s="14">
        <f>IF($P$2=Alapadat!$P199,Alapadat!$R199,0)</f>
        <v>0</v>
      </c>
      <c r="S199" s="14">
        <f t="shared" si="253"/>
        <v>0</v>
      </c>
      <c r="T199" s="14">
        <f t="shared" si="254"/>
        <v>0</v>
      </c>
      <c r="U199" s="14">
        <f t="shared" si="255"/>
        <v>0</v>
      </c>
      <c r="V199" s="14">
        <f t="shared" si="256"/>
        <v>0</v>
      </c>
      <c r="W199" s="14">
        <f t="shared" si="257"/>
        <v>0</v>
      </c>
      <c r="X199" s="14">
        <f t="shared" si="258"/>
        <v>0</v>
      </c>
      <c r="Z199" s="56">
        <f t="shared" si="243"/>
        <v>0</v>
      </c>
      <c r="AA199" s="14">
        <f>Szilv($P$2,Eredmény!$H$3,Q199)</f>
        <v>0</v>
      </c>
      <c r="AB199" s="14">
        <f t="shared" si="259"/>
        <v>0</v>
      </c>
      <c r="AC199" s="14">
        <f t="shared" si="260"/>
        <v>0</v>
      </c>
      <c r="AE199" s="14">
        <f>IF($AD$2=Alapadat!$P199,Alapadat!$Q199,0)</f>
        <v>0</v>
      </c>
      <c r="AF199" s="14">
        <f>IF($AD$2=Alapadat!$P199,Alapadat!$R199,0)</f>
        <v>0</v>
      </c>
      <c r="AG199" s="14">
        <f t="shared" si="261"/>
        <v>0</v>
      </c>
      <c r="AH199" s="14">
        <f t="shared" si="262"/>
        <v>0</v>
      </c>
      <c r="AI199" s="14">
        <f t="shared" si="263"/>
        <v>0</v>
      </c>
      <c r="AJ199" s="14">
        <f t="shared" si="264"/>
        <v>0</v>
      </c>
      <c r="AK199" s="14">
        <f t="shared" si="265"/>
        <v>0</v>
      </c>
      <c r="AL199" s="14">
        <f t="shared" si="266"/>
        <v>0</v>
      </c>
      <c r="AN199" s="56">
        <f t="shared" si="267"/>
        <v>0</v>
      </c>
      <c r="AO199" s="14">
        <f>Szilv($AD$2,Eredmény!$H$3,AE199)</f>
        <v>0</v>
      </c>
      <c r="AP199" s="14">
        <f t="shared" si="268"/>
        <v>0</v>
      </c>
      <c r="AQ199" s="14">
        <f t="shared" si="269"/>
        <v>0</v>
      </c>
      <c r="AS199" s="14">
        <f>IF($AR$2=Alapadat!$P199,Alapadat!$Q199,0)</f>
        <v>0</v>
      </c>
      <c r="AT199" s="14">
        <f>IF($AR$2=Alapadat!$P199,Alapadat!$R199,0)</f>
        <v>0</v>
      </c>
      <c r="AU199" s="14">
        <f t="shared" si="270"/>
        <v>0</v>
      </c>
      <c r="AV199" s="14">
        <f t="shared" si="271"/>
        <v>0</v>
      </c>
      <c r="AW199" s="14">
        <f t="shared" si="272"/>
        <v>0</v>
      </c>
      <c r="AX199" s="14">
        <f t="shared" si="273"/>
        <v>0</v>
      </c>
      <c r="AY199" s="14">
        <f t="shared" si="274"/>
        <v>0</v>
      </c>
      <c r="AZ199" s="14">
        <f t="shared" si="275"/>
        <v>0</v>
      </c>
      <c r="BB199" s="56">
        <f t="shared" si="276"/>
        <v>0</v>
      </c>
      <c r="BC199" s="14">
        <f>Szilv($AR$2,Eredmény!$H$3,AS199)</f>
        <v>0</v>
      </c>
      <c r="BD199" s="14">
        <f t="shared" si="277"/>
        <v>0</v>
      </c>
      <c r="BE199" s="14">
        <f t="shared" si="278"/>
        <v>0</v>
      </c>
      <c r="BG199" s="14">
        <f>IF($BF$2=Alapadat!$P199,Alapadat!$Q199,0)</f>
        <v>0</v>
      </c>
      <c r="BH199" s="14">
        <f>IF($BF$2=Alapadat!$P199,Alapadat!$R199,0)</f>
        <v>0</v>
      </c>
      <c r="BI199" s="14">
        <f t="shared" si="279"/>
        <v>0</v>
      </c>
      <c r="BJ199" s="14">
        <f t="shared" si="280"/>
        <v>0</v>
      </c>
      <c r="BK199" s="14">
        <f t="shared" si="281"/>
        <v>0</v>
      </c>
      <c r="BL199" s="14">
        <f t="shared" si="282"/>
        <v>0</v>
      </c>
      <c r="BM199" s="14">
        <f t="shared" si="283"/>
        <v>0</v>
      </c>
      <c r="BN199" s="14">
        <f t="shared" si="284"/>
        <v>0</v>
      </c>
      <c r="BP199" s="56">
        <f t="shared" si="285"/>
        <v>0</v>
      </c>
      <c r="BQ199" s="14">
        <f>Szilv($BF$2,Eredmény!$H$3,BG199)</f>
        <v>0</v>
      </c>
      <c r="BR199" s="14">
        <f t="shared" si="286"/>
        <v>0</v>
      </c>
      <c r="BS199" s="14">
        <f t="shared" si="287"/>
        <v>0</v>
      </c>
      <c r="BV199" s="14">
        <f>IF($BU$2=Alapadat!$P199,Alapadat!$Q199,0)</f>
        <v>0</v>
      </c>
      <c r="BW199" s="14">
        <f>IF($BU$2=Alapadat!$P199,Alapadat!$R199,0)</f>
        <v>0</v>
      </c>
      <c r="BX199" s="14">
        <f t="shared" si="288"/>
        <v>0</v>
      </c>
      <c r="BY199" s="14">
        <f t="shared" si="289"/>
        <v>0</v>
      </c>
      <c r="BZ199" s="14">
        <f t="shared" si="290"/>
        <v>0</v>
      </c>
      <c r="CA199" s="14">
        <f t="shared" si="291"/>
        <v>0</v>
      </c>
      <c r="CB199" s="14">
        <f t="shared" si="292"/>
        <v>0</v>
      </c>
      <c r="CC199" s="14">
        <f t="shared" si="293"/>
        <v>0</v>
      </c>
      <c r="CE199" s="56">
        <f t="shared" si="294"/>
        <v>0</v>
      </c>
      <c r="CF199" s="14">
        <f>Szilv($BU$2,Eredmény!$H$3,BV199)</f>
        <v>0</v>
      </c>
      <c r="CG199" s="14">
        <f t="shared" si="295"/>
        <v>0</v>
      </c>
      <c r="CH199" s="14">
        <f t="shared" si="296"/>
        <v>0</v>
      </c>
      <c r="CK199" s="14">
        <f>IF($CJ$2=Alapadat!$P199,Alapadat!$Q199,0)</f>
        <v>0</v>
      </c>
      <c r="CL199" s="14">
        <f>IF($CJ$2=Alapadat!$P199,Alapadat!$R199,0)</f>
        <v>0</v>
      </c>
      <c r="CM199" s="14">
        <f t="shared" si="297"/>
        <v>0</v>
      </c>
      <c r="CN199" s="14">
        <f t="shared" si="298"/>
        <v>0</v>
      </c>
      <c r="CO199" s="14">
        <f t="shared" si="299"/>
        <v>0</v>
      </c>
      <c r="CP199" s="14">
        <f t="shared" si="300"/>
        <v>0</v>
      </c>
      <c r="CQ199" s="14">
        <f t="shared" si="301"/>
        <v>0</v>
      </c>
      <c r="CR199" s="14">
        <f t="shared" si="302"/>
        <v>0</v>
      </c>
      <c r="CT199" s="56">
        <f t="shared" si="303"/>
        <v>0</v>
      </c>
      <c r="CU199" s="14">
        <f>Szilv($CJ$2,Eredmény!$H$3,CK199)</f>
        <v>0</v>
      </c>
      <c r="CV199" s="14">
        <f t="shared" si="304"/>
        <v>0</v>
      </c>
      <c r="CW199" s="14">
        <f t="shared" si="305"/>
        <v>0</v>
      </c>
      <c r="CZ199" s="14">
        <f>IF($CY$2=Alapadat!$P199,Alapadat!$Q199,0)</f>
        <v>0</v>
      </c>
      <c r="DA199" s="14">
        <f>IF($CY$2=Alapadat!$P199,Alapadat!$R199,0)</f>
        <v>0</v>
      </c>
      <c r="DB199" s="14">
        <f t="shared" si="306"/>
        <v>0</v>
      </c>
      <c r="DC199" s="14">
        <f t="shared" si="307"/>
        <v>0</v>
      </c>
      <c r="DD199" s="14">
        <f t="shared" si="308"/>
        <v>0</v>
      </c>
      <c r="DE199" s="14">
        <f t="shared" si="309"/>
        <v>0</v>
      </c>
      <c r="DF199" s="14">
        <f t="shared" si="310"/>
        <v>0</v>
      </c>
      <c r="DG199" s="14">
        <f t="shared" si="311"/>
        <v>0</v>
      </c>
      <c r="DI199" s="56">
        <f t="shared" si="312"/>
        <v>0</v>
      </c>
      <c r="DJ199" s="14">
        <f>Szilv($CY$2,Eredmény!$H$3,CZ199)</f>
        <v>0</v>
      </c>
      <c r="DK199" s="14">
        <f t="shared" si="313"/>
        <v>0</v>
      </c>
      <c r="DL199" s="14">
        <f t="shared" si="314"/>
        <v>0</v>
      </c>
      <c r="DO199" s="14">
        <f>IF($DN$2=Alapadat!$P199,Alapadat!$Q199,0)</f>
        <v>0</v>
      </c>
      <c r="DP199" s="14">
        <f>IF($DN$2=Alapadat!$P199,Alapadat!$R199,0)</f>
        <v>0</v>
      </c>
      <c r="DQ199" s="14">
        <f t="shared" si="315"/>
        <v>0</v>
      </c>
      <c r="DR199" s="14">
        <f t="shared" si="316"/>
        <v>0</v>
      </c>
      <c r="DS199" s="14">
        <f t="shared" si="317"/>
        <v>0</v>
      </c>
      <c r="DT199" s="14">
        <f t="shared" si="318"/>
        <v>0</v>
      </c>
      <c r="DU199" s="14">
        <f t="shared" si="319"/>
        <v>0</v>
      </c>
      <c r="DV199" s="14">
        <f t="shared" si="320"/>
        <v>0</v>
      </c>
      <c r="DX199" s="56">
        <f t="shared" si="321"/>
        <v>0</v>
      </c>
      <c r="DY199" s="14">
        <f>Szilv($DN$2,Eredmény!$H$3,DO199)</f>
        <v>0</v>
      </c>
      <c r="DZ199" s="14">
        <f t="shared" si="322"/>
        <v>0</v>
      </c>
      <c r="EA199" s="14">
        <f t="shared" si="323"/>
        <v>0</v>
      </c>
    </row>
    <row r="200" spans="2:131">
      <c r="B200" s="14">
        <f>IF($A$2=Alapadat!$P200,Alapadat!$Q200,0)</f>
        <v>0</v>
      </c>
      <c r="C200" s="14">
        <f>IF($A$2=Alapadat!$P200,Alapadat!$R200,0)</f>
        <v>0</v>
      </c>
      <c r="D200" s="14">
        <f t="shared" si="244"/>
        <v>0</v>
      </c>
      <c r="E200" s="14">
        <f t="shared" si="245"/>
        <v>0</v>
      </c>
      <c r="F200" s="14">
        <f t="shared" si="246"/>
        <v>0</v>
      </c>
      <c r="G200" s="14">
        <f t="shared" si="247"/>
        <v>0</v>
      </c>
      <c r="H200" s="14">
        <f t="shared" si="248"/>
        <v>0</v>
      </c>
      <c r="I200" s="14">
        <f t="shared" si="249"/>
        <v>0</v>
      </c>
      <c r="L200" s="56">
        <f t="shared" si="250"/>
        <v>0</v>
      </c>
      <c r="M200" s="14">
        <f>Szilv($A$2,Eredmény!$H$3,B200)</f>
        <v>0</v>
      </c>
      <c r="N200" s="14">
        <f t="shared" si="251"/>
        <v>0</v>
      </c>
      <c r="O200" s="14">
        <f t="shared" si="252"/>
        <v>0</v>
      </c>
      <c r="Q200" s="14">
        <f>IF($P$2=Alapadat!$P200,Alapadat!$Q200,0)</f>
        <v>0</v>
      </c>
      <c r="R200" s="14">
        <f>IF($P$2=Alapadat!$P200,Alapadat!$R200,0)</f>
        <v>0</v>
      </c>
      <c r="S200" s="14">
        <f t="shared" si="253"/>
        <v>0</v>
      </c>
      <c r="T200" s="14">
        <f t="shared" si="254"/>
        <v>0</v>
      </c>
      <c r="U200" s="14">
        <f t="shared" si="255"/>
        <v>0</v>
      </c>
      <c r="V200" s="14">
        <f t="shared" si="256"/>
        <v>0</v>
      </c>
      <c r="W200" s="14">
        <f t="shared" si="257"/>
        <v>0</v>
      </c>
      <c r="X200" s="14">
        <f t="shared" si="258"/>
        <v>0</v>
      </c>
      <c r="Z200" s="56">
        <f t="shared" si="243"/>
        <v>0</v>
      </c>
      <c r="AA200" s="14">
        <f>Szilv($P$2,Eredmény!$H$3,Q200)</f>
        <v>0</v>
      </c>
      <c r="AB200" s="14">
        <f t="shared" si="259"/>
        <v>0</v>
      </c>
      <c r="AC200" s="14">
        <f t="shared" si="260"/>
        <v>0</v>
      </c>
      <c r="AE200" s="14">
        <f>IF($AD$2=Alapadat!$P200,Alapadat!$Q200,0)</f>
        <v>0</v>
      </c>
      <c r="AF200" s="14">
        <f>IF($AD$2=Alapadat!$P200,Alapadat!$R200,0)</f>
        <v>0</v>
      </c>
      <c r="AG200" s="14">
        <f t="shared" si="261"/>
        <v>0</v>
      </c>
      <c r="AH200" s="14">
        <f t="shared" si="262"/>
        <v>0</v>
      </c>
      <c r="AI200" s="14">
        <f t="shared" si="263"/>
        <v>0</v>
      </c>
      <c r="AJ200" s="14">
        <f t="shared" si="264"/>
        <v>0</v>
      </c>
      <c r="AK200" s="14">
        <f t="shared" si="265"/>
        <v>0</v>
      </c>
      <c r="AL200" s="14">
        <f t="shared" si="266"/>
        <v>0</v>
      </c>
      <c r="AN200" s="56">
        <f t="shared" si="267"/>
        <v>0</v>
      </c>
      <c r="AO200" s="14">
        <f>Szilv($AD$2,Eredmény!$H$3,AE200)</f>
        <v>0</v>
      </c>
      <c r="AP200" s="14">
        <f t="shared" si="268"/>
        <v>0</v>
      </c>
      <c r="AQ200" s="14">
        <f t="shared" si="269"/>
        <v>0</v>
      </c>
      <c r="AS200" s="14">
        <f>IF($AR$2=Alapadat!$P200,Alapadat!$Q200,0)</f>
        <v>0</v>
      </c>
      <c r="AT200" s="14">
        <f>IF($AR$2=Alapadat!$P200,Alapadat!$R200,0)</f>
        <v>0</v>
      </c>
      <c r="AU200" s="14">
        <f t="shared" si="270"/>
        <v>0</v>
      </c>
      <c r="AV200" s="14">
        <f t="shared" si="271"/>
        <v>0</v>
      </c>
      <c r="AW200" s="14">
        <f t="shared" si="272"/>
        <v>0</v>
      </c>
      <c r="AX200" s="14">
        <f t="shared" si="273"/>
        <v>0</v>
      </c>
      <c r="AY200" s="14">
        <f t="shared" si="274"/>
        <v>0</v>
      </c>
      <c r="AZ200" s="14">
        <f t="shared" si="275"/>
        <v>0</v>
      </c>
      <c r="BB200" s="56">
        <f t="shared" si="276"/>
        <v>0</v>
      </c>
      <c r="BC200" s="14">
        <f>Szilv($AR$2,Eredmény!$H$3,AS200)</f>
        <v>0</v>
      </c>
      <c r="BD200" s="14">
        <f t="shared" si="277"/>
        <v>0</v>
      </c>
      <c r="BE200" s="14">
        <f t="shared" si="278"/>
        <v>0</v>
      </c>
      <c r="BG200" s="14">
        <f>IF($BF$2=Alapadat!$P200,Alapadat!$Q200,0)</f>
        <v>0</v>
      </c>
      <c r="BH200" s="14">
        <f>IF($BF$2=Alapadat!$P200,Alapadat!$R200,0)</f>
        <v>0</v>
      </c>
      <c r="BI200" s="14">
        <f t="shared" si="279"/>
        <v>0</v>
      </c>
      <c r="BJ200" s="14">
        <f t="shared" si="280"/>
        <v>0</v>
      </c>
      <c r="BK200" s="14">
        <f t="shared" si="281"/>
        <v>0</v>
      </c>
      <c r="BL200" s="14">
        <f t="shared" si="282"/>
        <v>0</v>
      </c>
      <c r="BM200" s="14">
        <f t="shared" si="283"/>
        <v>0</v>
      </c>
      <c r="BN200" s="14">
        <f t="shared" si="284"/>
        <v>0</v>
      </c>
      <c r="BP200" s="56">
        <f t="shared" si="285"/>
        <v>0</v>
      </c>
      <c r="BQ200" s="14">
        <f>Szilv($BF$2,Eredmény!$H$3,BG200)</f>
        <v>0</v>
      </c>
      <c r="BR200" s="14">
        <f t="shared" si="286"/>
        <v>0</v>
      </c>
      <c r="BS200" s="14">
        <f t="shared" si="287"/>
        <v>0</v>
      </c>
      <c r="BV200" s="14">
        <f>IF($BU$2=Alapadat!$P200,Alapadat!$Q200,0)</f>
        <v>0</v>
      </c>
      <c r="BW200" s="14">
        <f>IF($BU$2=Alapadat!$P200,Alapadat!$R200,0)</f>
        <v>0</v>
      </c>
      <c r="BX200" s="14">
        <f t="shared" si="288"/>
        <v>0</v>
      </c>
      <c r="BY200" s="14">
        <f t="shared" si="289"/>
        <v>0</v>
      </c>
      <c r="BZ200" s="14">
        <f t="shared" si="290"/>
        <v>0</v>
      </c>
      <c r="CA200" s="14">
        <f t="shared" si="291"/>
        <v>0</v>
      </c>
      <c r="CB200" s="14">
        <f t="shared" si="292"/>
        <v>0</v>
      </c>
      <c r="CC200" s="14">
        <f t="shared" si="293"/>
        <v>0</v>
      </c>
      <c r="CE200" s="56">
        <f t="shared" si="294"/>
        <v>0</v>
      </c>
      <c r="CF200" s="14">
        <f>Szilv($BU$2,Eredmény!$H$3,BV200)</f>
        <v>0</v>
      </c>
      <c r="CG200" s="14">
        <f t="shared" si="295"/>
        <v>0</v>
      </c>
      <c r="CH200" s="14">
        <f t="shared" si="296"/>
        <v>0</v>
      </c>
      <c r="CK200" s="14">
        <f>IF($CJ$2=Alapadat!$P200,Alapadat!$Q200,0)</f>
        <v>0</v>
      </c>
      <c r="CL200" s="14">
        <f>IF($CJ$2=Alapadat!$P200,Alapadat!$R200,0)</f>
        <v>0</v>
      </c>
      <c r="CM200" s="14">
        <f t="shared" si="297"/>
        <v>0</v>
      </c>
      <c r="CN200" s="14">
        <f t="shared" si="298"/>
        <v>0</v>
      </c>
      <c r="CO200" s="14">
        <f t="shared" si="299"/>
        <v>0</v>
      </c>
      <c r="CP200" s="14">
        <f t="shared" si="300"/>
        <v>0</v>
      </c>
      <c r="CQ200" s="14">
        <f t="shared" si="301"/>
        <v>0</v>
      </c>
      <c r="CR200" s="14">
        <f t="shared" si="302"/>
        <v>0</v>
      </c>
      <c r="CT200" s="56">
        <f t="shared" si="303"/>
        <v>0</v>
      </c>
      <c r="CU200" s="14">
        <f>Szilv($CJ$2,Eredmény!$H$3,CK200)</f>
        <v>0</v>
      </c>
      <c r="CV200" s="14">
        <f t="shared" si="304"/>
        <v>0</v>
      </c>
      <c r="CW200" s="14">
        <f t="shared" si="305"/>
        <v>0</v>
      </c>
      <c r="CZ200" s="14">
        <f>IF($CY$2=Alapadat!$P200,Alapadat!$Q200,0)</f>
        <v>0</v>
      </c>
      <c r="DA200" s="14">
        <f>IF($CY$2=Alapadat!$P200,Alapadat!$R200,0)</f>
        <v>0</v>
      </c>
      <c r="DB200" s="14">
        <f t="shared" si="306"/>
        <v>0</v>
      </c>
      <c r="DC200" s="14">
        <f t="shared" si="307"/>
        <v>0</v>
      </c>
      <c r="DD200" s="14">
        <f t="shared" si="308"/>
        <v>0</v>
      </c>
      <c r="DE200" s="14">
        <f t="shared" si="309"/>
        <v>0</v>
      </c>
      <c r="DF200" s="14">
        <f t="shared" si="310"/>
        <v>0</v>
      </c>
      <c r="DG200" s="14">
        <f t="shared" si="311"/>
        <v>0</v>
      </c>
      <c r="DI200" s="56">
        <f t="shared" si="312"/>
        <v>0</v>
      </c>
      <c r="DJ200" s="14">
        <f>Szilv($CY$2,Eredmény!$H$3,CZ200)</f>
        <v>0</v>
      </c>
      <c r="DK200" s="14">
        <f t="shared" si="313"/>
        <v>0</v>
      </c>
      <c r="DL200" s="14">
        <f t="shared" si="314"/>
        <v>0</v>
      </c>
      <c r="DO200" s="14">
        <f>IF($DN$2=Alapadat!$P200,Alapadat!$Q200,0)</f>
        <v>0</v>
      </c>
      <c r="DP200" s="14">
        <f>IF($DN$2=Alapadat!$P200,Alapadat!$R200,0)</f>
        <v>0</v>
      </c>
      <c r="DQ200" s="14">
        <f t="shared" si="315"/>
        <v>0</v>
      </c>
      <c r="DR200" s="14">
        <f t="shared" si="316"/>
        <v>0</v>
      </c>
      <c r="DS200" s="14">
        <f t="shared" si="317"/>
        <v>0</v>
      </c>
      <c r="DT200" s="14">
        <f t="shared" si="318"/>
        <v>0</v>
      </c>
      <c r="DU200" s="14">
        <f t="shared" si="319"/>
        <v>0</v>
      </c>
      <c r="DV200" s="14">
        <f t="shared" si="320"/>
        <v>0</v>
      </c>
      <c r="DX200" s="56">
        <f t="shared" si="321"/>
        <v>0</v>
      </c>
      <c r="DY200" s="14">
        <f>Szilv($DN$2,Eredmény!$H$3,DO200)</f>
        <v>0</v>
      </c>
      <c r="DZ200" s="14">
        <f t="shared" si="322"/>
        <v>0</v>
      </c>
      <c r="EA200" s="14">
        <f t="shared" si="323"/>
        <v>0</v>
      </c>
    </row>
    <row r="201" spans="2:131">
      <c r="B201" s="14">
        <f>IF($A$2=Alapadat!$P201,Alapadat!$Q201,0)</f>
        <v>0</v>
      </c>
      <c r="C201" s="14">
        <f>IF($A$2=Alapadat!$P201,Alapadat!$R201,0)</f>
        <v>0</v>
      </c>
      <c r="D201" s="14">
        <f t="shared" si="244"/>
        <v>0</v>
      </c>
      <c r="E201" s="14">
        <f t="shared" si="245"/>
        <v>0</v>
      </c>
      <c r="F201" s="14">
        <f t="shared" si="246"/>
        <v>0</v>
      </c>
      <c r="G201" s="14">
        <f t="shared" si="247"/>
        <v>0</v>
      </c>
      <c r="H201" s="14">
        <f t="shared" si="248"/>
        <v>0</v>
      </c>
      <c r="I201" s="14">
        <f t="shared" si="249"/>
        <v>0</v>
      </c>
      <c r="L201" s="56">
        <f t="shared" si="250"/>
        <v>0</v>
      </c>
      <c r="M201" s="14">
        <f>Szilv($A$2,Eredmény!$H$3,B201)</f>
        <v>0</v>
      </c>
      <c r="N201" s="14">
        <f t="shared" si="251"/>
        <v>0</v>
      </c>
      <c r="O201" s="14">
        <f t="shared" si="252"/>
        <v>0</v>
      </c>
      <c r="Q201" s="14">
        <f>IF($P$2=Alapadat!$P201,Alapadat!$Q201,0)</f>
        <v>0</v>
      </c>
      <c r="R201" s="14">
        <f>IF($P$2=Alapadat!$P201,Alapadat!$R201,0)</f>
        <v>0</v>
      </c>
      <c r="S201" s="14">
        <f t="shared" si="253"/>
        <v>0</v>
      </c>
      <c r="T201" s="14">
        <f t="shared" si="254"/>
        <v>0</v>
      </c>
      <c r="U201" s="14">
        <f t="shared" si="255"/>
        <v>0</v>
      </c>
      <c r="V201" s="14">
        <f t="shared" si="256"/>
        <v>0</v>
      </c>
      <c r="W201" s="14">
        <f t="shared" si="257"/>
        <v>0</v>
      </c>
      <c r="X201" s="14">
        <f t="shared" si="258"/>
        <v>0</v>
      </c>
      <c r="Z201" s="56">
        <f t="shared" si="243"/>
        <v>0</v>
      </c>
      <c r="AA201" s="14">
        <f>Szilv($P$2,Eredmény!$H$3,Q201)</f>
        <v>0</v>
      </c>
      <c r="AB201" s="14">
        <f t="shared" si="259"/>
        <v>0</v>
      </c>
      <c r="AC201" s="14">
        <f t="shared" si="260"/>
        <v>0</v>
      </c>
      <c r="AE201" s="14">
        <f>IF($AD$2=Alapadat!$P201,Alapadat!$Q201,0)</f>
        <v>0</v>
      </c>
      <c r="AF201" s="14">
        <f>IF($AD$2=Alapadat!$P201,Alapadat!$R201,0)</f>
        <v>0</v>
      </c>
      <c r="AG201" s="14">
        <f t="shared" si="261"/>
        <v>0</v>
      </c>
      <c r="AH201" s="14">
        <f t="shared" si="262"/>
        <v>0</v>
      </c>
      <c r="AI201" s="14">
        <f t="shared" si="263"/>
        <v>0</v>
      </c>
      <c r="AJ201" s="14">
        <f t="shared" si="264"/>
        <v>0</v>
      </c>
      <c r="AK201" s="14">
        <f t="shared" si="265"/>
        <v>0</v>
      </c>
      <c r="AL201" s="14">
        <f t="shared" si="266"/>
        <v>0</v>
      </c>
      <c r="AN201" s="56">
        <f t="shared" si="267"/>
        <v>0</v>
      </c>
      <c r="AO201" s="14">
        <f>Szilv($AD$2,Eredmény!$H$3,AE201)</f>
        <v>0</v>
      </c>
      <c r="AP201" s="14">
        <f t="shared" si="268"/>
        <v>0</v>
      </c>
      <c r="AQ201" s="14">
        <f t="shared" si="269"/>
        <v>0</v>
      </c>
      <c r="AS201" s="14">
        <f>IF($AR$2=Alapadat!$P201,Alapadat!$Q201,0)</f>
        <v>0</v>
      </c>
      <c r="AT201" s="14">
        <f>IF($AR$2=Alapadat!$P201,Alapadat!$R201,0)</f>
        <v>0</v>
      </c>
      <c r="AU201" s="14">
        <f t="shared" si="270"/>
        <v>0</v>
      </c>
      <c r="AV201" s="14">
        <f t="shared" si="271"/>
        <v>0</v>
      </c>
      <c r="AW201" s="14">
        <f t="shared" si="272"/>
        <v>0</v>
      </c>
      <c r="AX201" s="14">
        <f t="shared" si="273"/>
        <v>0</v>
      </c>
      <c r="AY201" s="14">
        <f t="shared" si="274"/>
        <v>0</v>
      </c>
      <c r="AZ201" s="14">
        <f t="shared" si="275"/>
        <v>0</v>
      </c>
      <c r="BB201" s="56">
        <f t="shared" si="276"/>
        <v>0</v>
      </c>
      <c r="BC201" s="14">
        <f>Szilv($AR$2,Eredmény!$H$3,AS201)</f>
        <v>0</v>
      </c>
      <c r="BD201" s="14">
        <f t="shared" si="277"/>
        <v>0</v>
      </c>
      <c r="BE201" s="14">
        <f t="shared" si="278"/>
        <v>0</v>
      </c>
      <c r="BG201" s="14">
        <f>IF($BF$2=Alapadat!$P201,Alapadat!$Q201,0)</f>
        <v>0</v>
      </c>
      <c r="BH201" s="14">
        <f>IF($BF$2=Alapadat!$P201,Alapadat!$R201,0)</f>
        <v>0</v>
      </c>
      <c r="BI201" s="14">
        <f t="shared" si="279"/>
        <v>0</v>
      </c>
      <c r="BJ201" s="14">
        <f t="shared" si="280"/>
        <v>0</v>
      </c>
      <c r="BK201" s="14">
        <f t="shared" si="281"/>
        <v>0</v>
      </c>
      <c r="BL201" s="14">
        <f t="shared" si="282"/>
        <v>0</v>
      </c>
      <c r="BM201" s="14">
        <f t="shared" si="283"/>
        <v>0</v>
      </c>
      <c r="BN201" s="14">
        <f t="shared" si="284"/>
        <v>0</v>
      </c>
      <c r="BP201" s="56">
        <f t="shared" si="285"/>
        <v>0</v>
      </c>
      <c r="BQ201" s="14">
        <f>Szilv($BF$2,Eredmény!$H$3,BG201)</f>
        <v>0</v>
      </c>
      <c r="BR201" s="14">
        <f t="shared" si="286"/>
        <v>0</v>
      </c>
      <c r="BS201" s="14">
        <f t="shared" si="287"/>
        <v>0</v>
      </c>
      <c r="BV201" s="14">
        <f>IF($BU$2=Alapadat!$P201,Alapadat!$Q201,0)</f>
        <v>0</v>
      </c>
      <c r="BW201" s="14">
        <f>IF($BU$2=Alapadat!$P201,Alapadat!$R201,0)</f>
        <v>0</v>
      </c>
      <c r="BX201" s="14">
        <f t="shared" si="288"/>
        <v>0</v>
      </c>
      <c r="BY201" s="14">
        <f t="shared" si="289"/>
        <v>0</v>
      </c>
      <c r="BZ201" s="14">
        <f t="shared" si="290"/>
        <v>0</v>
      </c>
      <c r="CA201" s="14">
        <f t="shared" si="291"/>
        <v>0</v>
      </c>
      <c r="CB201" s="14">
        <f t="shared" si="292"/>
        <v>0</v>
      </c>
      <c r="CC201" s="14">
        <f t="shared" si="293"/>
        <v>0</v>
      </c>
      <c r="CE201" s="56">
        <f t="shared" si="294"/>
        <v>0</v>
      </c>
      <c r="CF201" s="14">
        <f>Szilv($BU$2,Eredmény!$H$3,BV201)</f>
        <v>0</v>
      </c>
      <c r="CG201" s="14">
        <f t="shared" si="295"/>
        <v>0</v>
      </c>
      <c r="CH201" s="14">
        <f t="shared" si="296"/>
        <v>0</v>
      </c>
      <c r="CK201" s="14">
        <f>IF($CJ$2=Alapadat!$P201,Alapadat!$Q201,0)</f>
        <v>0</v>
      </c>
      <c r="CL201" s="14">
        <f>IF($CJ$2=Alapadat!$P201,Alapadat!$R201,0)</f>
        <v>0</v>
      </c>
      <c r="CM201" s="14">
        <f t="shared" si="297"/>
        <v>0</v>
      </c>
      <c r="CN201" s="14">
        <f t="shared" si="298"/>
        <v>0</v>
      </c>
      <c r="CO201" s="14">
        <f t="shared" si="299"/>
        <v>0</v>
      </c>
      <c r="CP201" s="14">
        <f t="shared" si="300"/>
        <v>0</v>
      </c>
      <c r="CQ201" s="14">
        <f t="shared" si="301"/>
        <v>0</v>
      </c>
      <c r="CR201" s="14">
        <f t="shared" si="302"/>
        <v>0</v>
      </c>
      <c r="CT201" s="56">
        <f t="shared" si="303"/>
        <v>0</v>
      </c>
      <c r="CU201" s="14">
        <f>Szilv($CJ$2,Eredmény!$H$3,CK201)</f>
        <v>0</v>
      </c>
      <c r="CV201" s="14">
        <f t="shared" si="304"/>
        <v>0</v>
      </c>
      <c r="CW201" s="14">
        <f t="shared" si="305"/>
        <v>0</v>
      </c>
      <c r="CZ201" s="14">
        <f>IF($CY$2=Alapadat!$P201,Alapadat!$Q201,0)</f>
        <v>0</v>
      </c>
      <c r="DA201" s="14">
        <f>IF($CY$2=Alapadat!$P201,Alapadat!$R201,0)</f>
        <v>0</v>
      </c>
      <c r="DB201" s="14">
        <f t="shared" si="306"/>
        <v>0</v>
      </c>
      <c r="DC201" s="14">
        <f t="shared" si="307"/>
        <v>0</v>
      </c>
      <c r="DD201" s="14">
        <f t="shared" si="308"/>
        <v>0</v>
      </c>
      <c r="DE201" s="14">
        <f t="shared" si="309"/>
        <v>0</v>
      </c>
      <c r="DF201" s="14">
        <f t="shared" si="310"/>
        <v>0</v>
      </c>
      <c r="DG201" s="14">
        <f t="shared" si="311"/>
        <v>0</v>
      </c>
      <c r="DI201" s="56">
        <f t="shared" si="312"/>
        <v>0</v>
      </c>
      <c r="DJ201" s="14">
        <f>Szilv($CY$2,Eredmény!$H$3,CZ201)</f>
        <v>0</v>
      </c>
      <c r="DK201" s="14">
        <f t="shared" si="313"/>
        <v>0</v>
      </c>
      <c r="DL201" s="14">
        <f t="shared" si="314"/>
        <v>0</v>
      </c>
      <c r="DO201" s="14">
        <f>IF($DN$2=Alapadat!$P201,Alapadat!$Q201,0)</f>
        <v>0</v>
      </c>
      <c r="DP201" s="14">
        <f>IF($DN$2=Alapadat!$P201,Alapadat!$R201,0)</f>
        <v>0</v>
      </c>
      <c r="DQ201" s="14">
        <f t="shared" si="315"/>
        <v>0</v>
      </c>
      <c r="DR201" s="14">
        <f t="shared" si="316"/>
        <v>0</v>
      </c>
      <c r="DS201" s="14">
        <f t="shared" si="317"/>
        <v>0</v>
      </c>
      <c r="DT201" s="14">
        <f t="shared" si="318"/>
        <v>0</v>
      </c>
      <c r="DU201" s="14">
        <f t="shared" si="319"/>
        <v>0</v>
      </c>
      <c r="DV201" s="14">
        <f t="shared" si="320"/>
        <v>0</v>
      </c>
      <c r="DX201" s="56">
        <f t="shared" si="321"/>
        <v>0</v>
      </c>
      <c r="DY201" s="14">
        <f>Szilv($DN$2,Eredmény!$H$3,DO201)</f>
        <v>0</v>
      </c>
      <c r="DZ201" s="14">
        <f t="shared" si="322"/>
        <v>0</v>
      </c>
      <c r="EA201" s="14">
        <f t="shared" si="323"/>
        <v>0</v>
      </c>
    </row>
    <row r="202" spans="2:131">
      <c r="B202" s="14">
        <f>IF($A$2=Alapadat!$P202,Alapadat!$Q202,0)</f>
        <v>0</v>
      </c>
      <c r="C202" s="14">
        <f>IF($A$2=Alapadat!$P202,Alapadat!$R202,0)</f>
        <v>0</v>
      </c>
      <c r="D202" s="14">
        <f t="shared" si="244"/>
        <v>0</v>
      </c>
      <c r="E202" s="14">
        <f t="shared" si="245"/>
        <v>0</v>
      </c>
      <c r="F202" s="14">
        <f t="shared" si="246"/>
        <v>0</v>
      </c>
      <c r="G202" s="14">
        <f t="shared" si="247"/>
        <v>0</v>
      </c>
      <c r="H202" s="14">
        <f t="shared" si="248"/>
        <v>0</v>
      </c>
      <c r="I202" s="14">
        <f t="shared" si="249"/>
        <v>0</v>
      </c>
      <c r="L202" s="56">
        <f t="shared" si="250"/>
        <v>0</v>
      </c>
      <c r="M202" s="14">
        <f>Szilv($A$2,Eredmény!$H$3,B202)</f>
        <v>0</v>
      </c>
      <c r="N202" s="14">
        <f t="shared" si="251"/>
        <v>0</v>
      </c>
      <c r="O202" s="14">
        <f t="shared" si="252"/>
        <v>0</v>
      </c>
      <c r="Q202" s="14">
        <f>IF($P$2=Alapadat!$P202,Alapadat!$Q202,0)</f>
        <v>0</v>
      </c>
      <c r="R202" s="14">
        <f>IF($P$2=Alapadat!$P202,Alapadat!$R202,0)</f>
        <v>0</v>
      </c>
      <c r="S202" s="14">
        <f t="shared" si="253"/>
        <v>0</v>
      </c>
      <c r="T202" s="14">
        <f t="shared" si="254"/>
        <v>0</v>
      </c>
      <c r="U202" s="14">
        <f t="shared" si="255"/>
        <v>0</v>
      </c>
      <c r="V202" s="14">
        <f t="shared" si="256"/>
        <v>0</v>
      </c>
      <c r="W202" s="14">
        <f t="shared" si="257"/>
        <v>0</v>
      </c>
      <c r="X202" s="14">
        <f t="shared" si="258"/>
        <v>0</v>
      </c>
      <c r="Z202" s="56">
        <f t="shared" si="243"/>
        <v>0</v>
      </c>
      <c r="AA202" s="14">
        <f>Szilv($P$2,Eredmény!$H$3,Q202)</f>
        <v>0</v>
      </c>
      <c r="AB202" s="14">
        <f t="shared" si="259"/>
        <v>0</v>
      </c>
      <c r="AC202" s="14">
        <f t="shared" si="260"/>
        <v>0</v>
      </c>
      <c r="AE202" s="14">
        <f>IF($AD$2=Alapadat!$P202,Alapadat!$Q202,0)</f>
        <v>0</v>
      </c>
      <c r="AF202" s="14">
        <f>IF($AD$2=Alapadat!$P202,Alapadat!$R202,0)</f>
        <v>0</v>
      </c>
      <c r="AG202" s="14">
        <f t="shared" si="261"/>
        <v>0</v>
      </c>
      <c r="AH202" s="14">
        <f t="shared" si="262"/>
        <v>0</v>
      </c>
      <c r="AI202" s="14">
        <f t="shared" si="263"/>
        <v>0</v>
      </c>
      <c r="AJ202" s="14">
        <f t="shared" si="264"/>
        <v>0</v>
      </c>
      <c r="AK202" s="14">
        <f t="shared" si="265"/>
        <v>0</v>
      </c>
      <c r="AL202" s="14">
        <f t="shared" si="266"/>
        <v>0</v>
      </c>
      <c r="AN202" s="56">
        <f t="shared" si="267"/>
        <v>0</v>
      </c>
      <c r="AO202" s="14">
        <f>Szilv($AD$2,Eredmény!$H$3,AE202)</f>
        <v>0</v>
      </c>
      <c r="AP202" s="14">
        <f t="shared" si="268"/>
        <v>0</v>
      </c>
      <c r="AQ202" s="14">
        <f t="shared" si="269"/>
        <v>0</v>
      </c>
      <c r="AS202" s="14">
        <f>IF($AR$2=Alapadat!$P202,Alapadat!$Q202,0)</f>
        <v>0</v>
      </c>
      <c r="AT202" s="14">
        <f>IF($AR$2=Alapadat!$P202,Alapadat!$R202,0)</f>
        <v>0</v>
      </c>
      <c r="AU202" s="14">
        <f t="shared" si="270"/>
        <v>0</v>
      </c>
      <c r="AV202" s="14">
        <f t="shared" si="271"/>
        <v>0</v>
      </c>
      <c r="AW202" s="14">
        <f t="shared" si="272"/>
        <v>0</v>
      </c>
      <c r="AX202" s="14">
        <f t="shared" si="273"/>
        <v>0</v>
      </c>
      <c r="AY202" s="14">
        <f t="shared" si="274"/>
        <v>0</v>
      </c>
      <c r="AZ202" s="14">
        <f t="shared" si="275"/>
        <v>0</v>
      </c>
      <c r="BB202" s="56">
        <f t="shared" si="276"/>
        <v>0</v>
      </c>
      <c r="BC202" s="14">
        <f>Szilv($AR$2,Eredmény!$H$3,AS202)</f>
        <v>0</v>
      </c>
      <c r="BD202" s="14">
        <f t="shared" si="277"/>
        <v>0</v>
      </c>
      <c r="BE202" s="14">
        <f t="shared" si="278"/>
        <v>0</v>
      </c>
      <c r="BG202" s="14">
        <f>IF($BF$2=Alapadat!$P202,Alapadat!$Q202,0)</f>
        <v>0</v>
      </c>
      <c r="BH202" s="14">
        <f>IF($BF$2=Alapadat!$P202,Alapadat!$R202,0)</f>
        <v>0</v>
      </c>
      <c r="BI202" s="14">
        <f t="shared" si="279"/>
        <v>0</v>
      </c>
      <c r="BJ202" s="14">
        <f t="shared" si="280"/>
        <v>0</v>
      </c>
      <c r="BK202" s="14">
        <f t="shared" si="281"/>
        <v>0</v>
      </c>
      <c r="BL202" s="14">
        <f t="shared" si="282"/>
        <v>0</v>
      </c>
      <c r="BM202" s="14">
        <f t="shared" si="283"/>
        <v>0</v>
      </c>
      <c r="BN202" s="14">
        <f t="shared" si="284"/>
        <v>0</v>
      </c>
      <c r="BP202" s="56">
        <f t="shared" si="285"/>
        <v>0</v>
      </c>
      <c r="BQ202" s="14">
        <f>Szilv($BF$2,Eredmény!$H$3,BG202)</f>
        <v>0</v>
      </c>
      <c r="BR202" s="14">
        <f t="shared" si="286"/>
        <v>0</v>
      </c>
      <c r="BS202" s="14">
        <f t="shared" si="287"/>
        <v>0</v>
      </c>
      <c r="BV202" s="14">
        <f>IF($BU$2=Alapadat!$P202,Alapadat!$Q202,0)</f>
        <v>0</v>
      </c>
      <c r="BW202" s="14">
        <f>IF($BU$2=Alapadat!$P202,Alapadat!$R202,0)</f>
        <v>0</v>
      </c>
      <c r="BX202" s="14">
        <f t="shared" si="288"/>
        <v>0</v>
      </c>
      <c r="BY202" s="14">
        <f t="shared" si="289"/>
        <v>0</v>
      </c>
      <c r="BZ202" s="14">
        <f t="shared" si="290"/>
        <v>0</v>
      </c>
      <c r="CA202" s="14">
        <f t="shared" si="291"/>
        <v>0</v>
      </c>
      <c r="CB202" s="14">
        <f t="shared" si="292"/>
        <v>0</v>
      </c>
      <c r="CC202" s="14">
        <f t="shared" si="293"/>
        <v>0</v>
      </c>
      <c r="CE202" s="56">
        <f t="shared" si="294"/>
        <v>0</v>
      </c>
      <c r="CF202" s="14">
        <f>Szilv($BU$2,Eredmény!$H$3,BV202)</f>
        <v>0</v>
      </c>
      <c r="CG202" s="14">
        <f t="shared" si="295"/>
        <v>0</v>
      </c>
      <c r="CH202" s="14">
        <f t="shared" si="296"/>
        <v>0</v>
      </c>
      <c r="CK202" s="14">
        <f>IF($CJ$2=Alapadat!$P202,Alapadat!$Q202,0)</f>
        <v>0</v>
      </c>
      <c r="CL202" s="14">
        <f>IF($CJ$2=Alapadat!$P202,Alapadat!$R202,0)</f>
        <v>0</v>
      </c>
      <c r="CM202" s="14">
        <f t="shared" si="297"/>
        <v>0</v>
      </c>
      <c r="CN202" s="14">
        <f t="shared" si="298"/>
        <v>0</v>
      </c>
      <c r="CO202" s="14">
        <f t="shared" si="299"/>
        <v>0</v>
      </c>
      <c r="CP202" s="14">
        <f t="shared" si="300"/>
        <v>0</v>
      </c>
      <c r="CQ202" s="14">
        <f t="shared" si="301"/>
        <v>0</v>
      </c>
      <c r="CR202" s="14">
        <f t="shared" si="302"/>
        <v>0</v>
      </c>
      <c r="CT202" s="56">
        <f t="shared" si="303"/>
        <v>0</v>
      </c>
      <c r="CU202" s="14">
        <f>Szilv($CJ$2,Eredmény!$H$3,CK202)</f>
        <v>0</v>
      </c>
      <c r="CV202" s="14">
        <f t="shared" si="304"/>
        <v>0</v>
      </c>
      <c r="CW202" s="14">
        <f t="shared" si="305"/>
        <v>0</v>
      </c>
      <c r="CZ202" s="14">
        <f>IF($CY$2=Alapadat!$P202,Alapadat!$Q202,0)</f>
        <v>0</v>
      </c>
      <c r="DA202" s="14">
        <f>IF($CY$2=Alapadat!$P202,Alapadat!$R202,0)</f>
        <v>0</v>
      </c>
      <c r="DB202" s="14">
        <f t="shared" si="306"/>
        <v>0</v>
      </c>
      <c r="DC202" s="14">
        <f t="shared" si="307"/>
        <v>0</v>
      </c>
      <c r="DD202" s="14">
        <f t="shared" si="308"/>
        <v>0</v>
      </c>
      <c r="DE202" s="14">
        <f t="shared" si="309"/>
        <v>0</v>
      </c>
      <c r="DF202" s="14">
        <f t="shared" si="310"/>
        <v>0</v>
      </c>
      <c r="DG202" s="14">
        <f t="shared" si="311"/>
        <v>0</v>
      </c>
      <c r="DI202" s="56">
        <f t="shared" si="312"/>
        <v>0</v>
      </c>
      <c r="DJ202" s="14">
        <f>Szilv($CY$2,Eredmény!$H$3,CZ202)</f>
        <v>0</v>
      </c>
      <c r="DK202" s="14">
        <f t="shared" si="313"/>
        <v>0</v>
      </c>
      <c r="DL202" s="14">
        <f t="shared" si="314"/>
        <v>0</v>
      </c>
      <c r="DO202" s="14">
        <f>IF($DN$2=Alapadat!$P202,Alapadat!$Q202,0)</f>
        <v>0</v>
      </c>
      <c r="DP202" s="14">
        <f>IF($DN$2=Alapadat!$P202,Alapadat!$R202,0)</f>
        <v>0</v>
      </c>
      <c r="DQ202" s="14">
        <f t="shared" si="315"/>
        <v>0</v>
      </c>
      <c r="DR202" s="14">
        <f t="shared" si="316"/>
        <v>0</v>
      </c>
      <c r="DS202" s="14">
        <f t="shared" si="317"/>
        <v>0</v>
      </c>
      <c r="DT202" s="14">
        <f t="shared" si="318"/>
        <v>0</v>
      </c>
      <c r="DU202" s="14">
        <f t="shared" si="319"/>
        <v>0</v>
      </c>
      <c r="DV202" s="14">
        <f t="shared" si="320"/>
        <v>0</v>
      </c>
      <c r="DX202" s="56">
        <f t="shared" si="321"/>
        <v>0</v>
      </c>
      <c r="DY202" s="14">
        <f>Szilv($DN$2,Eredmény!$H$3,DO202)</f>
        <v>0</v>
      </c>
      <c r="DZ202" s="14">
        <f t="shared" si="322"/>
        <v>0</v>
      </c>
      <c r="EA202" s="14">
        <f t="shared" si="323"/>
        <v>0</v>
      </c>
    </row>
    <row r="203" spans="2:131">
      <c r="B203" s="14">
        <f>IF($A$2=Alapadat!$P203,Alapadat!$Q203,0)</f>
        <v>0</v>
      </c>
      <c r="C203" s="14">
        <f>IF($A$2=Alapadat!$P203,Alapadat!$R203,0)</f>
        <v>0</v>
      </c>
      <c r="D203" s="14">
        <f t="shared" si="244"/>
        <v>0</v>
      </c>
      <c r="E203" s="14">
        <f t="shared" si="245"/>
        <v>0</v>
      </c>
      <c r="F203" s="14">
        <f t="shared" si="246"/>
        <v>0</v>
      </c>
      <c r="G203" s="14">
        <f t="shared" si="247"/>
        <v>0</v>
      </c>
      <c r="H203" s="14">
        <f t="shared" si="248"/>
        <v>0</v>
      </c>
      <c r="I203" s="14">
        <f t="shared" si="249"/>
        <v>0</v>
      </c>
      <c r="L203" s="56">
        <f t="shared" si="250"/>
        <v>0</v>
      </c>
      <c r="M203" s="14">
        <f>Szilv($A$2,Eredmény!$H$3,B203)</f>
        <v>0</v>
      </c>
      <c r="N203" s="14">
        <f t="shared" si="251"/>
        <v>0</v>
      </c>
      <c r="O203" s="14">
        <f t="shared" si="252"/>
        <v>0</v>
      </c>
      <c r="Q203" s="14">
        <f>IF($P$2=Alapadat!$P203,Alapadat!$Q203,0)</f>
        <v>0</v>
      </c>
      <c r="R203" s="14">
        <f>IF($P$2=Alapadat!$P203,Alapadat!$R203,0)</f>
        <v>0</v>
      </c>
      <c r="S203" s="14">
        <f t="shared" si="253"/>
        <v>0</v>
      </c>
      <c r="T203" s="14">
        <f t="shared" si="254"/>
        <v>0</v>
      </c>
      <c r="U203" s="14">
        <f t="shared" si="255"/>
        <v>0</v>
      </c>
      <c r="V203" s="14">
        <f t="shared" si="256"/>
        <v>0</v>
      </c>
      <c r="W203" s="14">
        <f t="shared" si="257"/>
        <v>0</v>
      </c>
      <c r="X203" s="14">
        <f t="shared" si="258"/>
        <v>0</v>
      </c>
      <c r="Z203" s="56">
        <f t="shared" si="243"/>
        <v>0</v>
      </c>
      <c r="AA203" s="14">
        <f>Szilv($P$2,Eredmény!$H$3,Q203)</f>
        <v>0</v>
      </c>
      <c r="AB203" s="14">
        <f t="shared" si="259"/>
        <v>0</v>
      </c>
      <c r="AC203" s="14">
        <f t="shared" si="260"/>
        <v>0</v>
      </c>
      <c r="AE203" s="14">
        <f>IF($AD$2=Alapadat!$P203,Alapadat!$Q203,0)</f>
        <v>0</v>
      </c>
      <c r="AF203" s="14">
        <f>IF($AD$2=Alapadat!$P203,Alapadat!$R203,0)</f>
        <v>0</v>
      </c>
      <c r="AG203" s="14">
        <f t="shared" si="261"/>
        <v>0</v>
      </c>
      <c r="AH203" s="14">
        <f t="shared" si="262"/>
        <v>0</v>
      </c>
      <c r="AI203" s="14">
        <f t="shared" si="263"/>
        <v>0</v>
      </c>
      <c r="AJ203" s="14">
        <f t="shared" si="264"/>
        <v>0</v>
      </c>
      <c r="AK203" s="14">
        <f t="shared" si="265"/>
        <v>0</v>
      </c>
      <c r="AL203" s="14">
        <f t="shared" si="266"/>
        <v>0</v>
      </c>
      <c r="AN203" s="56">
        <f t="shared" si="267"/>
        <v>0</v>
      </c>
      <c r="AO203" s="14">
        <f>Szilv($AD$2,Eredmény!$H$3,AE203)</f>
        <v>0</v>
      </c>
      <c r="AP203" s="14">
        <f t="shared" si="268"/>
        <v>0</v>
      </c>
      <c r="AQ203" s="14">
        <f t="shared" si="269"/>
        <v>0</v>
      </c>
      <c r="AS203" s="14">
        <f>IF($AR$2=Alapadat!$P203,Alapadat!$Q203,0)</f>
        <v>0</v>
      </c>
      <c r="AT203" s="14">
        <f>IF($AR$2=Alapadat!$P203,Alapadat!$R203,0)</f>
        <v>0</v>
      </c>
      <c r="AU203" s="14">
        <f t="shared" si="270"/>
        <v>0</v>
      </c>
      <c r="AV203" s="14">
        <f t="shared" si="271"/>
        <v>0</v>
      </c>
      <c r="AW203" s="14">
        <f t="shared" si="272"/>
        <v>0</v>
      </c>
      <c r="AX203" s="14">
        <f t="shared" si="273"/>
        <v>0</v>
      </c>
      <c r="AY203" s="14">
        <f t="shared" si="274"/>
        <v>0</v>
      </c>
      <c r="AZ203" s="14">
        <f t="shared" si="275"/>
        <v>0</v>
      </c>
      <c r="BB203" s="56">
        <f t="shared" si="276"/>
        <v>0</v>
      </c>
      <c r="BC203" s="14">
        <f>Szilv($AR$2,Eredmény!$H$3,AS203)</f>
        <v>0</v>
      </c>
      <c r="BD203" s="14">
        <f t="shared" si="277"/>
        <v>0</v>
      </c>
      <c r="BE203" s="14">
        <f t="shared" si="278"/>
        <v>0</v>
      </c>
      <c r="BG203" s="14">
        <f>IF($BF$2=Alapadat!$P203,Alapadat!$Q203,0)</f>
        <v>0</v>
      </c>
      <c r="BH203" s="14">
        <f>IF($BF$2=Alapadat!$P203,Alapadat!$R203,0)</f>
        <v>0</v>
      </c>
      <c r="BI203" s="14">
        <f t="shared" si="279"/>
        <v>0</v>
      </c>
      <c r="BJ203" s="14">
        <f t="shared" si="280"/>
        <v>0</v>
      </c>
      <c r="BK203" s="14">
        <f t="shared" si="281"/>
        <v>0</v>
      </c>
      <c r="BL203" s="14">
        <f t="shared" si="282"/>
        <v>0</v>
      </c>
      <c r="BM203" s="14">
        <f t="shared" si="283"/>
        <v>0</v>
      </c>
      <c r="BN203" s="14">
        <f t="shared" si="284"/>
        <v>0</v>
      </c>
      <c r="BP203" s="56">
        <f t="shared" si="285"/>
        <v>0</v>
      </c>
      <c r="BQ203" s="14">
        <f>Szilv($BF$2,Eredmény!$H$3,BG203)</f>
        <v>0</v>
      </c>
      <c r="BR203" s="14">
        <f t="shared" si="286"/>
        <v>0</v>
      </c>
      <c r="BS203" s="14">
        <f t="shared" si="287"/>
        <v>0</v>
      </c>
      <c r="BV203" s="14">
        <f>IF($BU$2=Alapadat!$P203,Alapadat!$Q203,0)</f>
        <v>0</v>
      </c>
      <c r="BW203" s="14">
        <f>IF($BU$2=Alapadat!$P203,Alapadat!$R203,0)</f>
        <v>0</v>
      </c>
      <c r="BX203" s="14">
        <f t="shared" si="288"/>
        <v>0</v>
      </c>
      <c r="BY203" s="14">
        <f t="shared" si="289"/>
        <v>0</v>
      </c>
      <c r="BZ203" s="14">
        <f t="shared" si="290"/>
        <v>0</v>
      </c>
      <c r="CA203" s="14">
        <f t="shared" si="291"/>
        <v>0</v>
      </c>
      <c r="CB203" s="14">
        <f t="shared" si="292"/>
        <v>0</v>
      </c>
      <c r="CC203" s="14">
        <f t="shared" si="293"/>
        <v>0</v>
      </c>
      <c r="CE203" s="56">
        <f t="shared" si="294"/>
        <v>0</v>
      </c>
      <c r="CF203" s="14">
        <f>Szilv($BU$2,Eredmény!$H$3,BV203)</f>
        <v>0</v>
      </c>
      <c r="CG203" s="14">
        <f t="shared" si="295"/>
        <v>0</v>
      </c>
      <c r="CH203" s="14">
        <f t="shared" si="296"/>
        <v>0</v>
      </c>
      <c r="CK203" s="14">
        <f>IF($CJ$2=Alapadat!$P203,Alapadat!$Q203,0)</f>
        <v>0</v>
      </c>
      <c r="CL203" s="14">
        <f>IF($CJ$2=Alapadat!$P203,Alapadat!$R203,0)</f>
        <v>0</v>
      </c>
      <c r="CM203" s="14">
        <f t="shared" si="297"/>
        <v>0</v>
      </c>
      <c r="CN203" s="14">
        <f t="shared" si="298"/>
        <v>0</v>
      </c>
      <c r="CO203" s="14">
        <f t="shared" si="299"/>
        <v>0</v>
      </c>
      <c r="CP203" s="14">
        <f t="shared" si="300"/>
        <v>0</v>
      </c>
      <c r="CQ203" s="14">
        <f t="shared" si="301"/>
        <v>0</v>
      </c>
      <c r="CR203" s="14">
        <f t="shared" si="302"/>
        <v>0</v>
      </c>
      <c r="CT203" s="56">
        <f t="shared" si="303"/>
        <v>0</v>
      </c>
      <c r="CU203" s="14">
        <f>Szilv($CJ$2,Eredmény!$H$3,CK203)</f>
        <v>0</v>
      </c>
      <c r="CV203" s="14">
        <f t="shared" si="304"/>
        <v>0</v>
      </c>
      <c r="CW203" s="14">
        <f t="shared" si="305"/>
        <v>0</v>
      </c>
      <c r="CZ203" s="14">
        <f>IF($CY$2=Alapadat!$P203,Alapadat!$Q203,0)</f>
        <v>0</v>
      </c>
      <c r="DA203" s="14">
        <f>IF($CY$2=Alapadat!$P203,Alapadat!$R203,0)</f>
        <v>0</v>
      </c>
      <c r="DB203" s="14">
        <f t="shared" si="306"/>
        <v>0</v>
      </c>
      <c r="DC203" s="14">
        <f t="shared" si="307"/>
        <v>0</v>
      </c>
      <c r="DD203" s="14">
        <f t="shared" si="308"/>
        <v>0</v>
      </c>
      <c r="DE203" s="14">
        <f t="shared" si="309"/>
        <v>0</v>
      </c>
      <c r="DF203" s="14">
        <f t="shared" si="310"/>
        <v>0</v>
      </c>
      <c r="DG203" s="14">
        <f t="shared" si="311"/>
        <v>0</v>
      </c>
      <c r="DI203" s="56">
        <f t="shared" si="312"/>
        <v>0</v>
      </c>
      <c r="DJ203" s="14">
        <f>Szilv($CY$2,Eredmény!$H$3,CZ203)</f>
        <v>0</v>
      </c>
      <c r="DK203" s="14">
        <f t="shared" si="313"/>
        <v>0</v>
      </c>
      <c r="DL203" s="14">
        <f t="shared" si="314"/>
        <v>0</v>
      </c>
      <c r="DO203" s="14">
        <f>IF($DN$2=Alapadat!$P203,Alapadat!$Q203,0)</f>
        <v>0</v>
      </c>
      <c r="DP203" s="14">
        <f>IF($DN$2=Alapadat!$P203,Alapadat!$R203,0)</f>
        <v>0</v>
      </c>
      <c r="DQ203" s="14">
        <f t="shared" si="315"/>
        <v>0</v>
      </c>
      <c r="DR203" s="14">
        <f t="shared" si="316"/>
        <v>0</v>
      </c>
      <c r="DS203" s="14">
        <f t="shared" si="317"/>
        <v>0</v>
      </c>
      <c r="DT203" s="14">
        <f t="shared" si="318"/>
        <v>0</v>
      </c>
      <c r="DU203" s="14">
        <f t="shared" si="319"/>
        <v>0</v>
      </c>
      <c r="DV203" s="14">
        <f t="shared" si="320"/>
        <v>0</v>
      </c>
      <c r="DX203" s="56">
        <f t="shared" si="321"/>
        <v>0</v>
      </c>
      <c r="DY203" s="14">
        <f>Szilv($DN$2,Eredmény!$H$3,DO203)</f>
        <v>0</v>
      </c>
      <c r="DZ203" s="14">
        <f t="shared" si="322"/>
        <v>0</v>
      </c>
      <c r="EA203" s="14">
        <f t="shared" si="323"/>
        <v>0</v>
      </c>
    </row>
    <row r="204" spans="2:131">
      <c r="B204" s="14">
        <f>IF($A$2=Alapadat!$P204,Alapadat!$Q204,0)</f>
        <v>0</v>
      </c>
      <c r="C204" s="14">
        <f>IF($A$2=Alapadat!$P204,Alapadat!$R204,0)</f>
        <v>0</v>
      </c>
      <c r="D204" s="14">
        <f t="shared" si="244"/>
        <v>0</v>
      </c>
      <c r="E204" s="14">
        <f t="shared" si="245"/>
        <v>0</v>
      </c>
      <c r="F204" s="14">
        <f t="shared" si="246"/>
        <v>0</v>
      </c>
      <c r="G204" s="14">
        <f t="shared" si="247"/>
        <v>0</v>
      </c>
      <c r="H204" s="14">
        <f t="shared" si="248"/>
        <v>0</v>
      </c>
      <c r="I204" s="14">
        <f t="shared" si="249"/>
        <v>0</v>
      </c>
      <c r="L204" s="56">
        <f t="shared" si="250"/>
        <v>0</v>
      </c>
      <c r="M204" s="14">
        <f>Szilv($A$2,Eredmény!$H$3,B204)</f>
        <v>0</v>
      </c>
      <c r="N204" s="14">
        <f t="shared" si="251"/>
        <v>0</v>
      </c>
      <c r="O204" s="14">
        <f t="shared" si="252"/>
        <v>0</v>
      </c>
      <c r="Q204" s="14">
        <f>IF($P$2=Alapadat!$P204,Alapadat!$Q204,0)</f>
        <v>0</v>
      </c>
      <c r="R204" s="14">
        <f>IF($P$2=Alapadat!$P204,Alapadat!$R204,0)</f>
        <v>0</v>
      </c>
      <c r="S204" s="14">
        <f t="shared" si="253"/>
        <v>0</v>
      </c>
      <c r="T204" s="14">
        <f t="shared" si="254"/>
        <v>0</v>
      </c>
      <c r="U204" s="14">
        <f t="shared" si="255"/>
        <v>0</v>
      </c>
      <c r="V204" s="14">
        <f t="shared" si="256"/>
        <v>0</v>
      </c>
      <c r="W204" s="14">
        <f t="shared" si="257"/>
        <v>0</v>
      </c>
      <c r="X204" s="14">
        <f t="shared" si="258"/>
        <v>0</v>
      </c>
      <c r="Z204" s="56">
        <f t="shared" ref="Z204:Z267" si="324">(Q204/200)^2*PI()</f>
        <v>0</v>
      </c>
      <c r="AA204" s="14">
        <f>Szilv($P$2,Eredmény!$H$3,Q204)</f>
        <v>0</v>
      </c>
      <c r="AB204" s="14">
        <f t="shared" si="259"/>
        <v>0</v>
      </c>
      <c r="AC204" s="14">
        <f t="shared" si="260"/>
        <v>0</v>
      </c>
      <c r="AE204" s="14">
        <f>IF($AD$2=Alapadat!$P204,Alapadat!$Q204,0)</f>
        <v>0</v>
      </c>
      <c r="AF204" s="14">
        <f>IF($AD$2=Alapadat!$P204,Alapadat!$R204,0)</f>
        <v>0</v>
      </c>
      <c r="AG204" s="14">
        <f t="shared" si="261"/>
        <v>0</v>
      </c>
      <c r="AH204" s="14">
        <f t="shared" si="262"/>
        <v>0</v>
      </c>
      <c r="AI204" s="14">
        <f t="shared" si="263"/>
        <v>0</v>
      </c>
      <c r="AJ204" s="14">
        <f t="shared" si="264"/>
        <v>0</v>
      </c>
      <c r="AK204" s="14">
        <f t="shared" si="265"/>
        <v>0</v>
      </c>
      <c r="AL204" s="14">
        <f t="shared" si="266"/>
        <v>0</v>
      </c>
      <c r="AN204" s="56">
        <f t="shared" si="267"/>
        <v>0</v>
      </c>
      <c r="AO204" s="14">
        <f>Szilv($AD$2,Eredmény!$H$3,AE204)</f>
        <v>0</v>
      </c>
      <c r="AP204" s="14">
        <f t="shared" si="268"/>
        <v>0</v>
      </c>
      <c r="AQ204" s="14">
        <f t="shared" si="269"/>
        <v>0</v>
      </c>
      <c r="AS204" s="14">
        <f>IF($AR$2=Alapadat!$P204,Alapadat!$Q204,0)</f>
        <v>0</v>
      </c>
      <c r="AT204" s="14">
        <f>IF($AR$2=Alapadat!$P204,Alapadat!$R204,0)</f>
        <v>0</v>
      </c>
      <c r="AU204" s="14">
        <f t="shared" si="270"/>
        <v>0</v>
      </c>
      <c r="AV204" s="14">
        <f t="shared" si="271"/>
        <v>0</v>
      </c>
      <c r="AW204" s="14">
        <f t="shared" si="272"/>
        <v>0</v>
      </c>
      <c r="AX204" s="14">
        <f t="shared" si="273"/>
        <v>0</v>
      </c>
      <c r="AY204" s="14">
        <f t="shared" si="274"/>
        <v>0</v>
      </c>
      <c r="AZ204" s="14">
        <f t="shared" si="275"/>
        <v>0</v>
      </c>
      <c r="BB204" s="56">
        <f t="shared" si="276"/>
        <v>0</v>
      </c>
      <c r="BC204" s="14">
        <f>Szilv($AR$2,Eredmény!$H$3,AS204)</f>
        <v>0</v>
      </c>
      <c r="BD204" s="14">
        <f t="shared" si="277"/>
        <v>0</v>
      </c>
      <c r="BE204" s="14">
        <f t="shared" si="278"/>
        <v>0</v>
      </c>
      <c r="BG204" s="14">
        <f>IF($BF$2=Alapadat!$P204,Alapadat!$Q204,0)</f>
        <v>0</v>
      </c>
      <c r="BH204" s="14">
        <f>IF($BF$2=Alapadat!$P204,Alapadat!$R204,0)</f>
        <v>0</v>
      </c>
      <c r="BI204" s="14">
        <f t="shared" si="279"/>
        <v>0</v>
      </c>
      <c r="BJ204" s="14">
        <f t="shared" si="280"/>
        <v>0</v>
      </c>
      <c r="BK204" s="14">
        <f t="shared" si="281"/>
        <v>0</v>
      </c>
      <c r="BL204" s="14">
        <f t="shared" si="282"/>
        <v>0</v>
      </c>
      <c r="BM204" s="14">
        <f t="shared" si="283"/>
        <v>0</v>
      </c>
      <c r="BN204" s="14">
        <f t="shared" si="284"/>
        <v>0</v>
      </c>
      <c r="BP204" s="56">
        <f t="shared" si="285"/>
        <v>0</v>
      </c>
      <c r="BQ204" s="14">
        <f>Szilv($BF$2,Eredmény!$H$3,BG204)</f>
        <v>0</v>
      </c>
      <c r="BR204" s="14">
        <f t="shared" si="286"/>
        <v>0</v>
      </c>
      <c r="BS204" s="14">
        <f t="shared" si="287"/>
        <v>0</v>
      </c>
      <c r="BV204" s="14">
        <f>IF($BU$2=Alapadat!$P204,Alapadat!$Q204,0)</f>
        <v>0</v>
      </c>
      <c r="BW204" s="14">
        <f>IF($BU$2=Alapadat!$P204,Alapadat!$R204,0)</f>
        <v>0</v>
      </c>
      <c r="BX204" s="14">
        <f t="shared" si="288"/>
        <v>0</v>
      </c>
      <c r="BY204" s="14">
        <f t="shared" si="289"/>
        <v>0</v>
      </c>
      <c r="BZ204" s="14">
        <f t="shared" si="290"/>
        <v>0</v>
      </c>
      <c r="CA204" s="14">
        <f t="shared" si="291"/>
        <v>0</v>
      </c>
      <c r="CB204" s="14">
        <f t="shared" si="292"/>
        <v>0</v>
      </c>
      <c r="CC204" s="14">
        <f t="shared" si="293"/>
        <v>0</v>
      </c>
      <c r="CE204" s="56">
        <f t="shared" si="294"/>
        <v>0</v>
      </c>
      <c r="CF204" s="14">
        <f>Szilv($BU$2,Eredmény!$H$3,BV204)</f>
        <v>0</v>
      </c>
      <c r="CG204" s="14">
        <f t="shared" si="295"/>
        <v>0</v>
      </c>
      <c r="CH204" s="14">
        <f t="shared" si="296"/>
        <v>0</v>
      </c>
      <c r="CK204" s="14">
        <f>IF($CJ$2=Alapadat!$P204,Alapadat!$Q204,0)</f>
        <v>0</v>
      </c>
      <c r="CL204" s="14">
        <f>IF($CJ$2=Alapadat!$P204,Alapadat!$R204,0)</f>
        <v>0</v>
      </c>
      <c r="CM204" s="14">
        <f t="shared" si="297"/>
        <v>0</v>
      </c>
      <c r="CN204" s="14">
        <f t="shared" si="298"/>
        <v>0</v>
      </c>
      <c r="CO204" s="14">
        <f t="shared" si="299"/>
        <v>0</v>
      </c>
      <c r="CP204" s="14">
        <f t="shared" si="300"/>
        <v>0</v>
      </c>
      <c r="CQ204" s="14">
        <f t="shared" si="301"/>
        <v>0</v>
      </c>
      <c r="CR204" s="14">
        <f t="shared" si="302"/>
        <v>0</v>
      </c>
      <c r="CT204" s="56">
        <f t="shared" si="303"/>
        <v>0</v>
      </c>
      <c r="CU204" s="14">
        <f>Szilv($CJ$2,Eredmény!$H$3,CK204)</f>
        <v>0</v>
      </c>
      <c r="CV204" s="14">
        <f t="shared" si="304"/>
        <v>0</v>
      </c>
      <c r="CW204" s="14">
        <f t="shared" si="305"/>
        <v>0</v>
      </c>
      <c r="CZ204" s="14">
        <f>IF($CY$2=Alapadat!$P204,Alapadat!$Q204,0)</f>
        <v>0</v>
      </c>
      <c r="DA204" s="14">
        <f>IF($CY$2=Alapadat!$P204,Alapadat!$R204,0)</f>
        <v>0</v>
      </c>
      <c r="DB204" s="14">
        <f t="shared" si="306"/>
        <v>0</v>
      </c>
      <c r="DC204" s="14">
        <f t="shared" si="307"/>
        <v>0</v>
      </c>
      <c r="DD204" s="14">
        <f t="shared" si="308"/>
        <v>0</v>
      </c>
      <c r="DE204" s="14">
        <f t="shared" si="309"/>
        <v>0</v>
      </c>
      <c r="DF204" s="14">
        <f t="shared" si="310"/>
        <v>0</v>
      </c>
      <c r="DG204" s="14">
        <f t="shared" si="311"/>
        <v>0</v>
      </c>
      <c r="DI204" s="56">
        <f t="shared" si="312"/>
        <v>0</v>
      </c>
      <c r="DJ204" s="14">
        <f>Szilv($CY$2,Eredmény!$H$3,CZ204)</f>
        <v>0</v>
      </c>
      <c r="DK204" s="14">
        <f t="shared" si="313"/>
        <v>0</v>
      </c>
      <c r="DL204" s="14">
        <f t="shared" si="314"/>
        <v>0</v>
      </c>
      <c r="DO204" s="14">
        <f>IF($DN$2=Alapadat!$P204,Alapadat!$Q204,0)</f>
        <v>0</v>
      </c>
      <c r="DP204" s="14">
        <f>IF($DN$2=Alapadat!$P204,Alapadat!$R204,0)</f>
        <v>0</v>
      </c>
      <c r="DQ204" s="14">
        <f t="shared" si="315"/>
        <v>0</v>
      </c>
      <c r="DR204" s="14">
        <f t="shared" si="316"/>
        <v>0</v>
      </c>
      <c r="DS204" s="14">
        <f t="shared" si="317"/>
        <v>0</v>
      </c>
      <c r="DT204" s="14">
        <f t="shared" si="318"/>
        <v>0</v>
      </c>
      <c r="DU204" s="14">
        <f t="shared" si="319"/>
        <v>0</v>
      </c>
      <c r="DV204" s="14">
        <f t="shared" si="320"/>
        <v>0</v>
      </c>
      <c r="DX204" s="56">
        <f t="shared" si="321"/>
        <v>0</v>
      </c>
      <c r="DY204" s="14">
        <f>Szilv($DN$2,Eredmény!$H$3,DO204)</f>
        <v>0</v>
      </c>
      <c r="DZ204" s="14">
        <f t="shared" si="322"/>
        <v>0</v>
      </c>
      <c r="EA204" s="14">
        <f t="shared" si="323"/>
        <v>0</v>
      </c>
    </row>
    <row r="205" spans="2:131">
      <c r="B205" s="14">
        <f>IF($A$2=Alapadat!$P205,Alapadat!$Q205,0)</f>
        <v>0</v>
      </c>
      <c r="C205" s="14">
        <f>IF($A$2=Alapadat!$P205,Alapadat!$R205,0)</f>
        <v>0</v>
      </c>
      <c r="D205" s="14">
        <f t="shared" si="244"/>
        <v>0</v>
      </c>
      <c r="E205" s="14">
        <f t="shared" si="245"/>
        <v>0</v>
      </c>
      <c r="F205" s="14">
        <f t="shared" si="246"/>
        <v>0</v>
      </c>
      <c r="G205" s="14">
        <f t="shared" si="247"/>
        <v>0</v>
      </c>
      <c r="H205" s="14">
        <f t="shared" si="248"/>
        <v>0</v>
      </c>
      <c r="I205" s="14">
        <f t="shared" si="249"/>
        <v>0</v>
      </c>
      <c r="L205" s="56">
        <f t="shared" si="250"/>
        <v>0</v>
      </c>
      <c r="M205" s="14">
        <f>Szilv($A$2,Eredmény!$H$3,B205)</f>
        <v>0</v>
      </c>
      <c r="N205" s="14">
        <f t="shared" si="251"/>
        <v>0</v>
      </c>
      <c r="O205" s="14">
        <f t="shared" si="252"/>
        <v>0</v>
      </c>
      <c r="Q205" s="14">
        <f>IF($P$2=Alapadat!$P205,Alapadat!$Q205,0)</f>
        <v>0</v>
      </c>
      <c r="R205" s="14">
        <f>IF($P$2=Alapadat!$P205,Alapadat!$R205,0)</f>
        <v>0</v>
      </c>
      <c r="S205" s="14">
        <f t="shared" si="253"/>
        <v>0</v>
      </c>
      <c r="T205" s="14">
        <f t="shared" si="254"/>
        <v>0</v>
      </c>
      <c r="U205" s="14">
        <f t="shared" si="255"/>
        <v>0</v>
      </c>
      <c r="V205" s="14">
        <f t="shared" si="256"/>
        <v>0</v>
      </c>
      <c r="W205" s="14">
        <f t="shared" si="257"/>
        <v>0</v>
      </c>
      <c r="X205" s="14">
        <f t="shared" si="258"/>
        <v>0</v>
      </c>
      <c r="Z205" s="56">
        <f t="shared" si="324"/>
        <v>0</v>
      </c>
      <c r="AA205" s="14">
        <f>Szilv($P$2,Eredmény!$H$3,Q205)</f>
        <v>0</v>
      </c>
      <c r="AB205" s="14">
        <f t="shared" si="259"/>
        <v>0</v>
      </c>
      <c r="AC205" s="14">
        <f t="shared" si="260"/>
        <v>0</v>
      </c>
      <c r="AE205" s="14">
        <f>IF($AD$2=Alapadat!$P205,Alapadat!$Q205,0)</f>
        <v>0</v>
      </c>
      <c r="AF205" s="14">
        <f>IF($AD$2=Alapadat!$P205,Alapadat!$R205,0)</f>
        <v>0</v>
      </c>
      <c r="AG205" s="14">
        <f t="shared" si="261"/>
        <v>0</v>
      </c>
      <c r="AH205" s="14">
        <f t="shared" si="262"/>
        <v>0</v>
      </c>
      <c r="AI205" s="14">
        <f t="shared" si="263"/>
        <v>0</v>
      </c>
      <c r="AJ205" s="14">
        <f t="shared" si="264"/>
        <v>0</v>
      </c>
      <c r="AK205" s="14">
        <f t="shared" si="265"/>
        <v>0</v>
      </c>
      <c r="AL205" s="14">
        <f t="shared" si="266"/>
        <v>0</v>
      </c>
      <c r="AN205" s="56">
        <f t="shared" si="267"/>
        <v>0</v>
      </c>
      <c r="AO205" s="14">
        <f>Szilv($AD$2,Eredmény!$H$3,AE205)</f>
        <v>0</v>
      </c>
      <c r="AP205" s="14">
        <f t="shared" si="268"/>
        <v>0</v>
      </c>
      <c r="AQ205" s="14">
        <f t="shared" si="269"/>
        <v>0</v>
      </c>
      <c r="AS205" s="14">
        <f>IF($AR$2=Alapadat!$P205,Alapadat!$Q205,0)</f>
        <v>0</v>
      </c>
      <c r="AT205" s="14">
        <f>IF($AR$2=Alapadat!$P205,Alapadat!$R205,0)</f>
        <v>0</v>
      </c>
      <c r="AU205" s="14">
        <f t="shared" si="270"/>
        <v>0</v>
      </c>
      <c r="AV205" s="14">
        <f t="shared" si="271"/>
        <v>0</v>
      </c>
      <c r="AW205" s="14">
        <f t="shared" si="272"/>
        <v>0</v>
      </c>
      <c r="AX205" s="14">
        <f t="shared" si="273"/>
        <v>0</v>
      </c>
      <c r="AY205" s="14">
        <f t="shared" si="274"/>
        <v>0</v>
      </c>
      <c r="AZ205" s="14">
        <f t="shared" si="275"/>
        <v>0</v>
      </c>
      <c r="BB205" s="56">
        <f t="shared" si="276"/>
        <v>0</v>
      </c>
      <c r="BC205" s="14">
        <f>Szilv($AR$2,Eredmény!$H$3,AS205)</f>
        <v>0</v>
      </c>
      <c r="BD205" s="14">
        <f t="shared" si="277"/>
        <v>0</v>
      </c>
      <c r="BE205" s="14">
        <f t="shared" si="278"/>
        <v>0</v>
      </c>
      <c r="BG205" s="14">
        <f>IF($BF$2=Alapadat!$P205,Alapadat!$Q205,0)</f>
        <v>0</v>
      </c>
      <c r="BH205" s="14">
        <f>IF($BF$2=Alapadat!$P205,Alapadat!$R205,0)</f>
        <v>0</v>
      </c>
      <c r="BI205" s="14">
        <f t="shared" si="279"/>
        <v>0</v>
      </c>
      <c r="BJ205" s="14">
        <f t="shared" si="280"/>
        <v>0</v>
      </c>
      <c r="BK205" s="14">
        <f t="shared" si="281"/>
        <v>0</v>
      </c>
      <c r="BL205" s="14">
        <f t="shared" si="282"/>
        <v>0</v>
      </c>
      <c r="BM205" s="14">
        <f t="shared" si="283"/>
        <v>0</v>
      </c>
      <c r="BN205" s="14">
        <f t="shared" si="284"/>
        <v>0</v>
      </c>
      <c r="BP205" s="56">
        <f t="shared" si="285"/>
        <v>0</v>
      </c>
      <c r="BQ205" s="14">
        <f>Szilv($BF$2,Eredmény!$H$3,BG205)</f>
        <v>0</v>
      </c>
      <c r="BR205" s="14">
        <f t="shared" si="286"/>
        <v>0</v>
      </c>
      <c r="BS205" s="14">
        <f t="shared" si="287"/>
        <v>0</v>
      </c>
      <c r="BV205" s="14">
        <f>IF($BU$2=Alapadat!$P205,Alapadat!$Q205,0)</f>
        <v>0</v>
      </c>
      <c r="BW205" s="14">
        <f>IF($BU$2=Alapadat!$P205,Alapadat!$R205,0)</f>
        <v>0</v>
      </c>
      <c r="BX205" s="14">
        <f t="shared" si="288"/>
        <v>0</v>
      </c>
      <c r="BY205" s="14">
        <f t="shared" si="289"/>
        <v>0</v>
      </c>
      <c r="BZ205" s="14">
        <f t="shared" si="290"/>
        <v>0</v>
      </c>
      <c r="CA205" s="14">
        <f t="shared" si="291"/>
        <v>0</v>
      </c>
      <c r="CB205" s="14">
        <f t="shared" si="292"/>
        <v>0</v>
      </c>
      <c r="CC205" s="14">
        <f t="shared" si="293"/>
        <v>0</v>
      </c>
      <c r="CE205" s="56">
        <f t="shared" si="294"/>
        <v>0</v>
      </c>
      <c r="CF205" s="14">
        <f>Szilv($BU$2,Eredmény!$H$3,BV205)</f>
        <v>0</v>
      </c>
      <c r="CG205" s="14">
        <f t="shared" si="295"/>
        <v>0</v>
      </c>
      <c r="CH205" s="14">
        <f t="shared" si="296"/>
        <v>0</v>
      </c>
      <c r="CK205" s="14">
        <f>IF($CJ$2=Alapadat!$P205,Alapadat!$Q205,0)</f>
        <v>0</v>
      </c>
      <c r="CL205" s="14">
        <f>IF($CJ$2=Alapadat!$P205,Alapadat!$R205,0)</f>
        <v>0</v>
      </c>
      <c r="CM205" s="14">
        <f t="shared" si="297"/>
        <v>0</v>
      </c>
      <c r="CN205" s="14">
        <f t="shared" si="298"/>
        <v>0</v>
      </c>
      <c r="CO205" s="14">
        <f t="shared" si="299"/>
        <v>0</v>
      </c>
      <c r="CP205" s="14">
        <f t="shared" si="300"/>
        <v>0</v>
      </c>
      <c r="CQ205" s="14">
        <f t="shared" si="301"/>
        <v>0</v>
      </c>
      <c r="CR205" s="14">
        <f t="shared" si="302"/>
        <v>0</v>
      </c>
      <c r="CT205" s="56">
        <f t="shared" si="303"/>
        <v>0</v>
      </c>
      <c r="CU205" s="14">
        <f>Szilv($CJ$2,Eredmény!$H$3,CK205)</f>
        <v>0</v>
      </c>
      <c r="CV205" s="14">
        <f t="shared" si="304"/>
        <v>0</v>
      </c>
      <c r="CW205" s="14">
        <f t="shared" si="305"/>
        <v>0</v>
      </c>
      <c r="CZ205" s="14">
        <f>IF($CY$2=Alapadat!$P205,Alapadat!$Q205,0)</f>
        <v>0</v>
      </c>
      <c r="DA205" s="14">
        <f>IF($CY$2=Alapadat!$P205,Alapadat!$R205,0)</f>
        <v>0</v>
      </c>
      <c r="DB205" s="14">
        <f t="shared" si="306"/>
        <v>0</v>
      </c>
      <c r="DC205" s="14">
        <f t="shared" si="307"/>
        <v>0</v>
      </c>
      <c r="DD205" s="14">
        <f t="shared" si="308"/>
        <v>0</v>
      </c>
      <c r="DE205" s="14">
        <f t="shared" si="309"/>
        <v>0</v>
      </c>
      <c r="DF205" s="14">
        <f t="shared" si="310"/>
        <v>0</v>
      </c>
      <c r="DG205" s="14">
        <f t="shared" si="311"/>
        <v>0</v>
      </c>
      <c r="DI205" s="56">
        <f t="shared" si="312"/>
        <v>0</v>
      </c>
      <c r="DJ205" s="14">
        <f>Szilv($CY$2,Eredmény!$H$3,CZ205)</f>
        <v>0</v>
      </c>
      <c r="DK205" s="14">
        <f t="shared" si="313"/>
        <v>0</v>
      </c>
      <c r="DL205" s="14">
        <f t="shared" si="314"/>
        <v>0</v>
      </c>
      <c r="DO205" s="14">
        <f>IF($DN$2=Alapadat!$P205,Alapadat!$Q205,0)</f>
        <v>0</v>
      </c>
      <c r="DP205" s="14">
        <f>IF($DN$2=Alapadat!$P205,Alapadat!$R205,0)</f>
        <v>0</v>
      </c>
      <c r="DQ205" s="14">
        <f t="shared" si="315"/>
        <v>0</v>
      </c>
      <c r="DR205" s="14">
        <f t="shared" si="316"/>
        <v>0</v>
      </c>
      <c r="DS205" s="14">
        <f t="shared" si="317"/>
        <v>0</v>
      </c>
      <c r="DT205" s="14">
        <f t="shared" si="318"/>
        <v>0</v>
      </c>
      <c r="DU205" s="14">
        <f t="shared" si="319"/>
        <v>0</v>
      </c>
      <c r="DV205" s="14">
        <f t="shared" si="320"/>
        <v>0</v>
      </c>
      <c r="DX205" s="56">
        <f t="shared" si="321"/>
        <v>0</v>
      </c>
      <c r="DY205" s="14">
        <f>Szilv($DN$2,Eredmény!$H$3,DO205)</f>
        <v>0</v>
      </c>
      <c r="DZ205" s="14">
        <f t="shared" si="322"/>
        <v>0</v>
      </c>
      <c r="EA205" s="14">
        <f t="shared" si="323"/>
        <v>0</v>
      </c>
    </row>
    <row r="206" spans="2:131">
      <c r="B206" s="14">
        <f>IF($A$2=Alapadat!$P206,Alapadat!$Q206,0)</f>
        <v>0</v>
      </c>
      <c r="C206" s="14">
        <f>IF($A$2=Alapadat!$P206,Alapadat!$R206,0)</f>
        <v>0</v>
      </c>
      <c r="D206" s="14">
        <f t="shared" si="244"/>
        <v>0</v>
      </c>
      <c r="E206" s="14">
        <f t="shared" si="245"/>
        <v>0</v>
      </c>
      <c r="F206" s="14">
        <f t="shared" si="246"/>
        <v>0</v>
      </c>
      <c r="G206" s="14">
        <f t="shared" si="247"/>
        <v>0</v>
      </c>
      <c r="H206" s="14">
        <f t="shared" si="248"/>
        <v>0</v>
      </c>
      <c r="I206" s="14">
        <f t="shared" si="249"/>
        <v>0</v>
      </c>
      <c r="L206" s="56">
        <f t="shared" si="250"/>
        <v>0</v>
      </c>
      <c r="M206" s="14">
        <f>Szilv($A$2,Eredmény!$H$3,B206)</f>
        <v>0</v>
      </c>
      <c r="N206" s="14">
        <f t="shared" si="251"/>
        <v>0</v>
      </c>
      <c r="O206" s="14">
        <f t="shared" si="252"/>
        <v>0</v>
      </c>
      <c r="Q206" s="14">
        <f>IF($P$2=Alapadat!$P206,Alapadat!$Q206,0)</f>
        <v>0</v>
      </c>
      <c r="R206" s="14">
        <f>IF($P$2=Alapadat!$P206,Alapadat!$R206,0)</f>
        <v>0</v>
      </c>
      <c r="S206" s="14">
        <f t="shared" si="253"/>
        <v>0</v>
      </c>
      <c r="T206" s="14">
        <f t="shared" si="254"/>
        <v>0</v>
      </c>
      <c r="U206" s="14">
        <f t="shared" si="255"/>
        <v>0</v>
      </c>
      <c r="V206" s="14">
        <f t="shared" si="256"/>
        <v>0</v>
      </c>
      <c r="W206" s="14">
        <f t="shared" si="257"/>
        <v>0</v>
      </c>
      <c r="X206" s="14">
        <f t="shared" si="258"/>
        <v>0</v>
      </c>
      <c r="Z206" s="56">
        <f t="shared" si="324"/>
        <v>0</v>
      </c>
      <c r="AA206" s="14">
        <f>Szilv($P$2,Eredmény!$H$3,Q206)</f>
        <v>0</v>
      </c>
      <c r="AB206" s="14">
        <f t="shared" si="259"/>
        <v>0</v>
      </c>
      <c r="AC206" s="14">
        <f t="shared" si="260"/>
        <v>0</v>
      </c>
      <c r="AE206" s="14">
        <f>IF($AD$2=Alapadat!$P206,Alapadat!$Q206,0)</f>
        <v>0</v>
      </c>
      <c r="AF206" s="14">
        <f>IF($AD$2=Alapadat!$P206,Alapadat!$R206,0)</f>
        <v>0</v>
      </c>
      <c r="AG206" s="14">
        <f t="shared" si="261"/>
        <v>0</v>
      </c>
      <c r="AH206" s="14">
        <f t="shared" si="262"/>
        <v>0</v>
      </c>
      <c r="AI206" s="14">
        <f t="shared" si="263"/>
        <v>0</v>
      </c>
      <c r="AJ206" s="14">
        <f t="shared" si="264"/>
        <v>0</v>
      </c>
      <c r="AK206" s="14">
        <f t="shared" si="265"/>
        <v>0</v>
      </c>
      <c r="AL206" s="14">
        <f t="shared" si="266"/>
        <v>0</v>
      </c>
      <c r="AN206" s="56">
        <f t="shared" si="267"/>
        <v>0</v>
      </c>
      <c r="AO206" s="14">
        <f>Szilv($AD$2,Eredmény!$H$3,AE206)</f>
        <v>0</v>
      </c>
      <c r="AP206" s="14">
        <f t="shared" si="268"/>
        <v>0</v>
      </c>
      <c r="AQ206" s="14">
        <f t="shared" si="269"/>
        <v>0</v>
      </c>
      <c r="AS206" s="14">
        <f>IF($AR$2=Alapadat!$P206,Alapadat!$Q206,0)</f>
        <v>0</v>
      </c>
      <c r="AT206" s="14">
        <f>IF($AR$2=Alapadat!$P206,Alapadat!$R206,0)</f>
        <v>0</v>
      </c>
      <c r="AU206" s="14">
        <f t="shared" si="270"/>
        <v>0</v>
      </c>
      <c r="AV206" s="14">
        <f t="shared" si="271"/>
        <v>0</v>
      </c>
      <c r="AW206" s="14">
        <f t="shared" si="272"/>
        <v>0</v>
      </c>
      <c r="AX206" s="14">
        <f t="shared" si="273"/>
        <v>0</v>
      </c>
      <c r="AY206" s="14">
        <f t="shared" si="274"/>
        <v>0</v>
      </c>
      <c r="AZ206" s="14">
        <f t="shared" si="275"/>
        <v>0</v>
      </c>
      <c r="BB206" s="56">
        <f t="shared" si="276"/>
        <v>0</v>
      </c>
      <c r="BC206" s="14">
        <f>Szilv($AR$2,Eredmény!$H$3,AS206)</f>
        <v>0</v>
      </c>
      <c r="BD206" s="14">
        <f t="shared" si="277"/>
        <v>0</v>
      </c>
      <c r="BE206" s="14">
        <f t="shared" si="278"/>
        <v>0</v>
      </c>
      <c r="BG206" s="14">
        <f>IF($BF$2=Alapadat!$P206,Alapadat!$Q206,0)</f>
        <v>0</v>
      </c>
      <c r="BH206" s="14">
        <f>IF($BF$2=Alapadat!$P206,Alapadat!$R206,0)</f>
        <v>0</v>
      </c>
      <c r="BI206" s="14">
        <f t="shared" si="279"/>
        <v>0</v>
      </c>
      <c r="BJ206" s="14">
        <f t="shared" si="280"/>
        <v>0</v>
      </c>
      <c r="BK206" s="14">
        <f t="shared" si="281"/>
        <v>0</v>
      </c>
      <c r="BL206" s="14">
        <f t="shared" si="282"/>
        <v>0</v>
      </c>
      <c r="BM206" s="14">
        <f t="shared" si="283"/>
        <v>0</v>
      </c>
      <c r="BN206" s="14">
        <f t="shared" si="284"/>
        <v>0</v>
      </c>
      <c r="BP206" s="56">
        <f t="shared" si="285"/>
        <v>0</v>
      </c>
      <c r="BQ206" s="14">
        <f>Szilv($BF$2,Eredmény!$H$3,BG206)</f>
        <v>0</v>
      </c>
      <c r="BR206" s="14">
        <f t="shared" si="286"/>
        <v>0</v>
      </c>
      <c r="BS206" s="14">
        <f t="shared" si="287"/>
        <v>0</v>
      </c>
      <c r="BV206" s="14">
        <f>IF($BU$2=Alapadat!$P206,Alapadat!$Q206,0)</f>
        <v>0</v>
      </c>
      <c r="BW206" s="14">
        <f>IF($BU$2=Alapadat!$P206,Alapadat!$R206,0)</f>
        <v>0</v>
      </c>
      <c r="BX206" s="14">
        <f t="shared" si="288"/>
        <v>0</v>
      </c>
      <c r="BY206" s="14">
        <f t="shared" si="289"/>
        <v>0</v>
      </c>
      <c r="BZ206" s="14">
        <f t="shared" si="290"/>
        <v>0</v>
      </c>
      <c r="CA206" s="14">
        <f t="shared" si="291"/>
        <v>0</v>
      </c>
      <c r="CB206" s="14">
        <f t="shared" si="292"/>
        <v>0</v>
      </c>
      <c r="CC206" s="14">
        <f t="shared" si="293"/>
        <v>0</v>
      </c>
      <c r="CE206" s="56">
        <f t="shared" si="294"/>
        <v>0</v>
      </c>
      <c r="CF206" s="14">
        <f>Szilv($BU$2,Eredmény!$H$3,BV206)</f>
        <v>0</v>
      </c>
      <c r="CG206" s="14">
        <f t="shared" si="295"/>
        <v>0</v>
      </c>
      <c r="CH206" s="14">
        <f t="shared" si="296"/>
        <v>0</v>
      </c>
      <c r="CK206" s="14">
        <f>IF($CJ$2=Alapadat!$P206,Alapadat!$Q206,0)</f>
        <v>0</v>
      </c>
      <c r="CL206" s="14">
        <f>IF($CJ$2=Alapadat!$P206,Alapadat!$R206,0)</f>
        <v>0</v>
      </c>
      <c r="CM206" s="14">
        <f t="shared" si="297"/>
        <v>0</v>
      </c>
      <c r="CN206" s="14">
        <f t="shared" si="298"/>
        <v>0</v>
      </c>
      <c r="CO206" s="14">
        <f t="shared" si="299"/>
        <v>0</v>
      </c>
      <c r="CP206" s="14">
        <f t="shared" si="300"/>
        <v>0</v>
      </c>
      <c r="CQ206" s="14">
        <f t="shared" si="301"/>
        <v>0</v>
      </c>
      <c r="CR206" s="14">
        <f t="shared" si="302"/>
        <v>0</v>
      </c>
      <c r="CT206" s="56">
        <f t="shared" si="303"/>
        <v>0</v>
      </c>
      <c r="CU206" s="14">
        <f>Szilv($CJ$2,Eredmény!$H$3,CK206)</f>
        <v>0</v>
      </c>
      <c r="CV206" s="14">
        <f t="shared" si="304"/>
        <v>0</v>
      </c>
      <c r="CW206" s="14">
        <f t="shared" si="305"/>
        <v>0</v>
      </c>
      <c r="CZ206" s="14">
        <f>IF($CY$2=Alapadat!$P206,Alapadat!$Q206,0)</f>
        <v>0</v>
      </c>
      <c r="DA206" s="14">
        <f>IF($CY$2=Alapadat!$P206,Alapadat!$R206,0)</f>
        <v>0</v>
      </c>
      <c r="DB206" s="14">
        <f t="shared" si="306"/>
        <v>0</v>
      </c>
      <c r="DC206" s="14">
        <f t="shared" si="307"/>
        <v>0</v>
      </c>
      <c r="DD206" s="14">
        <f t="shared" si="308"/>
        <v>0</v>
      </c>
      <c r="DE206" s="14">
        <f t="shared" si="309"/>
        <v>0</v>
      </c>
      <c r="DF206" s="14">
        <f t="shared" si="310"/>
        <v>0</v>
      </c>
      <c r="DG206" s="14">
        <f t="shared" si="311"/>
        <v>0</v>
      </c>
      <c r="DI206" s="56">
        <f t="shared" si="312"/>
        <v>0</v>
      </c>
      <c r="DJ206" s="14">
        <f>Szilv($CY$2,Eredmény!$H$3,CZ206)</f>
        <v>0</v>
      </c>
      <c r="DK206" s="14">
        <f t="shared" si="313"/>
        <v>0</v>
      </c>
      <c r="DL206" s="14">
        <f t="shared" si="314"/>
        <v>0</v>
      </c>
      <c r="DO206" s="14">
        <f>IF($DN$2=Alapadat!$P206,Alapadat!$Q206,0)</f>
        <v>0</v>
      </c>
      <c r="DP206" s="14">
        <f>IF($DN$2=Alapadat!$P206,Alapadat!$R206,0)</f>
        <v>0</v>
      </c>
      <c r="DQ206" s="14">
        <f t="shared" si="315"/>
        <v>0</v>
      </c>
      <c r="DR206" s="14">
        <f t="shared" si="316"/>
        <v>0</v>
      </c>
      <c r="DS206" s="14">
        <f t="shared" si="317"/>
        <v>0</v>
      </c>
      <c r="DT206" s="14">
        <f t="shared" si="318"/>
        <v>0</v>
      </c>
      <c r="DU206" s="14">
        <f t="shared" si="319"/>
        <v>0</v>
      </c>
      <c r="DV206" s="14">
        <f t="shared" si="320"/>
        <v>0</v>
      </c>
      <c r="DX206" s="56">
        <f t="shared" si="321"/>
        <v>0</v>
      </c>
      <c r="DY206" s="14">
        <f>Szilv($DN$2,Eredmény!$H$3,DO206)</f>
        <v>0</v>
      </c>
      <c r="DZ206" s="14">
        <f t="shared" si="322"/>
        <v>0</v>
      </c>
      <c r="EA206" s="14">
        <f t="shared" si="323"/>
        <v>0</v>
      </c>
    </row>
    <row r="207" spans="2:131">
      <c r="B207" s="14">
        <f>IF($A$2=Alapadat!$P207,Alapadat!$Q207,0)</f>
        <v>0</v>
      </c>
      <c r="C207" s="14">
        <f>IF($A$2=Alapadat!$P207,Alapadat!$R207,0)</f>
        <v>0</v>
      </c>
      <c r="D207" s="14">
        <f t="shared" si="244"/>
        <v>0</v>
      </c>
      <c r="E207" s="14">
        <f t="shared" si="245"/>
        <v>0</v>
      </c>
      <c r="F207" s="14">
        <f t="shared" si="246"/>
        <v>0</v>
      </c>
      <c r="G207" s="14">
        <f t="shared" si="247"/>
        <v>0</v>
      </c>
      <c r="H207" s="14">
        <f t="shared" si="248"/>
        <v>0</v>
      </c>
      <c r="I207" s="14">
        <f t="shared" si="249"/>
        <v>0</v>
      </c>
      <c r="L207" s="56">
        <f t="shared" si="250"/>
        <v>0</v>
      </c>
      <c r="M207" s="14">
        <f>Szilv($A$2,Eredmény!$H$3,B207)</f>
        <v>0</v>
      </c>
      <c r="N207" s="14">
        <f t="shared" si="251"/>
        <v>0</v>
      </c>
      <c r="O207" s="14">
        <f t="shared" si="252"/>
        <v>0</v>
      </c>
      <c r="Q207" s="14">
        <f>IF($P$2=Alapadat!$P207,Alapadat!$Q207,0)</f>
        <v>0</v>
      </c>
      <c r="R207" s="14">
        <f>IF($P$2=Alapadat!$P207,Alapadat!$R207,0)</f>
        <v>0</v>
      </c>
      <c r="S207" s="14">
        <f t="shared" si="253"/>
        <v>0</v>
      </c>
      <c r="T207" s="14">
        <f t="shared" si="254"/>
        <v>0</v>
      </c>
      <c r="U207" s="14">
        <f t="shared" si="255"/>
        <v>0</v>
      </c>
      <c r="V207" s="14">
        <f t="shared" si="256"/>
        <v>0</v>
      </c>
      <c r="W207" s="14">
        <f t="shared" si="257"/>
        <v>0</v>
      </c>
      <c r="X207" s="14">
        <f t="shared" si="258"/>
        <v>0</v>
      </c>
      <c r="Z207" s="56">
        <f t="shared" si="324"/>
        <v>0</v>
      </c>
      <c r="AA207" s="14">
        <f>Szilv($P$2,Eredmény!$H$3,Q207)</f>
        <v>0</v>
      </c>
      <c r="AB207" s="14">
        <f t="shared" si="259"/>
        <v>0</v>
      </c>
      <c r="AC207" s="14">
        <f t="shared" si="260"/>
        <v>0</v>
      </c>
      <c r="AE207" s="14">
        <f>IF($AD$2=Alapadat!$P207,Alapadat!$Q207,0)</f>
        <v>0</v>
      </c>
      <c r="AF207" s="14">
        <f>IF($AD$2=Alapadat!$P207,Alapadat!$R207,0)</f>
        <v>0</v>
      </c>
      <c r="AG207" s="14">
        <f t="shared" si="261"/>
        <v>0</v>
      </c>
      <c r="AH207" s="14">
        <f t="shared" si="262"/>
        <v>0</v>
      </c>
      <c r="AI207" s="14">
        <f t="shared" si="263"/>
        <v>0</v>
      </c>
      <c r="AJ207" s="14">
        <f t="shared" si="264"/>
        <v>0</v>
      </c>
      <c r="AK207" s="14">
        <f t="shared" si="265"/>
        <v>0</v>
      </c>
      <c r="AL207" s="14">
        <f t="shared" si="266"/>
        <v>0</v>
      </c>
      <c r="AN207" s="56">
        <f t="shared" si="267"/>
        <v>0</v>
      </c>
      <c r="AO207" s="14">
        <f>Szilv($AD$2,Eredmény!$H$3,AE207)</f>
        <v>0</v>
      </c>
      <c r="AP207" s="14">
        <f t="shared" si="268"/>
        <v>0</v>
      </c>
      <c r="AQ207" s="14">
        <f t="shared" si="269"/>
        <v>0</v>
      </c>
      <c r="AS207" s="14">
        <f>IF($AR$2=Alapadat!$P207,Alapadat!$Q207,0)</f>
        <v>0</v>
      </c>
      <c r="AT207" s="14">
        <f>IF($AR$2=Alapadat!$P207,Alapadat!$R207,0)</f>
        <v>0</v>
      </c>
      <c r="AU207" s="14">
        <f t="shared" si="270"/>
        <v>0</v>
      </c>
      <c r="AV207" s="14">
        <f t="shared" si="271"/>
        <v>0</v>
      </c>
      <c r="AW207" s="14">
        <f t="shared" si="272"/>
        <v>0</v>
      </c>
      <c r="AX207" s="14">
        <f t="shared" si="273"/>
        <v>0</v>
      </c>
      <c r="AY207" s="14">
        <f t="shared" si="274"/>
        <v>0</v>
      </c>
      <c r="AZ207" s="14">
        <f t="shared" si="275"/>
        <v>0</v>
      </c>
      <c r="BB207" s="56">
        <f t="shared" si="276"/>
        <v>0</v>
      </c>
      <c r="BC207" s="14">
        <f>Szilv($AR$2,Eredmény!$H$3,AS207)</f>
        <v>0</v>
      </c>
      <c r="BD207" s="14">
        <f t="shared" si="277"/>
        <v>0</v>
      </c>
      <c r="BE207" s="14">
        <f t="shared" si="278"/>
        <v>0</v>
      </c>
      <c r="BG207" s="14">
        <f>IF($BF$2=Alapadat!$P207,Alapadat!$Q207,0)</f>
        <v>0</v>
      </c>
      <c r="BH207" s="14">
        <f>IF($BF$2=Alapadat!$P207,Alapadat!$R207,0)</f>
        <v>0</v>
      </c>
      <c r="BI207" s="14">
        <f t="shared" si="279"/>
        <v>0</v>
      </c>
      <c r="BJ207" s="14">
        <f t="shared" si="280"/>
        <v>0</v>
      </c>
      <c r="BK207" s="14">
        <f t="shared" si="281"/>
        <v>0</v>
      </c>
      <c r="BL207" s="14">
        <f t="shared" si="282"/>
        <v>0</v>
      </c>
      <c r="BM207" s="14">
        <f t="shared" si="283"/>
        <v>0</v>
      </c>
      <c r="BN207" s="14">
        <f t="shared" si="284"/>
        <v>0</v>
      </c>
      <c r="BP207" s="56">
        <f t="shared" si="285"/>
        <v>0</v>
      </c>
      <c r="BQ207" s="14">
        <f>Szilv($BF$2,Eredmény!$H$3,BG207)</f>
        <v>0</v>
      </c>
      <c r="BR207" s="14">
        <f t="shared" si="286"/>
        <v>0</v>
      </c>
      <c r="BS207" s="14">
        <f t="shared" si="287"/>
        <v>0</v>
      </c>
      <c r="BV207" s="14">
        <f>IF($BU$2=Alapadat!$P207,Alapadat!$Q207,0)</f>
        <v>0</v>
      </c>
      <c r="BW207" s="14">
        <f>IF($BU$2=Alapadat!$P207,Alapadat!$R207,0)</f>
        <v>0</v>
      </c>
      <c r="BX207" s="14">
        <f t="shared" si="288"/>
        <v>0</v>
      </c>
      <c r="BY207" s="14">
        <f t="shared" si="289"/>
        <v>0</v>
      </c>
      <c r="BZ207" s="14">
        <f t="shared" si="290"/>
        <v>0</v>
      </c>
      <c r="CA207" s="14">
        <f t="shared" si="291"/>
        <v>0</v>
      </c>
      <c r="CB207" s="14">
        <f t="shared" si="292"/>
        <v>0</v>
      </c>
      <c r="CC207" s="14">
        <f t="shared" si="293"/>
        <v>0</v>
      </c>
      <c r="CE207" s="56">
        <f t="shared" si="294"/>
        <v>0</v>
      </c>
      <c r="CF207" s="14">
        <f>Szilv($BU$2,Eredmény!$H$3,BV207)</f>
        <v>0</v>
      </c>
      <c r="CG207" s="14">
        <f t="shared" si="295"/>
        <v>0</v>
      </c>
      <c r="CH207" s="14">
        <f t="shared" si="296"/>
        <v>0</v>
      </c>
      <c r="CK207" s="14">
        <f>IF($CJ$2=Alapadat!$P207,Alapadat!$Q207,0)</f>
        <v>0</v>
      </c>
      <c r="CL207" s="14">
        <f>IF($CJ$2=Alapadat!$P207,Alapadat!$R207,0)</f>
        <v>0</v>
      </c>
      <c r="CM207" s="14">
        <f t="shared" si="297"/>
        <v>0</v>
      </c>
      <c r="CN207" s="14">
        <f t="shared" si="298"/>
        <v>0</v>
      </c>
      <c r="CO207" s="14">
        <f t="shared" si="299"/>
        <v>0</v>
      </c>
      <c r="CP207" s="14">
        <f t="shared" si="300"/>
        <v>0</v>
      </c>
      <c r="CQ207" s="14">
        <f t="shared" si="301"/>
        <v>0</v>
      </c>
      <c r="CR207" s="14">
        <f t="shared" si="302"/>
        <v>0</v>
      </c>
      <c r="CT207" s="56">
        <f t="shared" si="303"/>
        <v>0</v>
      </c>
      <c r="CU207" s="14">
        <f>Szilv($CJ$2,Eredmény!$H$3,CK207)</f>
        <v>0</v>
      </c>
      <c r="CV207" s="14">
        <f t="shared" si="304"/>
        <v>0</v>
      </c>
      <c r="CW207" s="14">
        <f t="shared" si="305"/>
        <v>0</v>
      </c>
      <c r="CZ207" s="14">
        <f>IF($CY$2=Alapadat!$P207,Alapadat!$Q207,0)</f>
        <v>0</v>
      </c>
      <c r="DA207" s="14">
        <f>IF($CY$2=Alapadat!$P207,Alapadat!$R207,0)</f>
        <v>0</v>
      </c>
      <c r="DB207" s="14">
        <f t="shared" si="306"/>
        <v>0</v>
      </c>
      <c r="DC207" s="14">
        <f t="shared" si="307"/>
        <v>0</v>
      </c>
      <c r="DD207" s="14">
        <f t="shared" si="308"/>
        <v>0</v>
      </c>
      <c r="DE207" s="14">
        <f t="shared" si="309"/>
        <v>0</v>
      </c>
      <c r="DF207" s="14">
        <f t="shared" si="310"/>
        <v>0</v>
      </c>
      <c r="DG207" s="14">
        <f t="shared" si="311"/>
        <v>0</v>
      </c>
      <c r="DI207" s="56">
        <f t="shared" si="312"/>
        <v>0</v>
      </c>
      <c r="DJ207" s="14">
        <f>Szilv($CY$2,Eredmény!$H$3,CZ207)</f>
        <v>0</v>
      </c>
      <c r="DK207" s="14">
        <f t="shared" si="313"/>
        <v>0</v>
      </c>
      <c r="DL207" s="14">
        <f t="shared" si="314"/>
        <v>0</v>
      </c>
      <c r="DO207" s="14">
        <f>IF($DN$2=Alapadat!$P207,Alapadat!$Q207,0)</f>
        <v>0</v>
      </c>
      <c r="DP207" s="14">
        <f>IF($DN$2=Alapadat!$P207,Alapadat!$R207,0)</f>
        <v>0</v>
      </c>
      <c r="DQ207" s="14">
        <f t="shared" si="315"/>
        <v>0</v>
      </c>
      <c r="DR207" s="14">
        <f t="shared" si="316"/>
        <v>0</v>
      </c>
      <c r="DS207" s="14">
        <f t="shared" si="317"/>
        <v>0</v>
      </c>
      <c r="DT207" s="14">
        <f t="shared" si="318"/>
        <v>0</v>
      </c>
      <c r="DU207" s="14">
        <f t="shared" si="319"/>
        <v>0</v>
      </c>
      <c r="DV207" s="14">
        <f t="shared" si="320"/>
        <v>0</v>
      </c>
      <c r="DX207" s="56">
        <f t="shared" si="321"/>
        <v>0</v>
      </c>
      <c r="DY207" s="14">
        <f>Szilv($DN$2,Eredmény!$H$3,DO207)</f>
        <v>0</v>
      </c>
      <c r="DZ207" s="14">
        <f t="shared" si="322"/>
        <v>0</v>
      </c>
      <c r="EA207" s="14">
        <f t="shared" si="323"/>
        <v>0</v>
      </c>
    </row>
    <row r="208" spans="2:131">
      <c r="B208" s="14">
        <f>IF($A$2=Alapadat!$P208,Alapadat!$Q208,0)</f>
        <v>0</v>
      </c>
      <c r="C208" s="14">
        <f>IF($A$2=Alapadat!$P208,Alapadat!$R208,0)</f>
        <v>0</v>
      </c>
      <c r="D208" s="14">
        <f t="shared" si="244"/>
        <v>0</v>
      </c>
      <c r="E208" s="14">
        <f t="shared" si="245"/>
        <v>0</v>
      </c>
      <c r="F208" s="14">
        <f t="shared" si="246"/>
        <v>0</v>
      </c>
      <c r="G208" s="14">
        <f t="shared" si="247"/>
        <v>0</v>
      </c>
      <c r="H208" s="14">
        <f t="shared" si="248"/>
        <v>0</v>
      </c>
      <c r="I208" s="14">
        <f t="shared" si="249"/>
        <v>0</v>
      </c>
      <c r="L208" s="56">
        <f t="shared" si="250"/>
        <v>0</v>
      </c>
      <c r="M208" s="14">
        <f>Szilv($A$2,Eredmény!$H$3,B208)</f>
        <v>0</v>
      </c>
      <c r="N208" s="14">
        <f t="shared" si="251"/>
        <v>0</v>
      </c>
      <c r="O208" s="14">
        <f t="shared" si="252"/>
        <v>0</v>
      </c>
      <c r="Q208" s="14">
        <f>IF($P$2=Alapadat!$P208,Alapadat!$Q208,0)</f>
        <v>0</v>
      </c>
      <c r="R208" s="14">
        <f>IF($P$2=Alapadat!$P208,Alapadat!$R208,0)</f>
        <v>0</v>
      </c>
      <c r="S208" s="14">
        <f t="shared" si="253"/>
        <v>0</v>
      </c>
      <c r="T208" s="14">
        <f t="shared" si="254"/>
        <v>0</v>
      </c>
      <c r="U208" s="14">
        <f t="shared" si="255"/>
        <v>0</v>
      </c>
      <c r="V208" s="14">
        <f t="shared" si="256"/>
        <v>0</v>
      </c>
      <c r="W208" s="14">
        <f t="shared" si="257"/>
        <v>0</v>
      </c>
      <c r="X208" s="14">
        <f t="shared" si="258"/>
        <v>0</v>
      </c>
      <c r="Z208" s="56">
        <f t="shared" si="324"/>
        <v>0</v>
      </c>
      <c r="AA208" s="14">
        <f>Szilv($P$2,Eredmény!$H$3,Q208)</f>
        <v>0</v>
      </c>
      <c r="AB208" s="14">
        <f t="shared" si="259"/>
        <v>0</v>
      </c>
      <c r="AC208" s="14">
        <f t="shared" si="260"/>
        <v>0</v>
      </c>
      <c r="AE208" s="14">
        <f>IF($AD$2=Alapadat!$P208,Alapadat!$Q208,0)</f>
        <v>0</v>
      </c>
      <c r="AF208" s="14">
        <f>IF($AD$2=Alapadat!$P208,Alapadat!$R208,0)</f>
        <v>0</v>
      </c>
      <c r="AG208" s="14">
        <f t="shared" si="261"/>
        <v>0</v>
      </c>
      <c r="AH208" s="14">
        <f t="shared" si="262"/>
        <v>0</v>
      </c>
      <c r="AI208" s="14">
        <f t="shared" si="263"/>
        <v>0</v>
      </c>
      <c r="AJ208" s="14">
        <f t="shared" si="264"/>
        <v>0</v>
      </c>
      <c r="AK208" s="14">
        <f t="shared" si="265"/>
        <v>0</v>
      </c>
      <c r="AL208" s="14">
        <f t="shared" si="266"/>
        <v>0</v>
      </c>
      <c r="AN208" s="56">
        <f t="shared" si="267"/>
        <v>0</v>
      </c>
      <c r="AO208" s="14">
        <f>Szilv($AD$2,Eredmény!$H$3,AE208)</f>
        <v>0</v>
      </c>
      <c r="AP208" s="14">
        <f t="shared" si="268"/>
        <v>0</v>
      </c>
      <c r="AQ208" s="14">
        <f t="shared" si="269"/>
        <v>0</v>
      </c>
      <c r="AS208" s="14">
        <f>IF($AR$2=Alapadat!$P208,Alapadat!$Q208,0)</f>
        <v>0</v>
      </c>
      <c r="AT208" s="14">
        <f>IF($AR$2=Alapadat!$P208,Alapadat!$R208,0)</f>
        <v>0</v>
      </c>
      <c r="AU208" s="14">
        <f t="shared" si="270"/>
        <v>0</v>
      </c>
      <c r="AV208" s="14">
        <f t="shared" si="271"/>
        <v>0</v>
      </c>
      <c r="AW208" s="14">
        <f t="shared" si="272"/>
        <v>0</v>
      </c>
      <c r="AX208" s="14">
        <f t="shared" si="273"/>
        <v>0</v>
      </c>
      <c r="AY208" s="14">
        <f t="shared" si="274"/>
        <v>0</v>
      </c>
      <c r="AZ208" s="14">
        <f t="shared" si="275"/>
        <v>0</v>
      </c>
      <c r="BB208" s="56">
        <f t="shared" si="276"/>
        <v>0</v>
      </c>
      <c r="BC208" s="14">
        <f>Szilv($AR$2,Eredmény!$H$3,AS208)</f>
        <v>0</v>
      </c>
      <c r="BD208" s="14">
        <f t="shared" si="277"/>
        <v>0</v>
      </c>
      <c r="BE208" s="14">
        <f t="shared" si="278"/>
        <v>0</v>
      </c>
      <c r="BG208" s="14">
        <f>IF($BF$2=Alapadat!$P208,Alapadat!$Q208,0)</f>
        <v>0</v>
      </c>
      <c r="BH208" s="14">
        <f>IF($BF$2=Alapadat!$P208,Alapadat!$R208,0)</f>
        <v>0</v>
      </c>
      <c r="BI208" s="14">
        <f t="shared" si="279"/>
        <v>0</v>
      </c>
      <c r="BJ208" s="14">
        <f t="shared" si="280"/>
        <v>0</v>
      </c>
      <c r="BK208" s="14">
        <f t="shared" si="281"/>
        <v>0</v>
      </c>
      <c r="BL208" s="14">
        <f t="shared" si="282"/>
        <v>0</v>
      </c>
      <c r="BM208" s="14">
        <f t="shared" si="283"/>
        <v>0</v>
      </c>
      <c r="BN208" s="14">
        <f t="shared" si="284"/>
        <v>0</v>
      </c>
      <c r="BP208" s="56">
        <f t="shared" si="285"/>
        <v>0</v>
      </c>
      <c r="BQ208" s="14">
        <f>Szilv($BF$2,Eredmény!$H$3,BG208)</f>
        <v>0</v>
      </c>
      <c r="BR208" s="14">
        <f t="shared" si="286"/>
        <v>0</v>
      </c>
      <c r="BS208" s="14">
        <f t="shared" si="287"/>
        <v>0</v>
      </c>
      <c r="BV208" s="14">
        <f>IF($BU$2=Alapadat!$P208,Alapadat!$Q208,0)</f>
        <v>0</v>
      </c>
      <c r="BW208" s="14">
        <f>IF($BU$2=Alapadat!$P208,Alapadat!$R208,0)</f>
        <v>0</v>
      </c>
      <c r="BX208" s="14">
        <f t="shared" si="288"/>
        <v>0</v>
      </c>
      <c r="BY208" s="14">
        <f t="shared" si="289"/>
        <v>0</v>
      </c>
      <c r="BZ208" s="14">
        <f t="shared" si="290"/>
        <v>0</v>
      </c>
      <c r="CA208" s="14">
        <f t="shared" si="291"/>
        <v>0</v>
      </c>
      <c r="CB208" s="14">
        <f t="shared" si="292"/>
        <v>0</v>
      </c>
      <c r="CC208" s="14">
        <f t="shared" si="293"/>
        <v>0</v>
      </c>
      <c r="CE208" s="56">
        <f t="shared" si="294"/>
        <v>0</v>
      </c>
      <c r="CF208" s="14">
        <f>Szilv($BU$2,Eredmény!$H$3,BV208)</f>
        <v>0</v>
      </c>
      <c r="CG208" s="14">
        <f t="shared" si="295"/>
        <v>0</v>
      </c>
      <c r="CH208" s="14">
        <f t="shared" si="296"/>
        <v>0</v>
      </c>
      <c r="CK208" s="14">
        <f>IF($CJ$2=Alapadat!$P208,Alapadat!$Q208,0)</f>
        <v>0</v>
      </c>
      <c r="CL208" s="14">
        <f>IF($CJ$2=Alapadat!$P208,Alapadat!$R208,0)</f>
        <v>0</v>
      </c>
      <c r="CM208" s="14">
        <f t="shared" si="297"/>
        <v>0</v>
      </c>
      <c r="CN208" s="14">
        <f t="shared" si="298"/>
        <v>0</v>
      </c>
      <c r="CO208" s="14">
        <f t="shared" si="299"/>
        <v>0</v>
      </c>
      <c r="CP208" s="14">
        <f t="shared" si="300"/>
        <v>0</v>
      </c>
      <c r="CQ208" s="14">
        <f t="shared" si="301"/>
        <v>0</v>
      </c>
      <c r="CR208" s="14">
        <f t="shared" si="302"/>
        <v>0</v>
      </c>
      <c r="CT208" s="56">
        <f t="shared" si="303"/>
        <v>0</v>
      </c>
      <c r="CU208" s="14">
        <f>Szilv($CJ$2,Eredmény!$H$3,CK208)</f>
        <v>0</v>
      </c>
      <c r="CV208" s="14">
        <f t="shared" si="304"/>
        <v>0</v>
      </c>
      <c r="CW208" s="14">
        <f t="shared" si="305"/>
        <v>0</v>
      </c>
      <c r="CZ208" s="14">
        <f>IF($CY$2=Alapadat!$P208,Alapadat!$Q208,0)</f>
        <v>0</v>
      </c>
      <c r="DA208" s="14">
        <f>IF($CY$2=Alapadat!$P208,Alapadat!$R208,0)</f>
        <v>0</v>
      </c>
      <c r="DB208" s="14">
        <f t="shared" si="306"/>
        <v>0</v>
      </c>
      <c r="DC208" s="14">
        <f t="shared" si="307"/>
        <v>0</v>
      </c>
      <c r="DD208" s="14">
        <f t="shared" si="308"/>
        <v>0</v>
      </c>
      <c r="DE208" s="14">
        <f t="shared" si="309"/>
        <v>0</v>
      </c>
      <c r="DF208" s="14">
        <f t="shared" si="310"/>
        <v>0</v>
      </c>
      <c r="DG208" s="14">
        <f t="shared" si="311"/>
        <v>0</v>
      </c>
      <c r="DI208" s="56">
        <f t="shared" si="312"/>
        <v>0</v>
      </c>
      <c r="DJ208" s="14">
        <f>Szilv($CY$2,Eredmény!$H$3,CZ208)</f>
        <v>0</v>
      </c>
      <c r="DK208" s="14">
        <f t="shared" si="313"/>
        <v>0</v>
      </c>
      <c r="DL208" s="14">
        <f t="shared" si="314"/>
        <v>0</v>
      </c>
      <c r="DO208" s="14">
        <f>IF($DN$2=Alapadat!$P208,Alapadat!$Q208,0)</f>
        <v>0</v>
      </c>
      <c r="DP208" s="14">
        <f>IF($DN$2=Alapadat!$P208,Alapadat!$R208,0)</f>
        <v>0</v>
      </c>
      <c r="DQ208" s="14">
        <f t="shared" si="315"/>
        <v>0</v>
      </c>
      <c r="DR208" s="14">
        <f t="shared" si="316"/>
        <v>0</v>
      </c>
      <c r="DS208" s="14">
        <f t="shared" si="317"/>
        <v>0</v>
      </c>
      <c r="DT208" s="14">
        <f t="shared" si="318"/>
        <v>0</v>
      </c>
      <c r="DU208" s="14">
        <f t="shared" si="319"/>
        <v>0</v>
      </c>
      <c r="DV208" s="14">
        <f t="shared" si="320"/>
        <v>0</v>
      </c>
      <c r="DX208" s="56">
        <f t="shared" si="321"/>
        <v>0</v>
      </c>
      <c r="DY208" s="14">
        <f>Szilv($DN$2,Eredmény!$H$3,DO208)</f>
        <v>0</v>
      </c>
      <c r="DZ208" s="14">
        <f t="shared" si="322"/>
        <v>0</v>
      </c>
      <c r="EA208" s="14">
        <f t="shared" si="323"/>
        <v>0</v>
      </c>
    </row>
    <row r="209" spans="2:131">
      <c r="B209" s="14">
        <f>IF($A$2=Alapadat!$P209,Alapadat!$Q209,0)</f>
        <v>0</v>
      </c>
      <c r="C209" s="14">
        <f>IF($A$2=Alapadat!$P209,Alapadat!$R209,0)</f>
        <v>0</v>
      </c>
      <c r="D209" s="14">
        <f t="shared" si="244"/>
        <v>0</v>
      </c>
      <c r="E209" s="14">
        <f t="shared" si="245"/>
        <v>0</v>
      </c>
      <c r="F209" s="14">
        <f t="shared" si="246"/>
        <v>0</v>
      </c>
      <c r="G209" s="14">
        <f t="shared" si="247"/>
        <v>0</v>
      </c>
      <c r="H209" s="14">
        <f t="shared" si="248"/>
        <v>0</v>
      </c>
      <c r="I209" s="14">
        <f t="shared" si="249"/>
        <v>0</v>
      </c>
      <c r="L209" s="56">
        <f t="shared" si="250"/>
        <v>0</v>
      </c>
      <c r="M209" s="14">
        <f>Szilv($A$2,Eredmény!$H$3,B209)</f>
        <v>0</v>
      </c>
      <c r="N209" s="14">
        <f t="shared" si="251"/>
        <v>0</v>
      </c>
      <c r="O209" s="14">
        <f t="shared" si="252"/>
        <v>0</v>
      </c>
      <c r="Q209" s="14">
        <f>IF($P$2=Alapadat!$P209,Alapadat!$Q209,0)</f>
        <v>0</v>
      </c>
      <c r="R209" s="14">
        <f>IF($P$2=Alapadat!$P209,Alapadat!$R209,0)</f>
        <v>0</v>
      </c>
      <c r="S209" s="14">
        <f t="shared" si="253"/>
        <v>0</v>
      </c>
      <c r="T209" s="14">
        <f t="shared" si="254"/>
        <v>0</v>
      </c>
      <c r="U209" s="14">
        <f t="shared" si="255"/>
        <v>0</v>
      </c>
      <c r="V209" s="14">
        <f t="shared" si="256"/>
        <v>0</v>
      </c>
      <c r="W209" s="14">
        <f t="shared" si="257"/>
        <v>0</v>
      </c>
      <c r="X209" s="14">
        <f t="shared" si="258"/>
        <v>0</v>
      </c>
      <c r="Z209" s="56">
        <f t="shared" si="324"/>
        <v>0</v>
      </c>
      <c r="AA209" s="14">
        <f>Szilv($P$2,Eredmény!$H$3,Q209)</f>
        <v>0</v>
      </c>
      <c r="AB209" s="14">
        <f t="shared" si="259"/>
        <v>0</v>
      </c>
      <c r="AC209" s="14">
        <f t="shared" si="260"/>
        <v>0</v>
      </c>
      <c r="AE209" s="14">
        <f>IF($AD$2=Alapadat!$P209,Alapadat!$Q209,0)</f>
        <v>0</v>
      </c>
      <c r="AF209" s="14">
        <f>IF($AD$2=Alapadat!$P209,Alapadat!$R209,0)</f>
        <v>0</v>
      </c>
      <c r="AG209" s="14">
        <f t="shared" si="261"/>
        <v>0</v>
      </c>
      <c r="AH209" s="14">
        <f t="shared" si="262"/>
        <v>0</v>
      </c>
      <c r="AI209" s="14">
        <f t="shared" si="263"/>
        <v>0</v>
      </c>
      <c r="AJ209" s="14">
        <f t="shared" si="264"/>
        <v>0</v>
      </c>
      <c r="AK209" s="14">
        <f t="shared" si="265"/>
        <v>0</v>
      </c>
      <c r="AL209" s="14">
        <f t="shared" si="266"/>
        <v>0</v>
      </c>
      <c r="AN209" s="56">
        <f t="shared" si="267"/>
        <v>0</v>
      </c>
      <c r="AO209" s="14">
        <f>Szilv($AD$2,Eredmény!$H$3,AE209)</f>
        <v>0</v>
      </c>
      <c r="AP209" s="14">
        <f t="shared" si="268"/>
        <v>0</v>
      </c>
      <c r="AQ209" s="14">
        <f t="shared" si="269"/>
        <v>0</v>
      </c>
      <c r="AS209" s="14">
        <f>IF($AR$2=Alapadat!$P209,Alapadat!$Q209,0)</f>
        <v>0</v>
      </c>
      <c r="AT209" s="14">
        <f>IF($AR$2=Alapadat!$P209,Alapadat!$R209,0)</f>
        <v>0</v>
      </c>
      <c r="AU209" s="14">
        <f t="shared" si="270"/>
        <v>0</v>
      </c>
      <c r="AV209" s="14">
        <f t="shared" si="271"/>
        <v>0</v>
      </c>
      <c r="AW209" s="14">
        <f t="shared" si="272"/>
        <v>0</v>
      </c>
      <c r="AX209" s="14">
        <f t="shared" si="273"/>
        <v>0</v>
      </c>
      <c r="AY209" s="14">
        <f t="shared" si="274"/>
        <v>0</v>
      </c>
      <c r="AZ209" s="14">
        <f t="shared" si="275"/>
        <v>0</v>
      </c>
      <c r="BB209" s="56">
        <f t="shared" si="276"/>
        <v>0</v>
      </c>
      <c r="BC209" s="14">
        <f>Szilv($AR$2,Eredmény!$H$3,AS209)</f>
        <v>0</v>
      </c>
      <c r="BD209" s="14">
        <f t="shared" si="277"/>
        <v>0</v>
      </c>
      <c r="BE209" s="14">
        <f t="shared" si="278"/>
        <v>0</v>
      </c>
      <c r="BG209" s="14">
        <f>IF($BF$2=Alapadat!$P209,Alapadat!$Q209,0)</f>
        <v>0</v>
      </c>
      <c r="BH209" s="14">
        <f>IF($BF$2=Alapadat!$P209,Alapadat!$R209,0)</f>
        <v>0</v>
      </c>
      <c r="BI209" s="14">
        <f t="shared" si="279"/>
        <v>0</v>
      </c>
      <c r="BJ209" s="14">
        <f t="shared" si="280"/>
        <v>0</v>
      </c>
      <c r="BK209" s="14">
        <f t="shared" si="281"/>
        <v>0</v>
      </c>
      <c r="BL209" s="14">
        <f t="shared" si="282"/>
        <v>0</v>
      </c>
      <c r="BM209" s="14">
        <f t="shared" si="283"/>
        <v>0</v>
      </c>
      <c r="BN209" s="14">
        <f t="shared" si="284"/>
        <v>0</v>
      </c>
      <c r="BP209" s="56">
        <f t="shared" si="285"/>
        <v>0</v>
      </c>
      <c r="BQ209" s="14">
        <f>Szilv($BF$2,Eredmény!$H$3,BG209)</f>
        <v>0</v>
      </c>
      <c r="BR209" s="14">
        <f t="shared" si="286"/>
        <v>0</v>
      </c>
      <c r="BS209" s="14">
        <f t="shared" si="287"/>
        <v>0</v>
      </c>
      <c r="BV209" s="14">
        <f>IF($BU$2=Alapadat!$P209,Alapadat!$Q209,0)</f>
        <v>0</v>
      </c>
      <c r="BW209" s="14">
        <f>IF($BU$2=Alapadat!$P209,Alapadat!$R209,0)</f>
        <v>0</v>
      </c>
      <c r="BX209" s="14">
        <f t="shared" si="288"/>
        <v>0</v>
      </c>
      <c r="BY209" s="14">
        <f t="shared" si="289"/>
        <v>0</v>
      </c>
      <c r="BZ209" s="14">
        <f t="shared" si="290"/>
        <v>0</v>
      </c>
      <c r="CA209" s="14">
        <f t="shared" si="291"/>
        <v>0</v>
      </c>
      <c r="CB209" s="14">
        <f t="shared" si="292"/>
        <v>0</v>
      </c>
      <c r="CC209" s="14">
        <f t="shared" si="293"/>
        <v>0</v>
      </c>
      <c r="CE209" s="56">
        <f t="shared" si="294"/>
        <v>0</v>
      </c>
      <c r="CF209" s="14">
        <f>Szilv($BU$2,Eredmény!$H$3,BV209)</f>
        <v>0</v>
      </c>
      <c r="CG209" s="14">
        <f t="shared" si="295"/>
        <v>0</v>
      </c>
      <c r="CH209" s="14">
        <f t="shared" si="296"/>
        <v>0</v>
      </c>
      <c r="CK209" s="14">
        <f>IF($CJ$2=Alapadat!$P209,Alapadat!$Q209,0)</f>
        <v>0</v>
      </c>
      <c r="CL209" s="14">
        <f>IF($CJ$2=Alapadat!$P209,Alapadat!$R209,0)</f>
        <v>0</v>
      </c>
      <c r="CM209" s="14">
        <f t="shared" si="297"/>
        <v>0</v>
      </c>
      <c r="CN209" s="14">
        <f t="shared" si="298"/>
        <v>0</v>
      </c>
      <c r="CO209" s="14">
        <f t="shared" si="299"/>
        <v>0</v>
      </c>
      <c r="CP209" s="14">
        <f t="shared" si="300"/>
        <v>0</v>
      </c>
      <c r="CQ209" s="14">
        <f t="shared" si="301"/>
        <v>0</v>
      </c>
      <c r="CR209" s="14">
        <f t="shared" si="302"/>
        <v>0</v>
      </c>
      <c r="CT209" s="56">
        <f t="shared" si="303"/>
        <v>0</v>
      </c>
      <c r="CU209" s="14">
        <f>Szilv($CJ$2,Eredmény!$H$3,CK209)</f>
        <v>0</v>
      </c>
      <c r="CV209" s="14">
        <f t="shared" si="304"/>
        <v>0</v>
      </c>
      <c r="CW209" s="14">
        <f t="shared" si="305"/>
        <v>0</v>
      </c>
      <c r="CZ209" s="14">
        <f>IF($CY$2=Alapadat!$P209,Alapadat!$Q209,0)</f>
        <v>0</v>
      </c>
      <c r="DA209" s="14">
        <f>IF($CY$2=Alapadat!$P209,Alapadat!$R209,0)</f>
        <v>0</v>
      </c>
      <c r="DB209" s="14">
        <f t="shared" si="306"/>
        <v>0</v>
      </c>
      <c r="DC209" s="14">
        <f t="shared" si="307"/>
        <v>0</v>
      </c>
      <c r="DD209" s="14">
        <f t="shared" si="308"/>
        <v>0</v>
      </c>
      <c r="DE209" s="14">
        <f t="shared" si="309"/>
        <v>0</v>
      </c>
      <c r="DF209" s="14">
        <f t="shared" si="310"/>
        <v>0</v>
      </c>
      <c r="DG209" s="14">
        <f t="shared" si="311"/>
        <v>0</v>
      </c>
      <c r="DI209" s="56">
        <f t="shared" si="312"/>
        <v>0</v>
      </c>
      <c r="DJ209" s="14">
        <f>Szilv($CY$2,Eredmény!$H$3,CZ209)</f>
        <v>0</v>
      </c>
      <c r="DK209" s="14">
        <f t="shared" si="313"/>
        <v>0</v>
      </c>
      <c r="DL209" s="14">
        <f t="shared" si="314"/>
        <v>0</v>
      </c>
      <c r="DO209" s="14">
        <f>IF($DN$2=Alapadat!$P209,Alapadat!$Q209,0)</f>
        <v>0</v>
      </c>
      <c r="DP209" s="14">
        <f>IF($DN$2=Alapadat!$P209,Alapadat!$R209,0)</f>
        <v>0</v>
      </c>
      <c r="DQ209" s="14">
        <f t="shared" si="315"/>
        <v>0</v>
      </c>
      <c r="DR209" s="14">
        <f t="shared" si="316"/>
        <v>0</v>
      </c>
      <c r="DS209" s="14">
        <f t="shared" si="317"/>
        <v>0</v>
      </c>
      <c r="DT209" s="14">
        <f t="shared" si="318"/>
        <v>0</v>
      </c>
      <c r="DU209" s="14">
        <f t="shared" si="319"/>
        <v>0</v>
      </c>
      <c r="DV209" s="14">
        <f t="shared" si="320"/>
        <v>0</v>
      </c>
      <c r="DX209" s="56">
        <f t="shared" si="321"/>
        <v>0</v>
      </c>
      <c r="DY209" s="14">
        <f>Szilv($DN$2,Eredmény!$H$3,DO209)</f>
        <v>0</v>
      </c>
      <c r="DZ209" s="14">
        <f t="shared" si="322"/>
        <v>0</v>
      </c>
      <c r="EA209" s="14">
        <f t="shared" si="323"/>
        <v>0</v>
      </c>
    </row>
    <row r="210" spans="2:131">
      <c r="B210" s="14">
        <f>IF($A$2=Alapadat!$P210,Alapadat!$Q210,0)</f>
        <v>0</v>
      </c>
      <c r="C210" s="14">
        <f>IF($A$2=Alapadat!$P210,Alapadat!$R210,0)</f>
        <v>0</v>
      </c>
      <c r="D210" s="14">
        <f t="shared" si="244"/>
        <v>0</v>
      </c>
      <c r="E210" s="14">
        <f t="shared" si="245"/>
        <v>0</v>
      </c>
      <c r="F210" s="14">
        <f t="shared" si="246"/>
        <v>0</v>
      </c>
      <c r="G210" s="14">
        <f t="shared" si="247"/>
        <v>0</v>
      </c>
      <c r="H210" s="14">
        <f t="shared" si="248"/>
        <v>0</v>
      </c>
      <c r="I210" s="14">
        <f t="shared" si="249"/>
        <v>0</v>
      </c>
      <c r="L210" s="56">
        <f t="shared" si="250"/>
        <v>0</v>
      </c>
      <c r="M210" s="14">
        <f>Szilv($A$2,Eredmény!$H$3,B210)</f>
        <v>0</v>
      </c>
      <c r="N210" s="14">
        <f t="shared" si="251"/>
        <v>0</v>
      </c>
      <c r="O210" s="14">
        <f t="shared" si="252"/>
        <v>0</v>
      </c>
      <c r="Q210" s="14">
        <f>IF($P$2=Alapadat!$P210,Alapadat!$Q210,0)</f>
        <v>0</v>
      </c>
      <c r="R210" s="14">
        <f>IF($P$2=Alapadat!$P210,Alapadat!$R210,0)</f>
        <v>0</v>
      </c>
      <c r="S210" s="14">
        <f t="shared" si="253"/>
        <v>0</v>
      </c>
      <c r="T210" s="14">
        <f t="shared" si="254"/>
        <v>0</v>
      </c>
      <c r="U210" s="14">
        <f t="shared" si="255"/>
        <v>0</v>
      </c>
      <c r="V210" s="14">
        <f t="shared" si="256"/>
        <v>0</v>
      </c>
      <c r="W210" s="14">
        <f t="shared" si="257"/>
        <v>0</v>
      </c>
      <c r="X210" s="14">
        <f t="shared" si="258"/>
        <v>0</v>
      </c>
      <c r="Z210" s="56">
        <f t="shared" si="324"/>
        <v>0</v>
      </c>
      <c r="AA210" s="14">
        <f>Szilv($P$2,Eredmény!$H$3,Q210)</f>
        <v>0</v>
      </c>
      <c r="AB210" s="14">
        <f t="shared" si="259"/>
        <v>0</v>
      </c>
      <c r="AC210" s="14">
        <f t="shared" si="260"/>
        <v>0</v>
      </c>
      <c r="AE210" s="14">
        <f>IF($AD$2=Alapadat!$P210,Alapadat!$Q210,0)</f>
        <v>0</v>
      </c>
      <c r="AF210" s="14">
        <f>IF($AD$2=Alapadat!$P210,Alapadat!$R210,0)</f>
        <v>0</v>
      </c>
      <c r="AG210" s="14">
        <f t="shared" si="261"/>
        <v>0</v>
      </c>
      <c r="AH210" s="14">
        <f t="shared" si="262"/>
        <v>0</v>
      </c>
      <c r="AI210" s="14">
        <f t="shared" si="263"/>
        <v>0</v>
      </c>
      <c r="AJ210" s="14">
        <f t="shared" si="264"/>
        <v>0</v>
      </c>
      <c r="AK210" s="14">
        <f t="shared" si="265"/>
        <v>0</v>
      </c>
      <c r="AL210" s="14">
        <f t="shared" si="266"/>
        <v>0</v>
      </c>
      <c r="AN210" s="56">
        <f t="shared" si="267"/>
        <v>0</v>
      </c>
      <c r="AO210" s="14">
        <f>Szilv($AD$2,Eredmény!$H$3,AE210)</f>
        <v>0</v>
      </c>
      <c r="AP210" s="14">
        <f t="shared" si="268"/>
        <v>0</v>
      </c>
      <c r="AQ210" s="14">
        <f t="shared" si="269"/>
        <v>0</v>
      </c>
      <c r="AS210" s="14">
        <f>IF($AR$2=Alapadat!$P210,Alapadat!$Q210,0)</f>
        <v>0</v>
      </c>
      <c r="AT210" s="14">
        <f>IF($AR$2=Alapadat!$P210,Alapadat!$R210,0)</f>
        <v>0</v>
      </c>
      <c r="AU210" s="14">
        <f t="shared" si="270"/>
        <v>0</v>
      </c>
      <c r="AV210" s="14">
        <f t="shared" si="271"/>
        <v>0</v>
      </c>
      <c r="AW210" s="14">
        <f t="shared" si="272"/>
        <v>0</v>
      </c>
      <c r="AX210" s="14">
        <f t="shared" si="273"/>
        <v>0</v>
      </c>
      <c r="AY210" s="14">
        <f t="shared" si="274"/>
        <v>0</v>
      </c>
      <c r="AZ210" s="14">
        <f t="shared" si="275"/>
        <v>0</v>
      </c>
      <c r="BB210" s="56">
        <f t="shared" si="276"/>
        <v>0</v>
      </c>
      <c r="BC210" s="14">
        <f>Szilv($AR$2,Eredmény!$H$3,AS210)</f>
        <v>0</v>
      </c>
      <c r="BD210" s="14">
        <f t="shared" si="277"/>
        <v>0</v>
      </c>
      <c r="BE210" s="14">
        <f t="shared" si="278"/>
        <v>0</v>
      </c>
      <c r="BG210" s="14">
        <f>IF($BF$2=Alapadat!$P210,Alapadat!$Q210,0)</f>
        <v>0</v>
      </c>
      <c r="BH210" s="14">
        <f>IF($BF$2=Alapadat!$P210,Alapadat!$R210,0)</f>
        <v>0</v>
      </c>
      <c r="BI210" s="14">
        <f t="shared" si="279"/>
        <v>0</v>
      </c>
      <c r="BJ210" s="14">
        <f t="shared" si="280"/>
        <v>0</v>
      </c>
      <c r="BK210" s="14">
        <f t="shared" si="281"/>
        <v>0</v>
      </c>
      <c r="BL210" s="14">
        <f t="shared" si="282"/>
        <v>0</v>
      </c>
      <c r="BM210" s="14">
        <f t="shared" si="283"/>
        <v>0</v>
      </c>
      <c r="BN210" s="14">
        <f t="shared" si="284"/>
        <v>0</v>
      </c>
      <c r="BP210" s="56">
        <f t="shared" si="285"/>
        <v>0</v>
      </c>
      <c r="BQ210" s="14">
        <f>Szilv($BF$2,Eredmény!$H$3,BG210)</f>
        <v>0</v>
      </c>
      <c r="BR210" s="14">
        <f t="shared" si="286"/>
        <v>0</v>
      </c>
      <c r="BS210" s="14">
        <f t="shared" si="287"/>
        <v>0</v>
      </c>
      <c r="BV210" s="14">
        <f>IF($BU$2=Alapadat!$P210,Alapadat!$Q210,0)</f>
        <v>0</v>
      </c>
      <c r="BW210" s="14">
        <f>IF($BU$2=Alapadat!$P210,Alapadat!$R210,0)</f>
        <v>0</v>
      </c>
      <c r="BX210" s="14">
        <f t="shared" si="288"/>
        <v>0</v>
      </c>
      <c r="BY210" s="14">
        <f t="shared" si="289"/>
        <v>0</v>
      </c>
      <c r="BZ210" s="14">
        <f t="shared" si="290"/>
        <v>0</v>
      </c>
      <c r="CA210" s="14">
        <f t="shared" si="291"/>
        <v>0</v>
      </c>
      <c r="CB210" s="14">
        <f t="shared" si="292"/>
        <v>0</v>
      </c>
      <c r="CC210" s="14">
        <f t="shared" si="293"/>
        <v>0</v>
      </c>
      <c r="CE210" s="56">
        <f t="shared" si="294"/>
        <v>0</v>
      </c>
      <c r="CF210" s="14">
        <f>Szilv($BU$2,Eredmény!$H$3,BV210)</f>
        <v>0</v>
      </c>
      <c r="CG210" s="14">
        <f t="shared" si="295"/>
        <v>0</v>
      </c>
      <c r="CH210" s="14">
        <f t="shared" si="296"/>
        <v>0</v>
      </c>
      <c r="CK210" s="14">
        <f>IF($CJ$2=Alapadat!$P210,Alapadat!$Q210,0)</f>
        <v>0</v>
      </c>
      <c r="CL210" s="14">
        <f>IF($CJ$2=Alapadat!$P210,Alapadat!$R210,0)</f>
        <v>0</v>
      </c>
      <c r="CM210" s="14">
        <f t="shared" si="297"/>
        <v>0</v>
      </c>
      <c r="CN210" s="14">
        <f t="shared" si="298"/>
        <v>0</v>
      </c>
      <c r="CO210" s="14">
        <f t="shared" si="299"/>
        <v>0</v>
      </c>
      <c r="CP210" s="14">
        <f t="shared" si="300"/>
        <v>0</v>
      </c>
      <c r="CQ210" s="14">
        <f t="shared" si="301"/>
        <v>0</v>
      </c>
      <c r="CR210" s="14">
        <f t="shared" si="302"/>
        <v>0</v>
      </c>
      <c r="CT210" s="56">
        <f t="shared" si="303"/>
        <v>0</v>
      </c>
      <c r="CU210" s="14">
        <f>Szilv($CJ$2,Eredmény!$H$3,CK210)</f>
        <v>0</v>
      </c>
      <c r="CV210" s="14">
        <f t="shared" si="304"/>
        <v>0</v>
      </c>
      <c r="CW210" s="14">
        <f t="shared" si="305"/>
        <v>0</v>
      </c>
      <c r="CZ210" s="14">
        <f>IF($CY$2=Alapadat!$P210,Alapadat!$Q210,0)</f>
        <v>0</v>
      </c>
      <c r="DA210" s="14">
        <f>IF($CY$2=Alapadat!$P210,Alapadat!$R210,0)</f>
        <v>0</v>
      </c>
      <c r="DB210" s="14">
        <f t="shared" si="306"/>
        <v>0</v>
      </c>
      <c r="DC210" s="14">
        <f t="shared" si="307"/>
        <v>0</v>
      </c>
      <c r="DD210" s="14">
        <f t="shared" si="308"/>
        <v>0</v>
      </c>
      <c r="DE210" s="14">
        <f t="shared" si="309"/>
        <v>0</v>
      </c>
      <c r="DF210" s="14">
        <f t="shared" si="310"/>
        <v>0</v>
      </c>
      <c r="DG210" s="14">
        <f t="shared" si="311"/>
        <v>0</v>
      </c>
      <c r="DI210" s="56">
        <f t="shared" si="312"/>
        <v>0</v>
      </c>
      <c r="DJ210" s="14">
        <f>Szilv($CY$2,Eredmény!$H$3,CZ210)</f>
        <v>0</v>
      </c>
      <c r="DK210" s="14">
        <f t="shared" si="313"/>
        <v>0</v>
      </c>
      <c r="DL210" s="14">
        <f t="shared" si="314"/>
        <v>0</v>
      </c>
      <c r="DO210" s="14">
        <f>IF($DN$2=Alapadat!$P210,Alapadat!$Q210,0)</f>
        <v>0</v>
      </c>
      <c r="DP210" s="14">
        <f>IF($DN$2=Alapadat!$P210,Alapadat!$R210,0)</f>
        <v>0</v>
      </c>
      <c r="DQ210" s="14">
        <f t="shared" si="315"/>
        <v>0</v>
      </c>
      <c r="DR210" s="14">
        <f t="shared" si="316"/>
        <v>0</v>
      </c>
      <c r="DS210" s="14">
        <f t="shared" si="317"/>
        <v>0</v>
      </c>
      <c r="DT210" s="14">
        <f t="shared" si="318"/>
        <v>0</v>
      </c>
      <c r="DU210" s="14">
        <f t="shared" si="319"/>
        <v>0</v>
      </c>
      <c r="DV210" s="14">
        <f t="shared" si="320"/>
        <v>0</v>
      </c>
      <c r="DX210" s="56">
        <f t="shared" si="321"/>
        <v>0</v>
      </c>
      <c r="DY210" s="14">
        <f>Szilv($DN$2,Eredmény!$H$3,DO210)</f>
        <v>0</v>
      </c>
      <c r="DZ210" s="14">
        <f t="shared" si="322"/>
        <v>0</v>
      </c>
      <c r="EA210" s="14">
        <f t="shared" si="323"/>
        <v>0</v>
      </c>
    </row>
    <row r="211" spans="2:131">
      <c r="B211" s="14">
        <f>IF($A$2=Alapadat!$P211,Alapadat!$Q211,0)</f>
        <v>0</v>
      </c>
      <c r="C211" s="14">
        <f>IF($A$2=Alapadat!$P211,Alapadat!$R211,0)</f>
        <v>0</v>
      </c>
      <c r="D211" s="14">
        <f t="shared" si="244"/>
        <v>0</v>
      </c>
      <c r="E211" s="14">
        <f t="shared" si="245"/>
        <v>0</v>
      </c>
      <c r="F211" s="14">
        <f t="shared" si="246"/>
        <v>0</v>
      </c>
      <c r="G211" s="14">
        <f t="shared" si="247"/>
        <v>0</v>
      </c>
      <c r="H211" s="14">
        <f t="shared" si="248"/>
        <v>0</v>
      </c>
      <c r="I211" s="14">
        <f t="shared" si="249"/>
        <v>0</v>
      </c>
      <c r="L211" s="56">
        <f t="shared" si="250"/>
        <v>0</v>
      </c>
      <c r="M211" s="14">
        <f>Szilv($A$2,Eredmény!$H$3,B211)</f>
        <v>0</v>
      </c>
      <c r="N211" s="14">
        <f t="shared" si="251"/>
        <v>0</v>
      </c>
      <c r="O211" s="14">
        <f t="shared" si="252"/>
        <v>0</v>
      </c>
      <c r="Q211" s="14">
        <f>IF($P$2=Alapadat!$P211,Alapadat!$Q211,0)</f>
        <v>0</v>
      </c>
      <c r="R211" s="14">
        <f>IF($P$2=Alapadat!$P211,Alapadat!$R211,0)</f>
        <v>0</v>
      </c>
      <c r="S211" s="14">
        <f t="shared" si="253"/>
        <v>0</v>
      </c>
      <c r="T211" s="14">
        <f t="shared" si="254"/>
        <v>0</v>
      </c>
      <c r="U211" s="14">
        <f t="shared" si="255"/>
        <v>0</v>
      </c>
      <c r="V211" s="14">
        <f t="shared" si="256"/>
        <v>0</v>
      </c>
      <c r="W211" s="14">
        <f t="shared" si="257"/>
        <v>0</v>
      </c>
      <c r="X211" s="14">
        <f t="shared" si="258"/>
        <v>0</v>
      </c>
      <c r="Z211" s="56">
        <f t="shared" si="324"/>
        <v>0</v>
      </c>
      <c r="AA211" s="14">
        <f>Szilv($P$2,Eredmény!$H$3,Q211)</f>
        <v>0</v>
      </c>
      <c r="AB211" s="14">
        <f t="shared" si="259"/>
        <v>0</v>
      </c>
      <c r="AC211" s="14">
        <f t="shared" si="260"/>
        <v>0</v>
      </c>
      <c r="AE211" s="14">
        <f>IF($AD$2=Alapadat!$P211,Alapadat!$Q211,0)</f>
        <v>0</v>
      </c>
      <c r="AF211" s="14">
        <f>IF($AD$2=Alapadat!$P211,Alapadat!$R211,0)</f>
        <v>0</v>
      </c>
      <c r="AG211" s="14">
        <f t="shared" si="261"/>
        <v>0</v>
      </c>
      <c r="AH211" s="14">
        <f t="shared" si="262"/>
        <v>0</v>
      </c>
      <c r="AI211" s="14">
        <f t="shared" si="263"/>
        <v>0</v>
      </c>
      <c r="AJ211" s="14">
        <f t="shared" si="264"/>
        <v>0</v>
      </c>
      <c r="AK211" s="14">
        <f t="shared" si="265"/>
        <v>0</v>
      </c>
      <c r="AL211" s="14">
        <f t="shared" si="266"/>
        <v>0</v>
      </c>
      <c r="AN211" s="56">
        <f t="shared" si="267"/>
        <v>0</v>
      </c>
      <c r="AO211" s="14">
        <f>Szilv($AD$2,Eredmény!$H$3,AE211)</f>
        <v>0</v>
      </c>
      <c r="AP211" s="14">
        <f t="shared" si="268"/>
        <v>0</v>
      </c>
      <c r="AQ211" s="14">
        <f t="shared" si="269"/>
        <v>0</v>
      </c>
      <c r="AS211" s="14">
        <f>IF($AR$2=Alapadat!$P211,Alapadat!$Q211,0)</f>
        <v>0</v>
      </c>
      <c r="AT211" s="14">
        <f>IF($AR$2=Alapadat!$P211,Alapadat!$R211,0)</f>
        <v>0</v>
      </c>
      <c r="AU211" s="14">
        <f t="shared" si="270"/>
        <v>0</v>
      </c>
      <c r="AV211" s="14">
        <f t="shared" si="271"/>
        <v>0</v>
      </c>
      <c r="AW211" s="14">
        <f t="shared" si="272"/>
        <v>0</v>
      </c>
      <c r="AX211" s="14">
        <f t="shared" si="273"/>
        <v>0</v>
      </c>
      <c r="AY211" s="14">
        <f t="shared" si="274"/>
        <v>0</v>
      </c>
      <c r="AZ211" s="14">
        <f t="shared" si="275"/>
        <v>0</v>
      </c>
      <c r="BB211" s="56">
        <f t="shared" si="276"/>
        <v>0</v>
      </c>
      <c r="BC211" s="14">
        <f>Szilv($AR$2,Eredmény!$H$3,AS211)</f>
        <v>0</v>
      </c>
      <c r="BD211" s="14">
        <f t="shared" si="277"/>
        <v>0</v>
      </c>
      <c r="BE211" s="14">
        <f t="shared" si="278"/>
        <v>0</v>
      </c>
      <c r="BG211" s="14">
        <f>IF($BF$2=Alapadat!$P211,Alapadat!$Q211,0)</f>
        <v>0</v>
      </c>
      <c r="BH211" s="14">
        <f>IF($BF$2=Alapadat!$P211,Alapadat!$R211,0)</f>
        <v>0</v>
      </c>
      <c r="BI211" s="14">
        <f t="shared" si="279"/>
        <v>0</v>
      </c>
      <c r="BJ211" s="14">
        <f t="shared" si="280"/>
        <v>0</v>
      </c>
      <c r="BK211" s="14">
        <f t="shared" si="281"/>
        <v>0</v>
      </c>
      <c r="BL211" s="14">
        <f t="shared" si="282"/>
        <v>0</v>
      </c>
      <c r="BM211" s="14">
        <f t="shared" si="283"/>
        <v>0</v>
      </c>
      <c r="BN211" s="14">
        <f t="shared" si="284"/>
        <v>0</v>
      </c>
      <c r="BP211" s="56">
        <f t="shared" si="285"/>
        <v>0</v>
      </c>
      <c r="BQ211" s="14">
        <f>Szilv($BF$2,Eredmény!$H$3,BG211)</f>
        <v>0</v>
      </c>
      <c r="BR211" s="14">
        <f t="shared" si="286"/>
        <v>0</v>
      </c>
      <c r="BS211" s="14">
        <f t="shared" si="287"/>
        <v>0</v>
      </c>
      <c r="BV211" s="14">
        <f>IF($BU$2=Alapadat!$P211,Alapadat!$Q211,0)</f>
        <v>0</v>
      </c>
      <c r="BW211" s="14">
        <f>IF($BU$2=Alapadat!$P211,Alapadat!$R211,0)</f>
        <v>0</v>
      </c>
      <c r="BX211" s="14">
        <f t="shared" si="288"/>
        <v>0</v>
      </c>
      <c r="BY211" s="14">
        <f t="shared" si="289"/>
        <v>0</v>
      </c>
      <c r="BZ211" s="14">
        <f t="shared" si="290"/>
        <v>0</v>
      </c>
      <c r="CA211" s="14">
        <f t="shared" si="291"/>
        <v>0</v>
      </c>
      <c r="CB211" s="14">
        <f t="shared" si="292"/>
        <v>0</v>
      </c>
      <c r="CC211" s="14">
        <f t="shared" si="293"/>
        <v>0</v>
      </c>
      <c r="CE211" s="56">
        <f t="shared" si="294"/>
        <v>0</v>
      </c>
      <c r="CF211" s="14">
        <f>Szilv($BU$2,Eredmény!$H$3,BV211)</f>
        <v>0</v>
      </c>
      <c r="CG211" s="14">
        <f t="shared" si="295"/>
        <v>0</v>
      </c>
      <c r="CH211" s="14">
        <f t="shared" si="296"/>
        <v>0</v>
      </c>
      <c r="CK211" s="14">
        <f>IF($CJ$2=Alapadat!$P211,Alapadat!$Q211,0)</f>
        <v>0</v>
      </c>
      <c r="CL211" s="14">
        <f>IF($CJ$2=Alapadat!$P211,Alapadat!$R211,0)</f>
        <v>0</v>
      </c>
      <c r="CM211" s="14">
        <f t="shared" si="297"/>
        <v>0</v>
      </c>
      <c r="CN211" s="14">
        <f t="shared" si="298"/>
        <v>0</v>
      </c>
      <c r="CO211" s="14">
        <f t="shared" si="299"/>
        <v>0</v>
      </c>
      <c r="CP211" s="14">
        <f t="shared" si="300"/>
        <v>0</v>
      </c>
      <c r="CQ211" s="14">
        <f t="shared" si="301"/>
        <v>0</v>
      </c>
      <c r="CR211" s="14">
        <f t="shared" si="302"/>
        <v>0</v>
      </c>
      <c r="CT211" s="56">
        <f t="shared" si="303"/>
        <v>0</v>
      </c>
      <c r="CU211" s="14">
        <f>Szilv($CJ$2,Eredmény!$H$3,CK211)</f>
        <v>0</v>
      </c>
      <c r="CV211" s="14">
        <f t="shared" si="304"/>
        <v>0</v>
      </c>
      <c r="CW211" s="14">
        <f t="shared" si="305"/>
        <v>0</v>
      </c>
      <c r="CZ211" s="14">
        <f>IF($CY$2=Alapadat!$P211,Alapadat!$Q211,0)</f>
        <v>0</v>
      </c>
      <c r="DA211" s="14">
        <f>IF($CY$2=Alapadat!$P211,Alapadat!$R211,0)</f>
        <v>0</v>
      </c>
      <c r="DB211" s="14">
        <f t="shared" si="306"/>
        <v>0</v>
      </c>
      <c r="DC211" s="14">
        <f t="shared" si="307"/>
        <v>0</v>
      </c>
      <c r="DD211" s="14">
        <f t="shared" si="308"/>
        <v>0</v>
      </c>
      <c r="DE211" s="14">
        <f t="shared" si="309"/>
        <v>0</v>
      </c>
      <c r="DF211" s="14">
        <f t="shared" si="310"/>
        <v>0</v>
      </c>
      <c r="DG211" s="14">
        <f t="shared" si="311"/>
        <v>0</v>
      </c>
      <c r="DI211" s="56">
        <f t="shared" si="312"/>
        <v>0</v>
      </c>
      <c r="DJ211" s="14">
        <f>Szilv($CY$2,Eredmény!$H$3,CZ211)</f>
        <v>0</v>
      </c>
      <c r="DK211" s="14">
        <f t="shared" si="313"/>
        <v>0</v>
      </c>
      <c r="DL211" s="14">
        <f t="shared" si="314"/>
        <v>0</v>
      </c>
      <c r="DO211" s="14">
        <f>IF($DN$2=Alapadat!$P211,Alapadat!$Q211,0)</f>
        <v>0</v>
      </c>
      <c r="DP211" s="14">
        <f>IF($DN$2=Alapadat!$P211,Alapadat!$R211,0)</f>
        <v>0</v>
      </c>
      <c r="DQ211" s="14">
        <f t="shared" si="315"/>
        <v>0</v>
      </c>
      <c r="DR211" s="14">
        <f t="shared" si="316"/>
        <v>0</v>
      </c>
      <c r="DS211" s="14">
        <f t="shared" si="317"/>
        <v>0</v>
      </c>
      <c r="DT211" s="14">
        <f t="shared" si="318"/>
        <v>0</v>
      </c>
      <c r="DU211" s="14">
        <f t="shared" si="319"/>
        <v>0</v>
      </c>
      <c r="DV211" s="14">
        <f t="shared" si="320"/>
        <v>0</v>
      </c>
      <c r="DX211" s="56">
        <f t="shared" si="321"/>
        <v>0</v>
      </c>
      <c r="DY211" s="14">
        <f>Szilv($DN$2,Eredmény!$H$3,DO211)</f>
        <v>0</v>
      </c>
      <c r="DZ211" s="14">
        <f t="shared" si="322"/>
        <v>0</v>
      </c>
      <c r="EA211" s="14">
        <f t="shared" si="323"/>
        <v>0</v>
      </c>
    </row>
    <row r="212" spans="2:131">
      <c r="B212" s="14">
        <f>IF($A$2=Alapadat!$P212,Alapadat!$Q212,0)</f>
        <v>0</v>
      </c>
      <c r="C212" s="14">
        <f>IF($A$2=Alapadat!$P212,Alapadat!$R212,0)</f>
        <v>0</v>
      </c>
      <c r="D212" s="14">
        <f t="shared" si="244"/>
        <v>0</v>
      </c>
      <c r="E212" s="14">
        <f t="shared" si="245"/>
        <v>0</v>
      </c>
      <c r="F212" s="14">
        <f t="shared" si="246"/>
        <v>0</v>
      </c>
      <c r="G212" s="14">
        <f t="shared" si="247"/>
        <v>0</v>
      </c>
      <c r="H212" s="14">
        <f t="shared" si="248"/>
        <v>0</v>
      </c>
      <c r="I212" s="14">
        <f t="shared" si="249"/>
        <v>0</v>
      </c>
      <c r="L212" s="56">
        <f t="shared" si="250"/>
        <v>0</v>
      </c>
      <c r="M212" s="14">
        <f>Szilv($A$2,Eredmény!$H$3,B212)</f>
        <v>0</v>
      </c>
      <c r="N212" s="14">
        <f t="shared" si="251"/>
        <v>0</v>
      </c>
      <c r="O212" s="14">
        <f t="shared" si="252"/>
        <v>0</v>
      </c>
      <c r="Q212" s="14">
        <f>IF($P$2=Alapadat!$P212,Alapadat!$Q212,0)</f>
        <v>0</v>
      </c>
      <c r="R212" s="14">
        <f>IF($P$2=Alapadat!$P212,Alapadat!$R212,0)</f>
        <v>0</v>
      </c>
      <c r="S212" s="14">
        <f t="shared" si="253"/>
        <v>0</v>
      </c>
      <c r="T212" s="14">
        <f t="shared" si="254"/>
        <v>0</v>
      </c>
      <c r="U212" s="14">
        <f t="shared" si="255"/>
        <v>0</v>
      </c>
      <c r="V212" s="14">
        <f t="shared" si="256"/>
        <v>0</v>
      </c>
      <c r="W212" s="14">
        <f t="shared" si="257"/>
        <v>0</v>
      </c>
      <c r="X212" s="14">
        <f t="shared" si="258"/>
        <v>0</v>
      </c>
      <c r="Z212" s="56">
        <f t="shared" si="324"/>
        <v>0</v>
      </c>
      <c r="AA212" s="14">
        <f>Szilv($P$2,Eredmény!$H$3,Q212)</f>
        <v>0</v>
      </c>
      <c r="AB212" s="14">
        <f t="shared" si="259"/>
        <v>0</v>
      </c>
      <c r="AC212" s="14">
        <f t="shared" si="260"/>
        <v>0</v>
      </c>
      <c r="AE212" s="14">
        <f>IF($AD$2=Alapadat!$P212,Alapadat!$Q212,0)</f>
        <v>0</v>
      </c>
      <c r="AF212" s="14">
        <f>IF($AD$2=Alapadat!$P212,Alapadat!$R212,0)</f>
        <v>0</v>
      </c>
      <c r="AG212" s="14">
        <f t="shared" si="261"/>
        <v>0</v>
      </c>
      <c r="AH212" s="14">
        <f t="shared" si="262"/>
        <v>0</v>
      </c>
      <c r="AI212" s="14">
        <f t="shared" si="263"/>
        <v>0</v>
      </c>
      <c r="AJ212" s="14">
        <f t="shared" si="264"/>
        <v>0</v>
      </c>
      <c r="AK212" s="14">
        <f t="shared" si="265"/>
        <v>0</v>
      </c>
      <c r="AL212" s="14">
        <f t="shared" si="266"/>
        <v>0</v>
      </c>
      <c r="AN212" s="56">
        <f t="shared" si="267"/>
        <v>0</v>
      </c>
      <c r="AO212" s="14">
        <f>Szilv($AD$2,Eredmény!$H$3,AE212)</f>
        <v>0</v>
      </c>
      <c r="AP212" s="14">
        <f t="shared" si="268"/>
        <v>0</v>
      </c>
      <c r="AQ212" s="14">
        <f t="shared" si="269"/>
        <v>0</v>
      </c>
      <c r="AS212" s="14">
        <f>IF($AR$2=Alapadat!$P212,Alapadat!$Q212,0)</f>
        <v>0</v>
      </c>
      <c r="AT212" s="14">
        <f>IF($AR$2=Alapadat!$P212,Alapadat!$R212,0)</f>
        <v>0</v>
      </c>
      <c r="AU212" s="14">
        <f t="shared" si="270"/>
        <v>0</v>
      </c>
      <c r="AV212" s="14">
        <f t="shared" si="271"/>
        <v>0</v>
      </c>
      <c r="AW212" s="14">
        <f t="shared" si="272"/>
        <v>0</v>
      </c>
      <c r="AX212" s="14">
        <f t="shared" si="273"/>
        <v>0</v>
      </c>
      <c r="AY212" s="14">
        <f t="shared" si="274"/>
        <v>0</v>
      </c>
      <c r="AZ212" s="14">
        <f t="shared" si="275"/>
        <v>0</v>
      </c>
      <c r="BB212" s="56">
        <f t="shared" si="276"/>
        <v>0</v>
      </c>
      <c r="BC212" s="14">
        <f>Szilv($AR$2,Eredmény!$H$3,AS212)</f>
        <v>0</v>
      </c>
      <c r="BD212" s="14">
        <f t="shared" si="277"/>
        <v>0</v>
      </c>
      <c r="BE212" s="14">
        <f t="shared" si="278"/>
        <v>0</v>
      </c>
      <c r="BG212" s="14">
        <f>IF($BF$2=Alapadat!$P212,Alapadat!$Q212,0)</f>
        <v>0</v>
      </c>
      <c r="BH212" s="14">
        <f>IF($BF$2=Alapadat!$P212,Alapadat!$R212,0)</f>
        <v>0</v>
      </c>
      <c r="BI212" s="14">
        <f t="shared" si="279"/>
        <v>0</v>
      </c>
      <c r="BJ212" s="14">
        <f t="shared" si="280"/>
        <v>0</v>
      </c>
      <c r="BK212" s="14">
        <f t="shared" si="281"/>
        <v>0</v>
      </c>
      <c r="BL212" s="14">
        <f t="shared" si="282"/>
        <v>0</v>
      </c>
      <c r="BM212" s="14">
        <f t="shared" si="283"/>
        <v>0</v>
      </c>
      <c r="BN212" s="14">
        <f t="shared" si="284"/>
        <v>0</v>
      </c>
      <c r="BP212" s="56">
        <f t="shared" si="285"/>
        <v>0</v>
      </c>
      <c r="BQ212" s="14">
        <f>Szilv($BF$2,Eredmény!$H$3,BG212)</f>
        <v>0</v>
      </c>
      <c r="BR212" s="14">
        <f t="shared" si="286"/>
        <v>0</v>
      </c>
      <c r="BS212" s="14">
        <f t="shared" si="287"/>
        <v>0</v>
      </c>
      <c r="BV212" s="14">
        <f>IF($BU$2=Alapadat!$P212,Alapadat!$Q212,0)</f>
        <v>0</v>
      </c>
      <c r="BW212" s="14">
        <f>IF($BU$2=Alapadat!$P212,Alapadat!$R212,0)</f>
        <v>0</v>
      </c>
      <c r="BX212" s="14">
        <f t="shared" si="288"/>
        <v>0</v>
      </c>
      <c r="BY212" s="14">
        <f t="shared" si="289"/>
        <v>0</v>
      </c>
      <c r="BZ212" s="14">
        <f t="shared" si="290"/>
        <v>0</v>
      </c>
      <c r="CA212" s="14">
        <f t="shared" si="291"/>
        <v>0</v>
      </c>
      <c r="CB212" s="14">
        <f t="shared" si="292"/>
        <v>0</v>
      </c>
      <c r="CC212" s="14">
        <f t="shared" si="293"/>
        <v>0</v>
      </c>
      <c r="CE212" s="56">
        <f t="shared" si="294"/>
        <v>0</v>
      </c>
      <c r="CF212" s="14">
        <f>Szilv($BU$2,Eredmény!$H$3,BV212)</f>
        <v>0</v>
      </c>
      <c r="CG212" s="14">
        <f t="shared" si="295"/>
        <v>0</v>
      </c>
      <c r="CH212" s="14">
        <f t="shared" si="296"/>
        <v>0</v>
      </c>
      <c r="CK212" s="14">
        <f>IF($CJ$2=Alapadat!$P212,Alapadat!$Q212,0)</f>
        <v>0</v>
      </c>
      <c r="CL212" s="14">
        <f>IF($CJ$2=Alapadat!$P212,Alapadat!$R212,0)</f>
        <v>0</v>
      </c>
      <c r="CM212" s="14">
        <f t="shared" si="297"/>
        <v>0</v>
      </c>
      <c r="CN212" s="14">
        <f t="shared" si="298"/>
        <v>0</v>
      </c>
      <c r="CO212" s="14">
        <f t="shared" si="299"/>
        <v>0</v>
      </c>
      <c r="CP212" s="14">
        <f t="shared" si="300"/>
        <v>0</v>
      </c>
      <c r="CQ212" s="14">
        <f t="shared" si="301"/>
        <v>0</v>
      </c>
      <c r="CR212" s="14">
        <f t="shared" si="302"/>
        <v>0</v>
      </c>
      <c r="CT212" s="56">
        <f t="shared" si="303"/>
        <v>0</v>
      </c>
      <c r="CU212" s="14">
        <f>Szilv($CJ$2,Eredmény!$H$3,CK212)</f>
        <v>0</v>
      </c>
      <c r="CV212" s="14">
        <f t="shared" si="304"/>
        <v>0</v>
      </c>
      <c r="CW212" s="14">
        <f t="shared" si="305"/>
        <v>0</v>
      </c>
      <c r="CZ212" s="14">
        <f>IF($CY$2=Alapadat!$P212,Alapadat!$Q212,0)</f>
        <v>0</v>
      </c>
      <c r="DA212" s="14">
        <f>IF($CY$2=Alapadat!$P212,Alapadat!$R212,0)</f>
        <v>0</v>
      </c>
      <c r="DB212" s="14">
        <f t="shared" si="306"/>
        <v>0</v>
      </c>
      <c r="DC212" s="14">
        <f t="shared" si="307"/>
        <v>0</v>
      </c>
      <c r="DD212" s="14">
        <f t="shared" si="308"/>
        <v>0</v>
      </c>
      <c r="DE212" s="14">
        <f t="shared" si="309"/>
        <v>0</v>
      </c>
      <c r="DF212" s="14">
        <f t="shared" si="310"/>
        <v>0</v>
      </c>
      <c r="DG212" s="14">
        <f t="shared" si="311"/>
        <v>0</v>
      </c>
      <c r="DI212" s="56">
        <f t="shared" si="312"/>
        <v>0</v>
      </c>
      <c r="DJ212" s="14">
        <f>Szilv($CY$2,Eredmény!$H$3,CZ212)</f>
        <v>0</v>
      </c>
      <c r="DK212" s="14">
        <f t="shared" si="313"/>
        <v>0</v>
      </c>
      <c r="DL212" s="14">
        <f t="shared" si="314"/>
        <v>0</v>
      </c>
      <c r="DO212" s="14">
        <f>IF($DN$2=Alapadat!$P212,Alapadat!$Q212,0)</f>
        <v>0</v>
      </c>
      <c r="DP212" s="14">
        <f>IF($DN$2=Alapadat!$P212,Alapadat!$R212,0)</f>
        <v>0</v>
      </c>
      <c r="DQ212" s="14">
        <f t="shared" si="315"/>
        <v>0</v>
      </c>
      <c r="DR212" s="14">
        <f t="shared" si="316"/>
        <v>0</v>
      </c>
      <c r="DS212" s="14">
        <f t="shared" si="317"/>
        <v>0</v>
      </c>
      <c r="DT212" s="14">
        <f t="shared" si="318"/>
        <v>0</v>
      </c>
      <c r="DU212" s="14">
        <f t="shared" si="319"/>
        <v>0</v>
      </c>
      <c r="DV212" s="14">
        <f t="shared" si="320"/>
        <v>0</v>
      </c>
      <c r="DX212" s="56">
        <f t="shared" si="321"/>
        <v>0</v>
      </c>
      <c r="DY212" s="14">
        <f>Szilv($DN$2,Eredmény!$H$3,DO212)</f>
        <v>0</v>
      </c>
      <c r="DZ212" s="14">
        <f t="shared" si="322"/>
        <v>0</v>
      </c>
      <c r="EA212" s="14">
        <f t="shared" si="323"/>
        <v>0</v>
      </c>
    </row>
    <row r="213" spans="2:131">
      <c r="B213" s="14">
        <f>IF($A$2=Alapadat!$P213,Alapadat!$Q213,0)</f>
        <v>0</v>
      </c>
      <c r="C213" s="14">
        <f>IF($A$2=Alapadat!$P213,Alapadat!$R213,0)</f>
        <v>0</v>
      </c>
      <c r="D213" s="14">
        <f t="shared" si="244"/>
        <v>0</v>
      </c>
      <c r="E213" s="14">
        <f t="shared" si="245"/>
        <v>0</v>
      </c>
      <c r="F213" s="14">
        <f t="shared" si="246"/>
        <v>0</v>
      </c>
      <c r="G213" s="14">
        <f t="shared" si="247"/>
        <v>0</v>
      </c>
      <c r="H213" s="14">
        <f t="shared" si="248"/>
        <v>0</v>
      </c>
      <c r="I213" s="14">
        <f t="shared" si="249"/>
        <v>0</v>
      </c>
      <c r="L213" s="56">
        <f t="shared" si="250"/>
        <v>0</v>
      </c>
      <c r="M213" s="14">
        <f>Szilv($A$2,Eredmény!$H$3,B213)</f>
        <v>0</v>
      </c>
      <c r="N213" s="14">
        <f t="shared" si="251"/>
        <v>0</v>
      </c>
      <c r="O213" s="14">
        <f t="shared" si="252"/>
        <v>0</v>
      </c>
      <c r="Q213" s="14">
        <f>IF($P$2=Alapadat!$P213,Alapadat!$Q213,0)</f>
        <v>0</v>
      </c>
      <c r="R213" s="14">
        <f>IF($P$2=Alapadat!$P213,Alapadat!$R213,0)</f>
        <v>0</v>
      </c>
      <c r="S213" s="14">
        <f t="shared" si="253"/>
        <v>0</v>
      </c>
      <c r="T213" s="14">
        <f t="shared" si="254"/>
        <v>0</v>
      </c>
      <c r="U213" s="14">
        <f t="shared" si="255"/>
        <v>0</v>
      </c>
      <c r="V213" s="14">
        <f t="shared" si="256"/>
        <v>0</v>
      </c>
      <c r="W213" s="14">
        <f t="shared" si="257"/>
        <v>0</v>
      </c>
      <c r="X213" s="14">
        <f t="shared" si="258"/>
        <v>0</v>
      </c>
      <c r="Z213" s="56">
        <f t="shared" si="324"/>
        <v>0</v>
      </c>
      <c r="AA213" s="14">
        <f>Szilv($P$2,Eredmény!$H$3,Q213)</f>
        <v>0</v>
      </c>
      <c r="AB213" s="14">
        <f t="shared" si="259"/>
        <v>0</v>
      </c>
      <c r="AC213" s="14">
        <f t="shared" si="260"/>
        <v>0</v>
      </c>
      <c r="AE213" s="14">
        <f>IF($AD$2=Alapadat!$P213,Alapadat!$Q213,0)</f>
        <v>0</v>
      </c>
      <c r="AF213" s="14">
        <f>IF($AD$2=Alapadat!$P213,Alapadat!$R213,0)</f>
        <v>0</v>
      </c>
      <c r="AG213" s="14">
        <f t="shared" si="261"/>
        <v>0</v>
      </c>
      <c r="AH213" s="14">
        <f t="shared" si="262"/>
        <v>0</v>
      </c>
      <c r="AI213" s="14">
        <f t="shared" si="263"/>
        <v>0</v>
      </c>
      <c r="AJ213" s="14">
        <f t="shared" si="264"/>
        <v>0</v>
      </c>
      <c r="AK213" s="14">
        <f t="shared" si="265"/>
        <v>0</v>
      </c>
      <c r="AL213" s="14">
        <f t="shared" si="266"/>
        <v>0</v>
      </c>
      <c r="AN213" s="56">
        <f t="shared" si="267"/>
        <v>0</v>
      </c>
      <c r="AO213" s="14">
        <f>Szilv($AD$2,Eredmény!$H$3,AE213)</f>
        <v>0</v>
      </c>
      <c r="AP213" s="14">
        <f t="shared" si="268"/>
        <v>0</v>
      </c>
      <c r="AQ213" s="14">
        <f t="shared" si="269"/>
        <v>0</v>
      </c>
      <c r="AS213" s="14">
        <f>IF($AR$2=Alapadat!$P213,Alapadat!$Q213,0)</f>
        <v>0</v>
      </c>
      <c r="AT213" s="14">
        <f>IF($AR$2=Alapadat!$P213,Alapadat!$R213,0)</f>
        <v>0</v>
      </c>
      <c r="AU213" s="14">
        <f t="shared" si="270"/>
        <v>0</v>
      </c>
      <c r="AV213" s="14">
        <f t="shared" si="271"/>
        <v>0</v>
      </c>
      <c r="AW213" s="14">
        <f t="shared" si="272"/>
        <v>0</v>
      </c>
      <c r="AX213" s="14">
        <f t="shared" si="273"/>
        <v>0</v>
      </c>
      <c r="AY213" s="14">
        <f t="shared" si="274"/>
        <v>0</v>
      </c>
      <c r="AZ213" s="14">
        <f t="shared" si="275"/>
        <v>0</v>
      </c>
      <c r="BB213" s="56">
        <f t="shared" si="276"/>
        <v>0</v>
      </c>
      <c r="BC213" s="14">
        <f>Szilv($AR$2,Eredmény!$H$3,AS213)</f>
        <v>0</v>
      </c>
      <c r="BD213" s="14">
        <f t="shared" si="277"/>
        <v>0</v>
      </c>
      <c r="BE213" s="14">
        <f t="shared" si="278"/>
        <v>0</v>
      </c>
      <c r="BG213" s="14">
        <f>IF($BF$2=Alapadat!$P213,Alapadat!$Q213,0)</f>
        <v>0</v>
      </c>
      <c r="BH213" s="14">
        <f>IF($BF$2=Alapadat!$P213,Alapadat!$R213,0)</f>
        <v>0</v>
      </c>
      <c r="BI213" s="14">
        <f t="shared" si="279"/>
        <v>0</v>
      </c>
      <c r="BJ213" s="14">
        <f t="shared" si="280"/>
        <v>0</v>
      </c>
      <c r="BK213" s="14">
        <f t="shared" si="281"/>
        <v>0</v>
      </c>
      <c r="BL213" s="14">
        <f t="shared" si="282"/>
        <v>0</v>
      </c>
      <c r="BM213" s="14">
        <f t="shared" si="283"/>
        <v>0</v>
      </c>
      <c r="BN213" s="14">
        <f t="shared" si="284"/>
        <v>0</v>
      </c>
      <c r="BP213" s="56">
        <f t="shared" si="285"/>
        <v>0</v>
      </c>
      <c r="BQ213" s="14">
        <f>Szilv($BF$2,Eredmény!$H$3,BG213)</f>
        <v>0</v>
      </c>
      <c r="BR213" s="14">
        <f t="shared" si="286"/>
        <v>0</v>
      </c>
      <c r="BS213" s="14">
        <f t="shared" si="287"/>
        <v>0</v>
      </c>
      <c r="BV213" s="14">
        <f>IF($BU$2=Alapadat!$P213,Alapadat!$Q213,0)</f>
        <v>0</v>
      </c>
      <c r="BW213" s="14">
        <f>IF($BU$2=Alapadat!$P213,Alapadat!$R213,0)</f>
        <v>0</v>
      </c>
      <c r="BX213" s="14">
        <f t="shared" si="288"/>
        <v>0</v>
      </c>
      <c r="BY213" s="14">
        <f t="shared" si="289"/>
        <v>0</v>
      </c>
      <c r="BZ213" s="14">
        <f t="shared" si="290"/>
        <v>0</v>
      </c>
      <c r="CA213" s="14">
        <f t="shared" si="291"/>
        <v>0</v>
      </c>
      <c r="CB213" s="14">
        <f t="shared" si="292"/>
        <v>0</v>
      </c>
      <c r="CC213" s="14">
        <f t="shared" si="293"/>
        <v>0</v>
      </c>
      <c r="CE213" s="56">
        <f t="shared" si="294"/>
        <v>0</v>
      </c>
      <c r="CF213" s="14">
        <f>Szilv($BU$2,Eredmény!$H$3,BV213)</f>
        <v>0</v>
      </c>
      <c r="CG213" s="14">
        <f t="shared" si="295"/>
        <v>0</v>
      </c>
      <c r="CH213" s="14">
        <f t="shared" si="296"/>
        <v>0</v>
      </c>
      <c r="CK213" s="14">
        <f>IF($CJ$2=Alapadat!$P213,Alapadat!$Q213,0)</f>
        <v>0</v>
      </c>
      <c r="CL213" s="14">
        <f>IF($CJ$2=Alapadat!$P213,Alapadat!$R213,0)</f>
        <v>0</v>
      </c>
      <c r="CM213" s="14">
        <f t="shared" si="297"/>
        <v>0</v>
      </c>
      <c r="CN213" s="14">
        <f t="shared" si="298"/>
        <v>0</v>
      </c>
      <c r="CO213" s="14">
        <f t="shared" si="299"/>
        <v>0</v>
      </c>
      <c r="CP213" s="14">
        <f t="shared" si="300"/>
        <v>0</v>
      </c>
      <c r="CQ213" s="14">
        <f t="shared" si="301"/>
        <v>0</v>
      </c>
      <c r="CR213" s="14">
        <f t="shared" si="302"/>
        <v>0</v>
      </c>
      <c r="CT213" s="56">
        <f t="shared" si="303"/>
        <v>0</v>
      </c>
      <c r="CU213" s="14">
        <f>Szilv($CJ$2,Eredmény!$H$3,CK213)</f>
        <v>0</v>
      </c>
      <c r="CV213" s="14">
        <f t="shared" si="304"/>
        <v>0</v>
      </c>
      <c r="CW213" s="14">
        <f t="shared" si="305"/>
        <v>0</v>
      </c>
      <c r="CZ213" s="14">
        <f>IF($CY$2=Alapadat!$P213,Alapadat!$Q213,0)</f>
        <v>0</v>
      </c>
      <c r="DA213" s="14">
        <f>IF($CY$2=Alapadat!$P213,Alapadat!$R213,0)</f>
        <v>0</v>
      </c>
      <c r="DB213" s="14">
        <f t="shared" si="306"/>
        <v>0</v>
      </c>
      <c r="DC213" s="14">
        <f t="shared" si="307"/>
        <v>0</v>
      </c>
      <c r="DD213" s="14">
        <f t="shared" si="308"/>
        <v>0</v>
      </c>
      <c r="DE213" s="14">
        <f t="shared" si="309"/>
        <v>0</v>
      </c>
      <c r="DF213" s="14">
        <f t="shared" si="310"/>
        <v>0</v>
      </c>
      <c r="DG213" s="14">
        <f t="shared" si="311"/>
        <v>0</v>
      </c>
      <c r="DI213" s="56">
        <f t="shared" si="312"/>
        <v>0</v>
      </c>
      <c r="DJ213" s="14">
        <f>Szilv($CY$2,Eredmény!$H$3,CZ213)</f>
        <v>0</v>
      </c>
      <c r="DK213" s="14">
        <f t="shared" si="313"/>
        <v>0</v>
      </c>
      <c r="DL213" s="14">
        <f t="shared" si="314"/>
        <v>0</v>
      </c>
      <c r="DO213" s="14">
        <f>IF($DN$2=Alapadat!$P213,Alapadat!$Q213,0)</f>
        <v>0</v>
      </c>
      <c r="DP213" s="14">
        <f>IF($DN$2=Alapadat!$P213,Alapadat!$R213,0)</f>
        <v>0</v>
      </c>
      <c r="DQ213" s="14">
        <f t="shared" si="315"/>
        <v>0</v>
      </c>
      <c r="DR213" s="14">
        <f t="shared" si="316"/>
        <v>0</v>
      </c>
      <c r="DS213" s="14">
        <f t="shared" si="317"/>
        <v>0</v>
      </c>
      <c r="DT213" s="14">
        <f t="shared" si="318"/>
        <v>0</v>
      </c>
      <c r="DU213" s="14">
        <f t="shared" si="319"/>
        <v>0</v>
      </c>
      <c r="DV213" s="14">
        <f t="shared" si="320"/>
        <v>0</v>
      </c>
      <c r="DX213" s="56">
        <f t="shared" si="321"/>
        <v>0</v>
      </c>
      <c r="DY213" s="14">
        <f>Szilv($DN$2,Eredmény!$H$3,DO213)</f>
        <v>0</v>
      </c>
      <c r="DZ213" s="14">
        <f t="shared" si="322"/>
        <v>0</v>
      </c>
      <c r="EA213" s="14">
        <f t="shared" si="323"/>
        <v>0</v>
      </c>
    </row>
    <row r="214" spans="2:131">
      <c r="B214" s="14">
        <f>IF($A$2=Alapadat!$P214,Alapadat!$Q214,0)</f>
        <v>0</v>
      </c>
      <c r="C214" s="14">
        <f>IF($A$2=Alapadat!$P214,Alapadat!$R214,0)</f>
        <v>0</v>
      </c>
      <c r="D214" s="14">
        <f t="shared" si="244"/>
        <v>0</v>
      </c>
      <c r="E214" s="14">
        <f t="shared" si="245"/>
        <v>0</v>
      </c>
      <c r="F214" s="14">
        <f t="shared" si="246"/>
        <v>0</v>
      </c>
      <c r="G214" s="14">
        <f t="shared" si="247"/>
        <v>0</v>
      </c>
      <c r="H214" s="14">
        <f t="shared" si="248"/>
        <v>0</v>
      </c>
      <c r="I214" s="14">
        <f t="shared" si="249"/>
        <v>0</v>
      </c>
      <c r="L214" s="56">
        <f t="shared" si="250"/>
        <v>0</v>
      </c>
      <c r="M214" s="14">
        <f>Szilv($A$2,Eredmény!$H$3,B214)</f>
        <v>0</v>
      </c>
      <c r="N214" s="14">
        <f t="shared" si="251"/>
        <v>0</v>
      </c>
      <c r="O214" s="14">
        <f t="shared" si="252"/>
        <v>0</v>
      </c>
      <c r="Q214" s="14">
        <f>IF($P$2=Alapadat!$P214,Alapadat!$Q214,0)</f>
        <v>0</v>
      </c>
      <c r="R214" s="14">
        <f>IF($P$2=Alapadat!$P214,Alapadat!$R214,0)</f>
        <v>0</v>
      </c>
      <c r="S214" s="14">
        <f t="shared" si="253"/>
        <v>0</v>
      </c>
      <c r="T214" s="14">
        <f t="shared" si="254"/>
        <v>0</v>
      </c>
      <c r="U214" s="14">
        <f t="shared" si="255"/>
        <v>0</v>
      </c>
      <c r="V214" s="14">
        <f t="shared" si="256"/>
        <v>0</v>
      </c>
      <c r="W214" s="14">
        <f t="shared" si="257"/>
        <v>0</v>
      </c>
      <c r="X214" s="14">
        <f t="shared" si="258"/>
        <v>0</v>
      </c>
      <c r="Z214" s="56">
        <f t="shared" si="324"/>
        <v>0</v>
      </c>
      <c r="AA214" s="14">
        <f>Szilv($P$2,Eredmény!$H$3,Q214)</f>
        <v>0</v>
      </c>
      <c r="AB214" s="14">
        <f t="shared" si="259"/>
        <v>0</v>
      </c>
      <c r="AC214" s="14">
        <f t="shared" si="260"/>
        <v>0</v>
      </c>
      <c r="AE214" s="14">
        <f>IF($AD$2=Alapadat!$P214,Alapadat!$Q214,0)</f>
        <v>0</v>
      </c>
      <c r="AF214" s="14">
        <f>IF($AD$2=Alapadat!$P214,Alapadat!$R214,0)</f>
        <v>0</v>
      </c>
      <c r="AG214" s="14">
        <f t="shared" si="261"/>
        <v>0</v>
      </c>
      <c r="AH214" s="14">
        <f t="shared" si="262"/>
        <v>0</v>
      </c>
      <c r="AI214" s="14">
        <f t="shared" si="263"/>
        <v>0</v>
      </c>
      <c r="AJ214" s="14">
        <f t="shared" si="264"/>
        <v>0</v>
      </c>
      <c r="AK214" s="14">
        <f t="shared" si="265"/>
        <v>0</v>
      </c>
      <c r="AL214" s="14">
        <f t="shared" si="266"/>
        <v>0</v>
      </c>
      <c r="AN214" s="56">
        <f t="shared" si="267"/>
        <v>0</v>
      </c>
      <c r="AO214" s="14">
        <f>Szilv($AD$2,Eredmény!$H$3,AE214)</f>
        <v>0</v>
      </c>
      <c r="AP214" s="14">
        <f t="shared" si="268"/>
        <v>0</v>
      </c>
      <c r="AQ214" s="14">
        <f t="shared" si="269"/>
        <v>0</v>
      </c>
      <c r="AS214" s="14">
        <f>IF($AR$2=Alapadat!$P214,Alapadat!$Q214,0)</f>
        <v>0</v>
      </c>
      <c r="AT214" s="14">
        <f>IF($AR$2=Alapadat!$P214,Alapadat!$R214,0)</f>
        <v>0</v>
      </c>
      <c r="AU214" s="14">
        <f t="shared" si="270"/>
        <v>0</v>
      </c>
      <c r="AV214" s="14">
        <f t="shared" si="271"/>
        <v>0</v>
      </c>
      <c r="AW214" s="14">
        <f t="shared" si="272"/>
        <v>0</v>
      </c>
      <c r="AX214" s="14">
        <f t="shared" si="273"/>
        <v>0</v>
      </c>
      <c r="AY214" s="14">
        <f t="shared" si="274"/>
        <v>0</v>
      </c>
      <c r="AZ214" s="14">
        <f t="shared" si="275"/>
        <v>0</v>
      </c>
      <c r="BB214" s="56">
        <f t="shared" si="276"/>
        <v>0</v>
      </c>
      <c r="BC214" s="14">
        <f>Szilv($AR$2,Eredmény!$H$3,AS214)</f>
        <v>0</v>
      </c>
      <c r="BD214" s="14">
        <f t="shared" si="277"/>
        <v>0</v>
      </c>
      <c r="BE214" s="14">
        <f t="shared" si="278"/>
        <v>0</v>
      </c>
      <c r="BG214" s="14">
        <f>IF($BF$2=Alapadat!$P214,Alapadat!$Q214,0)</f>
        <v>0</v>
      </c>
      <c r="BH214" s="14">
        <f>IF($BF$2=Alapadat!$P214,Alapadat!$R214,0)</f>
        <v>0</v>
      </c>
      <c r="BI214" s="14">
        <f t="shared" si="279"/>
        <v>0</v>
      </c>
      <c r="BJ214" s="14">
        <f t="shared" si="280"/>
        <v>0</v>
      </c>
      <c r="BK214" s="14">
        <f t="shared" si="281"/>
        <v>0</v>
      </c>
      <c r="BL214" s="14">
        <f t="shared" si="282"/>
        <v>0</v>
      </c>
      <c r="BM214" s="14">
        <f t="shared" si="283"/>
        <v>0</v>
      </c>
      <c r="BN214" s="14">
        <f t="shared" si="284"/>
        <v>0</v>
      </c>
      <c r="BP214" s="56">
        <f t="shared" si="285"/>
        <v>0</v>
      </c>
      <c r="BQ214" s="14">
        <f>Szilv($BF$2,Eredmény!$H$3,BG214)</f>
        <v>0</v>
      </c>
      <c r="BR214" s="14">
        <f t="shared" si="286"/>
        <v>0</v>
      </c>
      <c r="BS214" s="14">
        <f t="shared" si="287"/>
        <v>0</v>
      </c>
      <c r="BV214" s="14">
        <f>IF($BU$2=Alapadat!$P214,Alapadat!$Q214,0)</f>
        <v>0</v>
      </c>
      <c r="BW214" s="14">
        <f>IF($BU$2=Alapadat!$P214,Alapadat!$R214,0)</f>
        <v>0</v>
      </c>
      <c r="BX214" s="14">
        <f t="shared" si="288"/>
        <v>0</v>
      </c>
      <c r="BY214" s="14">
        <f t="shared" si="289"/>
        <v>0</v>
      </c>
      <c r="BZ214" s="14">
        <f t="shared" si="290"/>
        <v>0</v>
      </c>
      <c r="CA214" s="14">
        <f t="shared" si="291"/>
        <v>0</v>
      </c>
      <c r="CB214" s="14">
        <f t="shared" si="292"/>
        <v>0</v>
      </c>
      <c r="CC214" s="14">
        <f t="shared" si="293"/>
        <v>0</v>
      </c>
      <c r="CE214" s="56">
        <f t="shared" si="294"/>
        <v>0</v>
      </c>
      <c r="CF214" s="14">
        <f>Szilv($BU$2,Eredmény!$H$3,BV214)</f>
        <v>0</v>
      </c>
      <c r="CG214" s="14">
        <f t="shared" si="295"/>
        <v>0</v>
      </c>
      <c r="CH214" s="14">
        <f t="shared" si="296"/>
        <v>0</v>
      </c>
      <c r="CK214" s="14">
        <f>IF($CJ$2=Alapadat!$P214,Alapadat!$Q214,0)</f>
        <v>0</v>
      </c>
      <c r="CL214" s="14">
        <f>IF($CJ$2=Alapadat!$P214,Alapadat!$R214,0)</f>
        <v>0</v>
      </c>
      <c r="CM214" s="14">
        <f t="shared" si="297"/>
        <v>0</v>
      </c>
      <c r="CN214" s="14">
        <f t="shared" si="298"/>
        <v>0</v>
      </c>
      <c r="CO214" s="14">
        <f t="shared" si="299"/>
        <v>0</v>
      </c>
      <c r="CP214" s="14">
        <f t="shared" si="300"/>
        <v>0</v>
      </c>
      <c r="CQ214" s="14">
        <f t="shared" si="301"/>
        <v>0</v>
      </c>
      <c r="CR214" s="14">
        <f t="shared" si="302"/>
        <v>0</v>
      </c>
      <c r="CT214" s="56">
        <f t="shared" si="303"/>
        <v>0</v>
      </c>
      <c r="CU214" s="14">
        <f>Szilv($CJ$2,Eredmény!$H$3,CK214)</f>
        <v>0</v>
      </c>
      <c r="CV214" s="14">
        <f t="shared" si="304"/>
        <v>0</v>
      </c>
      <c r="CW214" s="14">
        <f t="shared" si="305"/>
        <v>0</v>
      </c>
      <c r="CZ214" s="14">
        <f>IF($CY$2=Alapadat!$P214,Alapadat!$Q214,0)</f>
        <v>0</v>
      </c>
      <c r="DA214" s="14">
        <f>IF($CY$2=Alapadat!$P214,Alapadat!$R214,0)</f>
        <v>0</v>
      </c>
      <c r="DB214" s="14">
        <f t="shared" si="306"/>
        <v>0</v>
      </c>
      <c r="DC214" s="14">
        <f t="shared" si="307"/>
        <v>0</v>
      </c>
      <c r="DD214" s="14">
        <f t="shared" si="308"/>
        <v>0</v>
      </c>
      <c r="DE214" s="14">
        <f t="shared" si="309"/>
        <v>0</v>
      </c>
      <c r="DF214" s="14">
        <f t="shared" si="310"/>
        <v>0</v>
      </c>
      <c r="DG214" s="14">
        <f t="shared" si="311"/>
        <v>0</v>
      </c>
      <c r="DI214" s="56">
        <f t="shared" si="312"/>
        <v>0</v>
      </c>
      <c r="DJ214" s="14">
        <f>Szilv($CY$2,Eredmény!$H$3,CZ214)</f>
        <v>0</v>
      </c>
      <c r="DK214" s="14">
        <f t="shared" si="313"/>
        <v>0</v>
      </c>
      <c r="DL214" s="14">
        <f t="shared" si="314"/>
        <v>0</v>
      </c>
      <c r="DO214" s="14">
        <f>IF($DN$2=Alapadat!$P214,Alapadat!$Q214,0)</f>
        <v>0</v>
      </c>
      <c r="DP214" s="14">
        <f>IF($DN$2=Alapadat!$P214,Alapadat!$R214,0)</f>
        <v>0</v>
      </c>
      <c r="DQ214" s="14">
        <f t="shared" si="315"/>
        <v>0</v>
      </c>
      <c r="DR214" s="14">
        <f t="shared" si="316"/>
        <v>0</v>
      </c>
      <c r="DS214" s="14">
        <f t="shared" si="317"/>
        <v>0</v>
      </c>
      <c r="DT214" s="14">
        <f t="shared" si="318"/>
        <v>0</v>
      </c>
      <c r="DU214" s="14">
        <f t="shared" si="319"/>
        <v>0</v>
      </c>
      <c r="DV214" s="14">
        <f t="shared" si="320"/>
        <v>0</v>
      </c>
      <c r="DX214" s="56">
        <f t="shared" si="321"/>
        <v>0</v>
      </c>
      <c r="DY214" s="14">
        <f>Szilv($DN$2,Eredmény!$H$3,DO214)</f>
        <v>0</v>
      </c>
      <c r="DZ214" s="14">
        <f t="shared" si="322"/>
        <v>0</v>
      </c>
      <c r="EA214" s="14">
        <f t="shared" si="323"/>
        <v>0</v>
      </c>
    </row>
    <row r="215" spans="2:131">
      <c r="B215" s="14">
        <f>IF($A$2=Alapadat!$P215,Alapadat!$Q215,0)</f>
        <v>0</v>
      </c>
      <c r="C215" s="14">
        <f>IF($A$2=Alapadat!$P215,Alapadat!$R215,0)</f>
        <v>0</v>
      </c>
      <c r="D215" s="14">
        <f t="shared" si="244"/>
        <v>0</v>
      </c>
      <c r="E215" s="14">
        <f t="shared" si="245"/>
        <v>0</v>
      </c>
      <c r="F215" s="14">
        <f t="shared" si="246"/>
        <v>0</v>
      </c>
      <c r="G215" s="14">
        <f t="shared" si="247"/>
        <v>0</v>
      </c>
      <c r="H215" s="14">
        <f t="shared" si="248"/>
        <v>0</v>
      </c>
      <c r="I215" s="14">
        <f t="shared" si="249"/>
        <v>0</v>
      </c>
      <c r="L215" s="56">
        <f t="shared" si="250"/>
        <v>0</v>
      </c>
      <c r="M215" s="14">
        <f>Szilv($A$2,Eredmény!$H$3,B215)</f>
        <v>0</v>
      </c>
      <c r="N215" s="14">
        <f t="shared" si="251"/>
        <v>0</v>
      </c>
      <c r="O215" s="14">
        <f t="shared" si="252"/>
        <v>0</v>
      </c>
      <c r="Q215" s="14">
        <f>IF($P$2=Alapadat!$P215,Alapadat!$Q215,0)</f>
        <v>0</v>
      </c>
      <c r="R215" s="14">
        <f>IF($P$2=Alapadat!$P215,Alapadat!$R215,0)</f>
        <v>0</v>
      </c>
      <c r="S215" s="14">
        <f t="shared" si="253"/>
        <v>0</v>
      </c>
      <c r="T215" s="14">
        <f t="shared" si="254"/>
        <v>0</v>
      </c>
      <c r="U215" s="14">
        <f t="shared" si="255"/>
        <v>0</v>
      </c>
      <c r="V215" s="14">
        <f t="shared" si="256"/>
        <v>0</v>
      </c>
      <c r="W215" s="14">
        <f t="shared" si="257"/>
        <v>0</v>
      </c>
      <c r="X215" s="14">
        <f t="shared" si="258"/>
        <v>0</v>
      </c>
      <c r="Z215" s="56">
        <f t="shared" si="324"/>
        <v>0</v>
      </c>
      <c r="AA215" s="14">
        <f>Szilv($P$2,Eredmény!$H$3,Q215)</f>
        <v>0</v>
      </c>
      <c r="AB215" s="14">
        <f t="shared" si="259"/>
        <v>0</v>
      </c>
      <c r="AC215" s="14">
        <f t="shared" si="260"/>
        <v>0</v>
      </c>
      <c r="AE215" s="14">
        <f>IF($AD$2=Alapadat!$P215,Alapadat!$Q215,0)</f>
        <v>0</v>
      </c>
      <c r="AF215" s="14">
        <f>IF($AD$2=Alapadat!$P215,Alapadat!$R215,0)</f>
        <v>0</v>
      </c>
      <c r="AG215" s="14">
        <f t="shared" si="261"/>
        <v>0</v>
      </c>
      <c r="AH215" s="14">
        <f t="shared" si="262"/>
        <v>0</v>
      </c>
      <c r="AI215" s="14">
        <f t="shared" si="263"/>
        <v>0</v>
      </c>
      <c r="AJ215" s="14">
        <f t="shared" si="264"/>
        <v>0</v>
      </c>
      <c r="AK215" s="14">
        <f t="shared" si="265"/>
        <v>0</v>
      </c>
      <c r="AL215" s="14">
        <f t="shared" si="266"/>
        <v>0</v>
      </c>
      <c r="AN215" s="56">
        <f t="shared" si="267"/>
        <v>0</v>
      </c>
      <c r="AO215" s="14">
        <f>Szilv($AD$2,Eredmény!$H$3,AE215)</f>
        <v>0</v>
      </c>
      <c r="AP215" s="14">
        <f t="shared" si="268"/>
        <v>0</v>
      </c>
      <c r="AQ215" s="14">
        <f t="shared" si="269"/>
        <v>0</v>
      </c>
      <c r="AS215" s="14">
        <f>IF($AR$2=Alapadat!$P215,Alapadat!$Q215,0)</f>
        <v>0</v>
      </c>
      <c r="AT215" s="14">
        <f>IF($AR$2=Alapadat!$P215,Alapadat!$R215,0)</f>
        <v>0</v>
      </c>
      <c r="AU215" s="14">
        <f t="shared" si="270"/>
        <v>0</v>
      </c>
      <c r="AV215" s="14">
        <f t="shared" si="271"/>
        <v>0</v>
      </c>
      <c r="AW215" s="14">
        <f t="shared" si="272"/>
        <v>0</v>
      </c>
      <c r="AX215" s="14">
        <f t="shared" si="273"/>
        <v>0</v>
      </c>
      <c r="AY215" s="14">
        <f t="shared" si="274"/>
        <v>0</v>
      </c>
      <c r="AZ215" s="14">
        <f t="shared" si="275"/>
        <v>0</v>
      </c>
      <c r="BB215" s="56">
        <f t="shared" si="276"/>
        <v>0</v>
      </c>
      <c r="BC215" s="14">
        <f>Szilv($AR$2,Eredmény!$H$3,AS215)</f>
        <v>0</v>
      </c>
      <c r="BD215" s="14">
        <f t="shared" si="277"/>
        <v>0</v>
      </c>
      <c r="BE215" s="14">
        <f t="shared" si="278"/>
        <v>0</v>
      </c>
      <c r="BG215" s="14">
        <f>IF($BF$2=Alapadat!$P215,Alapadat!$Q215,0)</f>
        <v>0</v>
      </c>
      <c r="BH215" s="14">
        <f>IF($BF$2=Alapadat!$P215,Alapadat!$R215,0)</f>
        <v>0</v>
      </c>
      <c r="BI215" s="14">
        <f t="shared" si="279"/>
        <v>0</v>
      </c>
      <c r="BJ215" s="14">
        <f t="shared" si="280"/>
        <v>0</v>
      </c>
      <c r="BK215" s="14">
        <f t="shared" si="281"/>
        <v>0</v>
      </c>
      <c r="BL215" s="14">
        <f t="shared" si="282"/>
        <v>0</v>
      </c>
      <c r="BM215" s="14">
        <f t="shared" si="283"/>
        <v>0</v>
      </c>
      <c r="BN215" s="14">
        <f t="shared" si="284"/>
        <v>0</v>
      </c>
      <c r="BP215" s="56">
        <f t="shared" si="285"/>
        <v>0</v>
      </c>
      <c r="BQ215" s="14">
        <f>Szilv($BF$2,Eredmény!$H$3,BG215)</f>
        <v>0</v>
      </c>
      <c r="BR215" s="14">
        <f t="shared" si="286"/>
        <v>0</v>
      </c>
      <c r="BS215" s="14">
        <f t="shared" si="287"/>
        <v>0</v>
      </c>
      <c r="BV215" s="14">
        <f>IF($BU$2=Alapadat!$P215,Alapadat!$Q215,0)</f>
        <v>0</v>
      </c>
      <c r="BW215" s="14">
        <f>IF($BU$2=Alapadat!$P215,Alapadat!$R215,0)</f>
        <v>0</v>
      </c>
      <c r="BX215" s="14">
        <f t="shared" si="288"/>
        <v>0</v>
      </c>
      <c r="BY215" s="14">
        <f t="shared" si="289"/>
        <v>0</v>
      </c>
      <c r="BZ215" s="14">
        <f t="shared" si="290"/>
        <v>0</v>
      </c>
      <c r="CA215" s="14">
        <f t="shared" si="291"/>
        <v>0</v>
      </c>
      <c r="CB215" s="14">
        <f t="shared" si="292"/>
        <v>0</v>
      </c>
      <c r="CC215" s="14">
        <f t="shared" si="293"/>
        <v>0</v>
      </c>
      <c r="CE215" s="56">
        <f t="shared" si="294"/>
        <v>0</v>
      </c>
      <c r="CF215" s="14">
        <f>Szilv($BU$2,Eredmény!$H$3,BV215)</f>
        <v>0</v>
      </c>
      <c r="CG215" s="14">
        <f t="shared" si="295"/>
        <v>0</v>
      </c>
      <c r="CH215" s="14">
        <f t="shared" si="296"/>
        <v>0</v>
      </c>
      <c r="CK215" s="14">
        <f>IF($CJ$2=Alapadat!$P215,Alapadat!$Q215,0)</f>
        <v>0</v>
      </c>
      <c r="CL215" s="14">
        <f>IF($CJ$2=Alapadat!$P215,Alapadat!$R215,0)</f>
        <v>0</v>
      </c>
      <c r="CM215" s="14">
        <f t="shared" si="297"/>
        <v>0</v>
      </c>
      <c r="CN215" s="14">
        <f t="shared" si="298"/>
        <v>0</v>
      </c>
      <c r="CO215" s="14">
        <f t="shared" si="299"/>
        <v>0</v>
      </c>
      <c r="CP215" s="14">
        <f t="shared" si="300"/>
        <v>0</v>
      </c>
      <c r="CQ215" s="14">
        <f t="shared" si="301"/>
        <v>0</v>
      </c>
      <c r="CR215" s="14">
        <f t="shared" si="302"/>
        <v>0</v>
      </c>
      <c r="CT215" s="56">
        <f t="shared" si="303"/>
        <v>0</v>
      </c>
      <c r="CU215" s="14">
        <f>Szilv($CJ$2,Eredmény!$H$3,CK215)</f>
        <v>0</v>
      </c>
      <c r="CV215" s="14">
        <f t="shared" si="304"/>
        <v>0</v>
      </c>
      <c r="CW215" s="14">
        <f t="shared" si="305"/>
        <v>0</v>
      </c>
      <c r="CZ215" s="14">
        <f>IF($CY$2=Alapadat!$P215,Alapadat!$Q215,0)</f>
        <v>0</v>
      </c>
      <c r="DA215" s="14">
        <f>IF($CY$2=Alapadat!$P215,Alapadat!$R215,0)</f>
        <v>0</v>
      </c>
      <c r="DB215" s="14">
        <f t="shared" si="306"/>
        <v>0</v>
      </c>
      <c r="DC215" s="14">
        <f t="shared" si="307"/>
        <v>0</v>
      </c>
      <c r="DD215" s="14">
        <f t="shared" si="308"/>
        <v>0</v>
      </c>
      <c r="DE215" s="14">
        <f t="shared" si="309"/>
        <v>0</v>
      </c>
      <c r="DF215" s="14">
        <f t="shared" si="310"/>
        <v>0</v>
      </c>
      <c r="DG215" s="14">
        <f t="shared" si="311"/>
        <v>0</v>
      </c>
      <c r="DI215" s="56">
        <f t="shared" si="312"/>
        <v>0</v>
      </c>
      <c r="DJ215" s="14">
        <f>Szilv($CY$2,Eredmény!$H$3,CZ215)</f>
        <v>0</v>
      </c>
      <c r="DK215" s="14">
        <f t="shared" si="313"/>
        <v>0</v>
      </c>
      <c r="DL215" s="14">
        <f t="shared" si="314"/>
        <v>0</v>
      </c>
      <c r="DO215" s="14">
        <f>IF($DN$2=Alapadat!$P215,Alapadat!$Q215,0)</f>
        <v>0</v>
      </c>
      <c r="DP215" s="14">
        <f>IF($DN$2=Alapadat!$P215,Alapadat!$R215,0)</f>
        <v>0</v>
      </c>
      <c r="DQ215" s="14">
        <f t="shared" si="315"/>
        <v>0</v>
      </c>
      <c r="DR215" s="14">
        <f t="shared" si="316"/>
        <v>0</v>
      </c>
      <c r="DS215" s="14">
        <f t="shared" si="317"/>
        <v>0</v>
      </c>
      <c r="DT215" s="14">
        <f t="shared" si="318"/>
        <v>0</v>
      </c>
      <c r="DU215" s="14">
        <f t="shared" si="319"/>
        <v>0</v>
      </c>
      <c r="DV215" s="14">
        <f t="shared" si="320"/>
        <v>0</v>
      </c>
      <c r="DX215" s="56">
        <f t="shared" si="321"/>
        <v>0</v>
      </c>
      <c r="DY215" s="14">
        <f>Szilv($DN$2,Eredmény!$H$3,DO215)</f>
        <v>0</v>
      </c>
      <c r="DZ215" s="14">
        <f t="shared" si="322"/>
        <v>0</v>
      </c>
      <c r="EA215" s="14">
        <f t="shared" si="323"/>
        <v>0</v>
      </c>
    </row>
    <row r="216" spans="2:131">
      <c r="B216" s="14">
        <f>IF($A$2=Alapadat!$P216,Alapadat!$Q216,0)</f>
        <v>0</v>
      </c>
      <c r="C216" s="14">
        <f>IF($A$2=Alapadat!$P216,Alapadat!$R216,0)</f>
        <v>0</v>
      </c>
      <c r="D216" s="14">
        <f t="shared" si="244"/>
        <v>0</v>
      </c>
      <c r="E216" s="14">
        <f t="shared" si="245"/>
        <v>0</v>
      </c>
      <c r="F216" s="14">
        <f t="shared" si="246"/>
        <v>0</v>
      </c>
      <c r="G216" s="14">
        <f t="shared" si="247"/>
        <v>0</v>
      </c>
      <c r="H216" s="14">
        <f t="shared" si="248"/>
        <v>0</v>
      </c>
      <c r="I216" s="14">
        <f t="shared" si="249"/>
        <v>0</v>
      </c>
      <c r="L216" s="56">
        <f t="shared" si="250"/>
        <v>0</v>
      </c>
      <c r="M216" s="14">
        <f>Szilv($A$2,Eredmény!$H$3,B216)</f>
        <v>0</v>
      </c>
      <c r="N216" s="14">
        <f t="shared" si="251"/>
        <v>0</v>
      </c>
      <c r="O216" s="14">
        <f t="shared" si="252"/>
        <v>0</v>
      </c>
      <c r="Q216" s="14">
        <f>IF($P$2=Alapadat!$P216,Alapadat!$Q216,0)</f>
        <v>0</v>
      </c>
      <c r="R216" s="14">
        <f>IF($P$2=Alapadat!$P216,Alapadat!$R216,0)</f>
        <v>0</v>
      </c>
      <c r="S216" s="14">
        <f t="shared" si="253"/>
        <v>0</v>
      </c>
      <c r="T216" s="14">
        <f t="shared" si="254"/>
        <v>0</v>
      </c>
      <c r="U216" s="14">
        <f t="shared" si="255"/>
        <v>0</v>
      </c>
      <c r="V216" s="14">
        <f t="shared" si="256"/>
        <v>0</v>
      </c>
      <c r="W216" s="14">
        <f t="shared" si="257"/>
        <v>0</v>
      </c>
      <c r="X216" s="14">
        <f t="shared" si="258"/>
        <v>0</v>
      </c>
      <c r="Z216" s="56">
        <f t="shared" si="324"/>
        <v>0</v>
      </c>
      <c r="AA216" s="14">
        <f>Szilv($P$2,Eredmény!$H$3,Q216)</f>
        <v>0</v>
      </c>
      <c r="AB216" s="14">
        <f t="shared" si="259"/>
        <v>0</v>
      </c>
      <c r="AC216" s="14">
        <f t="shared" si="260"/>
        <v>0</v>
      </c>
      <c r="AE216" s="14">
        <f>IF($AD$2=Alapadat!$P216,Alapadat!$Q216,0)</f>
        <v>0</v>
      </c>
      <c r="AF216" s="14">
        <f>IF($AD$2=Alapadat!$P216,Alapadat!$R216,0)</f>
        <v>0</v>
      </c>
      <c r="AG216" s="14">
        <f t="shared" si="261"/>
        <v>0</v>
      </c>
      <c r="AH216" s="14">
        <f t="shared" si="262"/>
        <v>0</v>
      </c>
      <c r="AI216" s="14">
        <f t="shared" si="263"/>
        <v>0</v>
      </c>
      <c r="AJ216" s="14">
        <f t="shared" si="264"/>
        <v>0</v>
      </c>
      <c r="AK216" s="14">
        <f t="shared" si="265"/>
        <v>0</v>
      </c>
      <c r="AL216" s="14">
        <f t="shared" si="266"/>
        <v>0</v>
      </c>
      <c r="AN216" s="56">
        <f t="shared" si="267"/>
        <v>0</v>
      </c>
      <c r="AO216" s="14">
        <f>Szilv($AD$2,Eredmény!$H$3,AE216)</f>
        <v>0</v>
      </c>
      <c r="AP216" s="14">
        <f t="shared" si="268"/>
        <v>0</v>
      </c>
      <c r="AQ216" s="14">
        <f t="shared" si="269"/>
        <v>0</v>
      </c>
      <c r="AS216" s="14">
        <f>IF($AR$2=Alapadat!$P216,Alapadat!$Q216,0)</f>
        <v>0</v>
      </c>
      <c r="AT216" s="14">
        <f>IF($AR$2=Alapadat!$P216,Alapadat!$R216,0)</f>
        <v>0</v>
      </c>
      <c r="AU216" s="14">
        <f t="shared" si="270"/>
        <v>0</v>
      </c>
      <c r="AV216" s="14">
        <f t="shared" si="271"/>
        <v>0</v>
      </c>
      <c r="AW216" s="14">
        <f t="shared" si="272"/>
        <v>0</v>
      </c>
      <c r="AX216" s="14">
        <f t="shared" si="273"/>
        <v>0</v>
      </c>
      <c r="AY216" s="14">
        <f t="shared" si="274"/>
        <v>0</v>
      </c>
      <c r="AZ216" s="14">
        <f t="shared" si="275"/>
        <v>0</v>
      </c>
      <c r="BB216" s="56">
        <f t="shared" si="276"/>
        <v>0</v>
      </c>
      <c r="BC216" s="14">
        <f>Szilv($AR$2,Eredmény!$H$3,AS216)</f>
        <v>0</v>
      </c>
      <c r="BD216" s="14">
        <f t="shared" si="277"/>
        <v>0</v>
      </c>
      <c r="BE216" s="14">
        <f t="shared" si="278"/>
        <v>0</v>
      </c>
      <c r="BG216" s="14">
        <f>IF($BF$2=Alapadat!$P216,Alapadat!$Q216,0)</f>
        <v>0</v>
      </c>
      <c r="BH216" s="14">
        <f>IF($BF$2=Alapadat!$P216,Alapadat!$R216,0)</f>
        <v>0</v>
      </c>
      <c r="BI216" s="14">
        <f t="shared" si="279"/>
        <v>0</v>
      </c>
      <c r="BJ216" s="14">
        <f t="shared" si="280"/>
        <v>0</v>
      </c>
      <c r="BK216" s="14">
        <f t="shared" si="281"/>
        <v>0</v>
      </c>
      <c r="BL216" s="14">
        <f t="shared" si="282"/>
        <v>0</v>
      </c>
      <c r="BM216" s="14">
        <f t="shared" si="283"/>
        <v>0</v>
      </c>
      <c r="BN216" s="14">
        <f t="shared" si="284"/>
        <v>0</v>
      </c>
      <c r="BP216" s="56">
        <f t="shared" si="285"/>
        <v>0</v>
      </c>
      <c r="BQ216" s="14">
        <f>Szilv($BF$2,Eredmény!$H$3,BG216)</f>
        <v>0</v>
      </c>
      <c r="BR216" s="14">
        <f t="shared" si="286"/>
        <v>0</v>
      </c>
      <c r="BS216" s="14">
        <f t="shared" si="287"/>
        <v>0</v>
      </c>
      <c r="BV216" s="14">
        <f>IF($BU$2=Alapadat!$P216,Alapadat!$Q216,0)</f>
        <v>0</v>
      </c>
      <c r="BW216" s="14">
        <f>IF($BU$2=Alapadat!$P216,Alapadat!$R216,0)</f>
        <v>0</v>
      </c>
      <c r="BX216" s="14">
        <f t="shared" si="288"/>
        <v>0</v>
      </c>
      <c r="BY216" s="14">
        <f t="shared" si="289"/>
        <v>0</v>
      </c>
      <c r="BZ216" s="14">
        <f t="shared" si="290"/>
        <v>0</v>
      </c>
      <c r="CA216" s="14">
        <f t="shared" si="291"/>
        <v>0</v>
      </c>
      <c r="CB216" s="14">
        <f t="shared" si="292"/>
        <v>0</v>
      </c>
      <c r="CC216" s="14">
        <f t="shared" si="293"/>
        <v>0</v>
      </c>
      <c r="CE216" s="56">
        <f t="shared" si="294"/>
        <v>0</v>
      </c>
      <c r="CF216" s="14">
        <f>Szilv($BU$2,Eredmény!$H$3,BV216)</f>
        <v>0</v>
      </c>
      <c r="CG216" s="14">
        <f t="shared" si="295"/>
        <v>0</v>
      </c>
      <c r="CH216" s="14">
        <f t="shared" si="296"/>
        <v>0</v>
      </c>
      <c r="CK216" s="14">
        <f>IF($CJ$2=Alapadat!$P216,Alapadat!$Q216,0)</f>
        <v>0</v>
      </c>
      <c r="CL216" s="14">
        <f>IF($CJ$2=Alapadat!$P216,Alapadat!$R216,0)</f>
        <v>0</v>
      </c>
      <c r="CM216" s="14">
        <f t="shared" si="297"/>
        <v>0</v>
      </c>
      <c r="CN216" s="14">
        <f t="shared" si="298"/>
        <v>0</v>
      </c>
      <c r="CO216" s="14">
        <f t="shared" si="299"/>
        <v>0</v>
      </c>
      <c r="CP216" s="14">
        <f t="shared" si="300"/>
        <v>0</v>
      </c>
      <c r="CQ216" s="14">
        <f t="shared" si="301"/>
        <v>0</v>
      </c>
      <c r="CR216" s="14">
        <f t="shared" si="302"/>
        <v>0</v>
      </c>
      <c r="CT216" s="56">
        <f t="shared" si="303"/>
        <v>0</v>
      </c>
      <c r="CU216" s="14">
        <f>Szilv($CJ$2,Eredmény!$H$3,CK216)</f>
        <v>0</v>
      </c>
      <c r="CV216" s="14">
        <f t="shared" si="304"/>
        <v>0</v>
      </c>
      <c r="CW216" s="14">
        <f t="shared" si="305"/>
        <v>0</v>
      </c>
      <c r="CZ216" s="14">
        <f>IF($CY$2=Alapadat!$P216,Alapadat!$Q216,0)</f>
        <v>0</v>
      </c>
      <c r="DA216" s="14">
        <f>IF($CY$2=Alapadat!$P216,Alapadat!$R216,0)</f>
        <v>0</v>
      </c>
      <c r="DB216" s="14">
        <f t="shared" si="306"/>
        <v>0</v>
      </c>
      <c r="DC216" s="14">
        <f t="shared" si="307"/>
        <v>0</v>
      </c>
      <c r="DD216" s="14">
        <f t="shared" si="308"/>
        <v>0</v>
      </c>
      <c r="DE216" s="14">
        <f t="shared" si="309"/>
        <v>0</v>
      </c>
      <c r="DF216" s="14">
        <f t="shared" si="310"/>
        <v>0</v>
      </c>
      <c r="DG216" s="14">
        <f t="shared" si="311"/>
        <v>0</v>
      </c>
      <c r="DI216" s="56">
        <f t="shared" si="312"/>
        <v>0</v>
      </c>
      <c r="DJ216" s="14">
        <f>Szilv($CY$2,Eredmény!$H$3,CZ216)</f>
        <v>0</v>
      </c>
      <c r="DK216" s="14">
        <f t="shared" si="313"/>
        <v>0</v>
      </c>
      <c r="DL216" s="14">
        <f t="shared" si="314"/>
        <v>0</v>
      </c>
      <c r="DO216" s="14">
        <f>IF($DN$2=Alapadat!$P216,Alapadat!$Q216,0)</f>
        <v>0</v>
      </c>
      <c r="DP216" s="14">
        <f>IF($DN$2=Alapadat!$P216,Alapadat!$R216,0)</f>
        <v>0</v>
      </c>
      <c r="DQ216" s="14">
        <f t="shared" si="315"/>
        <v>0</v>
      </c>
      <c r="DR216" s="14">
        <f t="shared" si="316"/>
        <v>0</v>
      </c>
      <c r="DS216" s="14">
        <f t="shared" si="317"/>
        <v>0</v>
      </c>
      <c r="DT216" s="14">
        <f t="shared" si="318"/>
        <v>0</v>
      </c>
      <c r="DU216" s="14">
        <f t="shared" si="319"/>
        <v>0</v>
      </c>
      <c r="DV216" s="14">
        <f t="shared" si="320"/>
        <v>0</v>
      </c>
      <c r="DX216" s="56">
        <f t="shared" si="321"/>
        <v>0</v>
      </c>
      <c r="DY216" s="14">
        <f>Szilv($DN$2,Eredmény!$H$3,DO216)</f>
        <v>0</v>
      </c>
      <c r="DZ216" s="14">
        <f t="shared" si="322"/>
        <v>0</v>
      </c>
      <c r="EA216" s="14">
        <f t="shared" si="323"/>
        <v>0</v>
      </c>
    </row>
    <row r="217" spans="2:131">
      <c r="B217" s="14">
        <f>IF($A$2=Alapadat!$P217,Alapadat!$Q217,0)</f>
        <v>0</v>
      </c>
      <c r="C217" s="14">
        <f>IF($A$2=Alapadat!$P217,Alapadat!$R217,0)</f>
        <v>0</v>
      </c>
      <c r="D217" s="14">
        <f t="shared" si="244"/>
        <v>0</v>
      </c>
      <c r="E217" s="14">
        <f t="shared" si="245"/>
        <v>0</v>
      </c>
      <c r="F217" s="14">
        <f t="shared" si="246"/>
        <v>0</v>
      </c>
      <c r="G217" s="14">
        <f t="shared" si="247"/>
        <v>0</v>
      </c>
      <c r="H217" s="14">
        <f t="shared" si="248"/>
        <v>0</v>
      </c>
      <c r="I217" s="14">
        <f t="shared" si="249"/>
        <v>0</v>
      </c>
      <c r="L217" s="56">
        <f t="shared" si="250"/>
        <v>0</v>
      </c>
      <c r="M217" s="14">
        <f>Szilv($A$2,Eredmény!$H$3,B217)</f>
        <v>0</v>
      </c>
      <c r="N217" s="14">
        <f t="shared" si="251"/>
        <v>0</v>
      </c>
      <c r="O217" s="14">
        <f t="shared" si="252"/>
        <v>0</v>
      </c>
      <c r="Q217" s="14">
        <f>IF($P$2=Alapadat!$P217,Alapadat!$Q217,0)</f>
        <v>0</v>
      </c>
      <c r="R217" s="14">
        <f>IF($P$2=Alapadat!$P217,Alapadat!$R217,0)</f>
        <v>0</v>
      </c>
      <c r="S217" s="14">
        <f t="shared" si="253"/>
        <v>0</v>
      </c>
      <c r="T217" s="14">
        <f t="shared" si="254"/>
        <v>0</v>
      </c>
      <c r="U217" s="14">
        <f t="shared" si="255"/>
        <v>0</v>
      </c>
      <c r="V217" s="14">
        <f t="shared" si="256"/>
        <v>0</v>
      </c>
      <c r="W217" s="14">
        <f t="shared" si="257"/>
        <v>0</v>
      </c>
      <c r="X217" s="14">
        <f t="shared" si="258"/>
        <v>0</v>
      </c>
      <c r="Z217" s="56">
        <f t="shared" si="324"/>
        <v>0</v>
      </c>
      <c r="AA217" s="14">
        <f>Szilv($P$2,Eredmény!$H$3,Q217)</f>
        <v>0</v>
      </c>
      <c r="AB217" s="14">
        <f t="shared" si="259"/>
        <v>0</v>
      </c>
      <c r="AC217" s="14">
        <f t="shared" si="260"/>
        <v>0</v>
      </c>
      <c r="AE217" s="14">
        <f>IF($AD$2=Alapadat!$P217,Alapadat!$Q217,0)</f>
        <v>0</v>
      </c>
      <c r="AF217" s="14">
        <f>IF($AD$2=Alapadat!$P217,Alapadat!$R217,0)</f>
        <v>0</v>
      </c>
      <c r="AG217" s="14">
        <f t="shared" si="261"/>
        <v>0</v>
      </c>
      <c r="AH217" s="14">
        <f t="shared" si="262"/>
        <v>0</v>
      </c>
      <c r="AI217" s="14">
        <f t="shared" si="263"/>
        <v>0</v>
      </c>
      <c r="AJ217" s="14">
        <f t="shared" si="264"/>
        <v>0</v>
      </c>
      <c r="AK217" s="14">
        <f t="shared" si="265"/>
        <v>0</v>
      </c>
      <c r="AL217" s="14">
        <f t="shared" si="266"/>
        <v>0</v>
      </c>
      <c r="AN217" s="56">
        <f t="shared" si="267"/>
        <v>0</v>
      </c>
      <c r="AO217" s="14">
        <f>Szilv($AD$2,Eredmény!$H$3,AE217)</f>
        <v>0</v>
      </c>
      <c r="AP217" s="14">
        <f t="shared" si="268"/>
        <v>0</v>
      </c>
      <c r="AQ217" s="14">
        <f t="shared" si="269"/>
        <v>0</v>
      </c>
      <c r="AS217" s="14">
        <f>IF($AR$2=Alapadat!$P217,Alapadat!$Q217,0)</f>
        <v>0</v>
      </c>
      <c r="AT217" s="14">
        <f>IF($AR$2=Alapadat!$P217,Alapadat!$R217,0)</f>
        <v>0</v>
      </c>
      <c r="AU217" s="14">
        <f t="shared" si="270"/>
        <v>0</v>
      </c>
      <c r="AV217" s="14">
        <f t="shared" si="271"/>
        <v>0</v>
      </c>
      <c r="AW217" s="14">
        <f t="shared" si="272"/>
        <v>0</v>
      </c>
      <c r="AX217" s="14">
        <f t="shared" si="273"/>
        <v>0</v>
      </c>
      <c r="AY217" s="14">
        <f t="shared" si="274"/>
        <v>0</v>
      </c>
      <c r="AZ217" s="14">
        <f t="shared" si="275"/>
        <v>0</v>
      </c>
      <c r="BB217" s="56">
        <f t="shared" si="276"/>
        <v>0</v>
      </c>
      <c r="BC217" s="14">
        <f>Szilv($AR$2,Eredmény!$H$3,AS217)</f>
        <v>0</v>
      </c>
      <c r="BD217" s="14">
        <f t="shared" si="277"/>
        <v>0</v>
      </c>
      <c r="BE217" s="14">
        <f t="shared" si="278"/>
        <v>0</v>
      </c>
      <c r="BG217" s="14">
        <f>IF($BF$2=Alapadat!$P217,Alapadat!$Q217,0)</f>
        <v>0</v>
      </c>
      <c r="BH217" s="14">
        <f>IF($BF$2=Alapadat!$P217,Alapadat!$R217,0)</f>
        <v>0</v>
      </c>
      <c r="BI217" s="14">
        <f t="shared" si="279"/>
        <v>0</v>
      </c>
      <c r="BJ217" s="14">
        <f t="shared" si="280"/>
        <v>0</v>
      </c>
      <c r="BK217" s="14">
        <f t="shared" si="281"/>
        <v>0</v>
      </c>
      <c r="BL217" s="14">
        <f t="shared" si="282"/>
        <v>0</v>
      </c>
      <c r="BM217" s="14">
        <f t="shared" si="283"/>
        <v>0</v>
      </c>
      <c r="BN217" s="14">
        <f t="shared" si="284"/>
        <v>0</v>
      </c>
      <c r="BP217" s="56">
        <f t="shared" si="285"/>
        <v>0</v>
      </c>
      <c r="BQ217" s="14">
        <f>Szilv($BF$2,Eredmény!$H$3,BG217)</f>
        <v>0</v>
      </c>
      <c r="BR217" s="14">
        <f t="shared" si="286"/>
        <v>0</v>
      </c>
      <c r="BS217" s="14">
        <f t="shared" si="287"/>
        <v>0</v>
      </c>
      <c r="BV217" s="14">
        <f>IF($BU$2=Alapadat!$P217,Alapadat!$Q217,0)</f>
        <v>0</v>
      </c>
      <c r="BW217" s="14">
        <f>IF($BU$2=Alapadat!$P217,Alapadat!$R217,0)</f>
        <v>0</v>
      </c>
      <c r="BX217" s="14">
        <f t="shared" si="288"/>
        <v>0</v>
      </c>
      <c r="BY217" s="14">
        <f t="shared" si="289"/>
        <v>0</v>
      </c>
      <c r="BZ217" s="14">
        <f t="shared" si="290"/>
        <v>0</v>
      </c>
      <c r="CA217" s="14">
        <f t="shared" si="291"/>
        <v>0</v>
      </c>
      <c r="CB217" s="14">
        <f t="shared" si="292"/>
        <v>0</v>
      </c>
      <c r="CC217" s="14">
        <f t="shared" si="293"/>
        <v>0</v>
      </c>
      <c r="CE217" s="56">
        <f t="shared" si="294"/>
        <v>0</v>
      </c>
      <c r="CF217" s="14">
        <f>Szilv($BU$2,Eredmény!$H$3,BV217)</f>
        <v>0</v>
      </c>
      <c r="CG217" s="14">
        <f t="shared" si="295"/>
        <v>0</v>
      </c>
      <c r="CH217" s="14">
        <f t="shared" si="296"/>
        <v>0</v>
      </c>
      <c r="CK217" s="14">
        <f>IF($CJ$2=Alapadat!$P217,Alapadat!$Q217,0)</f>
        <v>0</v>
      </c>
      <c r="CL217" s="14">
        <f>IF($CJ$2=Alapadat!$P217,Alapadat!$R217,0)</f>
        <v>0</v>
      </c>
      <c r="CM217" s="14">
        <f t="shared" si="297"/>
        <v>0</v>
      </c>
      <c r="CN217" s="14">
        <f t="shared" si="298"/>
        <v>0</v>
      </c>
      <c r="CO217" s="14">
        <f t="shared" si="299"/>
        <v>0</v>
      </c>
      <c r="CP217" s="14">
        <f t="shared" si="300"/>
        <v>0</v>
      </c>
      <c r="CQ217" s="14">
        <f t="shared" si="301"/>
        <v>0</v>
      </c>
      <c r="CR217" s="14">
        <f t="shared" si="302"/>
        <v>0</v>
      </c>
      <c r="CT217" s="56">
        <f t="shared" si="303"/>
        <v>0</v>
      </c>
      <c r="CU217" s="14">
        <f>Szilv($CJ$2,Eredmény!$H$3,CK217)</f>
        <v>0</v>
      </c>
      <c r="CV217" s="14">
        <f t="shared" si="304"/>
        <v>0</v>
      </c>
      <c r="CW217" s="14">
        <f t="shared" si="305"/>
        <v>0</v>
      </c>
      <c r="CZ217" s="14">
        <f>IF($CY$2=Alapadat!$P217,Alapadat!$Q217,0)</f>
        <v>0</v>
      </c>
      <c r="DA217" s="14">
        <f>IF($CY$2=Alapadat!$P217,Alapadat!$R217,0)</f>
        <v>0</v>
      </c>
      <c r="DB217" s="14">
        <f t="shared" si="306"/>
        <v>0</v>
      </c>
      <c r="DC217" s="14">
        <f t="shared" si="307"/>
        <v>0</v>
      </c>
      <c r="DD217" s="14">
        <f t="shared" si="308"/>
        <v>0</v>
      </c>
      <c r="DE217" s="14">
        <f t="shared" si="309"/>
        <v>0</v>
      </c>
      <c r="DF217" s="14">
        <f t="shared" si="310"/>
        <v>0</v>
      </c>
      <c r="DG217" s="14">
        <f t="shared" si="311"/>
        <v>0</v>
      </c>
      <c r="DI217" s="56">
        <f t="shared" si="312"/>
        <v>0</v>
      </c>
      <c r="DJ217" s="14">
        <f>Szilv($CY$2,Eredmény!$H$3,CZ217)</f>
        <v>0</v>
      </c>
      <c r="DK217" s="14">
        <f t="shared" si="313"/>
        <v>0</v>
      </c>
      <c r="DL217" s="14">
        <f t="shared" si="314"/>
        <v>0</v>
      </c>
      <c r="DO217" s="14">
        <f>IF($DN$2=Alapadat!$P217,Alapadat!$Q217,0)</f>
        <v>0</v>
      </c>
      <c r="DP217" s="14">
        <f>IF($DN$2=Alapadat!$P217,Alapadat!$R217,0)</f>
        <v>0</v>
      </c>
      <c r="DQ217" s="14">
        <f t="shared" si="315"/>
        <v>0</v>
      </c>
      <c r="DR217" s="14">
        <f t="shared" si="316"/>
        <v>0</v>
      </c>
      <c r="DS217" s="14">
        <f t="shared" si="317"/>
        <v>0</v>
      </c>
      <c r="DT217" s="14">
        <f t="shared" si="318"/>
        <v>0</v>
      </c>
      <c r="DU217" s="14">
        <f t="shared" si="319"/>
        <v>0</v>
      </c>
      <c r="DV217" s="14">
        <f t="shared" si="320"/>
        <v>0</v>
      </c>
      <c r="DX217" s="56">
        <f t="shared" si="321"/>
        <v>0</v>
      </c>
      <c r="DY217" s="14">
        <f>Szilv($DN$2,Eredmény!$H$3,DO217)</f>
        <v>0</v>
      </c>
      <c r="DZ217" s="14">
        <f t="shared" si="322"/>
        <v>0</v>
      </c>
      <c r="EA217" s="14">
        <f t="shared" si="323"/>
        <v>0</v>
      </c>
    </row>
    <row r="218" spans="2:131">
      <c r="B218" s="14">
        <f>IF($A$2=Alapadat!$P218,Alapadat!$Q218,0)</f>
        <v>0</v>
      </c>
      <c r="C218" s="14">
        <f>IF($A$2=Alapadat!$P218,Alapadat!$R218,0)</f>
        <v>0</v>
      </c>
      <c r="D218" s="14">
        <f t="shared" si="244"/>
        <v>0</v>
      </c>
      <c r="E218" s="14">
        <f t="shared" si="245"/>
        <v>0</v>
      </c>
      <c r="F218" s="14">
        <f t="shared" si="246"/>
        <v>0</v>
      </c>
      <c r="G218" s="14">
        <f t="shared" si="247"/>
        <v>0</v>
      </c>
      <c r="H218" s="14">
        <f t="shared" si="248"/>
        <v>0</v>
      </c>
      <c r="I218" s="14">
        <f t="shared" si="249"/>
        <v>0</v>
      </c>
      <c r="L218" s="56">
        <f t="shared" si="250"/>
        <v>0</v>
      </c>
      <c r="M218" s="14">
        <f>Szilv($A$2,Eredmény!$H$3,B218)</f>
        <v>0</v>
      </c>
      <c r="N218" s="14">
        <f t="shared" si="251"/>
        <v>0</v>
      </c>
      <c r="O218" s="14">
        <f t="shared" si="252"/>
        <v>0</v>
      </c>
      <c r="Q218" s="14">
        <f>IF($P$2=Alapadat!$P218,Alapadat!$Q218,0)</f>
        <v>0</v>
      </c>
      <c r="R218" s="14">
        <f>IF($P$2=Alapadat!$P218,Alapadat!$R218,0)</f>
        <v>0</v>
      </c>
      <c r="S218" s="14">
        <f t="shared" si="253"/>
        <v>0</v>
      </c>
      <c r="T218" s="14">
        <f t="shared" si="254"/>
        <v>0</v>
      </c>
      <c r="U218" s="14">
        <f t="shared" si="255"/>
        <v>0</v>
      </c>
      <c r="V218" s="14">
        <f t="shared" si="256"/>
        <v>0</v>
      </c>
      <c r="W218" s="14">
        <f t="shared" si="257"/>
        <v>0</v>
      </c>
      <c r="X218" s="14">
        <f t="shared" si="258"/>
        <v>0</v>
      </c>
      <c r="Z218" s="56">
        <f t="shared" si="324"/>
        <v>0</v>
      </c>
      <c r="AA218" s="14">
        <f>Szilv($P$2,Eredmény!$H$3,Q218)</f>
        <v>0</v>
      </c>
      <c r="AB218" s="14">
        <f t="shared" si="259"/>
        <v>0</v>
      </c>
      <c r="AC218" s="14">
        <f t="shared" si="260"/>
        <v>0</v>
      </c>
      <c r="AE218" s="14">
        <f>IF($AD$2=Alapadat!$P218,Alapadat!$Q218,0)</f>
        <v>0</v>
      </c>
      <c r="AF218" s="14">
        <f>IF($AD$2=Alapadat!$P218,Alapadat!$R218,0)</f>
        <v>0</v>
      </c>
      <c r="AG218" s="14">
        <f t="shared" si="261"/>
        <v>0</v>
      </c>
      <c r="AH218" s="14">
        <f t="shared" si="262"/>
        <v>0</v>
      </c>
      <c r="AI218" s="14">
        <f t="shared" si="263"/>
        <v>0</v>
      </c>
      <c r="AJ218" s="14">
        <f t="shared" si="264"/>
        <v>0</v>
      </c>
      <c r="AK218" s="14">
        <f t="shared" si="265"/>
        <v>0</v>
      </c>
      <c r="AL218" s="14">
        <f t="shared" si="266"/>
        <v>0</v>
      </c>
      <c r="AN218" s="56">
        <f t="shared" si="267"/>
        <v>0</v>
      </c>
      <c r="AO218" s="14">
        <f>Szilv($AD$2,Eredmény!$H$3,AE218)</f>
        <v>0</v>
      </c>
      <c r="AP218" s="14">
        <f t="shared" si="268"/>
        <v>0</v>
      </c>
      <c r="AQ218" s="14">
        <f t="shared" si="269"/>
        <v>0</v>
      </c>
      <c r="AS218" s="14">
        <f>IF($AR$2=Alapadat!$P218,Alapadat!$Q218,0)</f>
        <v>0</v>
      </c>
      <c r="AT218" s="14">
        <f>IF($AR$2=Alapadat!$P218,Alapadat!$R218,0)</f>
        <v>0</v>
      </c>
      <c r="AU218" s="14">
        <f t="shared" si="270"/>
        <v>0</v>
      </c>
      <c r="AV218" s="14">
        <f t="shared" si="271"/>
        <v>0</v>
      </c>
      <c r="AW218" s="14">
        <f t="shared" si="272"/>
        <v>0</v>
      </c>
      <c r="AX218" s="14">
        <f t="shared" si="273"/>
        <v>0</v>
      </c>
      <c r="AY218" s="14">
        <f t="shared" si="274"/>
        <v>0</v>
      </c>
      <c r="AZ218" s="14">
        <f t="shared" si="275"/>
        <v>0</v>
      </c>
      <c r="BB218" s="56">
        <f t="shared" si="276"/>
        <v>0</v>
      </c>
      <c r="BC218" s="14">
        <f>Szilv($AR$2,Eredmény!$H$3,AS218)</f>
        <v>0</v>
      </c>
      <c r="BD218" s="14">
        <f t="shared" si="277"/>
        <v>0</v>
      </c>
      <c r="BE218" s="14">
        <f t="shared" si="278"/>
        <v>0</v>
      </c>
      <c r="BG218" s="14">
        <f>IF($BF$2=Alapadat!$P218,Alapadat!$Q218,0)</f>
        <v>0</v>
      </c>
      <c r="BH218" s="14">
        <f>IF($BF$2=Alapadat!$P218,Alapadat!$R218,0)</f>
        <v>0</v>
      </c>
      <c r="BI218" s="14">
        <f t="shared" si="279"/>
        <v>0</v>
      </c>
      <c r="BJ218" s="14">
        <f t="shared" si="280"/>
        <v>0</v>
      </c>
      <c r="BK218" s="14">
        <f t="shared" si="281"/>
        <v>0</v>
      </c>
      <c r="BL218" s="14">
        <f t="shared" si="282"/>
        <v>0</v>
      </c>
      <c r="BM218" s="14">
        <f t="shared" si="283"/>
        <v>0</v>
      </c>
      <c r="BN218" s="14">
        <f t="shared" si="284"/>
        <v>0</v>
      </c>
      <c r="BP218" s="56">
        <f t="shared" si="285"/>
        <v>0</v>
      </c>
      <c r="BQ218" s="14">
        <f>Szilv($BF$2,Eredmény!$H$3,BG218)</f>
        <v>0</v>
      </c>
      <c r="BR218" s="14">
        <f t="shared" si="286"/>
        <v>0</v>
      </c>
      <c r="BS218" s="14">
        <f t="shared" si="287"/>
        <v>0</v>
      </c>
      <c r="BV218" s="14">
        <f>IF($BU$2=Alapadat!$P218,Alapadat!$Q218,0)</f>
        <v>0</v>
      </c>
      <c r="BW218" s="14">
        <f>IF($BU$2=Alapadat!$P218,Alapadat!$R218,0)</f>
        <v>0</v>
      </c>
      <c r="BX218" s="14">
        <f t="shared" si="288"/>
        <v>0</v>
      </c>
      <c r="BY218" s="14">
        <f t="shared" si="289"/>
        <v>0</v>
      </c>
      <c r="BZ218" s="14">
        <f t="shared" si="290"/>
        <v>0</v>
      </c>
      <c r="CA218" s="14">
        <f t="shared" si="291"/>
        <v>0</v>
      </c>
      <c r="CB218" s="14">
        <f t="shared" si="292"/>
        <v>0</v>
      </c>
      <c r="CC218" s="14">
        <f t="shared" si="293"/>
        <v>0</v>
      </c>
      <c r="CE218" s="56">
        <f t="shared" si="294"/>
        <v>0</v>
      </c>
      <c r="CF218" s="14">
        <f>Szilv($BU$2,Eredmény!$H$3,BV218)</f>
        <v>0</v>
      </c>
      <c r="CG218" s="14">
        <f t="shared" si="295"/>
        <v>0</v>
      </c>
      <c r="CH218" s="14">
        <f t="shared" si="296"/>
        <v>0</v>
      </c>
      <c r="CK218" s="14">
        <f>IF($CJ$2=Alapadat!$P218,Alapadat!$Q218,0)</f>
        <v>0</v>
      </c>
      <c r="CL218" s="14">
        <f>IF($CJ$2=Alapadat!$P218,Alapadat!$R218,0)</f>
        <v>0</v>
      </c>
      <c r="CM218" s="14">
        <f t="shared" si="297"/>
        <v>0</v>
      </c>
      <c r="CN218" s="14">
        <f t="shared" si="298"/>
        <v>0</v>
      </c>
      <c r="CO218" s="14">
        <f t="shared" si="299"/>
        <v>0</v>
      </c>
      <c r="CP218" s="14">
        <f t="shared" si="300"/>
        <v>0</v>
      </c>
      <c r="CQ218" s="14">
        <f t="shared" si="301"/>
        <v>0</v>
      </c>
      <c r="CR218" s="14">
        <f t="shared" si="302"/>
        <v>0</v>
      </c>
      <c r="CT218" s="56">
        <f t="shared" si="303"/>
        <v>0</v>
      </c>
      <c r="CU218" s="14">
        <f>Szilv($CJ$2,Eredmény!$H$3,CK218)</f>
        <v>0</v>
      </c>
      <c r="CV218" s="14">
        <f t="shared" si="304"/>
        <v>0</v>
      </c>
      <c r="CW218" s="14">
        <f t="shared" si="305"/>
        <v>0</v>
      </c>
      <c r="CZ218" s="14">
        <f>IF($CY$2=Alapadat!$P218,Alapadat!$Q218,0)</f>
        <v>0</v>
      </c>
      <c r="DA218" s="14">
        <f>IF($CY$2=Alapadat!$P218,Alapadat!$R218,0)</f>
        <v>0</v>
      </c>
      <c r="DB218" s="14">
        <f t="shared" si="306"/>
        <v>0</v>
      </c>
      <c r="DC218" s="14">
        <f t="shared" si="307"/>
        <v>0</v>
      </c>
      <c r="DD218" s="14">
        <f t="shared" si="308"/>
        <v>0</v>
      </c>
      <c r="DE218" s="14">
        <f t="shared" si="309"/>
        <v>0</v>
      </c>
      <c r="DF218" s="14">
        <f t="shared" si="310"/>
        <v>0</v>
      </c>
      <c r="DG218" s="14">
        <f t="shared" si="311"/>
        <v>0</v>
      </c>
      <c r="DI218" s="56">
        <f t="shared" si="312"/>
        <v>0</v>
      </c>
      <c r="DJ218" s="14">
        <f>Szilv($CY$2,Eredmény!$H$3,CZ218)</f>
        <v>0</v>
      </c>
      <c r="DK218" s="14">
        <f t="shared" si="313"/>
        <v>0</v>
      </c>
      <c r="DL218" s="14">
        <f t="shared" si="314"/>
        <v>0</v>
      </c>
      <c r="DO218" s="14">
        <f>IF($DN$2=Alapadat!$P218,Alapadat!$Q218,0)</f>
        <v>0</v>
      </c>
      <c r="DP218" s="14">
        <f>IF($DN$2=Alapadat!$P218,Alapadat!$R218,0)</f>
        <v>0</v>
      </c>
      <c r="DQ218" s="14">
        <f t="shared" si="315"/>
        <v>0</v>
      </c>
      <c r="DR218" s="14">
        <f t="shared" si="316"/>
        <v>0</v>
      </c>
      <c r="DS218" s="14">
        <f t="shared" si="317"/>
        <v>0</v>
      </c>
      <c r="DT218" s="14">
        <f t="shared" si="318"/>
        <v>0</v>
      </c>
      <c r="DU218" s="14">
        <f t="shared" si="319"/>
        <v>0</v>
      </c>
      <c r="DV218" s="14">
        <f t="shared" si="320"/>
        <v>0</v>
      </c>
      <c r="DX218" s="56">
        <f t="shared" si="321"/>
        <v>0</v>
      </c>
      <c r="DY218" s="14">
        <f>Szilv($DN$2,Eredmény!$H$3,DO218)</f>
        <v>0</v>
      </c>
      <c r="DZ218" s="14">
        <f t="shared" si="322"/>
        <v>0</v>
      </c>
      <c r="EA218" s="14">
        <f t="shared" si="323"/>
        <v>0</v>
      </c>
    </row>
    <row r="219" spans="2:131">
      <c r="B219" s="14">
        <f>IF($A$2=Alapadat!$P219,Alapadat!$Q219,0)</f>
        <v>0</v>
      </c>
      <c r="C219" s="14">
        <f>IF($A$2=Alapadat!$P219,Alapadat!$R219,0)</f>
        <v>0</v>
      </c>
      <c r="D219" s="14">
        <f t="shared" si="244"/>
        <v>0</v>
      </c>
      <c r="E219" s="14">
        <f t="shared" si="245"/>
        <v>0</v>
      </c>
      <c r="F219" s="14">
        <f t="shared" si="246"/>
        <v>0</v>
      </c>
      <c r="G219" s="14">
        <f t="shared" si="247"/>
        <v>0</v>
      </c>
      <c r="H219" s="14">
        <f t="shared" si="248"/>
        <v>0</v>
      </c>
      <c r="I219" s="14">
        <f t="shared" si="249"/>
        <v>0</v>
      </c>
      <c r="L219" s="56">
        <f t="shared" si="250"/>
        <v>0</v>
      </c>
      <c r="M219" s="14">
        <f>Szilv($A$2,Eredmény!$H$3,B219)</f>
        <v>0</v>
      </c>
      <c r="N219" s="14">
        <f t="shared" si="251"/>
        <v>0</v>
      </c>
      <c r="O219" s="14">
        <f t="shared" si="252"/>
        <v>0</v>
      </c>
      <c r="Q219" s="14">
        <f>IF($P$2=Alapadat!$P219,Alapadat!$Q219,0)</f>
        <v>0</v>
      </c>
      <c r="R219" s="14">
        <f>IF($P$2=Alapadat!$P219,Alapadat!$R219,0)</f>
        <v>0</v>
      </c>
      <c r="S219" s="14">
        <f t="shared" si="253"/>
        <v>0</v>
      </c>
      <c r="T219" s="14">
        <f t="shared" si="254"/>
        <v>0</v>
      </c>
      <c r="U219" s="14">
        <f t="shared" si="255"/>
        <v>0</v>
      </c>
      <c r="V219" s="14">
        <f t="shared" si="256"/>
        <v>0</v>
      </c>
      <c r="W219" s="14">
        <f t="shared" si="257"/>
        <v>0</v>
      </c>
      <c r="X219" s="14">
        <f t="shared" si="258"/>
        <v>0</v>
      </c>
      <c r="Z219" s="56">
        <f t="shared" si="324"/>
        <v>0</v>
      </c>
      <c r="AA219" s="14">
        <f>Szilv($P$2,Eredmény!$H$3,Q219)</f>
        <v>0</v>
      </c>
      <c r="AB219" s="14">
        <f t="shared" si="259"/>
        <v>0</v>
      </c>
      <c r="AC219" s="14">
        <f t="shared" si="260"/>
        <v>0</v>
      </c>
      <c r="AE219" s="14">
        <f>IF($AD$2=Alapadat!$P219,Alapadat!$Q219,0)</f>
        <v>0</v>
      </c>
      <c r="AF219" s="14">
        <f>IF($AD$2=Alapadat!$P219,Alapadat!$R219,0)</f>
        <v>0</v>
      </c>
      <c r="AG219" s="14">
        <f t="shared" si="261"/>
        <v>0</v>
      </c>
      <c r="AH219" s="14">
        <f t="shared" si="262"/>
        <v>0</v>
      </c>
      <c r="AI219" s="14">
        <f t="shared" si="263"/>
        <v>0</v>
      </c>
      <c r="AJ219" s="14">
        <f t="shared" si="264"/>
        <v>0</v>
      </c>
      <c r="AK219" s="14">
        <f t="shared" si="265"/>
        <v>0</v>
      </c>
      <c r="AL219" s="14">
        <f t="shared" si="266"/>
        <v>0</v>
      </c>
      <c r="AN219" s="56">
        <f t="shared" si="267"/>
        <v>0</v>
      </c>
      <c r="AO219" s="14">
        <f>Szilv($AD$2,Eredmény!$H$3,AE219)</f>
        <v>0</v>
      </c>
      <c r="AP219" s="14">
        <f t="shared" si="268"/>
        <v>0</v>
      </c>
      <c r="AQ219" s="14">
        <f t="shared" si="269"/>
        <v>0</v>
      </c>
      <c r="AS219" s="14">
        <f>IF($AR$2=Alapadat!$P219,Alapadat!$Q219,0)</f>
        <v>0</v>
      </c>
      <c r="AT219" s="14">
        <f>IF($AR$2=Alapadat!$P219,Alapadat!$R219,0)</f>
        <v>0</v>
      </c>
      <c r="AU219" s="14">
        <f t="shared" si="270"/>
        <v>0</v>
      </c>
      <c r="AV219" s="14">
        <f t="shared" si="271"/>
        <v>0</v>
      </c>
      <c r="AW219" s="14">
        <f t="shared" si="272"/>
        <v>0</v>
      </c>
      <c r="AX219" s="14">
        <f t="shared" si="273"/>
        <v>0</v>
      </c>
      <c r="AY219" s="14">
        <f t="shared" si="274"/>
        <v>0</v>
      </c>
      <c r="AZ219" s="14">
        <f t="shared" si="275"/>
        <v>0</v>
      </c>
      <c r="BB219" s="56">
        <f t="shared" si="276"/>
        <v>0</v>
      </c>
      <c r="BC219" s="14">
        <f>Szilv($AR$2,Eredmény!$H$3,AS219)</f>
        <v>0</v>
      </c>
      <c r="BD219" s="14">
        <f t="shared" si="277"/>
        <v>0</v>
      </c>
      <c r="BE219" s="14">
        <f t="shared" si="278"/>
        <v>0</v>
      </c>
      <c r="BG219" s="14">
        <f>IF($BF$2=Alapadat!$P219,Alapadat!$Q219,0)</f>
        <v>0</v>
      </c>
      <c r="BH219" s="14">
        <f>IF($BF$2=Alapadat!$P219,Alapadat!$R219,0)</f>
        <v>0</v>
      </c>
      <c r="BI219" s="14">
        <f t="shared" si="279"/>
        <v>0</v>
      </c>
      <c r="BJ219" s="14">
        <f t="shared" si="280"/>
        <v>0</v>
      </c>
      <c r="BK219" s="14">
        <f t="shared" si="281"/>
        <v>0</v>
      </c>
      <c r="BL219" s="14">
        <f t="shared" si="282"/>
        <v>0</v>
      </c>
      <c r="BM219" s="14">
        <f t="shared" si="283"/>
        <v>0</v>
      </c>
      <c r="BN219" s="14">
        <f t="shared" si="284"/>
        <v>0</v>
      </c>
      <c r="BP219" s="56">
        <f t="shared" si="285"/>
        <v>0</v>
      </c>
      <c r="BQ219" s="14">
        <f>Szilv($BF$2,Eredmény!$H$3,BG219)</f>
        <v>0</v>
      </c>
      <c r="BR219" s="14">
        <f t="shared" si="286"/>
        <v>0</v>
      </c>
      <c r="BS219" s="14">
        <f t="shared" si="287"/>
        <v>0</v>
      </c>
      <c r="BV219" s="14">
        <f>IF($BU$2=Alapadat!$P219,Alapadat!$Q219,0)</f>
        <v>0</v>
      </c>
      <c r="BW219" s="14">
        <f>IF($BU$2=Alapadat!$P219,Alapadat!$R219,0)</f>
        <v>0</v>
      </c>
      <c r="BX219" s="14">
        <f t="shared" si="288"/>
        <v>0</v>
      </c>
      <c r="BY219" s="14">
        <f t="shared" si="289"/>
        <v>0</v>
      </c>
      <c r="BZ219" s="14">
        <f t="shared" si="290"/>
        <v>0</v>
      </c>
      <c r="CA219" s="14">
        <f t="shared" si="291"/>
        <v>0</v>
      </c>
      <c r="CB219" s="14">
        <f t="shared" si="292"/>
        <v>0</v>
      </c>
      <c r="CC219" s="14">
        <f t="shared" si="293"/>
        <v>0</v>
      </c>
      <c r="CE219" s="56">
        <f t="shared" si="294"/>
        <v>0</v>
      </c>
      <c r="CF219" s="14">
        <f>Szilv($BU$2,Eredmény!$H$3,BV219)</f>
        <v>0</v>
      </c>
      <c r="CG219" s="14">
        <f t="shared" si="295"/>
        <v>0</v>
      </c>
      <c r="CH219" s="14">
        <f t="shared" si="296"/>
        <v>0</v>
      </c>
      <c r="CK219" s="14">
        <f>IF($CJ$2=Alapadat!$P219,Alapadat!$Q219,0)</f>
        <v>0</v>
      </c>
      <c r="CL219" s="14">
        <f>IF($CJ$2=Alapadat!$P219,Alapadat!$R219,0)</f>
        <v>0</v>
      </c>
      <c r="CM219" s="14">
        <f t="shared" si="297"/>
        <v>0</v>
      </c>
      <c r="CN219" s="14">
        <f t="shared" si="298"/>
        <v>0</v>
      </c>
      <c r="CO219" s="14">
        <f t="shared" si="299"/>
        <v>0</v>
      </c>
      <c r="CP219" s="14">
        <f t="shared" si="300"/>
        <v>0</v>
      </c>
      <c r="CQ219" s="14">
        <f t="shared" si="301"/>
        <v>0</v>
      </c>
      <c r="CR219" s="14">
        <f t="shared" si="302"/>
        <v>0</v>
      </c>
      <c r="CT219" s="56">
        <f t="shared" si="303"/>
        <v>0</v>
      </c>
      <c r="CU219" s="14">
        <f>Szilv($CJ$2,Eredmény!$H$3,CK219)</f>
        <v>0</v>
      </c>
      <c r="CV219" s="14">
        <f t="shared" si="304"/>
        <v>0</v>
      </c>
      <c r="CW219" s="14">
        <f t="shared" si="305"/>
        <v>0</v>
      </c>
      <c r="CZ219" s="14">
        <f>IF($CY$2=Alapadat!$P219,Alapadat!$Q219,0)</f>
        <v>0</v>
      </c>
      <c r="DA219" s="14">
        <f>IF($CY$2=Alapadat!$P219,Alapadat!$R219,0)</f>
        <v>0</v>
      </c>
      <c r="DB219" s="14">
        <f t="shared" si="306"/>
        <v>0</v>
      </c>
      <c r="DC219" s="14">
        <f t="shared" si="307"/>
        <v>0</v>
      </c>
      <c r="DD219" s="14">
        <f t="shared" si="308"/>
        <v>0</v>
      </c>
      <c r="DE219" s="14">
        <f t="shared" si="309"/>
        <v>0</v>
      </c>
      <c r="DF219" s="14">
        <f t="shared" si="310"/>
        <v>0</v>
      </c>
      <c r="DG219" s="14">
        <f t="shared" si="311"/>
        <v>0</v>
      </c>
      <c r="DI219" s="56">
        <f t="shared" si="312"/>
        <v>0</v>
      </c>
      <c r="DJ219" s="14">
        <f>Szilv($CY$2,Eredmény!$H$3,CZ219)</f>
        <v>0</v>
      </c>
      <c r="DK219" s="14">
        <f t="shared" si="313"/>
        <v>0</v>
      </c>
      <c r="DL219" s="14">
        <f t="shared" si="314"/>
        <v>0</v>
      </c>
      <c r="DO219" s="14">
        <f>IF($DN$2=Alapadat!$P219,Alapadat!$Q219,0)</f>
        <v>0</v>
      </c>
      <c r="DP219" s="14">
        <f>IF($DN$2=Alapadat!$P219,Alapadat!$R219,0)</f>
        <v>0</v>
      </c>
      <c r="DQ219" s="14">
        <f t="shared" si="315"/>
        <v>0</v>
      </c>
      <c r="DR219" s="14">
        <f t="shared" si="316"/>
        <v>0</v>
      </c>
      <c r="DS219" s="14">
        <f t="shared" si="317"/>
        <v>0</v>
      </c>
      <c r="DT219" s="14">
        <f t="shared" si="318"/>
        <v>0</v>
      </c>
      <c r="DU219" s="14">
        <f t="shared" si="319"/>
        <v>0</v>
      </c>
      <c r="DV219" s="14">
        <f t="shared" si="320"/>
        <v>0</v>
      </c>
      <c r="DX219" s="56">
        <f t="shared" si="321"/>
        <v>0</v>
      </c>
      <c r="DY219" s="14">
        <f>Szilv($DN$2,Eredmény!$H$3,DO219)</f>
        <v>0</v>
      </c>
      <c r="DZ219" s="14">
        <f t="shared" si="322"/>
        <v>0</v>
      </c>
      <c r="EA219" s="14">
        <f t="shared" si="323"/>
        <v>0</v>
      </c>
    </row>
    <row r="220" spans="2:131">
      <c r="B220" s="14">
        <f>IF($A$2=Alapadat!$P220,Alapadat!$Q220,0)</f>
        <v>0</v>
      </c>
      <c r="C220" s="14">
        <f>IF($A$2=Alapadat!$P220,Alapadat!$R220,0)</f>
        <v>0</v>
      </c>
      <c r="D220" s="14">
        <f t="shared" si="244"/>
        <v>0</v>
      </c>
      <c r="E220" s="14">
        <f t="shared" si="245"/>
        <v>0</v>
      </c>
      <c r="F220" s="14">
        <f t="shared" si="246"/>
        <v>0</v>
      </c>
      <c r="G220" s="14">
        <f t="shared" si="247"/>
        <v>0</v>
      </c>
      <c r="H220" s="14">
        <f t="shared" si="248"/>
        <v>0</v>
      </c>
      <c r="I220" s="14">
        <f t="shared" si="249"/>
        <v>0</v>
      </c>
      <c r="L220" s="56">
        <f t="shared" si="250"/>
        <v>0</v>
      </c>
      <c r="M220" s="14">
        <f>Szilv($A$2,Eredmény!$H$3,B220)</f>
        <v>0</v>
      </c>
      <c r="N220" s="14">
        <f t="shared" si="251"/>
        <v>0</v>
      </c>
      <c r="O220" s="14">
        <f t="shared" si="252"/>
        <v>0</v>
      </c>
      <c r="Q220" s="14">
        <f>IF($P$2=Alapadat!$P220,Alapadat!$Q220,0)</f>
        <v>0</v>
      </c>
      <c r="R220" s="14">
        <f>IF($P$2=Alapadat!$P220,Alapadat!$R220,0)</f>
        <v>0</v>
      </c>
      <c r="S220" s="14">
        <f t="shared" si="253"/>
        <v>0</v>
      </c>
      <c r="T220" s="14">
        <f t="shared" si="254"/>
        <v>0</v>
      </c>
      <c r="U220" s="14">
        <f t="shared" si="255"/>
        <v>0</v>
      </c>
      <c r="V220" s="14">
        <f t="shared" si="256"/>
        <v>0</v>
      </c>
      <c r="W220" s="14">
        <f t="shared" si="257"/>
        <v>0</v>
      </c>
      <c r="X220" s="14">
        <f t="shared" si="258"/>
        <v>0</v>
      </c>
      <c r="Z220" s="56">
        <f t="shared" si="324"/>
        <v>0</v>
      </c>
      <c r="AA220" s="14">
        <f>Szilv($P$2,Eredmény!$H$3,Q220)</f>
        <v>0</v>
      </c>
      <c r="AB220" s="14">
        <f t="shared" si="259"/>
        <v>0</v>
      </c>
      <c r="AC220" s="14">
        <f t="shared" si="260"/>
        <v>0</v>
      </c>
      <c r="AE220" s="14">
        <f>IF($AD$2=Alapadat!$P220,Alapadat!$Q220,0)</f>
        <v>0</v>
      </c>
      <c r="AF220" s="14">
        <f>IF($AD$2=Alapadat!$P220,Alapadat!$R220,0)</f>
        <v>0</v>
      </c>
      <c r="AG220" s="14">
        <f t="shared" si="261"/>
        <v>0</v>
      </c>
      <c r="AH220" s="14">
        <f t="shared" si="262"/>
        <v>0</v>
      </c>
      <c r="AI220" s="14">
        <f t="shared" si="263"/>
        <v>0</v>
      </c>
      <c r="AJ220" s="14">
        <f t="shared" si="264"/>
        <v>0</v>
      </c>
      <c r="AK220" s="14">
        <f t="shared" si="265"/>
        <v>0</v>
      </c>
      <c r="AL220" s="14">
        <f t="shared" si="266"/>
        <v>0</v>
      </c>
      <c r="AN220" s="56">
        <f t="shared" si="267"/>
        <v>0</v>
      </c>
      <c r="AO220" s="14">
        <f>Szilv($AD$2,Eredmény!$H$3,AE220)</f>
        <v>0</v>
      </c>
      <c r="AP220" s="14">
        <f t="shared" si="268"/>
        <v>0</v>
      </c>
      <c r="AQ220" s="14">
        <f t="shared" si="269"/>
        <v>0</v>
      </c>
      <c r="AS220" s="14">
        <f>IF($AR$2=Alapadat!$P220,Alapadat!$Q220,0)</f>
        <v>0</v>
      </c>
      <c r="AT220" s="14">
        <f>IF($AR$2=Alapadat!$P220,Alapadat!$R220,0)</f>
        <v>0</v>
      </c>
      <c r="AU220" s="14">
        <f t="shared" si="270"/>
        <v>0</v>
      </c>
      <c r="AV220" s="14">
        <f t="shared" si="271"/>
        <v>0</v>
      </c>
      <c r="AW220" s="14">
        <f t="shared" si="272"/>
        <v>0</v>
      </c>
      <c r="AX220" s="14">
        <f t="shared" si="273"/>
        <v>0</v>
      </c>
      <c r="AY220" s="14">
        <f t="shared" si="274"/>
        <v>0</v>
      </c>
      <c r="AZ220" s="14">
        <f t="shared" si="275"/>
        <v>0</v>
      </c>
      <c r="BB220" s="56">
        <f t="shared" si="276"/>
        <v>0</v>
      </c>
      <c r="BC220" s="14">
        <f>Szilv($AR$2,Eredmény!$H$3,AS220)</f>
        <v>0</v>
      </c>
      <c r="BD220" s="14">
        <f t="shared" si="277"/>
        <v>0</v>
      </c>
      <c r="BE220" s="14">
        <f t="shared" si="278"/>
        <v>0</v>
      </c>
      <c r="BG220" s="14">
        <f>IF($BF$2=Alapadat!$P220,Alapadat!$Q220,0)</f>
        <v>0</v>
      </c>
      <c r="BH220" s="14">
        <f>IF($BF$2=Alapadat!$P220,Alapadat!$R220,0)</f>
        <v>0</v>
      </c>
      <c r="BI220" s="14">
        <f t="shared" si="279"/>
        <v>0</v>
      </c>
      <c r="BJ220" s="14">
        <f t="shared" si="280"/>
        <v>0</v>
      </c>
      <c r="BK220" s="14">
        <f t="shared" si="281"/>
        <v>0</v>
      </c>
      <c r="BL220" s="14">
        <f t="shared" si="282"/>
        <v>0</v>
      </c>
      <c r="BM220" s="14">
        <f t="shared" si="283"/>
        <v>0</v>
      </c>
      <c r="BN220" s="14">
        <f t="shared" si="284"/>
        <v>0</v>
      </c>
      <c r="BP220" s="56">
        <f t="shared" si="285"/>
        <v>0</v>
      </c>
      <c r="BQ220" s="14">
        <f>Szilv($BF$2,Eredmény!$H$3,BG220)</f>
        <v>0</v>
      </c>
      <c r="BR220" s="14">
        <f t="shared" si="286"/>
        <v>0</v>
      </c>
      <c r="BS220" s="14">
        <f t="shared" si="287"/>
        <v>0</v>
      </c>
      <c r="BV220" s="14">
        <f>IF($BU$2=Alapadat!$P220,Alapadat!$Q220,0)</f>
        <v>0</v>
      </c>
      <c r="BW220" s="14">
        <f>IF($BU$2=Alapadat!$P220,Alapadat!$R220,0)</f>
        <v>0</v>
      </c>
      <c r="BX220" s="14">
        <f t="shared" si="288"/>
        <v>0</v>
      </c>
      <c r="BY220" s="14">
        <f t="shared" si="289"/>
        <v>0</v>
      </c>
      <c r="BZ220" s="14">
        <f t="shared" si="290"/>
        <v>0</v>
      </c>
      <c r="CA220" s="14">
        <f t="shared" si="291"/>
        <v>0</v>
      </c>
      <c r="CB220" s="14">
        <f t="shared" si="292"/>
        <v>0</v>
      </c>
      <c r="CC220" s="14">
        <f t="shared" si="293"/>
        <v>0</v>
      </c>
      <c r="CE220" s="56">
        <f t="shared" si="294"/>
        <v>0</v>
      </c>
      <c r="CF220" s="14">
        <f>Szilv($BU$2,Eredmény!$H$3,BV220)</f>
        <v>0</v>
      </c>
      <c r="CG220" s="14">
        <f t="shared" si="295"/>
        <v>0</v>
      </c>
      <c r="CH220" s="14">
        <f t="shared" si="296"/>
        <v>0</v>
      </c>
      <c r="CK220" s="14">
        <f>IF($CJ$2=Alapadat!$P220,Alapadat!$Q220,0)</f>
        <v>0</v>
      </c>
      <c r="CL220" s="14">
        <f>IF($CJ$2=Alapadat!$P220,Alapadat!$R220,0)</f>
        <v>0</v>
      </c>
      <c r="CM220" s="14">
        <f t="shared" si="297"/>
        <v>0</v>
      </c>
      <c r="CN220" s="14">
        <f t="shared" si="298"/>
        <v>0</v>
      </c>
      <c r="CO220" s="14">
        <f t="shared" si="299"/>
        <v>0</v>
      </c>
      <c r="CP220" s="14">
        <f t="shared" si="300"/>
        <v>0</v>
      </c>
      <c r="CQ220" s="14">
        <f t="shared" si="301"/>
        <v>0</v>
      </c>
      <c r="CR220" s="14">
        <f t="shared" si="302"/>
        <v>0</v>
      </c>
      <c r="CT220" s="56">
        <f t="shared" si="303"/>
        <v>0</v>
      </c>
      <c r="CU220" s="14">
        <f>Szilv($CJ$2,Eredmény!$H$3,CK220)</f>
        <v>0</v>
      </c>
      <c r="CV220" s="14">
        <f t="shared" si="304"/>
        <v>0</v>
      </c>
      <c r="CW220" s="14">
        <f t="shared" si="305"/>
        <v>0</v>
      </c>
      <c r="CZ220" s="14">
        <f>IF($CY$2=Alapadat!$P220,Alapadat!$Q220,0)</f>
        <v>0</v>
      </c>
      <c r="DA220" s="14">
        <f>IF($CY$2=Alapadat!$P220,Alapadat!$R220,0)</f>
        <v>0</v>
      </c>
      <c r="DB220" s="14">
        <f t="shared" si="306"/>
        <v>0</v>
      </c>
      <c r="DC220" s="14">
        <f t="shared" si="307"/>
        <v>0</v>
      </c>
      <c r="DD220" s="14">
        <f t="shared" si="308"/>
        <v>0</v>
      </c>
      <c r="DE220" s="14">
        <f t="shared" si="309"/>
        <v>0</v>
      </c>
      <c r="DF220" s="14">
        <f t="shared" si="310"/>
        <v>0</v>
      </c>
      <c r="DG220" s="14">
        <f t="shared" si="311"/>
        <v>0</v>
      </c>
      <c r="DI220" s="56">
        <f t="shared" si="312"/>
        <v>0</v>
      </c>
      <c r="DJ220" s="14">
        <f>Szilv($CY$2,Eredmény!$H$3,CZ220)</f>
        <v>0</v>
      </c>
      <c r="DK220" s="14">
        <f t="shared" si="313"/>
        <v>0</v>
      </c>
      <c r="DL220" s="14">
        <f t="shared" si="314"/>
        <v>0</v>
      </c>
      <c r="DO220" s="14">
        <f>IF($DN$2=Alapadat!$P220,Alapadat!$Q220,0)</f>
        <v>0</v>
      </c>
      <c r="DP220" s="14">
        <f>IF($DN$2=Alapadat!$P220,Alapadat!$R220,0)</f>
        <v>0</v>
      </c>
      <c r="DQ220" s="14">
        <f t="shared" si="315"/>
        <v>0</v>
      </c>
      <c r="DR220" s="14">
        <f t="shared" si="316"/>
        <v>0</v>
      </c>
      <c r="DS220" s="14">
        <f t="shared" si="317"/>
        <v>0</v>
      </c>
      <c r="DT220" s="14">
        <f t="shared" si="318"/>
        <v>0</v>
      </c>
      <c r="DU220" s="14">
        <f t="shared" si="319"/>
        <v>0</v>
      </c>
      <c r="DV220" s="14">
        <f t="shared" si="320"/>
        <v>0</v>
      </c>
      <c r="DX220" s="56">
        <f t="shared" si="321"/>
        <v>0</v>
      </c>
      <c r="DY220" s="14">
        <f>Szilv($DN$2,Eredmény!$H$3,DO220)</f>
        <v>0</v>
      </c>
      <c r="DZ220" s="14">
        <f t="shared" si="322"/>
        <v>0</v>
      </c>
      <c r="EA220" s="14">
        <f t="shared" si="323"/>
        <v>0</v>
      </c>
    </row>
    <row r="221" spans="2:131">
      <c r="B221" s="14">
        <f>IF($A$2=Alapadat!$P221,Alapadat!$Q221,0)</f>
        <v>0</v>
      </c>
      <c r="C221" s="14">
        <f>IF($A$2=Alapadat!$P221,Alapadat!$R221,0)</f>
        <v>0</v>
      </c>
      <c r="D221" s="14">
        <f t="shared" si="244"/>
        <v>0</v>
      </c>
      <c r="E221" s="14">
        <f t="shared" si="245"/>
        <v>0</v>
      </c>
      <c r="F221" s="14">
        <f t="shared" si="246"/>
        <v>0</v>
      </c>
      <c r="G221" s="14">
        <f t="shared" si="247"/>
        <v>0</v>
      </c>
      <c r="H221" s="14">
        <f t="shared" si="248"/>
        <v>0</v>
      </c>
      <c r="I221" s="14">
        <f t="shared" si="249"/>
        <v>0</v>
      </c>
      <c r="L221" s="56">
        <f t="shared" si="250"/>
        <v>0</v>
      </c>
      <c r="M221" s="14">
        <f>Szilv($A$2,Eredmény!$H$3,B221)</f>
        <v>0</v>
      </c>
      <c r="N221" s="14">
        <f t="shared" si="251"/>
        <v>0</v>
      </c>
      <c r="O221" s="14">
        <f t="shared" si="252"/>
        <v>0</v>
      </c>
      <c r="Q221" s="14">
        <f>IF($P$2=Alapadat!$P221,Alapadat!$Q221,0)</f>
        <v>0</v>
      </c>
      <c r="R221" s="14">
        <f>IF($P$2=Alapadat!$P221,Alapadat!$R221,0)</f>
        <v>0</v>
      </c>
      <c r="S221" s="14">
        <f t="shared" si="253"/>
        <v>0</v>
      </c>
      <c r="T221" s="14">
        <f t="shared" si="254"/>
        <v>0</v>
      </c>
      <c r="U221" s="14">
        <f t="shared" si="255"/>
        <v>0</v>
      </c>
      <c r="V221" s="14">
        <f t="shared" si="256"/>
        <v>0</v>
      </c>
      <c r="W221" s="14">
        <f t="shared" si="257"/>
        <v>0</v>
      </c>
      <c r="X221" s="14">
        <f t="shared" si="258"/>
        <v>0</v>
      </c>
      <c r="Z221" s="56">
        <f t="shared" si="324"/>
        <v>0</v>
      </c>
      <c r="AA221" s="14">
        <f>Szilv($P$2,Eredmény!$H$3,Q221)</f>
        <v>0</v>
      </c>
      <c r="AB221" s="14">
        <f t="shared" si="259"/>
        <v>0</v>
      </c>
      <c r="AC221" s="14">
        <f t="shared" si="260"/>
        <v>0</v>
      </c>
      <c r="AE221" s="14">
        <f>IF($AD$2=Alapadat!$P221,Alapadat!$Q221,0)</f>
        <v>0</v>
      </c>
      <c r="AF221" s="14">
        <f>IF($AD$2=Alapadat!$P221,Alapadat!$R221,0)</f>
        <v>0</v>
      </c>
      <c r="AG221" s="14">
        <f t="shared" si="261"/>
        <v>0</v>
      </c>
      <c r="AH221" s="14">
        <f t="shared" si="262"/>
        <v>0</v>
      </c>
      <c r="AI221" s="14">
        <f t="shared" si="263"/>
        <v>0</v>
      </c>
      <c r="AJ221" s="14">
        <f t="shared" si="264"/>
        <v>0</v>
      </c>
      <c r="AK221" s="14">
        <f t="shared" si="265"/>
        <v>0</v>
      </c>
      <c r="AL221" s="14">
        <f t="shared" si="266"/>
        <v>0</v>
      </c>
      <c r="AN221" s="56">
        <f t="shared" si="267"/>
        <v>0</v>
      </c>
      <c r="AO221" s="14">
        <f>Szilv($AD$2,Eredmény!$H$3,AE221)</f>
        <v>0</v>
      </c>
      <c r="AP221" s="14">
        <f t="shared" si="268"/>
        <v>0</v>
      </c>
      <c r="AQ221" s="14">
        <f t="shared" si="269"/>
        <v>0</v>
      </c>
      <c r="AS221" s="14">
        <f>IF($AR$2=Alapadat!$P221,Alapadat!$Q221,0)</f>
        <v>0</v>
      </c>
      <c r="AT221" s="14">
        <f>IF($AR$2=Alapadat!$P221,Alapadat!$R221,0)</f>
        <v>0</v>
      </c>
      <c r="AU221" s="14">
        <f t="shared" si="270"/>
        <v>0</v>
      </c>
      <c r="AV221" s="14">
        <f t="shared" si="271"/>
        <v>0</v>
      </c>
      <c r="AW221" s="14">
        <f t="shared" si="272"/>
        <v>0</v>
      </c>
      <c r="AX221" s="14">
        <f t="shared" si="273"/>
        <v>0</v>
      </c>
      <c r="AY221" s="14">
        <f t="shared" si="274"/>
        <v>0</v>
      </c>
      <c r="AZ221" s="14">
        <f t="shared" si="275"/>
        <v>0</v>
      </c>
      <c r="BB221" s="56">
        <f t="shared" si="276"/>
        <v>0</v>
      </c>
      <c r="BC221" s="14">
        <f>Szilv($AR$2,Eredmény!$H$3,AS221)</f>
        <v>0</v>
      </c>
      <c r="BD221" s="14">
        <f t="shared" si="277"/>
        <v>0</v>
      </c>
      <c r="BE221" s="14">
        <f t="shared" si="278"/>
        <v>0</v>
      </c>
      <c r="BG221" s="14">
        <f>IF($BF$2=Alapadat!$P221,Alapadat!$Q221,0)</f>
        <v>0</v>
      </c>
      <c r="BH221" s="14">
        <f>IF($BF$2=Alapadat!$P221,Alapadat!$R221,0)</f>
        <v>0</v>
      </c>
      <c r="BI221" s="14">
        <f t="shared" si="279"/>
        <v>0</v>
      </c>
      <c r="BJ221" s="14">
        <f t="shared" si="280"/>
        <v>0</v>
      </c>
      <c r="BK221" s="14">
        <f t="shared" si="281"/>
        <v>0</v>
      </c>
      <c r="BL221" s="14">
        <f t="shared" si="282"/>
        <v>0</v>
      </c>
      <c r="BM221" s="14">
        <f t="shared" si="283"/>
        <v>0</v>
      </c>
      <c r="BN221" s="14">
        <f t="shared" si="284"/>
        <v>0</v>
      </c>
      <c r="BP221" s="56">
        <f t="shared" si="285"/>
        <v>0</v>
      </c>
      <c r="BQ221" s="14">
        <f>Szilv($BF$2,Eredmény!$H$3,BG221)</f>
        <v>0</v>
      </c>
      <c r="BR221" s="14">
        <f t="shared" si="286"/>
        <v>0</v>
      </c>
      <c r="BS221" s="14">
        <f t="shared" si="287"/>
        <v>0</v>
      </c>
      <c r="BV221" s="14">
        <f>IF($BU$2=Alapadat!$P221,Alapadat!$Q221,0)</f>
        <v>0</v>
      </c>
      <c r="BW221" s="14">
        <f>IF($BU$2=Alapadat!$P221,Alapadat!$R221,0)</f>
        <v>0</v>
      </c>
      <c r="BX221" s="14">
        <f t="shared" si="288"/>
        <v>0</v>
      </c>
      <c r="BY221" s="14">
        <f t="shared" si="289"/>
        <v>0</v>
      </c>
      <c r="BZ221" s="14">
        <f t="shared" si="290"/>
        <v>0</v>
      </c>
      <c r="CA221" s="14">
        <f t="shared" si="291"/>
        <v>0</v>
      </c>
      <c r="CB221" s="14">
        <f t="shared" si="292"/>
        <v>0</v>
      </c>
      <c r="CC221" s="14">
        <f t="shared" si="293"/>
        <v>0</v>
      </c>
      <c r="CE221" s="56">
        <f t="shared" si="294"/>
        <v>0</v>
      </c>
      <c r="CF221" s="14">
        <f>Szilv($BU$2,Eredmény!$H$3,BV221)</f>
        <v>0</v>
      </c>
      <c r="CG221" s="14">
        <f t="shared" si="295"/>
        <v>0</v>
      </c>
      <c r="CH221" s="14">
        <f t="shared" si="296"/>
        <v>0</v>
      </c>
      <c r="CK221" s="14">
        <f>IF($CJ$2=Alapadat!$P221,Alapadat!$Q221,0)</f>
        <v>0</v>
      </c>
      <c r="CL221" s="14">
        <f>IF($CJ$2=Alapadat!$P221,Alapadat!$R221,0)</f>
        <v>0</v>
      </c>
      <c r="CM221" s="14">
        <f t="shared" si="297"/>
        <v>0</v>
      </c>
      <c r="CN221" s="14">
        <f t="shared" si="298"/>
        <v>0</v>
      </c>
      <c r="CO221" s="14">
        <f t="shared" si="299"/>
        <v>0</v>
      </c>
      <c r="CP221" s="14">
        <f t="shared" si="300"/>
        <v>0</v>
      </c>
      <c r="CQ221" s="14">
        <f t="shared" si="301"/>
        <v>0</v>
      </c>
      <c r="CR221" s="14">
        <f t="shared" si="302"/>
        <v>0</v>
      </c>
      <c r="CT221" s="56">
        <f t="shared" si="303"/>
        <v>0</v>
      </c>
      <c r="CU221" s="14">
        <f>Szilv($CJ$2,Eredmény!$H$3,CK221)</f>
        <v>0</v>
      </c>
      <c r="CV221" s="14">
        <f t="shared" si="304"/>
        <v>0</v>
      </c>
      <c r="CW221" s="14">
        <f t="shared" si="305"/>
        <v>0</v>
      </c>
      <c r="CZ221" s="14">
        <f>IF($CY$2=Alapadat!$P221,Alapadat!$Q221,0)</f>
        <v>0</v>
      </c>
      <c r="DA221" s="14">
        <f>IF($CY$2=Alapadat!$P221,Alapadat!$R221,0)</f>
        <v>0</v>
      </c>
      <c r="DB221" s="14">
        <f t="shared" si="306"/>
        <v>0</v>
      </c>
      <c r="DC221" s="14">
        <f t="shared" si="307"/>
        <v>0</v>
      </c>
      <c r="DD221" s="14">
        <f t="shared" si="308"/>
        <v>0</v>
      </c>
      <c r="DE221" s="14">
        <f t="shared" si="309"/>
        <v>0</v>
      </c>
      <c r="DF221" s="14">
        <f t="shared" si="310"/>
        <v>0</v>
      </c>
      <c r="DG221" s="14">
        <f t="shared" si="311"/>
        <v>0</v>
      </c>
      <c r="DI221" s="56">
        <f t="shared" si="312"/>
        <v>0</v>
      </c>
      <c r="DJ221" s="14">
        <f>Szilv($CY$2,Eredmény!$H$3,CZ221)</f>
        <v>0</v>
      </c>
      <c r="DK221" s="14">
        <f t="shared" si="313"/>
        <v>0</v>
      </c>
      <c r="DL221" s="14">
        <f t="shared" si="314"/>
        <v>0</v>
      </c>
      <c r="DO221" s="14">
        <f>IF($DN$2=Alapadat!$P221,Alapadat!$Q221,0)</f>
        <v>0</v>
      </c>
      <c r="DP221" s="14">
        <f>IF($DN$2=Alapadat!$P221,Alapadat!$R221,0)</f>
        <v>0</v>
      </c>
      <c r="DQ221" s="14">
        <f t="shared" si="315"/>
        <v>0</v>
      </c>
      <c r="DR221" s="14">
        <f t="shared" si="316"/>
        <v>0</v>
      </c>
      <c r="DS221" s="14">
        <f t="shared" si="317"/>
        <v>0</v>
      </c>
      <c r="DT221" s="14">
        <f t="shared" si="318"/>
        <v>0</v>
      </c>
      <c r="DU221" s="14">
        <f t="shared" si="319"/>
        <v>0</v>
      </c>
      <c r="DV221" s="14">
        <f t="shared" si="320"/>
        <v>0</v>
      </c>
      <c r="DX221" s="56">
        <f t="shared" si="321"/>
        <v>0</v>
      </c>
      <c r="DY221" s="14">
        <f>Szilv($DN$2,Eredmény!$H$3,DO221)</f>
        <v>0</v>
      </c>
      <c r="DZ221" s="14">
        <f t="shared" si="322"/>
        <v>0</v>
      </c>
      <c r="EA221" s="14">
        <f t="shared" si="323"/>
        <v>0</v>
      </c>
    </row>
    <row r="222" spans="2:131">
      <c r="B222" s="14">
        <f>IF($A$2=Alapadat!$P222,Alapadat!$Q222,0)</f>
        <v>0</v>
      </c>
      <c r="C222" s="14">
        <f>IF($A$2=Alapadat!$P222,Alapadat!$R222,0)</f>
        <v>0</v>
      </c>
      <c r="D222" s="14">
        <f t="shared" si="244"/>
        <v>0</v>
      </c>
      <c r="E222" s="14">
        <f t="shared" si="245"/>
        <v>0</v>
      </c>
      <c r="F222" s="14">
        <f t="shared" si="246"/>
        <v>0</v>
      </c>
      <c r="G222" s="14">
        <f t="shared" si="247"/>
        <v>0</v>
      </c>
      <c r="H222" s="14">
        <f t="shared" si="248"/>
        <v>0</v>
      </c>
      <c r="I222" s="14">
        <f t="shared" si="249"/>
        <v>0</v>
      </c>
      <c r="L222" s="56">
        <f t="shared" si="250"/>
        <v>0</v>
      </c>
      <c r="M222" s="14">
        <f>Szilv($A$2,Eredmény!$H$3,B222)</f>
        <v>0</v>
      </c>
      <c r="N222" s="14">
        <f t="shared" si="251"/>
        <v>0</v>
      </c>
      <c r="O222" s="14">
        <f t="shared" si="252"/>
        <v>0</v>
      </c>
      <c r="Q222" s="14">
        <f>IF($P$2=Alapadat!$P222,Alapadat!$Q222,0)</f>
        <v>0</v>
      </c>
      <c r="R222" s="14">
        <f>IF($P$2=Alapadat!$P222,Alapadat!$R222,0)</f>
        <v>0</v>
      </c>
      <c r="S222" s="14">
        <f t="shared" si="253"/>
        <v>0</v>
      </c>
      <c r="T222" s="14">
        <f t="shared" si="254"/>
        <v>0</v>
      </c>
      <c r="U222" s="14">
        <f t="shared" si="255"/>
        <v>0</v>
      </c>
      <c r="V222" s="14">
        <f t="shared" si="256"/>
        <v>0</v>
      </c>
      <c r="W222" s="14">
        <f t="shared" si="257"/>
        <v>0</v>
      </c>
      <c r="X222" s="14">
        <f t="shared" si="258"/>
        <v>0</v>
      </c>
      <c r="Z222" s="56">
        <f t="shared" si="324"/>
        <v>0</v>
      </c>
      <c r="AA222" s="14">
        <f>Szilv($P$2,Eredmény!$H$3,Q222)</f>
        <v>0</v>
      </c>
      <c r="AB222" s="14">
        <f t="shared" si="259"/>
        <v>0</v>
      </c>
      <c r="AC222" s="14">
        <f t="shared" si="260"/>
        <v>0</v>
      </c>
      <c r="AE222" s="14">
        <f>IF($AD$2=Alapadat!$P222,Alapadat!$Q222,0)</f>
        <v>0</v>
      </c>
      <c r="AF222" s="14">
        <f>IF($AD$2=Alapadat!$P222,Alapadat!$R222,0)</f>
        <v>0</v>
      </c>
      <c r="AG222" s="14">
        <f t="shared" si="261"/>
        <v>0</v>
      </c>
      <c r="AH222" s="14">
        <f t="shared" si="262"/>
        <v>0</v>
      </c>
      <c r="AI222" s="14">
        <f t="shared" si="263"/>
        <v>0</v>
      </c>
      <c r="AJ222" s="14">
        <f t="shared" si="264"/>
        <v>0</v>
      </c>
      <c r="AK222" s="14">
        <f t="shared" si="265"/>
        <v>0</v>
      </c>
      <c r="AL222" s="14">
        <f t="shared" si="266"/>
        <v>0</v>
      </c>
      <c r="AN222" s="56">
        <f t="shared" si="267"/>
        <v>0</v>
      </c>
      <c r="AO222" s="14">
        <f>Szilv($AD$2,Eredmény!$H$3,AE222)</f>
        <v>0</v>
      </c>
      <c r="AP222" s="14">
        <f t="shared" si="268"/>
        <v>0</v>
      </c>
      <c r="AQ222" s="14">
        <f t="shared" si="269"/>
        <v>0</v>
      </c>
      <c r="AS222" s="14">
        <f>IF($AR$2=Alapadat!$P222,Alapadat!$Q222,0)</f>
        <v>0</v>
      </c>
      <c r="AT222" s="14">
        <f>IF($AR$2=Alapadat!$P222,Alapadat!$R222,0)</f>
        <v>0</v>
      </c>
      <c r="AU222" s="14">
        <f t="shared" si="270"/>
        <v>0</v>
      </c>
      <c r="AV222" s="14">
        <f t="shared" si="271"/>
        <v>0</v>
      </c>
      <c r="AW222" s="14">
        <f t="shared" si="272"/>
        <v>0</v>
      </c>
      <c r="AX222" s="14">
        <f t="shared" si="273"/>
        <v>0</v>
      </c>
      <c r="AY222" s="14">
        <f t="shared" si="274"/>
        <v>0</v>
      </c>
      <c r="AZ222" s="14">
        <f t="shared" si="275"/>
        <v>0</v>
      </c>
      <c r="BB222" s="56">
        <f t="shared" si="276"/>
        <v>0</v>
      </c>
      <c r="BC222" s="14">
        <f>Szilv($AR$2,Eredmény!$H$3,AS222)</f>
        <v>0</v>
      </c>
      <c r="BD222" s="14">
        <f t="shared" si="277"/>
        <v>0</v>
      </c>
      <c r="BE222" s="14">
        <f t="shared" si="278"/>
        <v>0</v>
      </c>
      <c r="BG222" s="14">
        <f>IF($BF$2=Alapadat!$P222,Alapadat!$Q222,0)</f>
        <v>0</v>
      </c>
      <c r="BH222" s="14">
        <f>IF($BF$2=Alapadat!$P222,Alapadat!$R222,0)</f>
        <v>0</v>
      </c>
      <c r="BI222" s="14">
        <f t="shared" si="279"/>
        <v>0</v>
      </c>
      <c r="BJ222" s="14">
        <f t="shared" si="280"/>
        <v>0</v>
      </c>
      <c r="BK222" s="14">
        <f t="shared" si="281"/>
        <v>0</v>
      </c>
      <c r="BL222" s="14">
        <f t="shared" si="282"/>
        <v>0</v>
      </c>
      <c r="BM222" s="14">
        <f t="shared" si="283"/>
        <v>0</v>
      </c>
      <c r="BN222" s="14">
        <f t="shared" si="284"/>
        <v>0</v>
      </c>
      <c r="BP222" s="56">
        <f t="shared" si="285"/>
        <v>0</v>
      </c>
      <c r="BQ222" s="14">
        <f>Szilv($BF$2,Eredmény!$H$3,BG222)</f>
        <v>0</v>
      </c>
      <c r="BR222" s="14">
        <f t="shared" si="286"/>
        <v>0</v>
      </c>
      <c r="BS222" s="14">
        <f t="shared" si="287"/>
        <v>0</v>
      </c>
      <c r="BV222" s="14">
        <f>IF($BU$2=Alapadat!$P222,Alapadat!$Q222,0)</f>
        <v>0</v>
      </c>
      <c r="BW222" s="14">
        <f>IF($BU$2=Alapadat!$P222,Alapadat!$R222,0)</f>
        <v>0</v>
      </c>
      <c r="BX222" s="14">
        <f t="shared" si="288"/>
        <v>0</v>
      </c>
      <c r="BY222" s="14">
        <f t="shared" si="289"/>
        <v>0</v>
      </c>
      <c r="BZ222" s="14">
        <f t="shared" si="290"/>
        <v>0</v>
      </c>
      <c r="CA222" s="14">
        <f t="shared" si="291"/>
        <v>0</v>
      </c>
      <c r="CB222" s="14">
        <f t="shared" si="292"/>
        <v>0</v>
      </c>
      <c r="CC222" s="14">
        <f t="shared" si="293"/>
        <v>0</v>
      </c>
      <c r="CE222" s="56">
        <f t="shared" si="294"/>
        <v>0</v>
      </c>
      <c r="CF222" s="14">
        <f>Szilv($BU$2,Eredmény!$H$3,BV222)</f>
        <v>0</v>
      </c>
      <c r="CG222" s="14">
        <f t="shared" si="295"/>
        <v>0</v>
      </c>
      <c r="CH222" s="14">
        <f t="shared" si="296"/>
        <v>0</v>
      </c>
      <c r="CK222" s="14">
        <f>IF($CJ$2=Alapadat!$P222,Alapadat!$Q222,0)</f>
        <v>0</v>
      </c>
      <c r="CL222" s="14">
        <f>IF($CJ$2=Alapadat!$P222,Alapadat!$R222,0)</f>
        <v>0</v>
      </c>
      <c r="CM222" s="14">
        <f t="shared" si="297"/>
        <v>0</v>
      </c>
      <c r="CN222" s="14">
        <f t="shared" si="298"/>
        <v>0</v>
      </c>
      <c r="CO222" s="14">
        <f t="shared" si="299"/>
        <v>0</v>
      </c>
      <c r="CP222" s="14">
        <f t="shared" si="300"/>
        <v>0</v>
      </c>
      <c r="CQ222" s="14">
        <f t="shared" si="301"/>
        <v>0</v>
      </c>
      <c r="CR222" s="14">
        <f t="shared" si="302"/>
        <v>0</v>
      </c>
      <c r="CT222" s="56">
        <f t="shared" si="303"/>
        <v>0</v>
      </c>
      <c r="CU222" s="14">
        <f>Szilv($CJ$2,Eredmény!$H$3,CK222)</f>
        <v>0</v>
      </c>
      <c r="CV222" s="14">
        <f t="shared" si="304"/>
        <v>0</v>
      </c>
      <c r="CW222" s="14">
        <f t="shared" si="305"/>
        <v>0</v>
      </c>
      <c r="CZ222" s="14">
        <f>IF($CY$2=Alapadat!$P222,Alapadat!$Q222,0)</f>
        <v>0</v>
      </c>
      <c r="DA222" s="14">
        <f>IF($CY$2=Alapadat!$P222,Alapadat!$R222,0)</f>
        <v>0</v>
      </c>
      <c r="DB222" s="14">
        <f t="shared" si="306"/>
        <v>0</v>
      </c>
      <c r="DC222" s="14">
        <f t="shared" si="307"/>
        <v>0</v>
      </c>
      <c r="DD222" s="14">
        <f t="shared" si="308"/>
        <v>0</v>
      </c>
      <c r="DE222" s="14">
        <f t="shared" si="309"/>
        <v>0</v>
      </c>
      <c r="DF222" s="14">
        <f t="shared" si="310"/>
        <v>0</v>
      </c>
      <c r="DG222" s="14">
        <f t="shared" si="311"/>
        <v>0</v>
      </c>
      <c r="DI222" s="56">
        <f t="shared" si="312"/>
        <v>0</v>
      </c>
      <c r="DJ222" s="14">
        <f>Szilv($CY$2,Eredmény!$H$3,CZ222)</f>
        <v>0</v>
      </c>
      <c r="DK222" s="14">
        <f t="shared" si="313"/>
        <v>0</v>
      </c>
      <c r="DL222" s="14">
        <f t="shared" si="314"/>
        <v>0</v>
      </c>
      <c r="DO222" s="14">
        <f>IF($DN$2=Alapadat!$P222,Alapadat!$Q222,0)</f>
        <v>0</v>
      </c>
      <c r="DP222" s="14">
        <f>IF($DN$2=Alapadat!$P222,Alapadat!$R222,0)</f>
        <v>0</v>
      </c>
      <c r="DQ222" s="14">
        <f t="shared" si="315"/>
        <v>0</v>
      </c>
      <c r="DR222" s="14">
        <f t="shared" si="316"/>
        <v>0</v>
      </c>
      <c r="DS222" s="14">
        <f t="shared" si="317"/>
        <v>0</v>
      </c>
      <c r="DT222" s="14">
        <f t="shared" si="318"/>
        <v>0</v>
      </c>
      <c r="DU222" s="14">
        <f t="shared" si="319"/>
        <v>0</v>
      </c>
      <c r="DV222" s="14">
        <f t="shared" si="320"/>
        <v>0</v>
      </c>
      <c r="DX222" s="56">
        <f t="shared" si="321"/>
        <v>0</v>
      </c>
      <c r="DY222" s="14">
        <f>Szilv($DN$2,Eredmény!$H$3,DO222)</f>
        <v>0</v>
      </c>
      <c r="DZ222" s="14">
        <f t="shared" si="322"/>
        <v>0</v>
      </c>
      <c r="EA222" s="14">
        <f t="shared" si="323"/>
        <v>0</v>
      </c>
    </row>
    <row r="223" spans="2:131">
      <c r="B223" s="14">
        <f>IF($A$2=Alapadat!$P223,Alapadat!$Q223,0)</f>
        <v>0</v>
      </c>
      <c r="C223" s="14">
        <f>IF($A$2=Alapadat!$P223,Alapadat!$R223,0)</f>
        <v>0</v>
      </c>
      <c r="D223" s="14">
        <f t="shared" si="244"/>
        <v>0</v>
      </c>
      <c r="E223" s="14">
        <f t="shared" si="245"/>
        <v>0</v>
      </c>
      <c r="F223" s="14">
        <f t="shared" si="246"/>
        <v>0</v>
      </c>
      <c r="G223" s="14">
        <f t="shared" si="247"/>
        <v>0</v>
      </c>
      <c r="H223" s="14">
        <f t="shared" si="248"/>
        <v>0</v>
      </c>
      <c r="I223" s="14">
        <f t="shared" si="249"/>
        <v>0</v>
      </c>
      <c r="L223" s="56">
        <f t="shared" si="250"/>
        <v>0</v>
      </c>
      <c r="M223" s="14">
        <f>Szilv($A$2,Eredmény!$H$3,B223)</f>
        <v>0</v>
      </c>
      <c r="N223" s="14">
        <f t="shared" si="251"/>
        <v>0</v>
      </c>
      <c r="O223" s="14">
        <f t="shared" si="252"/>
        <v>0</v>
      </c>
      <c r="Q223" s="14">
        <f>IF($P$2=Alapadat!$P223,Alapadat!$Q223,0)</f>
        <v>0</v>
      </c>
      <c r="R223" s="14">
        <f>IF($P$2=Alapadat!$P223,Alapadat!$R223,0)</f>
        <v>0</v>
      </c>
      <c r="S223" s="14">
        <f t="shared" si="253"/>
        <v>0</v>
      </c>
      <c r="T223" s="14">
        <f t="shared" si="254"/>
        <v>0</v>
      </c>
      <c r="U223" s="14">
        <f t="shared" si="255"/>
        <v>0</v>
      </c>
      <c r="V223" s="14">
        <f t="shared" si="256"/>
        <v>0</v>
      </c>
      <c r="W223" s="14">
        <f t="shared" si="257"/>
        <v>0</v>
      </c>
      <c r="X223" s="14">
        <f t="shared" si="258"/>
        <v>0</v>
      </c>
      <c r="Z223" s="56">
        <f t="shared" si="324"/>
        <v>0</v>
      </c>
      <c r="AA223" s="14">
        <f>Szilv($P$2,Eredmény!$H$3,Q223)</f>
        <v>0</v>
      </c>
      <c r="AB223" s="14">
        <f t="shared" si="259"/>
        <v>0</v>
      </c>
      <c r="AC223" s="14">
        <f t="shared" si="260"/>
        <v>0</v>
      </c>
      <c r="AE223" s="14">
        <f>IF($AD$2=Alapadat!$P223,Alapadat!$Q223,0)</f>
        <v>0</v>
      </c>
      <c r="AF223" s="14">
        <f>IF($AD$2=Alapadat!$P223,Alapadat!$R223,0)</f>
        <v>0</v>
      </c>
      <c r="AG223" s="14">
        <f t="shared" si="261"/>
        <v>0</v>
      </c>
      <c r="AH223" s="14">
        <f t="shared" si="262"/>
        <v>0</v>
      </c>
      <c r="AI223" s="14">
        <f t="shared" si="263"/>
        <v>0</v>
      </c>
      <c r="AJ223" s="14">
        <f t="shared" si="264"/>
        <v>0</v>
      </c>
      <c r="AK223" s="14">
        <f t="shared" si="265"/>
        <v>0</v>
      </c>
      <c r="AL223" s="14">
        <f t="shared" si="266"/>
        <v>0</v>
      </c>
      <c r="AN223" s="56">
        <f t="shared" si="267"/>
        <v>0</v>
      </c>
      <c r="AO223" s="14">
        <f>Szilv($AD$2,Eredmény!$H$3,AE223)</f>
        <v>0</v>
      </c>
      <c r="AP223" s="14">
        <f t="shared" si="268"/>
        <v>0</v>
      </c>
      <c r="AQ223" s="14">
        <f t="shared" si="269"/>
        <v>0</v>
      </c>
      <c r="AS223" s="14">
        <f>IF($AR$2=Alapadat!$P223,Alapadat!$Q223,0)</f>
        <v>0</v>
      </c>
      <c r="AT223" s="14">
        <f>IF($AR$2=Alapadat!$P223,Alapadat!$R223,0)</f>
        <v>0</v>
      </c>
      <c r="AU223" s="14">
        <f t="shared" si="270"/>
        <v>0</v>
      </c>
      <c r="AV223" s="14">
        <f t="shared" si="271"/>
        <v>0</v>
      </c>
      <c r="AW223" s="14">
        <f t="shared" si="272"/>
        <v>0</v>
      </c>
      <c r="AX223" s="14">
        <f t="shared" si="273"/>
        <v>0</v>
      </c>
      <c r="AY223" s="14">
        <f t="shared" si="274"/>
        <v>0</v>
      </c>
      <c r="AZ223" s="14">
        <f t="shared" si="275"/>
        <v>0</v>
      </c>
      <c r="BB223" s="56">
        <f t="shared" si="276"/>
        <v>0</v>
      </c>
      <c r="BC223" s="14">
        <f>Szilv($AR$2,Eredmény!$H$3,AS223)</f>
        <v>0</v>
      </c>
      <c r="BD223" s="14">
        <f t="shared" si="277"/>
        <v>0</v>
      </c>
      <c r="BE223" s="14">
        <f t="shared" si="278"/>
        <v>0</v>
      </c>
      <c r="BG223" s="14">
        <f>IF($BF$2=Alapadat!$P223,Alapadat!$Q223,0)</f>
        <v>0</v>
      </c>
      <c r="BH223" s="14">
        <f>IF($BF$2=Alapadat!$P223,Alapadat!$R223,0)</f>
        <v>0</v>
      </c>
      <c r="BI223" s="14">
        <f t="shared" si="279"/>
        <v>0</v>
      </c>
      <c r="BJ223" s="14">
        <f t="shared" si="280"/>
        <v>0</v>
      </c>
      <c r="BK223" s="14">
        <f t="shared" si="281"/>
        <v>0</v>
      </c>
      <c r="BL223" s="14">
        <f t="shared" si="282"/>
        <v>0</v>
      </c>
      <c r="BM223" s="14">
        <f t="shared" si="283"/>
        <v>0</v>
      </c>
      <c r="BN223" s="14">
        <f t="shared" si="284"/>
        <v>0</v>
      </c>
      <c r="BP223" s="56">
        <f t="shared" si="285"/>
        <v>0</v>
      </c>
      <c r="BQ223" s="14">
        <f>Szilv($BF$2,Eredmény!$H$3,BG223)</f>
        <v>0</v>
      </c>
      <c r="BR223" s="14">
        <f t="shared" si="286"/>
        <v>0</v>
      </c>
      <c r="BS223" s="14">
        <f t="shared" si="287"/>
        <v>0</v>
      </c>
      <c r="BV223" s="14">
        <f>IF($BU$2=Alapadat!$P223,Alapadat!$Q223,0)</f>
        <v>0</v>
      </c>
      <c r="BW223" s="14">
        <f>IF($BU$2=Alapadat!$P223,Alapadat!$R223,0)</f>
        <v>0</v>
      </c>
      <c r="BX223" s="14">
        <f t="shared" si="288"/>
        <v>0</v>
      </c>
      <c r="BY223" s="14">
        <f t="shared" si="289"/>
        <v>0</v>
      </c>
      <c r="BZ223" s="14">
        <f t="shared" si="290"/>
        <v>0</v>
      </c>
      <c r="CA223" s="14">
        <f t="shared" si="291"/>
        <v>0</v>
      </c>
      <c r="CB223" s="14">
        <f t="shared" si="292"/>
        <v>0</v>
      </c>
      <c r="CC223" s="14">
        <f t="shared" si="293"/>
        <v>0</v>
      </c>
      <c r="CE223" s="56">
        <f t="shared" si="294"/>
        <v>0</v>
      </c>
      <c r="CF223" s="14">
        <f>Szilv($BU$2,Eredmény!$H$3,BV223)</f>
        <v>0</v>
      </c>
      <c r="CG223" s="14">
        <f t="shared" si="295"/>
        <v>0</v>
      </c>
      <c r="CH223" s="14">
        <f t="shared" si="296"/>
        <v>0</v>
      </c>
      <c r="CK223" s="14">
        <f>IF($CJ$2=Alapadat!$P223,Alapadat!$Q223,0)</f>
        <v>0</v>
      </c>
      <c r="CL223" s="14">
        <f>IF($CJ$2=Alapadat!$P223,Alapadat!$R223,0)</f>
        <v>0</v>
      </c>
      <c r="CM223" s="14">
        <f t="shared" si="297"/>
        <v>0</v>
      </c>
      <c r="CN223" s="14">
        <f t="shared" si="298"/>
        <v>0</v>
      </c>
      <c r="CO223" s="14">
        <f t="shared" si="299"/>
        <v>0</v>
      </c>
      <c r="CP223" s="14">
        <f t="shared" si="300"/>
        <v>0</v>
      </c>
      <c r="CQ223" s="14">
        <f t="shared" si="301"/>
        <v>0</v>
      </c>
      <c r="CR223" s="14">
        <f t="shared" si="302"/>
        <v>0</v>
      </c>
      <c r="CT223" s="56">
        <f t="shared" si="303"/>
        <v>0</v>
      </c>
      <c r="CU223" s="14">
        <f>Szilv($CJ$2,Eredmény!$H$3,CK223)</f>
        <v>0</v>
      </c>
      <c r="CV223" s="14">
        <f t="shared" si="304"/>
        <v>0</v>
      </c>
      <c r="CW223" s="14">
        <f t="shared" si="305"/>
        <v>0</v>
      </c>
      <c r="CZ223" s="14">
        <f>IF($CY$2=Alapadat!$P223,Alapadat!$Q223,0)</f>
        <v>0</v>
      </c>
      <c r="DA223" s="14">
        <f>IF($CY$2=Alapadat!$P223,Alapadat!$R223,0)</f>
        <v>0</v>
      </c>
      <c r="DB223" s="14">
        <f t="shared" si="306"/>
        <v>0</v>
      </c>
      <c r="DC223" s="14">
        <f t="shared" si="307"/>
        <v>0</v>
      </c>
      <c r="DD223" s="14">
        <f t="shared" si="308"/>
        <v>0</v>
      </c>
      <c r="DE223" s="14">
        <f t="shared" si="309"/>
        <v>0</v>
      </c>
      <c r="DF223" s="14">
        <f t="shared" si="310"/>
        <v>0</v>
      </c>
      <c r="DG223" s="14">
        <f t="shared" si="311"/>
        <v>0</v>
      </c>
      <c r="DI223" s="56">
        <f t="shared" si="312"/>
        <v>0</v>
      </c>
      <c r="DJ223" s="14">
        <f>Szilv($CY$2,Eredmény!$H$3,CZ223)</f>
        <v>0</v>
      </c>
      <c r="DK223" s="14">
        <f t="shared" si="313"/>
        <v>0</v>
      </c>
      <c r="DL223" s="14">
        <f t="shared" si="314"/>
        <v>0</v>
      </c>
      <c r="DO223" s="14">
        <f>IF($DN$2=Alapadat!$P223,Alapadat!$Q223,0)</f>
        <v>0</v>
      </c>
      <c r="DP223" s="14">
        <f>IF($DN$2=Alapadat!$P223,Alapadat!$R223,0)</f>
        <v>0</v>
      </c>
      <c r="DQ223" s="14">
        <f t="shared" si="315"/>
        <v>0</v>
      </c>
      <c r="DR223" s="14">
        <f t="shared" si="316"/>
        <v>0</v>
      </c>
      <c r="DS223" s="14">
        <f t="shared" si="317"/>
        <v>0</v>
      </c>
      <c r="DT223" s="14">
        <f t="shared" si="318"/>
        <v>0</v>
      </c>
      <c r="DU223" s="14">
        <f t="shared" si="319"/>
        <v>0</v>
      </c>
      <c r="DV223" s="14">
        <f t="shared" si="320"/>
        <v>0</v>
      </c>
      <c r="DX223" s="56">
        <f t="shared" si="321"/>
        <v>0</v>
      </c>
      <c r="DY223" s="14">
        <f>Szilv($DN$2,Eredmény!$H$3,DO223)</f>
        <v>0</v>
      </c>
      <c r="DZ223" s="14">
        <f t="shared" si="322"/>
        <v>0</v>
      </c>
      <c r="EA223" s="14">
        <f t="shared" si="323"/>
        <v>0</v>
      </c>
    </row>
    <row r="224" spans="2:131">
      <c r="B224" s="14">
        <f>IF($A$2=Alapadat!$P224,Alapadat!$Q224,0)</f>
        <v>0</v>
      </c>
      <c r="C224" s="14">
        <f>IF($A$2=Alapadat!$P224,Alapadat!$R224,0)</f>
        <v>0</v>
      </c>
      <c r="D224" s="14">
        <f t="shared" si="244"/>
        <v>0</v>
      </c>
      <c r="E224" s="14">
        <f t="shared" si="245"/>
        <v>0</v>
      </c>
      <c r="F224" s="14">
        <f t="shared" si="246"/>
        <v>0</v>
      </c>
      <c r="G224" s="14">
        <f t="shared" si="247"/>
        <v>0</v>
      </c>
      <c r="H224" s="14">
        <f t="shared" si="248"/>
        <v>0</v>
      </c>
      <c r="I224" s="14">
        <f t="shared" si="249"/>
        <v>0</v>
      </c>
      <c r="L224" s="56">
        <f t="shared" si="250"/>
        <v>0</v>
      </c>
      <c r="M224" s="14">
        <f>Szilv($A$2,Eredmény!$H$3,B224)</f>
        <v>0</v>
      </c>
      <c r="N224" s="14">
        <f t="shared" si="251"/>
        <v>0</v>
      </c>
      <c r="O224" s="14">
        <f t="shared" si="252"/>
        <v>0</v>
      </c>
      <c r="Q224" s="14">
        <f>IF($P$2=Alapadat!$P224,Alapadat!$Q224,0)</f>
        <v>0</v>
      </c>
      <c r="R224" s="14">
        <f>IF($P$2=Alapadat!$P224,Alapadat!$R224,0)</f>
        <v>0</v>
      </c>
      <c r="S224" s="14">
        <f t="shared" si="253"/>
        <v>0</v>
      </c>
      <c r="T224" s="14">
        <f t="shared" si="254"/>
        <v>0</v>
      </c>
      <c r="U224" s="14">
        <f t="shared" si="255"/>
        <v>0</v>
      </c>
      <c r="V224" s="14">
        <f t="shared" si="256"/>
        <v>0</v>
      </c>
      <c r="W224" s="14">
        <f t="shared" si="257"/>
        <v>0</v>
      </c>
      <c r="X224" s="14">
        <f t="shared" si="258"/>
        <v>0</v>
      </c>
      <c r="Z224" s="56">
        <f t="shared" si="324"/>
        <v>0</v>
      </c>
      <c r="AA224" s="14">
        <f>Szilv($P$2,Eredmény!$H$3,Q224)</f>
        <v>0</v>
      </c>
      <c r="AB224" s="14">
        <f t="shared" si="259"/>
        <v>0</v>
      </c>
      <c r="AC224" s="14">
        <f t="shared" si="260"/>
        <v>0</v>
      </c>
      <c r="AE224" s="14">
        <f>IF($AD$2=Alapadat!$P224,Alapadat!$Q224,0)</f>
        <v>0</v>
      </c>
      <c r="AF224" s="14">
        <f>IF($AD$2=Alapadat!$P224,Alapadat!$R224,0)</f>
        <v>0</v>
      </c>
      <c r="AG224" s="14">
        <f t="shared" si="261"/>
        <v>0</v>
      </c>
      <c r="AH224" s="14">
        <f t="shared" si="262"/>
        <v>0</v>
      </c>
      <c r="AI224" s="14">
        <f t="shared" si="263"/>
        <v>0</v>
      </c>
      <c r="AJ224" s="14">
        <f t="shared" si="264"/>
        <v>0</v>
      </c>
      <c r="AK224" s="14">
        <f t="shared" si="265"/>
        <v>0</v>
      </c>
      <c r="AL224" s="14">
        <f t="shared" si="266"/>
        <v>0</v>
      </c>
      <c r="AN224" s="56">
        <f t="shared" si="267"/>
        <v>0</v>
      </c>
      <c r="AO224" s="14">
        <f>Szilv($AD$2,Eredmény!$H$3,AE224)</f>
        <v>0</v>
      </c>
      <c r="AP224" s="14">
        <f t="shared" si="268"/>
        <v>0</v>
      </c>
      <c r="AQ224" s="14">
        <f t="shared" si="269"/>
        <v>0</v>
      </c>
      <c r="AS224" s="14">
        <f>IF($AR$2=Alapadat!$P224,Alapadat!$Q224,0)</f>
        <v>0</v>
      </c>
      <c r="AT224" s="14">
        <f>IF($AR$2=Alapadat!$P224,Alapadat!$R224,0)</f>
        <v>0</v>
      </c>
      <c r="AU224" s="14">
        <f t="shared" si="270"/>
        <v>0</v>
      </c>
      <c r="AV224" s="14">
        <f t="shared" si="271"/>
        <v>0</v>
      </c>
      <c r="AW224" s="14">
        <f t="shared" si="272"/>
        <v>0</v>
      </c>
      <c r="AX224" s="14">
        <f t="shared" si="273"/>
        <v>0</v>
      </c>
      <c r="AY224" s="14">
        <f t="shared" si="274"/>
        <v>0</v>
      </c>
      <c r="AZ224" s="14">
        <f t="shared" si="275"/>
        <v>0</v>
      </c>
      <c r="BB224" s="56">
        <f t="shared" si="276"/>
        <v>0</v>
      </c>
      <c r="BC224" s="14">
        <f>Szilv($AR$2,Eredmény!$H$3,AS224)</f>
        <v>0</v>
      </c>
      <c r="BD224" s="14">
        <f t="shared" si="277"/>
        <v>0</v>
      </c>
      <c r="BE224" s="14">
        <f t="shared" si="278"/>
        <v>0</v>
      </c>
      <c r="BG224" s="14">
        <f>IF($BF$2=Alapadat!$P224,Alapadat!$Q224,0)</f>
        <v>0</v>
      </c>
      <c r="BH224" s="14">
        <f>IF($BF$2=Alapadat!$P224,Alapadat!$R224,0)</f>
        <v>0</v>
      </c>
      <c r="BI224" s="14">
        <f t="shared" si="279"/>
        <v>0</v>
      </c>
      <c r="BJ224" s="14">
        <f t="shared" si="280"/>
        <v>0</v>
      </c>
      <c r="BK224" s="14">
        <f t="shared" si="281"/>
        <v>0</v>
      </c>
      <c r="BL224" s="14">
        <f t="shared" si="282"/>
        <v>0</v>
      </c>
      <c r="BM224" s="14">
        <f t="shared" si="283"/>
        <v>0</v>
      </c>
      <c r="BN224" s="14">
        <f t="shared" si="284"/>
        <v>0</v>
      </c>
      <c r="BP224" s="56">
        <f t="shared" si="285"/>
        <v>0</v>
      </c>
      <c r="BQ224" s="14">
        <f>Szilv($BF$2,Eredmény!$H$3,BG224)</f>
        <v>0</v>
      </c>
      <c r="BR224" s="14">
        <f t="shared" si="286"/>
        <v>0</v>
      </c>
      <c r="BS224" s="14">
        <f t="shared" si="287"/>
        <v>0</v>
      </c>
      <c r="BV224" s="14">
        <f>IF($BU$2=Alapadat!$P224,Alapadat!$Q224,0)</f>
        <v>0</v>
      </c>
      <c r="BW224" s="14">
        <f>IF($BU$2=Alapadat!$P224,Alapadat!$R224,0)</f>
        <v>0</v>
      </c>
      <c r="BX224" s="14">
        <f t="shared" si="288"/>
        <v>0</v>
      </c>
      <c r="BY224" s="14">
        <f t="shared" si="289"/>
        <v>0</v>
      </c>
      <c r="BZ224" s="14">
        <f t="shared" si="290"/>
        <v>0</v>
      </c>
      <c r="CA224" s="14">
        <f t="shared" si="291"/>
        <v>0</v>
      </c>
      <c r="CB224" s="14">
        <f t="shared" si="292"/>
        <v>0</v>
      </c>
      <c r="CC224" s="14">
        <f t="shared" si="293"/>
        <v>0</v>
      </c>
      <c r="CE224" s="56">
        <f t="shared" si="294"/>
        <v>0</v>
      </c>
      <c r="CF224" s="14">
        <f>Szilv($BU$2,Eredmény!$H$3,BV224)</f>
        <v>0</v>
      </c>
      <c r="CG224" s="14">
        <f t="shared" si="295"/>
        <v>0</v>
      </c>
      <c r="CH224" s="14">
        <f t="shared" si="296"/>
        <v>0</v>
      </c>
      <c r="CK224" s="14">
        <f>IF($CJ$2=Alapadat!$P224,Alapadat!$Q224,0)</f>
        <v>0</v>
      </c>
      <c r="CL224" s="14">
        <f>IF($CJ$2=Alapadat!$P224,Alapadat!$R224,0)</f>
        <v>0</v>
      </c>
      <c r="CM224" s="14">
        <f t="shared" si="297"/>
        <v>0</v>
      </c>
      <c r="CN224" s="14">
        <f t="shared" si="298"/>
        <v>0</v>
      </c>
      <c r="CO224" s="14">
        <f t="shared" si="299"/>
        <v>0</v>
      </c>
      <c r="CP224" s="14">
        <f t="shared" si="300"/>
        <v>0</v>
      </c>
      <c r="CQ224" s="14">
        <f t="shared" si="301"/>
        <v>0</v>
      </c>
      <c r="CR224" s="14">
        <f t="shared" si="302"/>
        <v>0</v>
      </c>
      <c r="CT224" s="56">
        <f t="shared" si="303"/>
        <v>0</v>
      </c>
      <c r="CU224" s="14">
        <f>Szilv($CJ$2,Eredmény!$H$3,CK224)</f>
        <v>0</v>
      </c>
      <c r="CV224" s="14">
        <f t="shared" si="304"/>
        <v>0</v>
      </c>
      <c r="CW224" s="14">
        <f t="shared" si="305"/>
        <v>0</v>
      </c>
      <c r="CZ224" s="14">
        <f>IF($CY$2=Alapadat!$P224,Alapadat!$Q224,0)</f>
        <v>0</v>
      </c>
      <c r="DA224" s="14">
        <f>IF($CY$2=Alapadat!$P224,Alapadat!$R224,0)</f>
        <v>0</v>
      </c>
      <c r="DB224" s="14">
        <f t="shared" si="306"/>
        <v>0</v>
      </c>
      <c r="DC224" s="14">
        <f t="shared" si="307"/>
        <v>0</v>
      </c>
      <c r="DD224" s="14">
        <f t="shared" si="308"/>
        <v>0</v>
      </c>
      <c r="DE224" s="14">
        <f t="shared" si="309"/>
        <v>0</v>
      </c>
      <c r="DF224" s="14">
        <f t="shared" si="310"/>
        <v>0</v>
      </c>
      <c r="DG224" s="14">
        <f t="shared" si="311"/>
        <v>0</v>
      </c>
      <c r="DI224" s="56">
        <f t="shared" si="312"/>
        <v>0</v>
      </c>
      <c r="DJ224" s="14">
        <f>Szilv($CY$2,Eredmény!$H$3,CZ224)</f>
        <v>0</v>
      </c>
      <c r="DK224" s="14">
        <f t="shared" si="313"/>
        <v>0</v>
      </c>
      <c r="DL224" s="14">
        <f t="shared" si="314"/>
        <v>0</v>
      </c>
      <c r="DO224" s="14">
        <f>IF($DN$2=Alapadat!$P224,Alapadat!$Q224,0)</f>
        <v>0</v>
      </c>
      <c r="DP224" s="14">
        <f>IF($DN$2=Alapadat!$P224,Alapadat!$R224,0)</f>
        <v>0</v>
      </c>
      <c r="DQ224" s="14">
        <f t="shared" si="315"/>
        <v>0</v>
      </c>
      <c r="DR224" s="14">
        <f t="shared" si="316"/>
        <v>0</v>
      </c>
      <c r="DS224" s="14">
        <f t="shared" si="317"/>
        <v>0</v>
      </c>
      <c r="DT224" s="14">
        <f t="shared" si="318"/>
        <v>0</v>
      </c>
      <c r="DU224" s="14">
        <f t="shared" si="319"/>
        <v>0</v>
      </c>
      <c r="DV224" s="14">
        <f t="shared" si="320"/>
        <v>0</v>
      </c>
      <c r="DX224" s="56">
        <f t="shared" si="321"/>
        <v>0</v>
      </c>
      <c r="DY224" s="14">
        <f>Szilv($DN$2,Eredmény!$H$3,DO224)</f>
        <v>0</v>
      </c>
      <c r="DZ224" s="14">
        <f t="shared" si="322"/>
        <v>0</v>
      </c>
      <c r="EA224" s="14">
        <f t="shared" si="323"/>
        <v>0</v>
      </c>
    </row>
    <row r="225" spans="2:131">
      <c r="B225" s="14">
        <f>IF($A$2=Alapadat!$P225,Alapadat!$Q225,0)</f>
        <v>0</v>
      </c>
      <c r="C225" s="14">
        <f>IF($A$2=Alapadat!$P225,Alapadat!$R225,0)</f>
        <v>0</v>
      </c>
      <c r="D225" s="14">
        <f t="shared" si="244"/>
        <v>0</v>
      </c>
      <c r="E225" s="14">
        <f t="shared" si="245"/>
        <v>0</v>
      </c>
      <c r="F225" s="14">
        <f t="shared" si="246"/>
        <v>0</v>
      </c>
      <c r="G225" s="14">
        <f t="shared" si="247"/>
        <v>0</v>
      </c>
      <c r="H225" s="14">
        <f t="shared" si="248"/>
        <v>0</v>
      </c>
      <c r="I225" s="14">
        <f t="shared" si="249"/>
        <v>0</v>
      </c>
      <c r="L225" s="56">
        <f t="shared" si="250"/>
        <v>0</v>
      </c>
      <c r="M225" s="14">
        <f>Szilv($A$2,Eredmény!$H$3,B225)</f>
        <v>0</v>
      </c>
      <c r="N225" s="14">
        <f t="shared" si="251"/>
        <v>0</v>
      </c>
      <c r="O225" s="14">
        <f t="shared" si="252"/>
        <v>0</v>
      </c>
      <c r="Q225" s="14">
        <f>IF($P$2=Alapadat!$P225,Alapadat!$Q225,0)</f>
        <v>0</v>
      </c>
      <c r="R225" s="14">
        <f>IF($P$2=Alapadat!$P225,Alapadat!$R225,0)</f>
        <v>0</v>
      </c>
      <c r="S225" s="14">
        <f t="shared" si="253"/>
        <v>0</v>
      </c>
      <c r="T225" s="14">
        <f t="shared" si="254"/>
        <v>0</v>
      </c>
      <c r="U225" s="14">
        <f t="shared" si="255"/>
        <v>0</v>
      </c>
      <c r="V225" s="14">
        <f t="shared" si="256"/>
        <v>0</v>
      </c>
      <c r="W225" s="14">
        <f t="shared" si="257"/>
        <v>0</v>
      </c>
      <c r="X225" s="14">
        <f t="shared" si="258"/>
        <v>0</v>
      </c>
      <c r="Z225" s="56">
        <f t="shared" si="324"/>
        <v>0</v>
      </c>
      <c r="AA225" s="14">
        <f>Szilv($P$2,Eredmény!$H$3,Q225)</f>
        <v>0</v>
      </c>
      <c r="AB225" s="14">
        <f t="shared" si="259"/>
        <v>0</v>
      </c>
      <c r="AC225" s="14">
        <f t="shared" si="260"/>
        <v>0</v>
      </c>
      <c r="AE225" s="14">
        <f>IF($AD$2=Alapadat!$P225,Alapadat!$Q225,0)</f>
        <v>0</v>
      </c>
      <c r="AF225" s="14">
        <f>IF($AD$2=Alapadat!$P225,Alapadat!$R225,0)</f>
        <v>0</v>
      </c>
      <c r="AG225" s="14">
        <f t="shared" si="261"/>
        <v>0</v>
      </c>
      <c r="AH225" s="14">
        <f t="shared" si="262"/>
        <v>0</v>
      </c>
      <c r="AI225" s="14">
        <f t="shared" si="263"/>
        <v>0</v>
      </c>
      <c r="AJ225" s="14">
        <f t="shared" si="264"/>
        <v>0</v>
      </c>
      <c r="AK225" s="14">
        <f t="shared" si="265"/>
        <v>0</v>
      </c>
      <c r="AL225" s="14">
        <f t="shared" si="266"/>
        <v>0</v>
      </c>
      <c r="AN225" s="56">
        <f t="shared" si="267"/>
        <v>0</v>
      </c>
      <c r="AO225" s="14">
        <f>Szilv($AD$2,Eredmény!$H$3,AE225)</f>
        <v>0</v>
      </c>
      <c r="AP225" s="14">
        <f t="shared" si="268"/>
        <v>0</v>
      </c>
      <c r="AQ225" s="14">
        <f t="shared" si="269"/>
        <v>0</v>
      </c>
      <c r="AS225" s="14">
        <f>IF($AR$2=Alapadat!$P225,Alapadat!$Q225,0)</f>
        <v>0</v>
      </c>
      <c r="AT225" s="14">
        <f>IF($AR$2=Alapadat!$P225,Alapadat!$R225,0)</f>
        <v>0</v>
      </c>
      <c r="AU225" s="14">
        <f t="shared" si="270"/>
        <v>0</v>
      </c>
      <c r="AV225" s="14">
        <f t="shared" si="271"/>
        <v>0</v>
      </c>
      <c r="AW225" s="14">
        <f t="shared" si="272"/>
        <v>0</v>
      </c>
      <c r="AX225" s="14">
        <f t="shared" si="273"/>
        <v>0</v>
      </c>
      <c r="AY225" s="14">
        <f t="shared" si="274"/>
        <v>0</v>
      </c>
      <c r="AZ225" s="14">
        <f t="shared" si="275"/>
        <v>0</v>
      </c>
      <c r="BB225" s="56">
        <f t="shared" si="276"/>
        <v>0</v>
      </c>
      <c r="BC225" s="14">
        <f>Szilv($AR$2,Eredmény!$H$3,AS225)</f>
        <v>0</v>
      </c>
      <c r="BD225" s="14">
        <f t="shared" si="277"/>
        <v>0</v>
      </c>
      <c r="BE225" s="14">
        <f t="shared" si="278"/>
        <v>0</v>
      </c>
      <c r="BG225" s="14">
        <f>IF($BF$2=Alapadat!$P225,Alapadat!$Q225,0)</f>
        <v>0</v>
      </c>
      <c r="BH225" s="14">
        <f>IF($BF$2=Alapadat!$P225,Alapadat!$R225,0)</f>
        <v>0</v>
      </c>
      <c r="BI225" s="14">
        <f t="shared" si="279"/>
        <v>0</v>
      </c>
      <c r="BJ225" s="14">
        <f t="shared" si="280"/>
        <v>0</v>
      </c>
      <c r="BK225" s="14">
        <f t="shared" si="281"/>
        <v>0</v>
      </c>
      <c r="BL225" s="14">
        <f t="shared" si="282"/>
        <v>0</v>
      </c>
      <c r="BM225" s="14">
        <f t="shared" si="283"/>
        <v>0</v>
      </c>
      <c r="BN225" s="14">
        <f t="shared" si="284"/>
        <v>0</v>
      </c>
      <c r="BP225" s="56">
        <f t="shared" si="285"/>
        <v>0</v>
      </c>
      <c r="BQ225" s="14">
        <f>Szilv($BF$2,Eredmény!$H$3,BG225)</f>
        <v>0</v>
      </c>
      <c r="BR225" s="14">
        <f t="shared" si="286"/>
        <v>0</v>
      </c>
      <c r="BS225" s="14">
        <f t="shared" si="287"/>
        <v>0</v>
      </c>
      <c r="BV225" s="14">
        <f>IF($BU$2=Alapadat!$P225,Alapadat!$Q225,0)</f>
        <v>0</v>
      </c>
      <c r="BW225" s="14">
        <f>IF($BU$2=Alapadat!$P225,Alapadat!$R225,0)</f>
        <v>0</v>
      </c>
      <c r="BX225" s="14">
        <f t="shared" si="288"/>
        <v>0</v>
      </c>
      <c r="BY225" s="14">
        <f t="shared" si="289"/>
        <v>0</v>
      </c>
      <c r="BZ225" s="14">
        <f t="shared" si="290"/>
        <v>0</v>
      </c>
      <c r="CA225" s="14">
        <f t="shared" si="291"/>
        <v>0</v>
      </c>
      <c r="CB225" s="14">
        <f t="shared" si="292"/>
        <v>0</v>
      </c>
      <c r="CC225" s="14">
        <f t="shared" si="293"/>
        <v>0</v>
      </c>
      <c r="CE225" s="56">
        <f t="shared" si="294"/>
        <v>0</v>
      </c>
      <c r="CF225" s="14">
        <f>Szilv($BU$2,Eredmény!$H$3,BV225)</f>
        <v>0</v>
      </c>
      <c r="CG225" s="14">
        <f t="shared" si="295"/>
        <v>0</v>
      </c>
      <c r="CH225" s="14">
        <f t="shared" si="296"/>
        <v>0</v>
      </c>
      <c r="CK225" s="14">
        <f>IF($CJ$2=Alapadat!$P225,Alapadat!$Q225,0)</f>
        <v>0</v>
      </c>
      <c r="CL225" s="14">
        <f>IF($CJ$2=Alapadat!$P225,Alapadat!$R225,0)</f>
        <v>0</v>
      </c>
      <c r="CM225" s="14">
        <f t="shared" si="297"/>
        <v>0</v>
      </c>
      <c r="CN225" s="14">
        <f t="shared" si="298"/>
        <v>0</v>
      </c>
      <c r="CO225" s="14">
        <f t="shared" si="299"/>
        <v>0</v>
      </c>
      <c r="CP225" s="14">
        <f t="shared" si="300"/>
        <v>0</v>
      </c>
      <c r="CQ225" s="14">
        <f t="shared" si="301"/>
        <v>0</v>
      </c>
      <c r="CR225" s="14">
        <f t="shared" si="302"/>
        <v>0</v>
      </c>
      <c r="CT225" s="56">
        <f t="shared" si="303"/>
        <v>0</v>
      </c>
      <c r="CU225" s="14">
        <f>Szilv($CJ$2,Eredmény!$H$3,CK225)</f>
        <v>0</v>
      </c>
      <c r="CV225" s="14">
        <f t="shared" si="304"/>
        <v>0</v>
      </c>
      <c r="CW225" s="14">
        <f t="shared" si="305"/>
        <v>0</v>
      </c>
      <c r="CZ225" s="14">
        <f>IF($CY$2=Alapadat!$P225,Alapadat!$Q225,0)</f>
        <v>0</v>
      </c>
      <c r="DA225" s="14">
        <f>IF($CY$2=Alapadat!$P225,Alapadat!$R225,0)</f>
        <v>0</v>
      </c>
      <c r="DB225" s="14">
        <f t="shared" si="306"/>
        <v>0</v>
      </c>
      <c r="DC225" s="14">
        <f t="shared" si="307"/>
        <v>0</v>
      </c>
      <c r="DD225" s="14">
        <f t="shared" si="308"/>
        <v>0</v>
      </c>
      <c r="DE225" s="14">
        <f t="shared" si="309"/>
        <v>0</v>
      </c>
      <c r="DF225" s="14">
        <f t="shared" si="310"/>
        <v>0</v>
      </c>
      <c r="DG225" s="14">
        <f t="shared" si="311"/>
        <v>0</v>
      </c>
      <c r="DI225" s="56">
        <f t="shared" si="312"/>
        <v>0</v>
      </c>
      <c r="DJ225" s="14">
        <f>Szilv($CY$2,Eredmény!$H$3,CZ225)</f>
        <v>0</v>
      </c>
      <c r="DK225" s="14">
        <f t="shared" si="313"/>
        <v>0</v>
      </c>
      <c r="DL225" s="14">
        <f t="shared" si="314"/>
        <v>0</v>
      </c>
      <c r="DO225" s="14">
        <f>IF($DN$2=Alapadat!$P225,Alapadat!$Q225,0)</f>
        <v>0</v>
      </c>
      <c r="DP225" s="14">
        <f>IF($DN$2=Alapadat!$P225,Alapadat!$R225,0)</f>
        <v>0</v>
      </c>
      <c r="DQ225" s="14">
        <f t="shared" si="315"/>
        <v>0</v>
      </c>
      <c r="DR225" s="14">
        <f t="shared" si="316"/>
        <v>0</v>
      </c>
      <c r="DS225" s="14">
        <f t="shared" si="317"/>
        <v>0</v>
      </c>
      <c r="DT225" s="14">
        <f t="shared" si="318"/>
        <v>0</v>
      </c>
      <c r="DU225" s="14">
        <f t="shared" si="319"/>
        <v>0</v>
      </c>
      <c r="DV225" s="14">
        <f t="shared" si="320"/>
        <v>0</v>
      </c>
      <c r="DX225" s="56">
        <f t="shared" si="321"/>
        <v>0</v>
      </c>
      <c r="DY225" s="14">
        <f>Szilv($DN$2,Eredmény!$H$3,DO225)</f>
        <v>0</v>
      </c>
      <c r="DZ225" s="14">
        <f t="shared" si="322"/>
        <v>0</v>
      </c>
      <c r="EA225" s="14">
        <f t="shared" si="323"/>
        <v>0</v>
      </c>
    </row>
    <row r="226" spans="2:131">
      <c r="B226" s="14">
        <f>IF($A$2=Alapadat!$P226,Alapadat!$Q226,0)</f>
        <v>0</v>
      </c>
      <c r="C226" s="14">
        <f>IF($A$2=Alapadat!$P226,Alapadat!$R226,0)</f>
        <v>0</v>
      </c>
      <c r="D226" s="14">
        <f t="shared" si="244"/>
        <v>0</v>
      </c>
      <c r="E226" s="14">
        <f t="shared" si="245"/>
        <v>0</v>
      </c>
      <c r="F226" s="14">
        <f t="shared" si="246"/>
        <v>0</v>
      </c>
      <c r="G226" s="14">
        <f t="shared" si="247"/>
        <v>0</v>
      </c>
      <c r="H226" s="14">
        <f t="shared" si="248"/>
        <v>0</v>
      </c>
      <c r="I226" s="14">
        <f t="shared" si="249"/>
        <v>0</v>
      </c>
      <c r="L226" s="56">
        <f t="shared" si="250"/>
        <v>0</v>
      </c>
      <c r="M226" s="14">
        <f>Szilv($A$2,Eredmény!$H$3,B226)</f>
        <v>0</v>
      </c>
      <c r="N226" s="14">
        <f t="shared" si="251"/>
        <v>0</v>
      </c>
      <c r="O226" s="14">
        <f t="shared" si="252"/>
        <v>0</v>
      </c>
      <c r="Q226" s="14">
        <f>IF($P$2=Alapadat!$P226,Alapadat!$Q226,0)</f>
        <v>0</v>
      </c>
      <c r="R226" s="14">
        <f>IF($P$2=Alapadat!$P226,Alapadat!$R226,0)</f>
        <v>0</v>
      </c>
      <c r="S226" s="14">
        <f t="shared" si="253"/>
        <v>0</v>
      </c>
      <c r="T226" s="14">
        <f t="shared" si="254"/>
        <v>0</v>
      </c>
      <c r="U226" s="14">
        <f t="shared" si="255"/>
        <v>0</v>
      </c>
      <c r="V226" s="14">
        <f t="shared" si="256"/>
        <v>0</v>
      </c>
      <c r="W226" s="14">
        <f t="shared" si="257"/>
        <v>0</v>
      </c>
      <c r="X226" s="14">
        <f t="shared" si="258"/>
        <v>0</v>
      </c>
      <c r="Z226" s="56">
        <f t="shared" si="324"/>
        <v>0</v>
      </c>
      <c r="AA226" s="14">
        <f>Szilv($P$2,Eredmény!$H$3,Q226)</f>
        <v>0</v>
      </c>
      <c r="AB226" s="14">
        <f t="shared" si="259"/>
        <v>0</v>
      </c>
      <c r="AC226" s="14">
        <f t="shared" si="260"/>
        <v>0</v>
      </c>
      <c r="AE226" s="14">
        <f>IF($AD$2=Alapadat!$P226,Alapadat!$Q226,0)</f>
        <v>0</v>
      </c>
      <c r="AF226" s="14">
        <f>IF($AD$2=Alapadat!$P226,Alapadat!$R226,0)</f>
        <v>0</v>
      </c>
      <c r="AG226" s="14">
        <f t="shared" si="261"/>
        <v>0</v>
      </c>
      <c r="AH226" s="14">
        <f t="shared" si="262"/>
        <v>0</v>
      </c>
      <c r="AI226" s="14">
        <f t="shared" si="263"/>
        <v>0</v>
      </c>
      <c r="AJ226" s="14">
        <f t="shared" si="264"/>
        <v>0</v>
      </c>
      <c r="AK226" s="14">
        <f t="shared" si="265"/>
        <v>0</v>
      </c>
      <c r="AL226" s="14">
        <f t="shared" si="266"/>
        <v>0</v>
      </c>
      <c r="AN226" s="56">
        <f t="shared" si="267"/>
        <v>0</v>
      </c>
      <c r="AO226" s="14">
        <f>Szilv($AD$2,Eredmény!$H$3,AE226)</f>
        <v>0</v>
      </c>
      <c r="AP226" s="14">
        <f t="shared" si="268"/>
        <v>0</v>
      </c>
      <c r="AQ226" s="14">
        <f t="shared" si="269"/>
        <v>0</v>
      </c>
      <c r="AS226" s="14">
        <f>IF($AR$2=Alapadat!$P226,Alapadat!$Q226,0)</f>
        <v>0</v>
      </c>
      <c r="AT226" s="14">
        <f>IF($AR$2=Alapadat!$P226,Alapadat!$R226,0)</f>
        <v>0</v>
      </c>
      <c r="AU226" s="14">
        <f t="shared" si="270"/>
        <v>0</v>
      </c>
      <c r="AV226" s="14">
        <f t="shared" si="271"/>
        <v>0</v>
      </c>
      <c r="AW226" s="14">
        <f t="shared" si="272"/>
        <v>0</v>
      </c>
      <c r="AX226" s="14">
        <f t="shared" si="273"/>
        <v>0</v>
      </c>
      <c r="AY226" s="14">
        <f t="shared" si="274"/>
        <v>0</v>
      </c>
      <c r="AZ226" s="14">
        <f t="shared" si="275"/>
        <v>0</v>
      </c>
      <c r="BB226" s="56">
        <f t="shared" si="276"/>
        <v>0</v>
      </c>
      <c r="BC226" s="14">
        <f>Szilv($AR$2,Eredmény!$H$3,AS226)</f>
        <v>0</v>
      </c>
      <c r="BD226" s="14">
        <f t="shared" si="277"/>
        <v>0</v>
      </c>
      <c r="BE226" s="14">
        <f t="shared" si="278"/>
        <v>0</v>
      </c>
      <c r="BG226" s="14">
        <f>IF($BF$2=Alapadat!$P226,Alapadat!$Q226,0)</f>
        <v>0</v>
      </c>
      <c r="BH226" s="14">
        <f>IF($BF$2=Alapadat!$P226,Alapadat!$R226,0)</f>
        <v>0</v>
      </c>
      <c r="BI226" s="14">
        <f t="shared" si="279"/>
        <v>0</v>
      </c>
      <c r="BJ226" s="14">
        <f t="shared" si="280"/>
        <v>0</v>
      </c>
      <c r="BK226" s="14">
        <f t="shared" si="281"/>
        <v>0</v>
      </c>
      <c r="BL226" s="14">
        <f t="shared" si="282"/>
        <v>0</v>
      </c>
      <c r="BM226" s="14">
        <f t="shared" si="283"/>
        <v>0</v>
      </c>
      <c r="BN226" s="14">
        <f t="shared" si="284"/>
        <v>0</v>
      </c>
      <c r="BP226" s="56">
        <f t="shared" si="285"/>
        <v>0</v>
      </c>
      <c r="BQ226" s="14">
        <f>Szilv($BF$2,Eredmény!$H$3,BG226)</f>
        <v>0</v>
      </c>
      <c r="BR226" s="14">
        <f t="shared" si="286"/>
        <v>0</v>
      </c>
      <c r="BS226" s="14">
        <f t="shared" si="287"/>
        <v>0</v>
      </c>
      <c r="BV226" s="14">
        <f>IF($BU$2=Alapadat!$P226,Alapadat!$Q226,0)</f>
        <v>0</v>
      </c>
      <c r="BW226" s="14">
        <f>IF($BU$2=Alapadat!$P226,Alapadat!$R226,0)</f>
        <v>0</v>
      </c>
      <c r="BX226" s="14">
        <f t="shared" si="288"/>
        <v>0</v>
      </c>
      <c r="BY226" s="14">
        <f t="shared" si="289"/>
        <v>0</v>
      </c>
      <c r="BZ226" s="14">
        <f t="shared" si="290"/>
        <v>0</v>
      </c>
      <c r="CA226" s="14">
        <f t="shared" si="291"/>
        <v>0</v>
      </c>
      <c r="CB226" s="14">
        <f t="shared" si="292"/>
        <v>0</v>
      </c>
      <c r="CC226" s="14">
        <f t="shared" si="293"/>
        <v>0</v>
      </c>
      <c r="CE226" s="56">
        <f t="shared" si="294"/>
        <v>0</v>
      </c>
      <c r="CF226" s="14">
        <f>Szilv($BU$2,Eredmény!$H$3,BV226)</f>
        <v>0</v>
      </c>
      <c r="CG226" s="14">
        <f t="shared" si="295"/>
        <v>0</v>
      </c>
      <c r="CH226" s="14">
        <f t="shared" si="296"/>
        <v>0</v>
      </c>
      <c r="CK226" s="14">
        <f>IF($CJ$2=Alapadat!$P226,Alapadat!$Q226,0)</f>
        <v>0</v>
      </c>
      <c r="CL226" s="14">
        <f>IF($CJ$2=Alapadat!$P226,Alapadat!$R226,0)</f>
        <v>0</v>
      </c>
      <c r="CM226" s="14">
        <f t="shared" si="297"/>
        <v>0</v>
      </c>
      <c r="CN226" s="14">
        <f t="shared" si="298"/>
        <v>0</v>
      </c>
      <c r="CO226" s="14">
        <f t="shared" si="299"/>
        <v>0</v>
      </c>
      <c r="CP226" s="14">
        <f t="shared" si="300"/>
        <v>0</v>
      </c>
      <c r="CQ226" s="14">
        <f t="shared" si="301"/>
        <v>0</v>
      </c>
      <c r="CR226" s="14">
        <f t="shared" si="302"/>
        <v>0</v>
      </c>
      <c r="CT226" s="56">
        <f t="shared" si="303"/>
        <v>0</v>
      </c>
      <c r="CU226" s="14">
        <f>Szilv($CJ$2,Eredmény!$H$3,CK226)</f>
        <v>0</v>
      </c>
      <c r="CV226" s="14">
        <f t="shared" si="304"/>
        <v>0</v>
      </c>
      <c r="CW226" s="14">
        <f t="shared" si="305"/>
        <v>0</v>
      </c>
      <c r="CZ226" s="14">
        <f>IF($CY$2=Alapadat!$P226,Alapadat!$Q226,0)</f>
        <v>0</v>
      </c>
      <c r="DA226" s="14">
        <f>IF($CY$2=Alapadat!$P226,Alapadat!$R226,0)</f>
        <v>0</v>
      </c>
      <c r="DB226" s="14">
        <f t="shared" si="306"/>
        <v>0</v>
      </c>
      <c r="DC226" s="14">
        <f t="shared" si="307"/>
        <v>0</v>
      </c>
      <c r="DD226" s="14">
        <f t="shared" si="308"/>
        <v>0</v>
      </c>
      <c r="DE226" s="14">
        <f t="shared" si="309"/>
        <v>0</v>
      </c>
      <c r="DF226" s="14">
        <f t="shared" si="310"/>
        <v>0</v>
      </c>
      <c r="DG226" s="14">
        <f t="shared" si="311"/>
        <v>0</v>
      </c>
      <c r="DI226" s="56">
        <f t="shared" si="312"/>
        <v>0</v>
      </c>
      <c r="DJ226" s="14">
        <f>Szilv($CY$2,Eredmény!$H$3,CZ226)</f>
        <v>0</v>
      </c>
      <c r="DK226" s="14">
        <f t="shared" si="313"/>
        <v>0</v>
      </c>
      <c r="DL226" s="14">
        <f t="shared" si="314"/>
        <v>0</v>
      </c>
      <c r="DO226" s="14">
        <f>IF($DN$2=Alapadat!$P226,Alapadat!$Q226,0)</f>
        <v>0</v>
      </c>
      <c r="DP226" s="14">
        <f>IF($DN$2=Alapadat!$P226,Alapadat!$R226,0)</f>
        <v>0</v>
      </c>
      <c r="DQ226" s="14">
        <f t="shared" si="315"/>
        <v>0</v>
      </c>
      <c r="DR226" s="14">
        <f t="shared" si="316"/>
        <v>0</v>
      </c>
      <c r="DS226" s="14">
        <f t="shared" si="317"/>
        <v>0</v>
      </c>
      <c r="DT226" s="14">
        <f t="shared" si="318"/>
        <v>0</v>
      </c>
      <c r="DU226" s="14">
        <f t="shared" si="319"/>
        <v>0</v>
      </c>
      <c r="DV226" s="14">
        <f t="shared" si="320"/>
        <v>0</v>
      </c>
      <c r="DX226" s="56">
        <f t="shared" si="321"/>
        <v>0</v>
      </c>
      <c r="DY226" s="14">
        <f>Szilv($DN$2,Eredmény!$H$3,DO226)</f>
        <v>0</v>
      </c>
      <c r="DZ226" s="14">
        <f t="shared" si="322"/>
        <v>0</v>
      </c>
      <c r="EA226" s="14">
        <f t="shared" si="323"/>
        <v>0</v>
      </c>
    </row>
    <row r="227" spans="2:131">
      <c r="B227" s="14">
        <f>IF($A$2=Alapadat!$P227,Alapadat!$Q227,0)</f>
        <v>0</v>
      </c>
      <c r="C227" s="14">
        <f>IF($A$2=Alapadat!$P227,Alapadat!$R227,0)</f>
        <v>0</v>
      </c>
      <c r="D227" s="14">
        <f t="shared" si="244"/>
        <v>0</v>
      </c>
      <c r="E227" s="14">
        <f t="shared" si="245"/>
        <v>0</v>
      </c>
      <c r="F227" s="14">
        <f t="shared" si="246"/>
        <v>0</v>
      </c>
      <c r="G227" s="14">
        <f t="shared" si="247"/>
        <v>0</v>
      </c>
      <c r="H227" s="14">
        <f t="shared" si="248"/>
        <v>0</v>
      </c>
      <c r="I227" s="14">
        <f t="shared" si="249"/>
        <v>0</v>
      </c>
      <c r="L227" s="56">
        <f t="shared" si="250"/>
        <v>0</v>
      </c>
      <c r="M227" s="14">
        <f>Szilv($A$2,Eredmény!$H$3,B227)</f>
        <v>0</v>
      </c>
      <c r="N227" s="14">
        <f t="shared" si="251"/>
        <v>0</v>
      </c>
      <c r="O227" s="14">
        <f t="shared" si="252"/>
        <v>0</v>
      </c>
      <c r="Q227" s="14">
        <f>IF($P$2=Alapadat!$P227,Alapadat!$Q227,0)</f>
        <v>0</v>
      </c>
      <c r="R227" s="14">
        <f>IF($P$2=Alapadat!$P227,Alapadat!$R227,0)</f>
        <v>0</v>
      </c>
      <c r="S227" s="14">
        <f t="shared" si="253"/>
        <v>0</v>
      </c>
      <c r="T227" s="14">
        <f t="shared" si="254"/>
        <v>0</v>
      </c>
      <c r="U227" s="14">
        <f t="shared" si="255"/>
        <v>0</v>
      </c>
      <c r="V227" s="14">
        <f t="shared" si="256"/>
        <v>0</v>
      </c>
      <c r="W227" s="14">
        <f t="shared" si="257"/>
        <v>0</v>
      </c>
      <c r="X227" s="14">
        <f t="shared" si="258"/>
        <v>0</v>
      </c>
      <c r="Z227" s="56">
        <f t="shared" si="324"/>
        <v>0</v>
      </c>
      <c r="AA227" s="14">
        <f>Szilv($P$2,Eredmény!$H$3,Q227)</f>
        <v>0</v>
      </c>
      <c r="AB227" s="14">
        <f t="shared" si="259"/>
        <v>0</v>
      </c>
      <c r="AC227" s="14">
        <f t="shared" si="260"/>
        <v>0</v>
      </c>
      <c r="AE227" s="14">
        <f>IF($AD$2=Alapadat!$P227,Alapadat!$Q227,0)</f>
        <v>0</v>
      </c>
      <c r="AF227" s="14">
        <f>IF($AD$2=Alapadat!$P227,Alapadat!$R227,0)</f>
        <v>0</v>
      </c>
      <c r="AG227" s="14">
        <f t="shared" si="261"/>
        <v>0</v>
      </c>
      <c r="AH227" s="14">
        <f t="shared" si="262"/>
        <v>0</v>
      </c>
      <c r="AI227" s="14">
        <f t="shared" si="263"/>
        <v>0</v>
      </c>
      <c r="AJ227" s="14">
        <f t="shared" si="264"/>
        <v>0</v>
      </c>
      <c r="AK227" s="14">
        <f t="shared" si="265"/>
        <v>0</v>
      </c>
      <c r="AL227" s="14">
        <f t="shared" si="266"/>
        <v>0</v>
      </c>
      <c r="AN227" s="56">
        <f t="shared" si="267"/>
        <v>0</v>
      </c>
      <c r="AO227" s="14">
        <f>Szilv($AD$2,Eredmény!$H$3,AE227)</f>
        <v>0</v>
      </c>
      <c r="AP227" s="14">
        <f t="shared" si="268"/>
        <v>0</v>
      </c>
      <c r="AQ227" s="14">
        <f t="shared" si="269"/>
        <v>0</v>
      </c>
      <c r="AS227" s="14">
        <f>IF($AR$2=Alapadat!$P227,Alapadat!$Q227,0)</f>
        <v>0</v>
      </c>
      <c r="AT227" s="14">
        <f>IF($AR$2=Alapadat!$P227,Alapadat!$R227,0)</f>
        <v>0</v>
      </c>
      <c r="AU227" s="14">
        <f t="shared" si="270"/>
        <v>0</v>
      </c>
      <c r="AV227" s="14">
        <f t="shared" si="271"/>
        <v>0</v>
      </c>
      <c r="AW227" s="14">
        <f t="shared" si="272"/>
        <v>0</v>
      </c>
      <c r="AX227" s="14">
        <f t="shared" si="273"/>
        <v>0</v>
      </c>
      <c r="AY227" s="14">
        <f t="shared" si="274"/>
        <v>0</v>
      </c>
      <c r="AZ227" s="14">
        <f t="shared" si="275"/>
        <v>0</v>
      </c>
      <c r="BB227" s="56">
        <f t="shared" si="276"/>
        <v>0</v>
      </c>
      <c r="BC227" s="14">
        <f>Szilv($AR$2,Eredmény!$H$3,AS227)</f>
        <v>0</v>
      </c>
      <c r="BD227" s="14">
        <f t="shared" si="277"/>
        <v>0</v>
      </c>
      <c r="BE227" s="14">
        <f t="shared" si="278"/>
        <v>0</v>
      </c>
      <c r="BG227" s="14">
        <f>IF($BF$2=Alapadat!$P227,Alapadat!$Q227,0)</f>
        <v>0</v>
      </c>
      <c r="BH227" s="14">
        <f>IF($BF$2=Alapadat!$P227,Alapadat!$R227,0)</f>
        <v>0</v>
      </c>
      <c r="BI227" s="14">
        <f t="shared" si="279"/>
        <v>0</v>
      </c>
      <c r="BJ227" s="14">
        <f t="shared" si="280"/>
        <v>0</v>
      </c>
      <c r="BK227" s="14">
        <f t="shared" si="281"/>
        <v>0</v>
      </c>
      <c r="BL227" s="14">
        <f t="shared" si="282"/>
        <v>0</v>
      </c>
      <c r="BM227" s="14">
        <f t="shared" si="283"/>
        <v>0</v>
      </c>
      <c r="BN227" s="14">
        <f t="shared" si="284"/>
        <v>0</v>
      </c>
      <c r="BP227" s="56">
        <f t="shared" si="285"/>
        <v>0</v>
      </c>
      <c r="BQ227" s="14">
        <f>Szilv($BF$2,Eredmény!$H$3,BG227)</f>
        <v>0</v>
      </c>
      <c r="BR227" s="14">
        <f t="shared" si="286"/>
        <v>0</v>
      </c>
      <c r="BS227" s="14">
        <f t="shared" si="287"/>
        <v>0</v>
      </c>
      <c r="BV227" s="14">
        <f>IF($BU$2=Alapadat!$P227,Alapadat!$Q227,0)</f>
        <v>0</v>
      </c>
      <c r="BW227" s="14">
        <f>IF($BU$2=Alapadat!$P227,Alapadat!$R227,0)</f>
        <v>0</v>
      </c>
      <c r="BX227" s="14">
        <f t="shared" si="288"/>
        <v>0</v>
      </c>
      <c r="BY227" s="14">
        <f t="shared" si="289"/>
        <v>0</v>
      </c>
      <c r="BZ227" s="14">
        <f t="shared" si="290"/>
        <v>0</v>
      </c>
      <c r="CA227" s="14">
        <f t="shared" si="291"/>
        <v>0</v>
      </c>
      <c r="CB227" s="14">
        <f t="shared" si="292"/>
        <v>0</v>
      </c>
      <c r="CC227" s="14">
        <f t="shared" si="293"/>
        <v>0</v>
      </c>
      <c r="CE227" s="56">
        <f t="shared" si="294"/>
        <v>0</v>
      </c>
      <c r="CF227" s="14">
        <f>Szilv($BU$2,Eredmény!$H$3,BV227)</f>
        <v>0</v>
      </c>
      <c r="CG227" s="14">
        <f t="shared" si="295"/>
        <v>0</v>
      </c>
      <c r="CH227" s="14">
        <f t="shared" si="296"/>
        <v>0</v>
      </c>
      <c r="CK227" s="14">
        <f>IF($CJ$2=Alapadat!$P227,Alapadat!$Q227,0)</f>
        <v>0</v>
      </c>
      <c r="CL227" s="14">
        <f>IF($CJ$2=Alapadat!$P227,Alapadat!$R227,0)</f>
        <v>0</v>
      </c>
      <c r="CM227" s="14">
        <f t="shared" si="297"/>
        <v>0</v>
      </c>
      <c r="CN227" s="14">
        <f t="shared" si="298"/>
        <v>0</v>
      </c>
      <c r="CO227" s="14">
        <f t="shared" si="299"/>
        <v>0</v>
      </c>
      <c r="CP227" s="14">
        <f t="shared" si="300"/>
        <v>0</v>
      </c>
      <c r="CQ227" s="14">
        <f t="shared" si="301"/>
        <v>0</v>
      </c>
      <c r="CR227" s="14">
        <f t="shared" si="302"/>
        <v>0</v>
      </c>
      <c r="CT227" s="56">
        <f t="shared" si="303"/>
        <v>0</v>
      </c>
      <c r="CU227" s="14">
        <f>Szilv($CJ$2,Eredmény!$H$3,CK227)</f>
        <v>0</v>
      </c>
      <c r="CV227" s="14">
        <f t="shared" si="304"/>
        <v>0</v>
      </c>
      <c r="CW227" s="14">
        <f t="shared" si="305"/>
        <v>0</v>
      </c>
      <c r="CZ227" s="14">
        <f>IF($CY$2=Alapadat!$P227,Alapadat!$Q227,0)</f>
        <v>0</v>
      </c>
      <c r="DA227" s="14">
        <f>IF($CY$2=Alapadat!$P227,Alapadat!$R227,0)</f>
        <v>0</v>
      </c>
      <c r="DB227" s="14">
        <f t="shared" si="306"/>
        <v>0</v>
      </c>
      <c r="DC227" s="14">
        <f t="shared" si="307"/>
        <v>0</v>
      </c>
      <c r="DD227" s="14">
        <f t="shared" si="308"/>
        <v>0</v>
      </c>
      <c r="DE227" s="14">
        <f t="shared" si="309"/>
        <v>0</v>
      </c>
      <c r="DF227" s="14">
        <f t="shared" si="310"/>
        <v>0</v>
      </c>
      <c r="DG227" s="14">
        <f t="shared" si="311"/>
        <v>0</v>
      </c>
      <c r="DI227" s="56">
        <f t="shared" si="312"/>
        <v>0</v>
      </c>
      <c r="DJ227" s="14">
        <f>Szilv($CY$2,Eredmény!$H$3,CZ227)</f>
        <v>0</v>
      </c>
      <c r="DK227" s="14">
        <f t="shared" si="313"/>
        <v>0</v>
      </c>
      <c r="DL227" s="14">
        <f t="shared" si="314"/>
        <v>0</v>
      </c>
      <c r="DO227" s="14">
        <f>IF($DN$2=Alapadat!$P227,Alapadat!$Q227,0)</f>
        <v>0</v>
      </c>
      <c r="DP227" s="14">
        <f>IF($DN$2=Alapadat!$P227,Alapadat!$R227,0)</f>
        <v>0</v>
      </c>
      <c r="DQ227" s="14">
        <f t="shared" si="315"/>
        <v>0</v>
      </c>
      <c r="DR227" s="14">
        <f t="shared" si="316"/>
        <v>0</v>
      </c>
      <c r="DS227" s="14">
        <f t="shared" si="317"/>
        <v>0</v>
      </c>
      <c r="DT227" s="14">
        <f t="shared" si="318"/>
        <v>0</v>
      </c>
      <c r="DU227" s="14">
        <f t="shared" si="319"/>
        <v>0</v>
      </c>
      <c r="DV227" s="14">
        <f t="shared" si="320"/>
        <v>0</v>
      </c>
      <c r="DX227" s="56">
        <f t="shared" si="321"/>
        <v>0</v>
      </c>
      <c r="DY227" s="14">
        <f>Szilv($DN$2,Eredmény!$H$3,DO227)</f>
        <v>0</v>
      </c>
      <c r="DZ227" s="14">
        <f t="shared" si="322"/>
        <v>0</v>
      </c>
      <c r="EA227" s="14">
        <f t="shared" si="323"/>
        <v>0</v>
      </c>
    </row>
    <row r="228" spans="2:131">
      <c r="B228" s="14">
        <f>IF($A$2=Alapadat!$P228,Alapadat!$Q228,0)</f>
        <v>0</v>
      </c>
      <c r="C228" s="14">
        <f>IF($A$2=Alapadat!$P228,Alapadat!$R228,0)</f>
        <v>0</v>
      </c>
      <c r="D228" s="14">
        <f t="shared" si="244"/>
        <v>0</v>
      </c>
      <c r="E228" s="14">
        <f t="shared" si="245"/>
        <v>0</v>
      </c>
      <c r="F228" s="14">
        <f t="shared" si="246"/>
        <v>0</v>
      </c>
      <c r="G228" s="14">
        <f t="shared" si="247"/>
        <v>0</v>
      </c>
      <c r="H228" s="14">
        <f t="shared" si="248"/>
        <v>0</v>
      </c>
      <c r="I228" s="14">
        <f t="shared" si="249"/>
        <v>0</v>
      </c>
      <c r="L228" s="56">
        <f t="shared" si="250"/>
        <v>0</v>
      </c>
      <c r="M228" s="14">
        <f>Szilv($A$2,Eredmény!$H$3,B228)</f>
        <v>0</v>
      </c>
      <c r="N228" s="14">
        <f t="shared" si="251"/>
        <v>0</v>
      </c>
      <c r="O228" s="14">
        <f t="shared" si="252"/>
        <v>0</v>
      </c>
      <c r="Q228" s="14">
        <f>IF($P$2=Alapadat!$P228,Alapadat!$Q228,0)</f>
        <v>0</v>
      </c>
      <c r="R228" s="14">
        <f>IF($P$2=Alapadat!$P228,Alapadat!$R228,0)</f>
        <v>0</v>
      </c>
      <c r="S228" s="14">
        <f t="shared" si="253"/>
        <v>0</v>
      </c>
      <c r="T228" s="14">
        <f t="shared" si="254"/>
        <v>0</v>
      </c>
      <c r="U228" s="14">
        <f t="shared" si="255"/>
        <v>0</v>
      </c>
      <c r="V228" s="14">
        <f t="shared" si="256"/>
        <v>0</v>
      </c>
      <c r="W228" s="14">
        <f t="shared" si="257"/>
        <v>0</v>
      </c>
      <c r="X228" s="14">
        <f t="shared" si="258"/>
        <v>0</v>
      </c>
      <c r="Z228" s="56">
        <f t="shared" si="324"/>
        <v>0</v>
      </c>
      <c r="AA228" s="14">
        <f>Szilv($P$2,Eredmény!$H$3,Q228)</f>
        <v>0</v>
      </c>
      <c r="AB228" s="14">
        <f t="shared" si="259"/>
        <v>0</v>
      </c>
      <c r="AC228" s="14">
        <f t="shared" si="260"/>
        <v>0</v>
      </c>
      <c r="AE228" s="14">
        <f>IF($AD$2=Alapadat!$P228,Alapadat!$Q228,0)</f>
        <v>0</v>
      </c>
      <c r="AF228" s="14">
        <f>IF($AD$2=Alapadat!$P228,Alapadat!$R228,0)</f>
        <v>0</v>
      </c>
      <c r="AG228" s="14">
        <f t="shared" si="261"/>
        <v>0</v>
      </c>
      <c r="AH228" s="14">
        <f t="shared" si="262"/>
        <v>0</v>
      </c>
      <c r="AI228" s="14">
        <f t="shared" si="263"/>
        <v>0</v>
      </c>
      <c r="AJ228" s="14">
        <f t="shared" si="264"/>
        <v>0</v>
      </c>
      <c r="AK228" s="14">
        <f t="shared" si="265"/>
        <v>0</v>
      </c>
      <c r="AL228" s="14">
        <f t="shared" si="266"/>
        <v>0</v>
      </c>
      <c r="AN228" s="56">
        <f t="shared" si="267"/>
        <v>0</v>
      </c>
      <c r="AO228" s="14">
        <f>Szilv($AD$2,Eredmény!$H$3,AE228)</f>
        <v>0</v>
      </c>
      <c r="AP228" s="14">
        <f t="shared" si="268"/>
        <v>0</v>
      </c>
      <c r="AQ228" s="14">
        <f t="shared" si="269"/>
        <v>0</v>
      </c>
      <c r="AS228" s="14">
        <f>IF($AR$2=Alapadat!$P228,Alapadat!$Q228,0)</f>
        <v>0</v>
      </c>
      <c r="AT228" s="14">
        <f>IF($AR$2=Alapadat!$P228,Alapadat!$R228,0)</f>
        <v>0</v>
      </c>
      <c r="AU228" s="14">
        <f t="shared" si="270"/>
        <v>0</v>
      </c>
      <c r="AV228" s="14">
        <f t="shared" si="271"/>
        <v>0</v>
      </c>
      <c r="AW228" s="14">
        <f t="shared" si="272"/>
        <v>0</v>
      </c>
      <c r="AX228" s="14">
        <f t="shared" si="273"/>
        <v>0</v>
      </c>
      <c r="AY228" s="14">
        <f t="shared" si="274"/>
        <v>0</v>
      </c>
      <c r="AZ228" s="14">
        <f t="shared" si="275"/>
        <v>0</v>
      </c>
      <c r="BB228" s="56">
        <f t="shared" si="276"/>
        <v>0</v>
      </c>
      <c r="BC228" s="14">
        <f>Szilv($AR$2,Eredmény!$H$3,AS228)</f>
        <v>0</v>
      </c>
      <c r="BD228" s="14">
        <f t="shared" si="277"/>
        <v>0</v>
      </c>
      <c r="BE228" s="14">
        <f t="shared" si="278"/>
        <v>0</v>
      </c>
      <c r="BG228" s="14">
        <f>IF($BF$2=Alapadat!$P228,Alapadat!$Q228,0)</f>
        <v>0</v>
      </c>
      <c r="BH228" s="14">
        <f>IF($BF$2=Alapadat!$P228,Alapadat!$R228,0)</f>
        <v>0</v>
      </c>
      <c r="BI228" s="14">
        <f t="shared" si="279"/>
        <v>0</v>
      </c>
      <c r="BJ228" s="14">
        <f t="shared" si="280"/>
        <v>0</v>
      </c>
      <c r="BK228" s="14">
        <f t="shared" si="281"/>
        <v>0</v>
      </c>
      <c r="BL228" s="14">
        <f t="shared" si="282"/>
        <v>0</v>
      </c>
      <c r="BM228" s="14">
        <f t="shared" si="283"/>
        <v>0</v>
      </c>
      <c r="BN228" s="14">
        <f t="shared" si="284"/>
        <v>0</v>
      </c>
      <c r="BP228" s="56">
        <f t="shared" si="285"/>
        <v>0</v>
      </c>
      <c r="BQ228" s="14">
        <f>Szilv($BF$2,Eredmény!$H$3,BG228)</f>
        <v>0</v>
      </c>
      <c r="BR228" s="14">
        <f t="shared" si="286"/>
        <v>0</v>
      </c>
      <c r="BS228" s="14">
        <f t="shared" si="287"/>
        <v>0</v>
      </c>
      <c r="BV228" s="14">
        <f>IF($BU$2=Alapadat!$P228,Alapadat!$Q228,0)</f>
        <v>0</v>
      </c>
      <c r="BW228" s="14">
        <f>IF($BU$2=Alapadat!$P228,Alapadat!$R228,0)</f>
        <v>0</v>
      </c>
      <c r="BX228" s="14">
        <f t="shared" si="288"/>
        <v>0</v>
      </c>
      <c r="BY228" s="14">
        <f t="shared" si="289"/>
        <v>0</v>
      </c>
      <c r="BZ228" s="14">
        <f t="shared" si="290"/>
        <v>0</v>
      </c>
      <c r="CA228" s="14">
        <f t="shared" si="291"/>
        <v>0</v>
      </c>
      <c r="CB228" s="14">
        <f t="shared" si="292"/>
        <v>0</v>
      </c>
      <c r="CC228" s="14">
        <f t="shared" si="293"/>
        <v>0</v>
      </c>
      <c r="CE228" s="56">
        <f t="shared" si="294"/>
        <v>0</v>
      </c>
      <c r="CF228" s="14">
        <f>Szilv($BU$2,Eredmény!$H$3,BV228)</f>
        <v>0</v>
      </c>
      <c r="CG228" s="14">
        <f t="shared" si="295"/>
        <v>0</v>
      </c>
      <c r="CH228" s="14">
        <f t="shared" si="296"/>
        <v>0</v>
      </c>
      <c r="CK228" s="14">
        <f>IF($CJ$2=Alapadat!$P228,Alapadat!$Q228,0)</f>
        <v>0</v>
      </c>
      <c r="CL228" s="14">
        <f>IF($CJ$2=Alapadat!$P228,Alapadat!$R228,0)</f>
        <v>0</v>
      </c>
      <c r="CM228" s="14">
        <f t="shared" si="297"/>
        <v>0</v>
      </c>
      <c r="CN228" s="14">
        <f t="shared" si="298"/>
        <v>0</v>
      </c>
      <c r="CO228" s="14">
        <f t="shared" si="299"/>
        <v>0</v>
      </c>
      <c r="CP228" s="14">
        <f t="shared" si="300"/>
        <v>0</v>
      </c>
      <c r="CQ228" s="14">
        <f t="shared" si="301"/>
        <v>0</v>
      </c>
      <c r="CR228" s="14">
        <f t="shared" si="302"/>
        <v>0</v>
      </c>
      <c r="CT228" s="56">
        <f t="shared" si="303"/>
        <v>0</v>
      </c>
      <c r="CU228" s="14">
        <f>Szilv($CJ$2,Eredmény!$H$3,CK228)</f>
        <v>0</v>
      </c>
      <c r="CV228" s="14">
        <f t="shared" si="304"/>
        <v>0</v>
      </c>
      <c r="CW228" s="14">
        <f t="shared" si="305"/>
        <v>0</v>
      </c>
      <c r="CZ228" s="14">
        <f>IF($CY$2=Alapadat!$P228,Alapadat!$Q228,0)</f>
        <v>0</v>
      </c>
      <c r="DA228" s="14">
        <f>IF($CY$2=Alapadat!$P228,Alapadat!$R228,0)</f>
        <v>0</v>
      </c>
      <c r="DB228" s="14">
        <f t="shared" si="306"/>
        <v>0</v>
      </c>
      <c r="DC228" s="14">
        <f t="shared" si="307"/>
        <v>0</v>
      </c>
      <c r="DD228" s="14">
        <f t="shared" si="308"/>
        <v>0</v>
      </c>
      <c r="DE228" s="14">
        <f t="shared" si="309"/>
        <v>0</v>
      </c>
      <c r="DF228" s="14">
        <f t="shared" si="310"/>
        <v>0</v>
      </c>
      <c r="DG228" s="14">
        <f t="shared" si="311"/>
        <v>0</v>
      </c>
      <c r="DI228" s="56">
        <f t="shared" si="312"/>
        <v>0</v>
      </c>
      <c r="DJ228" s="14">
        <f>Szilv($CY$2,Eredmény!$H$3,CZ228)</f>
        <v>0</v>
      </c>
      <c r="DK228" s="14">
        <f t="shared" si="313"/>
        <v>0</v>
      </c>
      <c r="DL228" s="14">
        <f t="shared" si="314"/>
        <v>0</v>
      </c>
      <c r="DO228" s="14">
        <f>IF($DN$2=Alapadat!$P228,Alapadat!$Q228,0)</f>
        <v>0</v>
      </c>
      <c r="DP228" s="14">
        <f>IF($DN$2=Alapadat!$P228,Alapadat!$R228,0)</f>
        <v>0</v>
      </c>
      <c r="DQ228" s="14">
        <f t="shared" si="315"/>
        <v>0</v>
      </c>
      <c r="DR228" s="14">
        <f t="shared" si="316"/>
        <v>0</v>
      </c>
      <c r="DS228" s="14">
        <f t="shared" si="317"/>
        <v>0</v>
      </c>
      <c r="DT228" s="14">
        <f t="shared" si="318"/>
        <v>0</v>
      </c>
      <c r="DU228" s="14">
        <f t="shared" si="319"/>
        <v>0</v>
      </c>
      <c r="DV228" s="14">
        <f t="shared" si="320"/>
        <v>0</v>
      </c>
      <c r="DX228" s="56">
        <f t="shared" si="321"/>
        <v>0</v>
      </c>
      <c r="DY228" s="14">
        <f>Szilv($DN$2,Eredmény!$H$3,DO228)</f>
        <v>0</v>
      </c>
      <c r="DZ228" s="14">
        <f t="shared" si="322"/>
        <v>0</v>
      </c>
      <c r="EA228" s="14">
        <f t="shared" si="323"/>
        <v>0</v>
      </c>
    </row>
    <row r="229" spans="2:131">
      <c r="B229" s="14">
        <f>IF($A$2=Alapadat!$P229,Alapadat!$Q229,0)</f>
        <v>0</v>
      </c>
      <c r="C229" s="14">
        <f>IF($A$2=Alapadat!$P229,Alapadat!$R229,0)</f>
        <v>0</v>
      </c>
      <c r="D229" s="14">
        <f t="shared" si="244"/>
        <v>0</v>
      </c>
      <c r="E229" s="14">
        <f t="shared" si="245"/>
        <v>0</v>
      </c>
      <c r="F229" s="14">
        <f t="shared" si="246"/>
        <v>0</v>
      </c>
      <c r="G229" s="14">
        <f t="shared" si="247"/>
        <v>0</v>
      </c>
      <c r="H229" s="14">
        <f t="shared" si="248"/>
        <v>0</v>
      </c>
      <c r="I229" s="14">
        <f t="shared" si="249"/>
        <v>0</v>
      </c>
      <c r="L229" s="56">
        <f t="shared" si="250"/>
        <v>0</v>
      </c>
      <c r="M229" s="14">
        <f>Szilv($A$2,Eredmény!$H$3,B229)</f>
        <v>0</v>
      </c>
      <c r="N229" s="14">
        <f t="shared" si="251"/>
        <v>0</v>
      </c>
      <c r="O229" s="14">
        <f t="shared" si="252"/>
        <v>0</v>
      </c>
      <c r="Q229" s="14">
        <f>IF($P$2=Alapadat!$P229,Alapadat!$Q229,0)</f>
        <v>0</v>
      </c>
      <c r="R229" s="14">
        <f>IF($P$2=Alapadat!$P229,Alapadat!$R229,0)</f>
        <v>0</v>
      </c>
      <c r="S229" s="14">
        <f t="shared" si="253"/>
        <v>0</v>
      </c>
      <c r="T229" s="14">
        <f t="shared" si="254"/>
        <v>0</v>
      </c>
      <c r="U229" s="14">
        <f t="shared" si="255"/>
        <v>0</v>
      </c>
      <c r="V229" s="14">
        <f t="shared" si="256"/>
        <v>0</v>
      </c>
      <c r="W229" s="14">
        <f t="shared" si="257"/>
        <v>0</v>
      </c>
      <c r="X229" s="14">
        <f t="shared" si="258"/>
        <v>0</v>
      </c>
      <c r="Z229" s="56">
        <f t="shared" si="324"/>
        <v>0</v>
      </c>
      <c r="AA229" s="14">
        <f>Szilv($P$2,Eredmény!$H$3,Q229)</f>
        <v>0</v>
      </c>
      <c r="AB229" s="14">
        <f t="shared" si="259"/>
        <v>0</v>
      </c>
      <c r="AC229" s="14">
        <f t="shared" si="260"/>
        <v>0</v>
      </c>
      <c r="AE229" s="14">
        <f>IF($AD$2=Alapadat!$P229,Alapadat!$Q229,0)</f>
        <v>0</v>
      </c>
      <c r="AF229" s="14">
        <f>IF($AD$2=Alapadat!$P229,Alapadat!$R229,0)</f>
        <v>0</v>
      </c>
      <c r="AG229" s="14">
        <f t="shared" si="261"/>
        <v>0</v>
      </c>
      <c r="AH229" s="14">
        <f t="shared" si="262"/>
        <v>0</v>
      </c>
      <c r="AI229" s="14">
        <f t="shared" si="263"/>
        <v>0</v>
      </c>
      <c r="AJ229" s="14">
        <f t="shared" si="264"/>
        <v>0</v>
      </c>
      <c r="AK229" s="14">
        <f t="shared" si="265"/>
        <v>0</v>
      </c>
      <c r="AL229" s="14">
        <f t="shared" si="266"/>
        <v>0</v>
      </c>
      <c r="AN229" s="56">
        <f t="shared" si="267"/>
        <v>0</v>
      </c>
      <c r="AO229" s="14">
        <f>Szilv($AD$2,Eredmény!$H$3,AE229)</f>
        <v>0</v>
      </c>
      <c r="AP229" s="14">
        <f t="shared" si="268"/>
        <v>0</v>
      </c>
      <c r="AQ229" s="14">
        <f t="shared" si="269"/>
        <v>0</v>
      </c>
      <c r="AS229" s="14">
        <f>IF($AR$2=Alapadat!$P229,Alapadat!$Q229,0)</f>
        <v>0</v>
      </c>
      <c r="AT229" s="14">
        <f>IF($AR$2=Alapadat!$P229,Alapadat!$R229,0)</f>
        <v>0</v>
      </c>
      <c r="AU229" s="14">
        <f t="shared" si="270"/>
        <v>0</v>
      </c>
      <c r="AV229" s="14">
        <f t="shared" si="271"/>
        <v>0</v>
      </c>
      <c r="AW229" s="14">
        <f t="shared" si="272"/>
        <v>0</v>
      </c>
      <c r="AX229" s="14">
        <f t="shared" si="273"/>
        <v>0</v>
      </c>
      <c r="AY229" s="14">
        <f t="shared" si="274"/>
        <v>0</v>
      </c>
      <c r="AZ229" s="14">
        <f t="shared" si="275"/>
        <v>0</v>
      </c>
      <c r="BB229" s="56">
        <f t="shared" si="276"/>
        <v>0</v>
      </c>
      <c r="BC229" s="14">
        <f>Szilv($AR$2,Eredmény!$H$3,AS229)</f>
        <v>0</v>
      </c>
      <c r="BD229" s="14">
        <f t="shared" si="277"/>
        <v>0</v>
      </c>
      <c r="BE229" s="14">
        <f t="shared" si="278"/>
        <v>0</v>
      </c>
      <c r="BG229" s="14">
        <f>IF($BF$2=Alapadat!$P229,Alapadat!$Q229,0)</f>
        <v>0</v>
      </c>
      <c r="BH229" s="14">
        <f>IF($BF$2=Alapadat!$P229,Alapadat!$R229,0)</f>
        <v>0</v>
      </c>
      <c r="BI229" s="14">
        <f t="shared" si="279"/>
        <v>0</v>
      </c>
      <c r="BJ229" s="14">
        <f t="shared" si="280"/>
        <v>0</v>
      </c>
      <c r="BK229" s="14">
        <f t="shared" si="281"/>
        <v>0</v>
      </c>
      <c r="BL229" s="14">
        <f t="shared" si="282"/>
        <v>0</v>
      </c>
      <c r="BM229" s="14">
        <f t="shared" si="283"/>
        <v>0</v>
      </c>
      <c r="BN229" s="14">
        <f t="shared" si="284"/>
        <v>0</v>
      </c>
      <c r="BP229" s="56">
        <f t="shared" si="285"/>
        <v>0</v>
      </c>
      <c r="BQ229" s="14">
        <f>Szilv($BF$2,Eredmény!$H$3,BG229)</f>
        <v>0</v>
      </c>
      <c r="BR229" s="14">
        <f t="shared" si="286"/>
        <v>0</v>
      </c>
      <c r="BS229" s="14">
        <f t="shared" si="287"/>
        <v>0</v>
      </c>
      <c r="BV229" s="14">
        <f>IF($BU$2=Alapadat!$P229,Alapadat!$Q229,0)</f>
        <v>0</v>
      </c>
      <c r="BW229" s="14">
        <f>IF($BU$2=Alapadat!$P229,Alapadat!$R229,0)</f>
        <v>0</v>
      </c>
      <c r="BX229" s="14">
        <f t="shared" si="288"/>
        <v>0</v>
      </c>
      <c r="BY229" s="14">
        <f t="shared" si="289"/>
        <v>0</v>
      </c>
      <c r="BZ229" s="14">
        <f t="shared" si="290"/>
        <v>0</v>
      </c>
      <c r="CA229" s="14">
        <f t="shared" si="291"/>
        <v>0</v>
      </c>
      <c r="CB229" s="14">
        <f t="shared" si="292"/>
        <v>0</v>
      </c>
      <c r="CC229" s="14">
        <f t="shared" si="293"/>
        <v>0</v>
      </c>
      <c r="CE229" s="56">
        <f t="shared" si="294"/>
        <v>0</v>
      </c>
      <c r="CF229" s="14">
        <f>Szilv($BU$2,Eredmény!$H$3,BV229)</f>
        <v>0</v>
      </c>
      <c r="CG229" s="14">
        <f t="shared" si="295"/>
        <v>0</v>
      </c>
      <c r="CH229" s="14">
        <f t="shared" si="296"/>
        <v>0</v>
      </c>
      <c r="CK229" s="14">
        <f>IF($CJ$2=Alapadat!$P229,Alapadat!$Q229,0)</f>
        <v>0</v>
      </c>
      <c r="CL229" s="14">
        <f>IF($CJ$2=Alapadat!$P229,Alapadat!$R229,0)</f>
        <v>0</v>
      </c>
      <c r="CM229" s="14">
        <f t="shared" si="297"/>
        <v>0</v>
      </c>
      <c r="CN229" s="14">
        <f t="shared" si="298"/>
        <v>0</v>
      </c>
      <c r="CO229" s="14">
        <f t="shared" si="299"/>
        <v>0</v>
      </c>
      <c r="CP229" s="14">
        <f t="shared" si="300"/>
        <v>0</v>
      </c>
      <c r="CQ229" s="14">
        <f t="shared" si="301"/>
        <v>0</v>
      </c>
      <c r="CR229" s="14">
        <f t="shared" si="302"/>
        <v>0</v>
      </c>
      <c r="CT229" s="56">
        <f t="shared" si="303"/>
        <v>0</v>
      </c>
      <c r="CU229" s="14">
        <f>Szilv($CJ$2,Eredmény!$H$3,CK229)</f>
        <v>0</v>
      </c>
      <c r="CV229" s="14">
        <f t="shared" si="304"/>
        <v>0</v>
      </c>
      <c r="CW229" s="14">
        <f t="shared" si="305"/>
        <v>0</v>
      </c>
      <c r="CZ229" s="14">
        <f>IF($CY$2=Alapadat!$P229,Alapadat!$Q229,0)</f>
        <v>0</v>
      </c>
      <c r="DA229" s="14">
        <f>IF($CY$2=Alapadat!$P229,Alapadat!$R229,0)</f>
        <v>0</v>
      </c>
      <c r="DB229" s="14">
        <f t="shared" si="306"/>
        <v>0</v>
      </c>
      <c r="DC229" s="14">
        <f t="shared" si="307"/>
        <v>0</v>
      </c>
      <c r="DD229" s="14">
        <f t="shared" si="308"/>
        <v>0</v>
      </c>
      <c r="DE229" s="14">
        <f t="shared" si="309"/>
        <v>0</v>
      </c>
      <c r="DF229" s="14">
        <f t="shared" si="310"/>
        <v>0</v>
      </c>
      <c r="DG229" s="14">
        <f t="shared" si="311"/>
        <v>0</v>
      </c>
      <c r="DI229" s="56">
        <f t="shared" si="312"/>
        <v>0</v>
      </c>
      <c r="DJ229" s="14">
        <f>Szilv($CY$2,Eredmény!$H$3,CZ229)</f>
        <v>0</v>
      </c>
      <c r="DK229" s="14">
        <f t="shared" si="313"/>
        <v>0</v>
      </c>
      <c r="DL229" s="14">
        <f t="shared" si="314"/>
        <v>0</v>
      </c>
      <c r="DO229" s="14">
        <f>IF($DN$2=Alapadat!$P229,Alapadat!$Q229,0)</f>
        <v>0</v>
      </c>
      <c r="DP229" s="14">
        <f>IF($DN$2=Alapadat!$P229,Alapadat!$R229,0)</f>
        <v>0</v>
      </c>
      <c r="DQ229" s="14">
        <f t="shared" si="315"/>
        <v>0</v>
      </c>
      <c r="DR229" s="14">
        <f t="shared" si="316"/>
        <v>0</v>
      </c>
      <c r="DS229" s="14">
        <f t="shared" si="317"/>
        <v>0</v>
      </c>
      <c r="DT229" s="14">
        <f t="shared" si="318"/>
        <v>0</v>
      </c>
      <c r="DU229" s="14">
        <f t="shared" si="319"/>
        <v>0</v>
      </c>
      <c r="DV229" s="14">
        <f t="shared" si="320"/>
        <v>0</v>
      </c>
      <c r="DX229" s="56">
        <f t="shared" si="321"/>
        <v>0</v>
      </c>
      <c r="DY229" s="14">
        <f>Szilv($DN$2,Eredmény!$H$3,DO229)</f>
        <v>0</v>
      </c>
      <c r="DZ229" s="14">
        <f t="shared" si="322"/>
        <v>0</v>
      </c>
      <c r="EA229" s="14">
        <f t="shared" si="323"/>
        <v>0</v>
      </c>
    </row>
    <row r="230" spans="2:131">
      <c r="B230" s="14">
        <f>IF($A$2=Alapadat!$P230,Alapadat!$Q230,0)</f>
        <v>0</v>
      </c>
      <c r="C230" s="14">
        <f>IF($A$2=Alapadat!$P230,Alapadat!$R230,0)</f>
        <v>0</v>
      </c>
      <c r="D230" s="14">
        <f t="shared" si="244"/>
        <v>0</v>
      </c>
      <c r="E230" s="14">
        <f t="shared" si="245"/>
        <v>0</v>
      </c>
      <c r="F230" s="14">
        <f t="shared" si="246"/>
        <v>0</v>
      </c>
      <c r="G230" s="14">
        <f t="shared" si="247"/>
        <v>0</v>
      </c>
      <c r="H230" s="14">
        <f t="shared" si="248"/>
        <v>0</v>
      </c>
      <c r="I230" s="14">
        <f t="shared" si="249"/>
        <v>0</v>
      </c>
      <c r="L230" s="56">
        <f t="shared" si="250"/>
        <v>0</v>
      </c>
      <c r="M230" s="14">
        <f>Szilv($A$2,Eredmény!$H$3,B230)</f>
        <v>0</v>
      </c>
      <c r="N230" s="14">
        <f t="shared" si="251"/>
        <v>0</v>
      </c>
      <c r="O230" s="14">
        <f t="shared" si="252"/>
        <v>0</v>
      </c>
      <c r="Q230" s="14">
        <f>IF($P$2=Alapadat!$P230,Alapadat!$Q230,0)</f>
        <v>0</v>
      </c>
      <c r="R230" s="14">
        <f>IF($P$2=Alapadat!$P230,Alapadat!$R230,0)</f>
        <v>0</v>
      </c>
      <c r="S230" s="14">
        <f t="shared" si="253"/>
        <v>0</v>
      </c>
      <c r="T230" s="14">
        <f t="shared" si="254"/>
        <v>0</v>
      </c>
      <c r="U230" s="14">
        <f t="shared" si="255"/>
        <v>0</v>
      </c>
      <c r="V230" s="14">
        <f t="shared" si="256"/>
        <v>0</v>
      </c>
      <c r="W230" s="14">
        <f t="shared" si="257"/>
        <v>0</v>
      </c>
      <c r="X230" s="14">
        <f t="shared" si="258"/>
        <v>0</v>
      </c>
      <c r="Z230" s="56">
        <f t="shared" si="324"/>
        <v>0</v>
      </c>
      <c r="AA230" s="14">
        <f>Szilv($P$2,Eredmény!$H$3,Q230)</f>
        <v>0</v>
      </c>
      <c r="AB230" s="14">
        <f t="shared" si="259"/>
        <v>0</v>
      </c>
      <c r="AC230" s="14">
        <f t="shared" si="260"/>
        <v>0</v>
      </c>
      <c r="AE230" s="14">
        <f>IF($AD$2=Alapadat!$P230,Alapadat!$Q230,0)</f>
        <v>0</v>
      </c>
      <c r="AF230" s="14">
        <f>IF($AD$2=Alapadat!$P230,Alapadat!$R230,0)</f>
        <v>0</v>
      </c>
      <c r="AG230" s="14">
        <f t="shared" si="261"/>
        <v>0</v>
      </c>
      <c r="AH230" s="14">
        <f t="shared" si="262"/>
        <v>0</v>
      </c>
      <c r="AI230" s="14">
        <f t="shared" si="263"/>
        <v>0</v>
      </c>
      <c r="AJ230" s="14">
        <f t="shared" si="264"/>
        <v>0</v>
      </c>
      <c r="AK230" s="14">
        <f t="shared" si="265"/>
        <v>0</v>
      </c>
      <c r="AL230" s="14">
        <f t="shared" si="266"/>
        <v>0</v>
      </c>
      <c r="AN230" s="56">
        <f t="shared" si="267"/>
        <v>0</v>
      </c>
      <c r="AO230" s="14">
        <f>Szilv($AD$2,Eredmény!$H$3,AE230)</f>
        <v>0</v>
      </c>
      <c r="AP230" s="14">
        <f t="shared" si="268"/>
        <v>0</v>
      </c>
      <c r="AQ230" s="14">
        <f t="shared" si="269"/>
        <v>0</v>
      </c>
      <c r="AS230" s="14">
        <f>IF($AR$2=Alapadat!$P230,Alapadat!$Q230,0)</f>
        <v>0</v>
      </c>
      <c r="AT230" s="14">
        <f>IF($AR$2=Alapadat!$P230,Alapadat!$R230,0)</f>
        <v>0</v>
      </c>
      <c r="AU230" s="14">
        <f t="shared" si="270"/>
        <v>0</v>
      </c>
      <c r="AV230" s="14">
        <f t="shared" si="271"/>
        <v>0</v>
      </c>
      <c r="AW230" s="14">
        <f t="shared" si="272"/>
        <v>0</v>
      </c>
      <c r="AX230" s="14">
        <f t="shared" si="273"/>
        <v>0</v>
      </c>
      <c r="AY230" s="14">
        <f t="shared" si="274"/>
        <v>0</v>
      </c>
      <c r="AZ230" s="14">
        <f t="shared" si="275"/>
        <v>0</v>
      </c>
      <c r="BB230" s="56">
        <f t="shared" si="276"/>
        <v>0</v>
      </c>
      <c r="BC230" s="14">
        <f>Szilv($AR$2,Eredmény!$H$3,AS230)</f>
        <v>0</v>
      </c>
      <c r="BD230" s="14">
        <f t="shared" si="277"/>
        <v>0</v>
      </c>
      <c r="BE230" s="14">
        <f t="shared" si="278"/>
        <v>0</v>
      </c>
      <c r="BG230" s="14">
        <f>IF($BF$2=Alapadat!$P230,Alapadat!$Q230,0)</f>
        <v>0</v>
      </c>
      <c r="BH230" s="14">
        <f>IF($BF$2=Alapadat!$P230,Alapadat!$R230,0)</f>
        <v>0</v>
      </c>
      <c r="BI230" s="14">
        <f t="shared" si="279"/>
        <v>0</v>
      </c>
      <c r="BJ230" s="14">
        <f t="shared" si="280"/>
        <v>0</v>
      </c>
      <c r="BK230" s="14">
        <f t="shared" si="281"/>
        <v>0</v>
      </c>
      <c r="BL230" s="14">
        <f t="shared" si="282"/>
        <v>0</v>
      </c>
      <c r="BM230" s="14">
        <f t="shared" si="283"/>
        <v>0</v>
      </c>
      <c r="BN230" s="14">
        <f t="shared" si="284"/>
        <v>0</v>
      </c>
      <c r="BP230" s="56">
        <f t="shared" si="285"/>
        <v>0</v>
      </c>
      <c r="BQ230" s="14">
        <f>Szilv($BF$2,Eredmény!$H$3,BG230)</f>
        <v>0</v>
      </c>
      <c r="BR230" s="14">
        <f t="shared" si="286"/>
        <v>0</v>
      </c>
      <c r="BS230" s="14">
        <f t="shared" si="287"/>
        <v>0</v>
      </c>
      <c r="BV230" s="14">
        <f>IF($BU$2=Alapadat!$P230,Alapadat!$Q230,0)</f>
        <v>0</v>
      </c>
      <c r="BW230" s="14">
        <f>IF($BU$2=Alapadat!$P230,Alapadat!$R230,0)</f>
        <v>0</v>
      </c>
      <c r="BX230" s="14">
        <f t="shared" si="288"/>
        <v>0</v>
      </c>
      <c r="BY230" s="14">
        <f t="shared" si="289"/>
        <v>0</v>
      </c>
      <c r="BZ230" s="14">
        <f t="shared" si="290"/>
        <v>0</v>
      </c>
      <c r="CA230" s="14">
        <f t="shared" si="291"/>
        <v>0</v>
      </c>
      <c r="CB230" s="14">
        <f t="shared" si="292"/>
        <v>0</v>
      </c>
      <c r="CC230" s="14">
        <f t="shared" si="293"/>
        <v>0</v>
      </c>
      <c r="CE230" s="56">
        <f t="shared" si="294"/>
        <v>0</v>
      </c>
      <c r="CF230" s="14">
        <f>Szilv($BU$2,Eredmény!$H$3,BV230)</f>
        <v>0</v>
      </c>
      <c r="CG230" s="14">
        <f t="shared" si="295"/>
        <v>0</v>
      </c>
      <c r="CH230" s="14">
        <f t="shared" si="296"/>
        <v>0</v>
      </c>
      <c r="CK230" s="14">
        <f>IF($CJ$2=Alapadat!$P230,Alapadat!$Q230,0)</f>
        <v>0</v>
      </c>
      <c r="CL230" s="14">
        <f>IF($CJ$2=Alapadat!$P230,Alapadat!$R230,0)</f>
        <v>0</v>
      </c>
      <c r="CM230" s="14">
        <f t="shared" si="297"/>
        <v>0</v>
      </c>
      <c r="CN230" s="14">
        <f t="shared" si="298"/>
        <v>0</v>
      </c>
      <c r="CO230" s="14">
        <f t="shared" si="299"/>
        <v>0</v>
      </c>
      <c r="CP230" s="14">
        <f t="shared" si="300"/>
        <v>0</v>
      </c>
      <c r="CQ230" s="14">
        <f t="shared" si="301"/>
        <v>0</v>
      </c>
      <c r="CR230" s="14">
        <f t="shared" si="302"/>
        <v>0</v>
      </c>
      <c r="CT230" s="56">
        <f t="shared" si="303"/>
        <v>0</v>
      </c>
      <c r="CU230" s="14">
        <f>Szilv($CJ$2,Eredmény!$H$3,CK230)</f>
        <v>0</v>
      </c>
      <c r="CV230" s="14">
        <f t="shared" si="304"/>
        <v>0</v>
      </c>
      <c r="CW230" s="14">
        <f t="shared" si="305"/>
        <v>0</v>
      </c>
      <c r="CZ230" s="14">
        <f>IF($CY$2=Alapadat!$P230,Alapadat!$Q230,0)</f>
        <v>0</v>
      </c>
      <c r="DA230" s="14">
        <f>IF($CY$2=Alapadat!$P230,Alapadat!$R230,0)</f>
        <v>0</v>
      </c>
      <c r="DB230" s="14">
        <f t="shared" si="306"/>
        <v>0</v>
      </c>
      <c r="DC230" s="14">
        <f t="shared" si="307"/>
        <v>0</v>
      </c>
      <c r="DD230" s="14">
        <f t="shared" si="308"/>
        <v>0</v>
      </c>
      <c r="DE230" s="14">
        <f t="shared" si="309"/>
        <v>0</v>
      </c>
      <c r="DF230" s="14">
        <f t="shared" si="310"/>
        <v>0</v>
      </c>
      <c r="DG230" s="14">
        <f t="shared" si="311"/>
        <v>0</v>
      </c>
      <c r="DI230" s="56">
        <f t="shared" si="312"/>
        <v>0</v>
      </c>
      <c r="DJ230" s="14">
        <f>Szilv($CY$2,Eredmény!$H$3,CZ230)</f>
        <v>0</v>
      </c>
      <c r="DK230" s="14">
        <f t="shared" si="313"/>
        <v>0</v>
      </c>
      <c r="DL230" s="14">
        <f t="shared" si="314"/>
        <v>0</v>
      </c>
      <c r="DO230" s="14">
        <f>IF($DN$2=Alapadat!$P230,Alapadat!$Q230,0)</f>
        <v>0</v>
      </c>
      <c r="DP230" s="14">
        <f>IF($DN$2=Alapadat!$P230,Alapadat!$R230,0)</f>
        <v>0</v>
      </c>
      <c r="DQ230" s="14">
        <f t="shared" si="315"/>
        <v>0</v>
      </c>
      <c r="DR230" s="14">
        <f t="shared" si="316"/>
        <v>0</v>
      </c>
      <c r="DS230" s="14">
        <f t="shared" si="317"/>
        <v>0</v>
      </c>
      <c r="DT230" s="14">
        <f t="shared" si="318"/>
        <v>0</v>
      </c>
      <c r="DU230" s="14">
        <f t="shared" si="319"/>
        <v>0</v>
      </c>
      <c r="DV230" s="14">
        <f t="shared" si="320"/>
        <v>0</v>
      </c>
      <c r="DX230" s="56">
        <f t="shared" si="321"/>
        <v>0</v>
      </c>
      <c r="DY230" s="14">
        <f>Szilv($DN$2,Eredmény!$H$3,DO230)</f>
        <v>0</v>
      </c>
      <c r="DZ230" s="14">
        <f t="shared" si="322"/>
        <v>0</v>
      </c>
      <c r="EA230" s="14">
        <f t="shared" si="323"/>
        <v>0</v>
      </c>
    </row>
    <row r="231" spans="2:131">
      <c r="B231" s="14">
        <f>IF($A$2=Alapadat!$P231,Alapadat!$Q231,0)</f>
        <v>0</v>
      </c>
      <c r="C231" s="14">
        <f>IF($A$2=Alapadat!$P231,Alapadat!$R231,0)</f>
        <v>0</v>
      </c>
      <c r="D231" s="14">
        <f t="shared" si="244"/>
        <v>0</v>
      </c>
      <c r="E231" s="14">
        <f t="shared" si="245"/>
        <v>0</v>
      </c>
      <c r="F231" s="14">
        <f t="shared" si="246"/>
        <v>0</v>
      </c>
      <c r="G231" s="14">
        <f t="shared" si="247"/>
        <v>0</v>
      </c>
      <c r="H231" s="14">
        <f t="shared" si="248"/>
        <v>0</v>
      </c>
      <c r="I231" s="14">
        <f t="shared" si="249"/>
        <v>0</v>
      </c>
      <c r="L231" s="56">
        <f t="shared" si="250"/>
        <v>0</v>
      </c>
      <c r="M231" s="14">
        <f>Szilv($A$2,Eredmény!$H$3,B231)</f>
        <v>0</v>
      </c>
      <c r="N231" s="14">
        <f t="shared" si="251"/>
        <v>0</v>
      </c>
      <c r="O231" s="14">
        <f t="shared" si="252"/>
        <v>0</v>
      </c>
      <c r="Q231" s="14">
        <f>IF($P$2=Alapadat!$P231,Alapadat!$Q231,0)</f>
        <v>0</v>
      </c>
      <c r="R231" s="14">
        <f>IF($P$2=Alapadat!$P231,Alapadat!$R231,0)</f>
        <v>0</v>
      </c>
      <c r="S231" s="14">
        <f t="shared" si="253"/>
        <v>0</v>
      </c>
      <c r="T231" s="14">
        <f t="shared" si="254"/>
        <v>0</v>
      </c>
      <c r="U231" s="14">
        <f t="shared" si="255"/>
        <v>0</v>
      </c>
      <c r="V231" s="14">
        <f t="shared" si="256"/>
        <v>0</v>
      </c>
      <c r="W231" s="14">
        <f t="shared" si="257"/>
        <v>0</v>
      </c>
      <c r="X231" s="14">
        <f t="shared" si="258"/>
        <v>0</v>
      </c>
      <c r="Z231" s="56">
        <f t="shared" si="324"/>
        <v>0</v>
      </c>
      <c r="AA231" s="14">
        <f>Szilv($P$2,Eredmény!$H$3,Q231)</f>
        <v>0</v>
      </c>
      <c r="AB231" s="14">
        <f t="shared" si="259"/>
        <v>0</v>
      </c>
      <c r="AC231" s="14">
        <f t="shared" si="260"/>
        <v>0</v>
      </c>
      <c r="AE231" s="14">
        <f>IF($AD$2=Alapadat!$P231,Alapadat!$Q231,0)</f>
        <v>0</v>
      </c>
      <c r="AF231" s="14">
        <f>IF($AD$2=Alapadat!$P231,Alapadat!$R231,0)</f>
        <v>0</v>
      </c>
      <c r="AG231" s="14">
        <f t="shared" si="261"/>
        <v>0</v>
      </c>
      <c r="AH231" s="14">
        <f t="shared" si="262"/>
        <v>0</v>
      </c>
      <c r="AI231" s="14">
        <f t="shared" si="263"/>
        <v>0</v>
      </c>
      <c r="AJ231" s="14">
        <f t="shared" si="264"/>
        <v>0</v>
      </c>
      <c r="AK231" s="14">
        <f t="shared" si="265"/>
        <v>0</v>
      </c>
      <c r="AL231" s="14">
        <f t="shared" si="266"/>
        <v>0</v>
      </c>
      <c r="AN231" s="56">
        <f t="shared" si="267"/>
        <v>0</v>
      </c>
      <c r="AO231" s="14">
        <f>Szilv($AD$2,Eredmény!$H$3,AE231)</f>
        <v>0</v>
      </c>
      <c r="AP231" s="14">
        <f t="shared" si="268"/>
        <v>0</v>
      </c>
      <c r="AQ231" s="14">
        <f t="shared" si="269"/>
        <v>0</v>
      </c>
      <c r="AS231" s="14">
        <f>IF($AR$2=Alapadat!$P231,Alapadat!$Q231,0)</f>
        <v>0</v>
      </c>
      <c r="AT231" s="14">
        <f>IF($AR$2=Alapadat!$P231,Alapadat!$R231,0)</f>
        <v>0</v>
      </c>
      <c r="AU231" s="14">
        <f t="shared" si="270"/>
        <v>0</v>
      </c>
      <c r="AV231" s="14">
        <f t="shared" si="271"/>
        <v>0</v>
      </c>
      <c r="AW231" s="14">
        <f t="shared" si="272"/>
        <v>0</v>
      </c>
      <c r="AX231" s="14">
        <f t="shared" si="273"/>
        <v>0</v>
      </c>
      <c r="AY231" s="14">
        <f t="shared" si="274"/>
        <v>0</v>
      </c>
      <c r="AZ231" s="14">
        <f t="shared" si="275"/>
        <v>0</v>
      </c>
      <c r="BB231" s="56">
        <f t="shared" si="276"/>
        <v>0</v>
      </c>
      <c r="BC231" s="14">
        <f>Szilv($AR$2,Eredmény!$H$3,AS231)</f>
        <v>0</v>
      </c>
      <c r="BD231" s="14">
        <f t="shared" si="277"/>
        <v>0</v>
      </c>
      <c r="BE231" s="14">
        <f t="shared" si="278"/>
        <v>0</v>
      </c>
      <c r="BG231" s="14">
        <f>IF($BF$2=Alapadat!$P231,Alapadat!$Q231,0)</f>
        <v>0</v>
      </c>
      <c r="BH231" s="14">
        <f>IF($BF$2=Alapadat!$P231,Alapadat!$R231,0)</f>
        <v>0</v>
      </c>
      <c r="BI231" s="14">
        <f t="shared" si="279"/>
        <v>0</v>
      </c>
      <c r="BJ231" s="14">
        <f t="shared" si="280"/>
        <v>0</v>
      </c>
      <c r="BK231" s="14">
        <f t="shared" si="281"/>
        <v>0</v>
      </c>
      <c r="BL231" s="14">
        <f t="shared" si="282"/>
        <v>0</v>
      </c>
      <c r="BM231" s="14">
        <f t="shared" si="283"/>
        <v>0</v>
      </c>
      <c r="BN231" s="14">
        <f t="shared" si="284"/>
        <v>0</v>
      </c>
      <c r="BP231" s="56">
        <f t="shared" si="285"/>
        <v>0</v>
      </c>
      <c r="BQ231" s="14">
        <f>Szilv($BF$2,Eredmény!$H$3,BG231)</f>
        <v>0</v>
      </c>
      <c r="BR231" s="14">
        <f t="shared" si="286"/>
        <v>0</v>
      </c>
      <c r="BS231" s="14">
        <f t="shared" si="287"/>
        <v>0</v>
      </c>
      <c r="BV231" s="14">
        <f>IF($BU$2=Alapadat!$P231,Alapadat!$Q231,0)</f>
        <v>0</v>
      </c>
      <c r="BW231" s="14">
        <f>IF($BU$2=Alapadat!$P231,Alapadat!$R231,0)</f>
        <v>0</v>
      </c>
      <c r="BX231" s="14">
        <f t="shared" si="288"/>
        <v>0</v>
      </c>
      <c r="BY231" s="14">
        <f t="shared" si="289"/>
        <v>0</v>
      </c>
      <c r="BZ231" s="14">
        <f t="shared" si="290"/>
        <v>0</v>
      </c>
      <c r="CA231" s="14">
        <f t="shared" si="291"/>
        <v>0</v>
      </c>
      <c r="CB231" s="14">
        <f t="shared" si="292"/>
        <v>0</v>
      </c>
      <c r="CC231" s="14">
        <f t="shared" si="293"/>
        <v>0</v>
      </c>
      <c r="CE231" s="56">
        <f t="shared" si="294"/>
        <v>0</v>
      </c>
      <c r="CF231" s="14">
        <f>Szilv($BU$2,Eredmény!$H$3,BV231)</f>
        <v>0</v>
      </c>
      <c r="CG231" s="14">
        <f t="shared" si="295"/>
        <v>0</v>
      </c>
      <c r="CH231" s="14">
        <f t="shared" si="296"/>
        <v>0</v>
      </c>
      <c r="CK231" s="14">
        <f>IF($CJ$2=Alapadat!$P231,Alapadat!$Q231,0)</f>
        <v>0</v>
      </c>
      <c r="CL231" s="14">
        <f>IF($CJ$2=Alapadat!$P231,Alapadat!$R231,0)</f>
        <v>0</v>
      </c>
      <c r="CM231" s="14">
        <f t="shared" si="297"/>
        <v>0</v>
      </c>
      <c r="CN231" s="14">
        <f t="shared" si="298"/>
        <v>0</v>
      </c>
      <c r="CO231" s="14">
        <f t="shared" si="299"/>
        <v>0</v>
      </c>
      <c r="CP231" s="14">
        <f t="shared" si="300"/>
        <v>0</v>
      </c>
      <c r="CQ231" s="14">
        <f t="shared" si="301"/>
        <v>0</v>
      </c>
      <c r="CR231" s="14">
        <f t="shared" si="302"/>
        <v>0</v>
      </c>
      <c r="CT231" s="56">
        <f t="shared" si="303"/>
        <v>0</v>
      </c>
      <c r="CU231" s="14">
        <f>Szilv($CJ$2,Eredmény!$H$3,CK231)</f>
        <v>0</v>
      </c>
      <c r="CV231" s="14">
        <f t="shared" si="304"/>
        <v>0</v>
      </c>
      <c r="CW231" s="14">
        <f t="shared" si="305"/>
        <v>0</v>
      </c>
      <c r="CZ231" s="14">
        <f>IF($CY$2=Alapadat!$P231,Alapadat!$Q231,0)</f>
        <v>0</v>
      </c>
      <c r="DA231" s="14">
        <f>IF($CY$2=Alapadat!$P231,Alapadat!$R231,0)</f>
        <v>0</v>
      </c>
      <c r="DB231" s="14">
        <f t="shared" si="306"/>
        <v>0</v>
      </c>
      <c r="DC231" s="14">
        <f t="shared" si="307"/>
        <v>0</v>
      </c>
      <c r="DD231" s="14">
        <f t="shared" si="308"/>
        <v>0</v>
      </c>
      <c r="DE231" s="14">
        <f t="shared" si="309"/>
        <v>0</v>
      </c>
      <c r="DF231" s="14">
        <f t="shared" si="310"/>
        <v>0</v>
      </c>
      <c r="DG231" s="14">
        <f t="shared" si="311"/>
        <v>0</v>
      </c>
      <c r="DI231" s="56">
        <f t="shared" si="312"/>
        <v>0</v>
      </c>
      <c r="DJ231" s="14">
        <f>Szilv($CY$2,Eredmény!$H$3,CZ231)</f>
        <v>0</v>
      </c>
      <c r="DK231" s="14">
        <f t="shared" si="313"/>
        <v>0</v>
      </c>
      <c r="DL231" s="14">
        <f t="shared" si="314"/>
        <v>0</v>
      </c>
      <c r="DO231" s="14">
        <f>IF($DN$2=Alapadat!$P231,Alapadat!$Q231,0)</f>
        <v>0</v>
      </c>
      <c r="DP231" s="14">
        <f>IF($DN$2=Alapadat!$P231,Alapadat!$R231,0)</f>
        <v>0</v>
      </c>
      <c r="DQ231" s="14">
        <f t="shared" si="315"/>
        <v>0</v>
      </c>
      <c r="DR231" s="14">
        <f t="shared" si="316"/>
        <v>0</v>
      </c>
      <c r="DS231" s="14">
        <f t="shared" si="317"/>
        <v>0</v>
      </c>
      <c r="DT231" s="14">
        <f t="shared" si="318"/>
        <v>0</v>
      </c>
      <c r="DU231" s="14">
        <f t="shared" si="319"/>
        <v>0</v>
      </c>
      <c r="DV231" s="14">
        <f t="shared" si="320"/>
        <v>0</v>
      </c>
      <c r="DX231" s="56">
        <f t="shared" si="321"/>
        <v>0</v>
      </c>
      <c r="DY231" s="14">
        <f>Szilv($DN$2,Eredmény!$H$3,DO231)</f>
        <v>0</v>
      </c>
      <c r="DZ231" s="14">
        <f t="shared" si="322"/>
        <v>0</v>
      </c>
      <c r="EA231" s="14">
        <f t="shared" si="323"/>
        <v>0</v>
      </c>
    </row>
    <row r="232" spans="2:131">
      <c r="B232" s="14">
        <f>IF($A$2=Alapadat!$P232,Alapadat!$Q232,0)</f>
        <v>0</v>
      </c>
      <c r="C232" s="14">
        <f>IF($A$2=Alapadat!$P232,Alapadat!$R232,0)</f>
        <v>0</v>
      </c>
      <c r="D232" s="14">
        <f t="shared" si="244"/>
        <v>0</v>
      </c>
      <c r="E232" s="14">
        <f t="shared" si="245"/>
        <v>0</v>
      </c>
      <c r="F232" s="14">
        <f t="shared" si="246"/>
        <v>0</v>
      </c>
      <c r="G232" s="14">
        <f t="shared" si="247"/>
        <v>0</v>
      </c>
      <c r="H232" s="14">
        <f t="shared" si="248"/>
        <v>0</v>
      </c>
      <c r="I232" s="14">
        <f t="shared" si="249"/>
        <v>0</v>
      </c>
      <c r="L232" s="56">
        <f t="shared" si="250"/>
        <v>0</v>
      </c>
      <c r="M232" s="14">
        <f>Szilv($A$2,Eredmény!$H$3,B232)</f>
        <v>0</v>
      </c>
      <c r="N232" s="14">
        <f t="shared" si="251"/>
        <v>0</v>
      </c>
      <c r="O232" s="14">
        <f t="shared" si="252"/>
        <v>0</v>
      </c>
      <c r="Q232" s="14">
        <f>IF($P$2=Alapadat!$P232,Alapadat!$Q232,0)</f>
        <v>0</v>
      </c>
      <c r="R232" s="14">
        <f>IF($P$2=Alapadat!$P232,Alapadat!$R232,0)</f>
        <v>0</v>
      </c>
      <c r="S232" s="14">
        <f t="shared" si="253"/>
        <v>0</v>
      </c>
      <c r="T232" s="14">
        <f t="shared" si="254"/>
        <v>0</v>
      </c>
      <c r="U232" s="14">
        <f t="shared" si="255"/>
        <v>0</v>
      </c>
      <c r="V232" s="14">
        <f t="shared" si="256"/>
        <v>0</v>
      </c>
      <c r="W232" s="14">
        <f t="shared" si="257"/>
        <v>0</v>
      </c>
      <c r="X232" s="14">
        <f t="shared" si="258"/>
        <v>0</v>
      </c>
      <c r="Z232" s="56">
        <f t="shared" si="324"/>
        <v>0</v>
      </c>
      <c r="AA232" s="14">
        <f>Szilv($P$2,Eredmény!$H$3,Q232)</f>
        <v>0</v>
      </c>
      <c r="AB232" s="14">
        <f t="shared" si="259"/>
        <v>0</v>
      </c>
      <c r="AC232" s="14">
        <f t="shared" si="260"/>
        <v>0</v>
      </c>
      <c r="AE232" s="14">
        <f>IF($AD$2=Alapadat!$P232,Alapadat!$Q232,0)</f>
        <v>0</v>
      </c>
      <c r="AF232" s="14">
        <f>IF($AD$2=Alapadat!$P232,Alapadat!$R232,0)</f>
        <v>0</v>
      </c>
      <c r="AG232" s="14">
        <f t="shared" si="261"/>
        <v>0</v>
      </c>
      <c r="AH232" s="14">
        <f t="shared" si="262"/>
        <v>0</v>
      </c>
      <c r="AI232" s="14">
        <f t="shared" si="263"/>
        <v>0</v>
      </c>
      <c r="AJ232" s="14">
        <f t="shared" si="264"/>
        <v>0</v>
      </c>
      <c r="AK232" s="14">
        <f t="shared" si="265"/>
        <v>0</v>
      </c>
      <c r="AL232" s="14">
        <f t="shared" si="266"/>
        <v>0</v>
      </c>
      <c r="AN232" s="56">
        <f t="shared" si="267"/>
        <v>0</v>
      </c>
      <c r="AO232" s="14">
        <f>Szilv($AD$2,Eredmény!$H$3,AE232)</f>
        <v>0</v>
      </c>
      <c r="AP232" s="14">
        <f t="shared" si="268"/>
        <v>0</v>
      </c>
      <c r="AQ232" s="14">
        <f t="shared" si="269"/>
        <v>0</v>
      </c>
      <c r="AS232" s="14">
        <f>IF($AR$2=Alapadat!$P232,Alapadat!$Q232,0)</f>
        <v>0</v>
      </c>
      <c r="AT232" s="14">
        <f>IF($AR$2=Alapadat!$P232,Alapadat!$R232,0)</f>
        <v>0</v>
      </c>
      <c r="AU232" s="14">
        <f t="shared" si="270"/>
        <v>0</v>
      </c>
      <c r="AV232" s="14">
        <f t="shared" si="271"/>
        <v>0</v>
      </c>
      <c r="AW232" s="14">
        <f t="shared" si="272"/>
        <v>0</v>
      </c>
      <c r="AX232" s="14">
        <f t="shared" si="273"/>
        <v>0</v>
      </c>
      <c r="AY232" s="14">
        <f t="shared" si="274"/>
        <v>0</v>
      </c>
      <c r="AZ232" s="14">
        <f t="shared" si="275"/>
        <v>0</v>
      </c>
      <c r="BB232" s="56">
        <f t="shared" si="276"/>
        <v>0</v>
      </c>
      <c r="BC232" s="14">
        <f>Szilv($AR$2,Eredmény!$H$3,AS232)</f>
        <v>0</v>
      </c>
      <c r="BD232" s="14">
        <f t="shared" si="277"/>
        <v>0</v>
      </c>
      <c r="BE232" s="14">
        <f t="shared" si="278"/>
        <v>0</v>
      </c>
      <c r="BG232" s="14">
        <f>IF($BF$2=Alapadat!$P232,Alapadat!$Q232,0)</f>
        <v>0</v>
      </c>
      <c r="BH232" s="14">
        <f>IF($BF$2=Alapadat!$P232,Alapadat!$R232,0)</f>
        <v>0</v>
      </c>
      <c r="BI232" s="14">
        <f t="shared" si="279"/>
        <v>0</v>
      </c>
      <c r="BJ232" s="14">
        <f t="shared" si="280"/>
        <v>0</v>
      </c>
      <c r="BK232" s="14">
        <f t="shared" si="281"/>
        <v>0</v>
      </c>
      <c r="BL232" s="14">
        <f t="shared" si="282"/>
        <v>0</v>
      </c>
      <c r="BM232" s="14">
        <f t="shared" si="283"/>
        <v>0</v>
      </c>
      <c r="BN232" s="14">
        <f t="shared" si="284"/>
        <v>0</v>
      </c>
      <c r="BP232" s="56">
        <f t="shared" si="285"/>
        <v>0</v>
      </c>
      <c r="BQ232" s="14">
        <f>Szilv($BF$2,Eredmény!$H$3,BG232)</f>
        <v>0</v>
      </c>
      <c r="BR232" s="14">
        <f t="shared" si="286"/>
        <v>0</v>
      </c>
      <c r="BS232" s="14">
        <f t="shared" si="287"/>
        <v>0</v>
      </c>
      <c r="BV232" s="14">
        <f>IF($BU$2=Alapadat!$P232,Alapadat!$Q232,0)</f>
        <v>0</v>
      </c>
      <c r="BW232" s="14">
        <f>IF($BU$2=Alapadat!$P232,Alapadat!$R232,0)</f>
        <v>0</v>
      </c>
      <c r="BX232" s="14">
        <f t="shared" si="288"/>
        <v>0</v>
      </c>
      <c r="BY232" s="14">
        <f t="shared" si="289"/>
        <v>0</v>
      </c>
      <c r="BZ232" s="14">
        <f t="shared" si="290"/>
        <v>0</v>
      </c>
      <c r="CA232" s="14">
        <f t="shared" si="291"/>
        <v>0</v>
      </c>
      <c r="CB232" s="14">
        <f t="shared" si="292"/>
        <v>0</v>
      </c>
      <c r="CC232" s="14">
        <f t="shared" si="293"/>
        <v>0</v>
      </c>
      <c r="CE232" s="56">
        <f t="shared" si="294"/>
        <v>0</v>
      </c>
      <c r="CF232" s="14">
        <f>Szilv($BU$2,Eredmény!$H$3,BV232)</f>
        <v>0</v>
      </c>
      <c r="CG232" s="14">
        <f t="shared" si="295"/>
        <v>0</v>
      </c>
      <c r="CH232" s="14">
        <f t="shared" si="296"/>
        <v>0</v>
      </c>
      <c r="CK232" s="14">
        <f>IF($CJ$2=Alapadat!$P232,Alapadat!$Q232,0)</f>
        <v>0</v>
      </c>
      <c r="CL232" s="14">
        <f>IF($CJ$2=Alapadat!$P232,Alapadat!$R232,0)</f>
        <v>0</v>
      </c>
      <c r="CM232" s="14">
        <f t="shared" si="297"/>
        <v>0</v>
      </c>
      <c r="CN232" s="14">
        <f t="shared" si="298"/>
        <v>0</v>
      </c>
      <c r="CO232" s="14">
        <f t="shared" si="299"/>
        <v>0</v>
      </c>
      <c r="CP232" s="14">
        <f t="shared" si="300"/>
        <v>0</v>
      </c>
      <c r="CQ232" s="14">
        <f t="shared" si="301"/>
        <v>0</v>
      </c>
      <c r="CR232" s="14">
        <f t="shared" si="302"/>
        <v>0</v>
      </c>
      <c r="CT232" s="56">
        <f t="shared" si="303"/>
        <v>0</v>
      </c>
      <c r="CU232" s="14">
        <f>Szilv($CJ$2,Eredmény!$H$3,CK232)</f>
        <v>0</v>
      </c>
      <c r="CV232" s="14">
        <f t="shared" si="304"/>
        <v>0</v>
      </c>
      <c r="CW232" s="14">
        <f t="shared" si="305"/>
        <v>0</v>
      </c>
      <c r="CZ232" s="14">
        <f>IF($CY$2=Alapadat!$P232,Alapadat!$Q232,0)</f>
        <v>0</v>
      </c>
      <c r="DA232" s="14">
        <f>IF($CY$2=Alapadat!$P232,Alapadat!$R232,0)</f>
        <v>0</v>
      </c>
      <c r="DB232" s="14">
        <f t="shared" si="306"/>
        <v>0</v>
      </c>
      <c r="DC232" s="14">
        <f t="shared" si="307"/>
        <v>0</v>
      </c>
      <c r="DD232" s="14">
        <f t="shared" si="308"/>
        <v>0</v>
      </c>
      <c r="DE232" s="14">
        <f t="shared" si="309"/>
        <v>0</v>
      </c>
      <c r="DF232" s="14">
        <f t="shared" si="310"/>
        <v>0</v>
      </c>
      <c r="DG232" s="14">
        <f t="shared" si="311"/>
        <v>0</v>
      </c>
      <c r="DI232" s="56">
        <f t="shared" si="312"/>
        <v>0</v>
      </c>
      <c r="DJ232" s="14">
        <f>Szilv($CY$2,Eredmény!$H$3,CZ232)</f>
        <v>0</v>
      </c>
      <c r="DK232" s="14">
        <f t="shared" si="313"/>
        <v>0</v>
      </c>
      <c r="DL232" s="14">
        <f t="shared" si="314"/>
        <v>0</v>
      </c>
      <c r="DO232" s="14">
        <f>IF($DN$2=Alapadat!$P232,Alapadat!$Q232,0)</f>
        <v>0</v>
      </c>
      <c r="DP232" s="14">
        <f>IF($DN$2=Alapadat!$P232,Alapadat!$R232,0)</f>
        <v>0</v>
      </c>
      <c r="DQ232" s="14">
        <f t="shared" si="315"/>
        <v>0</v>
      </c>
      <c r="DR232" s="14">
        <f t="shared" si="316"/>
        <v>0</v>
      </c>
      <c r="DS232" s="14">
        <f t="shared" si="317"/>
        <v>0</v>
      </c>
      <c r="DT232" s="14">
        <f t="shared" si="318"/>
        <v>0</v>
      </c>
      <c r="DU232" s="14">
        <f t="shared" si="319"/>
        <v>0</v>
      </c>
      <c r="DV232" s="14">
        <f t="shared" si="320"/>
        <v>0</v>
      </c>
      <c r="DX232" s="56">
        <f t="shared" si="321"/>
        <v>0</v>
      </c>
      <c r="DY232" s="14">
        <f>Szilv($DN$2,Eredmény!$H$3,DO232)</f>
        <v>0</v>
      </c>
      <c r="DZ232" s="14">
        <f t="shared" si="322"/>
        <v>0</v>
      </c>
      <c r="EA232" s="14">
        <f t="shared" si="323"/>
        <v>0</v>
      </c>
    </row>
    <row r="233" spans="2:131">
      <c r="B233" s="14">
        <f>IF($A$2=Alapadat!$P233,Alapadat!$Q233,0)</f>
        <v>0</v>
      </c>
      <c r="C233" s="14">
        <f>IF($A$2=Alapadat!$P233,Alapadat!$R233,0)</f>
        <v>0</v>
      </c>
      <c r="D233" s="14">
        <f t="shared" si="244"/>
        <v>0</v>
      </c>
      <c r="E233" s="14">
        <f t="shared" si="245"/>
        <v>0</v>
      </c>
      <c r="F233" s="14">
        <f t="shared" si="246"/>
        <v>0</v>
      </c>
      <c r="G233" s="14">
        <f t="shared" si="247"/>
        <v>0</v>
      </c>
      <c r="H233" s="14">
        <f t="shared" si="248"/>
        <v>0</v>
      </c>
      <c r="I233" s="14">
        <f t="shared" si="249"/>
        <v>0</v>
      </c>
      <c r="L233" s="56">
        <f t="shared" si="250"/>
        <v>0</v>
      </c>
      <c r="M233" s="14">
        <f>Szilv($A$2,Eredmény!$H$3,B233)</f>
        <v>0</v>
      </c>
      <c r="N233" s="14">
        <f t="shared" si="251"/>
        <v>0</v>
      </c>
      <c r="O233" s="14">
        <f t="shared" si="252"/>
        <v>0</v>
      </c>
      <c r="Q233" s="14">
        <f>IF($P$2=Alapadat!$P233,Alapadat!$Q233,0)</f>
        <v>0</v>
      </c>
      <c r="R233" s="14">
        <f>IF($P$2=Alapadat!$P233,Alapadat!$R233,0)</f>
        <v>0</v>
      </c>
      <c r="S233" s="14">
        <f t="shared" si="253"/>
        <v>0</v>
      </c>
      <c r="T233" s="14">
        <f t="shared" si="254"/>
        <v>0</v>
      </c>
      <c r="U233" s="14">
        <f t="shared" si="255"/>
        <v>0</v>
      </c>
      <c r="V233" s="14">
        <f t="shared" si="256"/>
        <v>0</v>
      </c>
      <c r="W233" s="14">
        <f t="shared" si="257"/>
        <v>0</v>
      </c>
      <c r="X233" s="14">
        <f t="shared" si="258"/>
        <v>0</v>
      </c>
      <c r="Z233" s="56">
        <f t="shared" si="324"/>
        <v>0</v>
      </c>
      <c r="AA233" s="14">
        <f>Szilv($P$2,Eredmény!$H$3,Q233)</f>
        <v>0</v>
      </c>
      <c r="AB233" s="14">
        <f t="shared" si="259"/>
        <v>0</v>
      </c>
      <c r="AC233" s="14">
        <f t="shared" si="260"/>
        <v>0</v>
      </c>
      <c r="AE233" s="14">
        <f>IF($AD$2=Alapadat!$P233,Alapadat!$Q233,0)</f>
        <v>0</v>
      </c>
      <c r="AF233" s="14">
        <f>IF($AD$2=Alapadat!$P233,Alapadat!$R233,0)</f>
        <v>0</v>
      </c>
      <c r="AG233" s="14">
        <f t="shared" si="261"/>
        <v>0</v>
      </c>
      <c r="AH233" s="14">
        <f t="shared" si="262"/>
        <v>0</v>
      </c>
      <c r="AI233" s="14">
        <f t="shared" si="263"/>
        <v>0</v>
      </c>
      <c r="AJ233" s="14">
        <f t="shared" si="264"/>
        <v>0</v>
      </c>
      <c r="AK233" s="14">
        <f t="shared" si="265"/>
        <v>0</v>
      </c>
      <c r="AL233" s="14">
        <f t="shared" si="266"/>
        <v>0</v>
      </c>
      <c r="AN233" s="56">
        <f t="shared" si="267"/>
        <v>0</v>
      </c>
      <c r="AO233" s="14">
        <f>Szilv($AD$2,Eredmény!$H$3,AE233)</f>
        <v>0</v>
      </c>
      <c r="AP233" s="14">
        <f t="shared" si="268"/>
        <v>0</v>
      </c>
      <c r="AQ233" s="14">
        <f t="shared" si="269"/>
        <v>0</v>
      </c>
      <c r="AS233" s="14">
        <f>IF($AR$2=Alapadat!$P233,Alapadat!$Q233,0)</f>
        <v>0</v>
      </c>
      <c r="AT233" s="14">
        <f>IF($AR$2=Alapadat!$P233,Alapadat!$R233,0)</f>
        <v>0</v>
      </c>
      <c r="AU233" s="14">
        <f t="shared" si="270"/>
        <v>0</v>
      </c>
      <c r="AV233" s="14">
        <f t="shared" si="271"/>
        <v>0</v>
      </c>
      <c r="AW233" s="14">
        <f t="shared" si="272"/>
        <v>0</v>
      </c>
      <c r="AX233" s="14">
        <f t="shared" si="273"/>
        <v>0</v>
      </c>
      <c r="AY233" s="14">
        <f t="shared" si="274"/>
        <v>0</v>
      </c>
      <c r="AZ233" s="14">
        <f t="shared" si="275"/>
        <v>0</v>
      </c>
      <c r="BB233" s="56">
        <f t="shared" si="276"/>
        <v>0</v>
      </c>
      <c r="BC233" s="14">
        <f>Szilv($AR$2,Eredmény!$H$3,AS233)</f>
        <v>0</v>
      </c>
      <c r="BD233" s="14">
        <f t="shared" si="277"/>
        <v>0</v>
      </c>
      <c r="BE233" s="14">
        <f t="shared" si="278"/>
        <v>0</v>
      </c>
      <c r="BG233" s="14">
        <f>IF($BF$2=Alapadat!$P233,Alapadat!$Q233,0)</f>
        <v>0</v>
      </c>
      <c r="BH233" s="14">
        <f>IF($BF$2=Alapadat!$P233,Alapadat!$R233,0)</f>
        <v>0</v>
      </c>
      <c r="BI233" s="14">
        <f t="shared" si="279"/>
        <v>0</v>
      </c>
      <c r="BJ233" s="14">
        <f t="shared" si="280"/>
        <v>0</v>
      </c>
      <c r="BK233" s="14">
        <f t="shared" si="281"/>
        <v>0</v>
      </c>
      <c r="BL233" s="14">
        <f t="shared" si="282"/>
        <v>0</v>
      </c>
      <c r="BM233" s="14">
        <f t="shared" si="283"/>
        <v>0</v>
      </c>
      <c r="BN233" s="14">
        <f t="shared" si="284"/>
        <v>0</v>
      </c>
      <c r="BP233" s="56">
        <f t="shared" si="285"/>
        <v>0</v>
      </c>
      <c r="BQ233" s="14">
        <f>Szilv($BF$2,Eredmény!$H$3,BG233)</f>
        <v>0</v>
      </c>
      <c r="BR233" s="14">
        <f t="shared" si="286"/>
        <v>0</v>
      </c>
      <c r="BS233" s="14">
        <f t="shared" si="287"/>
        <v>0</v>
      </c>
      <c r="BV233" s="14">
        <f>IF($BU$2=Alapadat!$P233,Alapadat!$Q233,0)</f>
        <v>0</v>
      </c>
      <c r="BW233" s="14">
        <f>IF($BU$2=Alapadat!$P233,Alapadat!$R233,0)</f>
        <v>0</v>
      </c>
      <c r="BX233" s="14">
        <f t="shared" si="288"/>
        <v>0</v>
      </c>
      <c r="BY233" s="14">
        <f t="shared" si="289"/>
        <v>0</v>
      </c>
      <c r="BZ233" s="14">
        <f t="shared" si="290"/>
        <v>0</v>
      </c>
      <c r="CA233" s="14">
        <f t="shared" si="291"/>
        <v>0</v>
      </c>
      <c r="CB233" s="14">
        <f t="shared" si="292"/>
        <v>0</v>
      </c>
      <c r="CC233" s="14">
        <f t="shared" si="293"/>
        <v>0</v>
      </c>
      <c r="CE233" s="56">
        <f t="shared" si="294"/>
        <v>0</v>
      </c>
      <c r="CF233" s="14">
        <f>Szilv($BU$2,Eredmény!$H$3,BV233)</f>
        <v>0</v>
      </c>
      <c r="CG233" s="14">
        <f t="shared" si="295"/>
        <v>0</v>
      </c>
      <c r="CH233" s="14">
        <f t="shared" si="296"/>
        <v>0</v>
      </c>
      <c r="CK233" s="14">
        <f>IF($CJ$2=Alapadat!$P233,Alapadat!$Q233,0)</f>
        <v>0</v>
      </c>
      <c r="CL233" s="14">
        <f>IF($CJ$2=Alapadat!$P233,Alapadat!$R233,0)</f>
        <v>0</v>
      </c>
      <c r="CM233" s="14">
        <f t="shared" si="297"/>
        <v>0</v>
      </c>
      <c r="CN233" s="14">
        <f t="shared" si="298"/>
        <v>0</v>
      </c>
      <c r="CO233" s="14">
        <f t="shared" si="299"/>
        <v>0</v>
      </c>
      <c r="CP233" s="14">
        <f t="shared" si="300"/>
        <v>0</v>
      </c>
      <c r="CQ233" s="14">
        <f t="shared" si="301"/>
        <v>0</v>
      </c>
      <c r="CR233" s="14">
        <f t="shared" si="302"/>
        <v>0</v>
      </c>
      <c r="CT233" s="56">
        <f t="shared" si="303"/>
        <v>0</v>
      </c>
      <c r="CU233" s="14">
        <f>Szilv($CJ$2,Eredmény!$H$3,CK233)</f>
        <v>0</v>
      </c>
      <c r="CV233" s="14">
        <f t="shared" si="304"/>
        <v>0</v>
      </c>
      <c r="CW233" s="14">
        <f t="shared" si="305"/>
        <v>0</v>
      </c>
      <c r="CZ233" s="14">
        <f>IF($CY$2=Alapadat!$P233,Alapadat!$Q233,0)</f>
        <v>0</v>
      </c>
      <c r="DA233" s="14">
        <f>IF($CY$2=Alapadat!$P233,Alapadat!$R233,0)</f>
        <v>0</v>
      </c>
      <c r="DB233" s="14">
        <f t="shared" si="306"/>
        <v>0</v>
      </c>
      <c r="DC233" s="14">
        <f t="shared" si="307"/>
        <v>0</v>
      </c>
      <c r="DD233" s="14">
        <f t="shared" si="308"/>
        <v>0</v>
      </c>
      <c r="DE233" s="14">
        <f t="shared" si="309"/>
        <v>0</v>
      </c>
      <c r="DF233" s="14">
        <f t="shared" si="310"/>
        <v>0</v>
      </c>
      <c r="DG233" s="14">
        <f t="shared" si="311"/>
        <v>0</v>
      </c>
      <c r="DI233" s="56">
        <f t="shared" si="312"/>
        <v>0</v>
      </c>
      <c r="DJ233" s="14">
        <f>Szilv($CY$2,Eredmény!$H$3,CZ233)</f>
        <v>0</v>
      </c>
      <c r="DK233" s="14">
        <f t="shared" si="313"/>
        <v>0</v>
      </c>
      <c r="DL233" s="14">
        <f t="shared" si="314"/>
        <v>0</v>
      </c>
      <c r="DO233" s="14">
        <f>IF($DN$2=Alapadat!$P233,Alapadat!$Q233,0)</f>
        <v>0</v>
      </c>
      <c r="DP233" s="14">
        <f>IF($DN$2=Alapadat!$P233,Alapadat!$R233,0)</f>
        <v>0</v>
      </c>
      <c r="DQ233" s="14">
        <f t="shared" si="315"/>
        <v>0</v>
      </c>
      <c r="DR233" s="14">
        <f t="shared" si="316"/>
        <v>0</v>
      </c>
      <c r="DS233" s="14">
        <f t="shared" si="317"/>
        <v>0</v>
      </c>
      <c r="DT233" s="14">
        <f t="shared" si="318"/>
        <v>0</v>
      </c>
      <c r="DU233" s="14">
        <f t="shared" si="319"/>
        <v>0</v>
      </c>
      <c r="DV233" s="14">
        <f t="shared" si="320"/>
        <v>0</v>
      </c>
      <c r="DX233" s="56">
        <f t="shared" si="321"/>
        <v>0</v>
      </c>
      <c r="DY233" s="14">
        <f>Szilv($DN$2,Eredmény!$H$3,DO233)</f>
        <v>0</v>
      </c>
      <c r="DZ233" s="14">
        <f t="shared" si="322"/>
        <v>0</v>
      </c>
      <c r="EA233" s="14">
        <f t="shared" si="323"/>
        <v>0</v>
      </c>
    </row>
    <row r="234" spans="2:131">
      <c r="B234" s="14">
        <f>IF($A$2=Alapadat!$P234,Alapadat!$Q234,0)</f>
        <v>0</v>
      </c>
      <c r="C234" s="14">
        <f>IF($A$2=Alapadat!$P234,Alapadat!$R234,0)</f>
        <v>0</v>
      </c>
      <c r="D234" s="14">
        <f t="shared" si="244"/>
        <v>0</v>
      </c>
      <c r="E234" s="14">
        <f t="shared" si="245"/>
        <v>0</v>
      </c>
      <c r="F234" s="14">
        <f t="shared" si="246"/>
        <v>0</v>
      </c>
      <c r="G234" s="14">
        <f t="shared" si="247"/>
        <v>0</v>
      </c>
      <c r="H234" s="14">
        <f t="shared" si="248"/>
        <v>0</v>
      </c>
      <c r="I234" s="14">
        <f t="shared" si="249"/>
        <v>0</v>
      </c>
      <c r="L234" s="56">
        <f t="shared" si="250"/>
        <v>0</v>
      </c>
      <c r="M234" s="14">
        <f>Szilv($A$2,Eredmény!$H$3,B234)</f>
        <v>0</v>
      </c>
      <c r="N234" s="14">
        <f t="shared" si="251"/>
        <v>0</v>
      </c>
      <c r="O234" s="14">
        <f t="shared" si="252"/>
        <v>0</v>
      </c>
      <c r="Q234" s="14">
        <f>IF($P$2=Alapadat!$P234,Alapadat!$Q234,0)</f>
        <v>0</v>
      </c>
      <c r="R234" s="14">
        <f>IF($P$2=Alapadat!$P234,Alapadat!$R234,0)</f>
        <v>0</v>
      </c>
      <c r="S234" s="14">
        <f t="shared" si="253"/>
        <v>0</v>
      </c>
      <c r="T234" s="14">
        <f t="shared" si="254"/>
        <v>0</v>
      </c>
      <c r="U234" s="14">
        <f t="shared" si="255"/>
        <v>0</v>
      </c>
      <c r="V234" s="14">
        <f t="shared" si="256"/>
        <v>0</v>
      </c>
      <c r="W234" s="14">
        <f t="shared" si="257"/>
        <v>0</v>
      </c>
      <c r="X234" s="14">
        <f t="shared" si="258"/>
        <v>0</v>
      </c>
      <c r="Z234" s="56">
        <f t="shared" si="324"/>
        <v>0</v>
      </c>
      <c r="AA234" s="14">
        <f>Szilv($P$2,Eredmény!$H$3,Q234)</f>
        <v>0</v>
      </c>
      <c r="AB234" s="14">
        <f t="shared" si="259"/>
        <v>0</v>
      </c>
      <c r="AC234" s="14">
        <f t="shared" si="260"/>
        <v>0</v>
      </c>
      <c r="AE234" s="14">
        <f>IF($AD$2=Alapadat!$P234,Alapadat!$Q234,0)</f>
        <v>0</v>
      </c>
      <c r="AF234" s="14">
        <f>IF($AD$2=Alapadat!$P234,Alapadat!$R234,0)</f>
        <v>0</v>
      </c>
      <c r="AG234" s="14">
        <f t="shared" si="261"/>
        <v>0</v>
      </c>
      <c r="AH234" s="14">
        <f t="shared" si="262"/>
        <v>0</v>
      </c>
      <c r="AI234" s="14">
        <f t="shared" si="263"/>
        <v>0</v>
      </c>
      <c r="AJ234" s="14">
        <f t="shared" si="264"/>
        <v>0</v>
      </c>
      <c r="AK234" s="14">
        <f t="shared" si="265"/>
        <v>0</v>
      </c>
      <c r="AL234" s="14">
        <f t="shared" si="266"/>
        <v>0</v>
      </c>
      <c r="AN234" s="56">
        <f t="shared" si="267"/>
        <v>0</v>
      </c>
      <c r="AO234" s="14">
        <f>Szilv($AD$2,Eredmény!$H$3,AE234)</f>
        <v>0</v>
      </c>
      <c r="AP234" s="14">
        <f t="shared" si="268"/>
        <v>0</v>
      </c>
      <c r="AQ234" s="14">
        <f t="shared" si="269"/>
        <v>0</v>
      </c>
      <c r="AS234" s="14">
        <f>IF($AR$2=Alapadat!$P234,Alapadat!$Q234,0)</f>
        <v>0</v>
      </c>
      <c r="AT234" s="14">
        <f>IF($AR$2=Alapadat!$P234,Alapadat!$R234,0)</f>
        <v>0</v>
      </c>
      <c r="AU234" s="14">
        <f t="shared" si="270"/>
        <v>0</v>
      </c>
      <c r="AV234" s="14">
        <f t="shared" si="271"/>
        <v>0</v>
      </c>
      <c r="AW234" s="14">
        <f t="shared" si="272"/>
        <v>0</v>
      </c>
      <c r="AX234" s="14">
        <f t="shared" si="273"/>
        <v>0</v>
      </c>
      <c r="AY234" s="14">
        <f t="shared" si="274"/>
        <v>0</v>
      </c>
      <c r="AZ234" s="14">
        <f t="shared" si="275"/>
        <v>0</v>
      </c>
      <c r="BB234" s="56">
        <f t="shared" si="276"/>
        <v>0</v>
      </c>
      <c r="BC234" s="14">
        <f>Szilv($AR$2,Eredmény!$H$3,AS234)</f>
        <v>0</v>
      </c>
      <c r="BD234" s="14">
        <f t="shared" si="277"/>
        <v>0</v>
      </c>
      <c r="BE234" s="14">
        <f t="shared" si="278"/>
        <v>0</v>
      </c>
      <c r="BG234" s="14">
        <f>IF($BF$2=Alapadat!$P234,Alapadat!$Q234,0)</f>
        <v>0</v>
      </c>
      <c r="BH234" s="14">
        <f>IF($BF$2=Alapadat!$P234,Alapadat!$R234,0)</f>
        <v>0</v>
      </c>
      <c r="BI234" s="14">
        <f t="shared" si="279"/>
        <v>0</v>
      </c>
      <c r="BJ234" s="14">
        <f t="shared" si="280"/>
        <v>0</v>
      </c>
      <c r="BK234" s="14">
        <f t="shared" si="281"/>
        <v>0</v>
      </c>
      <c r="BL234" s="14">
        <f t="shared" si="282"/>
        <v>0</v>
      </c>
      <c r="BM234" s="14">
        <f t="shared" si="283"/>
        <v>0</v>
      </c>
      <c r="BN234" s="14">
        <f t="shared" si="284"/>
        <v>0</v>
      </c>
      <c r="BP234" s="56">
        <f t="shared" si="285"/>
        <v>0</v>
      </c>
      <c r="BQ234" s="14">
        <f>Szilv($BF$2,Eredmény!$H$3,BG234)</f>
        <v>0</v>
      </c>
      <c r="BR234" s="14">
        <f t="shared" si="286"/>
        <v>0</v>
      </c>
      <c r="BS234" s="14">
        <f t="shared" si="287"/>
        <v>0</v>
      </c>
      <c r="BV234" s="14">
        <f>IF($BU$2=Alapadat!$P234,Alapadat!$Q234,0)</f>
        <v>0</v>
      </c>
      <c r="BW234" s="14">
        <f>IF($BU$2=Alapadat!$P234,Alapadat!$R234,0)</f>
        <v>0</v>
      </c>
      <c r="BX234" s="14">
        <f t="shared" si="288"/>
        <v>0</v>
      </c>
      <c r="BY234" s="14">
        <f t="shared" si="289"/>
        <v>0</v>
      </c>
      <c r="BZ234" s="14">
        <f t="shared" si="290"/>
        <v>0</v>
      </c>
      <c r="CA234" s="14">
        <f t="shared" si="291"/>
        <v>0</v>
      </c>
      <c r="CB234" s="14">
        <f t="shared" si="292"/>
        <v>0</v>
      </c>
      <c r="CC234" s="14">
        <f t="shared" si="293"/>
        <v>0</v>
      </c>
      <c r="CE234" s="56">
        <f t="shared" si="294"/>
        <v>0</v>
      </c>
      <c r="CF234" s="14">
        <f>Szilv($BU$2,Eredmény!$H$3,BV234)</f>
        <v>0</v>
      </c>
      <c r="CG234" s="14">
        <f t="shared" si="295"/>
        <v>0</v>
      </c>
      <c r="CH234" s="14">
        <f t="shared" si="296"/>
        <v>0</v>
      </c>
      <c r="CK234" s="14">
        <f>IF($CJ$2=Alapadat!$P234,Alapadat!$Q234,0)</f>
        <v>0</v>
      </c>
      <c r="CL234" s="14">
        <f>IF($CJ$2=Alapadat!$P234,Alapadat!$R234,0)</f>
        <v>0</v>
      </c>
      <c r="CM234" s="14">
        <f t="shared" si="297"/>
        <v>0</v>
      </c>
      <c r="CN234" s="14">
        <f t="shared" si="298"/>
        <v>0</v>
      </c>
      <c r="CO234" s="14">
        <f t="shared" si="299"/>
        <v>0</v>
      </c>
      <c r="CP234" s="14">
        <f t="shared" si="300"/>
        <v>0</v>
      </c>
      <c r="CQ234" s="14">
        <f t="shared" si="301"/>
        <v>0</v>
      </c>
      <c r="CR234" s="14">
        <f t="shared" si="302"/>
        <v>0</v>
      </c>
      <c r="CT234" s="56">
        <f t="shared" si="303"/>
        <v>0</v>
      </c>
      <c r="CU234" s="14">
        <f>Szilv($CJ$2,Eredmény!$H$3,CK234)</f>
        <v>0</v>
      </c>
      <c r="CV234" s="14">
        <f t="shared" si="304"/>
        <v>0</v>
      </c>
      <c r="CW234" s="14">
        <f t="shared" si="305"/>
        <v>0</v>
      </c>
      <c r="CZ234" s="14">
        <f>IF($CY$2=Alapadat!$P234,Alapadat!$Q234,0)</f>
        <v>0</v>
      </c>
      <c r="DA234" s="14">
        <f>IF($CY$2=Alapadat!$P234,Alapadat!$R234,0)</f>
        <v>0</v>
      </c>
      <c r="DB234" s="14">
        <f t="shared" si="306"/>
        <v>0</v>
      </c>
      <c r="DC234" s="14">
        <f t="shared" si="307"/>
        <v>0</v>
      </c>
      <c r="DD234" s="14">
        <f t="shared" si="308"/>
        <v>0</v>
      </c>
      <c r="DE234" s="14">
        <f t="shared" si="309"/>
        <v>0</v>
      </c>
      <c r="DF234" s="14">
        <f t="shared" si="310"/>
        <v>0</v>
      </c>
      <c r="DG234" s="14">
        <f t="shared" si="311"/>
        <v>0</v>
      </c>
      <c r="DI234" s="56">
        <f t="shared" si="312"/>
        <v>0</v>
      </c>
      <c r="DJ234" s="14">
        <f>Szilv($CY$2,Eredmény!$H$3,CZ234)</f>
        <v>0</v>
      </c>
      <c r="DK234" s="14">
        <f t="shared" si="313"/>
        <v>0</v>
      </c>
      <c r="DL234" s="14">
        <f t="shared" si="314"/>
        <v>0</v>
      </c>
      <c r="DO234" s="14">
        <f>IF($DN$2=Alapadat!$P234,Alapadat!$Q234,0)</f>
        <v>0</v>
      </c>
      <c r="DP234" s="14">
        <f>IF($DN$2=Alapadat!$P234,Alapadat!$R234,0)</f>
        <v>0</v>
      </c>
      <c r="DQ234" s="14">
        <f t="shared" si="315"/>
        <v>0</v>
      </c>
      <c r="DR234" s="14">
        <f t="shared" si="316"/>
        <v>0</v>
      </c>
      <c r="DS234" s="14">
        <f t="shared" si="317"/>
        <v>0</v>
      </c>
      <c r="DT234" s="14">
        <f t="shared" si="318"/>
        <v>0</v>
      </c>
      <c r="DU234" s="14">
        <f t="shared" si="319"/>
        <v>0</v>
      </c>
      <c r="DV234" s="14">
        <f t="shared" si="320"/>
        <v>0</v>
      </c>
      <c r="DX234" s="56">
        <f t="shared" si="321"/>
        <v>0</v>
      </c>
      <c r="DY234" s="14">
        <f>Szilv($DN$2,Eredmény!$H$3,DO234)</f>
        <v>0</v>
      </c>
      <c r="DZ234" s="14">
        <f t="shared" si="322"/>
        <v>0</v>
      </c>
      <c r="EA234" s="14">
        <f t="shared" si="323"/>
        <v>0</v>
      </c>
    </row>
    <row r="235" spans="2:131">
      <c r="B235" s="14">
        <f>IF($A$2=Alapadat!$P235,Alapadat!$Q235,0)</f>
        <v>0</v>
      </c>
      <c r="C235" s="14">
        <f>IF($A$2=Alapadat!$P235,Alapadat!$R235,0)</f>
        <v>0</v>
      </c>
      <c r="D235" s="14">
        <f t="shared" si="244"/>
        <v>0</v>
      </c>
      <c r="E235" s="14">
        <f t="shared" si="245"/>
        <v>0</v>
      </c>
      <c r="F235" s="14">
        <f t="shared" si="246"/>
        <v>0</v>
      </c>
      <c r="G235" s="14">
        <f t="shared" si="247"/>
        <v>0</v>
      </c>
      <c r="H235" s="14">
        <f t="shared" si="248"/>
        <v>0</v>
      </c>
      <c r="I235" s="14">
        <f t="shared" si="249"/>
        <v>0</v>
      </c>
      <c r="L235" s="56">
        <f t="shared" si="250"/>
        <v>0</v>
      </c>
      <c r="M235" s="14">
        <f>Szilv($A$2,Eredmény!$H$3,B235)</f>
        <v>0</v>
      </c>
      <c r="N235" s="14">
        <f t="shared" si="251"/>
        <v>0</v>
      </c>
      <c r="O235" s="14">
        <f t="shared" si="252"/>
        <v>0</v>
      </c>
      <c r="Q235" s="14">
        <f>IF($P$2=Alapadat!$P235,Alapadat!$Q235,0)</f>
        <v>0</v>
      </c>
      <c r="R235" s="14">
        <f>IF($P$2=Alapadat!$P235,Alapadat!$R235,0)</f>
        <v>0</v>
      </c>
      <c r="S235" s="14">
        <f t="shared" si="253"/>
        <v>0</v>
      </c>
      <c r="T235" s="14">
        <f t="shared" si="254"/>
        <v>0</v>
      </c>
      <c r="U235" s="14">
        <f t="shared" si="255"/>
        <v>0</v>
      </c>
      <c r="V235" s="14">
        <f t="shared" si="256"/>
        <v>0</v>
      </c>
      <c r="W235" s="14">
        <f t="shared" si="257"/>
        <v>0</v>
      </c>
      <c r="X235" s="14">
        <f t="shared" si="258"/>
        <v>0</v>
      </c>
      <c r="Z235" s="56">
        <f t="shared" si="324"/>
        <v>0</v>
      </c>
      <c r="AA235" s="14">
        <f>Szilv($P$2,Eredmény!$H$3,Q235)</f>
        <v>0</v>
      </c>
      <c r="AB235" s="14">
        <f t="shared" si="259"/>
        <v>0</v>
      </c>
      <c r="AC235" s="14">
        <f t="shared" si="260"/>
        <v>0</v>
      </c>
      <c r="AE235" s="14">
        <f>IF($AD$2=Alapadat!$P235,Alapadat!$Q235,0)</f>
        <v>0</v>
      </c>
      <c r="AF235" s="14">
        <f>IF($AD$2=Alapadat!$P235,Alapadat!$R235,0)</f>
        <v>0</v>
      </c>
      <c r="AG235" s="14">
        <f t="shared" si="261"/>
        <v>0</v>
      </c>
      <c r="AH235" s="14">
        <f t="shared" si="262"/>
        <v>0</v>
      </c>
      <c r="AI235" s="14">
        <f t="shared" si="263"/>
        <v>0</v>
      </c>
      <c r="AJ235" s="14">
        <f t="shared" si="264"/>
        <v>0</v>
      </c>
      <c r="AK235" s="14">
        <f t="shared" si="265"/>
        <v>0</v>
      </c>
      <c r="AL235" s="14">
        <f t="shared" si="266"/>
        <v>0</v>
      </c>
      <c r="AN235" s="56">
        <f t="shared" si="267"/>
        <v>0</v>
      </c>
      <c r="AO235" s="14">
        <f>Szilv($AD$2,Eredmény!$H$3,AE235)</f>
        <v>0</v>
      </c>
      <c r="AP235" s="14">
        <f t="shared" si="268"/>
        <v>0</v>
      </c>
      <c r="AQ235" s="14">
        <f t="shared" si="269"/>
        <v>0</v>
      </c>
      <c r="AS235" s="14">
        <f>IF($AR$2=Alapadat!$P235,Alapadat!$Q235,0)</f>
        <v>0</v>
      </c>
      <c r="AT235" s="14">
        <f>IF($AR$2=Alapadat!$P235,Alapadat!$R235,0)</f>
        <v>0</v>
      </c>
      <c r="AU235" s="14">
        <f t="shared" si="270"/>
        <v>0</v>
      </c>
      <c r="AV235" s="14">
        <f t="shared" si="271"/>
        <v>0</v>
      </c>
      <c r="AW235" s="14">
        <f t="shared" si="272"/>
        <v>0</v>
      </c>
      <c r="AX235" s="14">
        <f t="shared" si="273"/>
        <v>0</v>
      </c>
      <c r="AY235" s="14">
        <f t="shared" si="274"/>
        <v>0</v>
      </c>
      <c r="AZ235" s="14">
        <f t="shared" si="275"/>
        <v>0</v>
      </c>
      <c r="BB235" s="56">
        <f t="shared" si="276"/>
        <v>0</v>
      </c>
      <c r="BC235" s="14">
        <f>Szilv($AR$2,Eredmény!$H$3,AS235)</f>
        <v>0</v>
      </c>
      <c r="BD235" s="14">
        <f t="shared" si="277"/>
        <v>0</v>
      </c>
      <c r="BE235" s="14">
        <f t="shared" si="278"/>
        <v>0</v>
      </c>
      <c r="BG235" s="14">
        <f>IF($BF$2=Alapadat!$P235,Alapadat!$Q235,0)</f>
        <v>0</v>
      </c>
      <c r="BH235" s="14">
        <f>IF($BF$2=Alapadat!$P235,Alapadat!$R235,0)</f>
        <v>0</v>
      </c>
      <c r="BI235" s="14">
        <f t="shared" si="279"/>
        <v>0</v>
      </c>
      <c r="BJ235" s="14">
        <f t="shared" si="280"/>
        <v>0</v>
      </c>
      <c r="BK235" s="14">
        <f t="shared" si="281"/>
        <v>0</v>
      </c>
      <c r="BL235" s="14">
        <f t="shared" si="282"/>
        <v>0</v>
      </c>
      <c r="BM235" s="14">
        <f t="shared" si="283"/>
        <v>0</v>
      </c>
      <c r="BN235" s="14">
        <f t="shared" si="284"/>
        <v>0</v>
      </c>
      <c r="BP235" s="56">
        <f t="shared" si="285"/>
        <v>0</v>
      </c>
      <c r="BQ235" s="14">
        <f>Szilv($BF$2,Eredmény!$H$3,BG235)</f>
        <v>0</v>
      </c>
      <c r="BR235" s="14">
        <f t="shared" si="286"/>
        <v>0</v>
      </c>
      <c r="BS235" s="14">
        <f t="shared" si="287"/>
        <v>0</v>
      </c>
      <c r="BV235" s="14">
        <f>IF($BU$2=Alapadat!$P235,Alapadat!$Q235,0)</f>
        <v>0</v>
      </c>
      <c r="BW235" s="14">
        <f>IF($BU$2=Alapadat!$P235,Alapadat!$R235,0)</f>
        <v>0</v>
      </c>
      <c r="BX235" s="14">
        <f t="shared" si="288"/>
        <v>0</v>
      </c>
      <c r="BY235" s="14">
        <f t="shared" si="289"/>
        <v>0</v>
      </c>
      <c r="BZ235" s="14">
        <f t="shared" si="290"/>
        <v>0</v>
      </c>
      <c r="CA235" s="14">
        <f t="shared" si="291"/>
        <v>0</v>
      </c>
      <c r="CB235" s="14">
        <f t="shared" si="292"/>
        <v>0</v>
      </c>
      <c r="CC235" s="14">
        <f t="shared" si="293"/>
        <v>0</v>
      </c>
      <c r="CE235" s="56">
        <f t="shared" si="294"/>
        <v>0</v>
      </c>
      <c r="CF235" s="14">
        <f>Szilv($BU$2,Eredmény!$H$3,BV235)</f>
        <v>0</v>
      </c>
      <c r="CG235" s="14">
        <f t="shared" si="295"/>
        <v>0</v>
      </c>
      <c r="CH235" s="14">
        <f t="shared" si="296"/>
        <v>0</v>
      </c>
      <c r="CK235" s="14">
        <f>IF($CJ$2=Alapadat!$P235,Alapadat!$Q235,0)</f>
        <v>0</v>
      </c>
      <c r="CL235" s="14">
        <f>IF($CJ$2=Alapadat!$P235,Alapadat!$R235,0)</f>
        <v>0</v>
      </c>
      <c r="CM235" s="14">
        <f t="shared" si="297"/>
        <v>0</v>
      </c>
      <c r="CN235" s="14">
        <f t="shared" si="298"/>
        <v>0</v>
      </c>
      <c r="CO235" s="14">
        <f t="shared" si="299"/>
        <v>0</v>
      </c>
      <c r="CP235" s="14">
        <f t="shared" si="300"/>
        <v>0</v>
      </c>
      <c r="CQ235" s="14">
        <f t="shared" si="301"/>
        <v>0</v>
      </c>
      <c r="CR235" s="14">
        <f t="shared" si="302"/>
        <v>0</v>
      </c>
      <c r="CT235" s="56">
        <f t="shared" si="303"/>
        <v>0</v>
      </c>
      <c r="CU235" s="14">
        <f>Szilv($CJ$2,Eredmény!$H$3,CK235)</f>
        <v>0</v>
      </c>
      <c r="CV235" s="14">
        <f t="shared" si="304"/>
        <v>0</v>
      </c>
      <c r="CW235" s="14">
        <f t="shared" si="305"/>
        <v>0</v>
      </c>
      <c r="CZ235" s="14">
        <f>IF($CY$2=Alapadat!$P235,Alapadat!$Q235,0)</f>
        <v>0</v>
      </c>
      <c r="DA235" s="14">
        <f>IF($CY$2=Alapadat!$P235,Alapadat!$R235,0)</f>
        <v>0</v>
      </c>
      <c r="DB235" s="14">
        <f t="shared" si="306"/>
        <v>0</v>
      </c>
      <c r="DC235" s="14">
        <f t="shared" si="307"/>
        <v>0</v>
      </c>
      <c r="DD235" s="14">
        <f t="shared" si="308"/>
        <v>0</v>
      </c>
      <c r="DE235" s="14">
        <f t="shared" si="309"/>
        <v>0</v>
      </c>
      <c r="DF235" s="14">
        <f t="shared" si="310"/>
        <v>0</v>
      </c>
      <c r="DG235" s="14">
        <f t="shared" si="311"/>
        <v>0</v>
      </c>
      <c r="DI235" s="56">
        <f t="shared" si="312"/>
        <v>0</v>
      </c>
      <c r="DJ235" s="14">
        <f>Szilv($CY$2,Eredmény!$H$3,CZ235)</f>
        <v>0</v>
      </c>
      <c r="DK235" s="14">
        <f t="shared" si="313"/>
        <v>0</v>
      </c>
      <c r="DL235" s="14">
        <f t="shared" si="314"/>
        <v>0</v>
      </c>
      <c r="DO235" s="14">
        <f>IF($DN$2=Alapadat!$P235,Alapadat!$Q235,0)</f>
        <v>0</v>
      </c>
      <c r="DP235" s="14">
        <f>IF($DN$2=Alapadat!$P235,Alapadat!$R235,0)</f>
        <v>0</v>
      </c>
      <c r="DQ235" s="14">
        <f t="shared" si="315"/>
        <v>0</v>
      </c>
      <c r="DR235" s="14">
        <f t="shared" si="316"/>
        <v>0</v>
      </c>
      <c r="DS235" s="14">
        <f t="shared" si="317"/>
        <v>0</v>
      </c>
      <c r="DT235" s="14">
        <f t="shared" si="318"/>
        <v>0</v>
      </c>
      <c r="DU235" s="14">
        <f t="shared" si="319"/>
        <v>0</v>
      </c>
      <c r="DV235" s="14">
        <f t="shared" si="320"/>
        <v>0</v>
      </c>
      <c r="DX235" s="56">
        <f t="shared" si="321"/>
        <v>0</v>
      </c>
      <c r="DY235" s="14">
        <f>Szilv($DN$2,Eredmény!$H$3,DO235)</f>
        <v>0</v>
      </c>
      <c r="DZ235" s="14">
        <f t="shared" si="322"/>
        <v>0</v>
      </c>
      <c r="EA235" s="14">
        <f t="shared" si="323"/>
        <v>0</v>
      </c>
    </row>
    <row r="236" spans="2:131">
      <c r="B236" s="14">
        <f>IF($A$2=Alapadat!$P236,Alapadat!$Q236,0)</f>
        <v>0</v>
      </c>
      <c r="C236" s="14">
        <f>IF($A$2=Alapadat!$P236,Alapadat!$R236,0)</f>
        <v>0</v>
      </c>
      <c r="D236" s="14">
        <f t="shared" si="244"/>
        <v>0</v>
      </c>
      <c r="E236" s="14">
        <f t="shared" si="245"/>
        <v>0</v>
      </c>
      <c r="F236" s="14">
        <f t="shared" si="246"/>
        <v>0</v>
      </c>
      <c r="G236" s="14">
        <f t="shared" si="247"/>
        <v>0</v>
      </c>
      <c r="H236" s="14">
        <f t="shared" si="248"/>
        <v>0</v>
      </c>
      <c r="I236" s="14">
        <f t="shared" si="249"/>
        <v>0</v>
      </c>
      <c r="L236" s="56">
        <f t="shared" si="250"/>
        <v>0</v>
      </c>
      <c r="M236" s="14">
        <f>Szilv($A$2,Eredmény!$H$3,B236)</f>
        <v>0</v>
      </c>
      <c r="N236" s="14">
        <f t="shared" si="251"/>
        <v>0</v>
      </c>
      <c r="O236" s="14">
        <f t="shared" si="252"/>
        <v>0</v>
      </c>
      <c r="Q236" s="14">
        <f>IF($P$2=Alapadat!$P236,Alapadat!$Q236,0)</f>
        <v>0</v>
      </c>
      <c r="R236" s="14">
        <f>IF($P$2=Alapadat!$P236,Alapadat!$R236,0)</f>
        <v>0</v>
      </c>
      <c r="S236" s="14">
        <f t="shared" si="253"/>
        <v>0</v>
      </c>
      <c r="T236" s="14">
        <f t="shared" si="254"/>
        <v>0</v>
      </c>
      <c r="U236" s="14">
        <f t="shared" si="255"/>
        <v>0</v>
      </c>
      <c r="V236" s="14">
        <f t="shared" si="256"/>
        <v>0</v>
      </c>
      <c r="W236" s="14">
        <f t="shared" si="257"/>
        <v>0</v>
      </c>
      <c r="X236" s="14">
        <f t="shared" si="258"/>
        <v>0</v>
      </c>
      <c r="Z236" s="56">
        <f t="shared" si="324"/>
        <v>0</v>
      </c>
      <c r="AA236" s="14">
        <f>Szilv($P$2,Eredmény!$H$3,Q236)</f>
        <v>0</v>
      </c>
      <c r="AB236" s="14">
        <f t="shared" si="259"/>
        <v>0</v>
      </c>
      <c r="AC236" s="14">
        <f t="shared" si="260"/>
        <v>0</v>
      </c>
      <c r="AE236" s="14">
        <f>IF($AD$2=Alapadat!$P236,Alapadat!$Q236,0)</f>
        <v>0</v>
      </c>
      <c r="AF236" s="14">
        <f>IF($AD$2=Alapadat!$P236,Alapadat!$R236,0)</f>
        <v>0</v>
      </c>
      <c r="AG236" s="14">
        <f t="shared" si="261"/>
        <v>0</v>
      </c>
      <c r="AH236" s="14">
        <f t="shared" si="262"/>
        <v>0</v>
      </c>
      <c r="AI236" s="14">
        <f t="shared" si="263"/>
        <v>0</v>
      </c>
      <c r="AJ236" s="14">
        <f t="shared" si="264"/>
        <v>0</v>
      </c>
      <c r="AK236" s="14">
        <f t="shared" si="265"/>
        <v>0</v>
      </c>
      <c r="AL236" s="14">
        <f t="shared" si="266"/>
        <v>0</v>
      </c>
      <c r="AN236" s="56">
        <f t="shared" si="267"/>
        <v>0</v>
      </c>
      <c r="AO236" s="14">
        <f>Szilv($AD$2,Eredmény!$H$3,AE236)</f>
        <v>0</v>
      </c>
      <c r="AP236" s="14">
        <f t="shared" si="268"/>
        <v>0</v>
      </c>
      <c r="AQ236" s="14">
        <f t="shared" si="269"/>
        <v>0</v>
      </c>
      <c r="AS236" s="14">
        <f>IF($AR$2=Alapadat!$P236,Alapadat!$Q236,0)</f>
        <v>0</v>
      </c>
      <c r="AT236" s="14">
        <f>IF($AR$2=Alapadat!$P236,Alapadat!$R236,0)</f>
        <v>0</v>
      </c>
      <c r="AU236" s="14">
        <f t="shared" si="270"/>
        <v>0</v>
      </c>
      <c r="AV236" s="14">
        <f t="shared" si="271"/>
        <v>0</v>
      </c>
      <c r="AW236" s="14">
        <f t="shared" si="272"/>
        <v>0</v>
      </c>
      <c r="AX236" s="14">
        <f t="shared" si="273"/>
        <v>0</v>
      </c>
      <c r="AY236" s="14">
        <f t="shared" si="274"/>
        <v>0</v>
      </c>
      <c r="AZ236" s="14">
        <f t="shared" si="275"/>
        <v>0</v>
      </c>
      <c r="BB236" s="56">
        <f t="shared" si="276"/>
        <v>0</v>
      </c>
      <c r="BC236" s="14">
        <f>Szilv($AR$2,Eredmény!$H$3,AS236)</f>
        <v>0</v>
      </c>
      <c r="BD236" s="14">
        <f t="shared" si="277"/>
        <v>0</v>
      </c>
      <c r="BE236" s="14">
        <f t="shared" si="278"/>
        <v>0</v>
      </c>
      <c r="BG236" s="14">
        <f>IF($BF$2=Alapadat!$P236,Alapadat!$Q236,0)</f>
        <v>0</v>
      </c>
      <c r="BH236" s="14">
        <f>IF($BF$2=Alapadat!$P236,Alapadat!$R236,0)</f>
        <v>0</v>
      </c>
      <c r="BI236" s="14">
        <f t="shared" si="279"/>
        <v>0</v>
      </c>
      <c r="BJ236" s="14">
        <f t="shared" si="280"/>
        <v>0</v>
      </c>
      <c r="BK236" s="14">
        <f t="shared" si="281"/>
        <v>0</v>
      </c>
      <c r="BL236" s="14">
        <f t="shared" si="282"/>
        <v>0</v>
      </c>
      <c r="BM236" s="14">
        <f t="shared" si="283"/>
        <v>0</v>
      </c>
      <c r="BN236" s="14">
        <f t="shared" si="284"/>
        <v>0</v>
      </c>
      <c r="BP236" s="56">
        <f t="shared" si="285"/>
        <v>0</v>
      </c>
      <c r="BQ236" s="14">
        <f>Szilv($BF$2,Eredmény!$H$3,BG236)</f>
        <v>0</v>
      </c>
      <c r="BR236" s="14">
        <f t="shared" si="286"/>
        <v>0</v>
      </c>
      <c r="BS236" s="14">
        <f t="shared" si="287"/>
        <v>0</v>
      </c>
      <c r="BV236" s="14">
        <f>IF($BU$2=Alapadat!$P236,Alapadat!$Q236,0)</f>
        <v>0</v>
      </c>
      <c r="BW236" s="14">
        <f>IF($BU$2=Alapadat!$P236,Alapadat!$R236,0)</f>
        <v>0</v>
      </c>
      <c r="BX236" s="14">
        <f t="shared" si="288"/>
        <v>0</v>
      </c>
      <c r="BY236" s="14">
        <f t="shared" si="289"/>
        <v>0</v>
      </c>
      <c r="BZ236" s="14">
        <f t="shared" si="290"/>
        <v>0</v>
      </c>
      <c r="CA236" s="14">
        <f t="shared" si="291"/>
        <v>0</v>
      </c>
      <c r="CB236" s="14">
        <f t="shared" si="292"/>
        <v>0</v>
      </c>
      <c r="CC236" s="14">
        <f t="shared" si="293"/>
        <v>0</v>
      </c>
      <c r="CE236" s="56">
        <f t="shared" si="294"/>
        <v>0</v>
      </c>
      <c r="CF236" s="14">
        <f>Szilv($BU$2,Eredmény!$H$3,BV236)</f>
        <v>0</v>
      </c>
      <c r="CG236" s="14">
        <f t="shared" si="295"/>
        <v>0</v>
      </c>
      <c r="CH236" s="14">
        <f t="shared" si="296"/>
        <v>0</v>
      </c>
      <c r="CK236" s="14">
        <f>IF($CJ$2=Alapadat!$P236,Alapadat!$Q236,0)</f>
        <v>0</v>
      </c>
      <c r="CL236" s="14">
        <f>IF($CJ$2=Alapadat!$P236,Alapadat!$R236,0)</f>
        <v>0</v>
      </c>
      <c r="CM236" s="14">
        <f t="shared" si="297"/>
        <v>0</v>
      </c>
      <c r="CN236" s="14">
        <f t="shared" si="298"/>
        <v>0</v>
      </c>
      <c r="CO236" s="14">
        <f t="shared" si="299"/>
        <v>0</v>
      </c>
      <c r="CP236" s="14">
        <f t="shared" si="300"/>
        <v>0</v>
      </c>
      <c r="CQ236" s="14">
        <f t="shared" si="301"/>
        <v>0</v>
      </c>
      <c r="CR236" s="14">
        <f t="shared" si="302"/>
        <v>0</v>
      </c>
      <c r="CT236" s="56">
        <f t="shared" si="303"/>
        <v>0</v>
      </c>
      <c r="CU236" s="14">
        <f>Szilv($CJ$2,Eredmény!$H$3,CK236)</f>
        <v>0</v>
      </c>
      <c r="CV236" s="14">
        <f t="shared" si="304"/>
        <v>0</v>
      </c>
      <c r="CW236" s="14">
        <f t="shared" si="305"/>
        <v>0</v>
      </c>
      <c r="CZ236" s="14">
        <f>IF($CY$2=Alapadat!$P236,Alapadat!$Q236,0)</f>
        <v>0</v>
      </c>
      <c r="DA236" s="14">
        <f>IF($CY$2=Alapadat!$P236,Alapadat!$R236,0)</f>
        <v>0</v>
      </c>
      <c r="DB236" s="14">
        <f t="shared" si="306"/>
        <v>0</v>
      </c>
      <c r="DC236" s="14">
        <f t="shared" si="307"/>
        <v>0</v>
      </c>
      <c r="DD236" s="14">
        <f t="shared" si="308"/>
        <v>0</v>
      </c>
      <c r="DE236" s="14">
        <f t="shared" si="309"/>
        <v>0</v>
      </c>
      <c r="DF236" s="14">
        <f t="shared" si="310"/>
        <v>0</v>
      </c>
      <c r="DG236" s="14">
        <f t="shared" si="311"/>
        <v>0</v>
      </c>
      <c r="DI236" s="56">
        <f t="shared" si="312"/>
        <v>0</v>
      </c>
      <c r="DJ236" s="14">
        <f>Szilv($CY$2,Eredmény!$H$3,CZ236)</f>
        <v>0</v>
      </c>
      <c r="DK236" s="14">
        <f t="shared" si="313"/>
        <v>0</v>
      </c>
      <c r="DL236" s="14">
        <f t="shared" si="314"/>
        <v>0</v>
      </c>
      <c r="DO236" s="14">
        <f>IF($DN$2=Alapadat!$P236,Alapadat!$Q236,0)</f>
        <v>0</v>
      </c>
      <c r="DP236" s="14">
        <f>IF($DN$2=Alapadat!$P236,Alapadat!$R236,0)</f>
        <v>0</v>
      </c>
      <c r="DQ236" s="14">
        <f t="shared" si="315"/>
        <v>0</v>
      </c>
      <c r="DR236" s="14">
        <f t="shared" si="316"/>
        <v>0</v>
      </c>
      <c r="DS236" s="14">
        <f t="shared" si="317"/>
        <v>0</v>
      </c>
      <c r="DT236" s="14">
        <f t="shared" si="318"/>
        <v>0</v>
      </c>
      <c r="DU236" s="14">
        <f t="shared" si="319"/>
        <v>0</v>
      </c>
      <c r="DV236" s="14">
        <f t="shared" si="320"/>
        <v>0</v>
      </c>
      <c r="DX236" s="56">
        <f t="shared" si="321"/>
        <v>0</v>
      </c>
      <c r="DY236" s="14">
        <f>Szilv($DN$2,Eredmény!$H$3,DO236)</f>
        <v>0</v>
      </c>
      <c r="DZ236" s="14">
        <f t="shared" si="322"/>
        <v>0</v>
      </c>
      <c r="EA236" s="14">
        <f t="shared" si="323"/>
        <v>0</v>
      </c>
    </row>
    <row r="237" spans="2:131">
      <c r="B237" s="14">
        <f>IF($A$2=Alapadat!$P237,Alapadat!$Q237,0)</f>
        <v>0</v>
      </c>
      <c r="C237" s="14">
        <f>IF($A$2=Alapadat!$P237,Alapadat!$R237,0)</f>
        <v>0</v>
      </c>
      <c r="D237" s="14">
        <f t="shared" si="244"/>
        <v>0</v>
      </c>
      <c r="E237" s="14">
        <f t="shared" si="245"/>
        <v>0</v>
      </c>
      <c r="F237" s="14">
        <f t="shared" si="246"/>
        <v>0</v>
      </c>
      <c r="G237" s="14">
        <f t="shared" si="247"/>
        <v>0</v>
      </c>
      <c r="H237" s="14">
        <f t="shared" si="248"/>
        <v>0</v>
      </c>
      <c r="I237" s="14">
        <f t="shared" si="249"/>
        <v>0</v>
      </c>
      <c r="L237" s="56">
        <f t="shared" si="250"/>
        <v>0</v>
      </c>
      <c r="M237" s="14">
        <f>Szilv($A$2,Eredmény!$H$3,B237)</f>
        <v>0</v>
      </c>
      <c r="N237" s="14">
        <f t="shared" si="251"/>
        <v>0</v>
      </c>
      <c r="O237" s="14">
        <f t="shared" si="252"/>
        <v>0</v>
      </c>
      <c r="Q237" s="14">
        <f>IF($P$2=Alapadat!$P237,Alapadat!$Q237,0)</f>
        <v>0</v>
      </c>
      <c r="R237" s="14">
        <f>IF($P$2=Alapadat!$P237,Alapadat!$R237,0)</f>
        <v>0</v>
      </c>
      <c r="S237" s="14">
        <f t="shared" si="253"/>
        <v>0</v>
      </c>
      <c r="T237" s="14">
        <f t="shared" si="254"/>
        <v>0</v>
      </c>
      <c r="U237" s="14">
        <f t="shared" si="255"/>
        <v>0</v>
      </c>
      <c r="V237" s="14">
        <f t="shared" si="256"/>
        <v>0</v>
      </c>
      <c r="W237" s="14">
        <f t="shared" si="257"/>
        <v>0</v>
      </c>
      <c r="X237" s="14">
        <f t="shared" si="258"/>
        <v>0</v>
      </c>
      <c r="Z237" s="56">
        <f t="shared" si="324"/>
        <v>0</v>
      </c>
      <c r="AA237" s="14">
        <f>Szilv($P$2,Eredmény!$H$3,Q237)</f>
        <v>0</v>
      </c>
      <c r="AB237" s="14">
        <f t="shared" si="259"/>
        <v>0</v>
      </c>
      <c r="AC237" s="14">
        <f t="shared" si="260"/>
        <v>0</v>
      </c>
      <c r="AE237" s="14">
        <f>IF($AD$2=Alapadat!$P237,Alapadat!$Q237,0)</f>
        <v>0</v>
      </c>
      <c r="AF237" s="14">
        <f>IF($AD$2=Alapadat!$P237,Alapadat!$R237,0)</f>
        <v>0</v>
      </c>
      <c r="AG237" s="14">
        <f t="shared" si="261"/>
        <v>0</v>
      </c>
      <c r="AH237" s="14">
        <f t="shared" si="262"/>
        <v>0</v>
      </c>
      <c r="AI237" s="14">
        <f t="shared" si="263"/>
        <v>0</v>
      </c>
      <c r="AJ237" s="14">
        <f t="shared" si="264"/>
        <v>0</v>
      </c>
      <c r="AK237" s="14">
        <f t="shared" si="265"/>
        <v>0</v>
      </c>
      <c r="AL237" s="14">
        <f t="shared" si="266"/>
        <v>0</v>
      </c>
      <c r="AN237" s="56">
        <f t="shared" si="267"/>
        <v>0</v>
      </c>
      <c r="AO237" s="14">
        <f>Szilv($AD$2,Eredmény!$H$3,AE237)</f>
        <v>0</v>
      </c>
      <c r="AP237" s="14">
        <f t="shared" si="268"/>
        <v>0</v>
      </c>
      <c r="AQ237" s="14">
        <f t="shared" si="269"/>
        <v>0</v>
      </c>
      <c r="AS237" s="14">
        <f>IF($AR$2=Alapadat!$P237,Alapadat!$Q237,0)</f>
        <v>0</v>
      </c>
      <c r="AT237" s="14">
        <f>IF($AR$2=Alapadat!$P237,Alapadat!$R237,0)</f>
        <v>0</v>
      </c>
      <c r="AU237" s="14">
        <f t="shared" si="270"/>
        <v>0</v>
      </c>
      <c r="AV237" s="14">
        <f t="shared" si="271"/>
        <v>0</v>
      </c>
      <c r="AW237" s="14">
        <f t="shared" si="272"/>
        <v>0</v>
      </c>
      <c r="AX237" s="14">
        <f t="shared" si="273"/>
        <v>0</v>
      </c>
      <c r="AY237" s="14">
        <f t="shared" si="274"/>
        <v>0</v>
      </c>
      <c r="AZ237" s="14">
        <f t="shared" si="275"/>
        <v>0</v>
      </c>
      <c r="BB237" s="56">
        <f t="shared" si="276"/>
        <v>0</v>
      </c>
      <c r="BC237" s="14">
        <f>Szilv($AR$2,Eredmény!$H$3,AS237)</f>
        <v>0</v>
      </c>
      <c r="BD237" s="14">
        <f t="shared" si="277"/>
        <v>0</v>
      </c>
      <c r="BE237" s="14">
        <f t="shared" si="278"/>
        <v>0</v>
      </c>
      <c r="BG237" s="14">
        <f>IF($BF$2=Alapadat!$P237,Alapadat!$Q237,0)</f>
        <v>0</v>
      </c>
      <c r="BH237" s="14">
        <f>IF($BF$2=Alapadat!$P237,Alapadat!$R237,0)</f>
        <v>0</v>
      </c>
      <c r="BI237" s="14">
        <f t="shared" si="279"/>
        <v>0</v>
      </c>
      <c r="BJ237" s="14">
        <f t="shared" si="280"/>
        <v>0</v>
      </c>
      <c r="BK237" s="14">
        <f t="shared" si="281"/>
        <v>0</v>
      </c>
      <c r="BL237" s="14">
        <f t="shared" si="282"/>
        <v>0</v>
      </c>
      <c r="BM237" s="14">
        <f t="shared" si="283"/>
        <v>0</v>
      </c>
      <c r="BN237" s="14">
        <f t="shared" si="284"/>
        <v>0</v>
      </c>
      <c r="BP237" s="56">
        <f t="shared" si="285"/>
        <v>0</v>
      </c>
      <c r="BQ237" s="14">
        <f>Szilv($BF$2,Eredmény!$H$3,BG237)</f>
        <v>0</v>
      </c>
      <c r="BR237" s="14">
        <f t="shared" si="286"/>
        <v>0</v>
      </c>
      <c r="BS237" s="14">
        <f t="shared" si="287"/>
        <v>0</v>
      </c>
      <c r="BV237" s="14">
        <f>IF($BU$2=Alapadat!$P237,Alapadat!$Q237,0)</f>
        <v>0</v>
      </c>
      <c r="BW237" s="14">
        <f>IF($BU$2=Alapadat!$P237,Alapadat!$R237,0)</f>
        <v>0</v>
      </c>
      <c r="BX237" s="14">
        <f t="shared" si="288"/>
        <v>0</v>
      </c>
      <c r="BY237" s="14">
        <f t="shared" si="289"/>
        <v>0</v>
      </c>
      <c r="BZ237" s="14">
        <f t="shared" si="290"/>
        <v>0</v>
      </c>
      <c r="CA237" s="14">
        <f t="shared" si="291"/>
        <v>0</v>
      </c>
      <c r="CB237" s="14">
        <f t="shared" si="292"/>
        <v>0</v>
      </c>
      <c r="CC237" s="14">
        <f t="shared" si="293"/>
        <v>0</v>
      </c>
      <c r="CE237" s="56">
        <f t="shared" si="294"/>
        <v>0</v>
      </c>
      <c r="CF237" s="14">
        <f>Szilv($BU$2,Eredmény!$H$3,BV237)</f>
        <v>0</v>
      </c>
      <c r="CG237" s="14">
        <f t="shared" si="295"/>
        <v>0</v>
      </c>
      <c r="CH237" s="14">
        <f t="shared" si="296"/>
        <v>0</v>
      </c>
      <c r="CK237" s="14">
        <f>IF($CJ$2=Alapadat!$P237,Alapadat!$Q237,0)</f>
        <v>0</v>
      </c>
      <c r="CL237" s="14">
        <f>IF($CJ$2=Alapadat!$P237,Alapadat!$R237,0)</f>
        <v>0</v>
      </c>
      <c r="CM237" s="14">
        <f t="shared" si="297"/>
        <v>0</v>
      </c>
      <c r="CN237" s="14">
        <f t="shared" si="298"/>
        <v>0</v>
      </c>
      <c r="CO237" s="14">
        <f t="shared" si="299"/>
        <v>0</v>
      </c>
      <c r="CP237" s="14">
        <f t="shared" si="300"/>
        <v>0</v>
      </c>
      <c r="CQ237" s="14">
        <f t="shared" si="301"/>
        <v>0</v>
      </c>
      <c r="CR237" s="14">
        <f t="shared" si="302"/>
        <v>0</v>
      </c>
      <c r="CT237" s="56">
        <f t="shared" si="303"/>
        <v>0</v>
      </c>
      <c r="CU237" s="14">
        <f>Szilv($CJ$2,Eredmény!$H$3,CK237)</f>
        <v>0</v>
      </c>
      <c r="CV237" s="14">
        <f t="shared" si="304"/>
        <v>0</v>
      </c>
      <c r="CW237" s="14">
        <f t="shared" si="305"/>
        <v>0</v>
      </c>
      <c r="CZ237" s="14">
        <f>IF($CY$2=Alapadat!$P237,Alapadat!$Q237,0)</f>
        <v>0</v>
      </c>
      <c r="DA237" s="14">
        <f>IF($CY$2=Alapadat!$P237,Alapadat!$R237,0)</f>
        <v>0</v>
      </c>
      <c r="DB237" s="14">
        <f t="shared" si="306"/>
        <v>0</v>
      </c>
      <c r="DC237" s="14">
        <f t="shared" si="307"/>
        <v>0</v>
      </c>
      <c r="DD237" s="14">
        <f t="shared" si="308"/>
        <v>0</v>
      </c>
      <c r="DE237" s="14">
        <f t="shared" si="309"/>
        <v>0</v>
      </c>
      <c r="DF237" s="14">
        <f t="shared" si="310"/>
        <v>0</v>
      </c>
      <c r="DG237" s="14">
        <f t="shared" si="311"/>
        <v>0</v>
      </c>
      <c r="DI237" s="56">
        <f t="shared" si="312"/>
        <v>0</v>
      </c>
      <c r="DJ237" s="14">
        <f>Szilv($CY$2,Eredmény!$H$3,CZ237)</f>
        <v>0</v>
      </c>
      <c r="DK237" s="14">
        <f t="shared" si="313"/>
        <v>0</v>
      </c>
      <c r="DL237" s="14">
        <f t="shared" si="314"/>
        <v>0</v>
      </c>
      <c r="DO237" s="14">
        <f>IF($DN$2=Alapadat!$P237,Alapadat!$Q237,0)</f>
        <v>0</v>
      </c>
      <c r="DP237" s="14">
        <f>IF($DN$2=Alapadat!$P237,Alapadat!$R237,0)</f>
        <v>0</v>
      </c>
      <c r="DQ237" s="14">
        <f t="shared" si="315"/>
        <v>0</v>
      </c>
      <c r="DR237" s="14">
        <f t="shared" si="316"/>
        <v>0</v>
      </c>
      <c r="DS237" s="14">
        <f t="shared" si="317"/>
        <v>0</v>
      </c>
      <c r="DT237" s="14">
        <f t="shared" si="318"/>
        <v>0</v>
      </c>
      <c r="DU237" s="14">
        <f t="shared" si="319"/>
        <v>0</v>
      </c>
      <c r="DV237" s="14">
        <f t="shared" si="320"/>
        <v>0</v>
      </c>
      <c r="DX237" s="56">
        <f t="shared" si="321"/>
        <v>0</v>
      </c>
      <c r="DY237" s="14">
        <f>Szilv($DN$2,Eredmény!$H$3,DO237)</f>
        <v>0</v>
      </c>
      <c r="DZ237" s="14">
        <f t="shared" si="322"/>
        <v>0</v>
      </c>
      <c r="EA237" s="14">
        <f t="shared" si="323"/>
        <v>0</v>
      </c>
    </row>
    <row r="238" spans="2:131">
      <c r="B238" s="14">
        <f>IF($A$2=Alapadat!$P238,Alapadat!$Q238,0)</f>
        <v>0</v>
      </c>
      <c r="C238" s="14">
        <f>IF($A$2=Alapadat!$P238,Alapadat!$R238,0)</f>
        <v>0</v>
      </c>
      <c r="D238" s="14">
        <f t="shared" si="244"/>
        <v>0</v>
      </c>
      <c r="E238" s="14">
        <f t="shared" si="245"/>
        <v>0</v>
      </c>
      <c r="F238" s="14">
        <f t="shared" si="246"/>
        <v>0</v>
      </c>
      <c r="G238" s="14">
        <f t="shared" si="247"/>
        <v>0</v>
      </c>
      <c r="H238" s="14">
        <f t="shared" si="248"/>
        <v>0</v>
      </c>
      <c r="I238" s="14">
        <f t="shared" si="249"/>
        <v>0</v>
      </c>
      <c r="L238" s="56">
        <f t="shared" si="250"/>
        <v>0</v>
      </c>
      <c r="M238" s="14">
        <f>Szilv($A$2,Eredmény!$H$3,B238)</f>
        <v>0</v>
      </c>
      <c r="N238" s="14">
        <f t="shared" si="251"/>
        <v>0</v>
      </c>
      <c r="O238" s="14">
        <f t="shared" si="252"/>
        <v>0</v>
      </c>
      <c r="Q238" s="14">
        <f>IF($P$2=Alapadat!$P238,Alapadat!$Q238,0)</f>
        <v>0</v>
      </c>
      <c r="R238" s="14">
        <f>IF($P$2=Alapadat!$P238,Alapadat!$R238,0)</f>
        <v>0</v>
      </c>
      <c r="S238" s="14">
        <f t="shared" si="253"/>
        <v>0</v>
      </c>
      <c r="T238" s="14">
        <f t="shared" si="254"/>
        <v>0</v>
      </c>
      <c r="U238" s="14">
        <f t="shared" si="255"/>
        <v>0</v>
      </c>
      <c r="V238" s="14">
        <f t="shared" si="256"/>
        <v>0</v>
      </c>
      <c r="W238" s="14">
        <f t="shared" si="257"/>
        <v>0</v>
      </c>
      <c r="X238" s="14">
        <f t="shared" si="258"/>
        <v>0</v>
      </c>
      <c r="Z238" s="56">
        <f t="shared" si="324"/>
        <v>0</v>
      </c>
      <c r="AA238" s="14">
        <f>Szilv($P$2,Eredmény!$H$3,Q238)</f>
        <v>0</v>
      </c>
      <c r="AB238" s="14">
        <f t="shared" si="259"/>
        <v>0</v>
      </c>
      <c r="AC238" s="14">
        <f t="shared" si="260"/>
        <v>0</v>
      </c>
      <c r="AE238" s="14">
        <f>IF($AD$2=Alapadat!$P238,Alapadat!$Q238,0)</f>
        <v>0</v>
      </c>
      <c r="AF238" s="14">
        <f>IF($AD$2=Alapadat!$P238,Alapadat!$R238,0)</f>
        <v>0</v>
      </c>
      <c r="AG238" s="14">
        <f t="shared" si="261"/>
        <v>0</v>
      </c>
      <c r="AH238" s="14">
        <f t="shared" si="262"/>
        <v>0</v>
      </c>
      <c r="AI238" s="14">
        <f t="shared" si="263"/>
        <v>0</v>
      </c>
      <c r="AJ238" s="14">
        <f t="shared" si="264"/>
        <v>0</v>
      </c>
      <c r="AK238" s="14">
        <f t="shared" si="265"/>
        <v>0</v>
      </c>
      <c r="AL238" s="14">
        <f t="shared" si="266"/>
        <v>0</v>
      </c>
      <c r="AN238" s="56">
        <f t="shared" si="267"/>
        <v>0</v>
      </c>
      <c r="AO238" s="14">
        <f>Szilv($AD$2,Eredmény!$H$3,AE238)</f>
        <v>0</v>
      </c>
      <c r="AP238" s="14">
        <f t="shared" si="268"/>
        <v>0</v>
      </c>
      <c r="AQ238" s="14">
        <f t="shared" si="269"/>
        <v>0</v>
      </c>
      <c r="AS238" s="14">
        <f>IF($AR$2=Alapadat!$P238,Alapadat!$Q238,0)</f>
        <v>0</v>
      </c>
      <c r="AT238" s="14">
        <f>IF($AR$2=Alapadat!$P238,Alapadat!$R238,0)</f>
        <v>0</v>
      </c>
      <c r="AU238" s="14">
        <f t="shared" si="270"/>
        <v>0</v>
      </c>
      <c r="AV238" s="14">
        <f t="shared" si="271"/>
        <v>0</v>
      </c>
      <c r="AW238" s="14">
        <f t="shared" si="272"/>
        <v>0</v>
      </c>
      <c r="AX238" s="14">
        <f t="shared" si="273"/>
        <v>0</v>
      </c>
      <c r="AY238" s="14">
        <f t="shared" si="274"/>
        <v>0</v>
      </c>
      <c r="AZ238" s="14">
        <f t="shared" si="275"/>
        <v>0</v>
      </c>
      <c r="BB238" s="56">
        <f t="shared" si="276"/>
        <v>0</v>
      </c>
      <c r="BC238" s="14">
        <f>Szilv($AR$2,Eredmény!$H$3,AS238)</f>
        <v>0</v>
      </c>
      <c r="BD238" s="14">
        <f t="shared" si="277"/>
        <v>0</v>
      </c>
      <c r="BE238" s="14">
        <f t="shared" si="278"/>
        <v>0</v>
      </c>
      <c r="BG238" s="14">
        <f>IF($BF$2=Alapadat!$P238,Alapadat!$Q238,0)</f>
        <v>0</v>
      </c>
      <c r="BH238" s="14">
        <f>IF($BF$2=Alapadat!$P238,Alapadat!$R238,0)</f>
        <v>0</v>
      </c>
      <c r="BI238" s="14">
        <f t="shared" si="279"/>
        <v>0</v>
      </c>
      <c r="BJ238" s="14">
        <f t="shared" si="280"/>
        <v>0</v>
      </c>
      <c r="BK238" s="14">
        <f t="shared" si="281"/>
        <v>0</v>
      </c>
      <c r="BL238" s="14">
        <f t="shared" si="282"/>
        <v>0</v>
      </c>
      <c r="BM238" s="14">
        <f t="shared" si="283"/>
        <v>0</v>
      </c>
      <c r="BN238" s="14">
        <f t="shared" si="284"/>
        <v>0</v>
      </c>
      <c r="BP238" s="56">
        <f t="shared" si="285"/>
        <v>0</v>
      </c>
      <c r="BQ238" s="14">
        <f>Szilv($BF$2,Eredmény!$H$3,BG238)</f>
        <v>0</v>
      </c>
      <c r="BR238" s="14">
        <f t="shared" si="286"/>
        <v>0</v>
      </c>
      <c r="BS238" s="14">
        <f t="shared" si="287"/>
        <v>0</v>
      </c>
      <c r="BV238" s="14">
        <f>IF($BU$2=Alapadat!$P238,Alapadat!$Q238,0)</f>
        <v>0</v>
      </c>
      <c r="BW238" s="14">
        <f>IF($BU$2=Alapadat!$P238,Alapadat!$R238,0)</f>
        <v>0</v>
      </c>
      <c r="BX238" s="14">
        <f t="shared" si="288"/>
        <v>0</v>
      </c>
      <c r="BY238" s="14">
        <f t="shared" si="289"/>
        <v>0</v>
      </c>
      <c r="BZ238" s="14">
        <f t="shared" si="290"/>
        <v>0</v>
      </c>
      <c r="CA238" s="14">
        <f t="shared" si="291"/>
        <v>0</v>
      </c>
      <c r="CB238" s="14">
        <f t="shared" si="292"/>
        <v>0</v>
      </c>
      <c r="CC238" s="14">
        <f t="shared" si="293"/>
        <v>0</v>
      </c>
      <c r="CE238" s="56">
        <f t="shared" si="294"/>
        <v>0</v>
      </c>
      <c r="CF238" s="14">
        <f>Szilv($BU$2,Eredmény!$H$3,BV238)</f>
        <v>0</v>
      </c>
      <c r="CG238" s="14">
        <f t="shared" si="295"/>
        <v>0</v>
      </c>
      <c r="CH238" s="14">
        <f t="shared" si="296"/>
        <v>0</v>
      </c>
      <c r="CK238" s="14">
        <f>IF($CJ$2=Alapadat!$P238,Alapadat!$Q238,0)</f>
        <v>0</v>
      </c>
      <c r="CL238" s="14">
        <f>IF($CJ$2=Alapadat!$P238,Alapadat!$R238,0)</f>
        <v>0</v>
      </c>
      <c r="CM238" s="14">
        <f t="shared" si="297"/>
        <v>0</v>
      </c>
      <c r="CN238" s="14">
        <f t="shared" si="298"/>
        <v>0</v>
      </c>
      <c r="CO238" s="14">
        <f t="shared" si="299"/>
        <v>0</v>
      </c>
      <c r="CP238" s="14">
        <f t="shared" si="300"/>
        <v>0</v>
      </c>
      <c r="CQ238" s="14">
        <f t="shared" si="301"/>
        <v>0</v>
      </c>
      <c r="CR238" s="14">
        <f t="shared" si="302"/>
        <v>0</v>
      </c>
      <c r="CT238" s="56">
        <f t="shared" si="303"/>
        <v>0</v>
      </c>
      <c r="CU238" s="14">
        <f>Szilv($CJ$2,Eredmény!$H$3,CK238)</f>
        <v>0</v>
      </c>
      <c r="CV238" s="14">
        <f t="shared" si="304"/>
        <v>0</v>
      </c>
      <c r="CW238" s="14">
        <f t="shared" si="305"/>
        <v>0</v>
      </c>
      <c r="CZ238" s="14">
        <f>IF($CY$2=Alapadat!$P238,Alapadat!$Q238,0)</f>
        <v>0</v>
      </c>
      <c r="DA238" s="14">
        <f>IF($CY$2=Alapadat!$P238,Alapadat!$R238,0)</f>
        <v>0</v>
      </c>
      <c r="DB238" s="14">
        <f t="shared" si="306"/>
        <v>0</v>
      </c>
      <c r="DC238" s="14">
        <f t="shared" si="307"/>
        <v>0</v>
      </c>
      <c r="DD238" s="14">
        <f t="shared" si="308"/>
        <v>0</v>
      </c>
      <c r="DE238" s="14">
        <f t="shared" si="309"/>
        <v>0</v>
      </c>
      <c r="DF238" s="14">
        <f t="shared" si="310"/>
        <v>0</v>
      </c>
      <c r="DG238" s="14">
        <f t="shared" si="311"/>
        <v>0</v>
      </c>
      <c r="DI238" s="56">
        <f t="shared" si="312"/>
        <v>0</v>
      </c>
      <c r="DJ238" s="14">
        <f>Szilv($CY$2,Eredmény!$H$3,CZ238)</f>
        <v>0</v>
      </c>
      <c r="DK238" s="14">
        <f t="shared" si="313"/>
        <v>0</v>
      </c>
      <c r="DL238" s="14">
        <f t="shared" si="314"/>
        <v>0</v>
      </c>
      <c r="DO238" s="14">
        <f>IF($DN$2=Alapadat!$P238,Alapadat!$Q238,0)</f>
        <v>0</v>
      </c>
      <c r="DP238" s="14">
        <f>IF($DN$2=Alapadat!$P238,Alapadat!$R238,0)</f>
        <v>0</v>
      </c>
      <c r="DQ238" s="14">
        <f t="shared" si="315"/>
        <v>0</v>
      </c>
      <c r="DR238" s="14">
        <f t="shared" si="316"/>
        <v>0</v>
      </c>
      <c r="DS238" s="14">
        <f t="shared" si="317"/>
        <v>0</v>
      </c>
      <c r="DT238" s="14">
        <f t="shared" si="318"/>
        <v>0</v>
      </c>
      <c r="DU238" s="14">
        <f t="shared" si="319"/>
        <v>0</v>
      </c>
      <c r="DV238" s="14">
        <f t="shared" si="320"/>
        <v>0</v>
      </c>
      <c r="DX238" s="56">
        <f t="shared" si="321"/>
        <v>0</v>
      </c>
      <c r="DY238" s="14">
        <f>Szilv($DN$2,Eredmény!$H$3,DO238)</f>
        <v>0</v>
      </c>
      <c r="DZ238" s="14">
        <f t="shared" si="322"/>
        <v>0</v>
      </c>
      <c r="EA238" s="14">
        <f t="shared" si="323"/>
        <v>0</v>
      </c>
    </row>
    <row r="239" spans="2:131">
      <c r="B239" s="14">
        <f>IF($A$2=Alapadat!$P239,Alapadat!$Q239,0)</f>
        <v>0</v>
      </c>
      <c r="C239" s="14">
        <f>IF($A$2=Alapadat!$P239,Alapadat!$R239,0)</f>
        <v>0</v>
      </c>
      <c r="D239" s="14">
        <f t="shared" si="244"/>
        <v>0</v>
      </c>
      <c r="E239" s="14">
        <f t="shared" si="245"/>
        <v>0</v>
      </c>
      <c r="F239" s="14">
        <f t="shared" si="246"/>
        <v>0</v>
      </c>
      <c r="G239" s="14">
        <f t="shared" si="247"/>
        <v>0</v>
      </c>
      <c r="H239" s="14">
        <f t="shared" si="248"/>
        <v>0</v>
      </c>
      <c r="I239" s="14">
        <f t="shared" si="249"/>
        <v>0</v>
      </c>
      <c r="L239" s="56">
        <f t="shared" si="250"/>
        <v>0</v>
      </c>
      <c r="M239" s="14">
        <f>Szilv($A$2,Eredmény!$H$3,B239)</f>
        <v>0</v>
      </c>
      <c r="N239" s="14">
        <f t="shared" si="251"/>
        <v>0</v>
      </c>
      <c r="O239" s="14">
        <f t="shared" si="252"/>
        <v>0</v>
      </c>
      <c r="Q239" s="14">
        <f>IF($P$2=Alapadat!$P239,Alapadat!$Q239,0)</f>
        <v>0</v>
      </c>
      <c r="R239" s="14">
        <f>IF($P$2=Alapadat!$P239,Alapadat!$R239,0)</f>
        <v>0</v>
      </c>
      <c r="S239" s="14">
        <f t="shared" si="253"/>
        <v>0</v>
      </c>
      <c r="T239" s="14">
        <f t="shared" si="254"/>
        <v>0</v>
      </c>
      <c r="U239" s="14">
        <f t="shared" si="255"/>
        <v>0</v>
      </c>
      <c r="V239" s="14">
        <f t="shared" si="256"/>
        <v>0</v>
      </c>
      <c r="W239" s="14">
        <f t="shared" si="257"/>
        <v>0</v>
      </c>
      <c r="X239" s="14">
        <f t="shared" si="258"/>
        <v>0</v>
      </c>
      <c r="Z239" s="56">
        <f t="shared" si="324"/>
        <v>0</v>
      </c>
      <c r="AA239" s="14">
        <f>Szilv($P$2,Eredmény!$H$3,Q239)</f>
        <v>0</v>
      </c>
      <c r="AB239" s="14">
        <f t="shared" si="259"/>
        <v>0</v>
      </c>
      <c r="AC239" s="14">
        <f t="shared" si="260"/>
        <v>0</v>
      </c>
      <c r="AE239" s="14">
        <f>IF($AD$2=Alapadat!$P239,Alapadat!$Q239,0)</f>
        <v>0</v>
      </c>
      <c r="AF239" s="14">
        <f>IF($AD$2=Alapadat!$P239,Alapadat!$R239,0)</f>
        <v>0</v>
      </c>
      <c r="AG239" s="14">
        <f t="shared" si="261"/>
        <v>0</v>
      </c>
      <c r="AH239" s="14">
        <f t="shared" si="262"/>
        <v>0</v>
      </c>
      <c r="AI239" s="14">
        <f t="shared" si="263"/>
        <v>0</v>
      </c>
      <c r="AJ239" s="14">
        <f t="shared" si="264"/>
        <v>0</v>
      </c>
      <c r="AK239" s="14">
        <f t="shared" si="265"/>
        <v>0</v>
      </c>
      <c r="AL239" s="14">
        <f t="shared" si="266"/>
        <v>0</v>
      </c>
      <c r="AN239" s="56">
        <f t="shared" si="267"/>
        <v>0</v>
      </c>
      <c r="AO239" s="14">
        <f>Szilv($AD$2,Eredmény!$H$3,AE239)</f>
        <v>0</v>
      </c>
      <c r="AP239" s="14">
        <f t="shared" si="268"/>
        <v>0</v>
      </c>
      <c r="AQ239" s="14">
        <f t="shared" si="269"/>
        <v>0</v>
      </c>
      <c r="AS239" s="14">
        <f>IF($AR$2=Alapadat!$P239,Alapadat!$Q239,0)</f>
        <v>0</v>
      </c>
      <c r="AT239" s="14">
        <f>IF($AR$2=Alapadat!$P239,Alapadat!$R239,0)</f>
        <v>0</v>
      </c>
      <c r="AU239" s="14">
        <f t="shared" si="270"/>
        <v>0</v>
      </c>
      <c r="AV239" s="14">
        <f t="shared" si="271"/>
        <v>0</v>
      </c>
      <c r="AW239" s="14">
        <f t="shared" si="272"/>
        <v>0</v>
      </c>
      <c r="AX239" s="14">
        <f t="shared" si="273"/>
        <v>0</v>
      </c>
      <c r="AY239" s="14">
        <f t="shared" si="274"/>
        <v>0</v>
      </c>
      <c r="AZ239" s="14">
        <f t="shared" si="275"/>
        <v>0</v>
      </c>
      <c r="BB239" s="56">
        <f t="shared" si="276"/>
        <v>0</v>
      </c>
      <c r="BC239" s="14">
        <f>Szilv($AR$2,Eredmény!$H$3,AS239)</f>
        <v>0</v>
      </c>
      <c r="BD239" s="14">
        <f t="shared" si="277"/>
        <v>0</v>
      </c>
      <c r="BE239" s="14">
        <f t="shared" si="278"/>
        <v>0</v>
      </c>
      <c r="BG239" s="14">
        <f>IF($BF$2=Alapadat!$P239,Alapadat!$Q239,0)</f>
        <v>0</v>
      </c>
      <c r="BH239" s="14">
        <f>IF($BF$2=Alapadat!$P239,Alapadat!$R239,0)</f>
        <v>0</v>
      </c>
      <c r="BI239" s="14">
        <f t="shared" si="279"/>
        <v>0</v>
      </c>
      <c r="BJ239" s="14">
        <f t="shared" si="280"/>
        <v>0</v>
      </c>
      <c r="BK239" s="14">
        <f t="shared" si="281"/>
        <v>0</v>
      </c>
      <c r="BL239" s="14">
        <f t="shared" si="282"/>
        <v>0</v>
      </c>
      <c r="BM239" s="14">
        <f t="shared" si="283"/>
        <v>0</v>
      </c>
      <c r="BN239" s="14">
        <f t="shared" si="284"/>
        <v>0</v>
      </c>
      <c r="BP239" s="56">
        <f t="shared" si="285"/>
        <v>0</v>
      </c>
      <c r="BQ239" s="14">
        <f>Szilv($BF$2,Eredmény!$H$3,BG239)</f>
        <v>0</v>
      </c>
      <c r="BR239" s="14">
        <f t="shared" si="286"/>
        <v>0</v>
      </c>
      <c r="BS239" s="14">
        <f t="shared" si="287"/>
        <v>0</v>
      </c>
      <c r="BV239" s="14">
        <f>IF($BU$2=Alapadat!$P239,Alapadat!$Q239,0)</f>
        <v>0</v>
      </c>
      <c r="BW239" s="14">
        <f>IF($BU$2=Alapadat!$P239,Alapadat!$R239,0)</f>
        <v>0</v>
      </c>
      <c r="BX239" s="14">
        <f t="shared" si="288"/>
        <v>0</v>
      </c>
      <c r="BY239" s="14">
        <f t="shared" si="289"/>
        <v>0</v>
      </c>
      <c r="BZ239" s="14">
        <f t="shared" si="290"/>
        <v>0</v>
      </c>
      <c r="CA239" s="14">
        <f t="shared" si="291"/>
        <v>0</v>
      </c>
      <c r="CB239" s="14">
        <f t="shared" si="292"/>
        <v>0</v>
      </c>
      <c r="CC239" s="14">
        <f t="shared" si="293"/>
        <v>0</v>
      </c>
      <c r="CE239" s="56">
        <f t="shared" si="294"/>
        <v>0</v>
      </c>
      <c r="CF239" s="14">
        <f>Szilv($BU$2,Eredmény!$H$3,BV239)</f>
        <v>0</v>
      </c>
      <c r="CG239" s="14">
        <f t="shared" si="295"/>
        <v>0</v>
      </c>
      <c r="CH239" s="14">
        <f t="shared" si="296"/>
        <v>0</v>
      </c>
      <c r="CK239" s="14">
        <f>IF($CJ$2=Alapadat!$P239,Alapadat!$Q239,0)</f>
        <v>0</v>
      </c>
      <c r="CL239" s="14">
        <f>IF($CJ$2=Alapadat!$P239,Alapadat!$R239,0)</f>
        <v>0</v>
      </c>
      <c r="CM239" s="14">
        <f t="shared" si="297"/>
        <v>0</v>
      </c>
      <c r="CN239" s="14">
        <f t="shared" si="298"/>
        <v>0</v>
      </c>
      <c r="CO239" s="14">
        <f t="shared" si="299"/>
        <v>0</v>
      </c>
      <c r="CP239" s="14">
        <f t="shared" si="300"/>
        <v>0</v>
      </c>
      <c r="CQ239" s="14">
        <f t="shared" si="301"/>
        <v>0</v>
      </c>
      <c r="CR239" s="14">
        <f t="shared" si="302"/>
        <v>0</v>
      </c>
      <c r="CT239" s="56">
        <f t="shared" si="303"/>
        <v>0</v>
      </c>
      <c r="CU239" s="14">
        <f>Szilv($CJ$2,Eredmény!$H$3,CK239)</f>
        <v>0</v>
      </c>
      <c r="CV239" s="14">
        <f t="shared" si="304"/>
        <v>0</v>
      </c>
      <c r="CW239" s="14">
        <f t="shared" si="305"/>
        <v>0</v>
      </c>
      <c r="CZ239" s="14">
        <f>IF($CY$2=Alapadat!$P239,Alapadat!$Q239,0)</f>
        <v>0</v>
      </c>
      <c r="DA239" s="14">
        <f>IF($CY$2=Alapadat!$P239,Alapadat!$R239,0)</f>
        <v>0</v>
      </c>
      <c r="DB239" s="14">
        <f t="shared" si="306"/>
        <v>0</v>
      </c>
      <c r="DC239" s="14">
        <f t="shared" si="307"/>
        <v>0</v>
      </c>
      <c r="DD239" s="14">
        <f t="shared" si="308"/>
        <v>0</v>
      </c>
      <c r="DE239" s="14">
        <f t="shared" si="309"/>
        <v>0</v>
      </c>
      <c r="DF239" s="14">
        <f t="shared" si="310"/>
        <v>0</v>
      </c>
      <c r="DG239" s="14">
        <f t="shared" si="311"/>
        <v>0</v>
      </c>
      <c r="DI239" s="56">
        <f t="shared" si="312"/>
        <v>0</v>
      </c>
      <c r="DJ239" s="14">
        <f>Szilv($CY$2,Eredmény!$H$3,CZ239)</f>
        <v>0</v>
      </c>
      <c r="DK239" s="14">
        <f t="shared" si="313"/>
        <v>0</v>
      </c>
      <c r="DL239" s="14">
        <f t="shared" si="314"/>
        <v>0</v>
      </c>
      <c r="DO239" s="14">
        <f>IF($DN$2=Alapadat!$P239,Alapadat!$Q239,0)</f>
        <v>0</v>
      </c>
      <c r="DP239" s="14">
        <f>IF($DN$2=Alapadat!$P239,Alapadat!$R239,0)</f>
        <v>0</v>
      </c>
      <c r="DQ239" s="14">
        <f t="shared" si="315"/>
        <v>0</v>
      </c>
      <c r="DR239" s="14">
        <f t="shared" si="316"/>
        <v>0</v>
      </c>
      <c r="DS239" s="14">
        <f t="shared" si="317"/>
        <v>0</v>
      </c>
      <c r="DT239" s="14">
        <f t="shared" si="318"/>
        <v>0</v>
      </c>
      <c r="DU239" s="14">
        <f t="shared" si="319"/>
        <v>0</v>
      </c>
      <c r="DV239" s="14">
        <f t="shared" si="320"/>
        <v>0</v>
      </c>
      <c r="DX239" s="56">
        <f t="shared" si="321"/>
        <v>0</v>
      </c>
      <c r="DY239" s="14">
        <f>Szilv($DN$2,Eredmény!$H$3,DO239)</f>
        <v>0</v>
      </c>
      <c r="DZ239" s="14">
        <f t="shared" si="322"/>
        <v>0</v>
      </c>
      <c r="EA239" s="14">
        <f t="shared" si="323"/>
        <v>0</v>
      </c>
    </row>
    <row r="240" spans="2:131">
      <c r="B240" s="14">
        <f>IF($A$2=Alapadat!$P240,Alapadat!$Q240,0)</f>
        <v>0</v>
      </c>
      <c r="C240" s="14">
        <f>IF($A$2=Alapadat!$P240,Alapadat!$R240,0)</f>
        <v>0</v>
      </c>
      <c r="D240" s="14">
        <f t="shared" si="244"/>
        <v>0</v>
      </c>
      <c r="E240" s="14">
        <f t="shared" si="245"/>
        <v>0</v>
      </c>
      <c r="F240" s="14">
        <f t="shared" si="246"/>
        <v>0</v>
      </c>
      <c r="G240" s="14">
        <f t="shared" si="247"/>
        <v>0</v>
      </c>
      <c r="H240" s="14">
        <f t="shared" si="248"/>
        <v>0</v>
      </c>
      <c r="I240" s="14">
        <f t="shared" si="249"/>
        <v>0</v>
      </c>
      <c r="L240" s="56">
        <f t="shared" si="250"/>
        <v>0</v>
      </c>
      <c r="M240" s="14">
        <f>Szilv($A$2,Eredmény!$H$3,B240)</f>
        <v>0</v>
      </c>
      <c r="N240" s="14">
        <f t="shared" si="251"/>
        <v>0</v>
      </c>
      <c r="O240" s="14">
        <f t="shared" si="252"/>
        <v>0</v>
      </c>
      <c r="Q240" s="14">
        <f>IF($P$2=Alapadat!$P240,Alapadat!$Q240,0)</f>
        <v>0</v>
      </c>
      <c r="R240" s="14">
        <f>IF($P$2=Alapadat!$P240,Alapadat!$R240,0)</f>
        <v>0</v>
      </c>
      <c r="S240" s="14">
        <f t="shared" si="253"/>
        <v>0</v>
      </c>
      <c r="T240" s="14">
        <f t="shared" si="254"/>
        <v>0</v>
      </c>
      <c r="U240" s="14">
        <f t="shared" si="255"/>
        <v>0</v>
      </c>
      <c r="V240" s="14">
        <f t="shared" si="256"/>
        <v>0</v>
      </c>
      <c r="W240" s="14">
        <f t="shared" si="257"/>
        <v>0</v>
      </c>
      <c r="X240" s="14">
        <f t="shared" si="258"/>
        <v>0</v>
      </c>
      <c r="Z240" s="56">
        <f t="shared" si="324"/>
        <v>0</v>
      </c>
      <c r="AA240" s="14">
        <f>Szilv($P$2,Eredmény!$H$3,Q240)</f>
        <v>0</v>
      </c>
      <c r="AB240" s="14">
        <f t="shared" si="259"/>
        <v>0</v>
      </c>
      <c r="AC240" s="14">
        <f t="shared" si="260"/>
        <v>0</v>
      </c>
      <c r="AE240" s="14">
        <f>IF($AD$2=Alapadat!$P240,Alapadat!$Q240,0)</f>
        <v>0</v>
      </c>
      <c r="AF240" s="14">
        <f>IF($AD$2=Alapadat!$P240,Alapadat!$R240,0)</f>
        <v>0</v>
      </c>
      <c r="AG240" s="14">
        <f t="shared" si="261"/>
        <v>0</v>
      </c>
      <c r="AH240" s="14">
        <f t="shared" si="262"/>
        <v>0</v>
      </c>
      <c r="AI240" s="14">
        <f t="shared" si="263"/>
        <v>0</v>
      </c>
      <c r="AJ240" s="14">
        <f t="shared" si="264"/>
        <v>0</v>
      </c>
      <c r="AK240" s="14">
        <f t="shared" si="265"/>
        <v>0</v>
      </c>
      <c r="AL240" s="14">
        <f t="shared" si="266"/>
        <v>0</v>
      </c>
      <c r="AN240" s="56">
        <f t="shared" si="267"/>
        <v>0</v>
      </c>
      <c r="AO240" s="14">
        <f>Szilv($AD$2,Eredmény!$H$3,AE240)</f>
        <v>0</v>
      </c>
      <c r="AP240" s="14">
        <f t="shared" si="268"/>
        <v>0</v>
      </c>
      <c r="AQ240" s="14">
        <f t="shared" si="269"/>
        <v>0</v>
      </c>
      <c r="AS240" s="14">
        <f>IF($AR$2=Alapadat!$P240,Alapadat!$Q240,0)</f>
        <v>0</v>
      </c>
      <c r="AT240" s="14">
        <f>IF($AR$2=Alapadat!$P240,Alapadat!$R240,0)</f>
        <v>0</v>
      </c>
      <c r="AU240" s="14">
        <f t="shared" si="270"/>
        <v>0</v>
      </c>
      <c r="AV240" s="14">
        <f t="shared" si="271"/>
        <v>0</v>
      </c>
      <c r="AW240" s="14">
        <f t="shared" si="272"/>
        <v>0</v>
      </c>
      <c r="AX240" s="14">
        <f t="shared" si="273"/>
        <v>0</v>
      </c>
      <c r="AY240" s="14">
        <f t="shared" si="274"/>
        <v>0</v>
      </c>
      <c r="AZ240" s="14">
        <f t="shared" si="275"/>
        <v>0</v>
      </c>
      <c r="BB240" s="56">
        <f t="shared" si="276"/>
        <v>0</v>
      </c>
      <c r="BC240" s="14">
        <f>Szilv($AR$2,Eredmény!$H$3,AS240)</f>
        <v>0</v>
      </c>
      <c r="BD240" s="14">
        <f t="shared" si="277"/>
        <v>0</v>
      </c>
      <c r="BE240" s="14">
        <f t="shared" si="278"/>
        <v>0</v>
      </c>
      <c r="BG240" s="14">
        <f>IF($BF$2=Alapadat!$P240,Alapadat!$Q240,0)</f>
        <v>0</v>
      </c>
      <c r="BH240" s="14">
        <f>IF($BF$2=Alapadat!$P240,Alapadat!$R240,0)</f>
        <v>0</v>
      </c>
      <c r="BI240" s="14">
        <f t="shared" si="279"/>
        <v>0</v>
      </c>
      <c r="BJ240" s="14">
        <f t="shared" si="280"/>
        <v>0</v>
      </c>
      <c r="BK240" s="14">
        <f t="shared" si="281"/>
        <v>0</v>
      </c>
      <c r="BL240" s="14">
        <f t="shared" si="282"/>
        <v>0</v>
      </c>
      <c r="BM240" s="14">
        <f t="shared" si="283"/>
        <v>0</v>
      </c>
      <c r="BN240" s="14">
        <f t="shared" si="284"/>
        <v>0</v>
      </c>
      <c r="BP240" s="56">
        <f t="shared" si="285"/>
        <v>0</v>
      </c>
      <c r="BQ240" s="14">
        <f>Szilv($BF$2,Eredmény!$H$3,BG240)</f>
        <v>0</v>
      </c>
      <c r="BR240" s="14">
        <f t="shared" si="286"/>
        <v>0</v>
      </c>
      <c r="BS240" s="14">
        <f t="shared" si="287"/>
        <v>0</v>
      </c>
      <c r="BV240" s="14">
        <f>IF($BU$2=Alapadat!$P240,Alapadat!$Q240,0)</f>
        <v>0</v>
      </c>
      <c r="BW240" s="14">
        <f>IF($BU$2=Alapadat!$P240,Alapadat!$R240,0)</f>
        <v>0</v>
      </c>
      <c r="BX240" s="14">
        <f t="shared" si="288"/>
        <v>0</v>
      </c>
      <c r="BY240" s="14">
        <f t="shared" si="289"/>
        <v>0</v>
      </c>
      <c r="BZ240" s="14">
        <f t="shared" si="290"/>
        <v>0</v>
      </c>
      <c r="CA240" s="14">
        <f t="shared" si="291"/>
        <v>0</v>
      </c>
      <c r="CB240" s="14">
        <f t="shared" si="292"/>
        <v>0</v>
      </c>
      <c r="CC240" s="14">
        <f t="shared" si="293"/>
        <v>0</v>
      </c>
      <c r="CE240" s="56">
        <f t="shared" si="294"/>
        <v>0</v>
      </c>
      <c r="CF240" s="14">
        <f>Szilv($BU$2,Eredmény!$H$3,BV240)</f>
        <v>0</v>
      </c>
      <c r="CG240" s="14">
        <f t="shared" si="295"/>
        <v>0</v>
      </c>
      <c r="CH240" s="14">
        <f t="shared" si="296"/>
        <v>0</v>
      </c>
      <c r="CK240" s="14">
        <f>IF($CJ$2=Alapadat!$P240,Alapadat!$Q240,0)</f>
        <v>0</v>
      </c>
      <c r="CL240" s="14">
        <f>IF($CJ$2=Alapadat!$P240,Alapadat!$R240,0)</f>
        <v>0</v>
      </c>
      <c r="CM240" s="14">
        <f t="shared" si="297"/>
        <v>0</v>
      </c>
      <c r="CN240" s="14">
        <f t="shared" si="298"/>
        <v>0</v>
      </c>
      <c r="CO240" s="14">
        <f t="shared" si="299"/>
        <v>0</v>
      </c>
      <c r="CP240" s="14">
        <f t="shared" si="300"/>
        <v>0</v>
      </c>
      <c r="CQ240" s="14">
        <f t="shared" si="301"/>
        <v>0</v>
      </c>
      <c r="CR240" s="14">
        <f t="shared" si="302"/>
        <v>0</v>
      </c>
      <c r="CT240" s="56">
        <f t="shared" si="303"/>
        <v>0</v>
      </c>
      <c r="CU240" s="14">
        <f>Szilv($CJ$2,Eredmény!$H$3,CK240)</f>
        <v>0</v>
      </c>
      <c r="CV240" s="14">
        <f t="shared" si="304"/>
        <v>0</v>
      </c>
      <c r="CW240" s="14">
        <f t="shared" si="305"/>
        <v>0</v>
      </c>
      <c r="CZ240" s="14">
        <f>IF($CY$2=Alapadat!$P240,Alapadat!$Q240,0)</f>
        <v>0</v>
      </c>
      <c r="DA240" s="14">
        <f>IF($CY$2=Alapadat!$P240,Alapadat!$R240,0)</f>
        <v>0</v>
      </c>
      <c r="DB240" s="14">
        <f t="shared" si="306"/>
        <v>0</v>
      </c>
      <c r="DC240" s="14">
        <f t="shared" si="307"/>
        <v>0</v>
      </c>
      <c r="DD240" s="14">
        <f t="shared" si="308"/>
        <v>0</v>
      </c>
      <c r="DE240" s="14">
        <f t="shared" si="309"/>
        <v>0</v>
      </c>
      <c r="DF240" s="14">
        <f t="shared" si="310"/>
        <v>0</v>
      </c>
      <c r="DG240" s="14">
        <f t="shared" si="311"/>
        <v>0</v>
      </c>
      <c r="DI240" s="56">
        <f t="shared" si="312"/>
        <v>0</v>
      </c>
      <c r="DJ240" s="14">
        <f>Szilv($CY$2,Eredmény!$H$3,CZ240)</f>
        <v>0</v>
      </c>
      <c r="DK240" s="14">
        <f t="shared" si="313"/>
        <v>0</v>
      </c>
      <c r="DL240" s="14">
        <f t="shared" si="314"/>
        <v>0</v>
      </c>
      <c r="DO240" s="14">
        <f>IF($DN$2=Alapadat!$P240,Alapadat!$Q240,0)</f>
        <v>0</v>
      </c>
      <c r="DP240" s="14">
        <f>IF($DN$2=Alapadat!$P240,Alapadat!$R240,0)</f>
        <v>0</v>
      </c>
      <c r="DQ240" s="14">
        <f t="shared" si="315"/>
        <v>0</v>
      </c>
      <c r="DR240" s="14">
        <f t="shared" si="316"/>
        <v>0</v>
      </c>
      <c r="DS240" s="14">
        <f t="shared" si="317"/>
        <v>0</v>
      </c>
      <c r="DT240" s="14">
        <f t="shared" si="318"/>
        <v>0</v>
      </c>
      <c r="DU240" s="14">
        <f t="shared" si="319"/>
        <v>0</v>
      </c>
      <c r="DV240" s="14">
        <f t="shared" si="320"/>
        <v>0</v>
      </c>
      <c r="DX240" s="56">
        <f t="shared" si="321"/>
        <v>0</v>
      </c>
      <c r="DY240" s="14">
        <f>Szilv($DN$2,Eredmény!$H$3,DO240)</f>
        <v>0</v>
      </c>
      <c r="DZ240" s="14">
        <f t="shared" si="322"/>
        <v>0</v>
      </c>
      <c r="EA240" s="14">
        <f t="shared" si="323"/>
        <v>0</v>
      </c>
    </row>
    <row r="241" spans="2:131">
      <c r="B241" s="14">
        <f>IF($A$2=Alapadat!$P241,Alapadat!$Q241,0)</f>
        <v>0</v>
      </c>
      <c r="C241" s="14">
        <f>IF($A$2=Alapadat!$P241,Alapadat!$R241,0)</f>
        <v>0</v>
      </c>
      <c r="D241" s="14">
        <f t="shared" si="244"/>
        <v>0</v>
      </c>
      <c r="E241" s="14">
        <f t="shared" si="245"/>
        <v>0</v>
      </c>
      <c r="F241" s="14">
        <f t="shared" si="246"/>
        <v>0</v>
      </c>
      <c r="G241" s="14">
        <f t="shared" si="247"/>
        <v>0</v>
      </c>
      <c r="H241" s="14">
        <f t="shared" si="248"/>
        <v>0</v>
      </c>
      <c r="I241" s="14">
        <f t="shared" si="249"/>
        <v>0</v>
      </c>
      <c r="L241" s="56">
        <f t="shared" si="250"/>
        <v>0</v>
      </c>
      <c r="M241" s="14">
        <f>Szilv($A$2,Eredmény!$H$3,B241)</f>
        <v>0</v>
      </c>
      <c r="N241" s="14">
        <f t="shared" si="251"/>
        <v>0</v>
      </c>
      <c r="O241" s="14">
        <f t="shared" si="252"/>
        <v>0</v>
      </c>
      <c r="Q241" s="14">
        <f>IF($P$2=Alapadat!$P241,Alapadat!$Q241,0)</f>
        <v>0</v>
      </c>
      <c r="R241" s="14">
        <f>IF($P$2=Alapadat!$P241,Alapadat!$R241,0)</f>
        <v>0</v>
      </c>
      <c r="S241" s="14">
        <f t="shared" si="253"/>
        <v>0</v>
      </c>
      <c r="T241" s="14">
        <f t="shared" si="254"/>
        <v>0</v>
      </c>
      <c r="U241" s="14">
        <f t="shared" si="255"/>
        <v>0</v>
      </c>
      <c r="V241" s="14">
        <f t="shared" si="256"/>
        <v>0</v>
      </c>
      <c r="W241" s="14">
        <f t="shared" si="257"/>
        <v>0</v>
      </c>
      <c r="X241" s="14">
        <f t="shared" si="258"/>
        <v>0</v>
      </c>
      <c r="Z241" s="56">
        <f t="shared" si="324"/>
        <v>0</v>
      </c>
      <c r="AA241" s="14">
        <f>Szilv($P$2,Eredmény!$H$3,Q241)</f>
        <v>0</v>
      </c>
      <c r="AB241" s="14">
        <f t="shared" si="259"/>
        <v>0</v>
      </c>
      <c r="AC241" s="14">
        <f t="shared" si="260"/>
        <v>0</v>
      </c>
      <c r="AE241" s="14">
        <f>IF($AD$2=Alapadat!$P241,Alapadat!$Q241,0)</f>
        <v>0</v>
      </c>
      <c r="AF241" s="14">
        <f>IF($AD$2=Alapadat!$P241,Alapadat!$R241,0)</f>
        <v>0</v>
      </c>
      <c r="AG241" s="14">
        <f t="shared" si="261"/>
        <v>0</v>
      </c>
      <c r="AH241" s="14">
        <f t="shared" si="262"/>
        <v>0</v>
      </c>
      <c r="AI241" s="14">
        <f t="shared" si="263"/>
        <v>0</v>
      </c>
      <c r="AJ241" s="14">
        <f t="shared" si="264"/>
        <v>0</v>
      </c>
      <c r="AK241" s="14">
        <f t="shared" si="265"/>
        <v>0</v>
      </c>
      <c r="AL241" s="14">
        <f t="shared" si="266"/>
        <v>0</v>
      </c>
      <c r="AN241" s="56">
        <f t="shared" si="267"/>
        <v>0</v>
      </c>
      <c r="AO241" s="14">
        <f>Szilv($AD$2,Eredmény!$H$3,AE241)</f>
        <v>0</v>
      </c>
      <c r="AP241" s="14">
        <f t="shared" si="268"/>
        <v>0</v>
      </c>
      <c r="AQ241" s="14">
        <f t="shared" si="269"/>
        <v>0</v>
      </c>
      <c r="AS241" s="14">
        <f>IF($AR$2=Alapadat!$P241,Alapadat!$Q241,0)</f>
        <v>0</v>
      </c>
      <c r="AT241" s="14">
        <f>IF($AR$2=Alapadat!$P241,Alapadat!$R241,0)</f>
        <v>0</v>
      </c>
      <c r="AU241" s="14">
        <f t="shared" si="270"/>
        <v>0</v>
      </c>
      <c r="AV241" s="14">
        <f t="shared" si="271"/>
        <v>0</v>
      </c>
      <c r="AW241" s="14">
        <f t="shared" si="272"/>
        <v>0</v>
      </c>
      <c r="AX241" s="14">
        <f t="shared" si="273"/>
        <v>0</v>
      </c>
      <c r="AY241" s="14">
        <f t="shared" si="274"/>
        <v>0</v>
      </c>
      <c r="AZ241" s="14">
        <f t="shared" si="275"/>
        <v>0</v>
      </c>
      <c r="BB241" s="56">
        <f t="shared" si="276"/>
        <v>0</v>
      </c>
      <c r="BC241" s="14">
        <f>Szilv($AR$2,Eredmény!$H$3,AS241)</f>
        <v>0</v>
      </c>
      <c r="BD241" s="14">
        <f t="shared" si="277"/>
        <v>0</v>
      </c>
      <c r="BE241" s="14">
        <f t="shared" si="278"/>
        <v>0</v>
      </c>
      <c r="BG241" s="14">
        <f>IF($BF$2=Alapadat!$P241,Alapadat!$Q241,0)</f>
        <v>0</v>
      </c>
      <c r="BH241" s="14">
        <f>IF($BF$2=Alapadat!$P241,Alapadat!$R241,0)</f>
        <v>0</v>
      </c>
      <c r="BI241" s="14">
        <f t="shared" si="279"/>
        <v>0</v>
      </c>
      <c r="BJ241" s="14">
        <f t="shared" si="280"/>
        <v>0</v>
      </c>
      <c r="BK241" s="14">
        <f t="shared" si="281"/>
        <v>0</v>
      </c>
      <c r="BL241" s="14">
        <f t="shared" si="282"/>
        <v>0</v>
      </c>
      <c r="BM241" s="14">
        <f t="shared" si="283"/>
        <v>0</v>
      </c>
      <c r="BN241" s="14">
        <f t="shared" si="284"/>
        <v>0</v>
      </c>
      <c r="BP241" s="56">
        <f t="shared" si="285"/>
        <v>0</v>
      </c>
      <c r="BQ241" s="14">
        <f>Szilv($BF$2,Eredmény!$H$3,BG241)</f>
        <v>0</v>
      </c>
      <c r="BR241" s="14">
        <f t="shared" si="286"/>
        <v>0</v>
      </c>
      <c r="BS241" s="14">
        <f t="shared" si="287"/>
        <v>0</v>
      </c>
      <c r="BV241" s="14">
        <f>IF($BU$2=Alapadat!$P241,Alapadat!$Q241,0)</f>
        <v>0</v>
      </c>
      <c r="BW241" s="14">
        <f>IF($BU$2=Alapadat!$P241,Alapadat!$R241,0)</f>
        <v>0</v>
      </c>
      <c r="BX241" s="14">
        <f t="shared" si="288"/>
        <v>0</v>
      </c>
      <c r="BY241" s="14">
        <f t="shared" si="289"/>
        <v>0</v>
      </c>
      <c r="BZ241" s="14">
        <f t="shared" si="290"/>
        <v>0</v>
      </c>
      <c r="CA241" s="14">
        <f t="shared" si="291"/>
        <v>0</v>
      </c>
      <c r="CB241" s="14">
        <f t="shared" si="292"/>
        <v>0</v>
      </c>
      <c r="CC241" s="14">
        <f t="shared" si="293"/>
        <v>0</v>
      </c>
      <c r="CE241" s="56">
        <f t="shared" si="294"/>
        <v>0</v>
      </c>
      <c r="CF241" s="14">
        <f>Szilv($BU$2,Eredmény!$H$3,BV241)</f>
        <v>0</v>
      </c>
      <c r="CG241" s="14">
        <f t="shared" si="295"/>
        <v>0</v>
      </c>
      <c r="CH241" s="14">
        <f t="shared" si="296"/>
        <v>0</v>
      </c>
      <c r="CK241" s="14">
        <f>IF($CJ$2=Alapadat!$P241,Alapadat!$Q241,0)</f>
        <v>0</v>
      </c>
      <c r="CL241" s="14">
        <f>IF($CJ$2=Alapadat!$P241,Alapadat!$R241,0)</f>
        <v>0</v>
      </c>
      <c r="CM241" s="14">
        <f t="shared" si="297"/>
        <v>0</v>
      </c>
      <c r="CN241" s="14">
        <f t="shared" si="298"/>
        <v>0</v>
      </c>
      <c r="CO241" s="14">
        <f t="shared" si="299"/>
        <v>0</v>
      </c>
      <c r="CP241" s="14">
        <f t="shared" si="300"/>
        <v>0</v>
      </c>
      <c r="CQ241" s="14">
        <f t="shared" si="301"/>
        <v>0</v>
      </c>
      <c r="CR241" s="14">
        <f t="shared" si="302"/>
        <v>0</v>
      </c>
      <c r="CT241" s="56">
        <f t="shared" si="303"/>
        <v>0</v>
      </c>
      <c r="CU241" s="14">
        <f>Szilv($CJ$2,Eredmény!$H$3,CK241)</f>
        <v>0</v>
      </c>
      <c r="CV241" s="14">
        <f t="shared" si="304"/>
        <v>0</v>
      </c>
      <c r="CW241" s="14">
        <f t="shared" si="305"/>
        <v>0</v>
      </c>
      <c r="CZ241" s="14">
        <f>IF($CY$2=Alapadat!$P241,Alapadat!$Q241,0)</f>
        <v>0</v>
      </c>
      <c r="DA241" s="14">
        <f>IF($CY$2=Alapadat!$P241,Alapadat!$R241,0)</f>
        <v>0</v>
      </c>
      <c r="DB241" s="14">
        <f t="shared" si="306"/>
        <v>0</v>
      </c>
      <c r="DC241" s="14">
        <f t="shared" si="307"/>
        <v>0</v>
      </c>
      <c r="DD241" s="14">
        <f t="shared" si="308"/>
        <v>0</v>
      </c>
      <c r="DE241" s="14">
        <f t="shared" si="309"/>
        <v>0</v>
      </c>
      <c r="DF241" s="14">
        <f t="shared" si="310"/>
        <v>0</v>
      </c>
      <c r="DG241" s="14">
        <f t="shared" si="311"/>
        <v>0</v>
      </c>
      <c r="DI241" s="56">
        <f t="shared" si="312"/>
        <v>0</v>
      </c>
      <c r="DJ241" s="14">
        <f>Szilv($CY$2,Eredmény!$H$3,CZ241)</f>
        <v>0</v>
      </c>
      <c r="DK241" s="14">
        <f t="shared" si="313"/>
        <v>0</v>
      </c>
      <c r="DL241" s="14">
        <f t="shared" si="314"/>
        <v>0</v>
      </c>
      <c r="DO241" s="14">
        <f>IF($DN$2=Alapadat!$P241,Alapadat!$Q241,0)</f>
        <v>0</v>
      </c>
      <c r="DP241" s="14">
        <f>IF($DN$2=Alapadat!$P241,Alapadat!$R241,0)</f>
        <v>0</v>
      </c>
      <c r="DQ241" s="14">
        <f t="shared" si="315"/>
        <v>0</v>
      </c>
      <c r="DR241" s="14">
        <f t="shared" si="316"/>
        <v>0</v>
      </c>
      <c r="DS241" s="14">
        <f t="shared" si="317"/>
        <v>0</v>
      </c>
      <c r="DT241" s="14">
        <f t="shared" si="318"/>
        <v>0</v>
      </c>
      <c r="DU241" s="14">
        <f t="shared" si="319"/>
        <v>0</v>
      </c>
      <c r="DV241" s="14">
        <f t="shared" si="320"/>
        <v>0</v>
      </c>
      <c r="DX241" s="56">
        <f t="shared" si="321"/>
        <v>0</v>
      </c>
      <c r="DY241" s="14">
        <f>Szilv($DN$2,Eredmény!$H$3,DO241)</f>
        <v>0</v>
      </c>
      <c r="DZ241" s="14">
        <f t="shared" si="322"/>
        <v>0</v>
      </c>
      <c r="EA241" s="14">
        <f t="shared" si="323"/>
        <v>0</v>
      </c>
    </row>
    <row r="242" spans="2:131">
      <c r="B242" s="14">
        <f>IF($A$2=Alapadat!$P242,Alapadat!$Q242,0)</f>
        <v>0</v>
      </c>
      <c r="C242" s="14">
        <f>IF($A$2=Alapadat!$P242,Alapadat!$R242,0)</f>
        <v>0</v>
      </c>
      <c r="D242" s="14">
        <f t="shared" si="244"/>
        <v>0</v>
      </c>
      <c r="E242" s="14">
        <f t="shared" si="245"/>
        <v>0</v>
      </c>
      <c r="F242" s="14">
        <f t="shared" si="246"/>
        <v>0</v>
      </c>
      <c r="G242" s="14">
        <f t="shared" si="247"/>
        <v>0</v>
      </c>
      <c r="H242" s="14">
        <f t="shared" si="248"/>
        <v>0</v>
      </c>
      <c r="I242" s="14">
        <f t="shared" si="249"/>
        <v>0</v>
      </c>
      <c r="L242" s="56">
        <f t="shared" si="250"/>
        <v>0</v>
      </c>
      <c r="M242" s="14">
        <f>Szilv($A$2,Eredmény!$H$3,B242)</f>
        <v>0</v>
      </c>
      <c r="N242" s="14">
        <f t="shared" si="251"/>
        <v>0</v>
      </c>
      <c r="O242" s="14">
        <f t="shared" si="252"/>
        <v>0</v>
      </c>
      <c r="Q242" s="14">
        <f>IF($P$2=Alapadat!$P242,Alapadat!$Q242,0)</f>
        <v>0</v>
      </c>
      <c r="R242" s="14">
        <f>IF($P$2=Alapadat!$P242,Alapadat!$R242,0)</f>
        <v>0</v>
      </c>
      <c r="S242" s="14">
        <f t="shared" si="253"/>
        <v>0</v>
      </c>
      <c r="T242" s="14">
        <f t="shared" si="254"/>
        <v>0</v>
      </c>
      <c r="U242" s="14">
        <f t="shared" si="255"/>
        <v>0</v>
      </c>
      <c r="V242" s="14">
        <f t="shared" si="256"/>
        <v>0</v>
      </c>
      <c r="W242" s="14">
        <f t="shared" si="257"/>
        <v>0</v>
      </c>
      <c r="X242" s="14">
        <f t="shared" si="258"/>
        <v>0</v>
      </c>
      <c r="Z242" s="56">
        <f t="shared" si="324"/>
        <v>0</v>
      </c>
      <c r="AA242" s="14">
        <f>Szilv($P$2,Eredmény!$H$3,Q242)</f>
        <v>0</v>
      </c>
      <c r="AB242" s="14">
        <f t="shared" si="259"/>
        <v>0</v>
      </c>
      <c r="AC242" s="14">
        <f t="shared" si="260"/>
        <v>0</v>
      </c>
      <c r="AE242" s="14">
        <f>IF($AD$2=Alapadat!$P242,Alapadat!$Q242,0)</f>
        <v>0</v>
      </c>
      <c r="AF242" s="14">
        <f>IF($AD$2=Alapadat!$P242,Alapadat!$R242,0)</f>
        <v>0</v>
      </c>
      <c r="AG242" s="14">
        <f t="shared" si="261"/>
        <v>0</v>
      </c>
      <c r="AH242" s="14">
        <f t="shared" si="262"/>
        <v>0</v>
      </c>
      <c r="AI242" s="14">
        <f t="shared" si="263"/>
        <v>0</v>
      </c>
      <c r="AJ242" s="14">
        <f t="shared" si="264"/>
        <v>0</v>
      </c>
      <c r="AK242" s="14">
        <f t="shared" si="265"/>
        <v>0</v>
      </c>
      <c r="AL242" s="14">
        <f t="shared" si="266"/>
        <v>0</v>
      </c>
      <c r="AN242" s="56">
        <f t="shared" si="267"/>
        <v>0</v>
      </c>
      <c r="AO242" s="14">
        <f>Szilv($AD$2,Eredmény!$H$3,AE242)</f>
        <v>0</v>
      </c>
      <c r="AP242" s="14">
        <f t="shared" si="268"/>
        <v>0</v>
      </c>
      <c r="AQ242" s="14">
        <f t="shared" si="269"/>
        <v>0</v>
      </c>
      <c r="AS242" s="14">
        <f>IF($AR$2=Alapadat!$P242,Alapadat!$Q242,0)</f>
        <v>0</v>
      </c>
      <c r="AT242" s="14">
        <f>IF($AR$2=Alapadat!$P242,Alapadat!$R242,0)</f>
        <v>0</v>
      </c>
      <c r="AU242" s="14">
        <f t="shared" si="270"/>
        <v>0</v>
      </c>
      <c r="AV242" s="14">
        <f t="shared" si="271"/>
        <v>0</v>
      </c>
      <c r="AW242" s="14">
        <f t="shared" si="272"/>
        <v>0</v>
      </c>
      <c r="AX242" s="14">
        <f t="shared" si="273"/>
        <v>0</v>
      </c>
      <c r="AY242" s="14">
        <f t="shared" si="274"/>
        <v>0</v>
      </c>
      <c r="AZ242" s="14">
        <f t="shared" si="275"/>
        <v>0</v>
      </c>
      <c r="BB242" s="56">
        <f t="shared" si="276"/>
        <v>0</v>
      </c>
      <c r="BC242" s="14">
        <f>Szilv($AR$2,Eredmény!$H$3,AS242)</f>
        <v>0</v>
      </c>
      <c r="BD242" s="14">
        <f t="shared" si="277"/>
        <v>0</v>
      </c>
      <c r="BE242" s="14">
        <f t="shared" si="278"/>
        <v>0</v>
      </c>
      <c r="BG242" s="14">
        <f>IF($BF$2=Alapadat!$P242,Alapadat!$Q242,0)</f>
        <v>0</v>
      </c>
      <c r="BH242" s="14">
        <f>IF($BF$2=Alapadat!$P242,Alapadat!$R242,0)</f>
        <v>0</v>
      </c>
      <c r="BI242" s="14">
        <f t="shared" si="279"/>
        <v>0</v>
      </c>
      <c r="BJ242" s="14">
        <f t="shared" si="280"/>
        <v>0</v>
      </c>
      <c r="BK242" s="14">
        <f t="shared" si="281"/>
        <v>0</v>
      </c>
      <c r="BL242" s="14">
        <f t="shared" si="282"/>
        <v>0</v>
      </c>
      <c r="BM242" s="14">
        <f t="shared" si="283"/>
        <v>0</v>
      </c>
      <c r="BN242" s="14">
        <f t="shared" si="284"/>
        <v>0</v>
      </c>
      <c r="BP242" s="56">
        <f t="shared" si="285"/>
        <v>0</v>
      </c>
      <c r="BQ242" s="14">
        <f>Szilv($BF$2,Eredmény!$H$3,BG242)</f>
        <v>0</v>
      </c>
      <c r="BR242" s="14">
        <f t="shared" si="286"/>
        <v>0</v>
      </c>
      <c r="BS242" s="14">
        <f t="shared" si="287"/>
        <v>0</v>
      </c>
      <c r="BV242" s="14">
        <f>IF($BU$2=Alapadat!$P242,Alapadat!$Q242,0)</f>
        <v>0</v>
      </c>
      <c r="BW242" s="14">
        <f>IF($BU$2=Alapadat!$P242,Alapadat!$R242,0)</f>
        <v>0</v>
      </c>
      <c r="BX242" s="14">
        <f t="shared" si="288"/>
        <v>0</v>
      </c>
      <c r="BY242" s="14">
        <f t="shared" si="289"/>
        <v>0</v>
      </c>
      <c r="BZ242" s="14">
        <f t="shared" si="290"/>
        <v>0</v>
      </c>
      <c r="CA242" s="14">
        <f t="shared" si="291"/>
        <v>0</v>
      </c>
      <c r="CB242" s="14">
        <f t="shared" si="292"/>
        <v>0</v>
      </c>
      <c r="CC242" s="14">
        <f t="shared" si="293"/>
        <v>0</v>
      </c>
      <c r="CE242" s="56">
        <f t="shared" si="294"/>
        <v>0</v>
      </c>
      <c r="CF242" s="14">
        <f>Szilv($BU$2,Eredmény!$H$3,BV242)</f>
        <v>0</v>
      </c>
      <c r="CG242" s="14">
        <f t="shared" si="295"/>
        <v>0</v>
      </c>
      <c r="CH242" s="14">
        <f t="shared" si="296"/>
        <v>0</v>
      </c>
      <c r="CK242" s="14">
        <f>IF($CJ$2=Alapadat!$P242,Alapadat!$Q242,0)</f>
        <v>0</v>
      </c>
      <c r="CL242" s="14">
        <f>IF($CJ$2=Alapadat!$P242,Alapadat!$R242,0)</f>
        <v>0</v>
      </c>
      <c r="CM242" s="14">
        <f t="shared" si="297"/>
        <v>0</v>
      </c>
      <c r="CN242" s="14">
        <f t="shared" si="298"/>
        <v>0</v>
      </c>
      <c r="CO242" s="14">
        <f t="shared" si="299"/>
        <v>0</v>
      </c>
      <c r="CP242" s="14">
        <f t="shared" si="300"/>
        <v>0</v>
      </c>
      <c r="CQ242" s="14">
        <f t="shared" si="301"/>
        <v>0</v>
      </c>
      <c r="CR242" s="14">
        <f t="shared" si="302"/>
        <v>0</v>
      </c>
      <c r="CT242" s="56">
        <f t="shared" si="303"/>
        <v>0</v>
      </c>
      <c r="CU242" s="14">
        <f>Szilv($CJ$2,Eredmény!$H$3,CK242)</f>
        <v>0</v>
      </c>
      <c r="CV242" s="14">
        <f t="shared" si="304"/>
        <v>0</v>
      </c>
      <c r="CW242" s="14">
        <f t="shared" si="305"/>
        <v>0</v>
      </c>
      <c r="CZ242" s="14">
        <f>IF($CY$2=Alapadat!$P242,Alapadat!$Q242,0)</f>
        <v>0</v>
      </c>
      <c r="DA242" s="14">
        <f>IF($CY$2=Alapadat!$P242,Alapadat!$R242,0)</f>
        <v>0</v>
      </c>
      <c r="DB242" s="14">
        <f t="shared" si="306"/>
        <v>0</v>
      </c>
      <c r="DC242" s="14">
        <f t="shared" si="307"/>
        <v>0</v>
      </c>
      <c r="DD242" s="14">
        <f t="shared" si="308"/>
        <v>0</v>
      </c>
      <c r="DE242" s="14">
        <f t="shared" si="309"/>
        <v>0</v>
      </c>
      <c r="DF242" s="14">
        <f t="shared" si="310"/>
        <v>0</v>
      </c>
      <c r="DG242" s="14">
        <f t="shared" si="311"/>
        <v>0</v>
      </c>
      <c r="DI242" s="56">
        <f t="shared" si="312"/>
        <v>0</v>
      </c>
      <c r="DJ242" s="14">
        <f>Szilv($CY$2,Eredmény!$H$3,CZ242)</f>
        <v>0</v>
      </c>
      <c r="DK242" s="14">
        <f t="shared" si="313"/>
        <v>0</v>
      </c>
      <c r="DL242" s="14">
        <f t="shared" si="314"/>
        <v>0</v>
      </c>
      <c r="DO242" s="14">
        <f>IF($DN$2=Alapadat!$P242,Alapadat!$Q242,0)</f>
        <v>0</v>
      </c>
      <c r="DP242" s="14">
        <f>IF($DN$2=Alapadat!$P242,Alapadat!$R242,0)</f>
        <v>0</v>
      </c>
      <c r="DQ242" s="14">
        <f t="shared" si="315"/>
        <v>0</v>
      </c>
      <c r="DR242" s="14">
        <f t="shared" si="316"/>
        <v>0</v>
      </c>
      <c r="DS242" s="14">
        <f t="shared" si="317"/>
        <v>0</v>
      </c>
      <c r="DT242" s="14">
        <f t="shared" si="318"/>
        <v>0</v>
      </c>
      <c r="DU242" s="14">
        <f t="shared" si="319"/>
        <v>0</v>
      </c>
      <c r="DV242" s="14">
        <f t="shared" si="320"/>
        <v>0</v>
      </c>
      <c r="DX242" s="56">
        <f t="shared" si="321"/>
        <v>0</v>
      </c>
      <c r="DY242" s="14">
        <f>Szilv($DN$2,Eredmény!$H$3,DO242)</f>
        <v>0</v>
      </c>
      <c r="DZ242" s="14">
        <f t="shared" si="322"/>
        <v>0</v>
      </c>
      <c r="EA242" s="14">
        <f t="shared" si="323"/>
        <v>0</v>
      </c>
    </row>
    <row r="243" spans="2:131">
      <c r="B243" s="14">
        <f>IF($A$2=Alapadat!$P243,Alapadat!$Q243,0)</f>
        <v>0</v>
      </c>
      <c r="C243" s="14">
        <f>IF($A$2=Alapadat!$P243,Alapadat!$R243,0)</f>
        <v>0</v>
      </c>
      <c r="D243" s="14">
        <f t="shared" si="244"/>
        <v>0</v>
      </c>
      <c r="E243" s="14">
        <f t="shared" si="245"/>
        <v>0</v>
      </c>
      <c r="F243" s="14">
        <f t="shared" si="246"/>
        <v>0</v>
      </c>
      <c r="G243" s="14">
        <f t="shared" si="247"/>
        <v>0</v>
      </c>
      <c r="H243" s="14">
        <f t="shared" si="248"/>
        <v>0</v>
      </c>
      <c r="I243" s="14">
        <f t="shared" si="249"/>
        <v>0</v>
      </c>
      <c r="L243" s="56">
        <f t="shared" si="250"/>
        <v>0</v>
      </c>
      <c r="M243" s="14">
        <f>Szilv($A$2,Eredmény!$H$3,B243)</f>
        <v>0</v>
      </c>
      <c r="N243" s="14">
        <f t="shared" si="251"/>
        <v>0</v>
      </c>
      <c r="O243" s="14">
        <f t="shared" si="252"/>
        <v>0</v>
      </c>
      <c r="Q243" s="14">
        <f>IF($P$2=Alapadat!$P243,Alapadat!$Q243,0)</f>
        <v>0</v>
      </c>
      <c r="R243" s="14">
        <f>IF($P$2=Alapadat!$P243,Alapadat!$R243,0)</f>
        <v>0</v>
      </c>
      <c r="S243" s="14">
        <f t="shared" si="253"/>
        <v>0</v>
      </c>
      <c r="T243" s="14">
        <f t="shared" si="254"/>
        <v>0</v>
      </c>
      <c r="U243" s="14">
        <f t="shared" si="255"/>
        <v>0</v>
      </c>
      <c r="V243" s="14">
        <f t="shared" si="256"/>
        <v>0</v>
      </c>
      <c r="W243" s="14">
        <f t="shared" si="257"/>
        <v>0</v>
      </c>
      <c r="X243" s="14">
        <f t="shared" si="258"/>
        <v>0</v>
      </c>
      <c r="Z243" s="56">
        <f t="shared" si="324"/>
        <v>0</v>
      </c>
      <c r="AA243" s="14">
        <f>Szilv($P$2,Eredmény!$H$3,Q243)</f>
        <v>0</v>
      </c>
      <c r="AB243" s="14">
        <f t="shared" si="259"/>
        <v>0</v>
      </c>
      <c r="AC243" s="14">
        <f t="shared" si="260"/>
        <v>0</v>
      </c>
      <c r="AE243" s="14">
        <f>IF($AD$2=Alapadat!$P243,Alapadat!$Q243,0)</f>
        <v>0</v>
      </c>
      <c r="AF243" s="14">
        <f>IF($AD$2=Alapadat!$P243,Alapadat!$R243,0)</f>
        <v>0</v>
      </c>
      <c r="AG243" s="14">
        <f t="shared" si="261"/>
        <v>0</v>
      </c>
      <c r="AH243" s="14">
        <f t="shared" si="262"/>
        <v>0</v>
      </c>
      <c r="AI243" s="14">
        <f t="shared" si="263"/>
        <v>0</v>
      </c>
      <c r="AJ243" s="14">
        <f t="shared" si="264"/>
        <v>0</v>
      </c>
      <c r="AK243" s="14">
        <f t="shared" si="265"/>
        <v>0</v>
      </c>
      <c r="AL243" s="14">
        <f t="shared" si="266"/>
        <v>0</v>
      </c>
      <c r="AN243" s="56">
        <f t="shared" si="267"/>
        <v>0</v>
      </c>
      <c r="AO243" s="14">
        <f>Szilv($AD$2,Eredmény!$H$3,AE243)</f>
        <v>0</v>
      </c>
      <c r="AP243" s="14">
        <f t="shared" si="268"/>
        <v>0</v>
      </c>
      <c r="AQ243" s="14">
        <f t="shared" si="269"/>
        <v>0</v>
      </c>
      <c r="AS243" s="14">
        <f>IF($AR$2=Alapadat!$P243,Alapadat!$Q243,0)</f>
        <v>0</v>
      </c>
      <c r="AT243" s="14">
        <f>IF($AR$2=Alapadat!$P243,Alapadat!$R243,0)</f>
        <v>0</v>
      </c>
      <c r="AU243" s="14">
        <f t="shared" si="270"/>
        <v>0</v>
      </c>
      <c r="AV243" s="14">
        <f t="shared" si="271"/>
        <v>0</v>
      </c>
      <c r="AW243" s="14">
        <f t="shared" si="272"/>
        <v>0</v>
      </c>
      <c r="AX243" s="14">
        <f t="shared" si="273"/>
        <v>0</v>
      </c>
      <c r="AY243" s="14">
        <f t="shared" si="274"/>
        <v>0</v>
      </c>
      <c r="AZ243" s="14">
        <f t="shared" si="275"/>
        <v>0</v>
      </c>
      <c r="BB243" s="56">
        <f t="shared" si="276"/>
        <v>0</v>
      </c>
      <c r="BC243" s="14">
        <f>Szilv($AR$2,Eredmény!$H$3,AS243)</f>
        <v>0</v>
      </c>
      <c r="BD243" s="14">
        <f t="shared" si="277"/>
        <v>0</v>
      </c>
      <c r="BE243" s="14">
        <f t="shared" si="278"/>
        <v>0</v>
      </c>
      <c r="BG243" s="14">
        <f>IF($BF$2=Alapadat!$P243,Alapadat!$Q243,0)</f>
        <v>0</v>
      </c>
      <c r="BH243" s="14">
        <f>IF($BF$2=Alapadat!$P243,Alapadat!$R243,0)</f>
        <v>0</v>
      </c>
      <c r="BI243" s="14">
        <f t="shared" si="279"/>
        <v>0</v>
      </c>
      <c r="BJ243" s="14">
        <f t="shared" si="280"/>
        <v>0</v>
      </c>
      <c r="BK243" s="14">
        <f t="shared" si="281"/>
        <v>0</v>
      </c>
      <c r="BL243" s="14">
        <f t="shared" si="282"/>
        <v>0</v>
      </c>
      <c r="BM243" s="14">
        <f t="shared" si="283"/>
        <v>0</v>
      </c>
      <c r="BN243" s="14">
        <f t="shared" si="284"/>
        <v>0</v>
      </c>
      <c r="BP243" s="56">
        <f t="shared" si="285"/>
        <v>0</v>
      </c>
      <c r="BQ243" s="14">
        <f>Szilv($BF$2,Eredmény!$H$3,BG243)</f>
        <v>0</v>
      </c>
      <c r="BR243" s="14">
        <f t="shared" si="286"/>
        <v>0</v>
      </c>
      <c r="BS243" s="14">
        <f t="shared" si="287"/>
        <v>0</v>
      </c>
      <c r="BV243" s="14">
        <f>IF($BU$2=Alapadat!$P243,Alapadat!$Q243,0)</f>
        <v>0</v>
      </c>
      <c r="BW243" s="14">
        <f>IF($BU$2=Alapadat!$P243,Alapadat!$R243,0)</f>
        <v>0</v>
      </c>
      <c r="BX243" s="14">
        <f t="shared" si="288"/>
        <v>0</v>
      </c>
      <c r="BY243" s="14">
        <f t="shared" si="289"/>
        <v>0</v>
      </c>
      <c r="BZ243" s="14">
        <f t="shared" si="290"/>
        <v>0</v>
      </c>
      <c r="CA243" s="14">
        <f t="shared" si="291"/>
        <v>0</v>
      </c>
      <c r="CB243" s="14">
        <f t="shared" si="292"/>
        <v>0</v>
      </c>
      <c r="CC243" s="14">
        <f t="shared" si="293"/>
        <v>0</v>
      </c>
      <c r="CE243" s="56">
        <f t="shared" si="294"/>
        <v>0</v>
      </c>
      <c r="CF243" s="14">
        <f>Szilv($BU$2,Eredmény!$H$3,BV243)</f>
        <v>0</v>
      </c>
      <c r="CG243" s="14">
        <f t="shared" si="295"/>
        <v>0</v>
      </c>
      <c r="CH243" s="14">
        <f t="shared" si="296"/>
        <v>0</v>
      </c>
      <c r="CK243" s="14">
        <f>IF($CJ$2=Alapadat!$P243,Alapadat!$Q243,0)</f>
        <v>0</v>
      </c>
      <c r="CL243" s="14">
        <f>IF($CJ$2=Alapadat!$P243,Alapadat!$R243,0)</f>
        <v>0</v>
      </c>
      <c r="CM243" s="14">
        <f t="shared" si="297"/>
        <v>0</v>
      </c>
      <c r="CN243" s="14">
        <f t="shared" si="298"/>
        <v>0</v>
      </c>
      <c r="CO243" s="14">
        <f t="shared" si="299"/>
        <v>0</v>
      </c>
      <c r="CP243" s="14">
        <f t="shared" si="300"/>
        <v>0</v>
      </c>
      <c r="CQ243" s="14">
        <f t="shared" si="301"/>
        <v>0</v>
      </c>
      <c r="CR243" s="14">
        <f t="shared" si="302"/>
        <v>0</v>
      </c>
      <c r="CT243" s="56">
        <f t="shared" si="303"/>
        <v>0</v>
      </c>
      <c r="CU243" s="14">
        <f>Szilv($CJ$2,Eredmény!$H$3,CK243)</f>
        <v>0</v>
      </c>
      <c r="CV243" s="14">
        <f t="shared" si="304"/>
        <v>0</v>
      </c>
      <c r="CW243" s="14">
        <f t="shared" si="305"/>
        <v>0</v>
      </c>
      <c r="CZ243" s="14">
        <f>IF($CY$2=Alapadat!$P243,Alapadat!$Q243,0)</f>
        <v>0</v>
      </c>
      <c r="DA243" s="14">
        <f>IF($CY$2=Alapadat!$P243,Alapadat!$R243,0)</f>
        <v>0</v>
      </c>
      <c r="DB243" s="14">
        <f t="shared" si="306"/>
        <v>0</v>
      </c>
      <c r="DC243" s="14">
        <f t="shared" si="307"/>
        <v>0</v>
      </c>
      <c r="DD243" s="14">
        <f t="shared" si="308"/>
        <v>0</v>
      </c>
      <c r="DE243" s="14">
        <f t="shared" si="309"/>
        <v>0</v>
      </c>
      <c r="DF243" s="14">
        <f t="shared" si="310"/>
        <v>0</v>
      </c>
      <c r="DG243" s="14">
        <f t="shared" si="311"/>
        <v>0</v>
      </c>
      <c r="DI243" s="56">
        <f t="shared" si="312"/>
        <v>0</v>
      </c>
      <c r="DJ243" s="14">
        <f>Szilv($CY$2,Eredmény!$H$3,CZ243)</f>
        <v>0</v>
      </c>
      <c r="DK243" s="14">
        <f t="shared" si="313"/>
        <v>0</v>
      </c>
      <c r="DL243" s="14">
        <f t="shared" si="314"/>
        <v>0</v>
      </c>
      <c r="DO243" s="14">
        <f>IF($DN$2=Alapadat!$P243,Alapadat!$Q243,0)</f>
        <v>0</v>
      </c>
      <c r="DP243" s="14">
        <f>IF($DN$2=Alapadat!$P243,Alapadat!$R243,0)</f>
        <v>0</v>
      </c>
      <c r="DQ243" s="14">
        <f t="shared" si="315"/>
        <v>0</v>
      </c>
      <c r="DR243" s="14">
        <f t="shared" si="316"/>
        <v>0</v>
      </c>
      <c r="DS243" s="14">
        <f t="shared" si="317"/>
        <v>0</v>
      </c>
      <c r="DT243" s="14">
        <f t="shared" si="318"/>
        <v>0</v>
      </c>
      <c r="DU243" s="14">
        <f t="shared" si="319"/>
        <v>0</v>
      </c>
      <c r="DV243" s="14">
        <f t="shared" si="320"/>
        <v>0</v>
      </c>
      <c r="DX243" s="56">
        <f t="shared" si="321"/>
        <v>0</v>
      </c>
      <c r="DY243" s="14">
        <f>Szilv($DN$2,Eredmény!$H$3,DO243)</f>
        <v>0</v>
      </c>
      <c r="DZ243" s="14">
        <f t="shared" si="322"/>
        <v>0</v>
      </c>
      <c r="EA243" s="14">
        <f t="shared" si="323"/>
        <v>0</v>
      </c>
    </row>
    <row r="244" spans="2:131">
      <c r="B244" s="14">
        <f>IF($A$2=Alapadat!$P244,Alapadat!$Q244,0)</f>
        <v>0</v>
      </c>
      <c r="C244" s="14">
        <f>IF($A$2=Alapadat!$P244,Alapadat!$R244,0)</f>
        <v>0</v>
      </c>
      <c r="D244" s="14">
        <f t="shared" si="244"/>
        <v>0</v>
      </c>
      <c r="E244" s="14">
        <f t="shared" si="245"/>
        <v>0</v>
      </c>
      <c r="F244" s="14">
        <f t="shared" si="246"/>
        <v>0</v>
      </c>
      <c r="G244" s="14">
        <f t="shared" si="247"/>
        <v>0</v>
      </c>
      <c r="H244" s="14">
        <f t="shared" si="248"/>
        <v>0</v>
      </c>
      <c r="I244" s="14">
        <f t="shared" si="249"/>
        <v>0</v>
      </c>
      <c r="L244" s="56">
        <f t="shared" si="250"/>
        <v>0</v>
      </c>
      <c r="M244" s="14">
        <f>Szilv($A$2,Eredmény!$H$3,B244)</f>
        <v>0</v>
      </c>
      <c r="N244" s="14">
        <f t="shared" si="251"/>
        <v>0</v>
      </c>
      <c r="O244" s="14">
        <f t="shared" si="252"/>
        <v>0</v>
      </c>
      <c r="Q244" s="14">
        <f>IF($P$2=Alapadat!$P244,Alapadat!$Q244,0)</f>
        <v>0</v>
      </c>
      <c r="R244" s="14">
        <f>IF($P$2=Alapadat!$P244,Alapadat!$R244,0)</f>
        <v>0</v>
      </c>
      <c r="S244" s="14">
        <f t="shared" si="253"/>
        <v>0</v>
      </c>
      <c r="T244" s="14">
        <f t="shared" si="254"/>
        <v>0</v>
      </c>
      <c r="U244" s="14">
        <f t="shared" si="255"/>
        <v>0</v>
      </c>
      <c r="V244" s="14">
        <f t="shared" si="256"/>
        <v>0</v>
      </c>
      <c r="W244" s="14">
        <f t="shared" si="257"/>
        <v>0</v>
      </c>
      <c r="X244" s="14">
        <f t="shared" si="258"/>
        <v>0</v>
      </c>
      <c r="Z244" s="56">
        <f t="shared" si="324"/>
        <v>0</v>
      </c>
      <c r="AA244" s="14">
        <f>Szilv($P$2,Eredmény!$H$3,Q244)</f>
        <v>0</v>
      </c>
      <c r="AB244" s="14">
        <f t="shared" si="259"/>
        <v>0</v>
      </c>
      <c r="AC244" s="14">
        <f t="shared" si="260"/>
        <v>0</v>
      </c>
      <c r="AE244" s="14">
        <f>IF($AD$2=Alapadat!$P244,Alapadat!$Q244,0)</f>
        <v>0</v>
      </c>
      <c r="AF244" s="14">
        <f>IF($AD$2=Alapadat!$P244,Alapadat!$R244,0)</f>
        <v>0</v>
      </c>
      <c r="AG244" s="14">
        <f t="shared" si="261"/>
        <v>0</v>
      </c>
      <c r="AH244" s="14">
        <f t="shared" si="262"/>
        <v>0</v>
      </c>
      <c r="AI244" s="14">
        <f t="shared" si="263"/>
        <v>0</v>
      </c>
      <c r="AJ244" s="14">
        <f t="shared" si="264"/>
        <v>0</v>
      </c>
      <c r="AK244" s="14">
        <f t="shared" si="265"/>
        <v>0</v>
      </c>
      <c r="AL244" s="14">
        <f t="shared" si="266"/>
        <v>0</v>
      </c>
      <c r="AN244" s="56">
        <f t="shared" si="267"/>
        <v>0</v>
      </c>
      <c r="AO244" s="14">
        <f>Szilv($AD$2,Eredmény!$H$3,AE244)</f>
        <v>0</v>
      </c>
      <c r="AP244" s="14">
        <f t="shared" si="268"/>
        <v>0</v>
      </c>
      <c r="AQ244" s="14">
        <f t="shared" si="269"/>
        <v>0</v>
      </c>
      <c r="AS244" s="14">
        <f>IF($AR$2=Alapadat!$P244,Alapadat!$Q244,0)</f>
        <v>0</v>
      </c>
      <c r="AT244" s="14">
        <f>IF($AR$2=Alapadat!$P244,Alapadat!$R244,0)</f>
        <v>0</v>
      </c>
      <c r="AU244" s="14">
        <f t="shared" si="270"/>
        <v>0</v>
      </c>
      <c r="AV244" s="14">
        <f t="shared" si="271"/>
        <v>0</v>
      </c>
      <c r="AW244" s="14">
        <f t="shared" si="272"/>
        <v>0</v>
      </c>
      <c r="AX244" s="14">
        <f t="shared" si="273"/>
        <v>0</v>
      </c>
      <c r="AY244" s="14">
        <f t="shared" si="274"/>
        <v>0</v>
      </c>
      <c r="AZ244" s="14">
        <f t="shared" si="275"/>
        <v>0</v>
      </c>
      <c r="BB244" s="56">
        <f t="shared" si="276"/>
        <v>0</v>
      </c>
      <c r="BC244" s="14">
        <f>Szilv($AR$2,Eredmény!$H$3,AS244)</f>
        <v>0</v>
      </c>
      <c r="BD244" s="14">
        <f t="shared" si="277"/>
        <v>0</v>
      </c>
      <c r="BE244" s="14">
        <f t="shared" si="278"/>
        <v>0</v>
      </c>
      <c r="BG244" s="14">
        <f>IF($BF$2=Alapadat!$P244,Alapadat!$Q244,0)</f>
        <v>0</v>
      </c>
      <c r="BH244" s="14">
        <f>IF($BF$2=Alapadat!$P244,Alapadat!$R244,0)</f>
        <v>0</v>
      </c>
      <c r="BI244" s="14">
        <f t="shared" si="279"/>
        <v>0</v>
      </c>
      <c r="BJ244" s="14">
        <f t="shared" si="280"/>
        <v>0</v>
      </c>
      <c r="BK244" s="14">
        <f t="shared" si="281"/>
        <v>0</v>
      </c>
      <c r="BL244" s="14">
        <f t="shared" si="282"/>
        <v>0</v>
      </c>
      <c r="BM244" s="14">
        <f t="shared" si="283"/>
        <v>0</v>
      </c>
      <c r="BN244" s="14">
        <f t="shared" si="284"/>
        <v>0</v>
      </c>
      <c r="BP244" s="56">
        <f t="shared" si="285"/>
        <v>0</v>
      </c>
      <c r="BQ244" s="14">
        <f>Szilv($BF$2,Eredmény!$H$3,BG244)</f>
        <v>0</v>
      </c>
      <c r="BR244" s="14">
        <f t="shared" si="286"/>
        <v>0</v>
      </c>
      <c r="BS244" s="14">
        <f t="shared" si="287"/>
        <v>0</v>
      </c>
      <c r="BV244" s="14">
        <f>IF($BU$2=Alapadat!$P244,Alapadat!$Q244,0)</f>
        <v>0</v>
      </c>
      <c r="BW244" s="14">
        <f>IF($BU$2=Alapadat!$P244,Alapadat!$R244,0)</f>
        <v>0</v>
      </c>
      <c r="BX244" s="14">
        <f t="shared" si="288"/>
        <v>0</v>
      </c>
      <c r="BY244" s="14">
        <f t="shared" si="289"/>
        <v>0</v>
      </c>
      <c r="BZ244" s="14">
        <f t="shared" si="290"/>
        <v>0</v>
      </c>
      <c r="CA244" s="14">
        <f t="shared" si="291"/>
        <v>0</v>
      </c>
      <c r="CB244" s="14">
        <f t="shared" si="292"/>
        <v>0</v>
      </c>
      <c r="CC244" s="14">
        <f t="shared" si="293"/>
        <v>0</v>
      </c>
      <c r="CE244" s="56">
        <f t="shared" si="294"/>
        <v>0</v>
      </c>
      <c r="CF244" s="14">
        <f>Szilv($BU$2,Eredmény!$H$3,BV244)</f>
        <v>0</v>
      </c>
      <c r="CG244" s="14">
        <f t="shared" si="295"/>
        <v>0</v>
      </c>
      <c r="CH244" s="14">
        <f t="shared" si="296"/>
        <v>0</v>
      </c>
      <c r="CK244" s="14">
        <f>IF($CJ$2=Alapadat!$P244,Alapadat!$Q244,0)</f>
        <v>0</v>
      </c>
      <c r="CL244" s="14">
        <f>IF($CJ$2=Alapadat!$P244,Alapadat!$R244,0)</f>
        <v>0</v>
      </c>
      <c r="CM244" s="14">
        <f t="shared" si="297"/>
        <v>0</v>
      </c>
      <c r="CN244" s="14">
        <f t="shared" si="298"/>
        <v>0</v>
      </c>
      <c r="CO244" s="14">
        <f t="shared" si="299"/>
        <v>0</v>
      </c>
      <c r="CP244" s="14">
        <f t="shared" si="300"/>
        <v>0</v>
      </c>
      <c r="CQ244" s="14">
        <f t="shared" si="301"/>
        <v>0</v>
      </c>
      <c r="CR244" s="14">
        <f t="shared" si="302"/>
        <v>0</v>
      </c>
      <c r="CT244" s="56">
        <f t="shared" si="303"/>
        <v>0</v>
      </c>
      <c r="CU244" s="14">
        <f>Szilv($CJ$2,Eredmény!$H$3,CK244)</f>
        <v>0</v>
      </c>
      <c r="CV244" s="14">
        <f t="shared" si="304"/>
        <v>0</v>
      </c>
      <c r="CW244" s="14">
        <f t="shared" si="305"/>
        <v>0</v>
      </c>
      <c r="CZ244" s="14">
        <f>IF($CY$2=Alapadat!$P244,Alapadat!$Q244,0)</f>
        <v>0</v>
      </c>
      <c r="DA244" s="14">
        <f>IF($CY$2=Alapadat!$P244,Alapadat!$R244,0)</f>
        <v>0</v>
      </c>
      <c r="DB244" s="14">
        <f t="shared" si="306"/>
        <v>0</v>
      </c>
      <c r="DC244" s="14">
        <f t="shared" si="307"/>
        <v>0</v>
      </c>
      <c r="DD244" s="14">
        <f t="shared" si="308"/>
        <v>0</v>
      </c>
      <c r="DE244" s="14">
        <f t="shared" si="309"/>
        <v>0</v>
      </c>
      <c r="DF244" s="14">
        <f t="shared" si="310"/>
        <v>0</v>
      </c>
      <c r="DG244" s="14">
        <f t="shared" si="311"/>
        <v>0</v>
      </c>
      <c r="DI244" s="56">
        <f t="shared" si="312"/>
        <v>0</v>
      </c>
      <c r="DJ244" s="14">
        <f>Szilv($CY$2,Eredmény!$H$3,CZ244)</f>
        <v>0</v>
      </c>
      <c r="DK244" s="14">
        <f t="shared" si="313"/>
        <v>0</v>
      </c>
      <c r="DL244" s="14">
        <f t="shared" si="314"/>
        <v>0</v>
      </c>
      <c r="DO244" s="14">
        <f>IF($DN$2=Alapadat!$P244,Alapadat!$Q244,0)</f>
        <v>0</v>
      </c>
      <c r="DP244" s="14">
        <f>IF($DN$2=Alapadat!$P244,Alapadat!$R244,0)</f>
        <v>0</v>
      </c>
      <c r="DQ244" s="14">
        <f t="shared" si="315"/>
        <v>0</v>
      </c>
      <c r="DR244" s="14">
        <f t="shared" si="316"/>
        <v>0</v>
      </c>
      <c r="DS244" s="14">
        <f t="shared" si="317"/>
        <v>0</v>
      </c>
      <c r="DT244" s="14">
        <f t="shared" si="318"/>
        <v>0</v>
      </c>
      <c r="DU244" s="14">
        <f t="shared" si="319"/>
        <v>0</v>
      </c>
      <c r="DV244" s="14">
        <f t="shared" si="320"/>
        <v>0</v>
      </c>
      <c r="DX244" s="56">
        <f t="shared" si="321"/>
        <v>0</v>
      </c>
      <c r="DY244" s="14">
        <f>Szilv($DN$2,Eredmény!$H$3,DO244)</f>
        <v>0</v>
      </c>
      <c r="DZ244" s="14">
        <f t="shared" si="322"/>
        <v>0</v>
      </c>
      <c r="EA244" s="14">
        <f t="shared" si="323"/>
        <v>0</v>
      </c>
    </row>
    <row r="245" spans="2:131">
      <c r="B245" s="14">
        <f>IF($A$2=Alapadat!$P245,Alapadat!$Q245,0)</f>
        <v>0</v>
      </c>
      <c r="C245" s="14">
        <f>IF($A$2=Alapadat!$P245,Alapadat!$R245,0)</f>
        <v>0</v>
      </c>
      <c r="D245" s="14">
        <f t="shared" si="244"/>
        <v>0</v>
      </c>
      <c r="E245" s="14">
        <f t="shared" si="245"/>
        <v>0</v>
      </c>
      <c r="F245" s="14">
        <f t="shared" si="246"/>
        <v>0</v>
      </c>
      <c r="G245" s="14">
        <f t="shared" si="247"/>
        <v>0</v>
      </c>
      <c r="H245" s="14">
        <f t="shared" si="248"/>
        <v>0</v>
      </c>
      <c r="I245" s="14">
        <f t="shared" si="249"/>
        <v>0</v>
      </c>
      <c r="L245" s="56">
        <f t="shared" si="250"/>
        <v>0</v>
      </c>
      <c r="M245" s="14">
        <f>Szilv($A$2,Eredmény!$H$3,B245)</f>
        <v>0</v>
      </c>
      <c r="N245" s="14">
        <f t="shared" si="251"/>
        <v>0</v>
      </c>
      <c r="O245" s="14">
        <f t="shared" si="252"/>
        <v>0</v>
      </c>
      <c r="Q245" s="14">
        <f>IF($P$2=Alapadat!$P245,Alapadat!$Q245,0)</f>
        <v>0</v>
      </c>
      <c r="R245" s="14">
        <f>IF($P$2=Alapadat!$P245,Alapadat!$R245,0)</f>
        <v>0</v>
      </c>
      <c r="S245" s="14">
        <f t="shared" si="253"/>
        <v>0</v>
      </c>
      <c r="T245" s="14">
        <f t="shared" si="254"/>
        <v>0</v>
      </c>
      <c r="U245" s="14">
        <f t="shared" si="255"/>
        <v>0</v>
      </c>
      <c r="V245" s="14">
        <f t="shared" si="256"/>
        <v>0</v>
      </c>
      <c r="W245" s="14">
        <f t="shared" si="257"/>
        <v>0</v>
      </c>
      <c r="X245" s="14">
        <f t="shared" si="258"/>
        <v>0</v>
      </c>
      <c r="Z245" s="56">
        <f t="shared" si="324"/>
        <v>0</v>
      </c>
      <c r="AA245" s="14">
        <f>Szilv($P$2,Eredmény!$H$3,Q245)</f>
        <v>0</v>
      </c>
      <c r="AB245" s="14">
        <f t="shared" si="259"/>
        <v>0</v>
      </c>
      <c r="AC245" s="14">
        <f t="shared" si="260"/>
        <v>0</v>
      </c>
      <c r="AE245" s="14">
        <f>IF($AD$2=Alapadat!$P245,Alapadat!$Q245,0)</f>
        <v>0</v>
      </c>
      <c r="AF245" s="14">
        <f>IF($AD$2=Alapadat!$P245,Alapadat!$R245,0)</f>
        <v>0</v>
      </c>
      <c r="AG245" s="14">
        <f t="shared" si="261"/>
        <v>0</v>
      </c>
      <c r="AH245" s="14">
        <f t="shared" si="262"/>
        <v>0</v>
      </c>
      <c r="AI245" s="14">
        <f t="shared" si="263"/>
        <v>0</v>
      </c>
      <c r="AJ245" s="14">
        <f t="shared" si="264"/>
        <v>0</v>
      </c>
      <c r="AK245" s="14">
        <f t="shared" si="265"/>
        <v>0</v>
      </c>
      <c r="AL245" s="14">
        <f t="shared" si="266"/>
        <v>0</v>
      </c>
      <c r="AN245" s="56">
        <f t="shared" si="267"/>
        <v>0</v>
      </c>
      <c r="AO245" s="14">
        <f>Szilv($AD$2,Eredmény!$H$3,AE245)</f>
        <v>0</v>
      </c>
      <c r="AP245" s="14">
        <f t="shared" si="268"/>
        <v>0</v>
      </c>
      <c r="AQ245" s="14">
        <f t="shared" si="269"/>
        <v>0</v>
      </c>
      <c r="AS245" s="14">
        <f>IF($AR$2=Alapadat!$P245,Alapadat!$Q245,0)</f>
        <v>0</v>
      </c>
      <c r="AT245" s="14">
        <f>IF($AR$2=Alapadat!$P245,Alapadat!$R245,0)</f>
        <v>0</v>
      </c>
      <c r="AU245" s="14">
        <f t="shared" si="270"/>
        <v>0</v>
      </c>
      <c r="AV245" s="14">
        <f t="shared" si="271"/>
        <v>0</v>
      </c>
      <c r="AW245" s="14">
        <f t="shared" si="272"/>
        <v>0</v>
      </c>
      <c r="AX245" s="14">
        <f t="shared" si="273"/>
        <v>0</v>
      </c>
      <c r="AY245" s="14">
        <f t="shared" si="274"/>
        <v>0</v>
      </c>
      <c r="AZ245" s="14">
        <f t="shared" si="275"/>
        <v>0</v>
      </c>
      <c r="BB245" s="56">
        <f t="shared" si="276"/>
        <v>0</v>
      </c>
      <c r="BC245" s="14">
        <f>Szilv($AR$2,Eredmény!$H$3,AS245)</f>
        <v>0</v>
      </c>
      <c r="BD245" s="14">
        <f t="shared" si="277"/>
        <v>0</v>
      </c>
      <c r="BE245" s="14">
        <f t="shared" si="278"/>
        <v>0</v>
      </c>
      <c r="BG245" s="14">
        <f>IF($BF$2=Alapadat!$P245,Alapadat!$Q245,0)</f>
        <v>0</v>
      </c>
      <c r="BH245" s="14">
        <f>IF($BF$2=Alapadat!$P245,Alapadat!$R245,0)</f>
        <v>0</v>
      </c>
      <c r="BI245" s="14">
        <f t="shared" si="279"/>
        <v>0</v>
      </c>
      <c r="BJ245" s="14">
        <f t="shared" si="280"/>
        <v>0</v>
      </c>
      <c r="BK245" s="14">
        <f t="shared" si="281"/>
        <v>0</v>
      </c>
      <c r="BL245" s="14">
        <f t="shared" si="282"/>
        <v>0</v>
      </c>
      <c r="BM245" s="14">
        <f t="shared" si="283"/>
        <v>0</v>
      </c>
      <c r="BN245" s="14">
        <f t="shared" si="284"/>
        <v>0</v>
      </c>
      <c r="BP245" s="56">
        <f t="shared" si="285"/>
        <v>0</v>
      </c>
      <c r="BQ245" s="14">
        <f>Szilv($BF$2,Eredmény!$H$3,BG245)</f>
        <v>0</v>
      </c>
      <c r="BR245" s="14">
        <f t="shared" si="286"/>
        <v>0</v>
      </c>
      <c r="BS245" s="14">
        <f t="shared" si="287"/>
        <v>0</v>
      </c>
      <c r="BV245" s="14">
        <f>IF($BU$2=Alapadat!$P245,Alapadat!$Q245,0)</f>
        <v>0</v>
      </c>
      <c r="BW245" s="14">
        <f>IF($BU$2=Alapadat!$P245,Alapadat!$R245,0)</f>
        <v>0</v>
      </c>
      <c r="BX245" s="14">
        <f t="shared" si="288"/>
        <v>0</v>
      </c>
      <c r="BY245" s="14">
        <f t="shared" si="289"/>
        <v>0</v>
      </c>
      <c r="BZ245" s="14">
        <f t="shared" si="290"/>
        <v>0</v>
      </c>
      <c r="CA245" s="14">
        <f t="shared" si="291"/>
        <v>0</v>
      </c>
      <c r="CB245" s="14">
        <f t="shared" si="292"/>
        <v>0</v>
      </c>
      <c r="CC245" s="14">
        <f t="shared" si="293"/>
        <v>0</v>
      </c>
      <c r="CE245" s="56">
        <f t="shared" si="294"/>
        <v>0</v>
      </c>
      <c r="CF245" s="14">
        <f>Szilv($BU$2,Eredmény!$H$3,BV245)</f>
        <v>0</v>
      </c>
      <c r="CG245" s="14">
        <f t="shared" si="295"/>
        <v>0</v>
      </c>
      <c r="CH245" s="14">
        <f t="shared" si="296"/>
        <v>0</v>
      </c>
      <c r="CK245" s="14">
        <f>IF($CJ$2=Alapadat!$P245,Alapadat!$Q245,0)</f>
        <v>0</v>
      </c>
      <c r="CL245" s="14">
        <f>IF($CJ$2=Alapadat!$P245,Alapadat!$R245,0)</f>
        <v>0</v>
      </c>
      <c r="CM245" s="14">
        <f t="shared" si="297"/>
        <v>0</v>
      </c>
      <c r="CN245" s="14">
        <f t="shared" si="298"/>
        <v>0</v>
      </c>
      <c r="CO245" s="14">
        <f t="shared" si="299"/>
        <v>0</v>
      </c>
      <c r="CP245" s="14">
        <f t="shared" si="300"/>
        <v>0</v>
      </c>
      <c r="CQ245" s="14">
        <f t="shared" si="301"/>
        <v>0</v>
      </c>
      <c r="CR245" s="14">
        <f t="shared" si="302"/>
        <v>0</v>
      </c>
      <c r="CT245" s="56">
        <f t="shared" si="303"/>
        <v>0</v>
      </c>
      <c r="CU245" s="14">
        <f>Szilv($CJ$2,Eredmény!$H$3,CK245)</f>
        <v>0</v>
      </c>
      <c r="CV245" s="14">
        <f t="shared" si="304"/>
        <v>0</v>
      </c>
      <c r="CW245" s="14">
        <f t="shared" si="305"/>
        <v>0</v>
      </c>
      <c r="CZ245" s="14">
        <f>IF($CY$2=Alapadat!$P245,Alapadat!$Q245,0)</f>
        <v>0</v>
      </c>
      <c r="DA245" s="14">
        <f>IF($CY$2=Alapadat!$P245,Alapadat!$R245,0)</f>
        <v>0</v>
      </c>
      <c r="DB245" s="14">
        <f t="shared" si="306"/>
        <v>0</v>
      </c>
      <c r="DC245" s="14">
        <f t="shared" si="307"/>
        <v>0</v>
      </c>
      <c r="DD245" s="14">
        <f t="shared" si="308"/>
        <v>0</v>
      </c>
      <c r="DE245" s="14">
        <f t="shared" si="309"/>
        <v>0</v>
      </c>
      <c r="DF245" s="14">
        <f t="shared" si="310"/>
        <v>0</v>
      </c>
      <c r="DG245" s="14">
        <f t="shared" si="311"/>
        <v>0</v>
      </c>
      <c r="DI245" s="56">
        <f t="shared" si="312"/>
        <v>0</v>
      </c>
      <c r="DJ245" s="14">
        <f>Szilv($CY$2,Eredmény!$H$3,CZ245)</f>
        <v>0</v>
      </c>
      <c r="DK245" s="14">
        <f t="shared" si="313"/>
        <v>0</v>
      </c>
      <c r="DL245" s="14">
        <f t="shared" si="314"/>
        <v>0</v>
      </c>
      <c r="DO245" s="14">
        <f>IF($DN$2=Alapadat!$P245,Alapadat!$Q245,0)</f>
        <v>0</v>
      </c>
      <c r="DP245" s="14">
        <f>IF($DN$2=Alapadat!$P245,Alapadat!$R245,0)</f>
        <v>0</v>
      </c>
      <c r="DQ245" s="14">
        <f t="shared" si="315"/>
        <v>0</v>
      </c>
      <c r="DR245" s="14">
        <f t="shared" si="316"/>
        <v>0</v>
      </c>
      <c r="DS245" s="14">
        <f t="shared" si="317"/>
        <v>0</v>
      </c>
      <c r="DT245" s="14">
        <f t="shared" si="318"/>
        <v>0</v>
      </c>
      <c r="DU245" s="14">
        <f t="shared" si="319"/>
        <v>0</v>
      </c>
      <c r="DV245" s="14">
        <f t="shared" si="320"/>
        <v>0</v>
      </c>
      <c r="DX245" s="56">
        <f t="shared" si="321"/>
        <v>0</v>
      </c>
      <c r="DY245" s="14">
        <f>Szilv($DN$2,Eredmény!$H$3,DO245)</f>
        <v>0</v>
      </c>
      <c r="DZ245" s="14">
        <f t="shared" si="322"/>
        <v>0</v>
      </c>
      <c r="EA245" s="14">
        <f t="shared" si="323"/>
        <v>0</v>
      </c>
    </row>
    <row r="246" spans="2:131">
      <c r="B246" s="14">
        <f>IF($A$2=Alapadat!$P246,Alapadat!$Q246,0)</f>
        <v>0</v>
      </c>
      <c r="C246" s="14">
        <f>IF($A$2=Alapadat!$P246,Alapadat!$R246,0)</f>
        <v>0</v>
      </c>
      <c r="D246" s="14">
        <f t="shared" si="244"/>
        <v>0</v>
      </c>
      <c r="E246" s="14">
        <f t="shared" si="245"/>
        <v>0</v>
      </c>
      <c r="F246" s="14">
        <f t="shared" si="246"/>
        <v>0</v>
      </c>
      <c r="G246" s="14">
        <f t="shared" si="247"/>
        <v>0</v>
      </c>
      <c r="H246" s="14">
        <f t="shared" si="248"/>
        <v>0</v>
      </c>
      <c r="I246" s="14">
        <f t="shared" si="249"/>
        <v>0</v>
      </c>
      <c r="L246" s="56">
        <f t="shared" si="250"/>
        <v>0</v>
      </c>
      <c r="M246" s="14">
        <f>Szilv($A$2,Eredmény!$H$3,B246)</f>
        <v>0</v>
      </c>
      <c r="N246" s="14">
        <f t="shared" si="251"/>
        <v>0</v>
      </c>
      <c r="O246" s="14">
        <f t="shared" si="252"/>
        <v>0</v>
      </c>
      <c r="Q246" s="14">
        <f>IF($P$2=Alapadat!$P246,Alapadat!$Q246,0)</f>
        <v>0</v>
      </c>
      <c r="R246" s="14">
        <f>IF($P$2=Alapadat!$P246,Alapadat!$R246,0)</f>
        <v>0</v>
      </c>
      <c r="S246" s="14">
        <f t="shared" si="253"/>
        <v>0</v>
      </c>
      <c r="T246" s="14">
        <f t="shared" si="254"/>
        <v>0</v>
      </c>
      <c r="U246" s="14">
        <f t="shared" si="255"/>
        <v>0</v>
      </c>
      <c r="V246" s="14">
        <f t="shared" si="256"/>
        <v>0</v>
      </c>
      <c r="W246" s="14">
        <f t="shared" si="257"/>
        <v>0</v>
      </c>
      <c r="X246" s="14">
        <f t="shared" si="258"/>
        <v>0</v>
      </c>
      <c r="Z246" s="56">
        <f t="shared" si="324"/>
        <v>0</v>
      </c>
      <c r="AA246" s="14">
        <f>Szilv($P$2,Eredmény!$H$3,Q246)</f>
        <v>0</v>
      </c>
      <c r="AB246" s="14">
        <f t="shared" si="259"/>
        <v>0</v>
      </c>
      <c r="AC246" s="14">
        <f t="shared" si="260"/>
        <v>0</v>
      </c>
      <c r="AE246" s="14">
        <f>IF($AD$2=Alapadat!$P246,Alapadat!$Q246,0)</f>
        <v>0</v>
      </c>
      <c r="AF246" s="14">
        <f>IF($AD$2=Alapadat!$P246,Alapadat!$R246,0)</f>
        <v>0</v>
      </c>
      <c r="AG246" s="14">
        <f t="shared" si="261"/>
        <v>0</v>
      </c>
      <c r="AH246" s="14">
        <f t="shared" si="262"/>
        <v>0</v>
      </c>
      <c r="AI246" s="14">
        <f t="shared" si="263"/>
        <v>0</v>
      </c>
      <c r="AJ246" s="14">
        <f t="shared" si="264"/>
        <v>0</v>
      </c>
      <c r="AK246" s="14">
        <f t="shared" si="265"/>
        <v>0</v>
      </c>
      <c r="AL246" s="14">
        <f t="shared" si="266"/>
        <v>0</v>
      </c>
      <c r="AN246" s="56">
        <f t="shared" si="267"/>
        <v>0</v>
      </c>
      <c r="AO246" s="14">
        <f>Szilv($AD$2,Eredmény!$H$3,AE246)</f>
        <v>0</v>
      </c>
      <c r="AP246" s="14">
        <f t="shared" si="268"/>
        <v>0</v>
      </c>
      <c r="AQ246" s="14">
        <f t="shared" si="269"/>
        <v>0</v>
      </c>
      <c r="AS246" s="14">
        <f>IF($AR$2=Alapadat!$P246,Alapadat!$Q246,0)</f>
        <v>0</v>
      </c>
      <c r="AT246" s="14">
        <f>IF($AR$2=Alapadat!$P246,Alapadat!$R246,0)</f>
        <v>0</v>
      </c>
      <c r="AU246" s="14">
        <f t="shared" si="270"/>
        <v>0</v>
      </c>
      <c r="AV246" s="14">
        <f t="shared" si="271"/>
        <v>0</v>
      </c>
      <c r="AW246" s="14">
        <f t="shared" si="272"/>
        <v>0</v>
      </c>
      <c r="AX246" s="14">
        <f t="shared" si="273"/>
        <v>0</v>
      </c>
      <c r="AY246" s="14">
        <f t="shared" si="274"/>
        <v>0</v>
      </c>
      <c r="AZ246" s="14">
        <f t="shared" si="275"/>
        <v>0</v>
      </c>
      <c r="BB246" s="56">
        <f t="shared" si="276"/>
        <v>0</v>
      </c>
      <c r="BC246" s="14">
        <f>Szilv($AR$2,Eredmény!$H$3,AS246)</f>
        <v>0</v>
      </c>
      <c r="BD246" s="14">
        <f t="shared" si="277"/>
        <v>0</v>
      </c>
      <c r="BE246" s="14">
        <f t="shared" si="278"/>
        <v>0</v>
      </c>
      <c r="BG246" s="14">
        <f>IF($BF$2=Alapadat!$P246,Alapadat!$Q246,0)</f>
        <v>0</v>
      </c>
      <c r="BH246" s="14">
        <f>IF($BF$2=Alapadat!$P246,Alapadat!$R246,0)</f>
        <v>0</v>
      </c>
      <c r="BI246" s="14">
        <f t="shared" si="279"/>
        <v>0</v>
      </c>
      <c r="BJ246" s="14">
        <f t="shared" si="280"/>
        <v>0</v>
      </c>
      <c r="BK246" s="14">
        <f t="shared" si="281"/>
        <v>0</v>
      </c>
      <c r="BL246" s="14">
        <f t="shared" si="282"/>
        <v>0</v>
      </c>
      <c r="BM246" s="14">
        <f t="shared" si="283"/>
        <v>0</v>
      </c>
      <c r="BN246" s="14">
        <f t="shared" si="284"/>
        <v>0</v>
      </c>
      <c r="BP246" s="56">
        <f t="shared" si="285"/>
        <v>0</v>
      </c>
      <c r="BQ246" s="14">
        <f>Szilv($BF$2,Eredmény!$H$3,BG246)</f>
        <v>0</v>
      </c>
      <c r="BR246" s="14">
        <f t="shared" si="286"/>
        <v>0</v>
      </c>
      <c r="BS246" s="14">
        <f t="shared" si="287"/>
        <v>0</v>
      </c>
      <c r="BV246" s="14">
        <f>IF($BU$2=Alapadat!$P246,Alapadat!$Q246,0)</f>
        <v>0</v>
      </c>
      <c r="BW246" s="14">
        <f>IF($BU$2=Alapadat!$P246,Alapadat!$R246,0)</f>
        <v>0</v>
      </c>
      <c r="BX246" s="14">
        <f t="shared" si="288"/>
        <v>0</v>
      </c>
      <c r="BY246" s="14">
        <f t="shared" si="289"/>
        <v>0</v>
      </c>
      <c r="BZ246" s="14">
        <f t="shared" si="290"/>
        <v>0</v>
      </c>
      <c r="CA246" s="14">
        <f t="shared" si="291"/>
        <v>0</v>
      </c>
      <c r="CB246" s="14">
        <f t="shared" si="292"/>
        <v>0</v>
      </c>
      <c r="CC246" s="14">
        <f t="shared" si="293"/>
        <v>0</v>
      </c>
      <c r="CE246" s="56">
        <f t="shared" si="294"/>
        <v>0</v>
      </c>
      <c r="CF246" s="14">
        <f>Szilv($BU$2,Eredmény!$H$3,BV246)</f>
        <v>0</v>
      </c>
      <c r="CG246" s="14">
        <f t="shared" si="295"/>
        <v>0</v>
      </c>
      <c r="CH246" s="14">
        <f t="shared" si="296"/>
        <v>0</v>
      </c>
      <c r="CK246" s="14">
        <f>IF($CJ$2=Alapadat!$P246,Alapadat!$Q246,0)</f>
        <v>0</v>
      </c>
      <c r="CL246" s="14">
        <f>IF($CJ$2=Alapadat!$P246,Alapadat!$R246,0)</f>
        <v>0</v>
      </c>
      <c r="CM246" s="14">
        <f t="shared" si="297"/>
        <v>0</v>
      </c>
      <c r="CN246" s="14">
        <f t="shared" si="298"/>
        <v>0</v>
      </c>
      <c r="CO246" s="14">
        <f t="shared" si="299"/>
        <v>0</v>
      </c>
      <c r="CP246" s="14">
        <f t="shared" si="300"/>
        <v>0</v>
      </c>
      <c r="CQ246" s="14">
        <f t="shared" si="301"/>
        <v>0</v>
      </c>
      <c r="CR246" s="14">
        <f t="shared" si="302"/>
        <v>0</v>
      </c>
      <c r="CT246" s="56">
        <f t="shared" si="303"/>
        <v>0</v>
      </c>
      <c r="CU246" s="14">
        <f>Szilv($CJ$2,Eredmény!$H$3,CK246)</f>
        <v>0</v>
      </c>
      <c r="CV246" s="14">
        <f t="shared" si="304"/>
        <v>0</v>
      </c>
      <c r="CW246" s="14">
        <f t="shared" si="305"/>
        <v>0</v>
      </c>
      <c r="CZ246" s="14">
        <f>IF($CY$2=Alapadat!$P246,Alapadat!$Q246,0)</f>
        <v>0</v>
      </c>
      <c r="DA246" s="14">
        <f>IF($CY$2=Alapadat!$P246,Alapadat!$R246,0)</f>
        <v>0</v>
      </c>
      <c r="DB246" s="14">
        <f t="shared" si="306"/>
        <v>0</v>
      </c>
      <c r="DC246" s="14">
        <f t="shared" si="307"/>
        <v>0</v>
      </c>
      <c r="DD246" s="14">
        <f t="shared" si="308"/>
        <v>0</v>
      </c>
      <c r="DE246" s="14">
        <f t="shared" si="309"/>
        <v>0</v>
      </c>
      <c r="DF246" s="14">
        <f t="shared" si="310"/>
        <v>0</v>
      </c>
      <c r="DG246" s="14">
        <f t="shared" si="311"/>
        <v>0</v>
      </c>
      <c r="DI246" s="56">
        <f t="shared" si="312"/>
        <v>0</v>
      </c>
      <c r="DJ246" s="14">
        <f>Szilv($CY$2,Eredmény!$H$3,CZ246)</f>
        <v>0</v>
      </c>
      <c r="DK246" s="14">
        <f t="shared" si="313"/>
        <v>0</v>
      </c>
      <c r="DL246" s="14">
        <f t="shared" si="314"/>
        <v>0</v>
      </c>
      <c r="DO246" s="14">
        <f>IF($DN$2=Alapadat!$P246,Alapadat!$Q246,0)</f>
        <v>0</v>
      </c>
      <c r="DP246" s="14">
        <f>IF($DN$2=Alapadat!$P246,Alapadat!$R246,0)</f>
        <v>0</v>
      </c>
      <c r="DQ246" s="14">
        <f t="shared" si="315"/>
        <v>0</v>
      </c>
      <c r="DR246" s="14">
        <f t="shared" si="316"/>
        <v>0</v>
      </c>
      <c r="DS246" s="14">
        <f t="shared" si="317"/>
        <v>0</v>
      </c>
      <c r="DT246" s="14">
        <f t="shared" si="318"/>
        <v>0</v>
      </c>
      <c r="DU246" s="14">
        <f t="shared" si="319"/>
        <v>0</v>
      </c>
      <c r="DV246" s="14">
        <f t="shared" si="320"/>
        <v>0</v>
      </c>
      <c r="DX246" s="56">
        <f t="shared" si="321"/>
        <v>0</v>
      </c>
      <c r="DY246" s="14">
        <f>Szilv($DN$2,Eredmény!$H$3,DO246)</f>
        <v>0</v>
      </c>
      <c r="DZ246" s="14">
        <f t="shared" si="322"/>
        <v>0</v>
      </c>
      <c r="EA246" s="14">
        <f t="shared" si="323"/>
        <v>0</v>
      </c>
    </row>
    <row r="247" spans="2:131">
      <c r="B247" s="14">
        <f>IF($A$2=Alapadat!$P247,Alapadat!$Q247,0)</f>
        <v>0</v>
      </c>
      <c r="C247" s="14">
        <f>IF($A$2=Alapadat!$P247,Alapadat!$R247,0)</f>
        <v>0</v>
      </c>
      <c r="D247" s="14">
        <f t="shared" si="244"/>
        <v>0</v>
      </c>
      <c r="E247" s="14">
        <f t="shared" si="245"/>
        <v>0</v>
      </c>
      <c r="F247" s="14">
        <f t="shared" si="246"/>
        <v>0</v>
      </c>
      <c r="G247" s="14">
        <f t="shared" si="247"/>
        <v>0</v>
      </c>
      <c r="H247" s="14">
        <f t="shared" si="248"/>
        <v>0</v>
      </c>
      <c r="I247" s="14">
        <f t="shared" si="249"/>
        <v>0</v>
      </c>
      <c r="L247" s="56">
        <f t="shared" si="250"/>
        <v>0</v>
      </c>
      <c r="M247" s="14">
        <f>Szilv($A$2,Eredmény!$H$3,B247)</f>
        <v>0</v>
      </c>
      <c r="N247" s="14">
        <f t="shared" si="251"/>
        <v>0</v>
      </c>
      <c r="O247" s="14">
        <f t="shared" si="252"/>
        <v>0</v>
      </c>
      <c r="Q247" s="14">
        <f>IF($P$2=Alapadat!$P247,Alapadat!$Q247,0)</f>
        <v>0</v>
      </c>
      <c r="R247" s="14">
        <f>IF($P$2=Alapadat!$P247,Alapadat!$R247,0)</f>
        <v>0</v>
      </c>
      <c r="S247" s="14">
        <f t="shared" si="253"/>
        <v>0</v>
      </c>
      <c r="T247" s="14">
        <f t="shared" si="254"/>
        <v>0</v>
      </c>
      <c r="U247" s="14">
        <f t="shared" si="255"/>
        <v>0</v>
      </c>
      <c r="V247" s="14">
        <f t="shared" si="256"/>
        <v>0</v>
      </c>
      <c r="W247" s="14">
        <f t="shared" si="257"/>
        <v>0</v>
      </c>
      <c r="X247" s="14">
        <f t="shared" si="258"/>
        <v>0</v>
      </c>
      <c r="Z247" s="56">
        <f t="shared" si="324"/>
        <v>0</v>
      </c>
      <c r="AA247" s="14">
        <f>Szilv($P$2,Eredmény!$H$3,Q247)</f>
        <v>0</v>
      </c>
      <c r="AB247" s="14">
        <f t="shared" si="259"/>
        <v>0</v>
      </c>
      <c r="AC247" s="14">
        <f t="shared" si="260"/>
        <v>0</v>
      </c>
      <c r="AE247" s="14">
        <f>IF($AD$2=Alapadat!$P247,Alapadat!$Q247,0)</f>
        <v>0</v>
      </c>
      <c r="AF247" s="14">
        <f>IF($AD$2=Alapadat!$P247,Alapadat!$R247,0)</f>
        <v>0</v>
      </c>
      <c r="AG247" s="14">
        <f t="shared" si="261"/>
        <v>0</v>
      </c>
      <c r="AH247" s="14">
        <f t="shared" si="262"/>
        <v>0</v>
      </c>
      <c r="AI247" s="14">
        <f t="shared" si="263"/>
        <v>0</v>
      </c>
      <c r="AJ247" s="14">
        <f t="shared" si="264"/>
        <v>0</v>
      </c>
      <c r="AK247" s="14">
        <f t="shared" si="265"/>
        <v>0</v>
      </c>
      <c r="AL247" s="14">
        <f t="shared" si="266"/>
        <v>0</v>
      </c>
      <c r="AN247" s="56">
        <f t="shared" si="267"/>
        <v>0</v>
      </c>
      <c r="AO247" s="14">
        <f>Szilv($AD$2,Eredmény!$H$3,AE247)</f>
        <v>0</v>
      </c>
      <c r="AP247" s="14">
        <f t="shared" si="268"/>
        <v>0</v>
      </c>
      <c r="AQ247" s="14">
        <f t="shared" si="269"/>
        <v>0</v>
      </c>
      <c r="AS247" s="14">
        <f>IF($AR$2=Alapadat!$P247,Alapadat!$Q247,0)</f>
        <v>0</v>
      </c>
      <c r="AT247" s="14">
        <f>IF($AR$2=Alapadat!$P247,Alapadat!$R247,0)</f>
        <v>0</v>
      </c>
      <c r="AU247" s="14">
        <f t="shared" si="270"/>
        <v>0</v>
      </c>
      <c r="AV247" s="14">
        <f t="shared" si="271"/>
        <v>0</v>
      </c>
      <c r="AW247" s="14">
        <f t="shared" si="272"/>
        <v>0</v>
      </c>
      <c r="AX247" s="14">
        <f t="shared" si="273"/>
        <v>0</v>
      </c>
      <c r="AY247" s="14">
        <f t="shared" si="274"/>
        <v>0</v>
      </c>
      <c r="AZ247" s="14">
        <f t="shared" si="275"/>
        <v>0</v>
      </c>
      <c r="BB247" s="56">
        <f t="shared" si="276"/>
        <v>0</v>
      </c>
      <c r="BC247" s="14">
        <f>Szilv($AR$2,Eredmény!$H$3,AS247)</f>
        <v>0</v>
      </c>
      <c r="BD247" s="14">
        <f t="shared" si="277"/>
        <v>0</v>
      </c>
      <c r="BE247" s="14">
        <f t="shared" si="278"/>
        <v>0</v>
      </c>
      <c r="BG247" s="14">
        <f>IF($BF$2=Alapadat!$P247,Alapadat!$Q247,0)</f>
        <v>0</v>
      </c>
      <c r="BH247" s="14">
        <f>IF($BF$2=Alapadat!$P247,Alapadat!$R247,0)</f>
        <v>0</v>
      </c>
      <c r="BI247" s="14">
        <f t="shared" si="279"/>
        <v>0</v>
      </c>
      <c r="BJ247" s="14">
        <f t="shared" si="280"/>
        <v>0</v>
      </c>
      <c r="BK247" s="14">
        <f t="shared" si="281"/>
        <v>0</v>
      </c>
      <c r="BL247" s="14">
        <f t="shared" si="282"/>
        <v>0</v>
      </c>
      <c r="BM247" s="14">
        <f t="shared" si="283"/>
        <v>0</v>
      </c>
      <c r="BN247" s="14">
        <f t="shared" si="284"/>
        <v>0</v>
      </c>
      <c r="BP247" s="56">
        <f t="shared" si="285"/>
        <v>0</v>
      </c>
      <c r="BQ247" s="14">
        <f>Szilv($BF$2,Eredmény!$H$3,BG247)</f>
        <v>0</v>
      </c>
      <c r="BR247" s="14">
        <f t="shared" si="286"/>
        <v>0</v>
      </c>
      <c r="BS247" s="14">
        <f t="shared" si="287"/>
        <v>0</v>
      </c>
      <c r="BV247" s="14">
        <f>IF($BU$2=Alapadat!$P247,Alapadat!$Q247,0)</f>
        <v>0</v>
      </c>
      <c r="BW247" s="14">
        <f>IF($BU$2=Alapadat!$P247,Alapadat!$R247,0)</f>
        <v>0</v>
      </c>
      <c r="BX247" s="14">
        <f t="shared" si="288"/>
        <v>0</v>
      </c>
      <c r="BY247" s="14">
        <f t="shared" si="289"/>
        <v>0</v>
      </c>
      <c r="BZ247" s="14">
        <f t="shared" si="290"/>
        <v>0</v>
      </c>
      <c r="CA247" s="14">
        <f t="shared" si="291"/>
        <v>0</v>
      </c>
      <c r="CB247" s="14">
        <f t="shared" si="292"/>
        <v>0</v>
      </c>
      <c r="CC247" s="14">
        <f t="shared" si="293"/>
        <v>0</v>
      </c>
      <c r="CE247" s="56">
        <f t="shared" si="294"/>
        <v>0</v>
      </c>
      <c r="CF247" s="14">
        <f>Szilv($BU$2,Eredmény!$H$3,BV247)</f>
        <v>0</v>
      </c>
      <c r="CG247" s="14">
        <f t="shared" si="295"/>
        <v>0</v>
      </c>
      <c r="CH247" s="14">
        <f t="shared" si="296"/>
        <v>0</v>
      </c>
      <c r="CK247" s="14">
        <f>IF($CJ$2=Alapadat!$P247,Alapadat!$Q247,0)</f>
        <v>0</v>
      </c>
      <c r="CL247" s="14">
        <f>IF($CJ$2=Alapadat!$P247,Alapadat!$R247,0)</f>
        <v>0</v>
      </c>
      <c r="CM247" s="14">
        <f t="shared" si="297"/>
        <v>0</v>
      </c>
      <c r="CN247" s="14">
        <f t="shared" si="298"/>
        <v>0</v>
      </c>
      <c r="CO247" s="14">
        <f t="shared" si="299"/>
        <v>0</v>
      </c>
      <c r="CP247" s="14">
        <f t="shared" si="300"/>
        <v>0</v>
      </c>
      <c r="CQ247" s="14">
        <f t="shared" si="301"/>
        <v>0</v>
      </c>
      <c r="CR247" s="14">
        <f t="shared" si="302"/>
        <v>0</v>
      </c>
      <c r="CT247" s="56">
        <f t="shared" si="303"/>
        <v>0</v>
      </c>
      <c r="CU247" s="14">
        <f>Szilv($CJ$2,Eredmény!$H$3,CK247)</f>
        <v>0</v>
      </c>
      <c r="CV247" s="14">
        <f t="shared" si="304"/>
        <v>0</v>
      </c>
      <c r="CW247" s="14">
        <f t="shared" si="305"/>
        <v>0</v>
      </c>
      <c r="CZ247" s="14">
        <f>IF($CY$2=Alapadat!$P247,Alapadat!$Q247,0)</f>
        <v>0</v>
      </c>
      <c r="DA247" s="14">
        <f>IF($CY$2=Alapadat!$P247,Alapadat!$R247,0)</f>
        <v>0</v>
      </c>
      <c r="DB247" s="14">
        <f t="shared" si="306"/>
        <v>0</v>
      </c>
      <c r="DC247" s="14">
        <f t="shared" si="307"/>
        <v>0</v>
      </c>
      <c r="DD247" s="14">
        <f t="shared" si="308"/>
        <v>0</v>
      </c>
      <c r="DE247" s="14">
        <f t="shared" si="309"/>
        <v>0</v>
      </c>
      <c r="DF247" s="14">
        <f t="shared" si="310"/>
        <v>0</v>
      </c>
      <c r="DG247" s="14">
        <f t="shared" si="311"/>
        <v>0</v>
      </c>
      <c r="DI247" s="56">
        <f t="shared" si="312"/>
        <v>0</v>
      </c>
      <c r="DJ247" s="14">
        <f>Szilv($CY$2,Eredmény!$H$3,CZ247)</f>
        <v>0</v>
      </c>
      <c r="DK247" s="14">
        <f t="shared" si="313"/>
        <v>0</v>
      </c>
      <c r="DL247" s="14">
        <f t="shared" si="314"/>
        <v>0</v>
      </c>
      <c r="DO247" s="14">
        <f>IF($DN$2=Alapadat!$P247,Alapadat!$Q247,0)</f>
        <v>0</v>
      </c>
      <c r="DP247" s="14">
        <f>IF($DN$2=Alapadat!$P247,Alapadat!$R247,0)</f>
        <v>0</v>
      </c>
      <c r="DQ247" s="14">
        <f t="shared" si="315"/>
        <v>0</v>
      </c>
      <c r="DR247" s="14">
        <f t="shared" si="316"/>
        <v>0</v>
      </c>
      <c r="DS247" s="14">
        <f t="shared" si="317"/>
        <v>0</v>
      </c>
      <c r="DT247" s="14">
        <f t="shared" si="318"/>
        <v>0</v>
      </c>
      <c r="DU247" s="14">
        <f t="shared" si="319"/>
        <v>0</v>
      </c>
      <c r="DV247" s="14">
        <f t="shared" si="320"/>
        <v>0</v>
      </c>
      <c r="DX247" s="56">
        <f t="shared" si="321"/>
        <v>0</v>
      </c>
      <c r="DY247" s="14">
        <f>Szilv($DN$2,Eredmény!$H$3,DO247)</f>
        <v>0</v>
      </c>
      <c r="DZ247" s="14">
        <f t="shared" si="322"/>
        <v>0</v>
      </c>
      <c r="EA247" s="14">
        <f t="shared" si="323"/>
        <v>0</v>
      </c>
    </row>
    <row r="248" spans="2:131">
      <c r="B248" s="14">
        <f>IF($A$2=Alapadat!$P248,Alapadat!$Q248,0)</f>
        <v>0</v>
      </c>
      <c r="C248" s="14">
        <f>IF($A$2=Alapadat!$P248,Alapadat!$R248,0)</f>
        <v>0</v>
      </c>
      <c r="D248" s="14">
        <f t="shared" si="244"/>
        <v>0</v>
      </c>
      <c r="E248" s="14">
        <f t="shared" si="245"/>
        <v>0</v>
      </c>
      <c r="F248" s="14">
        <f t="shared" si="246"/>
        <v>0</v>
      </c>
      <c r="G248" s="14">
        <f t="shared" si="247"/>
        <v>0</v>
      </c>
      <c r="H248" s="14">
        <f t="shared" si="248"/>
        <v>0</v>
      </c>
      <c r="I248" s="14">
        <f t="shared" si="249"/>
        <v>0</v>
      </c>
      <c r="L248" s="56">
        <f t="shared" si="250"/>
        <v>0</v>
      </c>
      <c r="M248" s="14">
        <f>Szilv($A$2,Eredmény!$H$3,B248)</f>
        <v>0</v>
      </c>
      <c r="N248" s="14">
        <f t="shared" si="251"/>
        <v>0</v>
      </c>
      <c r="O248" s="14">
        <f t="shared" si="252"/>
        <v>0</v>
      </c>
      <c r="Q248" s="14">
        <f>IF($P$2=Alapadat!$P248,Alapadat!$Q248,0)</f>
        <v>0</v>
      </c>
      <c r="R248" s="14">
        <f>IF($P$2=Alapadat!$P248,Alapadat!$R248,0)</f>
        <v>0</v>
      </c>
      <c r="S248" s="14">
        <f t="shared" si="253"/>
        <v>0</v>
      </c>
      <c r="T248" s="14">
        <f t="shared" si="254"/>
        <v>0</v>
      </c>
      <c r="U248" s="14">
        <f t="shared" si="255"/>
        <v>0</v>
      </c>
      <c r="V248" s="14">
        <f t="shared" si="256"/>
        <v>0</v>
      </c>
      <c r="W248" s="14">
        <f t="shared" si="257"/>
        <v>0</v>
      </c>
      <c r="X248" s="14">
        <f t="shared" si="258"/>
        <v>0</v>
      </c>
      <c r="Z248" s="56">
        <f t="shared" si="324"/>
        <v>0</v>
      </c>
      <c r="AA248" s="14">
        <f>Szilv($P$2,Eredmény!$H$3,Q248)</f>
        <v>0</v>
      </c>
      <c r="AB248" s="14">
        <f t="shared" si="259"/>
        <v>0</v>
      </c>
      <c r="AC248" s="14">
        <f t="shared" si="260"/>
        <v>0</v>
      </c>
      <c r="AE248" s="14">
        <f>IF($AD$2=Alapadat!$P248,Alapadat!$Q248,0)</f>
        <v>0</v>
      </c>
      <c r="AF248" s="14">
        <f>IF($AD$2=Alapadat!$P248,Alapadat!$R248,0)</f>
        <v>0</v>
      </c>
      <c r="AG248" s="14">
        <f t="shared" si="261"/>
        <v>0</v>
      </c>
      <c r="AH248" s="14">
        <f t="shared" si="262"/>
        <v>0</v>
      </c>
      <c r="AI248" s="14">
        <f t="shared" si="263"/>
        <v>0</v>
      </c>
      <c r="AJ248" s="14">
        <f t="shared" si="264"/>
        <v>0</v>
      </c>
      <c r="AK248" s="14">
        <f t="shared" si="265"/>
        <v>0</v>
      </c>
      <c r="AL248" s="14">
        <f t="shared" si="266"/>
        <v>0</v>
      </c>
      <c r="AN248" s="56">
        <f t="shared" si="267"/>
        <v>0</v>
      </c>
      <c r="AO248" s="14">
        <f>Szilv($AD$2,Eredmény!$H$3,AE248)</f>
        <v>0</v>
      </c>
      <c r="AP248" s="14">
        <f t="shared" si="268"/>
        <v>0</v>
      </c>
      <c r="AQ248" s="14">
        <f t="shared" si="269"/>
        <v>0</v>
      </c>
      <c r="AS248" s="14">
        <f>IF($AR$2=Alapadat!$P248,Alapadat!$Q248,0)</f>
        <v>0</v>
      </c>
      <c r="AT248" s="14">
        <f>IF($AR$2=Alapadat!$P248,Alapadat!$R248,0)</f>
        <v>0</v>
      </c>
      <c r="AU248" s="14">
        <f t="shared" si="270"/>
        <v>0</v>
      </c>
      <c r="AV248" s="14">
        <f t="shared" si="271"/>
        <v>0</v>
      </c>
      <c r="AW248" s="14">
        <f t="shared" si="272"/>
        <v>0</v>
      </c>
      <c r="AX248" s="14">
        <f t="shared" si="273"/>
        <v>0</v>
      </c>
      <c r="AY248" s="14">
        <f t="shared" si="274"/>
        <v>0</v>
      </c>
      <c r="AZ248" s="14">
        <f t="shared" si="275"/>
        <v>0</v>
      </c>
      <c r="BB248" s="56">
        <f t="shared" si="276"/>
        <v>0</v>
      </c>
      <c r="BC248" s="14">
        <f>Szilv($AR$2,Eredmény!$H$3,AS248)</f>
        <v>0</v>
      </c>
      <c r="BD248" s="14">
        <f t="shared" si="277"/>
        <v>0</v>
      </c>
      <c r="BE248" s="14">
        <f t="shared" si="278"/>
        <v>0</v>
      </c>
      <c r="BG248" s="14">
        <f>IF($BF$2=Alapadat!$P248,Alapadat!$Q248,0)</f>
        <v>0</v>
      </c>
      <c r="BH248" s="14">
        <f>IF($BF$2=Alapadat!$P248,Alapadat!$R248,0)</f>
        <v>0</v>
      </c>
      <c r="BI248" s="14">
        <f t="shared" si="279"/>
        <v>0</v>
      </c>
      <c r="BJ248" s="14">
        <f t="shared" si="280"/>
        <v>0</v>
      </c>
      <c r="BK248" s="14">
        <f t="shared" si="281"/>
        <v>0</v>
      </c>
      <c r="BL248" s="14">
        <f t="shared" si="282"/>
        <v>0</v>
      </c>
      <c r="BM248" s="14">
        <f t="shared" si="283"/>
        <v>0</v>
      </c>
      <c r="BN248" s="14">
        <f t="shared" si="284"/>
        <v>0</v>
      </c>
      <c r="BP248" s="56">
        <f t="shared" si="285"/>
        <v>0</v>
      </c>
      <c r="BQ248" s="14">
        <f>Szilv($BF$2,Eredmény!$H$3,BG248)</f>
        <v>0</v>
      </c>
      <c r="BR248" s="14">
        <f t="shared" si="286"/>
        <v>0</v>
      </c>
      <c r="BS248" s="14">
        <f t="shared" si="287"/>
        <v>0</v>
      </c>
      <c r="BV248" s="14">
        <f>IF($BU$2=Alapadat!$P248,Alapadat!$Q248,0)</f>
        <v>0</v>
      </c>
      <c r="BW248" s="14">
        <f>IF($BU$2=Alapadat!$P248,Alapadat!$R248,0)</f>
        <v>0</v>
      </c>
      <c r="BX248" s="14">
        <f t="shared" si="288"/>
        <v>0</v>
      </c>
      <c r="BY248" s="14">
        <f t="shared" si="289"/>
        <v>0</v>
      </c>
      <c r="BZ248" s="14">
        <f t="shared" si="290"/>
        <v>0</v>
      </c>
      <c r="CA248" s="14">
        <f t="shared" si="291"/>
        <v>0</v>
      </c>
      <c r="CB248" s="14">
        <f t="shared" si="292"/>
        <v>0</v>
      </c>
      <c r="CC248" s="14">
        <f t="shared" si="293"/>
        <v>0</v>
      </c>
      <c r="CE248" s="56">
        <f t="shared" si="294"/>
        <v>0</v>
      </c>
      <c r="CF248" s="14">
        <f>Szilv($BU$2,Eredmény!$H$3,BV248)</f>
        <v>0</v>
      </c>
      <c r="CG248" s="14">
        <f t="shared" si="295"/>
        <v>0</v>
      </c>
      <c r="CH248" s="14">
        <f t="shared" si="296"/>
        <v>0</v>
      </c>
      <c r="CK248" s="14">
        <f>IF($CJ$2=Alapadat!$P248,Alapadat!$Q248,0)</f>
        <v>0</v>
      </c>
      <c r="CL248" s="14">
        <f>IF($CJ$2=Alapadat!$P248,Alapadat!$R248,0)</f>
        <v>0</v>
      </c>
      <c r="CM248" s="14">
        <f t="shared" si="297"/>
        <v>0</v>
      </c>
      <c r="CN248" s="14">
        <f t="shared" si="298"/>
        <v>0</v>
      </c>
      <c r="CO248" s="14">
        <f t="shared" si="299"/>
        <v>0</v>
      </c>
      <c r="CP248" s="14">
        <f t="shared" si="300"/>
        <v>0</v>
      </c>
      <c r="CQ248" s="14">
        <f t="shared" si="301"/>
        <v>0</v>
      </c>
      <c r="CR248" s="14">
        <f t="shared" si="302"/>
        <v>0</v>
      </c>
      <c r="CT248" s="56">
        <f t="shared" si="303"/>
        <v>0</v>
      </c>
      <c r="CU248" s="14">
        <f>Szilv($CJ$2,Eredmény!$H$3,CK248)</f>
        <v>0</v>
      </c>
      <c r="CV248" s="14">
        <f t="shared" si="304"/>
        <v>0</v>
      </c>
      <c r="CW248" s="14">
        <f t="shared" si="305"/>
        <v>0</v>
      </c>
      <c r="CZ248" s="14">
        <f>IF($CY$2=Alapadat!$P248,Alapadat!$Q248,0)</f>
        <v>0</v>
      </c>
      <c r="DA248" s="14">
        <f>IF($CY$2=Alapadat!$P248,Alapadat!$R248,0)</f>
        <v>0</v>
      </c>
      <c r="DB248" s="14">
        <f t="shared" si="306"/>
        <v>0</v>
      </c>
      <c r="DC248" s="14">
        <f t="shared" si="307"/>
        <v>0</v>
      </c>
      <c r="DD248" s="14">
        <f t="shared" si="308"/>
        <v>0</v>
      </c>
      <c r="DE248" s="14">
        <f t="shared" si="309"/>
        <v>0</v>
      </c>
      <c r="DF248" s="14">
        <f t="shared" si="310"/>
        <v>0</v>
      </c>
      <c r="DG248" s="14">
        <f t="shared" si="311"/>
        <v>0</v>
      </c>
      <c r="DI248" s="56">
        <f t="shared" si="312"/>
        <v>0</v>
      </c>
      <c r="DJ248" s="14">
        <f>Szilv($CY$2,Eredmény!$H$3,CZ248)</f>
        <v>0</v>
      </c>
      <c r="DK248" s="14">
        <f t="shared" si="313"/>
        <v>0</v>
      </c>
      <c r="DL248" s="14">
        <f t="shared" si="314"/>
        <v>0</v>
      </c>
      <c r="DO248" s="14">
        <f>IF($DN$2=Alapadat!$P248,Alapadat!$Q248,0)</f>
        <v>0</v>
      </c>
      <c r="DP248" s="14">
        <f>IF($DN$2=Alapadat!$P248,Alapadat!$R248,0)</f>
        <v>0</v>
      </c>
      <c r="DQ248" s="14">
        <f t="shared" si="315"/>
        <v>0</v>
      </c>
      <c r="DR248" s="14">
        <f t="shared" si="316"/>
        <v>0</v>
      </c>
      <c r="DS248" s="14">
        <f t="shared" si="317"/>
        <v>0</v>
      </c>
      <c r="DT248" s="14">
        <f t="shared" si="318"/>
        <v>0</v>
      </c>
      <c r="DU248" s="14">
        <f t="shared" si="319"/>
        <v>0</v>
      </c>
      <c r="DV248" s="14">
        <f t="shared" si="320"/>
        <v>0</v>
      </c>
      <c r="DX248" s="56">
        <f t="shared" si="321"/>
        <v>0</v>
      </c>
      <c r="DY248" s="14">
        <f>Szilv($DN$2,Eredmény!$H$3,DO248)</f>
        <v>0</v>
      </c>
      <c r="DZ248" s="14">
        <f t="shared" si="322"/>
        <v>0</v>
      </c>
      <c r="EA248" s="14">
        <f t="shared" si="323"/>
        <v>0</v>
      </c>
    </row>
    <row r="249" spans="2:131">
      <c r="B249" s="14">
        <f>IF($A$2=Alapadat!$P249,Alapadat!$Q249,0)</f>
        <v>0</v>
      </c>
      <c r="C249" s="14">
        <f>IF($A$2=Alapadat!$P249,Alapadat!$R249,0)</f>
        <v>0</v>
      </c>
      <c r="D249" s="14">
        <f t="shared" si="244"/>
        <v>0</v>
      </c>
      <c r="E249" s="14">
        <f t="shared" si="245"/>
        <v>0</v>
      </c>
      <c r="F249" s="14">
        <f t="shared" si="246"/>
        <v>0</v>
      </c>
      <c r="G249" s="14">
        <f t="shared" si="247"/>
        <v>0</v>
      </c>
      <c r="H249" s="14">
        <f t="shared" si="248"/>
        <v>0</v>
      </c>
      <c r="I249" s="14">
        <f t="shared" si="249"/>
        <v>0</v>
      </c>
      <c r="L249" s="56">
        <f t="shared" si="250"/>
        <v>0</v>
      </c>
      <c r="M249" s="14">
        <f>Szilv($A$2,Eredmény!$H$3,B249)</f>
        <v>0</v>
      </c>
      <c r="N249" s="14">
        <f t="shared" si="251"/>
        <v>0</v>
      </c>
      <c r="O249" s="14">
        <f t="shared" si="252"/>
        <v>0</v>
      </c>
      <c r="Q249" s="14">
        <f>IF($P$2=Alapadat!$P249,Alapadat!$Q249,0)</f>
        <v>0</v>
      </c>
      <c r="R249" s="14">
        <f>IF($P$2=Alapadat!$P249,Alapadat!$R249,0)</f>
        <v>0</v>
      </c>
      <c r="S249" s="14">
        <f t="shared" si="253"/>
        <v>0</v>
      </c>
      <c r="T249" s="14">
        <f t="shared" si="254"/>
        <v>0</v>
      </c>
      <c r="U249" s="14">
        <f t="shared" si="255"/>
        <v>0</v>
      </c>
      <c r="V249" s="14">
        <f t="shared" si="256"/>
        <v>0</v>
      </c>
      <c r="W249" s="14">
        <f t="shared" si="257"/>
        <v>0</v>
      </c>
      <c r="X249" s="14">
        <f t="shared" si="258"/>
        <v>0</v>
      </c>
      <c r="Z249" s="56">
        <f t="shared" si="324"/>
        <v>0</v>
      </c>
      <c r="AA249" s="14">
        <f>Szilv($P$2,Eredmény!$H$3,Q249)</f>
        <v>0</v>
      </c>
      <c r="AB249" s="14">
        <f t="shared" si="259"/>
        <v>0</v>
      </c>
      <c r="AC249" s="14">
        <f t="shared" si="260"/>
        <v>0</v>
      </c>
      <c r="AE249" s="14">
        <f>IF($AD$2=Alapadat!$P249,Alapadat!$Q249,0)</f>
        <v>0</v>
      </c>
      <c r="AF249" s="14">
        <f>IF($AD$2=Alapadat!$P249,Alapadat!$R249,0)</f>
        <v>0</v>
      </c>
      <c r="AG249" s="14">
        <f t="shared" si="261"/>
        <v>0</v>
      </c>
      <c r="AH249" s="14">
        <f t="shared" si="262"/>
        <v>0</v>
      </c>
      <c r="AI249" s="14">
        <f t="shared" si="263"/>
        <v>0</v>
      </c>
      <c r="AJ249" s="14">
        <f t="shared" si="264"/>
        <v>0</v>
      </c>
      <c r="AK249" s="14">
        <f t="shared" si="265"/>
        <v>0</v>
      </c>
      <c r="AL249" s="14">
        <f t="shared" si="266"/>
        <v>0</v>
      </c>
      <c r="AN249" s="56">
        <f t="shared" si="267"/>
        <v>0</v>
      </c>
      <c r="AO249" s="14">
        <f>Szilv($AD$2,Eredmény!$H$3,AE249)</f>
        <v>0</v>
      </c>
      <c r="AP249" s="14">
        <f t="shared" si="268"/>
        <v>0</v>
      </c>
      <c r="AQ249" s="14">
        <f t="shared" si="269"/>
        <v>0</v>
      </c>
      <c r="AS249" s="14">
        <f>IF($AR$2=Alapadat!$P249,Alapadat!$Q249,0)</f>
        <v>0</v>
      </c>
      <c r="AT249" s="14">
        <f>IF($AR$2=Alapadat!$P249,Alapadat!$R249,0)</f>
        <v>0</v>
      </c>
      <c r="AU249" s="14">
        <f t="shared" si="270"/>
        <v>0</v>
      </c>
      <c r="AV249" s="14">
        <f t="shared" si="271"/>
        <v>0</v>
      </c>
      <c r="AW249" s="14">
        <f t="shared" si="272"/>
        <v>0</v>
      </c>
      <c r="AX249" s="14">
        <f t="shared" si="273"/>
        <v>0</v>
      </c>
      <c r="AY249" s="14">
        <f t="shared" si="274"/>
        <v>0</v>
      </c>
      <c r="AZ249" s="14">
        <f t="shared" si="275"/>
        <v>0</v>
      </c>
      <c r="BB249" s="56">
        <f t="shared" si="276"/>
        <v>0</v>
      </c>
      <c r="BC249" s="14">
        <f>Szilv($AR$2,Eredmény!$H$3,AS249)</f>
        <v>0</v>
      </c>
      <c r="BD249" s="14">
        <f t="shared" si="277"/>
        <v>0</v>
      </c>
      <c r="BE249" s="14">
        <f t="shared" si="278"/>
        <v>0</v>
      </c>
      <c r="BG249" s="14">
        <f>IF($BF$2=Alapadat!$P249,Alapadat!$Q249,0)</f>
        <v>0</v>
      </c>
      <c r="BH249" s="14">
        <f>IF($BF$2=Alapadat!$P249,Alapadat!$R249,0)</f>
        <v>0</v>
      </c>
      <c r="BI249" s="14">
        <f t="shared" si="279"/>
        <v>0</v>
      </c>
      <c r="BJ249" s="14">
        <f t="shared" si="280"/>
        <v>0</v>
      </c>
      <c r="BK249" s="14">
        <f t="shared" si="281"/>
        <v>0</v>
      </c>
      <c r="BL249" s="14">
        <f t="shared" si="282"/>
        <v>0</v>
      </c>
      <c r="BM249" s="14">
        <f t="shared" si="283"/>
        <v>0</v>
      </c>
      <c r="BN249" s="14">
        <f t="shared" si="284"/>
        <v>0</v>
      </c>
      <c r="BP249" s="56">
        <f t="shared" si="285"/>
        <v>0</v>
      </c>
      <c r="BQ249" s="14">
        <f>Szilv($BF$2,Eredmény!$H$3,BG249)</f>
        <v>0</v>
      </c>
      <c r="BR249" s="14">
        <f t="shared" si="286"/>
        <v>0</v>
      </c>
      <c r="BS249" s="14">
        <f t="shared" si="287"/>
        <v>0</v>
      </c>
      <c r="BV249" s="14">
        <f>IF($BU$2=Alapadat!$P249,Alapadat!$Q249,0)</f>
        <v>0</v>
      </c>
      <c r="BW249" s="14">
        <f>IF($BU$2=Alapadat!$P249,Alapadat!$R249,0)</f>
        <v>0</v>
      </c>
      <c r="BX249" s="14">
        <f t="shared" si="288"/>
        <v>0</v>
      </c>
      <c r="BY249" s="14">
        <f t="shared" si="289"/>
        <v>0</v>
      </c>
      <c r="BZ249" s="14">
        <f t="shared" si="290"/>
        <v>0</v>
      </c>
      <c r="CA249" s="14">
        <f t="shared" si="291"/>
        <v>0</v>
      </c>
      <c r="CB249" s="14">
        <f t="shared" si="292"/>
        <v>0</v>
      </c>
      <c r="CC249" s="14">
        <f t="shared" si="293"/>
        <v>0</v>
      </c>
      <c r="CE249" s="56">
        <f t="shared" si="294"/>
        <v>0</v>
      </c>
      <c r="CF249" s="14">
        <f>Szilv($BU$2,Eredmény!$H$3,BV249)</f>
        <v>0</v>
      </c>
      <c r="CG249" s="14">
        <f t="shared" si="295"/>
        <v>0</v>
      </c>
      <c r="CH249" s="14">
        <f t="shared" si="296"/>
        <v>0</v>
      </c>
      <c r="CK249" s="14">
        <f>IF($CJ$2=Alapadat!$P249,Alapadat!$Q249,0)</f>
        <v>0</v>
      </c>
      <c r="CL249" s="14">
        <f>IF($CJ$2=Alapadat!$P249,Alapadat!$R249,0)</f>
        <v>0</v>
      </c>
      <c r="CM249" s="14">
        <f t="shared" si="297"/>
        <v>0</v>
      </c>
      <c r="CN249" s="14">
        <f t="shared" si="298"/>
        <v>0</v>
      </c>
      <c r="CO249" s="14">
        <f t="shared" si="299"/>
        <v>0</v>
      </c>
      <c r="CP249" s="14">
        <f t="shared" si="300"/>
        <v>0</v>
      </c>
      <c r="CQ249" s="14">
        <f t="shared" si="301"/>
        <v>0</v>
      </c>
      <c r="CR249" s="14">
        <f t="shared" si="302"/>
        <v>0</v>
      </c>
      <c r="CT249" s="56">
        <f t="shared" si="303"/>
        <v>0</v>
      </c>
      <c r="CU249" s="14">
        <f>Szilv($CJ$2,Eredmény!$H$3,CK249)</f>
        <v>0</v>
      </c>
      <c r="CV249" s="14">
        <f t="shared" si="304"/>
        <v>0</v>
      </c>
      <c r="CW249" s="14">
        <f t="shared" si="305"/>
        <v>0</v>
      </c>
      <c r="CZ249" s="14">
        <f>IF($CY$2=Alapadat!$P249,Alapadat!$Q249,0)</f>
        <v>0</v>
      </c>
      <c r="DA249" s="14">
        <f>IF($CY$2=Alapadat!$P249,Alapadat!$R249,0)</f>
        <v>0</v>
      </c>
      <c r="DB249" s="14">
        <f t="shared" si="306"/>
        <v>0</v>
      </c>
      <c r="DC249" s="14">
        <f t="shared" si="307"/>
        <v>0</v>
      </c>
      <c r="DD249" s="14">
        <f t="shared" si="308"/>
        <v>0</v>
      </c>
      <c r="DE249" s="14">
        <f t="shared" si="309"/>
        <v>0</v>
      </c>
      <c r="DF249" s="14">
        <f t="shared" si="310"/>
        <v>0</v>
      </c>
      <c r="DG249" s="14">
        <f t="shared" si="311"/>
        <v>0</v>
      </c>
      <c r="DI249" s="56">
        <f t="shared" si="312"/>
        <v>0</v>
      </c>
      <c r="DJ249" s="14">
        <f>Szilv($CY$2,Eredmény!$H$3,CZ249)</f>
        <v>0</v>
      </c>
      <c r="DK249" s="14">
        <f t="shared" si="313"/>
        <v>0</v>
      </c>
      <c r="DL249" s="14">
        <f t="shared" si="314"/>
        <v>0</v>
      </c>
      <c r="DO249" s="14">
        <f>IF($DN$2=Alapadat!$P249,Alapadat!$Q249,0)</f>
        <v>0</v>
      </c>
      <c r="DP249" s="14">
        <f>IF($DN$2=Alapadat!$P249,Alapadat!$R249,0)</f>
        <v>0</v>
      </c>
      <c r="DQ249" s="14">
        <f t="shared" si="315"/>
        <v>0</v>
      </c>
      <c r="DR249" s="14">
        <f t="shared" si="316"/>
        <v>0</v>
      </c>
      <c r="DS249" s="14">
        <f t="shared" si="317"/>
        <v>0</v>
      </c>
      <c r="DT249" s="14">
        <f t="shared" si="318"/>
        <v>0</v>
      </c>
      <c r="DU249" s="14">
        <f t="shared" si="319"/>
        <v>0</v>
      </c>
      <c r="DV249" s="14">
        <f t="shared" si="320"/>
        <v>0</v>
      </c>
      <c r="DX249" s="56">
        <f t="shared" si="321"/>
        <v>0</v>
      </c>
      <c r="DY249" s="14">
        <f>Szilv($DN$2,Eredmény!$H$3,DO249)</f>
        <v>0</v>
      </c>
      <c r="DZ249" s="14">
        <f t="shared" si="322"/>
        <v>0</v>
      </c>
      <c r="EA249" s="14">
        <f t="shared" si="323"/>
        <v>0</v>
      </c>
    </row>
    <row r="250" spans="2:131">
      <c r="B250" s="14">
        <f>IF($A$2=Alapadat!$P250,Alapadat!$Q250,0)</f>
        <v>0</v>
      </c>
      <c r="C250" s="14">
        <f>IF($A$2=Alapadat!$P250,Alapadat!$R250,0)</f>
        <v>0</v>
      </c>
      <c r="D250" s="14">
        <f t="shared" si="244"/>
        <v>0</v>
      </c>
      <c r="E250" s="14">
        <f t="shared" si="245"/>
        <v>0</v>
      </c>
      <c r="F250" s="14">
        <f t="shared" si="246"/>
        <v>0</v>
      </c>
      <c r="G250" s="14">
        <f t="shared" si="247"/>
        <v>0</v>
      </c>
      <c r="H250" s="14">
        <f t="shared" si="248"/>
        <v>0</v>
      </c>
      <c r="I250" s="14">
        <f t="shared" si="249"/>
        <v>0</v>
      </c>
      <c r="L250" s="56">
        <f t="shared" si="250"/>
        <v>0</v>
      </c>
      <c r="M250" s="14">
        <f>Szilv($A$2,Eredmény!$H$3,B250)</f>
        <v>0</v>
      </c>
      <c r="N250" s="14">
        <f t="shared" si="251"/>
        <v>0</v>
      </c>
      <c r="O250" s="14">
        <f t="shared" si="252"/>
        <v>0</v>
      </c>
      <c r="Q250" s="14">
        <f>IF($P$2=Alapadat!$P250,Alapadat!$Q250,0)</f>
        <v>0</v>
      </c>
      <c r="R250" s="14">
        <f>IF($P$2=Alapadat!$P250,Alapadat!$R250,0)</f>
        <v>0</v>
      </c>
      <c r="S250" s="14">
        <f t="shared" si="253"/>
        <v>0</v>
      </c>
      <c r="T250" s="14">
        <f t="shared" si="254"/>
        <v>0</v>
      </c>
      <c r="U250" s="14">
        <f t="shared" si="255"/>
        <v>0</v>
      </c>
      <c r="V250" s="14">
        <f t="shared" si="256"/>
        <v>0</v>
      </c>
      <c r="W250" s="14">
        <f t="shared" si="257"/>
        <v>0</v>
      </c>
      <c r="X250" s="14">
        <f t="shared" si="258"/>
        <v>0</v>
      </c>
      <c r="Z250" s="56">
        <f t="shared" si="324"/>
        <v>0</v>
      </c>
      <c r="AA250" s="14">
        <f>Szilv($P$2,Eredmény!$H$3,Q250)</f>
        <v>0</v>
      </c>
      <c r="AB250" s="14">
        <f t="shared" si="259"/>
        <v>0</v>
      </c>
      <c r="AC250" s="14">
        <f t="shared" si="260"/>
        <v>0</v>
      </c>
      <c r="AE250" s="14">
        <f>IF($AD$2=Alapadat!$P250,Alapadat!$Q250,0)</f>
        <v>0</v>
      </c>
      <c r="AF250" s="14">
        <f>IF($AD$2=Alapadat!$P250,Alapadat!$R250,0)</f>
        <v>0</v>
      </c>
      <c r="AG250" s="14">
        <f t="shared" si="261"/>
        <v>0</v>
      </c>
      <c r="AH250" s="14">
        <f t="shared" si="262"/>
        <v>0</v>
      </c>
      <c r="AI250" s="14">
        <f t="shared" si="263"/>
        <v>0</v>
      </c>
      <c r="AJ250" s="14">
        <f t="shared" si="264"/>
        <v>0</v>
      </c>
      <c r="AK250" s="14">
        <f t="shared" si="265"/>
        <v>0</v>
      </c>
      <c r="AL250" s="14">
        <f t="shared" si="266"/>
        <v>0</v>
      </c>
      <c r="AN250" s="56">
        <f t="shared" si="267"/>
        <v>0</v>
      </c>
      <c r="AO250" s="14">
        <f>Szilv($AD$2,Eredmény!$H$3,AE250)</f>
        <v>0</v>
      </c>
      <c r="AP250" s="14">
        <f t="shared" si="268"/>
        <v>0</v>
      </c>
      <c r="AQ250" s="14">
        <f t="shared" si="269"/>
        <v>0</v>
      </c>
      <c r="AS250" s="14">
        <f>IF($AR$2=Alapadat!$P250,Alapadat!$Q250,0)</f>
        <v>0</v>
      </c>
      <c r="AT250" s="14">
        <f>IF($AR$2=Alapadat!$P250,Alapadat!$R250,0)</f>
        <v>0</v>
      </c>
      <c r="AU250" s="14">
        <f t="shared" si="270"/>
        <v>0</v>
      </c>
      <c r="AV250" s="14">
        <f t="shared" si="271"/>
        <v>0</v>
      </c>
      <c r="AW250" s="14">
        <f t="shared" si="272"/>
        <v>0</v>
      </c>
      <c r="AX250" s="14">
        <f t="shared" si="273"/>
        <v>0</v>
      </c>
      <c r="AY250" s="14">
        <f t="shared" si="274"/>
        <v>0</v>
      </c>
      <c r="AZ250" s="14">
        <f t="shared" si="275"/>
        <v>0</v>
      </c>
      <c r="BB250" s="56">
        <f t="shared" si="276"/>
        <v>0</v>
      </c>
      <c r="BC250" s="14">
        <f>Szilv($AR$2,Eredmény!$H$3,AS250)</f>
        <v>0</v>
      </c>
      <c r="BD250" s="14">
        <f t="shared" si="277"/>
        <v>0</v>
      </c>
      <c r="BE250" s="14">
        <f t="shared" si="278"/>
        <v>0</v>
      </c>
      <c r="BG250" s="14">
        <f>IF($BF$2=Alapadat!$P250,Alapadat!$Q250,0)</f>
        <v>0</v>
      </c>
      <c r="BH250" s="14">
        <f>IF($BF$2=Alapadat!$P250,Alapadat!$R250,0)</f>
        <v>0</v>
      </c>
      <c r="BI250" s="14">
        <f t="shared" si="279"/>
        <v>0</v>
      </c>
      <c r="BJ250" s="14">
        <f t="shared" si="280"/>
        <v>0</v>
      </c>
      <c r="BK250" s="14">
        <f t="shared" si="281"/>
        <v>0</v>
      </c>
      <c r="BL250" s="14">
        <f t="shared" si="282"/>
        <v>0</v>
      </c>
      <c r="BM250" s="14">
        <f t="shared" si="283"/>
        <v>0</v>
      </c>
      <c r="BN250" s="14">
        <f t="shared" si="284"/>
        <v>0</v>
      </c>
      <c r="BP250" s="56">
        <f t="shared" si="285"/>
        <v>0</v>
      </c>
      <c r="BQ250" s="14">
        <f>Szilv($BF$2,Eredmény!$H$3,BG250)</f>
        <v>0</v>
      </c>
      <c r="BR250" s="14">
        <f t="shared" si="286"/>
        <v>0</v>
      </c>
      <c r="BS250" s="14">
        <f t="shared" si="287"/>
        <v>0</v>
      </c>
      <c r="BV250" s="14">
        <f>IF($BU$2=Alapadat!$P250,Alapadat!$Q250,0)</f>
        <v>0</v>
      </c>
      <c r="BW250" s="14">
        <f>IF($BU$2=Alapadat!$P250,Alapadat!$R250,0)</f>
        <v>0</v>
      </c>
      <c r="BX250" s="14">
        <f t="shared" si="288"/>
        <v>0</v>
      </c>
      <c r="BY250" s="14">
        <f t="shared" si="289"/>
        <v>0</v>
      </c>
      <c r="BZ250" s="14">
        <f t="shared" si="290"/>
        <v>0</v>
      </c>
      <c r="CA250" s="14">
        <f t="shared" si="291"/>
        <v>0</v>
      </c>
      <c r="CB250" s="14">
        <f t="shared" si="292"/>
        <v>0</v>
      </c>
      <c r="CC250" s="14">
        <f t="shared" si="293"/>
        <v>0</v>
      </c>
      <c r="CE250" s="56">
        <f t="shared" si="294"/>
        <v>0</v>
      </c>
      <c r="CF250" s="14">
        <f>Szilv($BU$2,Eredmény!$H$3,BV250)</f>
        <v>0</v>
      </c>
      <c r="CG250" s="14">
        <f t="shared" si="295"/>
        <v>0</v>
      </c>
      <c r="CH250" s="14">
        <f t="shared" si="296"/>
        <v>0</v>
      </c>
      <c r="CK250" s="14">
        <f>IF($CJ$2=Alapadat!$P250,Alapadat!$Q250,0)</f>
        <v>0</v>
      </c>
      <c r="CL250" s="14">
        <f>IF($CJ$2=Alapadat!$P250,Alapadat!$R250,0)</f>
        <v>0</v>
      </c>
      <c r="CM250" s="14">
        <f t="shared" si="297"/>
        <v>0</v>
      </c>
      <c r="CN250" s="14">
        <f t="shared" si="298"/>
        <v>0</v>
      </c>
      <c r="CO250" s="14">
        <f t="shared" si="299"/>
        <v>0</v>
      </c>
      <c r="CP250" s="14">
        <f t="shared" si="300"/>
        <v>0</v>
      </c>
      <c r="CQ250" s="14">
        <f t="shared" si="301"/>
        <v>0</v>
      </c>
      <c r="CR250" s="14">
        <f t="shared" si="302"/>
        <v>0</v>
      </c>
      <c r="CT250" s="56">
        <f t="shared" si="303"/>
        <v>0</v>
      </c>
      <c r="CU250" s="14">
        <f>Szilv($CJ$2,Eredmény!$H$3,CK250)</f>
        <v>0</v>
      </c>
      <c r="CV250" s="14">
        <f t="shared" si="304"/>
        <v>0</v>
      </c>
      <c r="CW250" s="14">
        <f t="shared" si="305"/>
        <v>0</v>
      </c>
      <c r="CZ250" s="14">
        <f>IF($CY$2=Alapadat!$P250,Alapadat!$Q250,0)</f>
        <v>0</v>
      </c>
      <c r="DA250" s="14">
        <f>IF($CY$2=Alapadat!$P250,Alapadat!$R250,0)</f>
        <v>0</v>
      </c>
      <c r="DB250" s="14">
        <f t="shared" si="306"/>
        <v>0</v>
      </c>
      <c r="DC250" s="14">
        <f t="shared" si="307"/>
        <v>0</v>
      </c>
      <c r="DD250" s="14">
        <f t="shared" si="308"/>
        <v>0</v>
      </c>
      <c r="DE250" s="14">
        <f t="shared" si="309"/>
        <v>0</v>
      </c>
      <c r="DF250" s="14">
        <f t="shared" si="310"/>
        <v>0</v>
      </c>
      <c r="DG250" s="14">
        <f t="shared" si="311"/>
        <v>0</v>
      </c>
      <c r="DI250" s="56">
        <f t="shared" si="312"/>
        <v>0</v>
      </c>
      <c r="DJ250" s="14">
        <f>Szilv($CY$2,Eredmény!$H$3,CZ250)</f>
        <v>0</v>
      </c>
      <c r="DK250" s="14">
        <f t="shared" si="313"/>
        <v>0</v>
      </c>
      <c r="DL250" s="14">
        <f t="shared" si="314"/>
        <v>0</v>
      </c>
      <c r="DO250" s="14">
        <f>IF($DN$2=Alapadat!$P250,Alapadat!$Q250,0)</f>
        <v>0</v>
      </c>
      <c r="DP250" s="14">
        <f>IF($DN$2=Alapadat!$P250,Alapadat!$R250,0)</f>
        <v>0</v>
      </c>
      <c r="DQ250" s="14">
        <f t="shared" si="315"/>
        <v>0</v>
      </c>
      <c r="DR250" s="14">
        <f t="shared" si="316"/>
        <v>0</v>
      </c>
      <c r="DS250" s="14">
        <f t="shared" si="317"/>
        <v>0</v>
      </c>
      <c r="DT250" s="14">
        <f t="shared" si="318"/>
        <v>0</v>
      </c>
      <c r="DU250" s="14">
        <f t="shared" si="319"/>
        <v>0</v>
      </c>
      <c r="DV250" s="14">
        <f t="shared" si="320"/>
        <v>0</v>
      </c>
      <c r="DX250" s="56">
        <f t="shared" si="321"/>
        <v>0</v>
      </c>
      <c r="DY250" s="14">
        <f>Szilv($DN$2,Eredmény!$H$3,DO250)</f>
        <v>0</v>
      </c>
      <c r="DZ250" s="14">
        <f t="shared" si="322"/>
        <v>0</v>
      </c>
      <c r="EA250" s="14">
        <f t="shared" si="323"/>
        <v>0</v>
      </c>
    </row>
    <row r="251" spans="2:131">
      <c r="B251" s="14">
        <f>IF($A$2=Alapadat!$P251,Alapadat!$Q251,0)</f>
        <v>0</v>
      </c>
      <c r="C251" s="14">
        <f>IF($A$2=Alapadat!$P251,Alapadat!$R251,0)</f>
        <v>0</v>
      </c>
      <c r="D251" s="14">
        <f t="shared" si="244"/>
        <v>0</v>
      </c>
      <c r="E251" s="14">
        <f t="shared" si="245"/>
        <v>0</v>
      </c>
      <c r="F251" s="14">
        <f t="shared" si="246"/>
        <v>0</v>
      </c>
      <c r="G251" s="14">
        <f t="shared" si="247"/>
        <v>0</v>
      </c>
      <c r="H251" s="14">
        <f t="shared" si="248"/>
        <v>0</v>
      </c>
      <c r="I251" s="14">
        <f t="shared" si="249"/>
        <v>0</v>
      </c>
      <c r="L251" s="56">
        <f t="shared" si="250"/>
        <v>0</v>
      </c>
      <c r="M251" s="14">
        <f>Szilv($A$2,Eredmény!$H$3,B251)</f>
        <v>0</v>
      </c>
      <c r="N251" s="14">
        <f t="shared" si="251"/>
        <v>0</v>
      </c>
      <c r="O251" s="14">
        <f t="shared" si="252"/>
        <v>0</v>
      </c>
      <c r="Q251" s="14">
        <f>IF($P$2=Alapadat!$P251,Alapadat!$Q251,0)</f>
        <v>0</v>
      </c>
      <c r="R251" s="14">
        <f>IF($P$2=Alapadat!$P251,Alapadat!$R251,0)</f>
        <v>0</v>
      </c>
      <c r="S251" s="14">
        <f t="shared" si="253"/>
        <v>0</v>
      </c>
      <c r="T251" s="14">
        <f t="shared" si="254"/>
        <v>0</v>
      </c>
      <c r="U251" s="14">
        <f t="shared" si="255"/>
        <v>0</v>
      </c>
      <c r="V251" s="14">
        <f t="shared" si="256"/>
        <v>0</v>
      </c>
      <c r="W251" s="14">
        <f t="shared" si="257"/>
        <v>0</v>
      </c>
      <c r="X251" s="14">
        <f t="shared" si="258"/>
        <v>0</v>
      </c>
      <c r="Z251" s="56">
        <f t="shared" si="324"/>
        <v>0</v>
      </c>
      <c r="AA251" s="14">
        <f>Szilv($P$2,Eredmény!$H$3,Q251)</f>
        <v>0</v>
      </c>
      <c r="AB251" s="14">
        <f t="shared" si="259"/>
        <v>0</v>
      </c>
      <c r="AC251" s="14">
        <f t="shared" si="260"/>
        <v>0</v>
      </c>
      <c r="AE251" s="14">
        <f>IF($AD$2=Alapadat!$P251,Alapadat!$Q251,0)</f>
        <v>0</v>
      </c>
      <c r="AF251" s="14">
        <f>IF($AD$2=Alapadat!$P251,Alapadat!$R251,0)</f>
        <v>0</v>
      </c>
      <c r="AG251" s="14">
        <f t="shared" si="261"/>
        <v>0</v>
      </c>
      <c r="AH251" s="14">
        <f t="shared" si="262"/>
        <v>0</v>
      </c>
      <c r="AI251" s="14">
        <f t="shared" si="263"/>
        <v>0</v>
      </c>
      <c r="AJ251" s="14">
        <f t="shared" si="264"/>
        <v>0</v>
      </c>
      <c r="AK251" s="14">
        <f t="shared" si="265"/>
        <v>0</v>
      </c>
      <c r="AL251" s="14">
        <f t="shared" si="266"/>
        <v>0</v>
      </c>
      <c r="AN251" s="56">
        <f t="shared" si="267"/>
        <v>0</v>
      </c>
      <c r="AO251" s="14">
        <f>Szilv($AD$2,Eredmény!$H$3,AE251)</f>
        <v>0</v>
      </c>
      <c r="AP251" s="14">
        <f t="shared" si="268"/>
        <v>0</v>
      </c>
      <c r="AQ251" s="14">
        <f t="shared" si="269"/>
        <v>0</v>
      </c>
      <c r="AS251" s="14">
        <f>IF($AR$2=Alapadat!$P251,Alapadat!$Q251,0)</f>
        <v>0</v>
      </c>
      <c r="AT251" s="14">
        <f>IF($AR$2=Alapadat!$P251,Alapadat!$R251,0)</f>
        <v>0</v>
      </c>
      <c r="AU251" s="14">
        <f t="shared" si="270"/>
        <v>0</v>
      </c>
      <c r="AV251" s="14">
        <f t="shared" si="271"/>
        <v>0</v>
      </c>
      <c r="AW251" s="14">
        <f t="shared" si="272"/>
        <v>0</v>
      </c>
      <c r="AX251" s="14">
        <f t="shared" si="273"/>
        <v>0</v>
      </c>
      <c r="AY251" s="14">
        <f t="shared" si="274"/>
        <v>0</v>
      </c>
      <c r="AZ251" s="14">
        <f t="shared" si="275"/>
        <v>0</v>
      </c>
      <c r="BB251" s="56">
        <f t="shared" si="276"/>
        <v>0</v>
      </c>
      <c r="BC251" s="14">
        <f>Szilv($AR$2,Eredmény!$H$3,AS251)</f>
        <v>0</v>
      </c>
      <c r="BD251" s="14">
        <f t="shared" si="277"/>
        <v>0</v>
      </c>
      <c r="BE251" s="14">
        <f t="shared" si="278"/>
        <v>0</v>
      </c>
      <c r="BG251" s="14">
        <f>IF($BF$2=Alapadat!$P251,Alapadat!$Q251,0)</f>
        <v>0</v>
      </c>
      <c r="BH251" s="14">
        <f>IF($BF$2=Alapadat!$P251,Alapadat!$R251,0)</f>
        <v>0</v>
      </c>
      <c r="BI251" s="14">
        <f t="shared" si="279"/>
        <v>0</v>
      </c>
      <c r="BJ251" s="14">
        <f t="shared" si="280"/>
        <v>0</v>
      </c>
      <c r="BK251" s="14">
        <f t="shared" si="281"/>
        <v>0</v>
      </c>
      <c r="BL251" s="14">
        <f t="shared" si="282"/>
        <v>0</v>
      </c>
      <c r="BM251" s="14">
        <f t="shared" si="283"/>
        <v>0</v>
      </c>
      <c r="BN251" s="14">
        <f t="shared" si="284"/>
        <v>0</v>
      </c>
      <c r="BP251" s="56">
        <f t="shared" si="285"/>
        <v>0</v>
      </c>
      <c r="BQ251" s="14">
        <f>Szilv($BF$2,Eredmény!$H$3,BG251)</f>
        <v>0</v>
      </c>
      <c r="BR251" s="14">
        <f t="shared" si="286"/>
        <v>0</v>
      </c>
      <c r="BS251" s="14">
        <f t="shared" si="287"/>
        <v>0</v>
      </c>
      <c r="BV251" s="14">
        <f>IF($BU$2=Alapadat!$P251,Alapadat!$Q251,0)</f>
        <v>0</v>
      </c>
      <c r="BW251" s="14">
        <f>IF($BU$2=Alapadat!$P251,Alapadat!$R251,0)</f>
        <v>0</v>
      </c>
      <c r="BX251" s="14">
        <f t="shared" si="288"/>
        <v>0</v>
      </c>
      <c r="BY251" s="14">
        <f t="shared" si="289"/>
        <v>0</v>
      </c>
      <c r="BZ251" s="14">
        <f t="shared" si="290"/>
        <v>0</v>
      </c>
      <c r="CA251" s="14">
        <f t="shared" si="291"/>
        <v>0</v>
      </c>
      <c r="CB251" s="14">
        <f t="shared" si="292"/>
        <v>0</v>
      </c>
      <c r="CC251" s="14">
        <f t="shared" si="293"/>
        <v>0</v>
      </c>
      <c r="CE251" s="56">
        <f t="shared" si="294"/>
        <v>0</v>
      </c>
      <c r="CF251" s="14">
        <f>Szilv($BU$2,Eredmény!$H$3,BV251)</f>
        <v>0</v>
      </c>
      <c r="CG251" s="14">
        <f t="shared" si="295"/>
        <v>0</v>
      </c>
      <c r="CH251" s="14">
        <f t="shared" si="296"/>
        <v>0</v>
      </c>
      <c r="CK251" s="14">
        <f>IF($CJ$2=Alapadat!$P251,Alapadat!$Q251,0)</f>
        <v>0</v>
      </c>
      <c r="CL251" s="14">
        <f>IF($CJ$2=Alapadat!$P251,Alapadat!$R251,0)</f>
        <v>0</v>
      </c>
      <c r="CM251" s="14">
        <f t="shared" si="297"/>
        <v>0</v>
      </c>
      <c r="CN251" s="14">
        <f t="shared" si="298"/>
        <v>0</v>
      </c>
      <c r="CO251" s="14">
        <f t="shared" si="299"/>
        <v>0</v>
      </c>
      <c r="CP251" s="14">
        <f t="shared" si="300"/>
        <v>0</v>
      </c>
      <c r="CQ251" s="14">
        <f t="shared" si="301"/>
        <v>0</v>
      </c>
      <c r="CR251" s="14">
        <f t="shared" si="302"/>
        <v>0</v>
      </c>
      <c r="CT251" s="56">
        <f t="shared" si="303"/>
        <v>0</v>
      </c>
      <c r="CU251" s="14">
        <f>Szilv($CJ$2,Eredmény!$H$3,CK251)</f>
        <v>0</v>
      </c>
      <c r="CV251" s="14">
        <f t="shared" si="304"/>
        <v>0</v>
      </c>
      <c r="CW251" s="14">
        <f t="shared" si="305"/>
        <v>0</v>
      </c>
      <c r="CZ251" s="14">
        <f>IF($CY$2=Alapadat!$P251,Alapadat!$Q251,0)</f>
        <v>0</v>
      </c>
      <c r="DA251" s="14">
        <f>IF($CY$2=Alapadat!$P251,Alapadat!$R251,0)</f>
        <v>0</v>
      </c>
      <c r="DB251" s="14">
        <f t="shared" si="306"/>
        <v>0</v>
      </c>
      <c r="DC251" s="14">
        <f t="shared" si="307"/>
        <v>0</v>
      </c>
      <c r="DD251" s="14">
        <f t="shared" si="308"/>
        <v>0</v>
      </c>
      <c r="DE251" s="14">
        <f t="shared" si="309"/>
        <v>0</v>
      </c>
      <c r="DF251" s="14">
        <f t="shared" si="310"/>
        <v>0</v>
      </c>
      <c r="DG251" s="14">
        <f t="shared" si="311"/>
        <v>0</v>
      </c>
      <c r="DI251" s="56">
        <f t="shared" si="312"/>
        <v>0</v>
      </c>
      <c r="DJ251" s="14">
        <f>Szilv($CY$2,Eredmény!$H$3,CZ251)</f>
        <v>0</v>
      </c>
      <c r="DK251" s="14">
        <f t="shared" si="313"/>
        <v>0</v>
      </c>
      <c r="DL251" s="14">
        <f t="shared" si="314"/>
        <v>0</v>
      </c>
      <c r="DO251" s="14">
        <f>IF($DN$2=Alapadat!$P251,Alapadat!$Q251,0)</f>
        <v>0</v>
      </c>
      <c r="DP251" s="14">
        <f>IF($DN$2=Alapadat!$P251,Alapadat!$R251,0)</f>
        <v>0</v>
      </c>
      <c r="DQ251" s="14">
        <f t="shared" si="315"/>
        <v>0</v>
      </c>
      <c r="DR251" s="14">
        <f t="shared" si="316"/>
        <v>0</v>
      </c>
      <c r="DS251" s="14">
        <f t="shared" si="317"/>
        <v>0</v>
      </c>
      <c r="DT251" s="14">
        <f t="shared" si="318"/>
        <v>0</v>
      </c>
      <c r="DU251" s="14">
        <f t="shared" si="319"/>
        <v>0</v>
      </c>
      <c r="DV251" s="14">
        <f t="shared" si="320"/>
        <v>0</v>
      </c>
      <c r="DX251" s="56">
        <f t="shared" si="321"/>
        <v>0</v>
      </c>
      <c r="DY251" s="14">
        <f>Szilv($DN$2,Eredmény!$H$3,DO251)</f>
        <v>0</v>
      </c>
      <c r="DZ251" s="14">
        <f t="shared" si="322"/>
        <v>0</v>
      </c>
      <c r="EA251" s="14">
        <f t="shared" si="323"/>
        <v>0</v>
      </c>
    </row>
    <row r="252" spans="2:131">
      <c r="B252" s="14">
        <f>IF($A$2=Alapadat!$P252,Alapadat!$Q252,0)</f>
        <v>0</v>
      </c>
      <c r="C252" s="14">
        <f>IF($A$2=Alapadat!$P252,Alapadat!$R252,0)</f>
        <v>0</v>
      </c>
      <c r="D252" s="14">
        <f t="shared" si="244"/>
        <v>0</v>
      </c>
      <c r="E252" s="14">
        <f t="shared" si="245"/>
        <v>0</v>
      </c>
      <c r="F252" s="14">
        <f t="shared" si="246"/>
        <v>0</v>
      </c>
      <c r="G252" s="14">
        <f t="shared" si="247"/>
        <v>0</v>
      </c>
      <c r="H252" s="14">
        <f t="shared" si="248"/>
        <v>0</v>
      </c>
      <c r="I252" s="14">
        <f t="shared" si="249"/>
        <v>0</v>
      </c>
      <c r="L252" s="56">
        <f t="shared" si="250"/>
        <v>0</v>
      </c>
      <c r="M252" s="14">
        <f>Szilv($A$2,Eredmény!$H$3,B252)</f>
        <v>0</v>
      </c>
      <c r="N252" s="14">
        <f t="shared" si="251"/>
        <v>0</v>
      </c>
      <c r="O252" s="14">
        <f t="shared" si="252"/>
        <v>0</v>
      </c>
      <c r="Q252" s="14">
        <f>IF($P$2=Alapadat!$P252,Alapadat!$Q252,0)</f>
        <v>0</v>
      </c>
      <c r="R252" s="14">
        <f>IF($P$2=Alapadat!$P252,Alapadat!$R252,0)</f>
        <v>0</v>
      </c>
      <c r="S252" s="14">
        <f t="shared" si="253"/>
        <v>0</v>
      </c>
      <c r="T252" s="14">
        <f t="shared" si="254"/>
        <v>0</v>
      </c>
      <c r="U252" s="14">
        <f t="shared" si="255"/>
        <v>0</v>
      </c>
      <c r="V252" s="14">
        <f t="shared" si="256"/>
        <v>0</v>
      </c>
      <c r="W252" s="14">
        <f t="shared" si="257"/>
        <v>0</v>
      </c>
      <c r="X252" s="14">
        <f t="shared" si="258"/>
        <v>0</v>
      </c>
      <c r="Z252" s="56">
        <f t="shared" si="324"/>
        <v>0</v>
      </c>
      <c r="AA252" s="14">
        <f>Szilv($P$2,Eredmény!$H$3,Q252)</f>
        <v>0</v>
      </c>
      <c r="AB252" s="14">
        <f t="shared" si="259"/>
        <v>0</v>
      </c>
      <c r="AC252" s="14">
        <f t="shared" si="260"/>
        <v>0</v>
      </c>
      <c r="AE252" s="14">
        <f>IF($AD$2=Alapadat!$P252,Alapadat!$Q252,0)</f>
        <v>0</v>
      </c>
      <c r="AF252" s="14">
        <f>IF($AD$2=Alapadat!$P252,Alapadat!$R252,0)</f>
        <v>0</v>
      </c>
      <c r="AG252" s="14">
        <f t="shared" si="261"/>
        <v>0</v>
      </c>
      <c r="AH252" s="14">
        <f t="shared" si="262"/>
        <v>0</v>
      </c>
      <c r="AI252" s="14">
        <f t="shared" si="263"/>
        <v>0</v>
      </c>
      <c r="AJ252" s="14">
        <f t="shared" si="264"/>
        <v>0</v>
      </c>
      <c r="AK252" s="14">
        <f t="shared" si="265"/>
        <v>0</v>
      </c>
      <c r="AL252" s="14">
        <f t="shared" si="266"/>
        <v>0</v>
      </c>
      <c r="AN252" s="56">
        <f t="shared" si="267"/>
        <v>0</v>
      </c>
      <c r="AO252" s="14">
        <f>Szilv($AD$2,Eredmény!$H$3,AE252)</f>
        <v>0</v>
      </c>
      <c r="AP252" s="14">
        <f t="shared" si="268"/>
        <v>0</v>
      </c>
      <c r="AQ252" s="14">
        <f t="shared" si="269"/>
        <v>0</v>
      </c>
      <c r="AS252" s="14">
        <f>IF($AR$2=Alapadat!$P252,Alapadat!$Q252,0)</f>
        <v>0</v>
      </c>
      <c r="AT252" s="14">
        <f>IF($AR$2=Alapadat!$P252,Alapadat!$R252,0)</f>
        <v>0</v>
      </c>
      <c r="AU252" s="14">
        <f t="shared" si="270"/>
        <v>0</v>
      </c>
      <c r="AV252" s="14">
        <f t="shared" si="271"/>
        <v>0</v>
      </c>
      <c r="AW252" s="14">
        <f t="shared" si="272"/>
        <v>0</v>
      </c>
      <c r="AX252" s="14">
        <f t="shared" si="273"/>
        <v>0</v>
      </c>
      <c r="AY252" s="14">
        <f t="shared" si="274"/>
        <v>0</v>
      </c>
      <c r="AZ252" s="14">
        <f t="shared" si="275"/>
        <v>0</v>
      </c>
      <c r="BB252" s="56">
        <f t="shared" si="276"/>
        <v>0</v>
      </c>
      <c r="BC252" s="14">
        <f>Szilv($AR$2,Eredmény!$H$3,AS252)</f>
        <v>0</v>
      </c>
      <c r="BD252" s="14">
        <f t="shared" si="277"/>
        <v>0</v>
      </c>
      <c r="BE252" s="14">
        <f t="shared" si="278"/>
        <v>0</v>
      </c>
      <c r="BG252" s="14">
        <f>IF($BF$2=Alapadat!$P252,Alapadat!$Q252,0)</f>
        <v>0</v>
      </c>
      <c r="BH252" s="14">
        <f>IF($BF$2=Alapadat!$P252,Alapadat!$R252,0)</f>
        <v>0</v>
      </c>
      <c r="BI252" s="14">
        <f t="shared" si="279"/>
        <v>0</v>
      </c>
      <c r="BJ252" s="14">
        <f t="shared" si="280"/>
        <v>0</v>
      </c>
      <c r="BK252" s="14">
        <f t="shared" si="281"/>
        <v>0</v>
      </c>
      <c r="BL252" s="14">
        <f t="shared" si="282"/>
        <v>0</v>
      </c>
      <c r="BM252" s="14">
        <f t="shared" si="283"/>
        <v>0</v>
      </c>
      <c r="BN252" s="14">
        <f t="shared" si="284"/>
        <v>0</v>
      </c>
      <c r="BP252" s="56">
        <f t="shared" si="285"/>
        <v>0</v>
      </c>
      <c r="BQ252" s="14">
        <f>Szilv($BF$2,Eredmény!$H$3,BG252)</f>
        <v>0</v>
      </c>
      <c r="BR252" s="14">
        <f t="shared" si="286"/>
        <v>0</v>
      </c>
      <c r="BS252" s="14">
        <f t="shared" si="287"/>
        <v>0</v>
      </c>
      <c r="BV252" s="14">
        <f>IF($BU$2=Alapadat!$P252,Alapadat!$Q252,0)</f>
        <v>0</v>
      </c>
      <c r="BW252" s="14">
        <f>IF($BU$2=Alapadat!$P252,Alapadat!$R252,0)</f>
        <v>0</v>
      </c>
      <c r="BX252" s="14">
        <f t="shared" si="288"/>
        <v>0</v>
      </c>
      <c r="BY252" s="14">
        <f t="shared" si="289"/>
        <v>0</v>
      </c>
      <c r="BZ252" s="14">
        <f t="shared" si="290"/>
        <v>0</v>
      </c>
      <c r="CA252" s="14">
        <f t="shared" si="291"/>
        <v>0</v>
      </c>
      <c r="CB252" s="14">
        <f t="shared" si="292"/>
        <v>0</v>
      </c>
      <c r="CC252" s="14">
        <f t="shared" si="293"/>
        <v>0</v>
      </c>
      <c r="CE252" s="56">
        <f t="shared" si="294"/>
        <v>0</v>
      </c>
      <c r="CF252" s="14">
        <f>Szilv($BU$2,Eredmény!$H$3,BV252)</f>
        <v>0</v>
      </c>
      <c r="CG252" s="14">
        <f t="shared" si="295"/>
        <v>0</v>
      </c>
      <c r="CH252" s="14">
        <f t="shared" si="296"/>
        <v>0</v>
      </c>
      <c r="CK252" s="14">
        <f>IF($CJ$2=Alapadat!$P252,Alapadat!$Q252,0)</f>
        <v>0</v>
      </c>
      <c r="CL252" s="14">
        <f>IF($CJ$2=Alapadat!$P252,Alapadat!$R252,0)</f>
        <v>0</v>
      </c>
      <c r="CM252" s="14">
        <f t="shared" si="297"/>
        <v>0</v>
      </c>
      <c r="CN252" s="14">
        <f t="shared" si="298"/>
        <v>0</v>
      </c>
      <c r="CO252" s="14">
        <f t="shared" si="299"/>
        <v>0</v>
      </c>
      <c r="CP252" s="14">
        <f t="shared" si="300"/>
        <v>0</v>
      </c>
      <c r="CQ252" s="14">
        <f t="shared" si="301"/>
        <v>0</v>
      </c>
      <c r="CR252" s="14">
        <f t="shared" si="302"/>
        <v>0</v>
      </c>
      <c r="CT252" s="56">
        <f t="shared" si="303"/>
        <v>0</v>
      </c>
      <c r="CU252" s="14">
        <f>Szilv($CJ$2,Eredmény!$H$3,CK252)</f>
        <v>0</v>
      </c>
      <c r="CV252" s="14">
        <f t="shared" si="304"/>
        <v>0</v>
      </c>
      <c r="CW252" s="14">
        <f t="shared" si="305"/>
        <v>0</v>
      </c>
      <c r="CZ252" s="14">
        <f>IF($CY$2=Alapadat!$P252,Alapadat!$Q252,0)</f>
        <v>0</v>
      </c>
      <c r="DA252" s="14">
        <f>IF($CY$2=Alapadat!$P252,Alapadat!$R252,0)</f>
        <v>0</v>
      </c>
      <c r="DB252" s="14">
        <f t="shared" si="306"/>
        <v>0</v>
      </c>
      <c r="DC252" s="14">
        <f t="shared" si="307"/>
        <v>0</v>
      </c>
      <c r="DD252" s="14">
        <f t="shared" si="308"/>
        <v>0</v>
      </c>
      <c r="DE252" s="14">
        <f t="shared" si="309"/>
        <v>0</v>
      </c>
      <c r="DF252" s="14">
        <f t="shared" si="310"/>
        <v>0</v>
      </c>
      <c r="DG252" s="14">
        <f t="shared" si="311"/>
        <v>0</v>
      </c>
      <c r="DI252" s="56">
        <f t="shared" si="312"/>
        <v>0</v>
      </c>
      <c r="DJ252" s="14">
        <f>Szilv($CY$2,Eredmény!$H$3,CZ252)</f>
        <v>0</v>
      </c>
      <c r="DK252" s="14">
        <f t="shared" si="313"/>
        <v>0</v>
      </c>
      <c r="DL252" s="14">
        <f t="shared" si="314"/>
        <v>0</v>
      </c>
      <c r="DO252" s="14">
        <f>IF($DN$2=Alapadat!$P252,Alapadat!$Q252,0)</f>
        <v>0</v>
      </c>
      <c r="DP252" s="14">
        <f>IF($DN$2=Alapadat!$P252,Alapadat!$R252,0)</f>
        <v>0</v>
      </c>
      <c r="DQ252" s="14">
        <f t="shared" si="315"/>
        <v>0</v>
      </c>
      <c r="DR252" s="14">
        <f t="shared" si="316"/>
        <v>0</v>
      </c>
      <c r="DS252" s="14">
        <f t="shared" si="317"/>
        <v>0</v>
      </c>
      <c r="DT252" s="14">
        <f t="shared" si="318"/>
        <v>0</v>
      </c>
      <c r="DU252" s="14">
        <f t="shared" si="319"/>
        <v>0</v>
      </c>
      <c r="DV252" s="14">
        <f t="shared" si="320"/>
        <v>0</v>
      </c>
      <c r="DX252" s="56">
        <f t="shared" si="321"/>
        <v>0</v>
      </c>
      <c r="DY252" s="14">
        <f>Szilv($DN$2,Eredmény!$H$3,DO252)</f>
        <v>0</v>
      </c>
      <c r="DZ252" s="14">
        <f t="shared" si="322"/>
        <v>0</v>
      </c>
      <c r="EA252" s="14">
        <f t="shared" si="323"/>
        <v>0</v>
      </c>
    </row>
    <row r="253" spans="2:131">
      <c r="B253" s="14">
        <f>IF($A$2=Alapadat!$P253,Alapadat!$Q253,0)</f>
        <v>0</v>
      </c>
      <c r="C253" s="14">
        <f>IF($A$2=Alapadat!$P253,Alapadat!$R253,0)</f>
        <v>0</v>
      </c>
      <c r="D253" s="14">
        <f t="shared" si="244"/>
        <v>0</v>
      </c>
      <c r="E253" s="14">
        <f t="shared" si="245"/>
        <v>0</v>
      </c>
      <c r="F253" s="14">
        <f t="shared" si="246"/>
        <v>0</v>
      </c>
      <c r="G253" s="14">
        <f t="shared" si="247"/>
        <v>0</v>
      </c>
      <c r="H253" s="14">
        <f t="shared" si="248"/>
        <v>0</v>
      </c>
      <c r="I253" s="14">
        <f t="shared" si="249"/>
        <v>0</v>
      </c>
      <c r="L253" s="56">
        <f t="shared" si="250"/>
        <v>0</v>
      </c>
      <c r="M253" s="14">
        <f>Szilv($A$2,Eredmény!$H$3,B253)</f>
        <v>0</v>
      </c>
      <c r="N253" s="14">
        <f t="shared" si="251"/>
        <v>0</v>
      </c>
      <c r="O253" s="14">
        <f t="shared" si="252"/>
        <v>0</v>
      </c>
      <c r="Q253" s="14">
        <f>IF($P$2=Alapadat!$P253,Alapadat!$Q253,0)</f>
        <v>0</v>
      </c>
      <c r="R253" s="14">
        <f>IF($P$2=Alapadat!$P253,Alapadat!$R253,0)</f>
        <v>0</v>
      </c>
      <c r="S253" s="14">
        <f t="shared" si="253"/>
        <v>0</v>
      </c>
      <c r="T253" s="14">
        <f t="shared" si="254"/>
        <v>0</v>
      </c>
      <c r="U253" s="14">
        <f t="shared" si="255"/>
        <v>0</v>
      </c>
      <c r="V253" s="14">
        <f t="shared" si="256"/>
        <v>0</v>
      </c>
      <c r="W253" s="14">
        <f t="shared" si="257"/>
        <v>0</v>
      </c>
      <c r="X253" s="14">
        <f t="shared" si="258"/>
        <v>0</v>
      </c>
      <c r="Z253" s="56">
        <f t="shared" si="324"/>
        <v>0</v>
      </c>
      <c r="AA253" s="14">
        <f>Szilv($P$2,Eredmény!$H$3,Q253)</f>
        <v>0</v>
      </c>
      <c r="AB253" s="14">
        <f t="shared" si="259"/>
        <v>0</v>
      </c>
      <c r="AC253" s="14">
        <f t="shared" si="260"/>
        <v>0</v>
      </c>
      <c r="AE253" s="14">
        <f>IF($AD$2=Alapadat!$P253,Alapadat!$Q253,0)</f>
        <v>0</v>
      </c>
      <c r="AF253" s="14">
        <f>IF($AD$2=Alapadat!$P253,Alapadat!$R253,0)</f>
        <v>0</v>
      </c>
      <c r="AG253" s="14">
        <f t="shared" si="261"/>
        <v>0</v>
      </c>
      <c r="AH253" s="14">
        <f t="shared" si="262"/>
        <v>0</v>
      </c>
      <c r="AI253" s="14">
        <f t="shared" si="263"/>
        <v>0</v>
      </c>
      <c r="AJ253" s="14">
        <f t="shared" si="264"/>
        <v>0</v>
      </c>
      <c r="AK253" s="14">
        <f t="shared" si="265"/>
        <v>0</v>
      </c>
      <c r="AL253" s="14">
        <f t="shared" si="266"/>
        <v>0</v>
      </c>
      <c r="AN253" s="56">
        <f t="shared" si="267"/>
        <v>0</v>
      </c>
      <c r="AO253" s="14">
        <f>Szilv($AD$2,Eredmény!$H$3,AE253)</f>
        <v>0</v>
      </c>
      <c r="AP253" s="14">
        <f t="shared" si="268"/>
        <v>0</v>
      </c>
      <c r="AQ253" s="14">
        <f t="shared" si="269"/>
        <v>0</v>
      </c>
      <c r="AS253" s="14">
        <f>IF($AR$2=Alapadat!$P253,Alapadat!$Q253,0)</f>
        <v>0</v>
      </c>
      <c r="AT253" s="14">
        <f>IF($AR$2=Alapadat!$P253,Alapadat!$R253,0)</f>
        <v>0</v>
      </c>
      <c r="AU253" s="14">
        <f t="shared" si="270"/>
        <v>0</v>
      </c>
      <c r="AV253" s="14">
        <f t="shared" si="271"/>
        <v>0</v>
      </c>
      <c r="AW253" s="14">
        <f t="shared" si="272"/>
        <v>0</v>
      </c>
      <c r="AX253" s="14">
        <f t="shared" si="273"/>
        <v>0</v>
      </c>
      <c r="AY253" s="14">
        <f t="shared" si="274"/>
        <v>0</v>
      </c>
      <c r="AZ253" s="14">
        <f t="shared" si="275"/>
        <v>0</v>
      </c>
      <c r="BB253" s="56">
        <f t="shared" si="276"/>
        <v>0</v>
      </c>
      <c r="BC253" s="14">
        <f>Szilv($AR$2,Eredmény!$H$3,AS253)</f>
        <v>0</v>
      </c>
      <c r="BD253" s="14">
        <f t="shared" si="277"/>
        <v>0</v>
      </c>
      <c r="BE253" s="14">
        <f t="shared" si="278"/>
        <v>0</v>
      </c>
      <c r="BG253" s="14">
        <f>IF($BF$2=Alapadat!$P253,Alapadat!$Q253,0)</f>
        <v>0</v>
      </c>
      <c r="BH253" s="14">
        <f>IF($BF$2=Alapadat!$P253,Alapadat!$R253,0)</f>
        <v>0</v>
      </c>
      <c r="BI253" s="14">
        <f t="shared" si="279"/>
        <v>0</v>
      </c>
      <c r="BJ253" s="14">
        <f t="shared" si="280"/>
        <v>0</v>
      </c>
      <c r="BK253" s="14">
        <f t="shared" si="281"/>
        <v>0</v>
      </c>
      <c r="BL253" s="14">
        <f t="shared" si="282"/>
        <v>0</v>
      </c>
      <c r="BM253" s="14">
        <f t="shared" si="283"/>
        <v>0</v>
      </c>
      <c r="BN253" s="14">
        <f t="shared" si="284"/>
        <v>0</v>
      </c>
      <c r="BP253" s="56">
        <f t="shared" si="285"/>
        <v>0</v>
      </c>
      <c r="BQ253" s="14">
        <f>Szilv($BF$2,Eredmény!$H$3,BG253)</f>
        <v>0</v>
      </c>
      <c r="BR253" s="14">
        <f t="shared" si="286"/>
        <v>0</v>
      </c>
      <c r="BS253" s="14">
        <f t="shared" si="287"/>
        <v>0</v>
      </c>
      <c r="BV253" s="14">
        <f>IF($BU$2=Alapadat!$P253,Alapadat!$Q253,0)</f>
        <v>0</v>
      </c>
      <c r="BW253" s="14">
        <f>IF($BU$2=Alapadat!$P253,Alapadat!$R253,0)</f>
        <v>0</v>
      </c>
      <c r="BX253" s="14">
        <f t="shared" si="288"/>
        <v>0</v>
      </c>
      <c r="BY253" s="14">
        <f t="shared" si="289"/>
        <v>0</v>
      </c>
      <c r="BZ253" s="14">
        <f t="shared" si="290"/>
        <v>0</v>
      </c>
      <c r="CA253" s="14">
        <f t="shared" si="291"/>
        <v>0</v>
      </c>
      <c r="CB253" s="14">
        <f t="shared" si="292"/>
        <v>0</v>
      </c>
      <c r="CC253" s="14">
        <f t="shared" si="293"/>
        <v>0</v>
      </c>
      <c r="CE253" s="56">
        <f t="shared" si="294"/>
        <v>0</v>
      </c>
      <c r="CF253" s="14">
        <f>Szilv($BU$2,Eredmény!$H$3,BV253)</f>
        <v>0</v>
      </c>
      <c r="CG253" s="14">
        <f t="shared" si="295"/>
        <v>0</v>
      </c>
      <c r="CH253" s="14">
        <f t="shared" si="296"/>
        <v>0</v>
      </c>
      <c r="CK253" s="14">
        <f>IF($CJ$2=Alapadat!$P253,Alapadat!$Q253,0)</f>
        <v>0</v>
      </c>
      <c r="CL253" s="14">
        <f>IF($CJ$2=Alapadat!$P253,Alapadat!$R253,0)</f>
        <v>0</v>
      </c>
      <c r="CM253" s="14">
        <f t="shared" si="297"/>
        <v>0</v>
      </c>
      <c r="CN253" s="14">
        <f t="shared" si="298"/>
        <v>0</v>
      </c>
      <c r="CO253" s="14">
        <f t="shared" si="299"/>
        <v>0</v>
      </c>
      <c r="CP253" s="14">
        <f t="shared" si="300"/>
        <v>0</v>
      </c>
      <c r="CQ253" s="14">
        <f t="shared" si="301"/>
        <v>0</v>
      </c>
      <c r="CR253" s="14">
        <f t="shared" si="302"/>
        <v>0</v>
      </c>
      <c r="CT253" s="56">
        <f t="shared" si="303"/>
        <v>0</v>
      </c>
      <c r="CU253" s="14">
        <f>Szilv($CJ$2,Eredmény!$H$3,CK253)</f>
        <v>0</v>
      </c>
      <c r="CV253" s="14">
        <f t="shared" si="304"/>
        <v>0</v>
      </c>
      <c r="CW253" s="14">
        <f t="shared" si="305"/>
        <v>0</v>
      </c>
      <c r="CZ253" s="14">
        <f>IF($CY$2=Alapadat!$P253,Alapadat!$Q253,0)</f>
        <v>0</v>
      </c>
      <c r="DA253" s="14">
        <f>IF($CY$2=Alapadat!$P253,Alapadat!$R253,0)</f>
        <v>0</v>
      </c>
      <c r="DB253" s="14">
        <f t="shared" si="306"/>
        <v>0</v>
      </c>
      <c r="DC253" s="14">
        <f t="shared" si="307"/>
        <v>0</v>
      </c>
      <c r="DD253" s="14">
        <f t="shared" si="308"/>
        <v>0</v>
      </c>
      <c r="DE253" s="14">
        <f t="shared" si="309"/>
        <v>0</v>
      </c>
      <c r="DF253" s="14">
        <f t="shared" si="310"/>
        <v>0</v>
      </c>
      <c r="DG253" s="14">
        <f t="shared" si="311"/>
        <v>0</v>
      </c>
      <c r="DI253" s="56">
        <f t="shared" si="312"/>
        <v>0</v>
      </c>
      <c r="DJ253" s="14">
        <f>Szilv($CY$2,Eredmény!$H$3,CZ253)</f>
        <v>0</v>
      </c>
      <c r="DK253" s="14">
        <f t="shared" si="313"/>
        <v>0</v>
      </c>
      <c r="DL253" s="14">
        <f t="shared" si="314"/>
        <v>0</v>
      </c>
      <c r="DO253" s="14">
        <f>IF($DN$2=Alapadat!$P253,Alapadat!$Q253,0)</f>
        <v>0</v>
      </c>
      <c r="DP253" s="14">
        <f>IF($DN$2=Alapadat!$P253,Alapadat!$R253,0)</f>
        <v>0</v>
      </c>
      <c r="DQ253" s="14">
        <f t="shared" si="315"/>
        <v>0</v>
      </c>
      <c r="DR253" s="14">
        <f t="shared" si="316"/>
        <v>0</v>
      </c>
      <c r="DS253" s="14">
        <f t="shared" si="317"/>
        <v>0</v>
      </c>
      <c r="DT253" s="14">
        <f t="shared" si="318"/>
        <v>0</v>
      </c>
      <c r="DU253" s="14">
        <f t="shared" si="319"/>
        <v>0</v>
      </c>
      <c r="DV253" s="14">
        <f t="shared" si="320"/>
        <v>0</v>
      </c>
      <c r="DX253" s="56">
        <f t="shared" si="321"/>
        <v>0</v>
      </c>
      <c r="DY253" s="14">
        <f>Szilv($DN$2,Eredmény!$H$3,DO253)</f>
        <v>0</v>
      </c>
      <c r="DZ253" s="14">
        <f t="shared" si="322"/>
        <v>0</v>
      </c>
      <c r="EA253" s="14">
        <f t="shared" si="323"/>
        <v>0</v>
      </c>
    </row>
    <row r="254" spans="2:131">
      <c r="B254" s="14">
        <f>IF($A$2=Alapadat!$P254,Alapadat!$Q254,0)</f>
        <v>0</v>
      </c>
      <c r="C254" s="14">
        <f>IF($A$2=Alapadat!$P254,Alapadat!$R254,0)</f>
        <v>0</v>
      </c>
      <c r="D254" s="14">
        <f t="shared" si="244"/>
        <v>0</v>
      </c>
      <c r="E254" s="14">
        <f t="shared" si="245"/>
        <v>0</v>
      </c>
      <c r="F254" s="14">
        <f t="shared" si="246"/>
        <v>0</v>
      </c>
      <c r="G254" s="14">
        <f t="shared" si="247"/>
        <v>0</v>
      </c>
      <c r="H254" s="14">
        <f t="shared" si="248"/>
        <v>0</v>
      </c>
      <c r="I254" s="14">
        <f t="shared" si="249"/>
        <v>0</v>
      </c>
      <c r="L254" s="56">
        <f t="shared" si="250"/>
        <v>0</v>
      </c>
      <c r="M254" s="14">
        <f>Szilv($A$2,Eredmény!$H$3,B254)</f>
        <v>0</v>
      </c>
      <c r="N254" s="14">
        <f t="shared" si="251"/>
        <v>0</v>
      </c>
      <c r="O254" s="14">
        <f t="shared" si="252"/>
        <v>0</v>
      </c>
      <c r="Q254" s="14">
        <f>IF($P$2=Alapadat!$P254,Alapadat!$Q254,0)</f>
        <v>0</v>
      </c>
      <c r="R254" s="14">
        <f>IF($P$2=Alapadat!$P254,Alapadat!$R254,0)</f>
        <v>0</v>
      </c>
      <c r="S254" s="14">
        <f t="shared" si="253"/>
        <v>0</v>
      </c>
      <c r="T254" s="14">
        <f t="shared" si="254"/>
        <v>0</v>
      </c>
      <c r="U254" s="14">
        <f t="shared" si="255"/>
        <v>0</v>
      </c>
      <c r="V254" s="14">
        <f t="shared" si="256"/>
        <v>0</v>
      </c>
      <c r="W254" s="14">
        <f t="shared" si="257"/>
        <v>0</v>
      </c>
      <c r="X254" s="14">
        <f t="shared" si="258"/>
        <v>0</v>
      </c>
      <c r="Z254" s="56">
        <f t="shared" si="324"/>
        <v>0</v>
      </c>
      <c r="AA254" s="14">
        <f>Szilv($P$2,Eredmény!$H$3,Q254)</f>
        <v>0</v>
      </c>
      <c r="AB254" s="14">
        <f t="shared" si="259"/>
        <v>0</v>
      </c>
      <c r="AC254" s="14">
        <f t="shared" si="260"/>
        <v>0</v>
      </c>
      <c r="AE254" s="14">
        <f>IF($AD$2=Alapadat!$P254,Alapadat!$Q254,0)</f>
        <v>0</v>
      </c>
      <c r="AF254" s="14">
        <f>IF($AD$2=Alapadat!$P254,Alapadat!$R254,0)</f>
        <v>0</v>
      </c>
      <c r="AG254" s="14">
        <f t="shared" si="261"/>
        <v>0</v>
      </c>
      <c r="AH254" s="14">
        <f t="shared" si="262"/>
        <v>0</v>
      </c>
      <c r="AI254" s="14">
        <f t="shared" si="263"/>
        <v>0</v>
      </c>
      <c r="AJ254" s="14">
        <f t="shared" si="264"/>
        <v>0</v>
      </c>
      <c r="AK254" s="14">
        <f t="shared" si="265"/>
        <v>0</v>
      </c>
      <c r="AL254" s="14">
        <f t="shared" si="266"/>
        <v>0</v>
      </c>
      <c r="AN254" s="56">
        <f t="shared" si="267"/>
        <v>0</v>
      </c>
      <c r="AO254" s="14">
        <f>Szilv($AD$2,Eredmény!$H$3,AE254)</f>
        <v>0</v>
      </c>
      <c r="AP254" s="14">
        <f t="shared" si="268"/>
        <v>0</v>
      </c>
      <c r="AQ254" s="14">
        <f t="shared" si="269"/>
        <v>0</v>
      </c>
      <c r="AS254" s="14">
        <f>IF($AR$2=Alapadat!$P254,Alapadat!$Q254,0)</f>
        <v>0</v>
      </c>
      <c r="AT254" s="14">
        <f>IF($AR$2=Alapadat!$P254,Alapadat!$R254,0)</f>
        <v>0</v>
      </c>
      <c r="AU254" s="14">
        <f t="shared" si="270"/>
        <v>0</v>
      </c>
      <c r="AV254" s="14">
        <f t="shared" si="271"/>
        <v>0</v>
      </c>
      <c r="AW254" s="14">
        <f t="shared" si="272"/>
        <v>0</v>
      </c>
      <c r="AX254" s="14">
        <f t="shared" si="273"/>
        <v>0</v>
      </c>
      <c r="AY254" s="14">
        <f t="shared" si="274"/>
        <v>0</v>
      </c>
      <c r="AZ254" s="14">
        <f t="shared" si="275"/>
        <v>0</v>
      </c>
      <c r="BB254" s="56">
        <f t="shared" si="276"/>
        <v>0</v>
      </c>
      <c r="BC254" s="14">
        <f>Szilv($AR$2,Eredmény!$H$3,AS254)</f>
        <v>0</v>
      </c>
      <c r="BD254" s="14">
        <f t="shared" si="277"/>
        <v>0</v>
      </c>
      <c r="BE254" s="14">
        <f t="shared" si="278"/>
        <v>0</v>
      </c>
      <c r="BG254" s="14">
        <f>IF($BF$2=Alapadat!$P254,Alapadat!$Q254,0)</f>
        <v>0</v>
      </c>
      <c r="BH254" s="14">
        <f>IF($BF$2=Alapadat!$P254,Alapadat!$R254,0)</f>
        <v>0</v>
      </c>
      <c r="BI254" s="14">
        <f t="shared" si="279"/>
        <v>0</v>
      </c>
      <c r="BJ254" s="14">
        <f t="shared" si="280"/>
        <v>0</v>
      </c>
      <c r="BK254" s="14">
        <f t="shared" si="281"/>
        <v>0</v>
      </c>
      <c r="BL254" s="14">
        <f t="shared" si="282"/>
        <v>0</v>
      </c>
      <c r="BM254" s="14">
        <f t="shared" si="283"/>
        <v>0</v>
      </c>
      <c r="BN254" s="14">
        <f t="shared" si="284"/>
        <v>0</v>
      </c>
      <c r="BP254" s="56">
        <f t="shared" si="285"/>
        <v>0</v>
      </c>
      <c r="BQ254" s="14">
        <f>Szilv($BF$2,Eredmény!$H$3,BG254)</f>
        <v>0</v>
      </c>
      <c r="BR254" s="14">
        <f t="shared" si="286"/>
        <v>0</v>
      </c>
      <c r="BS254" s="14">
        <f t="shared" si="287"/>
        <v>0</v>
      </c>
      <c r="BV254" s="14">
        <f>IF($BU$2=Alapadat!$P254,Alapadat!$Q254,0)</f>
        <v>0</v>
      </c>
      <c r="BW254" s="14">
        <f>IF($BU$2=Alapadat!$P254,Alapadat!$R254,0)</f>
        <v>0</v>
      </c>
      <c r="BX254" s="14">
        <f t="shared" si="288"/>
        <v>0</v>
      </c>
      <c r="BY254" s="14">
        <f t="shared" si="289"/>
        <v>0</v>
      </c>
      <c r="BZ254" s="14">
        <f t="shared" si="290"/>
        <v>0</v>
      </c>
      <c r="CA254" s="14">
        <f t="shared" si="291"/>
        <v>0</v>
      </c>
      <c r="CB254" s="14">
        <f t="shared" si="292"/>
        <v>0</v>
      </c>
      <c r="CC254" s="14">
        <f t="shared" si="293"/>
        <v>0</v>
      </c>
      <c r="CE254" s="56">
        <f t="shared" si="294"/>
        <v>0</v>
      </c>
      <c r="CF254" s="14">
        <f>Szilv($BU$2,Eredmény!$H$3,BV254)</f>
        <v>0</v>
      </c>
      <c r="CG254" s="14">
        <f t="shared" si="295"/>
        <v>0</v>
      </c>
      <c r="CH254" s="14">
        <f t="shared" si="296"/>
        <v>0</v>
      </c>
      <c r="CK254" s="14">
        <f>IF($CJ$2=Alapadat!$P254,Alapadat!$Q254,0)</f>
        <v>0</v>
      </c>
      <c r="CL254" s="14">
        <f>IF($CJ$2=Alapadat!$P254,Alapadat!$R254,0)</f>
        <v>0</v>
      </c>
      <c r="CM254" s="14">
        <f t="shared" si="297"/>
        <v>0</v>
      </c>
      <c r="CN254" s="14">
        <f t="shared" si="298"/>
        <v>0</v>
      </c>
      <c r="CO254" s="14">
        <f t="shared" si="299"/>
        <v>0</v>
      </c>
      <c r="CP254" s="14">
        <f t="shared" si="300"/>
        <v>0</v>
      </c>
      <c r="CQ254" s="14">
        <f t="shared" si="301"/>
        <v>0</v>
      </c>
      <c r="CR254" s="14">
        <f t="shared" si="302"/>
        <v>0</v>
      </c>
      <c r="CT254" s="56">
        <f t="shared" si="303"/>
        <v>0</v>
      </c>
      <c r="CU254" s="14">
        <f>Szilv($CJ$2,Eredmény!$H$3,CK254)</f>
        <v>0</v>
      </c>
      <c r="CV254" s="14">
        <f t="shared" si="304"/>
        <v>0</v>
      </c>
      <c r="CW254" s="14">
        <f t="shared" si="305"/>
        <v>0</v>
      </c>
      <c r="CZ254" s="14">
        <f>IF($CY$2=Alapadat!$P254,Alapadat!$Q254,0)</f>
        <v>0</v>
      </c>
      <c r="DA254" s="14">
        <f>IF($CY$2=Alapadat!$P254,Alapadat!$R254,0)</f>
        <v>0</v>
      </c>
      <c r="DB254" s="14">
        <f t="shared" si="306"/>
        <v>0</v>
      </c>
      <c r="DC254" s="14">
        <f t="shared" si="307"/>
        <v>0</v>
      </c>
      <c r="DD254" s="14">
        <f t="shared" si="308"/>
        <v>0</v>
      </c>
      <c r="DE254" s="14">
        <f t="shared" si="309"/>
        <v>0</v>
      </c>
      <c r="DF254" s="14">
        <f t="shared" si="310"/>
        <v>0</v>
      </c>
      <c r="DG254" s="14">
        <f t="shared" si="311"/>
        <v>0</v>
      </c>
      <c r="DI254" s="56">
        <f t="shared" si="312"/>
        <v>0</v>
      </c>
      <c r="DJ254" s="14">
        <f>Szilv($CY$2,Eredmény!$H$3,CZ254)</f>
        <v>0</v>
      </c>
      <c r="DK254" s="14">
        <f t="shared" si="313"/>
        <v>0</v>
      </c>
      <c r="DL254" s="14">
        <f t="shared" si="314"/>
        <v>0</v>
      </c>
      <c r="DO254" s="14">
        <f>IF($DN$2=Alapadat!$P254,Alapadat!$Q254,0)</f>
        <v>0</v>
      </c>
      <c r="DP254" s="14">
        <f>IF($DN$2=Alapadat!$P254,Alapadat!$R254,0)</f>
        <v>0</v>
      </c>
      <c r="DQ254" s="14">
        <f t="shared" si="315"/>
        <v>0</v>
      </c>
      <c r="DR254" s="14">
        <f t="shared" si="316"/>
        <v>0</v>
      </c>
      <c r="DS254" s="14">
        <f t="shared" si="317"/>
        <v>0</v>
      </c>
      <c r="DT254" s="14">
        <f t="shared" si="318"/>
        <v>0</v>
      </c>
      <c r="DU254" s="14">
        <f t="shared" si="319"/>
        <v>0</v>
      </c>
      <c r="DV254" s="14">
        <f t="shared" si="320"/>
        <v>0</v>
      </c>
      <c r="DX254" s="56">
        <f t="shared" si="321"/>
        <v>0</v>
      </c>
      <c r="DY254" s="14">
        <f>Szilv($DN$2,Eredmény!$H$3,DO254)</f>
        <v>0</v>
      </c>
      <c r="DZ254" s="14">
        <f t="shared" si="322"/>
        <v>0</v>
      </c>
      <c r="EA254" s="14">
        <f t="shared" si="323"/>
        <v>0</v>
      </c>
    </row>
    <row r="255" spans="2:131">
      <c r="B255" s="14">
        <f>IF($A$2=Alapadat!$P255,Alapadat!$Q255,0)</f>
        <v>0</v>
      </c>
      <c r="C255" s="14">
        <f>IF($A$2=Alapadat!$P255,Alapadat!$R255,0)</f>
        <v>0</v>
      </c>
      <c r="D255" s="14">
        <f t="shared" si="244"/>
        <v>0</v>
      </c>
      <c r="E255" s="14">
        <f t="shared" si="245"/>
        <v>0</v>
      </c>
      <c r="F255" s="14">
        <f t="shared" si="246"/>
        <v>0</v>
      </c>
      <c r="G255" s="14">
        <f t="shared" si="247"/>
        <v>0</v>
      </c>
      <c r="H255" s="14">
        <f t="shared" si="248"/>
        <v>0</v>
      </c>
      <c r="I255" s="14">
        <f t="shared" si="249"/>
        <v>0</v>
      </c>
      <c r="L255" s="56">
        <f t="shared" si="250"/>
        <v>0</v>
      </c>
      <c r="M255" s="14">
        <f>Szilv($A$2,Eredmény!$H$3,B255)</f>
        <v>0</v>
      </c>
      <c r="N255" s="14">
        <f t="shared" si="251"/>
        <v>0</v>
      </c>
      <c r="O255" s="14">
        <f t="shared" si="252"/>
        <v>0</v>
      </c>
      <c r="Q255" s="14">
        <f>IF($P$2=Alapadat!$P255,Alapadat!$Q255,0)</f>
        <v>0</v>
      </c>
      <c r="R255" s="14">
        <f>IF($P$2=Alapadat!$P255,Alapadat!$R255,0)</f>
        <v>0</v>
      </c>
      <c r="S255" s="14">
        <f t="shared" si="253"/>
        <v>0</v>
      </c>
      <c r="T255" s="14">
        <f t="shared" si="254"/>
        <v>0</v>
      </c>
      <c r="U255" s="14">
        <f t="shared" si="255"/>
        <v>0</v>
      </c>
      <c r="V255" s="14">
        <f t="shared" si="256"/>
        <v>0</v>
      </c>
      <c r="W255" s="14">
        <f t="shared" si="257"/>
        <v>0</v>
      </c>
      <c r="X255" s="14">
        <f t="shared" si="258"/>
        <v>0</v>
      </c>
      <c r="Z255" s="56">
        <f t="shared" si="324"/>
        <v>0</v>
      </c>
      <c r="AA255" s="14">
        <f>Szilv($P$2,Eredmény!$H$3,Q255)</f>
        <v>0</v>
      </c>
      <c r="AB255" s="14">
        <f t="shared" si="259"/>
        <v>0</v>
      </c>
      <c r="AC255" s="14">
        <f t="shared" si="260"/>
        <v>0</v>
      </c>
      <c r="AE255" s="14">
        <f>IF($AD$2=Alapadat!$P255,Alapadat!$Q255,0)</f>
        <v>0</v>
      </c>
      <c r="AF255" s="14">
        <f>IF($AD$2=Alapadat!$P255,Alapadat!$R255,0)</f>
        <v>0</v>
      </c>
      <c r="AG255" s="14">
        <f t="shared" si="261"/>
        <v>0</v>
      </c>
      <c r="AH255" s="14">
        <f t="shared" si="262"/>
        <v>0</v>
      </c>
      <c r="AI255" s="14">
        <f t="shared" si="263"/>
        <v>0</v>
      </c>
      <c r="AJ255" s="14">
        <f t="shared" si="264"/>
        <v>0</v>
      </c>
      <c r="AK255" s="14">
        <f t="shared" si="265"/>
        <v>0</v>
      </c>
      <c r="AL255" s="14">
        <f t="shared" si="266"/>
        <v>0</v>
      </c>
      <c r="AN255" s="56">
        <f t="shared" si="267"/>
        <v>0</v>
      </c>
      <c r="AO255" s="14">
        <f>Szilv($AD$2,Eredmény!$H$3,AE255)</f>
        <v>0</v>
      </c>
      <c r="AP255" s="14">
        <f t="shared" si="268"/>
        <v>0</v>
      </c>
      <c r="AQ255" s="14">
        <f t="shared" si="269"/>
        <v>0</v>
      </c>
      <c r="AS255" s="14">
        <f>IF($AR$2=Alapadat!$P255,Alapadat!$Q255,0)</f>
        <v>0</v>
      </c>
      <c r="AT255" s="14">
        <f>IF($AR$2=Alapadat!$P255,Alapadat!$R255,0)</f>
        <v>0</v>
      </c>
      <c r="AU255" s="14">
        <f t="shared" si="270"/>
        <v>0</v>
      </c>
      <c r="AV255" s="14">
        <f t="shared" si="271"/>
        <v>0</v>
      </c>
      <c r="AW255" s="14">
        <f t="shared" si="272"/>
        <v>0</v>
      </c>
      <c r="AX255" s="14">
        <f t="shared" si="273"/>
        <v>0</v>
      </c>
      <c r="AY255" s="14">
        <f t="shared" si="274"/>
        <v>0</v>
      </c>
      <c r="AZ255" s="14">
        <f t="shared" si="275"/>
        <v>0</v>
      </c>
      <c r="BB255" s="56">
        <f t="shared" si="276"/>
        <v>0</v>
      </c>
      <c r="BC255" s="14">
        <f>Szilv($AR$2,Eredmény!$H$3,AS255)</f>
        <v>0</v>
      </c>
      <c r="BD255" s="14">
        <f t="shared" si="277"/>
        <v>0</v>
      </c>
      <c r="BE255" s="14">
        <f t="shared" si="278"/>
        <v>0</v>
      </c>
      <c r="BG255" s="14">
        <f>IF($BF$2=Alapadat!$P255,Alapadat!$Q255,0)</f>
        <v>0</v>
      </c>
      <c r="BH255" s="14">
        <f>IF($BF$2=Alapadat!$P255,Alapadat!$R255,0)</f>
        <v>0</v>
      </c>
      <c r="BI255" s="14">
        <f t="shared" si="279"/>
        <v>0</v>
      </c>
      <c r="BJ255" s="14">
        <f t="shared" si="280"/>
        <v>0</v>
      </c>
      <c r="BK255" s="14">
        <f t="shared" si="281"/>
        <v>0</v>
      </c>
      <c r="BL255" s="14">
        <f t="shared" si="282"/>
        <v>0</v>
      </c>
      <c r="BM255" s="14">
        <f t="shared" si="283"/>
        <v>0</v>
      </c>
      <c r="BN255" s="14">
        <f t="shared" si="284"/>
        <v>0</v>
      </c>
      <c r="BP255" s="56">
        <f t="shared" si="285"/>
        <v>0</v>
      </c>
      <c r="BQ255" s="14">
        <f>Szilv($BF$2,Eredmény!$H$3,BG255)</f>
        <v>0</v>
      </c>
      <c r="BR255" s="14">
        <f t="shared" si="286"/>
        <v>0</v>
      </c>
      <c r="BS255" s="14">
        <f t="shared" si="287"/>
        <v>0</v>
      </c>
      <c r="BV255" s="14">
        <f>IF($BU$2=Alapadat!$P255,Alapadat!$Q255,0)</f>
        <v>0</v>
      </c>
      <c r="BW255" s="14">
        <f>IF($BU$2=Alapadat!$P255,Alapadat!$R255,0)</f>
        <v>0</v>
      </c>
      <c r="BX255" s="14">
        <f t="shared" si="288"/>
        <v>0</v>
      </c>
      <c r="BY255" s="14">
        <f t="shared" si="289"/>
        <v>0</v>
      </c>
      <c r="BZ255" s="14">
        <f t="shared" si="290"/>
        <v>0</v>
      </c>
      <c r="CA255" s="14">
        <f t="shared" si="291"/>
        <v>0</v>
      </c>
      <c r="CB255" s="14">
        <f t="shared" si="292"/>
        <v>0</v>
      </c>
      <c r="CC255" s="14">
        <f t="shared" si="293"/>
        <v>0</v>
      </c>
      <c r="CE255" s="56">
        <f t="shared" si="294"/>
        <v>0</v>
      </c>
      <c r="CF255" s="14">
        <f>Szilv($BU$2,Eredmény!$H$3,BV255)</f>
        <v>0</v>
      </c>
      <c r="CG255" s="14">
        <f t="shared" si="295"/>
        <v>0</v>
      </c>
      <c r="CH255" s="14">
        <f t="shared" si="296"/>
        <v>0</v>
      </c>
      <c r="CK255" s="14">
        <f>IF($CJ$2=Alapadat!$P255,Alapadat!$Q255,0)</f>
        <v>0</v>
      </c>
      <c r="CL255" s="14">
        <f>IF($CJ$2=Alapadat!$P255,Alapadat!$R255,0)</f>
        <v>0</v>
      </c>
      <c r="CM255" s="14">
        <f t="shared" si="297"/>
        <v>0</v>
      </c>
      <c r="CN255" s="14">
        <f t="shared" si="298"/>
        <v>0</v>
      </c>
      <c r="CO255" s="14">
        <f t="shared" si="299"/>
        <v>0</v>
      </c>
      <c r="CP255" s="14">
        <f t="shared" si="300"/>
        <v>0</v>
      </c>
      <c r="CQ255" s="14">
        <f t="shared" si="301"/>
        <v>0</v>
      </c>
      <c r="CR255" s="14">
        <f t="shared" si="302"/>
        <v>0</v>
      </c>
      <c r="CT255" s="56">
        <f t="shared" si="303"/>
        <v>0</v>
      </c>
      <c r="CU255" s="14">
        <f>Szilv($CJ$2,Eredmény!$H$3,CK255)</f>
        <v>0</v>
      </c>
      <c r="CV255" s="14">
        <f t="shared" si="304"/>
        <v>0</v>
      </c>
      <c r="CW255" s="14">
        <f t="shared" si="305"/>
        <v>0</v>
      </c>
      <c r="CZ255" s="14">
        <f>IF($CY$2=Alapadat!$P255,Alapadat!$Q255,0)</f>
        <v>0</v>
      </c>
      <c r="DA255" s="14">
        <f>IF($CY$2=Alapadat!$P255,Alapadat!$R255,0)</f>
        <v>0</v>
      </c>
      <c r="DB255" s="14">
        <f t="shared" si="306"/>
        <v>0</v>
      </c>
      <c r="DC255" s="14">
        <f t="shared" si="307"/>
        <v>0</v>
      </c>
      <c r="DD255" s="14">
        <f t="shared" si="308"/>
        <v>0</v>
      </c>
      <c r="DE255" s="14">
        <f t="shared" si="309"/>
        <v>0</v>
      </c>
      <c r="DF255" s="14">
        <f t="shared" si="310"/>
        <v>0</v>
      </c>
      <c r="DG255" s="14">
        <f t="shared" si="311"/>
        <v>0</v>
      </c>
      <c r="DI255" s="56">
        <f t="shared" si="312"/>
        <v>0</v>
      </c>
      <c r="DJ255" s="14">
        <f>Szilv($CY$2,Eredmény!$H$3,CZ255)</f>
        <v>0</v>
      </c>
      <c r="DK255" s="14">
        <f t="shared" si="313"/>
        <v>0</v>
      </c>
      <c r="DL255" s="14">
        <f t="shared" si="314"/>
        <v>0</v>
      </c>
      <c r="DO255" s="14">
        <f>IF($DN$2=Alapadat!$P255,Alapadat!$Q255,0)</f>
        <v>0</v>
      </c>
      <c r="DP255" s="14">
        <f>IF($DN$2=Alapadat!$P255,Alapadat!$R255,0)</f>
        <v>0</v>
      </c>
      <c r="DQ255" s="14">
        <f t="shared" si="315"/>
        <v>0</v>
      </c>
      <c r="DR255" s="14">
        <f t="shared" si="316"/>
        <v>0</v>
      </c>
      <c r="DS255" s="14">
        <f t="shared" si="317"/>
        <v>0</v>
      </c>
      <c r="DT255" s="14">
        <f t="shared" si="318"/>
        <v>0</v>
      </c>
      <c r="DU255" s="14">
        <f t="shared" si="319"/>
        <v>0</v>
      </c>
      <c r="DV255" s="14">
        <f t="shared" si="320"/>
        <v>0</v>
      </c>
      <c r="DX255" s="56">
        <f t="shared" si="321"/>
        <v>0</v>
      </c>
      <c r="DY255" s="14">
        <f>Szilv($DN$2,Eredmény!$H$3,DO255)</f>
        <v>0</v>
      </c>
      <c r="DZ255" s="14">
        <f t="shared" si="322"/>
        <v>0</v>
      </c>
      <c r="EA255" s="14">
        <f t="shared" si="323"/>
        <v>0</v>
      </c>
    </row>
    <row r="256" spans="2:131">
      <c r="B256" s="14">
        <f>IF($A$2=Alapadat!$P256,Alapadat!$Q256,0)</f>
        <v>0</v>
      </c>
      <c r="C256" s="14">
        <f>IF($A$2=Alapadat!$P256,Alapadat!$R256,0)</f>
        <v>0</v>
      </c>
      <c r="D256" s="14">
        <f t="shared" si="244"/>
        <v>0</v>
      </c>
      <c r="E256" s="14">
        <f t="shared" si="245"/>
        <v>0</v>
      </c>
      <c r="F256" s="14">
        <f t="shared" si="246"/>
        <v>0</v>
      </c>
      <c r="G256" s="14">
        <f t="shared" si="247"/>
        <v>0</v>
      </c>
      <c r="H256" s="14">
        <f t="shared" si="248"/>
        <v>0</v>
      </c>
      <c r="I256" s="14">
        <f t="shared" si="249"/>
        <v>0</v>
      </c>
      <c r="L256" s="56">
        <f t="shared" si="250"/>
        <v>0</v>
      </c>
      <c r="M256" s="14">
        <f>Szilv($A$2,Eredmény!$H$3,B256)</f>
        <v>0</v>
      </c>
      <c r="N256" s="14">
        <f t="shared" si="251"/>
        <v>0</v>
      </c>
      <c r="O256" s="14">
        <f t="shared" si="252"/>
        <v>0</v>
      </c>
      <c r="Q256" s="14">
        <f>IF($P$2=Alapadat!$P256,Alapadat!$Q256,0)</f>
        <v>0</v>
      </c>
      <c r="R256" s="14">
        <f>IF($P$2=Alapadat!$P256,Alapadat!$R256,0)</f>
        <v>0</v>
      </c>
      <c r="S256" s="14">
        <f t="shared" si="253"/>
        <v>0</v>
      </c>
      <c r="T256" s="14">
        <f t="shared" si="254"/>
        <v>0</v>
      </c>
      <c r="U256" s="14">
        <f t="shared" si="255"/>
        <v>0</v>
      </c>
      <c r="V256" s="14">
        <f t="shared" si="256"/>
        <v>0</v>
      </c>
      <c r="W256" s="14">
        <f t="shared" si="257"/>
        <v>0</v>
      </c>
      <c r="X256" s="14">
        <f t="shared" si="258"/>
        <v>0</v>
      </c>
      <c r="Z256" s="56">
        <f t="shared" si="324"/>
        <v>0</v>
      </c>
      <c r="AA256" s="14">
        <f>Szilv($P$2,Eredmény!$H$3,Q256)</f>
        <v>0</v>
      </c>
      <c r="AB256" s="14">
        <f t="shared" si="259"/>
        <v>0</v>
      </c>
      <c r="AC256" s="14">
        <f t="shared" si="260"/>
        <v>0</v>
      </c>
      <c r="AE256" s="14">
        <f>IF($AD$2=Alapadat!$P256,Alapadat!$Q256,0)</f>
        <v>0</v>
      </c>
      <c r="AF256" s="14">
        <f>IF($AD$2=Alapadat!$P256,Alapadat!$R256,0)</f>
        <v>0</v>
      </c>
      <c r="AG256" s="14">
        <f t="shared" si="261"/>
        <v>0</v>
      </c>
      <c r="AH256" s="14">
        <f t="shared" si="262"/>
        <v>0</v>
      </c>
      <c r="AI256" s="14">
        <f t="shared" si="263"/>
        <v>0</v>
      </c>
      <c r="AJ256" s="14">
        <f t="shared" si="264"/>
        <v>0</v>
      </c>
      <c r="AK256" s="14">
        <f t="shared" si="265"/>
        <v>0</v>
      </c>
      <c r="AL256" s="14">
        <f t="shared" si="266"/>
        <v>0</v>
      </c>
      <c r="AN256" s="56">
        <f t="shared" si="267"/>
        <v>0</v>
      </c>
      <c r="AO256" s="14">
        <f>Szilv($AD$2,Eredmény!$H$3,AE256)</f>
        <v>0</v>
      </c>
      <c r="AP256" s="14">
        <f t="shared" si="268"/>
        <v>0</v>
      </c>
      <c r="AQ256" s="14">
        <f t="shared" si="269"/>
        <v>0</v>
      </c>
      <c r="AS256" s="14">
        <f>IF($AR$2=Alapadat!$P256,Alapadat!$Q256,0)</f>
        <v>0</v>
      </c>
      <c r="AT256" s="14">
        <f>IF($AR$2=Alapadat!$P256,Alapadat!$R256,0)</f>
        <v>0</v>
      </c>
      <c r="AU256" s="14">
        <f t="shared" si="270"/>
        <v>0</v>
      </c>
      <c r="AV256" s="14">
        <f t="shared" si="271"/>
        <v>0</v>
      </c>
      <c r="AW256" s="14">
        <f t="shared" si="272"/>
        <v>0</v>
      </c>
      <c r="AX256" s="14">
        <f t="shared" si="273"/>
        <v>0</v>
      </c>
      <c r="AY256" s="14">
        <f t="shared" si="274"/>
        <v>0</v>
      </c>
      <c r="AZ256" s="14">
        <f t="shared" si="275"/>
        <v>0</v>
      </c>
      <c r="BB256" s="56">
        <f t="shared" si="276"/>
        <v>0</v>
      </c>
      <c r="BC256" s="14">
        <f>Szilv($AR$2,Eredmény!$H$3,AS256)</f>
        <v>0</v>
      </c>
      <c r="BD256" s="14">
        <f t="shared" si="277"/>
        <v>0</v>
      </c>
      <c r="BE256" s="14">
        <f t="shared" si="278"/>
        <v>0</v>
      </c>
      <c r="BG256" s="14">
        <f>IF($BF$2=Alapadat!$P256,Alapadat!$Q256,0)</f>
        <v>0</v>
      </c>
      <c r="BH256" s="14">
        <f>IF($BF$2=Alapadat!$P256,Alapadat!$R256,0)</f>
        <v>0</v>
      </c>
      <c r="BI256" s="14">
        <f t="shared" si="279"/>
        <v>0</v>
      </c>
      <c r="BJ256" s="14">
        <f t="shared" si="280"/>
        <v>0</v>
      </c>
      <c r="BK256" s="14">
        <f t="shared" si="281"/>
        <v>0</v>
      </c>
      <c r="BL256" s="14">
        <f t="shared" si="282"/>
        <v>0</v>
      </c>
      <c r="BM256" s="14">
        <f t="shared" si="283"/>
        <v>0</v>
      </c>
      <c r="BN256" s="14">
        <f t="shared" si="284"/>
        <v>0</v>
      </c>
      <c r="BP256" s="56">
        <f t="shared" si="285"/>
        <v>0</v>
      </c>
      <c r="BQ256" s="14">
        <f>Szilv($BF$2,Eredmény!$H$3,BG256)</f>
        <v>0</v>
      </c>
      <c r="BR256" s="14">
        <f t="shared" si="286"/>
        <v>0</v>
      </c>
      <c r="BS256" s="14">
        <f t="shared" si="287"/>
        <v>0</v>
      </c>
      <c r="BV256" s="14">
        <f>IF($BU$2=Alapadat!$P256,Alapadat!$Q256,0)</f>
        <v>0</v>
      </c>
      <c r="BW256" s="14">
        <f>IF($BU$2=Alapadat!$P256,Alapadat!$R256,0)</f>
        <v>0</v>
      </c>
      <c r="BX256" s="14">
        <f t="shared" si="288"/>
        <v>0</v>
      </c>
      <c r="BY256" s="14">
        <f t="shared" si="289"/>
        <v>0</v>
      </c>
      <c r="BZ256" s="14">
        <f t="shared" si="290"/>
        <v>0</v>
      </c>
      <c r="CA256" s="14">
        <f t="shared" si="291"/>
        <v>0</v>
      </c>
      <c r="CB256" s="14">
        <f t="shared" si="292"/>
        <v>0</v>
      </c>
      <c r="CC256" s="14">
        <f t="shared" si="293"/>
        <v>0</v>
      </c>
      <c r="CE256" s="56">
        <f t="shared" si="294"/>
        <v>0</v>
      </c>
      <c r="CF256" s="14">
        <f>Szilv($BU$2,Eredmény!$H$3,BV256)</f>
        <v>0</v>
      </c>
      <c r="CG256" s="14">
        <f t="shared" si="295"/>
        <v>0</v>
      </c>
      <c r="CH256" s="14">
        <f t="shared" si="296"/>
        <v>0</v>
      </c>
      <c r="CK256" s="14">
        <f>IF($CJ$2=Alapadat!$P256,Alapadat!$Q256,0)</f>
        <v>0</v>
      </c>
      <c r="CL256" s="14">
        <f>IF($CJ$2=Alapadat!$P256,Alapadat!$R256,0)</f>
        <v>0</v>
      </c>
      <c r="CM256" s="14">
        <f t="shared" si="297"/>
        <v>0</v>
      </c>
      <c r="CN256" s="14">
        <f t="shared" si="298"/>
        <v>0</v>
      </c>
      <c r="CO256" s="14">
        <f t="shared" si="299"/>
        <v>0</v>
      </c>
      <c r="CP256" s="14">
        <f t="shared" si="300"/>
        <v>0</v>
      </c>
      <c r="CQ256" s="14">
        <f t="shared" si="301"/>
        <v>0</v>
      </c>
      <c r="CR256" s="14">
        <f t="shared" si="302"/>
        <v>0</v>
      </c>
      <c r="CT256" s="56">
        <f t="shared" si="303"/>
        <v>0</v>
      </c>
      <c r="CU256" s="14">
        <f>Szilv($CJ$2,Eredmény!$H$3,CK256)</f>
        <v>0</v>
      </c>
      <c r="CV256" s="14">
        <f t="shared" si="304"/>
        <v>0</v>
      </c>
      <c r="CW256" s="14">
        <f t="shared" si="305"/>
        <v>0</v>
      </c>
      <c r="CZ256" s="14">
        <f>IF($CY$2=Alapadat!$P256,Alapadat!$Q256,0)</f>
        <v>0</v>
      </c>
      <c r="DA256" s="14">
        <f>IF($CY$2=Alapadat!$P256,Alapadat!$R256,0)</f>
        <v>0</v>
      </c>
      <c r="DB256" s="14">
        <f t="shared" si="306"/>
        <v>0</v>
      </c>
      <c r="DC256" s="14">
        <f t="shared" si="307"/>
        <v>0</v>
      </c>
      <c r="DD256" s="14">
        <f t="shared" si="308"/>
        <v>0</v>
      </c>
      <c r="DE256" s="14">
        <f t="shared" si="309"/>
        <v>0</v>
      </c>
      <c r="DF256" s="14">
        <f t="shared" si="310"/>
        <v>0</v>
      </c>
      <c r="DG256" s="14">
        <f t="shared" si="311"/>
        <v>0</v>
      </c>
      <c r="DI256" s="56">
        <f t="shared" si="312"/>
        <v>0</v>
      </c>
      <c r="DJ256" s="14">
        <f>Szilv($CY$2,Eredmény!$H$3,CZ256)</f>
        <v>0</v>
      </c>
      <c r="DK256" s="14">
        <f t="shared" si="313"/>
        <v>0</v>
      </c>
      <c r="DL256" s="14">
        <f t="shared" si="314"/>
        <v>0</v>
      </c>
      <c r="DO256" s="14">
        <f>IF($DN$2=Alapadat!$P256,Alapadat!$Q256,0)</f>
        <v>0</v>
      </c>
      <c r="DP256" s="14">
        <f>IF($DN$2=Alapadat!$P256,Alapadat!$R256,0)</f>
        <v>0</v>
      </c>
      <c r="DQ256" s="14">
        <f t="shared" si="315"/>
        <v>0</v>
      </c>
      <c r="DR256" s="14">
        <f t="shared" si="316"/>
        <v>0</v>
      </c>
      <c r="DS256" s="14">
        <f t="shared" si="317"/>
        <v>0</v>
      </c>
      <c r="DT256" s="14">
        <f t="shared" si="318"/>
        <v>0</v>
      </c>
      <c r="DU256" s="14">
        <f t="shared" si="319"/>
        <v>0</v>
      </c>
      <c r="DV256" s="14">
        <f t="shared" si="320"/>
        <v>0</v>
      </c>
      <c r="DX256" s="56">
        <f t="shared" si="321"/>
        <v>0</v>
      </c>
      <c r="DY256" s="14">
        <f>Szilv($DN$2,Eredmény!$H$3,DO256)</f>
        <v>0</v>
      </c>
      <c r="DZ256" s="14">
        <f t="shared" si="322"/>
        <v>0</v>
      </c>
      <c r="EA256" s="14">
        <f t="shared" si="323"/>
        <v>0</v>
      </c>
    </row>
    <row r="257" spans="2:131">
      <c r="B257" s="14">
        <f>IF($A$2=Alapadat!$P257,Alapadat!$Q257,0)</f>
        <v>0</v>
      </c>
      <c r="C257" s="14">
        <f>IF($A$2=Alapadat!$P257,Alapadat!$R257,0)</f>
        <v>0</v>
      </c>
      <c r="D257" s="14">
        <f t="shared" si="244"/>
        <v>0</v>
      </c>
      <c r="E257" s="14">
        <f t="shared" si="245"/>
        <v>0</v>
      </c>
      <c r="F257" s="14">
        <f t="shared" si="246"/>
        <v>0</v>
      </c>
      <c r="G257" s="14">
        <f t="shared" si="247"/>
        <v>0</v>
      </c>
      <c r="H257" s="14">
        <f t="shared" si="248"/>
        <v>0</v>
      </c>
      <c r="I257" s="14">
        <f t="shared" si="249"/>
        <v>0</v>
      </c>
      <c r="L257" s="56">
        <f t="shared" si="250"/>
        <v>0</v>
      </c>
      <c r="M257" s="14">
        <f>Szilv($A$2,Eredmény!$H$3,B257)</f>
        <v>0</v>
      </c>
      <c r="N257" s="14">
        <f t="shared" si="251"/>
        <v>0</v>
      </c>
      <c r="O257" s="14">
        <f t="shared" si="252"/>
        <v>0</v>
      </c>
      <c r="Q257" s="14">
        <f>IF($P$2=Alapadat!$P257,Alapadat!$Q257,0)</f>
        <v>0</v>
      </c>
      <c r="R257" s="14">
        <f>IF($P$2=Alapadat!$P257,Alapadat!$R257,0)</f>
        <v>0</v>
      </c>
      <c r="S257" s="14">
        <f t="shared" si="253"/>
        <v>0</v>
      </c>
      <c r="T257" s="14">
        <f t="shared" si="254"/>
        <v>0</v>
      </c>
      <c r="U257" s="14">
        <f t="shared" si="255"/>
        <v>0</v>
      </c>
      <c r="V257" s="14">
        <f t="shared" si="256"/>
        <v>0</v>
      </c>
      <c r="W257" s="14">
        <f t="shared" si="257"/>
        <v>0</v>
      </c>
      <c r="X257" s="14">
        <f t="shared" si="258"/>
        <v>0</v>
      </c>
      <c r="Z257" s="56">
        <f t="shared" si="324"/>
        <v>0</v>
      </c>
      <c r="AA257" s="14">
        <f>Szilv($P$2,Eredmény!$H$3,Q257)</f>
        <v>0</v>
      </c>
      <c r="AB257" s="14">
        <f t="shared" si="259"/>
        <v>0</v>
      </c>
      <c r="AC257" s="14">
        <f t="shared" si="260"/>
        <v>0</v>
      </c>
      <c r="AE257" s="14">
        <f>IF($AD$2=Alapadat!$P257,Alapadat!$Q257,0)</f>
        <v>0</v>
      </c>
      <c r="AF257" s="14">
        <f>IF($AD$2=Alapadat!$P257,Alapadat!$R257,0)</f>
        <v>0</v>
      </c>
      <c r="AG257" s="14">
        <f t="shared" si="261"/>
        <v>0</v>
      </c>
      <c r="AH257" s="14">
        <f t="shared" si="262"/>
        <v>0</v>
      </c>
      <c r="AI257" s="14">
        <f t="shared" si="263"/>
        <v>0</v>
      </c>
      <c r="AJ257" s="14">
        <f t="shared" si="264"/>
        <v>0</v>
      </c>
      <c r="AK257" s="14">
        <f t="shared" si="265"/>
        <v>0</v>
      </c>
      <c r="AL257" s="14">
        <f t="shared" si="266"/>
        <v>0</v>
      </c>
      <c r="AN257" s="56">
        <f t="shared" si="267"/>
        <v>0</v>
      </c>
      <c r="AO257" s="14">
        <f>Szilv($AD$2,Eredmény!$H$3,AE257)</f>
        <v>0</v>
      </c>
      <c r="AP257" s="14">
        <f t="shared" si="268"/>
        <v>0</v>
      </c>
      <c r="AQ257" s="14">
        <f t="shared" si="269"/>
        <v>0</v>
      </c>
      <c r="AS257" s="14">
        <f>IF($AR$2=Alapadat!$P257,Alapadat!$Q257,0)</f>
        <v>0</v>
      </c>
      <c r="AT257" s="14">
        <f>IF($AR$2=Alapadat!$P257,Alapadat!$R257,0)</f>
        <v>0</v>
      </c>
      <c r="AU257" s="14">
        <f t="shared" si="270"/>
        <v>0</v>
      </c>
      <c r="AV257" s="14">
        <f t="shared" si="271"/>
        <v>0</v>
      </c>
      <c r="AW257" s="14">
        <f t="shared" si="272"/>
        <v>0</v>
      </c>
      <c r="AX257" s="14">
        <f t="shared" si="273"/>
        <v>0</v>
      </c>
      <c r="AY257" s="14">
        <f t="shared" si="274"/>
        <v>0</v>
      </c>
      <c r="AZ257" s="14">
        <f t="shared" si="275"/>
        <v>0</v>
      </c>
      <c r="BB257" s="56">
        <f t="shared" si="276"/>
        <v>0</v>
      </c>
      <c r="BC257" s="14">
        <f>Szilv($AR$2,Eredmény!$H$3,AS257)</f>
        <v>0</v>
      </c>
      <c r="BD257" s="14">
        <f t="shared" si="277"/>
        <v>0</v>
      </c>
      <c r="BE257" s="14">
        <f t="shared" si="278"/>
        <v>0</v>
      </c>
      <c r="BG257" s="14">
        <f>IF($BF$2=Alapadat!$P257,Alapadat!$Q257,0)</f>
        <v>0</v>
      </c>
      <c r="BH257" s="14">
        <f>IF($BF$2=Alapadat!$P257,Alapadat!$R257,0)</f>
        <v>0</v>
      </c>
      <c r="BI257" s="14">
        <f t="shared" si="279"/>
        <v>0</v>
      </c>
      <c r="BJ257" s="14">
        <f t="shared" si="280"/>
        <v>0</v>
      </c>
      <c r="BK257" s="14">
        <f t="shared" si="281"/>
        <v>0</v>
      </c>
      <c r="BL257" s="14">
        <f t="shared" si="282"/>
        <v>0</v>
      </c>
      <c r="BM257" s="14">
        <f t="shared" si="283"/>
        <v>0</v>
      </c>
      <c r="BN257" s="14">
        <f t="shared" si="284"/>
        <v>0</v>
      </c>
      <c r="BP257" s="56">
        <f t="shared" si="285"/>
        <v>0</v>
      </c>
      <c r="BQ257" s="14">
        <f>Szilv($BF$2,Eredmény!$H$3,BG257)</f>
        <v>0</v>
      </c>
      <c r="BR257" s="14">
        <f t="shared" si="286"/>
        <v>0</v>
      </c>
      <c r="BS257" s="14">
        <f t="shared" si="287"/>
        <v>0</v>
      </c>
      <c r="BV257" s="14">
        <f>IF($BU$2=Alapadat!$P257,Alapadat!$Q257,0)</f>
        <v>0</v>
      </c>
      <c r="BW257" s="14">
        <f>IF($BU$2=Alapadat!$P257,Alapadat!$R257,0)</f>
        <v>0</v>
      </c>
      <c r="BX257" s="14">
        <f t="shared" si="288"/>
        <v>0</v>
      </c>
      <c r="BY257" s="14">
        <f t="shared" si="289"/>
        <v>0</v>
      </c>
      <c r="BZ257" s="14">
        <f t="shared" si="290"/>
        <v>0</v>
      </c>
      <c r="CA257" s="14">
        <f t="shared" si="291"/>
        <v>0</v>
      </c>
      <c r="CB257" s="14">
        <f t="shared" si="292"/>
        <v>0</v>
      </c>
      <c r="CC257" s="14">
        <f t="shared" si="293"/>
        <v>0</v>
      </c>
      <c r="CE257" s="56">
        <f t="shared" si="294"/>
        <v>0</v>
      </c>
      <c r="CF257" s="14">
        <f>Szilv($BU$2,Eredmény!$H$3,BV257)</f>
        <v>0</v>
      </c>
      <c r="CG257" s="14">
        <f t="shared" si="295"/>
        <v>0</v>
      </c>
      <c r="CH257" s="14">
        <f t="shared" si="296"/>
        <v>0</v>
      </c>
      <c r="CK257" s="14">
        <f>IF($CJ$2=Alapadat!$P257,Alapadat!$Q257,0)</f>
        <v>0</v>
      </c>
      <c r="CL257" s="14">
        <f>IF($CJ$2=Alapadat!$P257,Alapadat!$R257,0)</f>
        <v>0</v>
      </c>
      <c r="CM257" s="14">
        <f t="shared" si="297"/>
        <v>0</v>
      </c>
      <c r="CN257" s="14">
        <f t="shared" si="298"/>
        <v>0</v>
      </c>
      <c r="CO257" s="14">
        <f t="shared" si="299"/>
        <v>0</v>
      </c>
      <c r="CP257" s="14">
        <f t="shared" si="300"/>
        <v>0</v>
      </c>
      <c r="CQ257" s="14">
        <f t="shared" si="301"/>
        <v>0</v>
      </c>
      <c r="CR257" s="14">
        <f t="shared" si="302"/>
        <v>0</v>
      </c>
      <c r="CT257" s="56">
        <f t="shared" si="303"/>
        <v>0</v>
      </c>
      <c r="CU257" s="14">
        <f>Szilv($CJ$2,Eredmény!$H$3,CK257)</f>
        <v>0</v>
      </c>
      <c r="CV257" s="14">
        <f t="shared" si="304"/>
        <v>0</v>
      </c>
      <c r="CW257" s="14">
        <f t="shared" si="305"/>
        <v>0</v>
      </c>
      <c r="CZ257" s="14">
        <f>IF($CY$2=Alapadat!$P257,Alapadat!$Q257,0)</f>
        <v>0</v>
      </c>
      <c r="DA257" s="14">
        <f>IF($CY$2=Alapadat!$P257,Alapadat!$R257,0)</f>
        <v>0</v>
      </c>
      <c r="DB257" s="14">
        <f t="shared" si="306"/>
        <v>0</v>
      </c>
      <c r="DC257" s="14">
        <f t="shared" si="307"/>
        <v>0</v>
      </c>
      <c r="DD257" s="14">
        <f t="shared" si="308"/>
        <v>0</v>
      </c>
      <c r="DE257" s="14">
        <f t="shared" si="309"/>
        <v>0</v>
      </c>
      <c r="DF257" s="14">
        <f t="shared" si="310"/>
        <v>0</v>
      </c>
      <c r="DG257" s="14">
        <f t="shared" si="311"/>
        <v>0</v>
      </c>
      <c r="DI257" s="56">
        <f t="shared" si="312"/>
        <v>0</v>
      </c>
      <c r="DJ257" s="14">
        <f>Szilv($CY$2,Eredmény!$H$3,CZ257)</f>
        <v>0</v>
      </c>
      <c r="DK257" s="14">
        <f t="shared" si="313"/>
        <v>0</v>
      </c>
      <c r="DL257" s="14">
        <f t="shared" si="314"/>
        <v>0</v>
      </c>
      <c r="DO257" s="14">
        <f>IF($DN$2=Alapadat!$P257,Alapadat!$Q257,0)</f>
        <v>0</v>
      </c>
      <c r="DP257" s="14">
        <f>IF($DN$2=Alapadat!$P257,Alapadat!$R257,0)</f>
        <v>0</v>
      </c>
      <c r="DQ257" s="14">
        <f t="shared" si="315"/>
        <v>0</v>
      </c>
      <c r="DR257" s="14">
        <f t="shared" si="316"/>
        <v>0</v>
      </c>
      <c r="DS257" s="14">
        <f t="shared" si="317"/>
        <v>0</v>
      </c>
      <c r="DT257" s="14">
        <f t="shared" si="318"/>
        <v>0</v>
      </c>
      <c r="DU257" s="14">
        <f t="shared" si="319"/>
        <v>0</v>
      </c>
      <c r="DV257" s="14">
        <f t="shared" si="320"/>
        <v>0</v>
      </c>
      <c r="DX257" s="56">
        <f t="shared" si="321"/>
        <v>0</v>
      </c>
      <c r="DY257" s="14">
        <f>Szilv($DN$2,Eredmény!$H$3,DO257)</f>
        <v>0</v>
      </c>
      <c r="DZ257" s="14">
        <f t="shared" si="322"/>
        <v>0</v>
      </c>
      <c r="EA257" s="14">
        <f t="shared" si="323"/>
        <v>0</v>
      </c>
    </row>
    <row r="258" spans="2:131">
      <c r="B258" s="14">
        <f>IF($A$2=Alapadat!$P258,Alapadat!$Q258,0)</f>
        <v>0</v>
      </c>
      <c r="C258" s="14">
        <f>IF($A$2=Alapadat!$P258,Alapadat!$R258,0)</f>
        <v>0</v>
      </c>
      <c r="D258" s="14">
        <f t="shared" si="244"/>
        <v>0</v>
      </c>
      <c r="E258" s="14">
        <f t="shared" si="245"/>
        <v>0</v>
      </c>
      <c r="F258" s="14">
        <f t="shared" si="246"/>
        <v>0</v>
      </c>
      <c r="G258" s="14">
        <f t="shared" si="247"/>
        <v>0</v>
      </c>
      <c r="H258" s="14">
        <f t="shared" si="248"/>
        <v>0</v>
      </c>
      <c r="I258" s="14">
        <f t="shared" si="249"/>
        <v>0</v>
      </c>
      <c r="L258" s="56">
        <f t="shared" si="250"/>
        <v>0</v>
      </c>
      <c r="M258" s="14">
        <f>Szilv($A$2,Eredmény!$H$3,B258)</f>
        <v>0</v>
      </c>
      <c r="N258" s="14">
        <f t="shared" si="251"/>
        <v>0</v>
      </c>
      <c r="O258" s="14">
        <f t="shared" si="252"/>
        <v>0</v>
      </c>
      <c r="Q258" s="14">
        <f>IF($P$2=Alapadat!$P258,Alapadat!$Q258,0)</f>
        <v>0</v>
      </c>
      <c r="R258" s="14">
        <f>IF($P$2=Alapadat!$P258,Alapadat!$R258,0)</f>
        <v>0</v>
      </c>
      <c r="S258" s="14">
        <f t="shared" si="253"/>
        <v>0</v>
      </c>
      <c r="T258" s="14">
        <f t="shared" si="254"/>
        <v>0</v>
      </c>
      <c r="U258" s="14">
        <f t="shared" si="255"/>
        <v>0</v>
      </c>
      <c r="V258" s="14">
        <f t="shared" si="256"/>
        <v>0</v>
      </c>
      <c r="W258" s="14">
        <f t="shared" si="257"/>
        <v>0</v>
      </c>
      <c r="X258" s="14">
        <f t="shared" si="258"/>
        <v>0</v>
      </c>
      <c r="Z258" s="56">
        <f t="shared" si="324"/>
        <v>0</v>
      </c>
      <c r="AA258" s="14">
        <f>Szilv($P$2,Eredmény!$H$3,Q258)</f>
        <v>0</v>
      </c>
      <c r="AB258" s="14">
        <f t="shared" si="259"/>
        <v>0</v>
      </c>
      <c r="AC258" s="14">
        <f t="shared" si="260"/>
        <v>0</v>
      </c>
      <c r="AE258" s="14">
        <f>IF($AD$2=Alapadat!$P258,Alapadat!$Q258,0)</f>
        <v>0</v>
      </c>
      <c r="AF258" s="14">
        <f>IF($AD$2=Alapadat!$P258,Alapadat!$R258,0)</f>
        <v>0</v>
      </c>
      <c r="AG258" s="14">
        <f t="shared" si="261"/>
        <v>0</v>
      </c>
      <c r="AH258" s="14">
        <f t="shared" si="262"/>
        <v>0</v>
      </c>
      <c r="AI258" s="14">
        <f t="shared" si="263"/>
        <v>0</v>
      </c>
      <c r="AJ258" s="14">
        <f t="shared" si="264"/>
        <v>0</v>
      </c>
      <c r="AK258" s="14">
        <f t="shared" si="265"/>
        <v>0</v>
      </c>
      <c r="AL258" s="14">
        <f t="shared" si="266"/>
        <v>0</v>
      </c>
      <c r="AN258" s="56">
        <f t="shared" si="267"/>
        <v>0</v>
      </c>
      <c r="AO258" s="14">
        <f>Szilv($AD$2,Eredmény!$H$3,AE258)</f>
        <v>0</v>
      </c>
      <c r="AP258" s="14">
        <f t="shared" si="268"/>
        <v>0</v>
      </c>
      <c r="AQ258" s="14">
        <f t="shared" si="269"/>
        <v>0</v>
      </c>
      <c r="AS258" s="14">
        <f>IF($AR$2=Alapadat!$P258,Alapadat!$Q258,0)</f>
        <v>0</v>
      </c>
      <c r="AT258" s="14">
        <f>IF($AR$2=Alapadat!$P258,Alapadat!$R258,0)</f>
        <v>0</v>
      </c>
      <c r="AU258" s="14">
        <f t="shared" si="270"/>
        <v>0</v>
      </c>
      <c r="AV258" s="14">
        <f t="shared" si="271"/>
        <v>0</v>
      </c>
      <c r="AW258" s="14">
        <f t="shared" si="272"/>
        <v>0</v>
      </c>
      <c r="AX258" s="14">
        <f t="shared" si="273"/>
        <v>0</v>
      </c>
      <c r="AY258" s="14">
        <f t="shared" si="274"/>
        <v>0</v>
      </c>
      <c r="AZ258" s="14">
        <f t="shared" si="275"/>
        <v>0</v>
      </c>
      <c r="BB258" s="56">
        <f t="shared" si="276"/>
        <v>0</v>
      </c>
      <c r="BC258" s="14">
        <f>Szilv($AR$2,Eredmény!$H$3,AS258)</f>
        <v>0</v>
      </c>
      <c r="BD258" s="14">
        <f t="shared" si="277"/>
        <v>0</v>
      </c>
      <c r="BE258" s="14">
        <f t="shared" si="278"/>
        <v>0</v>
      </c>
      <c r="BG258" s="14">
        <f>IF($BF$2=Alapadat!$P258,Alapadat!$Q258,0)</f>
        <v>0</v>
      </c>
      <c r="BH258" s="14">
        <f>IF($BF$2=Alapadat!$P258,Alapadat!$R258,0)</f>
        <v>0</v>
      </c>
      <c r="BI258" s="14">
        <f t="shared" si="279"/>
        <v>0</v>
      </c>
      <c r="BJ258" s="14">
        <f t="shared" si="280"/>
        <v>0</v>
      </c>
      <c r="BK258" s="14">
        <f t="shared" si="281"/>
        <v>0</v>
      </c>
      <c r="BL258" s="14">
        <f t="shared" si="282"/>
        <v>0</v>
      </c>
      <c r="BM258" s="14">
        <f t="shared" si="283"/>
        <v>0</v>
      </c>
      <c r="BN258" s="14">
        <f t="shared" si="284"/>
        <v>0</v>
      </c>
      <c r="BP258" s="56">
        <f t="shared" si="285"/>
        <v>0</v>
      </c>
      <c r="BQ258" s="14">
        <f>Szilv($BF$2,Eredmény!$H$3,BG258)</f>
        <v>0</v>
      </c>
      <c r="BR258" s="14">
        <f t="shared" si="286"/>
        <v>0</v>
      </c>
      <c r="BS258" s="14">
        <f t="shared" si="287"/>
        <v>0</v>
      </c>
      <c r="BV258" s="14">
        <f>IF($BU$2=Alapadat!$P258,Alapadat!$Q258,0)</f>
        <v>0</v>
      </c>
      <c r="BW258" s="14">
        <f>IF($BU$2=Alapadat!$P258,Alapadat!$R258,0)</f>
        <v>0</v>
      </c>
      <c r="BX258" s="14">
        <f t="shared" si="288"/>
        <v>0</v>
      </c>
      <c r="BY258" s="14">
        <f t="shared" si="289"/>
        <v>0</v>
      </c>
      <c r="BZ258" s="14">
        <f t="shared" si="290"/>
        <v>0</v>
      </c>
      <c r="CA258" s="14">
        <f t="shared" si="291"/>
        <v>0</v>
      </c>
      <c r="CB258" s="14">
        <f t="shared" si="292"/>
        <v>0</v>
      </c>
      <c r="CC258" s="14">
        <f t="shared" si="293"/>
        <v>0</v>
      </c>
      <c r="CE258" s="56">
        <f t="shared" si="294"/>
        <v>0</v>
      </c>
      <c r="CF258" s="14">
        <f>Szilv($BU$2,Eredmény!$H$3,BV258)</f>
        <v>0</v>
      </c>
      <c r="CG258" s="14">
        <f t="shared" si="295"/>
        <v>0</v>
      </c>
      <c r="CH258" s="14">
        <f t="shared" si="296"/>
        <v>0</v>
      </c>
      <c r="CK258" s="14">
        <f>IF($CJ$2=Alapadat!$P258,Alapadat!$Q258,0)</f>
        <v>0</v>
      </c>
      <c r="CL258" s="14">
        <f>IF($CJ$2=Alapadat!$P258,Alapadat!$R258,0)</f>
        <v>0</v>
      </c>
      <c r="CM258" s="14">
        <f t="shared" si="297"/>
        <v>0</v>
      </c>
      <c r="CN258" s="14">
        <f t="shared" si="298"/>
        <v>0</v>
      </c>
      <c r="CO258" s="14">
        <f t="shared" si="299"/>
        <v>0</v>
      </c>
      <c r="CP258" s="14">
        <f t="shared" si="300"/>
        <v>0</v>
      </c>
      <c r="CQ258" s="14">
        <f t="shared" si="301"/>
        <v>0</v>
      </c>
      <c r="CR258" s="14">
        <f t="shared" si="302"/>
        <v>0</v>
      </c>
      <c r="CT258" s="56">
        <f t="shared" si="303"/>
        <v>0</v>
      </c>
      <c r="CU258" s="14">
        <f>Szilv($CJ$2,Eredmény!$H$3,CK258)</f>
        <v>0</v>
      </c>
      <c r="CV258" s="14">
        <f t="shared" si="304"/>
        <v>0</v>
      </c>
      <c r="CW258" s="14">
        <f t="shared" si="305"/>
        <v>0</v>
      </c>
      <c r="CZ258" s="14">
        <f>IF($CY$2=Alapadat!$P258,Alapadat!$Q258,0)</f>
        <v>0</v>
      </c>
      <c r="DA258" s="14">
        <f>IF($CY$2=Alapadat!$P258,Alapadat!$R258,0)</f>
        <v>0</v>
      </c>
      <c r="DB258" s="14">
        <f t="shared" si="306"/>
        <v>0</v>
      </c>
      <c r="DC258" s="14">
        <f t="shared" si="307"/>
        <v>0</v>
      </c>
      <c r="DD258" s="14">
        <f t="shared" si="308"/>
        <v>0</v>
      </c>
      <c r="DE258" s="14">
        <f t="shared" si="309"/>
        <v>0</v>
      </c>
      <c r="DF258" s="14">
        <f t="shared" si="310"/>
        <v>0</v>
      </c>
      <c r="DG258" s="14">
        <f t="shared" si="311"/>
        <v>0</v>
      </c>
      <c r="DI258" s="56">
        <f t="shared" si="312"/>
        <v>0</v>
      </c>
      <c r="DJ258" s="14">
        <f>Szilv($CY$2,Eredmény!$H$3,CZ258)</f>
        <v>0</v>
      </c>
      <c r="DK258" s="14">
        <f t="shared" si="313"/>
        <v>0</v>
      </c>
      <c r="DL258" s="14">
        <f t="shared" si="314"/>
        <v>0</v>
      </c>
      <c r="DO258" s="14">
        <f>IF($DN$2=Alapadat!$P258,Alapadat!$Q258,0)</f>
        <v>0</v>
      </c>
      <c r="DP258" s="14">
        <f>IF($DN$2=Alapadat!$P258,Alapadat!$R258,0)</f>
        <v>0</v>
      </c>
      <c r="DQ258" s="14">
        <f t="shared" si="315"/>
        <v>0</v>
      </c>
      <c r="DR258" s="14">
        <f t="shared" si="316"/>
        <v>0</v>
      </c>
      <c r="DS258" s="14">
        <f t="shared" si="317"/>
        <v>0</v>
      </c>
      <c r="DT258" s="14">
        <f t="shared" si="318"/>
        <v>0</v>
      </c>
      <c r="DU258" s="14">
        <f t="shared" si="319"/>
        <v>0</v>
      </c>
      <c r="DV258" s="14">
        <f t="shared" si="320"/>
        <v>0</v>
      </c>
      <c r="DX258" s="56">
        <f t="shared" si="321"/>
        <v>0</v>
      </c>
      <c r="DY258" s="14">
        <f>Szilv($DN$2,Eredmény!$H$3,DO258)</f>
        <v>0</v>
      </c>
      <c r="DZ258" s="14">
        <f t="shared" si="322"/>
        <v>0</v>
      </c>
      <c r="EA258" s="14">
        <f t="shared" si="323"/>
        <v>0</v>
      </c>
    </row>
    <row r="259" spans="2:131">
      <c r="B259" s="14">
        <f>IF($A$2=Alapadat!$P259,Alapadat!$Q259,0)</f>
        <v>0</v>
      </c>
      <c r="C259" s="14">
        <f>IF($A$2=Alapadat!$P259,Alapadat!$R259,0)</f>
        <v>0</v>
      </c>
      <c r="D259" s="14">
        <f t="shared" ref="D259:D322" si="325">IF(C259&gt;0,B259,0)</f>
        <v>0</v>
      </c>
      <c r="E259" s="14">
        <f t="shared" ref="E259:E322" si="326">IF(C259&gt;0,LN(B259),0)</f>
        <v>0</v>
      </c>
      <c r="F259" s="14">
        <f t="shared" ref="F259:F322" si="327">(E259^2)</f>
        <v>0</v>
      </c>
      <c r="G259" s="14">
        <f t="shared" ref="G259:G322" si="328">(C259^2)</f>
        <v>0</v>
      </c>
      <c r="H259" s="14">
        <f t="shared" ref="H259:H322" si="329">(E259*C259)</f>
        <v>0</v>
      </c>
      <c r="I259" s="14">
        <f t="shared" ref="I259:I322" si="330">IF(B259=0,0,IF(C259&gt;0,C259,IF(J$1&lt;2,0,($J$14+$J$11*LN(B259)))))</f>
        <v>0</v>
      </c>
      <c r="L259" s="56">
        <f t="shared" ref="L259:L322" si="331">(B259/200)^2*PI()</f>
        <v>0</v>
      </c>
      <c r="M259" s="14">
        <f>Szilv($A$2,Eredmény!$H$3,B259)</f>
        <v>0</v>
      </c>
      <c r="N259" s="14">
        <f t="shared" ref="N259:N322" si="332">skf_b2($A$2,B259,I259)</f>
        <v>0</v>
      </c>
      <c r="O259" s="14">
        <f t="shared" ref="O259:O322" si="333">IF(B259&gt;0,1,0)</f>
        <v>0</v>
      </c>
      <c r="Q259" s="14">
        <f>IF($P$2=Alapadat!$P259,Alapadat!$Q259,0)</f>
        <v>0</v>
      </c>
      <c r="R259" s="14">
        <f>IF($P$2=Alapadat!$P259,Alapadat!$R259,0)</f>
        <v>0</v>
      </c>
      <c r="S259" s="14">
        <f t="shared" ref="S259:S322" si="334">IF(R259&gt;0,Q259,0)</f>
        <v>0</v>
      </c>
      <c r="T259" s="14">
        <f t="shared" ref="T259:T322" si="335">IF(R259&gt;0,LN(Q259),0)</f>
        <v>0</v>
      </c>
      <c r="U259" s="14">
        <f t="shared" ref="U259:U322" si="336">(T259^2)</f>
        <v>0</v>
      </c>
      <c r="V259" s="14">
        <f t="shared" ref="V259:V322" si="337">(R259^2)</f>
        <v>0</v>
      </c>
      <c r="W259" s="14">
        <f t="shared" ref="W259:W322" si="338">(T259*R259)</f>
        <v>0</v>
      </c>
      <c r="X259" s="14">
        <f t="shared" ref="X259:X322" si="339">IF(Q259=0,0,IF(R259&gt;0,R259,IF(Y$1&lt;2,0,($Y$14+$Y$11*LN(Q259)))))</f>
        <v>0</v>
      </c>
      <c r="Z259" s="56">
        <f t="shared" si="324"/>
        <v>0</v>
      </c>
      <c r="AA259" s="14">
        <f>Szilv($P$2,Eredmény!$H$3,Q259)</f>
        <v>0</v>
      </c>
      <c r="AB259" s="14">
        <f t="shared" ref="AB259:AB322" si="340">skf_b2($P$2,Q259,X259)</f>
        <v>0</v>
      </c>
      <c r="AC259" s="14">
        <f t="shared" ref="AC259:AC322" si="341">IF(Q259&gt;0,1,0)</f>
        <v>0</v>
      </c>
      <c r="AE259" s="14">
        <f>IF($AD$2=Alapadat!$P259,Alapadat!$Q259,0)</f>
        <v>0</v>
      </c>
      <c r="AF259" s="14">
        <f>IF($AD$2=Alapadat!$P259,Alapadat!$R259,0)</f>
        <v>0</v>
      </c>
      <c r="AG259" s="14">
        <f t="shared" ref="AG259:AG322" si="342">IF(AF259&gt;0,AE259,0)</f>
        <v>0</v>
      </c>
      <c r="AH259" s="14">
        <f t="shared" ref="AH259:AH322" si="343">IF(AF259&gt;0,LN(AE259),0)</f>
        <v>0</v>
      </c>
      <c r="AI259" s="14">
        <f t="shared" ref="AI259:AI322" si="344">(AH259^2)</f>
        <v>0</v>
      </c>
      <c r="AJ259" s="14">
        <f t="shared" ref="AJ259:AJ322" si="345">(AF259^2)</f>
        <v>0</v>
      </c>
      <c r="AK259" s="14">
        <f t="shared" ref="AK259:AK322" si="346">(AH259*AF259)</f>
        <v>0</v>
      </c>
      <c r="AL259" s="14">
        <f t="shared" ref="AL259:AL322" si="347">IF(AE259=0,0,IF(AF259&gt;0,AF259,IF(AM$1&lt;2,0,($AM$14+$AM$11*LN(AE259)))))</f>
        <v>0</v>
      </c>
      <c r="AN259" s="56">
        <f t="shared" ref="AN259:AN322" si="348">(AE259/200)^2*PI()</f>
        <v>0</v>
      </c>
      <c r="AO259" s="14">
        <f>Szilv($AD$2,Eredmény!$H$3,AE259)</f>
        <v>0</v>
      </c>
      <c r="AP259" s="14">
        <f t="shared" ref="AP259:AP322" si="349">skf_b2($AD$2,AE259,AL259)</f>
        <v>0</v>
      </c>
      <c r="AQ259" s="14">
        <f t="shared" ref="AQ259:AQ322" si="350">IF(AE259&gt;0,1,0)</f>
        <v>0</v>
      </c>
      <c r="AS259" s="14">
        <f>IF($AR$2=Alapadat!$P259,Alapadat!$Q259,0)</f>
        <v>0</v>
      </c>
      <c r="AT259" s="14">
        <f>IF($AR$2=Alapadat!$P259,Alapadat!$R259,0)</f>
        <v>0</v>
      </c>
      <c r="AU259" s="14">
        <f t="shared" ref="AU259:AU322" si="351">IF(AT259&gt;0,AS259,0)</f>
        <v>0</v>
      </c>
      <c r="AV259" s="14">
        <f t="shared" ref="AV259:AV322" si="352">IF(AT259&gt;0,LN(AS259),0)</f>
        <v>0</v>
      </c>
      <c r="AW259" s="14">
        <f t="shared" ref="AW259:AW322" si="353">(AV259^2)</f>
        <v>0</v>
      </c>
      <c r="AX259" s="14">
        <f t="shared" ref="AX259:AX322" si="354">(AT259^2)</f>
        <v>0</v>
      </c>
      <c r="AY259" s="14">
        <f t="shared" ref="AY259:AY322" si="355">(AV259*AT259)</f>
        <v>0</v>
      </c>
      <c r="AZ259" s="14">
        <f t="shared" ref="AZ259:AZ322" si="356">IF(AS259=0,0,IF(AT259&gt;0,AT259,IF(BA$1&lt;2,0,($BA$14+$BA$11*LN(AS259)))))</f>
        <v>0</v>
      </c>
      <c r="BB259" s="56">
        <f t="shared" ref="BB259:BB322" si="357">(AS259/200)^2*PI()</f>
        <v>0</v>
      </c>
      <c r="BC259" s="14">
        <f>Szilv($AR$2,Eredmény!$H$3,AS259)</f>
        <v>0</v>
      </c>
      <c r="BD259" s="14">
        <f t="shared" ref="BD259:BD322" si="358">skf_b2($AR$2,AS259,AZ259)</f>
        <v>0</v>
      </c>
      <c r="BE259" s="14">
        <f t="shared" ref="BE259:BE322" si="359">IF(AS259&gt;0,1,0)</f>
        <v>0</v>
      </c>
      <c r="BG259" s="14">
        <f>IF($BF$2=Alapadat!$P259,Alapadat!$Q259,0)</f>
        <v>0</v>
      </c>
      <c r="BH259" s="14">
        <f>IF($BF$2=Alapadat!$P259,Alapadat!$R259,0)</f>
        <v>0</v>
      </c>
      <c r="BI259" s="14">
        <f t="shared" ref="BI259:BI322" si="360">IF(BH259&gt;0,BG259,0)</f>
        <v>0</v>
      </c>
      <c r="BJ259" s="14">
        <f t="shared" ref="BJ259:BJ322" si="361">IF(BH259&gt;0,LN(BG259),0)</f>
        <v>0</v>
      </c>
      <c r="BK259" s="14">
        <f t="shared" ref="BK259:BK322" si="362">(BJ259^2)</f>
        <v>0</v>
      </c>
      <c r="BL259" s="14">
        <f t="shared" ref="BL259:BL322" si="363">(BH259^2)</f>
        <v>0</v>
      </c>
      <c r="BM259" s="14">
        <f t="shared" ref="BM259:BM322" si="364">(BJ259*BH259)</f>
        <v>0</v>
      </c>
      <c r="BN259" s="14">
        <f t="shared" ref="BN259:BN322" si="365">IF(BG259=0,0,IF(BH259&gt;0,BH259,IF(BO$1&lt;2,0,($BO$14+$BO$11*LN(BG259)))))</f>
        <v>0</v>
      </c>
      <c r="BP259" s="56">
        <f t="shared" ref="BP259:BP322" si="366">(BG259/200)^2*PI()</f>
        <v>0</v>
      </c>
      <c r="BQ259" s="14">
        <f>Szilv($BF$2,Eredmény!$H$3,BG259)</f>
        <v>0</v>
      </c>
      <c r="BR259" s="14">
        <f t="shared" ref="BR259:BR322" si="367">skf_b2($BF$2,BG259,BN259)</f>
        <v>0</v>
      </c>
      <c r="BS259" s="14">
        <f t="shared" ref="BS259:BS322" si="368">IF(BG259&gt;0,1,0)</f>
        <v>0</v>
      </c>
      <c r="BV259" s="14">
        <f>IF($BU$2=Alapadat!$P259,Alapadat!$Q259,0)</f>
        <v>0</v>
      </c>
      <c r="BW259" s="14">
        <f>IF($BU$2=Alapadat!$P259,Alapadat!$R259,0)</f>
        <v>0</v>
      </c>
      <c r="BX259" s="14">
        <f t="shared" ref="BX259:BX322" si="369">IF(BW259&gt;0,BV259,0)</f>
        <v>0</v>
      </c>
      <c r="BY259" s="14">
        <f t="shared" ref="BY259:BY322" si="370">IF(BW259&gt;0,LN(BV259),0)</f>
        <v>0</v>
      </c>
      <c r="BZ259" s="14">
        <f t="shared" ref="BZ259:BZ322" si="371">(BY259^2)</f>
        <v>0</v>
      </c>
      <c r="CA259" s="14">
        <f t="shared" ref="CA259:CA322" si="372">(BW259^2)</f>
        <v>0</v>
      </c>
      <c r="CB259" s="14">
        <f t="shared" ref="CB259:CB322" si="373">(BY259*BW259)</f>
        <v>0</v>
      </c>
      <c r="CC259" s="14">
        <f t="shared" ref="CC259:CC322" si="374">IF(BV259=0,0,IF(BW259&gt;0,BW259,IF(CD$1&lt;2,0,($CD$14+$CD$11*LN(BV259)))))</f>
        <v>0</v>
      </c>
      <c r="CE259" s="56">
        <f t="shared" ref="CE259:CE322" si="375">(BV259/200)^2*PI()</f>
        <v>0</v>
      </c>
      <c r="CF259" s="14">
        <f>Szilv($BU$2,Eredmény!$H$3,BV259)</f>
        <v>0</v>
      </c>
      <c r="CG259" s="14">
        <f t="shared" ref="CG259:CG322" si="376">skf_b2($BU$2,BV259,CC259)</f>
        <v>0</v>
      </c>
      <c r="CH259" s="14">
        <f t="shared" ref="CH259:CH322" si="377">IF(BV259&gt;0,1,0)</f>
        <v>0</v>
      </c>
      <c r="CK259" s="14">
        <f>IF($CJ$2=Alapadat!$P259,Alapadat!$Q259,0)</f>
        <v>0</v>
      </c>
      <c r="CL259" s="14">
        <f>IF($CJ$2=Alapadat!$P259,Alapadat!$R259,0)</f>
        <v>0</v>
      </c>
      <c r="CM259" s="14">
        <f t="shared" ref="CM259:CM322" si="378">IF(CL259&gt;0,CK259,0)</f>
        <v>0</v>
      </c>
      <c r="CN259" s="14">
        <f t="shared" ref="CN259:CN322" si="379">IF(CL259&gt;0,LN(CK259),0)</f>
        <v>0</v>
      </c>
      <c r="CO259" s="14">
        <f t="shared" ref="CO259:CO322" si="380">(CN259^2)</f>
        <v>0</v>
      </c>
      <c r="CP259" s="14">
        <f t="shared" ref="CP259:CP322" si="381">(CL259^2)</f>
        <v>0</v>
      </c>
      <c r="CQ259" s="14">
        <f t="shared" ref="CQ259:CQ322" si="382">(CN259*CL259)</f>
        <v>0</v>
      </c>
      <c r="CR259" s="14">
        <f t="shared" ref="CR259:CR322" si="383">IF(CK259=0,0,IF(CL259&gt;0,CL259,IF(CS$1&lt;2,0,($CS$14+$CS$11*LN(CK259)))))</f>
        <v>0</v>
      </c>
      <c r="CT259" s="56">
        <f t="shared" ref="CT259:CT322" si="384">(CK259/200)^2*PI()</f>
        <v>0</v>
      </c>
      <c r="CU259" s="14">
        <f>Szilv($CJ$2,Eredmény!$H$3,CK259)</f>
        <v>0</v>
      </c>
      <c r="CV259" s="14">
        <f t="shared" ref="CV259:CV322" si="385">skf_b2($CJ$2,CK259,CR259)</f>
        <v>0</v>
      </c>
      <c r="CW259" s="14">
        <f t="shared" ref="CW259:CW322" si="386">IF(CK259&gt;0,1,0)</f>
        <v>0</v>
      </c>
      <c r="CZ259" s="14">
        <f>IF($CY$2=Alapadat!$P259,Alapadat!$Q259,0)</f>
        <v>0</v>
      </c>
      <c r="DA259" s="14">
        <f>IF($CY$2=Alapadat!$P259,Alapadat!$R259,0)</f>
        <v>0</v>
      </c>
      <c r="DB259" s="14">
        <f t="shared" ref="DB259:DB322" si="387">IF(DA259&gt;0,CZ259,0)</f>
        <v>0</v>
      </c>
      <c r="DC259" s="14">
        <f t="shared" ref="DC259:DC322" si="388">IF(DA259&gt;0,LN(CZ259),0)</f>
        <v>0</v>
      </c>
      <c r="DD259" s="14">
        <f t="shared" ref="DD259:DD322" si="389">(DC259^2)</f>
        <v>0</v>
      </c>
      <c r="DE259" s="14">
        <f t="shared" ref="DE259:DE322" si="390">(DA259^2)</f>
        <v>0</v>
      </c>
      <c r="DF259" s="14">
        <f t="shared" ref="DF259:DF322" si="391">(DC259*DA259)</f>
        <v>0</v>
      </c>
      <c r="DG259" s="14">
        <f t="shared" ref="DG259:DG322" si="392">IF(CZ259=0,0,IF(DA259&gt;0,DA259,IF(DH$1&lt;2,0,($DH$14+$DH$11*LN(CZ259)))))</f>
        <v>0</v>
      </c>
      <c r="DI259" s="56">
        <f t="shared" ref="DI259:DI322" si="393">(CZ259/200)^2*PI()</f>
        <v>0</v>
      </c>
      <c r="DJ259" s="14">
        <f>Szilv($CY$2,Eredmény!$H$3,CZ259)</f>
        <v>0</v>
      </c>
      <c r="DK259" s="14">
        <f t="shared" ref="DK259:DK322" si="394">skf_b2($CY$2,CZ259,DG259)</f>
        <v>0</v>
      </c>
      <c r="DL259" s="14">
        <f t="shared" ref="DL259:DL322" si="395">IF(CZ259&gt;0,1,0)</f>
        <v>0</v>
      </c>
      <c r="DO259" s="14">
        <f>IF($DN$2=Alapadat!$P259,Alapadat!$Q259,0)</f>
        <v>0</v>
      </c>
      <c r="DP259" s="14">
        <f>IF($DN$2=Alapadat!$P259,Alapadat!$R259,0)</f>
        <v>0</v>
      </c>
      <c r="DQ259" s="14">
        <f t="shared" ref="DQ259:DQ322" si="396">IF(DP259&gt;0,DO259,0)</f>
        <v>0</v>
      </c>
      <c r="DR259" s="14">
        <f t="shared" ref="DR259:DR322" si="397">IF(DP259&gt;0,LN(DO259),0)</f>
        <v>0</v>
      </c>
      <c r="DS259" s="14">
        <f t="shared" ref="DS259:DS322" si="398">(DR259^2)</f>
        <v>0</v>
      </c>
      <c r="DT259" s="14">
        <f t="shared" ref="DT259:DT322" si="399">(DP259^2)</f>
        <v>0</v>
      </c>
      <c r="DU259" s="14">
        <f t="shared" ref="DU259:DU322" si="400">(DR259*DP259)</f>
        <v>0</v>
      </c>
      <c r="DV259" s="14">
        <f t="shared" ref="DV259:DV322" si="401">IF(DO259=0,0,IF(DP259&gt;0,DP259,IF(DW$1&lt;2,0,($DW$14+$DW$11*LN(DO259)))))</f>
        <v>0</v>
      </c>
      <c r="DX259" s="56">
        <f t="shared" ref="DX259:DX322" si="402">(DO259/200)^2*PI()</f>
        <v>0</v>
      </c>
      <c r="DY259" s="14">
        <f>Szilv($DN$2,Eredmény!$H$3,DO259)</f>
        <v>0</v>
      </c>
      <c r="DZ259" s="14">
        <f t="shared" ref="DZ259:DZ322" si="403">skf_b2($DN$2,DO259,DV259)</f>
        <v>0</v>
      </c>
      <c r="EA259" s="14">
        <f t="shared" ref="EA259:EA322" si="404">IF(DO259&gt;0,1,0)</f>
        <v>0</v>
      </c>
    </row>
    <row r="260" spans="2:131">
      <c r="B260" s="14">
        <f>IF($A$2=Alapadat!$P260,Alapadat!$Q260,0)</f>
        <v>0</v>
      </c>
      <c r="C260" s="14">
        <f>IF($A$2=Alapadat!$P260,Alapadat!$R260,0)</f>
        <v>0</v>
      </c>
      <c r="D260" s="14">
        <f t="shared" si="325"/>
        <v>0</v>
      </c>
      <c r="E260" s="14">
        <f t="shared" si="326"/>
        <v>0</v>
      </c>
      <c r="F260" s="14">
        <f t="shared" si="327"/>
        <v>0</v>
      </c>
      <c r="G260" s="14">
        <f t="shared" si="328"/>
        <v>0</v>
      </c>
      <c r="H260" s="14">
        <f t="shared" si="329"/>
        <v>0</v>
      </c>
      <c r="I260" s="14">
        <f t="shared" si="330"/>
        <v>0</v>
      </c>
      <c r="L260" s="56">
        <f t="shared" si="331"/>
        <v>0</v>
      </c>
      <c r="M260" s="14">
        <f>Szilv($A$2,Eredmény!$H$3,B260)</f>
        <v>0</v>
      </c>
      <c r="N260" s="14">
        <f t="shared" si="332"/>
        <v>0</v>
      </c>
      <c r="O260" s="14">
        <f t="shared" si="333"/>
        <v>0</v>
      </c>
      <c r="Q260" s="14">
        <f>IF($P$2=Alapadat!$P260,Alapadat!$Q260,0)</f>
        <v>0</v>
      </c>
      <c r="R260" s="14">
        <f>IF($P$2=Alapadat!$P260,Alapadat!$R260,0)</f>
        <v>0</v>
      </c>
      <c r="S260" s="14">
        <f t="shared" si="334"/>
        <v>0</v>
      </c>
      <c r="T260" s="14">
        <f t="shared" si="335"/>
        <v>0</v>
      </c>
      <c r="U260" s="14">
        <f t="shared" si="336"/>
        <v>0</v>
      </c>
      <c r="V260" s="14">
        <f t="shared" si="337"/>
        <v>0</v>
      </c>
      <c r="W260" s="14">
        <f t="shared" si="338"/>
        <v>0</v>
      </c>
      <c r="X260" s="14">
        <f t="shared" si="339"/>
        <v>0</v>
      </c>
      <c r="Z260" s="56">
        <f t="shared" si="324"/>
        <v>0</v>
      </c>
      <c r="AA260" s="14">
        <f>Szilv($P$2,Eredmény!$H$3,Q260)</f>
        <v>0</v>
      </c>
      <c r="AB260" s="14">
        <f t="shared" si="340"/>
        <v>0</v>
      </c>
      <c r="AC260" s="14">
        <f t="shared" si="341"/>
        <v>0</v>
      </c>
      <c r="AE260" s="14">
        <f>IF($AD$2=Alapadat!$P260,Alapadat!$Q260,0)</f>
        <v>0</v>
      </c>
      <c r="AF260" s="14">
        <f>IF($AD$2=Alapadat!$P260,Alapadat!$R260,0)</f>
        <v>0</v>
      </c>
      <c r="AG260" s="14">
        <f t="shared" si="342"/>
        <v>0</v>
      </c>
      <c r="AH260" s="14">
        <f t="shared" si="343"/>
        <v>0</v>
      </c>
      <c r="AI260" s="14">
        <f t="shared" si="344"/>
        <v>0</v>
      </c>
      <c r="AJ260" s="14">
        <f t="shared" si="345"/>
        <v>0</v>
      </c>
      <c r="AK260" s="14">
        <f t="shared" si="346"/>
        <v>0</v>
      </c>
      <c r="AL260" s="14">
        <f t="shared" si="347"/>
        <v>0</v>
      </c>
      <c r="AN260" s="56">
        <f t="shared" si="348"/>
        <v>0</v>
      </c>
      <c r="AO260" s="14">
        <f>Szilv($AD$2,Eredmény!$H$3,AE260)</f>
        <v>0</v>
      </c>
      <c r="AP260" s="14">
        <f t="shared" si="349"/>
        <v>0</v>
      </c>
      <c r="AQ260" s="14">
        <f t="shared" si="350"/>
        <v>0</v>
      </c>
      <c r="AS260" s="14">
        <f>IF($AR$2=Alapadat!$P260,Alapadat!$Q260,0)</f>
        <v>0</v>
      </c>
      <c r="AT260" s="14">
        <f>IF($AR$2=Alapadat!$P260,Alapadat!$R260,0)</f>
        <v>0</v>
      </c>
      <c r="AU260" s="14">
        <f t="shared" si="351"/>
        <v>0</v>
      </c>
      <c r="AV260" s="14">
        <f t="shared" si="352"/>
        <v>0</v>
      </c>
      <c r="AW260" s="14">
        <f t="shared" si="353"/>
        <v>0</v>
      </c>
      <c r="AX260" s="14">
        <f t="shared" si="354"/>
        <v>0</v>
      </c>
      <c r="AY260" s="14">
        <f t="shared" si="355"/>
        <v>0</v>
      </c>
      <c r="AZ260" s="14">
        <f t="shared" si="356"/>
        <v>0</v>
      </c>
      <c r="BB260" s="56">
        <f t="shared" si="357"/>
        <v>0</v>
      </c>
      <c r="BC260" s="14">
        <f>Szilv($AR$2,Eredmény!$H$3,AS260)</f>
        <v>0</v>
      </c>
      <c r="BD260" s="14">
        <f t="shared" si="358"/>
        <v>0</v>
      </c>
      <c r="BE260" s="14">
        <f t="shared" si="359"/>
        <v>0</v>
      </c>
      <c r="BG260" s="14">
        <f>IF($BF$2=Alapadat!$P260,Alapadat!$Q260,0)</f>
        <v>0</v>
      </c>
      <c r="BH260" s="14">
        <f>IF($BF$2=Alapadat!$P260,Alapadat!$R260,0)</f>
        <v>0</v>
      </c>
      <c r="BI260" s="14">
        <f t="shared" si="360"/>
        <v>0</v>
      </c>
      <c r="BJ260" s="14">
        <f t="shared" si="361"/>
        <v>0</v>
      </c>
      <c r="BK260" s="14">
        <f t="shared" si="362"/>
        <v>0</v>
      </c>
      <c r="BL260" s="14">
        <f t="shared" si="363"/>
        <v>0</v>
      </c>
      <c r="BM260" s="14">
        <f t="shared" si="364"/>
        <v>0</v>
      </c>
      <c r="BN260" s="14">
        <f t="shared" si="365"/>
        <v>0</v>
      </c>
      <c r="BP260" s="56">
        <f t="shared" si="366"/>
        <v>0</v>
      </c>
      <c r="BQ260" s="14">
        <f>Szilv($BF$2,Eredmény!$H$3,BG260)</f>
        <v>0</v>
      </c>
      <c r="BR260" s="14">
        <f t="shared" si="367"/>
        <v>0</v>
      </c>
      <c r="BS260" s="14">
        <f t="shared" si="368"/>
        <v>0</v>
      </c>
      <c r="BV260" s="14">
        <f>IF($BU$2=Alapadat!$P260,Alapadat!$Q260,0)</f>
        <v>0</v>
      </c>
      <c r="BW260" s="14">
        <f>IF($BU$2=Alapadat!$P260,Alapadat!$R260,0)</f>
        <v>0</v>
      </c>
      <c r="BX260" s="14">
        <f t="shared" si="369"/>
        <v>0</v>
      </c>
      <c r="BY260" s="14">
        <f t="shared" si="370"/>
        <v>0</v>
      </c>
      <c r="BZ260" s="14">
        <f t="shared" si="371"/>
        <v>0</v>
      </c>
      <c r="CA260" s="14">
        <f t="shared" si="372"/>
        <v>0</v>
      </c>
      <c r="CB260" s="14">
        <f t="shared" si="373"/>
        <v>0</v>
      </c>
      <c r="CC260" s="14">
        <f t="shared" si="374"/>
        <v>0</v>
      </c>
      <c r="CE260" s="56">
        <f t="shared" si="375"/>
        <v>0</v>
      </c>
      <c r="CF260" s="14">
        <f>Szilv($BU$2,Eredmény!$H$3,BV260)</f>
        <v>0</v>
      </c>
      <c r="CG260" s="14">
        <f t="shared" si="376"/>
        <v>0</v>
      </c>
      <c r="CH260" s="14">
        <f t="shared" si="377"/>
        <v>0</v>
      </c>
      <c r="CK260" s="14">
        <f>IF($CJ$2=Alapadat!$P260,Alapadat!$Q260,0)</f>
        <v>0</v>
      </c>
      <c r="CL260" s="14">
        <f>IF($CJ$2=Alapadat!$P260,Alapadat!$R260,0)</f>
        <v>0</v>
      </c>
      <c r="CM260" s="14">
        <f t="shared" si="378"/>
        <v>0</v>
      </c>
      <c r="CN260" s="14">
        <f t="shared" si="379"/>
        <v>0</v>
      </c>
      <c r="CO260" s="14">
        <f t="shared" si="380"/>
        <v>0</v>
      </c>
      <c r="CP260" s="14">
        <f t="shared" si="381"/>
        <v>0</v>
      </c>
      <c r="CQ260" s="14">
        <f t="shared" si="382"/>
        <v>0</v>
      </c>
      <c r="CR260" s="14">
        <f t="shared" si="383"/>
        <v>0</v>
      </c>
      <c r="CT260" s="56">
        <f t="shared" si="384"/>
        <v>0</v>
      </c>
      <c r="CU260" s="14">
        <f>Szilv($CJ$2,Eredmény!$H$3,CK260)</f>
        <v>0</v>
      </c>
      <c r="CV260" s="14">
        <f t="shared" si="385"/>
        <v>0</v>
      </c>
      <c r="CW260" s="14">
        <f t="shared" si="386"/>
        <v>0</v>
      </c>
      <c r="CZ260" s="14">
        <f>IF($CY$2=Alapadat!$P260,Alapadat!$Q260,0)</f>
        <v>0</v>
      </c>
      <c r="DA260" s="14">
        <f>IF($CY$2=Alapadat!$P260,Alapadat!$R260,0)</f>
        <v>0</v>
      </c>
      <c r="DB260" s="14">
        <f t="shared" si="387"/>
        <v>0</v>
      </c>
      <c r="DC260" s="14">
        <f t="shared" si="388"/>
        <v>0</v>
      </c>
      <c r="DD260" s="14">
        <f t="shared" si="389"/>
        <v>0</v>
      </c>
      <c r="DE260" s="14">
        <f t="shared" si="390"/>
        <v>0</v>
      </c>
      <c r="DF260" s="14">
        <f t="shared" si="391"/>
        <v>0</v>
      </c>
      <c r="DG260" s="14">
        <f t="shared" si="392"/>
        <v>0</v>
      </c>
      <c r="DI260" s="56">
        <f t="shared" si="393"/>
        <v>0</v>
      </c>
      <c r="DJ260" s="14">
        <f>Szilv($CY$2,Eredmény!$H$3,CZ260)</f>
        <v>0</v>
      </c>
      <c r="DK260" s="14">
        <f t="shared" si="394"/>
        <v>0</v>
      </c>
      <c r="DL260" s="14">
        <f t="shared" si="395"/>
        <v>0</v>
      </c>
      <c r="DO260" s="14">
        <f>IF($DN$2=Alapadat!$P260,Alapadat!$Q260,0)</f>
        <v>0</v>
      </c>
      <c r="DP260" s="14">
        <f>IF($DN$2=Alapadat!$P260,Alapadat!$R260,0)</f>
        <v>0</v>
      </c>
      <c r="DQ260" s="14">
        <f t="shared" si="396"/>
        <v>0</v>
      </c>
      <c r="DR260" s="14">
        <f t="shared" si="397"/>
        <v>0</v>
      </c>
      <c r="DS260" s="14">
        <f t="shared" si="398"/>
        <v>0</v>
      </c>
      <c r="DT260" s="14">
        <f t="shared" si="399"/>
        <v>0</v>
      </c>
      <c r="DU260" s="14">
        <f t="shared" si="400"/>
        <v>0</v>
      </c>
      <c r="DV260" s="14">
        <f t="shared" si="401"/>
        <v>0</v>
      </c>
      <c r="DX260" s="56">
        <f t="shared" si="402"/>
        <v>0</v>
      </c>
      <c r="DY260" s="14">
        <f>Szilv($DN$2,Eredmény!$H$3,DO260)</f>
        <v>0</v>
      </c>
      <c r="DZ260" s="14">
        <f t="shared" si="403"/>
        <v>0</v>
      </c>
      <c r="EA260" s="14">
        <f t="shared" si="404"/>
        <v>0</v>
      </c>
    </row>
    <row r="261" spans="2:131">
      <c r="B261" s="14">
        <f>IF($A$2=Alapadat!$P261,Alapadat!$Q261,0)</f>
        <v>0</v>
      </c>
      <c r="C261" s="14">
        <f>IF($A$2=Alapadat!$P261,Alapadat!$R261,0)</f>
        <v>0</v>
      </c>
      <c r="D261" s="14">
        <f t="shared" si="325"/>
        <v>0</v>
      </c>
      <c r="E261" s="14">
        <f t="shared" si="326"/>
        <v>0</v>
      </c>
      <c r="F261" s="14">
        <f t="shared" si="327"/>
        <v>0</v>
      </c>
      <c r="G261" s="14">
        <f t="shared" si="328"/>
        <v>0</v>
      </c>
      <c r="H261" s="14">
        <f t="shared" si="329"/>
        <v>0</v>
      </c>
      <c r="I261" s="14">
        <f t="shared" si="330"/>
        <v>0</v>
      </c>
      <c r="L261" s="56">
        <f t="shared" si="331"/>
        <v>0</v>
      </c>
      <c r="M261" s="14">
        <f>Szilv($A$2,Eredmény!$H$3,B261)</f>
        <v>0</v>
      </c>
      <c r="N261" s="14">
        <f t="shared" si="332"/>
        <v>0</v>
      </c>
      <c r="O261" s="14">
        <f t="shared" si="333"/>
        <v>0</v>
      </c>
      <c r="Q261" s="14">
        <f>IF($P$2=Alapadat!$P261,Alapadat!$Q261,0)</f>
        <v>0</v>
      </c>
      <c r="R261" s="14">
        <f>IF($P$2=Alapadat!$P261,Alapadat!$R261,0)</f>
        <v>0</v>
      </c>
      <c r="S261" s="14">
        <f t="shared" si="334"/>
        <v>0</v>
      </c>
      <c r="T261" s="14">
        <f t="shared" si="335"/>
        <v>0</v>
      </c>
      <c r="U261" s="14">
        <f t="shared" si="336"/>
        <v>0</v>
      </c>
      <c r="V261" s="14">
        <f t="shared" si="337"/>
        <v>0</v>
      </c>
      <c r="W261" s="14">
        <f t="shared" si="338"/>
        <v>0</v>
      </c>
      <c r="X261" s="14">
        <f t="shared" si="339"/>
        <v>0</v>
      </c>
      <c r="Z261" s="56">
        <f t="shared" si="324"/>
        <v>0</v>
      </c>
      <c r="AA261" s="14">
        <f>Szilv($P$2,Eredmény!$H$3,Q261)</f>
        <v>0</v>
      </c>
      <c r="AB261" s="14">
        <f t="shared" si="340"/>
        <v>0</v>
      </c>
      <c r="AC261" s="14">
        <f t="shared" si="341"/>
        <v>0</v>
      </c>
      <c r="AE261" s="14">
        <f>IF($AD$2=Alapadat!$P261,Alapadat!$Q261,0)</f>
        <v>0</v>
      </c>
      <c r="AF261" s="14">
        <f>IF($AD$2=Alapadat!$P261,Alapadat!$R261,0)</f>
        <v>0</v>
      </c>
      <c r="AG261" s="14">
        <f t="shared" si="342"/>
        <v>0</v>
      </c>
      <c r="AH261" s="14">
        <f t="shared" si="343"/>
        <v>0</v>
      </c>
      <c r="AI261" s="14">
        <f t="shared" si="344"/>
        <v>0</v>
      </c>
      <c r="AJ261" s="14">
        <f t="shared" si="345"/>
        <v>0</v>
      </c>
      <c r="AK261" s="14">
        <f t="shared" si="346"/>
        <v>0</v>
      </c>
      <c r="AL261" s="14">
        <f t="shared" si="347"/>
        <v>0</v>
      </c>
      <c r="AN261" s="56">
        <f t="shared" si="348"/>
        <v>0</v>
      </c>
      <c r="AO261" s="14">
        <f>Szilv($AD$2,Eredmény!$H$3,AE261)</f>
        <v>0</v>
      </c>
      <c r="AP261" s="14">
        <f t="shared" si="349"/>
        <v>0</v>
      </c>
      <c r="AQ261" s="14">
        <f t="shared" si="350"/>
        <v>0</v>
      </c>
      <c r="AS261" s="14">
        <f>IF($AR$2=Alapadat!$P261,Alapadat!$Q261,0)</f>
        <v>0</v>
      </c>
      <c r="AT261" s="14">
        <f>IF($AR$2=Alapadat!$P261,Alapadat!$R261,0)</f>
        <v>0</v>
      </c>
      <c r="AU261" s="14">
        <f t="shared" si="351"/>
        <v>0</v>
      </c>
      <c r="AV261" s="14">
        <f t="shared" si="352"/>
        <v>0</v>
      </c>
      <c r="AW261" s="14">
        <f t="shared" si="353"/>
        <v>0</v>
      </c>
      <c r="AX261" s="14">
        <f t="shared" si="354"/>
        <v>0</v>
      </c>
      <c r="AY261" s="14">
        <f t="shared" si="355"/>
        <v>0</v>
      </c>
      <c r="AZ261" s="14">
        <f t="shared" si="356"/>
        <v>0</v>
      </c>
      <c r="BB261" s="56">
        <f t="shared" si="357"/>
        <v>0</v>
      </c>
      <c r="BC261" s="14">
        <f>Szilv($AR$2,Eredmény!$H$3,AS261)</f>
        <v>0</v>
      </c>
      <c r="BD261" s="14">
        <f t="shared" si="358"/>
        <v>0</v>
      </c>
      <c r="BE261" s="14">
        <f t="shared" si="359"/>
        <v>0</v>
      </c>
      <c r="BG261" s="14">
        <f>IF($BF$2=Alapadat!$P261,Alapadat!$Q261,0)</f>
        <v>0</v>
      </c>
      <c r="BH261" s="14">
        <f>IF($BF$2=Alapadat!$P261,Alapadat!$R261,0)</f>
        <v>0</v>
      </c>
      <c r="BI261" s="14">
        <f t="shared" si="360"/>
        <v>0</v>
      </c>
      <c r="BJ261" s="14">
        <f t="shared" si="361"/>
        <v>0</v>
      </c>
      <c r="BK261" s="14">
        <f t="shared" si="362"/>
        <v>0</v>
      </c>
      <c r="BL261" s="14">
        <f t="shared" si="363"/>
        <v>0</v>
      </c>
      <c r="BM261" s="14">
        <f t="shared" si="364"/>
        <v>0</v>
      </c>
      <c r="BN261" s="14">
        <f t="shared" si="365"/>
        <v>0</v>
      </c>
      <c r="BP261" s="56">
        <f t="shared" si="366"/>
        <v>0</v>
      </c>
      <c r="BQ261" s="14">
        <f>Szilv($BF$2,Eredmény!$H$3,BG261)</f>
        <v>0</v>
      </c>
      <c r="BR261" s="14">
        <f t="shared" si="367"/>
        <v>0</v>
      </c>
      <c r="BS261" s="14">
        <f t="shared" si="368"/>
        <v>0</v>
      </c>
      <c r="BV261" s="14">
        <f>IF($BU$2=Alapadat!$P261,Alapadat!$Q261,0)</f>
        <v>0</v>
      </c>
      <c r="BW261" s="14">
        <f>IF($BU$2=Alapadat!$P261,Alapadat!$R261,0)</f>
        <v>0</v>
      </c>
      <c r="BX261" s="14">
        <f t="shared" si="369"/>
        <v>0</v>
      </c>
      <c r="BY261" s="14">
        <f t="shared" si="370"/>
        <v>0</v>
      </c>
      <c r="BZ261" s="14">
        <f t="shared" si="371"/>
        <v>0</v>
      </c>
      <c r="CA261" s="14">
        <f t="shared" si="372"/>
        <v>0</v>
      </c>
      <c r="CB261" s="14">
        <f t="shared" si="373"/>
        <v>0</v>
      </c>
      <c r="CC261" s="14">
        <f t="shared" si="374"/>
        <v>0</v>
      </c>
      <c r="CE261" s="56">
        <f t="shared" si="375"/>
        <v>0</v>
      </c>
      <c r="CF261" s="14">
        <f>Szilv($BU$2,Eredmény!$H$3,BV261)</f>
        <v>0</v>
      </c>
      <c r="CG261" s="14">
        <f t="shared" si="376"/>
        <v>0</v>
      </c>
      <c r="CH261" s="14">
        <f t="shared" si="377"/>
        <v>0</v>
      </c>
      <c r="CK261" s="14">
        <f>IF($CJ$2=Alapadat!$P261,Alapadat!$Q261,0)</f>
        <v>0</v>
      </c>
      <c r="CL261" s="14">
        <f>IF($CJ$2=Alapadat!$P261,Alapadat!$R261,0)</f>
        <v>0</v>
      </c>
      <c r="CM261" s="14">
        <f t="shared" si="378"/>
        <v>0</v>
      </c>
      <c r="CN261" s="14">
        <f t="shared" si="379"/>
        <v>0</v>
      </c>
      <c r="CO261" s="14">
        <f t="shared" si="380"/>
        <v>0</v>
      </c>
      <c r="CP261" s="14">
        <f t="shared" si="381"/>
        <v>0</v>
      </c>
      <c r="CQ261" s="14">
        <f t="shared" si="382"/>
        <v>0</v>
      </c>
      <c r="CR261" s="14">
        <f t="shared" si="383"/>
        <v>0</v>
      </c>
      <c r="CT261" s="56">
        <f t="shared" si="384"/>
        <v>0</v>
      </c>
      <c r="CU261" s="14">
        <f>Szilv($CJ$2,Eredmény!$H$3,CK261)</f>
        <v>0</v>
      </c>
      <c r="CV261" s="14">
        <f t="shared" si="385"/>
        <v>0</v>
      </c>
      <c r="CW261" s="14">
        <f t="shared" si="386"/>
        <v>0</v>
      </c>
      <c r="CZ261" s="14">
        <f>IF($CY$2=Alapadat!$P261,Alapadat!$Q261,0)</f>
        <v>0</v>
      </c>
      <c r="DA261" s="14">
        <f>IF($CY$2=Alapadat!$P261,Alapadat!$R261,0)</f>
        <v>0</v>
      </c>
      <c r="DB261" s="14">
        <f t="shared" si="387"/>
        <v>0</v>
      </c>
      <c r="DC261" s="14">
        <f t="shared" si="388"/>
        <v>0</v>
      </c>
      <c r="DD261" s="14">
        <f t="shared" si="389"/>
        <v>0</v>
      </c>
      <c r="DE261" s="14">
        <f t="shared" si="390"/>
        <v>0</v>
      </c>
      <c r="DF261" s="14">
        <f t="shared" si="391"/>
        <v>0</v>
      </c>
      <c r="DG261" s="14">
        <f t="shared" si="392"/>
        <v>0</v>
      </c>
      <c r="DI261" s="56">
        <f t="shared" si="393"/>
        <v>0</v>
      </c>
      <c r="DJ261" s="14">
        <f>Szilv($CY$2,Eredmény!$H$3,CZ261)</f>
        <v>0</v>
      </c>
      <c r="DK261" s="14">
        <f t="shared" si="394"/>
        <v>0</v>
      </c>
      <c r="DL261" s="14">
        <f t="shared" si="395"/>
        <v>0</v>
      </c>
      <c r="DO261" s="14">
        <f>IF($DN$2=Alapadat!$P261,Alapadat!$Q261,0)</f>
        <v>0</v>
      </c>
      <c r="DP261" s="14">
        <f>IF($DN$2=Alapadat!$P261,Alapadat!$R261,0)</f>
        <v>0</v>
      </c>
      <c r="DQ261" s="14">
        <f t="shared" si="396"/>
        <v>0</v>
      </c>
      <c r="DR261" s="14">
        <f t="shared" si="397"/>
        <v>0</v>
      </c>
      <c r="DS261" s="14">
        <f t="shared" si="398"/>
        <v>0</v>
      </c>
      <c r="DT261" s="14">
        <f t="shared" si="399"/>
        <v>0</v>
      </c>
      <c r="DU261" s="14">
        <f t="shared" si="400"/>
        <v>0</v>
      </c>
      <c r="DV261" s="14">
        <f t="shared" si="401"/>
        <v>0</v>
      </c>
      <c r="DX261" s="56">
        <f t="shared" si="402"/>
        <v>0</v>
      </c>
      <c r="DY261" s="14">
        <f>Szilv($DN$2,Eredmény!$H$3,DO261)</f>
        <v>0</v>
      </c>
      <c r="DZ261" s="14">
        <f t="shared" si="403"/>
        <v>0</v>
      </c>
      <c r="EA261" s="14">
        <f t="shared" si="404"/>
        <v>0</v>
      </c>
    </row>
    <row r="262" spans="2:131">
      <c r="B262" s="14">
        <f>IF($A$2=Alapadat!$P262,Alapadat!$Q262,0)</f>
        <v>0</v>
      </c>
      <c r="C262" s="14">
        <f>IF($A$2=Alapadat!$P262,Alapadat!$R262,0)</f>
        <v>0</v>
      </c>
      <c r="D262" s="14">
        <f t="shared" si="325"/>
        <v>0</v>
      </c>
      <c r="E262" s="14">
        <f t="shared" si="326"/>
        <v>0</v>
      </c>
      <c r="F262" s="14">
        <f t="shared" si="327"/>
        <v>0</v>
      </c>
      <c r="G262" s="14">
        <f t="shared" si="328"/>
        <v>0</v>
      </c>
      <c r="H262" s="14">
        <f t="shared" si="329"/>
        <v>0</v>
      </c>
      <c r="I262" s="14">
        <f t="shared" si="330"/>
        <v>0</v>
      </c>
      <c r="L262" s="56">
        <f t="shared" si="331"/>
        <v>0</v>
      </c>
      <c r="M262" s="14">
        <f>Szilv($A$2,Eredmény!$H$3,B262)</f>
        <v>0</v>
      </c>
      <c r="N262" s="14">
        <f t="shared" si="332"/>
        <v>0</v>
      </c>
      <c r="O262" s="14">
        <f t="shared" si="333"/>
        <v>0</v>
      </c>
      <c r="Q262" s="14">
        <f>IF($P$2=Alapadat!$P262,Alapadat!$Q262,0)</f>
        <v>0</v>
      </c>
      <c r="R262" s="14">
        <f>IF($P$2=Alapadat!$P262,Alapadat!$R262,0)</f>
        <v>0</v>
      </c>
      <c r="S262" s="14">
        <f t="shared" si="334"/>
        <v>0</v>
      </c>
      <c r="T262" s="14">
        <f t="shared" si="335"/>
        <v>0</v>
      </c>
      <c r="U262" s="14">
        <f t="shared" si="336"/>
        <v>0</v>
      </c>
      <c r="V262" s="14">
        <f t="shared" si="337"/>
        <v>0</v>
      </c>
      <c r="W262" s="14">
        <f t="shared" si="338"/>
        <v>0</v>
      </c>
      <c r="X262" s="14">
        <f t="shared" si="339"/>
        <v>0</v>
      </c>
      <c r="Z262" s="56">
        <f t="shared" si="324"/>
        <v>0</v>
      </c>
      <c r="AA262" s="14">
        <f>Szilv($P$2,Eredmény!$H$3,Q262)</f>
        <v>0</v>
      </c>
      <c r="AB262" s="14">
        <f t="shared" si="340"/>
        <v>0</v>
      </c>
      <c r="AC262" s="14">
        <f t="shared" si="341"/>
        <v>0</v>
      </c>
      <c r="AE262" s="14">
        <f>IF($AD$2=Alapadat!$P262,Alapadat!$Q262,0)</f>
        <v>0</v>
      </c>
      <c r="AF262" s="14">
        <f>IF($AD$2=Alapadat!$P262,Alapadat!$R262,0)</f>
        <v>0</v>
      </c>
      <c r="AG262" s="14">
        <f t="shared" si="342"/>
        <v>0</v>
      </c>
      <c r="AH262" s="14">
        <f t="shared" si="343"/>
        <v>0</v>
      </c>
      <c r="AI262" s="14">
        <f t="shared" si="344"/>
        <v>0</v>
      </c>
      <c r="AJ262" s="14">
        <f t="shared" si="345"/>
        <v>0</v>
      </c>
      <c r="AK262" s="14">
        <f t="shared" si="346"/>
        <v>0</v>
      </c>
      <c r="AL262" s="14">
        <f t="shared" si="347"/>
        <v>0</v>
      </c>
      <c r="AN262" s="56">
        <f t="shared" si="348"/>
        <v>0</v>
      </c>
      <c r="AO262" s="14">
        <f>Szilv($AD$2,Eredmény!$H$3,AE262)</f>
        <v>0</v>
      </c>
      <c r="AP262" s="14">
        <f t="shared" si="349"/>
        <v>0</v>
      </c>
      <c r="AQ262" s="14">
        <f t="shared" si="350"/>
        <v>0</v>
      </c>
      <c r="AS262" s="14">
        <f>IF($AR$2=Alapadat!$P262,Alapadat!$Q262,0)</f>
        <v>0</v>
      </c>
      <c r="AT262" s="14">
        <f>IF($AR$2=Alapadat!$P262,Alapadat!$R262,0)</f>
        <v>0</v>
      </c>
      <c r="AU262" s="14">
        <f t="shared" si="351"/>
        <v>0</v>
      </c>
      <c r="AV262" s="14">
        <f t="shared" si="352"/>
        <v>0</v>
      </c>
      <c r="AW262" s="14">
        <f t="shared" si="353"/>
        <v>0</v>
      </c>
      <c r="AX262" s="14">
        <f t="shared" si="354"/>
        <v>0</v>
      </c>
      <c r="AY262" s="14">
        <f t="shared" si="355"/>
        <v>0</v>
      </c>
      <c r="AZ262" s="14">
        <f t="shared" si="356"/>
        <v>0</v>
      </c>
      <c r="BB262" s="56">
        <f t="shared" si="357"/>
        <v>0</v>
      </c>
      <c r="BC262" s="14">
        <f>Szilv($AR$2,Eredmény!$H$3,AS262)</f>
        <v>0</v>
      </c>
      <c r="BD262" s="14">
        <f t="shared" si="358"/>
        <v>0</v>
      </c>
      <c r="BE262" s="14">
        <f t="shared" si="359"/>
        <v>0</v>
      </c>
      <c r="BG262" s="14">
        <f>IF($BF$2=Alapadat!$P262,Alapadat!$Q262,0)</f>
        <v>0</v>
      </c>
      <c r="BH262" s="14">
        <f>IF($BF$2=Alapadat!$P262,Alapadat!$R262,0)</f>
        <v>0</v>
      </c>
      <c r="BI262" s="14">
        <f t="shared" si="360"/>
        <v>0</v>
      </c>
      <c r="BJ262" s="14">
        <f t="shared" si="361"/>
        <v>0</v>
      </c>
      <c r="BK262" s="14">
        <f t="shared" si="362"/>
        <v>0</v>
      </c>
      <c r="BL262" s="14">
        <f t="shared" si="363"/>
        <v>0</v>
      </c>
      <c r="BM262" s="14">
        <f t="shared" si="364"/>
        <v>0</v>
      </c>
      <c r="BN262" s="14">
        <f t="shared" si="365"/>
        <v>0</v>
      </c>
      <c r="BP262" s="56">
        <f t="shared" si="366"/>
        <v>0</v>
      </c>
      <c r="BQ262" s="14">
        <f>Szilv($BF$2,Eredmény!$H$3,BG262)</f>
        <v>0</v>
      </c>
      <c r="BR262" s="14">
        <f t="shared" si="367"/>
        <v>0</v>
      </c>
      <c r="BS262" s="14">
        <f t="shared" si="368"/>
        <v>0</v>
      </c>
      <c r="BV262" s="14">
        <f>IF($BU$2=Alapadat!$P262,Alapadat!$Q262,0)</f>
        <v>0</v>
      </c>
      <c r="BW262" s="14">
        <f>IF($BU$2=Alapadat!$P262,Alapadat!$R262,0)</f>
        <v>0</v>
      </c>
      <c r="BX262" s="14">
        <f t="shared" si="369"/>
        <v>0</v>
      </c>
      <c r="BY262" s="14">
        <f t="shared" si="370"/>
        <v>0</v>
      </c>
      <c r="BZ262" s="14">
        <f t="shared" si="371"/>
        <v>0</v>
      </c>
      <c r="CA262" s="14">
        <f t="shared" si="372"/>
        <v>0</v>
      </c>
      <c r="CB262" s="14">
        <f t="shared" si="373"/>
        <v>0</v>
      </c>
      <c r="CC262" s="14">
        <f t="shared" si="374"/>
        <v>0</v>
      </c>
      <c r="CE262" s="56">
        <f t="shared" si="375"/>
        <v>0</v>
      </c>
      <c r="CF262" s="14">
        <f>Szilv($BU$2,Eredmény!$H$3,BV262)</f>
        <v>0</v>
      </c>
      <c r="CG262" s="14">
        <f t="shared" si="376"/>
        <v>0</v>
      </c>
      <c r="CH262" s="14">
        <f t="shared" si="377"/>
        <v>0</v>
      </c>
      <c r="CK262" s="14">
        <f>IF($CJ$2=Alapadat!$P262,Alapadat!$Q262,0)</f>
        <v>0</v>
      </c>
      <c r="CL262" s="14">
        <f>IF($CJ$2=Alapadat!$P262,Alapadat!$R262,0)</f>
        <v>0</v>
      </c>
      <c r="CM262" s="14">
        <f t="shared" si="378"/>
        <v>0</v>
      </c>
      <c r="CN262" s="14">
        <f t="shared" si="379"/>
        <v>0</v>
      </c>
      <c r="CO262" s="14">
        <f t="shared" si="380"/>
        <v>0</v>
      </c>
      <c r="CP262" s="14">
        <f t="shared" si="381"/>
        <v>0</v>
      </c>
      <c r="CQ262" s="14">
        <f t="shared" si="382"/>
        <v>0</v>
      </c>
      <c r="CR262" s="14">
        <f t="shared" si="383"/>
        <v>0</v>
      </c>
      <c r="CT262" s="56">
        <f t="shared" si="384"/>
        <v>0</v>
      </c>
      <c r="CU262" s="14">
        <f>Szilv($CJ$2,Eredmény!$H$3,CK262)</f>
        <v>0</v>
      </c>
      <c r="CV262" s="14">
        <f t="shared" si="385"/>
        <v>0</v>
      </c>
      <c r="CW262" s="14">
        <f t="shared" si="386"/>
        <v>0</v>
      </c>
      <c r="CZ262" s="14">
        <f>IF($CY$2=Alapadat!$P262,Alapadat!$Q262,0)</f>
        <v>0</v>
      </c>
      <c r="DA262" s="14">
        <f>IF($CY$2=Alapadat!$P262,Alapadat!$R262,0)</f>
        <v>0</v>
      </c>
      <c r="DB262" s="14">
        <f t="shared" si="387"/>
        <v>0</v>
      </c>
      <c r="DC262" s="14">
        <f t="shared" si="388"/>
        <v>0</v>
      </c>
      <c r="DD262" s="14">
        <f t="shared" si="389"/>
        <v>0</v>
      </c>
      <c r="DE262" s="14">
        <f t="shared" si="390"/>
        <v>0</v>
      </c>
      <c r="DF262" s="14">
        <f t="shared" si="391"/>
        <v>0</v>
      </c>
      <c r="DG262" s="14">
        <f t="shared" si="392"/>
        <v>0</v>
      </c>
      <c r="DI262" s="56">
        <f t="shared" si="393"/>
        <v>0</v>
      </c>
      <c r="DJ262" s="14">
        <f>Szilv($CY$2,Eredmény!$H$3,CZ262)</f>
        <v>0</v>
      </c>
      <c r="DK262" s="14">
        <f t="shared" si="394"/>
        <v>0</v>
      </c>
      <c r="DL262" s="14">
        <f t="shared" si="395"/>
        <v>0</v>
      </c>
      <c r="DO262" s="14">
        <f>IF($DN$2=Alapadat!$P262,Alapadat!$Q262,0)</f>
        <v>0</v>
      </c>
      <c r="DP262" s="14">
        <f>IF($DN$2=Alapadat!$P262,Alapadat!$R262,0)</f>
        <v>0</v>
      </c>
      <c r="DQ262" s="14">
        <f t="shared" si="396"/>
        <v>0</v>
      </c>
      <c r="DR262" s="14">
        <f t="shared" si="397"/>
        <v>0</v>
      </c>
      <c r="DS262" s="14">
        <f t="shared" si="398"/>
        <v>0</v>
      </c>
      <c r="DT262" s="14">
        <f t="shared" si="399"/>
        <v>0</v>
      </c>
      <c r="DU262" s="14">
        <f t="shared" si="400"/>
        <v>0</v>
      </c>
      <c r="DV262" s="14">
        <f t="shared" si="401"/>
        <v>0</v>
      </c>
      <c r="DX262" s="56">
        <f t="shared" si="402"/>
        <v>0</v>
      </c>
      <c r="DY262" s="14">
        <f>Szilv($DN$2,Eredmény!$H$3,DO262)</f>
        <v>0</v>
      </c>
      <c r="DZ262" s="14">
        <f t="shared" si="403"/>
        <v>0</v>
      </c>
      <c r="EA262" s="14">
        <f t="shared" si="404"/>
        <v>0</v>
      </c>
    </row>
    <row r="263" spans="2:131">
      <c r="B263" s="14">
        <f>IF($A$2=Alapadat!$P263,Alapadat!$Q263,0)</f>
        <v>0</v>
      </c>
      <c r="C263" s="14">
        <f>IF($A$2=Alapadat!$P263,Alapadat!$R263,0)</f>
        <v>0</v>
      </c>
      <c r="D263" s="14">
        <f t="shared" si="325"/>
        <v>0</v>
      </c>
      <c r="E263" s="14">
        <f t="shared" si="326"/>
        <v>0</v>
      </c>
      <c r="F263" s="14">
        <f t="shared" si="327"/>
        <v>0</v>
      </c>
      <c r="G263" s="14">
        <f t="shared" si="328"/>
        <v>0</v>
      </c>
      <c r="H263" s="14">
        <f t="shared" si="329"/>
        <v>0</v>
      </c>
      <c r="I263" s="14">
        <f t="shared" si="330"/>
        <v>0</v>
      </c>
      <c r="L263" s="56">
        <f t="shared" si="331"/>
        <v>0</v>
      </c>
      <c r="M263" s="14">
        <f>Szilv($A$2,Eredmény!$H$3,B263)</f>
        <v>0</v>
      </c>
      <c r="N263" s="14">
        <f t="shared" si="332"/>
        <v>0</v>
      </c>
      <c r="O263" s="14">
        <f t="shared" si="333"/>
        <v>0</v>
      </c>
      <c r="Q263" s="14">
        <f>IF($P$2=Alapadat!$P263,Alapadat!$Q263,0)</f>
        <v>0</v>
      </c>
      <c r="R263" s="14">
        <f>IF($P$2=Alapadat!$P263,Alapadat!$R263,0)</f>
        <v>0</v>
      </c>
      <c r="S263" s="14">
        <f t="shared" si="334"/>
        <v>0</v>
      </c>
      <c r="T263" s="14">
        <f t="shared" si="335"/>
        <v>0</v>
      </c>
      <c r="U263" s="14">
        <f t="shared" si="336"/>
        <v>0</v>
      </c>
      <c r="V263" s="14">
        <f t="shared" si="337"/>
        <v>0</v>
      </c>
      <c r="W263" s="14">
        <f t="shared" si="338"/>
        <v>0</v>
      </c>
      <c r="X263" s="14">
        <f t="shared" si="339"/>
        <v>0</v>
      </c>
      <c r="Z263" s="56">
        <f t="shared" si="324"/>
        <v>0</v>
      </c>
      <c r="AA263" s="14">
        <f>Szilv($P$2,Eredmény!$H$3,Q263)</f>
        <v>0</v>
      </c>
      <c r="AB263" s="14">
        <f t="shared" si="340"/>
        <v>0</v>
      </c>
      <c r="AC263" s="14">
        <f t="shared" si="341"/>
        <v>0</v>
      </c>
      <c r="AE263" s="14">
        <f>IF($AD$2=Alapadat!$P263,Alapadat!$Q263,0)</f>
        <v>0</v>
      </c>
      <c r="AF263" s="14">
        <f>IF($AD$2=Alapadat!$P263,Alapadat!$R263,0)</f>
        <v>0</v>
      </c>
      <c r="AG263" s="14">
        <f t="shared" si="342"/>
        <v>0</v>
      </c>
      <c r="AH263" s="14">
        <f t="shared" si="343"/>
        <v>0</v>
      </c>
      <c r="AI263" s="14">
        <f t="shared" si="344"/>
        <v>0</v>
      </c>
      <c r="AJ263" s="14">
        <f t="shared" si="345"/>
        <v>0</v>
      </c>
      <c r="AK263" s="14">
        <f t="shared" si="346"/>
        <v>0</v>
      </c>
      <c r="AL263" s="14">
        <f t="shared" si="347"/>
        <v>0</v>
      </c>
      <c r="AN263" s="56">
        <f t="shared" si="348"/>
        <v>0</v>
      </c>
      <c r="AO263" s="14">
        <f>Szilv($AD$2,Eredmény!$H$3,AE263)</f>
        <v>0</v>
      </c>
      <c r="AP263" s="14">
        <f t="shared" si="349"/>
        <v>0</v>
      </c>
      <c r="AQ263" s="14">
        <f t="shared" si="350"/>
        <v>0</v>
      </c>
      <c r="AS263" s="14">
        <f>IF($AR$2=Alapadat!$P263,Alapadat!$Q263,0)</f>
        <v>0</v>
      </c>
      <c r="AT263" s="14">
        <f>IF($AR$2=Alapadat!$P263,Alapadat!$R263,0)</f>
        <v>0</v>
      </c>
      <c r="AU263" s="14">
        <f t="shared" si="351"/>
        <v>0</v>
      </c>
      <c r="AV263" s="14">
        <f t="shared" si="352"/>
        <v>0</v>
      </c>
      <c r="AW263" s="14">
        <f t="shared" si="353"/>
        <v>0</v>
      </c>
      <c r="AX263" s="14">
        <f t="shared" si="354"/>
        <v>0</v>
      </c>
      <c r="AY263" s="14">
        <f t="shared" si="355"/>
        <v>0</v>
      </c>
      <c r="AZ263" s="14">
        <f t="shared" si="356"/>
        <v>0</v>
      </c>
      <c r="BB263" s="56">
        <f t="shared" si="357"/>
        <v>0</v>
      </c>
      <c r="BC263" s="14">
        <f>Szilv($AR$2,Eredmény!$H$3,AS263)</f>
        <v>0</v>
      </c>
      <c r="BD263" s="14">
        <f t="shared" si="358"/>
        <v>0</v>
      </c>
      <c r="BE263" s="14">
        <f t="shared" si="359"/>
        <v>0</v>
      </c>
      <c r="BG263" s="14">
        <f>IF($BF$2=Alapadat!$P263,Alapadat!$Q263,0)</f>
        <v>0</v>
      </c>
      <c r="BH263" s="14">
        <f>IF($BF$2=Alapadat!$P263,Alapadat!$R263,0)</f>
        <v>0</v>
      </c>
      <c r="BI263" s="14">
        <f t="shared" si="360"/>
        <v>0</v>
      </c>
      <c r="BJ263" s="14">
        <f t="shared" si="361"/>
        <v>0</v>
      </c>
      <c r="BK263" s="14">
        <f t="shared" si="362"/>
        <v>0</v>
      </c>
      <c r="BL263" s="14">
        <f t="shared" si="363"/>
        <v>0</v>
      </c>
      <c r="BM263" s="14">
        <f t="shared" si="364"/>
        <v>0</v>
      </c>
      <c r="BN263" s="14">
        <f t="shared" si="365"/>
        <v>0</v>
      </c>
      <c r="BP263" s="56">
        <f t="shared" si="366"/>
        <v>0</v>
      </c>
      <c r="BQ263" s="14">
        <f>Szilv($BF$2,Eredmény!$H$3,BG263)</f>
        <v>0</v>
      </c>
      <c r="BR263" s="14">
        <f t="shared" si="367"/>
        <v>0</v>
      </c>
      <c r="BS263" s="14">
        <f t="shared" si="368"/>
        <v>0</v>
      </c>
      <c r="BV263" s="14">
        <f>IF($BU$2=Alapadat!$P263,Alapadat!$Q263,0)</f>
        <v>0</v>
      </c>
      <c r="BW263" s="14">
        <f>IF($BU$2=Alapadat!$P263,Alapadat!$R263,0)</f>
        <v>0</v>
      </c>
      <c r="BX263" s="14">
        <f t="shared" si="369"/>
        <v>0</v>
      </c>
      <c r="BY263" s="14">
        <f t="shared" si="370"/>
        <v>0</v>
      </c>
      <c r="BZ263" s="14">
        <f t="shared" si="371"/>
        <v>0</v>
      </c>
      <c r="CA263" s="14">
        <f t="shared" si="372"/>
        <v>0</v>
      </c>
      <c r="CB263" s="14">
        <f t="shared" si="373"/>
        <v>0</v>
      </c>
      <c r="CC263" s="14">
        <f t="shared" si="374"/>
        <v>0</v>
      </c>
      <c r="CE263" s="56">
        <f t="shared" si="375"/>
        <v>0</v>
      </c>
      <c r="CF263" s="14">
        <f>Szilv($BU$2,Eredmény!$H$3,BV263)</f>
        <v>0</v>
      </c>
      <c r="CG263" s="14">
        <f t="shared" si="376"/>
        <v>0</v>
      </c>
      <c r="CH263" s="14">
        <f t="shared" si="377"/>
        <v>0</v>
      </c>
      <c r="CK263" s="14">
        <f>IF($CJ$2=Alapadat!$P263,Alapadat!$Q263,0)</f>
        <v>0</v>
      </c>
      <c r="CL263" s="14">
        <f>IF($CJ$2=Alapadat!$P263,Alapadat!$R263,0)</f>
        <v>0</v>
      </c>
      <c r="CM263" s="14">
        <f t="shared" si="378"/>
        <v>0</v>
      </c>
      <c r="CN263" s="14">
        <f t="shared" si="379"/>
        <v>0</v>
      </c>
      <c r="CO263" s="14">
        <f t="shared" si="380"/>
        <v>0</v>
      </c>
      <c r="CP263" s="14">
        <f t="shared" si="381"/>
        <v>0</v>
      </c>
      <c r="CQ263" s="14">
        <f t="shared" si="382"/>
        <v>0</v>
      </c>
      <c r="CR263" s="14">
        <f t="shared" si="383"/>
        <v>0</v>
      </c>
      <c r="CT263" s="56">
        <f t="shared" si="384"/>
        <v>0</v>
      </c>
      <c r="CU263" s="14">
        <f>Szilv($CJ$2,Eredmény!$H$3,CK263)</f>
        <v>0</v>
      </c>
      <c r="CV263" s="14">
        <f t="shared" si="385"/>
        <v>0</v>
      </c>
      <c r="CW263" s="14">
        <f t="shared" si="386"/>
        <v>0</v>
      </c>
      <c r="CZ263" s="14">
        <f>IF($CY$2=Alapadat!$P263,Alapadat!$Q263,0)</f>
        <v>0</v>
      </c>
      <c r="DA263" s="14">
        <f>IF($CY$2=Alapadat!$P263,Alapadat!$R263,0)</f>
        <v>0</v>
      </c>
      <c r="DB263" s="14">
        <f t="shared" si="387"/>
        <v>0</v>
      </c>
      <c r="DC263" s="14">
        <f t="shared" si="388"/>
        <v>0</v>
      </c>
      <c r="DD263" s="14">
        <f t="shared" si="389"/>
        <v>0</v>
      </c>
      <c r="DE263" s="14">
        <f t="shared" si="390"/>
        <v>0</v>
      </c>
      <c r="DF263" s="14">
        <f t="shared" si="391"/>
        <v>0</v>
      </c>
      <c r="DG263" s="14">
        <f t="shared" si="392"/>
        <v>0</v>
      </c>
      <c r="DI263" s="56">
        <f t="shared" si="393"/>
        <v>0</v>
      </c>
      <c r="DJ263" s="14">
        <f>Szilv($CY$2,Eredmény!$H$3,CZ263)</f>
        <v>0</v>
      </c>
      <c r="DK263" s="14">
        <f t="shared" si="394"/>
        <v>0</v>
      </c>
      <c r="DL263" s="14">
        <f t="shared" si="395"/>
        <v>0</v>
      </c>
      <c r="DO263" s="14">
        <f>IF($DN$2=Alapadat!$P263,Alapadat!$Q263,0)</f>
        <v>0</v>
      </c>
      <c r="DP263" s="14">
        <f>IF($DN$2=Alapadat!$P263,Alapadat!$R263,0)</f>
        <v>0</v>
      </c>
      <c r="DQ263" s="14">
        <f t="shared" si="396"/>
        <v>0</v>
      </c>
      <c r="DR263" s="14">
        <f t="shared" si="397"/>
        <v>0</v>
      </c>
      <c r="DS263" s="14">
        <f t="shared" si="398"/>
        <v>0</v>
      </c>
      <c r="DT263" s="14">
        <f t="shared" si="399"/>
        <v>0</v>
      </c>
      <c r="DU263" s="14">
        <f t="shared" si="400"/>
        <v>0</v>
      </c>
      <c r="DV263" s="14">
        <f t="shared" si="401"/>
        <v>0</v>
      </c>
      <c r="DX263" s="56">
        <f t="shared" si="402"/>
        <v>0</v>
      </c>
      <c r="DY263" s="14">
        <f>Szilv($DN$2,Eredmény!$H$3,DO263)</f>
        <v>0</v>
      </c>
      <c r="DZ263" s="14">
        <f t="shared" si="403"/>
        <v>0</v>
      </c>
      <c r="EA263" s="14">
        <f t="shared" si="404"/>
        <v>0</v>
      </c>
    </row>
    <row r="264" spans="2:131">
      <c r="B264" s="14">
        <f>IF($A$2=Alapadat!$P264,Alapadat!$Q264,0)</f>
        <v>0</v>
      </c>
      <c r="C264" s="14">
        <f>IF($A$2=Alapadat!$P264,Alapadat!$R264,0)</f>
        <v>0</v>
      </c>
      <c r="D264" s="14">
        <f t="shared" si="325"/>
        <v>0</v>
      </c>
      <c r="E264" s="14">
        <f t="shared" si="326"/>
        <v>0</v>
      </c>
      <c r="F264" s="14">
        <f t="shared" si="327"/>
        <v>0</v>
      </c>
      <c r="G264" s="14">
        <f t="shared" si="328"/>
        <v>0</v>
      </c>
      <c r="H264" s="14">
        <f t="shared" si="329"/>
        <v>0</v>
      </c>
      <c r="I264" s="14">
        <f t="shared" si="330"/>
        <v>0</v>
      </c>
      <c r="L264" s="56">
        <f t="shared" si="331"/>
        <v>0</v>
      </c>
      <c r="M264" s="14">
        <f>Szilv($A$2,Eredmény!$H$3,B264)</f>
        <v>0</v>
      </c>
      <c r="N264" s="14">
        <f t="shared" si="332"/>
        <v>0</v>
      </c>
      <c r="O264" s="14">
        <f t="shared" si="333"/>
        <v>0</v>
      </c>
      <c r="Q264" s="14">
        <f>IF($P$2=Alapadat!$P264,Alapadat!$Q264,0)</f>
        <v>0</v>
      </c>
      <c r="R264" s="14">
        <f>IF($P$2=Alapadat!$P264,Alapadat!$R264,0)</f>
        <v>0</v>
      </c>
      <c r="S264" s="14">
        <f t="shared" si="334"/>
        <v>0</v>
      </c>
      <c r="T264" s="14">
        <f t="shared" si="335"/>
        <v>0</v>
      </c>
      <c r="U264" s="14">
        <f t="shared" si="336"/>
        <v>0</v>
      </c>
      <c r="V264" s="14">
        <f t="shared" si="337"/>
        <v>0</v>
      </c>
      <c r="W264" s="14">
        <f t="shared" si="338"/>
        <v>0</v>
      </c>
      <c r="X264" s="14">
        <f t="shared" si="339"/>
        <v>0</v>
      </c>
      <c r="Z264" s="56">
        <f t="shared" si="324"/>
        <v>0</v>
      </c>
      <c r="AA264" s="14">
        <f>Szilv($P$2,Eredmény!$H$3,Q264)</f>
        <v>0</v>
      </c>
      <c r="AB264" s="14">
        <f t="shared" si="340"/>
        <v>0</v>
      </c>
      <c r="AC264" s="14">
        <f t="shared" si="341"/>
        <v>0</v>
      </c>
      <c r="AE264" s="14">
        <f>IF($AD$2=Alapadat!$P264,Alapadat!$Q264,0)</f>
        <v>0</v>
      </c>
      <c r="AF264" s="14">
        <f>IF($AD$2=Alapadat!$P264,Alapadat!$R264,0)</f>
        <v>0</v>
      </c>
      <c r="AG264" s="14">
        <f t="shared" si="342"/>
        <v>0</v>
      </c>
      <c r="AH264" s="14">
        <f t="shared" si="343"/>
        <v>0</v>
      </c>
      <c r="AI264" s="14">
        <f t="shared" si="344"/>
        <v>0</v>
      </c>
      <c r="AJ264" s="14">
        <f t="shared" si="345"/>
        <v>0</v>
      </c>
      <c r="AK264" s="14">
        <f t="shared" si="346"/>
        <v>0</v>
      </c>
      <c r="AL264" s="14">
        <f t="shared" si="347"/>
        <v>0</v>
      </c>
      <c r="AN264" s="56">
        <f t="shared" si="348"/>
        <v>0</v>
      </c>
      <c r="AO264" s="14">
        <f>Szilv($AD$2,Eredmény!$H$3,AE264)</f>
        <v>0</v>
      </c>
      <c r="AP264" s="14">
        <f t="shared" si="349"/>
        <v>0</v>
      </c>
      <c r="AQ264" s="14">
        <f t="shared" si="350"/>
        <v>0</v>
      </c>
      <c r="AS264" s="14">
        <f>IF($AR$2=Alapadat!$P264,Alapadat!$Q264,0)</f>
        <v>0</v>
      </c>
      <c r="AT264" s="14">
        <f>IF($AR$2=Alapadat!$P264,Alapadat!$R264,0)</f>
        <v>0</v>
      </c>
      <c r="AU264" s="14">
        <f t="shared" si="351"/>
        <v>0</v>
      </c>
      <c r="AV264" s="14">
        <f t="shared" si="352"/>
        <v>0</v>
      </c>
      <c r="AW264" s="14">
        <f t="shared" si="353"/>
        <v>0</v>
      </c>
      <c r="AX264" s="14">
        <f t="shared" si="354"/>
        <v>0</v>
      </c>
      <c r="AY264" s="14">
        <f t="shared" si="355"/>
        <v>0</v>
      </c>
      <c r="AZ264" s="14">
        <f t="shared" si="356"/>
        <v>0</v>
      </c>
      <c r="BB264" s="56">
        <f t="shared" si="357"/>
        <v>0</v>
      </c>
      <c r="BC264" s="14">
        <f>Szilv($AR$2,Eredmény!$H$3,AS264)</f>
        <v>0</v>
      </c>
      <c r="BD264" s="14">
        <f t="shared" si="358"/>
        <v>0</v>
      </c>
      <c r="BE264" s="14">
        <f t="shared" si="359"/>
        <v>0</v>
      </c>
      <c r="BG264" s="14">
        <f>IF($BF$2=Alapadat!$P264,Alapadat!$Q264,0)</f>
        <v>0</v>
      </c>
      <c r="BH264" s="14">
        <f>IF($BF$2=Alapadat!$P264,Alapadat!$R264,0)</f>
        <v>0</v>
      </c>
      <c r="BI264" s="14">
        <f t="shared" si="360"/>
        <v>0</v>
      </c>
      <c r="BJ264" s="14">
        <f t="shared" si="361"/>
        <v>0</v>
      </c>
      <c r="BK264" s="14">
        <f t="shared" si="362"/>
        <v>0</v>
      </c>
      <c r="BL264" s="14">
        <f t="shared" si="363"/>
        <v>0</v>
      </c>
      <c r="BM264" s="14">
        <f t="shared" si="364"/>
        <v>0</v>
      </c>
      <c r="BN264" s="14">
        <f t="shared" si="365"/>
        <v>0</v>
      </c>
      <c r="BP264" s="56">
        <f t="shared" si="366"/>
        <v>0</v>
      </c>
      <c r="BQ264" s="14">
        <f>Szilv($BF$2,Eredmény!$H$3,BG264)</f>
        <v>0</v>
      </c>
      <c r="BR264" s="14">
        <f t="shared" si="367"/>
        <v>0</v>
      </c>
      <c r="BS264" s="14">
        <f t="shared" si="368"/>
        <v>0</v>
      </c>
      <c r="BV264" s="14">
        <f>IF($BU$2=Alapadat!$P264,Alapadat!$Q264,0)</f>
        <v>0</v>
      </c>
      <c r="BW264" s="14">
        <f>IF($BU$2=Alapadat!$P264,Alapadat!$R264,0)</f>
        <v>0</v>
      </c>
      <c r="BX264" s="14">
        <f t="shared" si="369"/>
        <v>0</v>
      </c>
      <c r="BY264" s="14">
        <f t="shared" si="370"/>
        <v>0</v>
      </c>
      <c r="BZ264" s="14">
        <f t="shared" si="371"/>
        <v>0</v>
      </c>
      <c r="CA264" s="14">
        <f t="shared" si="372"/>
        <v>0</v>
      </c>
      <c r="CB264" s="14">
        <f t="shared" si="373"/>
        <v>0</v>
      </c>
      <c r="CC264" s="14">
        <f t="shared" si="374"/>
        <v>0</v>
      </c>
      <c r="CE264" s="56">
        <f t="shared" si="375"/>
        <v>0</v>
      </c>
      <c r="CF264" s="14">
        <f>Szilv($BU$2,Eredmény!$H$3,BV264)</f>
        <v>0</v>
      </c>
      <c r="CG264" s="14">
        <f t="shared" si="376"/>
        <v>0</v>
      </c>
      <c r="CH264" s="14">
        <f t="shared" si="377"/>
        <v>0</v>
      </c>
      <c r="CK264" s="14">
        <f>IF($CJ$2=Alapadat!$P264,Alapadat!$Q264,0)</f>
        <v>0</v>
      </c>
      <c r="CL264" s="14">
        <f>IF($CJ$2=Alapadat!$P264,Alapadat!$R264,0)</f>
        <v>0</v>
      </c>
      <c r="CM264" s="14">
        <f t="shared" si="378"/>
        <v>0</v>
      </c>
      <c r="CN264" s="14">
        <f t="shared" si="379"/>
        <v>0</v>
      </c>
      <c r="CO264" s="14">
        <f t="shared" si="380"/>
        <v>0</v>
      </c>
      <c r="CP264" s="14">
        <f t="shared" si="381"/>
        <v>0</v>
      </c>
      <c r="CQ264" s="14">
        <f t="shared" si="382"/>
        <v>0</v>
      </c>
      <c r="CR264" s="14">
        <f t="shared" si="383"/>
        <v>0</v>
      </c>
      <c r="CT264" s="56">
        <f t="shared" si="384"/>
        <v>0</v>
      </c>
      <c r="CU264" s="14">
        <f>Szilv($CJ$2,Eredmény!$H$3,CK264)</f>
        <v>0</v>
      </c>
      <c r="CV264" s="14">
        <f t="shared" si="385"/>
        <v>0</v>
      </c>
      <c r="CW264" s="14">
        <f t="shared" si="386"/>
        <v>0</v>
      </c>
      <c r="CZ264" s="14">
        <f>IF($CY$2=Alapadat!$P264,Alapadat!$Q264,0)</f>
        <v>0</v>
      </c>
      <c r="DA264" s="14">
        <f>IF($CY$2=Alapadat!$P264,Alapadat!$R264,0)</f>
        <v>0</v>
      </c>
      <c r="DB264" s="14">
        <f t="shared" si="387"/>
        <v>0</v>
      </c>
      <c r="DC264" s="14">
        <f t="shared" si="388"/>
        <v>0</v>
      </c>
      <c r="DD264" s="14">
        <f t="shared" si="389"/>
        <v>0</v>
      </c>
      <c r="DE264" s="14">
        <f t="shared" si="390"/>
        <v>0</v>
      </c>
      <c r="DF264" s="14">
        <f t="shared" si="391"/>
        <v>0</v>
      </c>
      <c r="DG264" s="14">
        <f t="shared" si="392"/>
        <v>0</v>
      </c>
      <c r="DI264" s="56">
        <f t="shared" si="393"/>
        <v>0</v>
      </c>
      <c r="DJ264" s="14">
        <f>Szilv($CY$2,Eredmény!$H$3,CZ264)</f>
        <v>0</v>
      </c>
      <c r="DK264" s="14">
        <f t="shared" si="394"/>
        <v>0</v>
      </c>
      <c r="DL264" s="14">
        <f t="shared" si="395"/>
        <v>0</v>
      </c>
      <c r="DO264" s="14">
        <f>IF($DN$2=Alapadat!$P264,Alapadat!$Q264,0)</f>
        <v>0</v>
      </c>
      <c r="DP264" s="14">
        <f>IF($DN$2=Alapadat!$P264,Alapadat!$R264,0)</f>
        <v>0</v>
      </c>
      <c r="DQ264" s="14">
        <f t="shared" si="396"/>
        <v>0</v>
      </c>
      <c r="DR264" s="14">
        <f t="shared" si="397"/>
        <v>0</v>
      </c>
      <c r="DS264" s="14">
        <f t="shared" si="398"/>
        <v>0</v>
      </c>
      <c r="DT264" s="14">
        <f t="shared" si="399"/>
        <v>0</v>
      </c>
      <c r="DU264" s="14">
        <f t="shared" si="400"/>
        <v>0</v>
      </c>
      <c r="DV264" s="14">
        <f t="shared" si="401"/>
        <v>0</v>
      </c>
      <c r="DX264" s="56">
        <f t="shared" si="402"/>
        <v>0</v>
      </c>
      <c r="DY264" s="14">
        <f>Szilv($DN$2,Eredmény!$H$3,DO264)</f>
        <v>0</v>
      </c>
      <c r="DZ264" s="14">
        <f t="shared" si="403"/>
        <v>0</v>
      </c>
      <c r="EA264" s="14">
        <f t="shared" si="404"/>
        <v>0</v>
      </c>
    </row>
    <row r="265" spans="2:131">
      <c r="B265" s="14">
        <f>IF($A$2=Alapadat!$P265,Alapadat!$Q265,0)</f>
        <v>0</v>
      </c>
      <c r="C265" s="14">
        <f>IF($A$2=Alapadat!$P265,Alapadat!$R265,0)</f>
        <v>0</v>
      </c>
      <c r="D265" s="14">
        <f t="shared" si="325"/>
        <v>0</v>
      </c>
      <c r="E265" s="14">
        <f t="shared" si="326"/>
        <v>0</v>
      </c>
      <c r="F265" s="14">
        <f t="shared" si="327"/>
        <v>0</v>
      </c>
      <c r="G265" s="14">
        <f t="shared" si="328"/>
        <v>0</v>
      </c>
      <c r="H265" s="14">
        <f t="shared" si="329"/>
        <v>0</v>
      </c>
      <c r="I265" s="14">
        <f t="shared" si="330"/>
        <v>0</v>
      </c>
      <c r="L265" s="56">
        <f t="shared" si="331"/>
        <v>0</v>
      </c>
      <c r="M265" s="14">
        <f>Szilv($A$2,Eredmény!$H$3,B265)</f>
        <v>0</v>
      </c>
      <c r="N265" s="14">
        <f t="shared" si="332"/>
        <v>0</v>
      </c>
      <c r="O265" s="14">
        <f t="shared" si="333"/>
        <v>0</v>
      </c>
      <c r="Q265" s="14">
        <f>IF($P$2=Alapadat!$P265,Alapadat!$Q265,0)</f>
        <v>0</v>
      </c>
      <c r="R265" s="14">
        <f>IF($P$2=Alapadat!$P265,Alapadat!$R265,0)</f>
        <v>0</v>
      </c>
      <c r="S265" s="14">
        <f t="shared" si="334"/>
        <v>0</v>
      </c>
      <c r="T265" s="14">
        <f t="shared" si="335"/>
        <v>0</v>
      </c>
      <c r="U265" s="14">
        <f t="shared" si="336"/>
        <v>0</v>
      </c>
      <c r="V265" s="14">
        <f t="shared" si="337"/>
        <v>0</v>
      </c>
      <c r="W265" s="14">
        <f t="shared" si="338"/>
        <v>0</v>
      </c>
      <c r="X265" s="14">
        <f t="shared" si="339"/>
        <v>0</v>
      </c>
      <c r="Z265" s="56">
        <f t="shared" si="324"/>
        <v>0</v>
      </c>
      <c r="AA265" s="14">
        <f>Szilv($P$2,Eredmény!$H$3,Q265)</f>
        <v>0</v>
      </c>
      <c r="AB265" s="14">
        <f t="shared" si="340"/>
        <v>0</v>
      </c>
      <c r="AC265" s="14">
        <f t="shared" si="341"/>
        <v>0</v>
      </c>
      <c r="AE265" s="14">
        <f>IF($AD$2=Alapadat!$P265,Alapadat!$Q265,0)</f>
        <v>0</v>
      </c>
      <c r="AF265" s="14">
        <f>IF($AD$2=Alapadat!$P265,Alapadat!$R265,0)</f>
        <v>0</v>
      </c>
      <c r="AG265" s="14">
        <f t="shared" si="342"/>
        <v>0</v>
      </c>
      <c r="AH265" s="14">
        <f t="shared" si="343"/>
        <v>0</v>
      </c>
      <c r="AI265" s="14">
        <f t="shared" si="344"/>
        <v>0</v>
      </c>
      <c r="AJ265" s="14">
        <f t="shared" si="345"/>
        <v>0</v>
      </c>
      <c r="AK265" s="14">
        <f t="shared" si="346"/>
        <v>0</v>
      </c>
      <c r="AL265" s="14">
        <f t="shared" si="347"/>
        <v>0</v>
      </c>
      <c r="AN265" s="56">
        <f t="shared" si="348"/>
        <v>0</v>
      </c>
      <c r="AO265" s="14">
        <f>Szilv($AD$2,Eredmény!$H$3,AE265)</f>
        <v>0</v>
      </c>
      <c r="AP265" s="14">
        <f t="shared" si="349"/>
        <v>0</v>
      </c>
      <c r="AQ265" s="14">
        <f t="shared" si="350"/>
        <v>0</v>
      </c>
      <c r="AS265" s="14">
        <f>IF($AR$2=Alapadat!$P265,Alapadat!$Q265,0)</f>
        <v>0</v>
      </c>
      <c r="AT265" s="14">
        <f>IF($AR$2=Alapadat!$P265,Alapadat!$R265,0)</f>
        <v>0</v>
      </c>
      <c r="AU265" s="14">
        <f t="shared" si="351"/>
        <v>0</v>
      </c>
      <c r="AV265" s="14">
        <f t="shared" si="352"/>
        <v>0</v>
      </c>
      <c r="AW265" s="14">
        <f t="shared" si="353"/>
        <v>0</v>
      </c>
      <c r="AX265" s="14">
        <f t="shared" si="354"/>
        <v>0</v>
      </c>
      <c r="AY265" s="14">
        <f t="shared" si="355"/>
        <v>0</v>
      </c>
      <c r="AZ265" s="14">
        <f t="shared" si="356"/>
        <v>0</v>
      </c>
      <c r="BB265" s="56">
        <f t="shared" si="357"/>
        <v>0</v>
      </c>
      <c r="BC265" s="14">
        <f>Szilv($AR$2,Eredmény!$H$3,AS265)</f>
        <v>0</v>
      </c>
      <c r="BD265" s="14">
        <f t="shared" si="358"/>
        <v>0</v>
      </c>
      <c r="BE265" s="14">
        <f t="shared" si="359"/>
        <v>0</v>
      </c>
      <c r="BG265" s="14">
        <f>IF($BF$2=Alapadat!$P265,Alapadat!$Q265,0)</f>
        <v>0</v>
      </c>
      <c r="BH265" s="14">
        <f>IF($BF$2=Alapadat!$P265,Alapadat!$R265,0)</f>
        <v>0</v>
      </c>
      <c r="BI265" s="14">
        <f t="shared" si="360"/>
        <v>0</v>
      </c>
      <c r="BJ265" s="14">
        <f t="shared" si="361"/>
        <v>0</v>
      </c>
      <c r="BK265" s="14">
        <f t="shared" si="362"/>
        <v>0</v>
      </c>
      <c r="BL265" s="14">
        <f t="shared" si="363"/>
        <v>0</v>
      </c>
      <c r="BM265" s="14">
        <f t="shared" si="364"/>
        <v>0</v>
      </c>
      <c r="BN265" s="14">
        <f t="shared" si="365"/>
        <v>0</v>
      </c>
      <c r="BP265" s="56">
        <f t="shared" si="366"/>
        <v>0</v>
      </c>
      <c r="BQ265" s="14">
        <f>Szilv($BF$2,Eredmény!$H$3,BG265)</f>
        <v>0</v>
      </c>
      <c r="BR265" s="14">
        <f t="shared" si="367"/>
        <v>0</v>
      </c>
      <c r="BS265" s="14">
        <f t="shared" si="368"/>
        <v>0</v>
      </c>
      <c r="BV265" s="14">
        <f>IF($BU$2=Alapadat!$P265,Alapadat!$Q265,0)</f>
        <v>0</v>
      </c>
      <c r="BW265" s="14">
        <f>IF($BU$2=Alapadat!$P265,Alapadat!$R265,0)</f>
        <v>0</v>
      </c>
      <c r="BX265" s="14">
        <f t="shared" si="369"/>
        <v>0</v>
      </c>
      <c r="BY265" s="14">
        <f t="shared" si="370"/>
        <v>0</v>
      </c>
      <c r="BZ265" s="14">
        <f t="shared" si="371"/>
        <v>0</v>
      </c>
      <c r="CA265" s="14">
        <f t="shared" si="372"/>
        <v>0</v>
      </c>
      <c r="CB265" s="14">
        <f t="shared" si="373"/>
        <v>0</v>
      </c>
      <c r="CC265" s="14">
        <f t="shared" si="374"/>
        <v>0</v>
      </c>
      <c r="CE265" s="56">
        <f t="shared" si="375"/>
        <v>0</v>
      </c>
      <c r="CF265" s="14">
        <f>Szilv($BU$2,Eredmény!$H$3,BV265)</f>
        <v>0</v>
      </c>
      <c r="CG265" s="14">
        <f t="shared" si="376"/>
        <v>0</v>
      </c>
      <c r="CH265" s="14">
        <f t="shared" si="377"/>
        <v>0</v>
      </c>
      <c r="CK265" s="14">
        <f>IF($CJ$2=Alapadat!$P265,Alapadat!$Q265,0)</f>
        <v>0</v>
      </c>
      <c r="CL265" s="14">
        <f>IF($CJ$2=Alapadat!$P265,Alapadat!$R265,0)</f>
        <v>0</v>
      </c>
      <c r="CM265" s="14">
        <f t="shared" si="378"/>
        <v>0</v>
      </c>
      <c r="CN265" s="14">
        <f t="shared" si="379"/>
        <v>0</v>
      </c>
      <c r="CO265" s="14">
        <f t="shared" si="380"/>
        <v>0</v>
      </c>
      <c r="CP265" s="14">
        <f t="shared" si="381"/>
        <v>0</v>
      </c>
      <c r="CQ265" s="14">
        <f t="shared" si="382"/>
        <v>0</v>
      </c>
      <c r="CR265" s="14">
        <f t="shared" si="383"/>
        <v>0</v>
      </c>
      <c r="CT265" s="56">
        <f t="shared" si="384"/>
        <v>0</v>
      </c>
      <c r="CU265" s="14">
        <f>Szilv($CJ$2,Eredmény!$H$3,CK265)</f>
        <v>0</v>
      </c>
      <c r="CV265" s="14">
        <f t="shared" si="385"/>
        <v>0</v>
      </c>
      <c r="CW265" s="14">
        <f t="shared" si="386"/>
        <v>0</v>
      </c>
      <c r="CZ265" s="14">
        <f>IF($CY$2=Alapadat!$P265,Alapadat!$Q265,0)</f>
        <v>0</v>
      </c>
      <c r="DA265" s="14">
        <f>IF($CY$2=Alapadat!$P265,Alapadat!$R265,0)</f>
        <v>0</v>
      </c>
      <c r="DB265" s="14">
        <f t="shared" si="387"/>
        <v>0</v>
      </c>
      <c r="DC265" s="14">
        <f t="shared" si="388"/>
        <v>0</v>
      </c>
      <c r="DD265" s="14">
        <f t="shared" si="389"/>
        <v>0</v>
      </c>
      <c r="DE265" s="14">
        <f t="shared" si="390"/>
        <v>0</v>
      </c>
      <c r="DF265" s="14">
        <f t="shared" si="391"/>
        <v>0</v>
      </c>
      <c r="DG265" s="14">
        <f t="shared" si="392"/>
        <v>0</v>
      </c>
      <c r="DI265" s="56">
        <f t="shared" si="393"/>
        <v>0</v>
      </c>
      <c r="DJ265" s="14">
        <f>Szilv($CY$2,Eredmény!$H$3,CZ265)</f>
        <v>0</v>
      </c>
      <c r="DK265" s="14">
        <f t="shared" si="394"/>
        <v>0</v>
      </c>
      <c r="DL265" s="14">
        <f t="shared" si="395"/>
        <v>0</v>
      </c>
      <c r="DO265" s="14">
        <f>IF($DN$2=Alapadat!$P265,Alapadat!$Q265,0)</f>
        <v>0</v>
      </c>
      <c r="DP265" s="14">
        <f>IF($DN$2=Alapadat!$P265,Alapadat!$R265,0)</f>
        <v>0</v>
      </c>
      <c r="DQ265" s="14">
        <f t="shared" si="396"/>
        <v>0</v>
      </c>
      <c r="DR265" s="14">
        <f t="shared" si="397"/>
        <v>0</v>
      </c>
      <c r="DS265" s="14">
        <f t="shared" si="398"/>
        <v>0</v>
      </c>
      <c r="DT265" s="14">
        <f t="shared" si="399"/>
        <v>0</v>
      </c>
      <c r="DU265" s="14">
        <f t="shared" si="400"/>
        <v>0</v>
      </c>
      <c r="DV265" s="14">
        <f t="shared" si="401"/>
        <v>0</v>
      </c>
      <c r="DX265" s="56">
        <f t="shared" si="402"/>
        <v>0</v>
      </c>
      <c r="DY265" s="14">
        <f>Szilv($DN$2,Eredmény!$H$3,DO265)</f>
        <v>0</v>
      </c>
      <c r="DZ265" s="14">
        <f t="shared" si="403"/>
        <v>0</v>
      </c>
      <c r="EA265" s="14">
        <f t="shared" si="404"/>
        <v>0</v>
      </c>
    </row>
    <row r="266" spans="2:131">
      <c r="B266" s="14">
        <f>IF($A$2=Alapadat!$P266,Alapadat!$Q266,0)</f>
        <v>0</v>
      </c>
      <c r="C266" s="14">
        <f>IF($A$2=Alapadat!$P266,Alapadat!$R266,0)</f>
        <v>0</v>
      </c>
      <c r="D266" s="14">
        <f t="shared" si="325"/>
        <v>0</v>
      </c>
      <c r="E266" s="14">
        <f t="shared" si="326"/>
        <v>0</v>
      </c>
      <c r="F266" s="14">
        <f t="shared" si="327"/>
        <v>0</v>
      </c>
      <c r="G266" s="14">
        <f t="shared" si="328"/>
        <v>0</v>
      </c>
      <c r="H266" s="14">
        <f t="shared" si="329"/>
        <v>0</v>
      </c>
      <c r="I266" s="14">
        <f t="shared" si="330"/>
        <v>0</v>
      </c>
      <c r="L266" s="56">
        <f t="shared" si="331"/>
        <v>0</v>
      </c>
      <c r="M266" s="14">
        <f>Szilv($A$2,Eredmény!$H$3,B266)</f>
        <v>0</v>
      </c>
      <c r="N266" s="14">
        <f t="shared" si="332"/>
        <v>0</v>
      </c>
      <c r="O266" s="14">
        <f t="shared" si="333"/>
        <v>0</v>
      </c>
      <c r="Q266" s="14">
        <f>IF($P$2=Alapadat!$P266,Alapadat!$Q266,0)</f>
        <v>0</v>
      </c>
      <c r="R266" s="14">
        <f>IF($P$2=Alapadat!$P266,Alapadat!$R266,0)</f>
        <v>0</v>
      </c>
      <c r="S266" s="14">
        <f t="shared" si="334"/>
        <v>0</v>
      </c>
      <c r="T266" s="14">
        <f t="shared" si="335"/>
        <v>0</v>
      </c>
      <c r="U266" s="14">
        <f t="shared" si="336"/>
        <v>0</v>
      </c>
      <c r="V266" s="14">
        <f t="shared" si="337"/>
        <v>0</v>
      </c>
      <c r="W266" s="14">
        <f t="shared" si="338"/>
        <v>0</v>
      </c>
      <c r="X266" s="14">
        <f t="shared" si="339"/>
        <v>0</v>
      </c>
      <c r="Z266" s="56">
        <f t="shared" si="324"/>
        <v>0</v>
      </c>
      <c r="AA266" s="14">
        <f>Szilv($P$2,Eredmény!$H$3,Q266)</f>
        <v>0</v>
      </c>
      <c r="AB266" s="14">
        <f t="shared" si="340"/>
        <v>0</v>
      </c>
      <c r="AC266" s="14">
        <f t="shared" si="341"/>
        <v>0</v>
      </c>
      <c r="AE266" s="14">
        <f>IF($AD$2=Alapadat!$P266,Alapadat!$Q266,0)</f>
        <v>0</v>
      </c>
      <c r="AF266" s="14">
        <f>IF($AD$2=Alapadat!$P266,Alapadat!$R266,0)</f>
        <v>0</v>
      </c>
      <c r="AG266" s="14">
        <f t="shared" si="342"/>
        <v>0</v>
      </c>
      <c r="AH266" s="14">
        <f t="shared" si="343"/>
        <v>0</v>
      </c>
      <c r="AI266" s="14">
        <f t="shared" si="344"/>
        <v>0</v>
      </c>
      <c r="AJ266" s="14">
        <f t="shared" si="345"/>
        <v>0</v>
      </c>
      <c r="AK266" s="14">
        <f t="shared" si="346"/>
        <v>0</v>
      </c>
      <c r="AL266" s="14">
        <f t="shared" si="347"/>
        <v>0</v>
      </c>
      <c r="AN266" s="56">
        <f t="shared" si="348"/>
        <v>0</v>
      </c>
      <c r="AO266" s="14">
        <f>Szilv($AD$2,Eredmény!$H$3,AE266)</f>
        <v>0</v>
      </c>
      <c r="AP266" s="14">
        <f t="shared" si="349"/>
        <v>0</v>
      </c>
      <c r="AQ266" s="14">
        <f t="shared" si="350"/>
        <v>0</v>
      </c>
      <c r="AS266" s="14">
        <f>IF($AR$2=Alapadat!$P266,Alapadat!$Q266,0)</f>
        <v>0</v>
      </c>
      <c r="AT266" s="14">
        <f>IF($AR$2=Alapadat!$P266,Alapadat!$R266,0)</f>
        <v>0</v>
      </c>
      <c r="AU266" s="14">
        <f t="shared" si="351"/>
        <v>0</v>
      </c>
      <c r="AV266" s="14">
        <f t="shared" si="352"/>
        <v>0</v>
      </c>
      <c r="AW266" s="14">
        <f t="shared" si="353"/>
        <v>0</v>
      </c>
      <c r="AX266" s="14">
        <f t="shared" si="354"/>
        <v>0</v>
      </c>
      <c r="AY266" s="14">
        <f t="shared" si="355"/>
        <v>0</v>
      </c>
      <c r="AZ266" s="14">
        <f t="shared" si="356"/>
        <v>0</v>
      </c>
      <c r="BB266" s="56">
        <f t="shared" si="357"/>
        <v>0</v>
      </c>
      <c r="BC266" s="14">
        <f>Szilv($AR$2,Eredmény!$H$3,AS266)</f>
        <v>0</v>
      </c>
      <c r="BD266" s="14">
        <f t="shared" si="358"/>
        <v>0</v>
      </c>
      <c r="BE266" s="14">
        <f t="shared" si="359"/>
        <v>0</v>
      </c>
      <c r="BG266" s="14">
        <f>IF($BF$2=Alapadat!$P266,Alapadat!$Q266,0)</f>
        <v>0</v>
      </c>
      <c r="BH266" s="14">
        <f>IF($BF$2=Alapadat!$P266,Alapadat!$R266,0)</f>
        <v>0</v>
      </c>
      <c r="BI266" s="14">
        <f t="shared" si="360"/>
        <v>0</v>
      </c>
      <c r="BJ266" s="14">
        <f t="shared" si="361"/>
        <v>0</v>
      </c>
      <c r="BK266" s="14">
        <f t="shared" si="362"/>
        <v>0</v>
      </c>
      <c r="BL266" s="14">
        <f t="shared" si="363"/>
        <v>0</v>
      </c>
      <c r="BM266" s="14">
        <f t="shared" si="364"/>
        <v>0</v>
      </c>
      <c r="BN266" s="14">
        <f t="shared" si="365"/>
        <v>0</v>
      </c>
      <c r="BP266" s="56">
        <f t="shared" si="366"/>
        <v>0</v>
      </c>
      <c r="BQ266" s="14">
        <f>Szilv($BF$2,Eredmény!$H$3,BG266)</f>
        <v>0</v>
      </c>
      <c r="BR266" s="14">
        <f t="shared" si="367"/>
        <v>0</v>
      </c>
      <c r="BS266" s="14">
        <f t="shared" si="368"/>
        <v>0</v>
      </c>
      <c r="BV266" s="14">
        <f>IF($BU$2=Alapadat!$P266,Alapadat!$Q266,0)</f>
        <v>0</v>
      </c>
      <c r="BW266" s="14">
        <f>IF($BU$2=Alapadat!$P266,Alapadat!$R266,0)</f>
        <v>0</v>
      </c>
      <c r="BX266" s="14">
        <f t="shared" si="369"/>
        <v>0</v>
      </c>
      <c r="BY266" s="14">
        <f t="shared" si="370"/>
        <v>0</v>
      </c>
      <c r="BZ266" s="14">
        <f t="shared" si="371"/>
        <v>0</v>
      </c>
      <c r="CA266" s="14">
        <f t="shared" si="372"/>
        <v>0</v>
      </c>
      <c r="CB266" s="14">
        <f t="shared" si="373"/>
        <v>0</v>
      </c>
      <c r="CC266" s="14">
        <f t="shared" si="374"/>
        <v>0</v>
      </c>
      <c r="CE266" s="56">
        <f t="shared" si="375"/>
        <v>0</v>
      </c>
      <c r="CF266" s="14">
        <f>Szilv($BU$2,Eredmény!$H$3,BV266)</f>
        <v>0</v>
      </c>
      <c r="CG266" s="14">
        <f t="shared" si="376"/>
        <v>0</v>
      </c>
      <c r="CH266" s="14">
        <f t="shared" si="377"/>
        <v>0</v>
      </c>
      <c r="CK266" s="14">
        <f>IF($CJ$2=Alapadat!$P266,Alapadat!$Q266,0)</f>
        <v>0</v>
      </c>
      <c r="CL266" s="14">
        <f>IF($CJ$2=Alapadat!$P266,Alapadat!$R266,0)</f>
        <v>0</v>
      </c>
      <c r="CM266" s="14">
        <f t="shared" si="378"/>
        <v>0</v>
      </c>
      <c r="CN266" s="14">
        <f t="shared" si="379"/>
        <v>0</v>
      </c>
      <c r="CO266" s="14">
        <f t="shared" si="380"/>
        <v>0</v>
      </c>
      <c r="CP266" s="14">
        <f t="shared" si="381"/>
        <v>0</v>
      </c>
      <c r="CQ266" s="14">
        <f t="shared" si="382"/>
        <v>0</v>
      </c>
      <c r="CR266" s="14">
        <f t="shared" si="383"/>
        <v>0</v>
      </c>
      <c r="CT266" s="56">
        <f t="shared" si="384"/>
        <v>0</v>
      </c>
      <c r="CU266" s="14">
        <f>Szilv($CJ$2,Eredmény!$H$3,CK266)</f>
        <v>0</v>
      </c>
      <c r="CV266" s="14">
        <f t="shared" si="385"/>
        <v>0</v>
      </c>
      <c r="CW266" s="14">
        <f t="shared" si="386"/>
        <v>0</v>
      </c>
      <c r="CZ266" s="14">
        <f>IF($CY$2=Alapadat!$P266,Alapadat!$Q266,0)</f>
        <v>0</v>
      </c>
      <c r="DA266" s="14">
        <f>IF($CY$2=Alapadat!$P266,Alapadat!$R266,0)</f>
        <v>0</v>
      </c>
      <c r="DB266" s="14">
        <f t="shared" si="387"/>
        <v>0</v>
      </c>
      <c r="DC266" s="14">
        <f t="shared" si="388"/>
        <v>0</v>
      </c>
      <c r="DD266" s="14">
        <f t="shared" si="389"/>
        <v>0</v>
      </c>
      <c r="DE266" s="14">
        <f t="shared" si="390"/>
        <v>0</v>
      </c>
      <c r="DF266" s="14">
        <f t="shared" si="391"/>
        <v>0</v>
      </c>
      <c r="DG266" s="14">
        <f t="shared" si="392"/>
        <v>0</v>
      </c>
      <c r="DI266" s="56">
        <f t="shared" si="393"/>
        <v>0</v>
      </c>
      <c r="DJ266" s="14">
        <f>Szilv($CY$2,Eredmény!$H$3,CZ266)</f>
        <v>0</v>
      </c>
      <c r="DK266" s="14">
        <f t="shared" si="394"/>
        <v>0</v>
      </c>
      <c r="DL266" s="14">
        <f t="shared" si="395"/>
        <v>0</v>
      </c>
      <c r="DO266" s="14">
        <f>IF($DN$2=Alapadat!$P266,Alapadat!$Q266,0)</f>
        <v>0</v>
      </c>
      <c r="DP266" s="14">
        <f>IF($DN$2=Alapadat!$P266,Alapadat!$R266,0)</f>
        <v>0</v>
      </c>
      <c r="DQ266" s="14">
        <f t="shared" si="396"/>
        <v>0</v>
      </c>
      <c r="DR266" s="14">
        <f t="shared" si="397"/>
        <v>0</v>
      </c>
      <c r="DS266" s="14">
        <f t="shared" si="398"/>
        <v>0</v>
      </c>
      <c r="DT266" s="14">
        <f t="shared" si="399"/>
        <v>0</v>
      </c>
      <c r="DU266" s="14">
        <f t="shared" si="400"/>
        <v>0</v>
      </c>
      <c r="DV266" s="14">
        <f t="shared" si="401"/>
        <v>0</v>
      </c>
      <c r="DX266" s="56">
        <f t="shared" si="402"/>
        <v>0</v>
      </c>
      <c r="DY266" s="14">
        <f>Szilv($DN$2,Eredmény!$H$3,DO266)</f>
        <v>0</v>
      </c>
      <c r="DZ266" s="14">
        <f t="shared" si="403"/>
        <v>0</v>
      </c>
      <c r="EA266" s="14">
        <f t="shared" si="404"/>
        <v>0</v>
      </c>
    </row>
    <row r="267" spans="2:131">
      <c r="B267" s="14">
        <f>IF($A$2=Alapadat!$P267,Alapadat!$Q267,0)</f>
        <v>0</v>
      </c>
      <c r="C267" s="14">
        <f>IF($A$2=Alapadat!$P267,Alapadat!$R267,0)</f>
        <v>0</v>
      </c>
      <c r="D267" s="14">
        <f t="shared" si="325"/>
        <v>0</v>
      </c>
      <c r="E267" s="14">
        <f t="shared" si="326"/>
        <v>0</v>
      </c>
      <c r="F267" s="14">
        <f t="shared" si="327"/>
        <v>0</v>
      </c>
      <c r="G267" s="14">
        <f t="shared" si="328"/>
        <v>0</v>
      </c>
      <c r="H267" s="14">
        <f t="shared" si="329"/>
        <v>0</v>
      </c>
      <c r="I267" s="14">
        <f t="shared" si="330"/>
        <v>0</v>
      </c>
      <c r="L267" s="56">
        <f t="shared" si="331"/>
        <v>0</v>
      </c>
      <c r="M267" s="14">
        <f>Szilv($A$2,Eredmény!$H$3,B267)</f>
        <v>0</v>
      </c>
      <c r="N267" s="14">
        <f t="shared" si="332"/>
        <v>0</v>
      </c>
      <c r="O267" s="14">
        <f t="shared" si="333"/>
        <v>0</v>
      </c>
      <c r="Q267" s="14">
        <f>IF($P$2=Alapadat!$P267,Alapadat!$Q267,0)</f>
        <v>0</v>
      </c>
      <c r="R267" s="14">
        <f>IF($P$2=Alapadat!$P267,Alapadat!$R267,0)</f>
        <v>0</v>
      </c>
      <c r="S267" s="14">
        <f t="shared" si="334"/>
        <v>0</v>
      </c>
      <c r="T267" s="14">
        <f t="shared" si="335"/>
        <v>0</v>
      </c>
      <c r="U267" s="14">
        <f t="shared" si="336"/>
        <v>0</v>
      </c>
      <c r="V267" s="14">
        <f t="shared" si="337"/>
        <v>0</v>
      </c>
      <c r="W267" s="14">
        <f t="shared" si="338"/>
        <v>0</v>
      </c>
      <c r="X267" s="14">
        <f t="shared" si="339"/>
        <v>0</v>
      </c>
      <c r="Z267" s="56">
        <f t="shared" si="324"/>
        <v>0</v>
      </c>
      <c r="AA267" s="14">
        <f>Szilv($P$2,Eredmény!$H$3,Q267)</f>
        <v>0</v>
      </c>
      <c r="AB267" s="14">
        <f t="shared" si="340"/>
        <v>0</v>
      </c>
      <c r="AC267" s="14">
        <f t="shared" si="341"/>
        <v>0</v>
      </c>
      <c r="AE267" s="14">
        <f>IF($AD$2=Alapadat!$P267,Alapadat!$Q267,0)</f>
        <v>0</v>
      </c>
      <c r="AF267" s="14">
        <f>IF($AD$2=Alapadat!$P267,Alapadat!$R267,0)</f>
        <v>0</v>
      </c>
      <c r="AG267" s="14">
        <f t="shared" si="342"/>
        <v>0</v>
      </c>
      <c r="AH267" s="14">
        <f t="shared" si="343"/>
        <v>0</v>
      </c>
      <c r="AI267" s="14">
        <f t="shared" si="344"/>
        <v>0</v>
      </c>
      <c r="AJ267" s="14">
        <f t="shared" si="345"/>
        <v>0</v>
      </c>
      <c r="AK267" s="14">
        <f t="shared" si="346"/>
        <v>0</v>
      </c>
      <c r="AL267" s="14">
        <f t="shared" si="347"/>
        <v>0</v>
      </c>
      <c r="AN267" s="56">
        <f t="shared" si="348"/>
        <v>0</v>
      </c>
      <c r="AO267" s="14">
        <f>Szilv($AD$2,Eredmény!$H$3,AE267)</f>
        <v>0</v>
      </c>
      <c r="AP267" s="14">
        <f t="shared" si="349"/>
        <v>0</v>
      </c>
      <c r="AQ267" s="14">
        <f t="shared" si="350"/>
        <v>0</v>
      </c>
      <c r="AS267" s="14">
        <f>IF($AR$2=Alapadat!$P267,Alapadat!$Q267,0)</f>
        <v>0</v>
      </c>
      <c r="AT267" s="14">
        <f>IF($AR$2=Alapadat!$P267,Alapadat!$R267,0)</f>
        <v>0</v>
      </c>
      <c r="AU267" s="14">
        <f t="shared" si="351"/>
        <v>0</v>
      </c>
      <c r="AV267" s="14">
        <f t="shared" si="352"/>
        <v>0</v>
      </c>
      <c r="AW267" s="14">
        <f t="shared" si="353"/>
        <v>0</v>
      </c>
      <c r="AX267" s="14">
        <f t="shared" si="354"/>
        <v>0</v>
      </c>
      <c r="AY267" s="14">
        <f t="shared" si="355"/>
        <v>0</v>
      </c>
      <c r="AZ267" s="14">
        <f t="shared" si="356"/>
        <v>0</v>
      </c>
      <c r="BB267" s="56">
        <f t="shared" si="357"/>
        <v>0</v>
      </c>
      <c r="BC267" s="14">
        <f>Szilv($AR$2,Eredmény!$H$3,AS267)</f>
        <v>0</v>
      </c>
      <c r="BD267" s="14">
        <f t="shared" si="358"/>
        <v>0</v>
      </c>
      <c r="BE267" s="14">
        <f t="shared" si="359"/>
        <v>0</v>
      </c>
      <c r="BG267" s="14">
        <f>IF($BF$2=Alapadat!$P267,Alapadat!$Q267,0)</f>
        <v>0</v>
      </c>
      <c r="BH267" s="14">
        <f>IF($BF$2=Alapadat!$P267,Alapadat!$R267,0)</f>
        <v>0</v>
      </c>
      <c r="BI267" s="14">
        <f t="shared" si="360"/>
        <v>0</v>
      </c>
      <c r="BJ267" s="14">
        <f t="shared" si="361"/>
        <v>0</v>
      </c>
      <c r="BK267" s="14">
        <f t="shared" si="362"/>
        <v>0</v>
      </c>
      <c r="BL267" s="14">
        <f t="shared" si="363"/>
        <v>0</v>
      </c>
      <c r="BM267" s="14">
        <f t="shared" si="364"/>
        <v>0</v>
      </c>
      <c r="BN267" s="14">
        <f t="shared" si="365"/>
        <v>0</v>
      </c>
      <c r="BP267" s="56">
        <f t="shared" si="366"/>
        <v>0</v>
      </c>
      <c r="BQ267" s="14">
        <f>Szilv($BF$2,Eredmény!$H$3,BG267)</f>
        <v>0</v>
      </c>
      <c r="BR267" s="14">
        <f t="shared" si="367"/>
        <v>0</v>
      </c>
      <c r="BS267" s="14">
        <f t="shared" si="368"/>
        <v>0</v>
      </c>
      <c r="BV267" s="14">
        <f>IF($BU$2=Alapadat!$P267,Alapadat!$Q267,0)</f>
        <v>0</v>
      </c>
      <c r="BW267" s="14">
        <f>IF($BU$2=Alapadat!$P267,Alapadat!$R267,0)</f>
        <v>0</v>
      </c>
      <c r="BX267" s="14">
        <f t="shared" si="369"/>
        <v>0</v>
      </c>
      <c r="BY267" s="14">
        <f t="shared" si="370"/>
        <v>0</v>
      </c>
      <c r="BZ267" s="14">
        <f t="shared" si="371"/>
        <v>0</v>
      </c>
      <c r="CA267" s="14">
        <f t="shared" si="372"/>
        <v>0</v>
      </c>
      <c r="CB267" s="14">
        <f t="shared" si="373"/>
        <v>0</v>
      </c>
      <c r="CC267" s="14">
        <f t="shared" si="374"/>
        <v>0</v>
      </c>
      <c r="CE267" s="56">
        <f t="shared" si="375"/>
        <v>0</v>
      </c>
      <c r="CF267" s="14">
        <f>Szilv($BU$2,Eredmény!$H$3,BV267)</f>
        <v>0</v>
      </c>
      <c r="CG267" s="14">
        <f t="shared" si="376"/>
        <v>0</v>
      </c>
      <c r="CH267" s="14">
        <f t="shared" si="377"/>
        <v>0</v>
      </c>
      <c r="CK267" s="14">
        <f>IF($CJ$2=Alapadat!$P267,Alapadat!$Q267,0)</f>
        <v>0</v>
      </c>
      <c r="CL267" s="14">
        <f>IF($CJ$2=Alapadat!$P267,Alapadat!$R267,0)</f>
        <v>0</v>
      </c>
      <c r="CM267" s="14">
        <f t="shared" si="378"/>
        <v>0</v>
      </c>
      <c r="CN267" s="14">
        <f t="shared" si="379"/>
        <v>0</v>
      </c>
      <c r="CO267" s="14">
        <f t="shared" si="380"/>
        <v>0</v>
      </c>
      <c r="CP267" s="14">
        <f t="shared" si="381"/>
        <v>0</v>
      </c>
      <c r="CQ267" s="14">
        <f t="shared" si="382"/>
        <v>0</v>
      </c>
      <c r="CR267" s="14">
        <f t="shared" si="383"/>
        <v>0</v>
      </c>
      <c r="CT267" s="56">
        <f t="shared" si="384"/>
        <v>0</v>
      </c>
      <c r="CU267" s="14">
        <f>Szilv($CJ$2,Eredmény!$H$3,CK267)</f>
        <v>0</v>
      </c>
      <c r="CV267" s="14">
        <f t="shared" si="385"/>
        <v>0</v>
      </c>
      <c r="CW267" s="14">
        <f t="shared" si="386"/>
        <v>0</v>
      </c>
      <c r="CZ267" s="14">
        <f>IF($CY$2=Alapadat!$P267,Alapadat!$Q267,0)</f>
        <v>0</v>
      </c>
      <c r="DA267" s="14">
        <f>IF($CY$2=Alapadat!$P267,Alapadat!$R267,0)</f>
        <v>0</v>
      </c>
      <c r="DB267" s="14">
        <f t="shared" si="387"/>
        <v>0</v>
      </c>
      <c r="DC267" s="14">
        <f t="shared" si="388"/>
        <v>0</v>
      </c>
      <c r="DD267" s="14">
        <f t="shared" si="389"/>
        <v>0</v>
      </c>
      <c r="DE267" s="14">
        <f t="shared" si="390"/>
        <v>0</v>
      </c>
      <c r="DF267" s="14">
        <f t="shared" si="391"/>
        <v>0</v>
      </c>
      <c r="DG267" s="14">
        <f t="shared" si="392"/>
        <v>0</v>
      </c>
      <c r="DI267" s="56">
        <f t="shared" si="393"/>
        <v>0</v>
      </c>
      <c r="DJ267" s="14">
        <f>Szilv($CY$2,Eredmény!$H$3,CZ267)</f>
        <v>0</v>
      </c>
      <c r="DK267" s="14">
        <f t="shared" si="394"/>
        <v>0</v>
      </c>
      <c r="DL267" s="14">
        <f t="shared" si="395"/>
        <v>0</v>
      </c>
      <c r="DO267" s="14">
        <f>IF($DN$2=Alapadat!$P267,Alapadat!$Q267,0)</f>
        <v>0</v>
      </c>
      <c r="DP267" s="14">
        <f>IF($DN$2=Alapadat!$P267,Alapadat!$R267,0)</f>
        <v>0</v>
      </c>
      <c r="DQ267" s="14">
        <f t="shared" si="396"/>
        <v>0</v>
      </c>
      <c r="DR267" s="14">
        <f t="shared" si="397"/>
        <v>0</v>
      </c>
      <c r="DS267" s="14">
        <f t="shared" si="398"/>
        <v>0</v>
      </c>
      <c r="DT267" s="14">
        <f t="shared" si="399"/>
        <v>0</v>
      </c>
      <c r="DU267" s="14">
        <f t="shared" si="400"/>
        <v>0</v>
      </c>
      <c r="DV267" s="14">
        <f t="shared" si="401"/>
        <v>0</v>
      </c>
      <c r="DX267" s="56">
        <f t="shared" si="402"/>
        <v>0</v>
      </c>
      <c r="DY267" s="14">
        <f>Szilv($DN$2,Eredmény!$H$3,DO267)</f>
        <v>0</v>
      </c>
      <c r="DZ267" s="14">
        <f t="shared" si="403"/>
        <v>0</v>
      </c>
      <c r="EA267" s="14">
        <f t="shared" si="404"/>
        <v>0</v>
      </c>
    </row>
    <row r="268" spans="2:131">
      <c r="B268" s="14">
        <f>IF($A$2=Alapadat!$P268,Alapadat!$Q268,0)</f>
        <v>0</v>
      </c>
      <c r="C268" s="14">
        <f>IF($A$2=Alapadat!$P268,Alapadat!$R268,0)</f>
        <v>0</v>
      </c>
      <c r="D268" s="14">
        <f t="shared" si="325"/>
        <v>0</v>
      </c>
      <c r="E268" s="14">
        <f t="shared" si="326"/>
        <v>0</v>
      </c>
      <c r="F268" s="14">
        <f t="shared" si="327"/>
        <v>0</v>
      </c>
      <c r="G268" s="14">
        <f t="shared" si="328"/>
        <v>0</v>
      </c>
      <c r="H268" s="14">
        <f t="shared" si="329"/>
        <v>0</v>
      </c>
      <c r="I268" s="14">
        <f t="shared" si="330"/>
        <v>0</v>
      </c>
      <c r="L268" s="56">
        <f t="shared" si="331"/>
        <v>0</v>
      </c>
      <c r="M268" s="14">
        <f>Szilv($A$2,Eredmény!$H$3,B268)</f>
        <v>0</v>
      </c>
      <c r="N268" s="14">
        <f t="shared" si="332"/>
        <v>0</v>
      </c>
      <c r="O268" s="14">
        <f t="shared" si="333"/>
        <v>0</v>
      </c>
      <c r="Q268" s="14">
        <f>IF($P$2=Alapadat!$P268,Alapadat!$Q268,0)</f>
        <v>0</v>
      </c>
      <c r="R268" s="14">
        <f>IF($P$2=Alapadat!$P268,Alapadat!$R268,0)</f>
        <v>0</v>
      </c>
      <c r="S268" s="14">
        <f t="shared" si="334"/>
        <v>0</v>
      </c>
      <c r="T268" s="14">
        <f t="shared" si="335"/>
        <v>0</v>
      </c>
      <c r="U268" s="14">
        <f t="shared" si="336"/>
        <v>0</v>
      </c>
      <c r="V268" s="14">
        <f t="shared" si="337"/>
        <v>0</v>
      </c>
      <c r="W268" s="14">
        <f t="shared" si="338"/>
        <v>0</v>
      </c>
      <c r="X268" s="14">
        <f t="shared" si="339"/>
        <v>0</v>
      </c>
      <c r="Z268" s="56">
        <f t="shared" ref="Z268:Z331" si="405">(Q268/200)^2*PI()</f>
        <v>0</v>
      </c>
      <c r="AA268" s="14">
        <f>Szilv($P$2,Eredmény!$H$3,Q268)</f>
        <v>0</v>
      </c>
      <c r="AB268" s="14">
        <f t="shared" si="340"/>
        <v>0</v>
      </c>
      <c r="AC268" s="14">
        <f t="shared" si="341"/>
        <v>0</v>
      </c>
      <c r="AE268" s="14">
        <f>IF($AD$2=Alapadat!$P268,Alapadat!$Q268,0)</f>
        <v>0</v>
      </c>
      <c r="AF268" s="14">
        <f>IF($AD$2=Alapadat!$P268,Alapadat!$R268,0)</f>
        <v>0</v>
      </c>
      <c r="AG268" s="14">
        <f t="shared" si="342"/>
        <v>0</v>
      </c>
      <c r="AH268" s="14">
        <f t="shared" si="343"/>
        <v>0</v>
      </c>
      <c r="AI268" s="14">
        <f t="shared" si="344"/>
        <v>0</v>
      </c>
      <c r="AJ268" s="14">
        <f t="shared" si="345"/>
        <v>0</v>
      </c>
      <c r="AK268" s="14">
        <f t="shared" si="346"/>
        <v>0</v>
      </c>
      <c r="AL268" s="14">
        <f t="shared" si="347"/>
        <v>0</v>
      </c>
      <c r="AN268" s="56">
        <f t="shared" si="348"/>
        <v>0</v>
      </c>
      <c r="AO268" s="14">
        <f>Szilv($AD$2,Eredmény!$H$3,AE268)</f>
        <v>0</v>
      </c>
      <c r="AP268" s="14">
        <f t="shared" si="349"/>
        <v>0</v>
      </c>
      <c r="AQ268" s="14">
        <f t="shared" si="350"/>
        <v>0</v>
      </c>
      <c r="AS268" s="14">
        <f>IF($AR$2=Alapadat!$P268,Alapadat!$Q268,0)</f>
        <v>0</v>
      </c>
      <c r="AT268" s="14">
        <f>IF($AR$2=Alapadat!$P268,Alapadat!$R268,0)</f>
        <v>0</v>
      </c>
      <c r="AU268" s="14">
        <f t="shared" si="351"/>
        <v>0</v>
      </c>
      <c r="AV268" s="14">
        <f t="shared" si="352"/>
        <v>0</v>
      </c>
      <c r="AW268" s="14">
        <f t="shared" si="353"/>
        <v>0</v>
      </c>
      <c r="AX268" s="14">
        <f t="shared" si="354"/>
        <v>0</v>
      </c>
      <c r="AY268" s="14">
        <f t="shared" si="355"/>
        <v>0</v>
      </c>
      <c r="AZ268" s="14">
        <f t="shared" si="356"/>
        <v>0</v>
      </c>
      <c r="BB268" s="56">
        <f t="shared" si="357"/>
        <v>0</v>
      </c>
      <c r="BC268" s="14">
        <f>Szilv($AR$2,Eredmény!$H$3,AS268)</f>
        <v>0</v>
      </c>
      <c r="BD268" s="14">
        <f t="shared" si="358"/>
        <v>0</v>
      </c>
      <c r="BE268" s="14">
        <f t="shared" si="359"/>
        <v>0</v>
      </c>
      <c r="BG268" s="14">
        <f>IF($BF$2=Alapadat!$P268,Alapadat!$Q268,0)</f>
        <v>0</v>
      </c>
      <c r="BH268" s="14">
        <f>IF($BF$2=Alapadat!$P268,Alapadat!$R268,0)</f>
        <v>0</v>
      </c>
      <c r="BI268" s="14">
        <f t="shared" si="360"/>
        <v>0</v>
      </c>
      <c r="BJ268" s="14">
        <f t="shared" si="361"/>
        <v>0</v>
      </c>
      <c r="BK268" s="14">
        <f t="shared" si="362"/>
        <v>0</v>
      </c>
      <c r="BL268" s="14">
        <f t="shared" si="363"/>
        <v>0</v>
      </c>
      <c r="BM268" s="14">
        <f t="shared" si="364"/>
        <v>0</v>
      </c>
      <c r="BN268" s="14">
        <f t="shared" si="365"/>
        <v>0</v>
      </c>
      <c r="BP268" s="56">
        <f t="shared" si="366"/>
        <v>0</v>
      </c>
      <c r="BQ268" s="14">
        <f>Szilv($BF$2,Eredmény!$H$3,BG268)</f>
        <v>0</v>
      </c>
      <c r="BR268" s="14">
        <f t="shared" si="367"/>
        <v>0</v>
      </c>
      <c r="BS268" s="14">
        <f t="shared" si="368"/>
        <v>0</v>
      </c>
      <c r="BV268" s="14">
        <f>IF($BU$2=Alapadat!$P268,Alapadat!$Q268,0)</f>
        <v>0</v>
      </c>
      <c r="BW268" s="14">
        <f>IF($BU$2=Alapadat!$P268,Alapadat!$R268,0)</f>
        <v>0</v>
      </c>
      <c r="BX268" s="14">
        <f t="shared" si="369"/>
        <v>0</v>
      </c>
      <c r="BY268" s="14">
        <f t="shared" si="370"/>
        <v>0</v>
      </c>
      <c r="BZ268" s="14">
        <f t="shared" si="371"/>
        <v>0</v>
      </c>
      <c r="CA268" s="14">
        <f t="shared" si="372"/>
        <v>0</v>
      </c>
      <c r="CB268" s="14">
        <f t="shared" si="373"/>
        <v>0</v>
      </c>
      <c r="CC268" s="14">
        <f t="shared" si="374"/>
        <v>0</v>
      </c>
      <c r="CE268" s="56">
        <f t="shared" si="375"/>
        <v>0</v>
      </c>
      <c r="CF268" s="14">
        <f>Szilv($BU$2,Eredmény!$H$3,BV268)</f>
        <v>0</v>
      </c>
      <c r="CG268" s="14">
        <f t="shared" si="376"/>
        <v>0</v>
      </c>
      <c r="CH268" s="14">
        <f t="shared" si="377"/>
        <v>0</v>
      </c>
      <c r="CK268" s="14">
        <f>IF($CJ$2=Alapadat!$P268,Alapadat!$Q268,0)</f>
        <v>0</v>
      </c>
      <c r="CL268" s="14">
        <f>IF($CJ$2=Alapadat!$P268,Alapadat!$R268,0)</f>
        <v>0</v>
      </c>
      <c r="CM268" s="14">
        <f t="shared" si="378"/>
        <v>0</v>
      </c>
      <c r="CN268" s="14">
        <f t="shared" si="379"/>
        <v>0</v>
      </c>
      <c r="CO268" s="14">
        <f t="shared" si="380"/>
        <v>0</v>
      </c>
      <c r="CP268" s="14">
        <f t="shared" si="381"/>
        <v>0</v>
      </c>
      <c r="CQ268" s="14">
        <f t="shared" si="382"/>
        <v>0</v>
      </c>
      <c r="CR268" s="14">
        <f t="shared" si="383"/>
        <v>0</v>
      </c>
      <c r="CT268" s="56">
        <f t="shared" si="384"/>
        <v>0</v>
      </c>
      <c r="CU268" s="14">
        <f>Szilv($CJ$2,Eredmény!$H$3,CK268)</f>
        <v>0</v>
      </c>
      <c r="CV268" s="14">
        <f t="shared" si="385"/>
        <v>0</v>
      </c>
      <c r="CW268" s="14">
        <f t="shared" si="386"/>
        <v>0</v>
      </c>
      <c r="CZ268" s="14">
        <f>IF($CY$2=Alapadat!$P268,Alapadat!$Q268,0)</f>
        <v>0</v>
      </c>
      <c r="DA268" s="14">
        <f>IF($CY$2=Alapadat!$P268,Alapadat!$R268,0)</f>
        <v>0</v>
      </c>
      <c r="DB268" s="14">
        <f t="shared" si="387"/>
        <v>0</v>
      </c>
      <c r="DC268" s="14">
        <f t="shared" si="388"/>
        <v>0</v>
      </c>
      <c r="DD268" s="14">
        <f t="shared" si="389"/>
        <v>0</v>
      </c>
      <c r="DE268" s="14">
        <f t="shared" si="390"/>
        <v>0</v>
      </c>
      <c r="DF268" s="14">
        <f t="shared" si="391"/>
        <v>0</v>
      </c>
      <c r="DG268" s="14">
        <f t="shared" si="392"/>
        <v>0</v>
      </c>
      <c r="DI268" s="56">
        <f t="shared" si="393"/>
        <v>0</v>
      </c>
      <c r="DJ268" s="14">
        <f>Szilv($CY$2,Eredmény!$H$3,CZ268)</f>
        <v>0</v>
      </c>
      <c r="DK268" s="14">
        <f t="shared" si="394"/>
        <v>0</v>
      </c>
      <c r="DL268" s="14">
        <f t="shared" si="395"/>
        <v>0</v>
      </c>
      <c r="DO268" s="14">
        <f>IF($DN$2=Alapadat!$P268,Alapadat!$Q268,0)</f>
        <v>0</v>
      </c>
      <c r="DP268" s="14">
        <f>IF($DN$2=Alapadat!$P268,Alapadat!$R268,0)</f>
        <v>0</v>
      </c>
      <c r="DQ268" s="14">
        <f t="shared" si="396"/>
        <v>0</v>
      </c>
      <c r="DR268" s="14">
        <f t="shared" si="397"/>
        <v>0</v>
      </c>
      <c r="DS268" s="14">
        <f t="shared" si="398"/>
        <v>0</v>
      </c>
      <c r="DT268" s="14">
        <f t="shared" si="399"/>
        <v>0</v>
      </c>
      <c r="DU268" s="14">
        <f t="shared" si="400"/>
        <v>0</v>
      </c>
      <c r="DV268" s="14">
        <f t="shared" si="401"/>
        <v>0</v>
      </c>
      <c r="DX268" s="56">
        <f t="shared" si="402"/>
        <v>0</v>
      </c>
      <c r="DY268" s="14">
        <f>Szilv($DN$2,Eredmény!$H$3,DO268)</f>
        <v>0</v>
      </c>
      <c r="DZ268" s="14">
        <f t="shared" si="403"/>
        <v>0</v>
      </c>
      <c r="EA268" s="14">
        <f t="shared" si="404"/>
        <v>0</v>
      </c>
    </row>
    <row r="269" spans="2:131">
      <c r="B269" s="14">
        <f>IF($A$2=Alapadat!$P269,Alapadat!$Q269,0)</f>
        <v>0</v>
      </c>
      <c r="C269" s="14">
        <f>IF($A$2=Alapadat!$P269,Alapadat!$R269,0)</f>
        <v>0</v>
      </c>
      <c r="D269" s="14">
        <f t="shared" si="325"/>
        <v>0</v>
      </c>
      <c r="E269" s="14">
        <f t="shared" si="326"/>
        <v>0</v>
      </c>
      <c r="F269" s="14">
        <f t="shared" si="327"/>
        <v>0</v>
      </c>
      <c r="G269" s="14">
        <f t="shared" si="328"/>
        <v>0</v>
      </c>
      <c r="H269" s="14">
        <f t="shared" si="329"/>
        <v>0</v>
      </c>
      <c r="I269" s="14">
        <f t="shared" si="330"/>
        <v>0</v>
      </c>
      <c r="L269" s="56">
        <f t="shared" si="331"/>
        <v>0</v>
      </c>
      <c r="M269" s="14">
        <f>Szilv($A$2,Eredmény!$H$3,B269)</f>
        <v>0</v>
      </c>
      <c r="N269" s="14">
        <f t="shared" si="332"/>
        <v>0</v>
      </c>
      <c r="O269" s="14">
        <f t="shared" si="333"/>
        <v>0</v>
      </c>
      <c r="Q269" s="14">
        <f>IF($P$2=Alapadat!$P269,Alapadat!$Q269,0)</f>
        <v>0</v>
      </c>
      <c r="R269" s="14">
        <f>IF($P$2=Alapadat!$P269,Alapadat!$R269,0)</f>
        <v>0</v>
      </c>
      <c r="S269" s="14">
        <f t="shared" si="334"/>
        <v>0</v>
      </c>
      <c r="T269" s="14">
        <f t="shared" si="335"/>
        <v>0</v>
      </c>
      <c r="U269" s="14">
        <f t="shared" si="336"/>
        <v>0</v>
      </c>
      <c r="V269" s="14">
        <f t="shared" si="337"/>
        <v>0</v>
      </c>
      <c r="W269" s="14">
        <f t="shared" si="338"/>
        <v>0</v>
      </c>
      <c r="X269" s="14">
        <f t="shared" si="339"/>
        <v>0</v>
      </c>
      <c r="Z269" s="56">
        <f t="shared" si="405"/>
        <v>0</v>
      </c>
      <c r="AA269" s="14">
        <f>Szilv($P$2,Eredmény!$H$3,Q269)</f>
        <v>0</v>
      </c>
      <c r="AB269" s="14">
        <f t="shared" si="340"/>
        <v>0</v>
      </c>
      <c r="AC269" s="14">
        <f t="shared" si="341"/>
        <v>0</v>
      </c>
      <c r="AE269" s="14">
        <f>IF($AD$2=Alapadat!$P269,Alapadat!$Q269,0)</f>
        <v>0</v>
      </c>
      <c r="AF269" s="14">
        <f>IF($AD$2=Alapadat!$P269,Alapadat!$R269,0)</f>
        <v>0</v>
      </c>
      <c r="AG269" s="14">
        <f t="shared" si="342"/>
        <v>0</v>
      </c>
      <c r="AH269" s="14">
        <f t="shared" si="343"/>
        <v>0</v>
      </c>
      <c r="AI269" s="14">
        <f t="shared" si="344"/>
        <v>0</v>
      </c>
      <c r="AJ269" s="14">
        <f t="shared" si="345"/>
        <v>0</v>
      </c>
      <c r="AK269" s="14">
        <f t="shared" si="346"/>
        <v>0</v>
      </c>
      <c r="AL269" s="14">
        <f t="shared" si="347"/>
        <v>0</v>
      </c>
      <c r="AN269" s="56">
        <f t="shared" si="348"/>
        <v>0</v>
      </c>
      <c r="AO269" s="14">
        <f>Szilv($AD$2,Eredmény!$H$3,AE269)</f>
        <v>0</v>
      </c>
      <c r="AP269" s="14">
        <f t="shared" si="349"/>
        <v>0</v>
      </c>
      <c r="AQ269" s="14">
        <f t="shared" si="350"/>
        <v>0</v>
      </c>
      <c r="AS269" s="14">
        <f>IF($AR$2=Alapadat!$P269,Alapadat!$Q269,0)</f>
        <v>0</v>
      </c>
      <c r="AT269" s="14">
        <f>IF($AR$2=Alapadat!$P269,Alapadat!$R269,0)</f>
        <v>0</v>
      </c>
      <c r="AU269" s="14">
        <f t="shared" si="351"/>
        <v>0</v>
      </c>
      <c r="AV269" s="14">
        <f t="shared" si="352"/>
        <v>0</v>
      </c>
      <c r="AW269" s="14">
        <f t="shared" si="353"/>
        <v>0</v>
      </c>
      <c r="AX269" s="14">
        <f t="shared" si="354"/>
        <v>0</v>
      </c>
      <c r="AY269" s="14">
        <f t="shared" si="355"/>
        <v>0</v>
      </c>
      <c r="AZ269" s="14">
        <f t="shared" si="356"/>
        <v>0</v>
      </c>
      <c r="BB269" s="56">
        <f t="shared" si="357"/>
        <v>0</v>
      </c>
      <c r="BC269" s="14">
        <f>Szilv($AR$2,Eredmény!$H$3,AS269)</f>
        <v>0</v>
      </c>
      <c r="BD269" s="14">
        <f t="shared" si="358"/>
        <v>0</v>
      </c>
      <c r="BE269" s="14">
        <f t="shared" si="359"/>
        <v>0</v>
      </c>
      <c r="BG269" s="14">
        <f>IF($BF$2=Alapadat!$P269,Alapadat!$Q269,0)</f>
        <v>0</v>
      </c>
      <c r="BH269" s="14">
        <f>IF($BF$2=Alapadat!$P269,Alapadat!$R269,0)</f>
        <v>0</v>
      </c>
      <c r="BI269" s="14">
        <f t="shared" si="360"/>
        <v>0</v>
      </c>
      <c r="BJ269" s="14">
        <f t="shared" si="361"/>
        <v>0</v>
      </c>
      <c r="BK269" s="14">
        <f t="shared" si="362"/>
        <v>0</v>
      </c>
      <c r="BL269" s="14">
        <f t="shared" si="363"/>
        <v>0</v>
      </c>
      <c r="BM269" s="14">
        <f t="shared" si="364"/>
        <v>0</v>
      </c>
      <c r="BN269" s="14">
        <f t="shared" si="365"/>
        <v>0</v>
      </c>
      <c r="BP269" s="56">
        <f t="shared" si="366"/>
        <v>0</v>
      </c>
      <c r="BQ269" s="14">
        <f>Szilv($BF$2,Eredmény!$H$3,BG269)</f>
        <v>0</v>
      </c>
      <c r="BR269" s="14">
        <f t="shared" si="367"/>
        <v>0</v>
      </c>
      <c r="BS269" s="14">
        <f t="shared" si="368"/>
        <v>0</v>
      </c>
      <c r="BV269" s="14">
        <f>IF($BU$2=Alapadat!$P269,Alapadat!$Q269,0)</f>
        <v>0</v>
      </c>
      <c r="BW269" s="14">
        <f>IF($BU$2=Alapadat!$P269,Alapadat!$R269,0)</f>
        <v>0</v>
      </c>
      <c r="BX269" s="14">
        <f t="shared" si="369"/>
        <v>0</v>
      </c>
      <c r="BY269" s="14">
        <f t="shared" si="370"/>
        <v>0</v>
      </c>
      <c r="BZ269" s="14">
        <f t="shared" si="371"/>
        <v>0</v>
      </c>
      <c r="CA269" s="14">
        <f t="shared" si="372"/>
        <v>0</v>
      </c>
      <c r="CB269" s="14">
        <f t="shared" si="373"/>
        <v>0</v>
      </c>
      <c r="CC269" s="14">
        <f t="shared" si="374"/>
        <v>0</v>
      </c>
      <c r="CE269" s="56">
        <f t="shared" si="375"/>
        <v>0</v>
      </c>
      <c r="CF269" s="14">
        <f>Szilv($BU$2,Eredmény!$H$3,BV269)</f>
        <v>0</v>
      </c>
      <c r="CG269" s="14">
        <f t="shared" si="376"/>
        <v>0</v>
      </c>
      <c r="CH269" s="14">
        <f t="shared" si="377"/>
        <v>0</v>
      </c>
      <c r="CK269" s="14">
        <f>IF($CJ$2=Alapadat!$P269,Alapadat!$Q269,0)</f>
        <v>0</v>
      </c>
      <c r="CL269" s="14">
        <f>IF($CJ$2=Alapadat!$P269,Alapadat!$R269,0)</f>
        <v>0</v>
      </c>
      <c r="CM269" s="14">
        <f t="shared" si="378"/>
        <v>0</v>
      </c>
      <c r="CN269" s="14">
        <f t="shared" si="379"/>
        <v>0</v>
      </c>
      <c r="CO269" s="14">
        <f t="shared" si="380"/>
        <v>0</v>
      </c>
      <c r="CP269" s="14">
        <f t="shared" si="381"/>
        <v>0</v>
      </c>
      <c r="CQ269" s="14">
        <f t="shared" si="382"/>
        <v>0</v>
      </c>
      <c r="CR269" s="14">
        <f t="shared" si="383"/>
        <v>0</v>
      </c>
      <c r="CT269" s="56">
        <f t="shared" si="384"/>
        <v>0</v>
      </c>
      <c r="CU269" s="14">
        <f>Szilv($CJ$2,Eredmény!$H$3,CK269)</f>
        <v>0</v>
      </c>
      <c r="CV269" s="14">
        <f t="shared" si="385"/>
        <v>0</v>
      </c>
      <c r="CW269" s="14">
        <f t="shared" si="386"/>
        <v>0</v>
      </c>
      <c r="CZ269" s="14">
        <f>IF($CY$2=Alapadat!$P269,Alapadat!$Q269,0)</f>
        <v>0</v>
      </c>
      <c r="DA269" s="14">
        <f>IF($CY$2=Alapadat!$P269,Alapadat!$R269,0)</f>
        <v>0</v>
      </c>
      <c r="DB269" s="14">
        <f t="shared" si="387"/>
        <v>0</v>
      </c>
      <c r="DC269" s="14">
        <f t="shared" si="388"/>
        <v>0</v>
      </c>
      <c r="DD269" s="14">
        <f t="shared" si="389"/>
        <v>0</v>
      </c>
      <c r="DE269" s="14">
        <f t="shared" si="390"/>
        <v>0</v>
      </c>
      <c r="DF269" s="14">
        <f t="shared" si="391"/>
        <v>0</v>
      </c>
      <c r="DG269" s="14">
        <f t="shared" si="392"/>
        <v>0</v>
      </c>
      <c r="DI269" s="56">
        <f t="shared" si="393"/>
        <v>0</v>
      </c>
      <c r="DJ269" s="14">
        <f>Szilv($CY$2,Eredmény!$H$3,CZ269)</f>
        <v>0</v>
      </c>
      <c r="DK269" s="14">
        <f t="shared" si="394"/>
        <v>0</v>
      </c>
      <c r="DL269" s="14">
        <f t="shared" si="395"/>
        <v>0</v>
      </c>
      <c r="DO269" s="14">
        <f>IF($DN$2=Alapadat!$P269,Alapadat!$Q269,0)</f>
        <v>0</v>
      </c>
      <c r="DP269" s="14">
        <f>IF($DN$2=Alapadat!$P269,Alapadat!$R269,0)</f>
        <v>0</v>
      </c>
      <c r="DQ269" s="14">
        <f t="shared" si="396"/>
        <v>0</v>
      </c>
      <c r="DR269" s="14">
        <f t="shared" si="397"/>
        <v>0</v>
      </c>
      <c r="DS269" s="14">
        <f t="shared" si="398"/>
        <v>0</v>
      </c>
      <c r="DT269" s="14">
        <f t="shared" si="399"/>
        <v>0</v>
      </c>
      <c r="DU269" s="14">
        <f t="shared" si="400"/>
        <v>0</v>
      </c>
      <c r="DV269" s="14">
        <f t="shared" si="401"/>
        <v>0</v>
      </c>
      <c r="DX269" s="56">
        <f t="shared" si="402"/>
        <v>0</v>
      </c>
      <c r="DY269" s="14">
        <f>Szilv($DN$2,Eredmény!$H$3,DO269)</f>
        <v>0</v>
      </c>
      <c r="DZ269" s="14">
        <f t="shared" si="403"/>
        <v>0</v>
      </c>
      <c r="EA269" s="14">
        <f t="shared" si="404"/>
        <v>0</v>
      </c>
    </row>
    <row r="270" spans="2:131">
      <c r="B270" s="14">
        <f>IF($A$2=Alapadat!$P270,Alapadat!$Q270,0)</f>
        <v>0</v>
      </c>
      <c r="C270" s="14">
        <f>IF($A$2=Alapadat!$P270,Alapadat!$R270,0)</f>
        <v>0</v>
      </c>
      <c r="D270" s="14">
        <f t="shared" si="325"/>
        <v>0</v>
      </c>
      <c r="E270" s="14">
        <f t="shared" si="326"/>
        <v>0</v>
      </c>
      <c r="F270" s="14">
        <f t="shared" si="327"/>
        <v>0</v>
      </c>
      <c r="G270" s="14">
        <f t="shared" si="328"/>
        <v>0</v>
      </c>
      <c r="H270" s="14">
        <f t="shared" si="329"/>
        <v>0</v>
      </c>
      <c r="I270" s="14">
        <f t="shared" si="330"/>
        <v>0</v>
      </c>
      <c r="L270" s="56">
        <f t="shared" si="331"/>
        <v>0</v>
      </c>
      <c r="M270" s="14">
        <f>Szilv($A$2,Eredmény!$H$3,B270)</f>
        <v>0</v>
      </c>
      <c r="N270" s="14">
        <f t="shared" si="332"/>
        <v>0</v>
      </c>
      <c r="O270" s="14">
        <f t="shared" si="333"/>
        <v>0</v>
      </c>
      <c r="Q270" s="14">
        <f>IF($P$2=Alapadat!$P270,Alapadat!$Q270,0)</f>
        <v>0</v>
      </c>
      <c r="R270" s="14">
        <f>IF($P$2=Alapadat!$P270,Alapadat!$R270,0)</f>
        <v>0</v>
      </c>
      <c r="S270" s="14">
        <f t="shared" si="334"/>
        <v>0</v>
      </c>
      <c r="T270" s="14">
        <f t="shared" si="335"/>
        <v>0</v>
      </c>
      <c r="U270" s="14">
        <f t="shared" si="336"/>
        <v>0</v>
      </c>
      <c r="V270" s="14">
        <f t="shared" si="337"/>
        <v>0</v>
      </c>
      <c r="W270" s="14">
        <f t="shared" si="338"/>
        <v>0</v>
      </c>
      <c r="X270" s="14">
        <f t="shared" si="339"/>
        <v>0</v>
      </c>
      <c r="Z270" s="56">
        <f t="shared" si="405"/>
        <v>0</v>
      </c>
      <c r="AA270" s="14">
        <f>Szilv($P$2,Eredmény!$H$3,Q270)</f>
        <v>0</v>
      </c>
      <c r="AB270" s="14">
        <f t="shared" si="340"/>
        <v>0</v>
      </c>
      <c r="AC270" s="14">
        <f t="shared" si="341"/>
        <v>0</v>
      </c>
      <c r="AE270" s="14">
        <f>IF($AD$2=Alapadat!$P270,Alapadat!$Q270,0)</f>
        <v>0</v>
      </c>
      <c r="AF270" s="14">
        <f>IF($AD$2=Alapadat!$P270,Alapadat!$R270,0)</f>
        <v>0</v>
      </c>
      <c r="AG270" s="14">
        <f t="shared" si="342"/>
        <v>0</v>
      </c>
      <c r="AH270" s="14">
        <f t="shared" si="343"/>
        <v>0</v>
      </c>
      <c r="AI270" s="14">
        <f t="shared" si="344"/>
        <v>0</v>
      </c>
      <c r="AJ270" s="14">
        <f t="shared" si="345"/>
        <v>0</v>
      </c>
      <c r="AK270" s="14">
        <f t="shared" si="346"/>
        <v>0</v>
      </c>
      <c r="AL270" s="14">
        <f t="shared" si="347"/>
        <v>0</v>
      </c>
      <c r="AN270" s="56">
        <f t="shared" si="348"/>
        <v>0</v>
      </c>
      <c r="AO270" s="14">
        <f>Szilv($AD$2,Eredmény!$H$3,AE270)</f>
        <v>0</v>
      </c>
      <c r="AP270" s="14">
        <f t="shared" si="349"/>
        <v>0</v>
      </c>
      <c r="AQ270" s="14">
        <f t="shared" si="350"/>
        <v>0</v>
      </c>
      <c r="AS270" s="14">
        <f>IF($AR$2=Alapadat!$P270,Alapadat!$Q270,0)</f>
        <v>0</v>
      </c>
      <c r="AT270" s="14">
        <f>IF($AR$2=Alapadat!$P270,Alapadat!$R270,0)</f>
        <v>0</v>
      </c>
      <c r="AU270" s="14">
        <f t="shared" si="351"/>
        <v>0</v>
      </c>
      <c r="AV270" s="14">
        <f t="shared" si="352"/>
        <v>0</v>
      </c>
      <c r="AW270" s="14">
        <f t="shared" si="353"/>
        <v>0</v>
      </c>
      <c r="AX270" s="14">
        <f t="shared" si="354"/>
        <v>0</v>
      </c>
      <c r="AY270" s="14">
        <f t="shared" si="355"/>
        <v>0</v>
      </c>
      <c r="AZ270" s="14">
        <f t="shared" si="356"/>
        <v>0</v>
      </c>
      <c r="BB270" s="56">
        <f t="shared" si="357"/>
        <v>0</v>
      </c>
      <c r="BC270" s="14">
        <f>Szilv($AR$2,Eredmény!$H$3,AS270)</f>
        <v>0</v>
      </c>
      <c r="BD270" s="14">
        <f t="shared" si="358"/>
        <v>0</v>
      </c>
      <c r="BE270" s="14">
        <f t="shared" si="359"/>
        <v>0</v>
      </c>
      <c r="BG270" s="14">
        <f>IF($BF$2=Alapadat!$P270,Alapadat!$Q270,0)</f>
        <v>0</v>
      </c>
      <c r="BH270" s="14">
        <f>IF($BF$2=Alapadat!$P270,Alapadat!$R270,0)</f>
        <v>0</v>
      </c>
      <c r="BI270" s="14">
        <f t="shared" si="360"/>
        <v>0</v>
      </c>
      <c r="BJ270" s="14">
        <f t="shared" si="361"/>
        <v>0</v>
      </c>
      <c r="BK270" s="14">
        <f t="shared" si="362"/>
        <v>0</v>
      </c>
      <c r="BL270" s="14">
        <f t="shared" si="363"/>
        <v>0</v>
      </c>
      <c r="BM270" s="14">
        <f t="shared" si="364"/>
        <v>0</v>
      </c>
      <c r="BN270" s="14">
        <f t="shared" si="365"/>
        <v>0</v>
      </c>
      <c r="BP270" s="56">
        <f t="shared" si="366"/>
        <v>0</v>
      </c>
      <c r="BQ270" s="14">
        <f>Szilv($BF$2,Eredmény!$H$3,BG270)</f>
        <v>0</v>
      </c>
      <c r="BR270" s="14">
        <f t="shared" si="367"/>
        <v>0</v>
      </c>
      <c r="BS270" s="14">
        <f t="shared" si="368"/>
        <v>0</v>
      </c>
      <c r="BV270" s="14">
        <f>IF($BU$2=Alapadat!$P270,Alapadat!$Q270,0)</f>
        <v>0</v>
      </c>
      <c r="BW270" s="14">
        <f>IF($BU$2=Alapadat!$P270,Alapadat!$R270,0)</f>
        <v>0</v>
      </c>
      <c r="BX270" s="14">
        <f t="shared" si="369"/>
        <v>0</v>
      </c>
      <c r="BY270" s="14">
        <f t="shared" si="370"/>
        <v>0</v>
      </c>
      <c r="BZ270" s="14">
        <f t="shared" si="371"/>
        <v>0</v>
      </c>
      <c r="CA270" s="14">
        <f t="shared" si="372"/>
        <v>0</v>
      </c>
      <c r="CB270" s="14">
        <f t="shared" si="373"/>
        <v>0</v>
      </c>
      <c r="CC270" s="14">
        <f t="shared" si="374"/>
        <v>0</v>
      </c>
      <c r="CE270" s="56">
        <f t="shared" si="375"/>
        <v>0</v>
      </c>
      <c r="CF270" s="14">
        <f>Szilv($BU$2,Eredmény!$H$3,BV270)</f>
        <v>0</v>
      </c>
      <c r="CG270" s="14">
        <f t="shared" si="376"/>
        <v>0</v>
      </c>
      <c r="CH270" s="14">
        <f t="shared" si="377"/>
        <v>0</v>
      </c>
      <c r="CK270" s="14">
        <f>IF($CJ$2=Alapadat!$P270,Alapadat!$Q270,0)</f>
        <v>0</v>
      </c>
      <c r="CL270" s="14">
        <f>IF($CJ$2=Alapadat!$P270,Alapadat!$R270,0)</f>
        <v>0</v>
      </c>
      <c r="CM270" s="14">
        <f t="shared" si="378"/>
        <v>0</v>
      </c>
      <c r="CN270" s="14">
        <f t="shared" si="379"/>
        <v>0</v>
      </c>
      <c r="CO270" s="14">
        <f t="shared" si="380"/>
        <v>0</v>
      </c>
      <c r="CP270" s="14">
        <f t="shared" si="381"/>
        <v>0</v>
      </c>
      <c r="CQ270" s="14">
        <f t="shared" si="382"/>
        <v>0</v>
      </c>
      <c r="CR270" s="14">
        <f t="shared" si="383"/>
        <v>0</v>
      </c>
      <c r="CT270" s="56">
        <f t="shared" si="384"/>
        <v>0</v>
      </c>
      <c r="CU270" s="14">
        <f>Szilv($CJ$2,Eredmény!$H$3,CK270)</f>
        <v>0</v>
      </c>
      <c r="CV270" s="14">
        <f t="shared" si="385"/>
        <v>0</v>
      </c>
      <c r="CW270" s="14">
        <f t="shared" si="386"/>
        <v>0</v>
      </c>
      <c r="CZ270" s="14">
        <f>IF($CY$2=Alapadat!$P270,Alapadat!$Q270,0)</f>
        <v>0</v>
      </c>
      <c r="DA270" s="14">
        <f>IF($CY$2=Alapadat!$P270,Alapadat!$R270,0)</f>
        <v>0</v>
      </c>
      <c r="DB270" s="14">
        <f t="shared" si="387"/>
        <v>0</v>
      </c>
      <c r="DC270" s="14">
        <f t="shared" si="388"/>
        <v>0</v>
      </c>
      <c r="DD270" s="14">
        <f t="shared" si="389"/>
        <v>0</v>
      </c>
      <c r="DE270" s="14">
        <f t="shared" si="390"/>
        <v>0</v>
      </c>
      <c r="DF270" s="14">
        <f t="shared" si="391"/>
        <v>0</v>
      </c>
      <c r="DG270" s="14">
        <f t="shared" si="392"/>
        <v>0</v>
      </c>
      <c r="DI270" s="56">
        <f t="shared" si="393"/>
        <v>0</v>
      </c>
      <c r="DJ270" s="14">
        <f>Szilv($CY$2,Eredmény!$H$3,CZ270)</f>
        <v>0</v>
      </c>
      <c r="DK270" s="14">
        <f t="shared" si="394"/>
        <v>0</v>
      </c>
      <c r="DL270" s="14">
        <f t="shared" si="395"/>
        <v>0</v>
      </c>
      <c r="DO270" s="14">
        <f>IF($DN$2=Alapadat!$P270,Alapadat!$Q270,0)</f>
        <v>0</v>
      </c>
      <c r="DP270" s="14">
        <f>IF($DN$2=Alapadat!$P270,Alapadat!$R270,0)</f>
        <v>0</v>
      </c>
      <c r="DQ270" s="14">
        <f t="shared" si="396"/>
        <v>0</v>
      </c>
      <c r="DR270" s="14">
        <f t="shared" si="397"/>
        <v>0</v>
      </c>
      <c r="DS270" s="14">
        <f t="shared" si="398"/>
        <v>0</v>
      </c>
      <c r="DT270" s="14">
        <f t="shared" si="399"/>
        <v>0</v>
      </c>
      <c r="DU270" s="14">
        <f t="shared" si="400"/>
        <v>0</v>
      </c>
      <c r="DV270" s="14">
        <f t="shared" si="401"/>
        <v>0</v>
      </c>
      <c r="DX270" s="56">
        <f t="shared" si="402"/>
        <v>0</v>
      </c>
      <c r="DY270" s="14">
        <f>Szilv($DN$2,Eredmény!$H$3,DO270)</f>
        <v>0</v>
      </c>
      <c r="DZ270" s="14">
        <f t="shared" si="403"/>
        <v>0</v>
      </c>
      <c r="EA270" s="14">
        <f t="shared" si="404"/>
        <v>0</v>
      </c>
    </row>
    <row r="271" spans="2:131">
      <c r="B271" s="14">
        <f>IF($A$2=Alapadat!$P271,Alapadat!$Q271,0)</f>
        <v>0</v>
      </c>
      <c r="C271" s="14">
        <f>IF($A$2=Alapadat!$P271,Alapadat!$R271,0)</f>
        <v>0</v>
      </c>
      <c r="D271" s="14">
        <f t="shared" si="325"/>
        <v>0</v>
      </c>
      <c r="E271" s="14">
        <f t="shared" si="326"/>
        <v>0</v>
      </c>
      <c r="F271" s="14">
        <f t="shared" si="327"/>
        <v>0</v>
      </c>
      <c r="G271" s="14">
        <f t="shared" si="328"/>
        <v>0</v>
      </c>
      <c r="H271" s="14">
        <f t="shared" si="329"/>
        <v>0</v>
      </c>
      <c r="I271" s="14">
        <f t="shared" si="330"/>
        <v>0</v>
      </c>
      <c r="L271" s="56">
        <f t="shared" si="331"/>
        <v>0</v>
      </c>
      <c r="M271" s="14">
        <f>Szilv($A$2,Eredmény!$H$3,B271)</f>
        <v>0</v>
      </c>
      <c r="N271" s="14">
        <f t="shared" si="332"/>
        <v>0</v>
      </c>
      <c r="O271" s="14">
        <f t="shared" si="333"/>
        <v>0</v>
      </c>
      <c r="Q271" s="14">
        <f>IF($P$2=Alapadat!$P271,Alapadat!$Q271,0)</f>
        <v>0</v>
      </c>
      <c r="R271" s="14">
        <f>IF($P$2=Alapadat!$P271,Alapadat!$R271,0)</f>
        <v>0</v>
      </c>
      <c r="S271" s="14">
        <f t="shared" si="334"/>
        <v>0</v>
      </c>
      <c r="T271" s="14">
        <f t="shared" si="335"/>
        <v>0</v>
      </c>
      <c r="U271" s="14">
        <f t="shared" si="336"/>
        <v>0</v>
      </c>
      <c r="V271" s="14">
        <f t="shared" si="337"/>
        <v>0</v>
      </c>
      <c r="W271" s="14">
        <f t="shared" si="338"/>
        <v>0</v>
      </c>
      <c r="X271" s="14">
        <f t="shared" si="339"/>
        <v>0</v>
      </c>
      <c r="Z271" s="56">
        <f t="shared" si="405"/>
        <v>0</v>
      </c>
      <c r="AA271" s="14">
        <f>Szilv($P$2,Eredmény!$H$3,Q271)</f>
        <v>0</v>
      </c>
      <c r="AB271" s="14">
        <f t="shared" si="340"/>
        <v>0</v>
      </c>
      <c r="AC271" s="14">
        <f t="shared" si="341"/>
        <v>0</v>
      </c>
      <c r="AE271" s="14">
        <f>IF($AD$2=Alapadat!$P271,Alapadat!$Q271,0)</f>
        <v>0</v>
      </c>
      <c r="AF271" s="14">
        <f>IF($AD$2=Alapadat!$P271,Alapadat!$R271,0)</f>
        <v>0</v>
      </c>
      <c r="AG271" s="14">
        <f t="shared" si="342"/>
        <v>0</v>
      </c>
      <c r="AH271" s="14">
        <f t="shared" si="343"/>
        <v>0</v>
      </c>
      <c r="AI271" s="14">
        <f t="shared" si="344"/>
        <v>0</v>
      </c>
      <c r="AJ271" s="14">
        <f t="shared" si="345"/>
        <v>0</v>
      </c>
      <c r="AK271" s="14">
        <f t="shared" si="346"/>
        <v>0</v>
      </c>
      <c r="AL271" s="14">
        <f t="shared" si="347"/>
        <v>0</v>
      </c>
      <c r="AN271" s="56">
        <f t="shared" si="348"/>
        <v>0</v>
      </c>
      <c r="AO271" s="14">
        <f>Szilv($AD$2,Eredmény!$H$3,AE271)</f>
        <v>0</v>
      </c>
      <c r="AP271" s="14">
        <f t="shared" si="349"/>
        <v>0</v>
      </c>
      <c r="AQ271" s="14">
        <f t="shared" si="350"/>
        <v>0</v>
      </c>
      <c r="AS271" s="14">
        <f>IF($AR$2=Alapadat!$P271,Alapadat!$Q271,0)</f>
        <v>0</v>
      </c>
      <c r="AT271" s="14">
        <f>IF($AR$2=Alapadat!$P271,Alapadat!$R271,0)</f>
        <v>0</v>
      </c>
      <c r="AU271" s="14">
        <f t="shared" si="351"/>
        <v>0</v>
      </c>
      <c r="AV271" s="14">
        <f t="shared" si="352"/>
        <v>0</v>
      </c>
      <c r="AW271" s="14">
        <f t="shared" si="353"/>
        <v>0</v>
      </c>
      <c r="AX271" s="14">
        <f t="shared" si="354"/>
        <v>0</v>
      </c>
      <c r="AY271" s="14">
        <f t="shared" si="355"/>
        <v>0</v>
      </c>
      <c r="AZ271" s="14">
        <f t="shared" si="356"/>
        <v>0</v>
      </c>
      <c r="BB271" s="56">
        <f t="shared" si="357"/>
        <v>0</v>
      </c>
      <c r="BC271" s="14">
        <f>Szilv($AR$2,Eredmény!$H$3,AS271)</f>
        <v>0</v>
      </c>
      <c r="BD271" s="14">
        <f t="shared" si="358"/>
        <v>0</v>
      </c>
      <c r="BE271" s="14">
        <f t="shared" si="359"/>
        <v>0</v>
      </c>
      <c r="BG271" s="14">
        <f>IF($BF$2=Alapadat!$P271,Alapadat!$Q271,0)</f>
        <v>0</v>
      </c>
      <c r="BH271" s="14">
        <f>IF($BF$2=Alapadat!$P271,Alapadat!$R271,0)</f>
        <v>0</v>
      </c>
      <c r="BI271" s="14">
        <f t="shared" si="360"/>
        <v>0</v>
      </c>
      <c r="BJ271" s="14">
        <f t="shared" si="361"/>
        <v>0</v>
      </c>
      <c r="BK271" s="14">
        <f t="shared" si="362"/>
        <v>0</v>
      </c>
      <c r="BL271" s="14">
        <f t="shared" si="363"/>
        <v>0</v>
      </c>
      <c r="BM271" s="14">
        <f t="shared" si="364"/>
        <v>0</v>
      </c>
      <c r="BN271" s="14">
        <f t="shared" si="365"/>
        <v>0</v>
      </c>
      <c r="BP271" s="56">
        <f t="shared" si="366"/>
        <v>0</v>
      </c>
      <c r="BQ271" s="14">
        <f>Szilv($BF$2,Eredmény!$H$3,BG271)</f>
        <v>0</v>
      </c>
      <c r="BR271" s="14">
        <f t="shared" si="367"/>
        <v>0</v>
      </c>
      <c r="BS271" s="14">
        <f t="shared" si="368"/>
        <v>0</v>
      </c>
      <c r="BV271" s="14">
        <f>IF($BU$2=Alapadat!$P271,Alapadat!$Q271,0)</f>
        <v>0</v>
      </c>
      <c r="BW271" s="14">
        <f>IF($BU$2=Alapadat!$P271,Alapadat!$R271,0)</f>
        <v>0</v>
      </c>
      <c r="BX271" s="14">
        <f t="shared" si="369"/>
        <v>0</v>
      </c>
      <c r="BY271" s="14">
        <f t="shared" si="370"/>
        <v>0</v>
      </c>
      <c r="BZ271" s="14">
        <f t="shared" si="371"/>
        <v>0</v>
      </c>
      <c r="CA271" s="14">
        <f t="shared" si="372"/>
        <v>0</v>
      </c>
      <c r="CB271" s="14">
        <f t="shared" si="373"/>
        <v>0</v>
      </c>
      <c r="CC271" s="14">
        <f t="shared" si="374"/>
        <v>0</v>
      </c>
      <c r="CE271" s="56">
        <f t="shared" si="375"/>
        <v>0</v>
      </c>
      <c r="CF271" s="14">
        <f>Szilv($BU$2,Eredmény!$H$3,BV271)</f>
        <v>0</v>
      </c>
      <c r="CG271" s="14">
        <f t="shared" si="376"/>
        <v>0</v>
      </c>
      <c r="CH271" s="14">
        <f t="shared" si="377"/>
        <v>0</v>
      </c>
      <c r="CK271" s="14">
        <f>IF($CJ$2=Alapadat!$P271,Alapadat!$Q271,0)</f>
        <v>0</v>
      </c>
      <c r="CL271" s="14">
        <f>IF($CJ$2=Alapadat!$P271,Alapadat!$R271,0)</f>
        <v>0</v>
      </c>
      <c r="CM271" s="14">
        <f t="shared" si="378"/>
        <v>0</v>
      </c>
      <c r="CN271" s="14">
        <f t="shared" si="379"/>
        <v>0</v>
      </c>
      <c r="CO271" s="14">
        <f t="shared" si="380"/>
        <v>0</v>
      </c>
      <c r="CP271" s="14">
        <f t="shared" si="381"/>
        <v>0</v>
      </c>
      <c r="CQ271" s="14">
        <f t="shared" si="382"/>
        <v>0</v>
      </c>
      <c r="CR271" s="14">
        <f t="shared" si="383"/>
        <v>0</v>
      </c>
      <c r="CT271" s="56">
        <f t="shared" si="384"/>
        <v>0</v>
      </c>
      <c r="CU271" s="14">
        <f>Szilv($CJ$2,Eredmény!$H$3,CK271)</f>
        <v>0</v>
      </c>
      <c r="CV271" s="14">
        <f t="shared" si="385"/>
        <v>0</v>
      </c>
      <c r="CW271" s="14">
        <f t="shared" si="386"/>
        <v>0</v>
      </c>
      <c r="CZ271" s="14">
        <f>IF($CY$2=Alapadat!$P271,Alapadat!$Q271,0)</f>
        <v>0</v>
      </c>
      <c r="DA271" s="14">
        <f>IF($CY$2=Alapadat!$P271,Alapadat!$R271,0)</f>
        <v>0</v>
      </c>
      <c r="DB271" s="14">
        <f t="shared" si="387"/>
        <v>0</v>
      </c>
      <c r="DC271" s="14">
        <f t="shared" si="388"/>
        <v>0</v>
      </c>
      <c r="DD271" s="14">
        <f t="shared" si="389"/>
        <v>0</v>
      </c>
      <c r="DE271" s="14">
        <f t="shared" si="390"/>
        <v>0</v>
      </c>
      <c r="DF271" s="14">
        <f t="shared" si="391"/>
        <v>0</v>
      </c>
      <c r="DG271" s="14">
        <f t="shared" si="392"/>
        <v>0</v>
      </c>
      <c r="DI271" s="56">
        <f t="shared" si="393"/>
        <v>0</v>
      </c>
      <c r="DJ271" s="14">
        <f>Szilv($CY$2,Eredmény!$H$3,CZ271)</f>
        <v>0</v>
      </c>
      <c r="DK271" s="14">
        <f t="shared" si="394"/>
        <v>0</v>
      </c>
      <c r="DL271" s="14">
        <f t="shared" si="395"/>
        <v>0</v>
      </c>
      <c r="DO271" s="14">
        <f>IF($DN$2=Alapadat!$P271,Alapadat!$Q271,0)</f>
        <v>0</v>
      </c>
      <c r="DP271" s="14">
        <f>IF($DN$2=Alapadat!$P271,Alapadat!$R271,0)</f>
        <v>0</v>
      </c>
      <c r="DQ271" s="14">
        <f t="shared" si="396"/>
        <v>0</v>
      </c>
      <c r="DR271" s="14">
        <f t="shared" si="397"/>
        <v>0</v>
      </c>
      <c r="DS271" s="14">
        <f t="shared" si="398"/>
        <v>0</v>
      </c>
      <c r="DT271" s="14">
        <f t="shared" si="399"/>
        <v>0</v>
      </c>
      <c r="DU271" s="14">
        <f t="shared" si="400"/>
        <v>0</v>
      </c>
      <c r="DV271" s="14">
        <f t="shared" si="401"/>
        <v>0</v>
      </c>
      <c r="DX271" s="56">
        <f t="shared" si="402"/>
        <v>0</v>
      </c>
      <c r="DY271" s="14">
        <f>Szilv($DN$2,Eredmény!$H$3,DO271)</f>
        <v>0</v>
      </c>
      <c r="DZ271" s="14">
        <f t="shared" si="403"/>
        <v>0</v>
      </c>
      <c r="EA271" s="14">
        <f t="shared" si="404"/>
        <v>0</v>
      </c>
    </row>
    <row r="272" spans="2:131">
      <c r="B272" s="14">
        <f>IF($A$2=Alapadat!$P272,Alapadat!$Q272,0)</f>
        <v>0</v>
      </c>
      <c r="C272" s="14">
        <f>IF($A$2=Alapadat!$P272,Alapadat!$R272,0)</f>
        <v>0</v>
      </c>
      <c r="D272" s="14">
        <f t="shared" si="325"/>
        <v>0</v>
      </c>
      <c r="E272" s="14">
        <f t="shared" si="326"/>
        <v>0</v>
      </c>
      <c r="F272" s="14">
        <f t="shared" si="327"/>
        <v>0</v>
      </c>
      <c r="G272" s="14">
        <f t="shared" si="328"/>
        <v>0</v>
      </c>
      <c r="H272" s="14">
        <f t="shared" si="329"/>
        <v>0</v>
      </c>
      <c r="I272" s="14">
        <f t="shared" si="330"/>
        <v>0</v>
      </c>
      <c r="L272" s="56">
        <f t="shared" si="331"/>
        <v>0</v>
      </c>
      <c r="M272" s="14">
        <f>Szilv($A$2,Eredmény!$H$3,B272)</f>
        <v>0</v>
      </c>
      <c r="N272" s="14">
        <f t="shared" si="332"/>
        <v>0</v>
      </c>
      <c r="O272" s="14">
        <f t="shared" si="333"/>
        <v>0</v>
      </c>
      <c r="Q272" s="14">
        <f>IF($P$2=Alapadat!$P272,Alapadat!$Q272,0)</f>
        <v>0</v>
      </c>
      <c r="R272" s="14">
        <f>IF($P$2=Alapadat!$P272,Alapadat!$R272,0)</f>
        <v>0</v>
      </c>
      <c r="S272" s="14">
        <f t="shared" si="334"/>
        <v>0</v>
      </c>
      <c r="T272" s="14">
        <f t="shared" si="335"/>
        <v>0</v>
      </c>
      <c r="U272" s="14">
        <f t="shared" si="336"/>
        <v>0</v>
      </c>
      <c r="V272" s="14">
        <f t="shared" si="337"/>
        <v>0</v>
      </c>
      <c r="W272" s="14">
        <f t="shared" si="338"/>
        <v>0</v>
      </c>
      <c r="X272" s="14">
        <f t="shared" si="339"/>
        <v>0</v>
      </c>
      <c r="Z272" s="56">
        <f t="shared" si="405"/>
        <v>0</v>
      </c>
      <c r="AA272" s="14">
        <f>Szilv($P$2,Eredmény!$H$3,Q272)</f>
        <v>0</v>
      </c>
      <c r="AB272" s="14">
        <f t="shared" si="340"/>
        <v>0</v>
      </c>
      <c r="AC272" s="14">
        <f t="shared" si="341"/>
        <v>0</v>
      </c>
      <c r="AE272" s="14">
        <f>IF($AD$2=Alapadat!$P272,Alapadat!$Q272,0)</f>
        <v>0</v>
      </c>
      <c r="AF272" s="14">
        <f>IF($AD$2=Alapadat!$P272,Alapadat!$R272,0)</f>
        <v>0</v>
      </c>
      <c r="AG272" s="14">
        <f t="shared" si="342"/>
        <v>0</v>
      </c>
      <c r="AH272" s="14">
        <f t="shared" si="343"/>
        <v>0</v>
      </c>
      <c r="AI272" s="14">
        <f t="shared" si="344"/>
        <v>0</v>
      </c>
      <c r="AJ272" s="14">
        <f t="shared" si="345"/>
        <v>0</v>
      </c>
      <c r="AK272" s="14">
        <f t="shared" si="346"/>
        <v>0</v>
      </c>
      <c r="AL272" s="14">
        <f t="shared" si="347"/>
        <v>0</v>
      </c>
      <c r="AN272" s="56">
        <f t="shared" si="348"/>
        <v>0</v>
      </c>
      <c r="AO272" s="14">
        <f>Szilv($AD$2,Eredmény!$H$3,AE272)</f>
        <v>0</v>
      </c>
      <c r="AP272" s="14">
        <f t="shared" si="349"/>
        <v>0</v>
      </c>
      <c r="AQ272" s="14">
        <f t="shared" si="350"/>
        <v>0</v>
      </c>
      <c r="AS272" s="14">
        <f>IF($AR$2=Alapadat!$P272,Alapadat!$Q272,0)</f>
        <v>0</v>
      </c>
      <c r="AT272" s="14">
        <f>IF($AR$2=Alapadat!$P272,Alapadat!$R272,0)</f>
        <v>0</v>
      </c>
      <c r="AU272" s="14">
        <f t="shared" si="351"/>
        <v>0</v>
      </c>
      <c r="AV272" s="14">
        <f t="shared" si="352"/>
        <v>0</v>
      </c>
      <c r="AW272" s="14">
        <f t="shared" si="353"/>
        <v>0</v>
      </c>
      <c r="AX272" s="14">
        <f t="shared" si="354"/>
        <v>0</v>
      </c>
      <c r="AY272" s="14">
        <f t="shared" si="355"/>
        <v>0</v>
      </c>
      <c r="AZ272" s="14">
        <f t="shared" si="356"/>
        <v>0</v>
      </c>
      <c r="BB272" s="56">
        <f t="shared" si="357"/>
        <v>0</v>
      </c>
      <c r="BC272" s="14">
        <f>Szilv($AR$2,Eredmény!$H$3,AS272)</f>
        <v>0</v>
      </c>
      <c r="BD272" s="14">
        <f t="shared" si="358"/>
        <v>0</v>
      </c>
      <c r="BE272" s="14">
        <f t="shared" si="359"/>
        <v>0</v>
      </c>
      <c r="BG272" s="14">
        <f>IF($BF$2=Alapadat!$P272,Alapadat!$Q272,0)</f>
        <v>0</v>
      </c>
      <c r="BH272" s="14">
        <f>IF($BF$2=Alapadat!$P272,Alapadat!$R272,0)</f>
        <v>0</v>
      </c>
      <c r="BI272" s="14">
        <f t="shared" si="360"/>
        <v>0</v>
      </c>
      <c r="BJ272" s="14">
        <f t="shared" si="361"/>
        <v>0</v>
      </c>
      <c r="BK272" s="14">
        <f t="shared" si="362"/>
        <v>0</v>
      </c>
      <c r="BL272" s="14">
        <f t="shared" si="363"/>
        <v>0</v>
      </c>
      <c r="BM272" s="14">
        <f t="shared" si="364"/>
        <v>0</v>
      </c>
      <c r="BN272" s="14">
        <f t="shared" si="365"/>
        <v>0</v>
      </c>
      <c r="BP272" s="56">
        <f t="shared" si="366"/>
        <v>0</v>
      </c>
      <c r="BQ272" s="14">
        <f>Szilv($BF$2,Eredmény!$H$3,BG272)</f>
        <v>0</v>
      </c>
      <c r="BR272" s="14">
        <f t="shared" si="367"/>
        <v>0</v>
      </c>
      <c r="BS272" s="14">
        <f t="shared" si="368"/>
        <v>0</v>
      </c>
      <c r="BV272" s="14">
        <f>IF($BU$2=Alapadat!$P272,Alapadat!$Q272,0)</f>
        <v>0</v>
      </c>
      <c r="BW272" s="14">
        <f>IF($BU$2=Alapadat!$P272,Alapadat!$R272,0)</f>
        <v>0</v>
      </c>
      <c r="BX272" s="14">
        <f t="shared" si="369"/>
        <v>0</v>
      </c>
      <c r="BY272" s="14">
        <f t="shared" si="370"/>
        <v>0</v>
      </c>
      <c r="BZ272" s="14">
        <f t="shared" si="371"/>
        <v>0</v>
      </c>
      <c r="CA272" s="14">
        <f t="shared" si="372"/>
        <v>0</v>
      </c>
      <c r="CB272" s="14">
        <f t="shared" si="373"/>
        <v>0</v>
      </c>
      <c r="CC272" s="14">
        <f t="shared" si="374"/>
        <v>0</v>
      </c>
      <c r="CE272" s="56">
        <f t="shared" si="375"/>
        <v>0</v>
      </c>
      <c r="CF272" s="14">
        <f>Szilv($BU$2,Eredmény!$H$3,BV272)</f>
        <v>0</v>
      </c>
      <c r="CG272" s="14">
        <f t="shared" si="376"/>
        <v>0</v>
      </c>
      <c r="CH272" s="14">
        <f t="shared" si="377"/>
        <v>0</v>
      </c>
      <c r="CK272" s="14">
        <f>IF($CJ$2=Alapadat!$P272,Alapadat!$Q272,0)</f>
        <v>0</v>
      </c>
      <c r="CL272" s="14">
        <f>IF($CJ$2=Alapadat!$P272,Alapadat!$R272,0)</f>
        <v>0</v>
      </c>
      <c r="CM272" s="14">
        <f t="shared" si="378"/>
        <v>0</v>
      </c>
      <c r="CN272" s="14">
        <f t="shared" si="379"/>
        <v>0</v>
      </c>
      <c r="CO272" s="14">
        <f t="shared" si="380"/>
        <v>0</v>
      </c>
      <c r="CP272" s="14">
        <f t="shared" si="381"/>
        <v>0</v>
      </c>
      <c r="CQ272" s="14">
        <f t="shared" si="382"/>
        <v>0</v>
      </c>
      <c r="CR272" s="14">
        <f t="shared" si="383"/>
        <v>0</v>
      </c>
      <c r="CT272" s="56">
        <f t="shared" si="384"/>
        <v>0</v>
      </c>
      <c r="CU272" s="14">
        <f>Szilv($CJ$2,Eredmény!$H$3,CK272)</f>
        <v>0</v>
      </c>
      <c r="CV272" s="14">
        <f t="shared" si="385"/>
        <v>0</v>
      </c>
      <c r="CW272" s="14">
        <f t="shared" si="386"/>
        <v>0</v>
      </c>
      <c r="CZ272" s="14">
        <f>IF($CY$2=Alapadat!$P272,Alapadat!$Q272,0)</f>
        <v>0</v>
      </c>
      <c r="DA272" s="14">
        <f>IF($CY$2=Alapadat!$P272,Alapadat!$R272,0)</f>
        <v>0</v>
      </c>
      <c r="DB272" s="14">
        <f t="shared" si="387"/>
        <v>0</v>
      </c>
      <c r="DC272" s="14">
        <f t="shared" si="388"/>
        <v>0</v>
      </c>
      <c r="DD272" s="14">
        <f t="shared" si="389"/>
        <v>0</v>
      </c>
      <c r="DE272" s="14">
        <f t="shared" si="390"/>
        <v>0</v>
      </c>
      <c r="DF272" s="14">
        <f t="shared" si="391"/>
        <v>0</v>
      </c>
      <c r="DG272" s="14">
        <f t="shared" si="392"/>
        <v>0</v>
      </c>
      <c r="DI272" s="56">
        <f t="shared" si="393"/>
        <v>0</v>
      </c>
      <c r="DJ272" s="14">
        <f>Szilv($CY$2,Eredmény!$H$3,CZ272)</f>
        <v>0</v>
      </c>
      <c r="DK272" s="14">
        <f t="shared" si="394"/>
        <v>0</v>
      </c>
      <c r="DL272" s="14">
        <f t="shared" si="395"/>
        <v>0</v>
      </c>
      <c r="DO272" s="14">
        <f>IF($DN$2=Alapadat!$P272,Alapadat!$Q272,0)</f>
        <v>0</v>
      </c>
      <c r="DP272" s="14">
        <f>IF($DN$2=Alapadat!$P272,Alapadat!$R272,0)</f>
        <v>0</v>
      </c>
      <c r="DQ272" s="14">
        <f t="shared" si="396"/>
        <v>0</v>
      </c>
      <c r="DR272" s="14">
        <f t="shared" si="397"/>
        <v>0</v>
      </c>
      <c r="DS272" s="14">
        <f t="shared" si="398"/>
        <v>0</v>
      </c>
      <c r="DT272" s="14">
        <f t="shared" si="399"/>
        <v>0</v>
      </c>
      <c r="DU272" s="14">
        <f t="shared" si="400"/>
        <v>0</v>
      </c>
      <c r="DV272" s="14">
        <f t="shared" si="401"/>
        <v>0</v>
      </c>
      <c r="DX272" s="56">
        <f t="shared" si="402"/>
        <v>0</v>
      </c>
      <c r="DY272" s="14">
        <f>Szilv($DN$2,Eredmény!$H$3,DO272)</f>
        <v>0</v>
      </c>
      <c r="DZ272" s="14">
        <f t="shared" si="403"/>
        <v>0</v>
      </c>
      <c r="EA272" s="14">
        <f t="shared" si="404"/>
        <v>0</v>
      </c>
    </row>
    <row r="273" spans="2:131">
      <c r="B273" s="14">
        <f>IF($A$2=Alapadat!$P273,Alapadat!$Q273,0)</f>
        <v>0</v>
      </c>
      <c r="C273" s="14">
        <f>IF($A$2=Alapadat!$P273,Alapadat!$R273,0)</f>
        <v>0</v>
      </c>
      <c r="D273" s="14">
        <f t="shared" si="325"/>
        <v>0</v>
      </c>
      <c r="E273" s="14">
        <f t="shared" si="326"/>
        <v>0</v>
      </c>
      <c r="F273" s="14">
        <f t="shared" si="327"/>
        <v>0</v>
      </c>
      <c r="G273" s="14">
        <f t="shared" si="328"/>
        <v>0</v>
      </c>
      <c r="H273" s="14">
        <f t="shared" si="329"/>
        <v>0</v>
      </c>
      <c r="I273" s="14">
        <f t="shared" si="330"/>
        <v>0</v>
      </c>
      <c r="L273" s="56">
        <f t="shared" si="331"/>
        <v>0</v>
      </c>
      <c r="M273" s="14">
        <f>Szilv($A$2,Eredmény!$H$3,B273)</f>
        <v>0</v>
      </c>
      <c r="N273" s="14">
        <f t="shared" si="332"/>
        <v>0</v>
      </c>
      <c r="O273" s="14">
        <f t="shared" si="333"/>
        <v>0</v>
      </c>
      <c r="Q273" s="14">
        <f>IF($P$2=Alapadat!$P273,Alapadat!$Q273,0)</f>
        <v>0</v>
      </c>
      <c r="R273" s="14">
        <f>IF($P$2=Alapadat!$P273,Alapadat!$R273,0)</f>
        <v>0</v>
      </c>
      <c r="S273" s="14">
        <f t="shared" si="334"/>
        <v>0</v>
      </c>
      <c r="T273" s="14">
        <f t="shared" si="335"/>
        <v>0</v>
      </c>
      <c r="U273" s="14">
        <f t="shared" si="336"/>
        <v>0</v>
      </c>
      <c r="V273" s="14">
        <f t="shared" si="337"/>
        <v>0</v>
      </c>
      <c r="W273" s="14">
        <f t="shared" si="338"/>
        <v>0</v>
      </c>
      <c r="X273" s="14">
        <f t="shared" si="339"/>
        <v>0</v>
      </c>
      <c r="Z273" s="56">
        <f t="shared" si="405"/>
        <v>0</v>
      </c>
      <c r="AA273" s="14">
        <f>Szilv($P$2,Eredmény!$H$3,Q273)</f>
        <v>0</v>
      </c>
      <c r="AB273" s="14">
        <f t="shared" si="340"/>
        <v>0</v>
      </c>
      <c r="AC273" s="14">
        <f t="shared" si="341"/>
        <v>0</v>
      </c>
      <c r="AE273" s="14">
        <f>IF($AD$2=Alapadat!$P273,Alapadat!$Q273,0)</f>
        <v>0</v>
      </c>
      <c r="AF273" s="14">
        <f>IF($AD$2=Alapadat!$P273,Alapadat!$R273,0)</f>
        <v>0</v>
      </c>
      <c r="AG273" s="14">
        <f t="shared" si="342"/>
        <v>0</v>
      </c>
      <c r="AH273" s="14">
        <f t="shared" si="343"/>
        <v>0</v>
      </c>
      <c r="AI273" s="14">
        <f t="shared" si="344"/>
        <v>0</v>
      </c>
      <c r="AJ273" s="14">
        <f t="shared" si="345"/>
        <v>0</v>
      </c>
      <c r="AK273" s="14">
        <f t="shared" si="346"/>
        <v>0</v>
      </c>
      <c r="AL273" s="14">
        <f t="shared" si="347"/>
        <v>0</v>
      </c>
      <c r="AN273" s="56">
        <f t="shared" si="348"/>
        <v>0</v>
      </c>
      <c r="AO273" s="14">
        <f>Szilv($AD$2,Eredmény!$H$3,AE273)</f>
        <v>0</v>
      </c>
      <c r="AP273" s="14">
        <f t="shared" si="349"/>
        <v>0</v>
      </c>
      <c r="AQ273" s="14">
        <f t="shared" si="350"/>
        <v>0</v>
      </c>
      <c r="AS273" s="14">
        <f>IF($AR$2=Alapadat!$P273,Alapadat!$Q273,0)</f>
        <v>0</v>
      </c>
      <c r="AT273" s="14">
        <f>IF($AR$2=Alapadat!$P273,Alapadat!$R273,0)</f>
        <v>0</v>
      </c>
      <c r="AU273" s="14">
        <f t="shared" si="351"/>
        <v>0</v>
      </c>
      <c r="AV273" s="14">
        <f t="shared" si="352"/>
        <v>0</v>
      </c>
      <c r="AW273" s="14">
        <f t="shared" si="353"/>
        <v>0</v>
      </c>
      <c r="AX273" s="14">
        <f t="shared" si="354"/>
        <v>0</v>
      </c>
      <c r="AY273" s="14">
        <f t="shared" si="355"/>
        <v>0</v>
      </c>
      <c r="AZ273" s="14">
        <f t="shared" si="356"/>
        <v>0</v>
      </c>
      <c r="BB273" s="56">
        <f t="shared" si="357"/>
        <v>0</v>
      </c>
      <c r="BC273" s="14">
        <f>Szilv($AR$2,Eredmény!$H$3,AS273)</f>
        <v>0</v>
      </c>
      <c r="BD273" s="14">
        <f t="shared" si="358"/>
        <v>0</v>
      </c>
      <c r="BE273" s="14">
        <f t="shared" si="359"/>
        <v>0</v>
      </c>
      <c r="BG273" s="14">
        <f>IF($BF$2=Alapadat!$P273,Alapadat!$Q273,0)</f>
        <v>0</v>
      </c>
      <c r="BH273" s="14">
        <f>IF($BF$2=Alapadat!$P273,Alapadat!$R273,0)</f>
        <v>0</v>
      </c>
      <c r="BI273" s="14">
        <f t="shared" si="360"/>
        <v>0</v>
      </c>
      <c r="BJ273" s="14">
        <f t="shared" si="361"/>
        <v>0</v>
      </c>
      <c r="BK273" s="14">
        <f t="shared" si="362"/>
        <v>0</v>
      </c>
      <c r="BL273" s="14">
        <f t="shared" si="363"/>
        <v>0</v>
      </c>
      <c r="BM273" s="14">
        <f t="shared" si="364"/>
        <v>0</v>
      </c>
      <c r="BN273" s="14">
        <f t="shared" si="365"/>
        <v>0</v>
      </c>
      <c r="BP273" s="56">
        <f t="shared" si="366"/>
        <v>0</v>
      </c>
      <c r="BQ273" s="14">
        <f>Szilv($BF$2,Eredmény!$H$3,BG273)</f>
        <v>0</v>
      </c>
      <c r="BR273" s="14">
        <f t="shared" si="367"/>
        <v>0</v>
      </c>
      <c r="BS273" s="14">
        <f t="shared" si="368"/>
        <v>0</v>
      </c>
      <c r="BV273" s="14">
        <f>IF($BU$2=Alapadat!$P273,Alapadat!$Q273,0)</f>
        <v>0</v>
      </c>
      <c r="BW273" s="14">
        <f>IF($BU$2=Alapadat!$P273,Alapadat!$R273,0)</f>
        <v>0</v>
      </c>
      <c r="BX273" s="14">
        <f t="shared" si="369"/>
        <v>0</v>
      </c>
      <c r="BY273" s="14">
        <f t="shared" si="370"/>
        <v>0</v>
      </c>
      <c r="BZ273" s="14">
        <f t="shared" si="371"/>
        <v>0</v>
      </c>
      <c r="CA273" s="14">
        <f t="shared" si="372"/>
        <v>0</v>
      </c>
      <c r="CB273" s="14">
        <f t="shared" si="373"/>
        <v>0</v>
      </c>
      <c r="CC273" s="14">
        <f t="shared" si="374"/>
        <v>0</v>
      </c>
      <c r="CE273" s="56">
        <f t="shared" si="375"/>
        <v>0</v>
      </c>
      <c r="CF273" s="14">
        <f>Szilv($BU$2,Eredmény!$H$3,BV273)</f>
        <v>0</v>
      </c>
      <c r="CG273" s="14">
        <f t="shared" si="376"/>
        <v>0</v>
      </c>
      <c r="CH273" s="14">
        <f t="shared" si="377"/>
        <v>0</v>
      </c>
      <c r="CK273" s="14">
        <f>IF($CJ$2=Alapadat!$P273,Alapadat!$Q273,0)</f>
        <v>0</v>
      </c>
      <c r="CL273" s="14">
        <f>IF($CJ$2=Alapadat!$P273,Alapadat!$R273,0)</f>
        <v>0</v>
      </c>
      <c r="CM273" s="14">
        <f t="shared" si="378"/>
        <v>0</v>
      </c>
      <c r="CN273" s="14">
        <f t="shared" si="379"/>
        <v>0</v>
      </c>
      <c r="CO273" s="14">
        <f t="shared" si="380"/>
        <v>0</v>
      </c>
      <c r="CP273" s="14">
        <f t="shared" si="381"/>
        <v>0</v>
      </c>
      <c r="CQ273" s="14">
        <f t="shared" si="382"/>
        <v>0</v>
      </c>
      <c r="CR273" s="14">
        <f t="shared" si="383"/>
        <v>0</v>
      </c>
      <c r="CT273" s="56">
        <f t="shared" si="384"/>
        <v>0</v>
      </c>
      <c r="CU273" s="14">
        <f>Szilv($CJ$2,Eredmény!$H$3,CK273)</f>
        <v>0</v>
      </c>
      <c r="CV273" s="14">
        <f t="shared" si="385"/>
        <v>0</v>
      </c>
      <c r="CW273" s="14">
        <f t="shared" si="386"/>
        <v>0</v>
      </c>
      <c r="CZ273" s="14">
        <f>IF($CY$2=Alapadat!$P273,Alapadat!$Q273,0)</f>
        <v>0</v>
      </c>
      <c r="DA273" s="14">
        <f>IF($CY$2=Alapadat!$P273,Alapadat!$R273,0)</f>
        <v>0</v>
      </c>
      <c r="DB273" s="14">
        <f t="shared" si="387"/>
        <v>0</v>
      </c>
      <c r="DC273" s="14">
        <f t="shared" si="388"/>
        <v>0</v>
      </c>
      <c r="DD273" s="14">
        <f t="shared" si="389"/>
        <v>0</v>
      </c>
      <c r="DE273" s="14">
        <f t="shared" si="390"/>
        <v>0</v>
      </c>
      <c r="DF273" s="14">
        <f t="shared" si="391"/>
        <v>0</v>
      </c>
      <c r="DG273" s="14">
        <f t="shared" si="392"/>
        <v>0</v>
      </c>
      <c r="DI273" s="56">
        <f t="shared" si="393"/>
        <v>0</v>
      </c>
      <c r="DJ273" s="14">
        <f>Szilv($CY$2,Eredmény!$H$3,CZ273)</f>
        <v>0</v>
      </c>
      <c r="DK273" s="14">
        <f t="shared" si="394"/>
        <v>0</v>
      </c>
      <c r="DL273" s="14">
        <f t="shared" si="395"/>
        <v>0</v>
      </c>
      <c r="DO273" s="14">
        <f>IF($DN$2=Alapadat!$P273,Alapadat!$Q273,0)</f>
        <v>0</v>
      </c>
      <c r="DP273" s="14">
        <f>IF($DN$2=Alapadat!$P273,Alapadat!$R273,0)</f>
        <v>0</v>
      </c>
      <c r="DQ273" s="14">
        <f t="shared" si="396"/>
        <v>0</v>
      </c>
      <c r="DR273" s="14">
        <f t="shared" si="397"/>
        <v>0</v>
      </c>
      <c r="DS273" s="14">
        <f t="shared" si="398"/>
        <v>0</v>
      </c>
      <c r="DT273" s="14">
        <f t="shared" si="399"/>
        <v>0</v>
      </c>
      <c r="DU273" s="14">
        <f t="shared" si="400"/>
        <v>0</v>
      </c>
      <c r="DV273" s="14">
        <f t="shared" si="401"/>
        <v>0</v>
      </c>
      <c r="DX273" s="56">
        <f t="shared" si="402"/>
        <v>0</v>
      </c>
      <c r="DY273" s="14">
        <f>Szilv($DN$2,Eredmény!$H$3,DO273)</f>
        <v>0</v>
      </c>
      <c r="DZ273" s="14">
        <f t="shared" si="403"/>
        <v>0</v>
      </c>
      <c r="EA273" s="14">
        <f t="shared" si="404"/>
        <v>0</v>
      </c>
    </row>
    <row r="274" spans="2:131">
      <c r="B274" s="14">
        <f>IF($A$2=Alapadat!$P274,Alapadat!$Q274,0)</f>
        <v>0</v>
      </c>
      <c r="C274" s="14">
        <f>IF($A$2=Alapadat!$P274,Alapadat!$R274,0)</f>
        <v>0</v>
      </c>
      <c r="D274" s="14">
        <f t="shared" si="325"/>
        <v>0</v>
      </c>
      <c r="E274" s="14">
        <f t="shared" si="326"/>
        <v>0</v>
      </c>
      <c r="F274" s="14">
        <f t="shared" si="327"/>
        <v>0</v>
      </c>
      <c r="G274" s="14">
        <f t="shared" si="328"/>
        <v>0</v>
      </c>
      <c r="H274" s="14">
        <f t="shared" si="329"/>
        <v>0</v>
      </c>
      <c r="I274" s="14">
        <f t="shared" si="330"/>
        <v>0</v>
      </c>
      <c r="L274" s="56">
        <f t="shared" si="331"/>
        <v>0</v>
      </c>
      <c r="M274" s="14">
        <f>Szilv($A$2,Eredmény!$H$3,B274)</f>
        <v>0</v>
      </c>
      <c r="N274" s="14">
        <f t="shared" si="332"/>
        <v>0</v>
      </c>
      <c r="O274" s="14">
        <f t="shared" si="333"/>
        <v>0</v>
      </c>
      <c r="Q274" s="14">
        <f>IF($P$2=Alapadat!$P274,Alapadat!$Q274,0)</f>
        <v>0</v>
      </c>
      <c r="R274" s="14">
        <f>IF($P$2=Alapadat!$P274,Alapadat!$R274,0)</f>
        <v>0</v>
      </c>
      <c r="S274" s="14">
        <f t="shared" si="334"/>
        <v>0</v>
      </c>
      <c r="T274" s="14">
        <f t="shared" si="335"/>
        <v>0</v>
      </c>
      <c r="U274" s="14">
        <f t="shared" si="336"/>
        <v>0</v>
      </c>
      <c r="V274" s="14">
        <f t="shared" si="337"/>
        <v>0</v>
      </c>
      <c r="W274" s="14">
        <f t="shared" si="338"/>
        <v>0</v>
      </c>
      <c r="X274" s="14">
        <f t="shared" si="339"/>
        <v>0</v>
      </c>
      <c r="Z274" s="56">
        <f t="shared" si="405"/>
        <v>0</v>
      </c>
      <c r="AA274" s="14">
        <f>Szilv($P$2,Eredmény!$H$3,Q274)</f>
        <v>0</v>
      </c>
      <c r="AB274" s="14">
        <f t="shared" si="340"/>
        <v>0</v>
      </c>
      <c r="AC274" s="14">
        <f t="shared" si="341"/>
        <v>0</v>
      </c>
      <c r="AE274" s="14">
        <f>IF($AD$2=Alapadat!$P274,Alapadat!$Q274,0)</f>
        <v>0</v>
      </c>
      <c r="AF274" s="14">
        <f>IF($AD$2=Alapadat!$P274,Alapadat!$R274,0)</f>
        <v>0</v>
      </c>
      <c r="AG274" s="14">
        <f t="shared" si="342"/>
        <v>0</v>
      </c>
      <c r="AH274" s="14">
        <f t="shared" si="343"/>
        <v>0</v>
      </c>
      <c r="AI274" s="14">
        <f t="shared" si="344"/>
        <v>0</v>
      </c>
      <c r="AJ274" s="14">
        <f t="shared" si="345"/>
        <v>0</v>
      </c>
      <c r="AK274" s="14">
        <f t="shared" si="346"/>
        <v>0</v>
      </c>
      <c r="AL274" s="14">
        <f t="shared" si="347"/>
        <v>0</v>
      </c>
      <c r="AN274" s="56">
        <f t="shared" si="348"/>
        <v>0</v>
      </c>
      <c r="AO274" s="14">
        <f>Szilv($AD$2,Eredmény!$H$3,AE274)</f>
        <v>0</v>
      </c>
      <c r="AP274" s="14">
        <f t="shared" si="349"/>
        <v>0</v>
      </c>
      <c r="AQ274" s="14">
        <f t="shared" si="350"/>
        <v>0</v>
      </c>
      <c r="AS274" s="14">
        <f>IF($AR$2=Alapadat!$P274,Alapadat!$Q274,0)</f>
        <v>0</v>
      </c>
      <c r="AT274" s="14">
        <f>IF($AR$2=Alapadat!$P274,Alapadat!$R274,0)</f>
        <v>0</v>
      </c>
      <c r="AU274" s="14">
        <f t="shared" si="351"/>
        <v>0</v>
      </c>
      <c r="AV274" s="14">
        <f t="shared" si="352"/>
        <v>0</v>
      </c>
      <c r="AW274" s="14">
        <f t="shared" si="353"/>
        <v>0</v>
      </c>
      <c r="AX274" s="14">
        <f t="shared" si="354"/>
        <v>0</v>
      </c>
      <c r="AY274" s="14">
        <f t="shared" si="355"/>
        <v>0</v>
      </c>
      <c r="AZ274" s="14">
        <f t="shared" si="356"/>
        <v>0</v>
      </c>
      <c r="BB274" s="56">
        <f t="shared" si="357"/>
        <v>0</v>
      </c>
      <c r="BC274" s="14">
        <f>Szilv($AR$2,Eredmény!$H$3,AS274)</f>
        <v>0</v>
      </c>
      <c r="BD274" s="14">
        <f t="shared" si="358"/>
        <v>0</v>
      </c>
      <c r="BE274" s="14">
        <f t="shared" si="359"/>
        <v>0</v>
      </c>
      <c r="BG274" s="14">
        <f>IF($BF$2=Alapadat!$P274,Alapadat!$Q274,0)</f>
        <v>0</v>
      </c>
      <c r="BH274" s="14">
        <f>IF($BF$2=Alapadat!$P274,Alapadat!$R274,0)</f>
        <v>0</v>
      </c>
      <c r="BI274" s="14">
        <f t="shared" si="360"/>
        <v>0</v>
      </c>
      <c r="BJ274" s="14">
        <f t="shared" si="361"/>
        <v>0</v>
      </c>
      <c r="BK274" s="14">
        <f t="shared" si="362"/>
        <v>0</v>
      </c>
      <c r="BL274" s="14">
        <f t="shared" si="363"/>
        <v>0</v>
      </c>
      <c r="BM274" s="14">
        <f t="shared" si="364"/>
        <v>0</v>
      </c>
      <c r="BN274" s="14">
        <f t="shared" si="365"/>
        <v>0</v>
      </c>
      <c r="BP274" s="56">
        <f t="shared" si="366"/>
        <v>0</v>
      </c>
      <c r="BQ274" s="14">
        <f>Szilv($BF$2,Eredmény!$H$3,BG274)</f>
        <v>0</v>
      </c>
      <c r="BR274" s="14">
        <f t="shared" si="367"/>
        <v>0</v>
      </c>
      <c r="BS274" s="14">
        <f t="shared" si="368"/>
        <v>0</v>
      </c>
      <c r="BV274" s="14">
        <f>IF($BU$2=Alapadat!$P274,Alapadat!$Q274,0)</f>
        <v>0</v>
      </c>
      <c r="BW274" s="14">
        <f>IF($BU$2=Alapadat!$P274,Alapadat!$R274,0)</f>
        <v>0</v>
      </c>
      <c r="BX274" s="14">
        <f t="shared" si="369"/>
        <v>0</v>
      </c>
      <c r="BY274" s="14">
        <f t="shared" si="370"/>
        <v>0</v>
      </c>
      <c r="BZ274" s="14">
        <f t="shared" si="371"/>
        <v>0</v>
      </c>
      <c r="CA274" s="14">
        <f t="shared" si="372"/>
        <v>0</v>
      </c>
      <c r="CB274" s="14">
        <f t="shared" si="373"/>
        <v>0</v>
      </c>
      <c r="CC274" s="14">
        <f t="shared" si="374"/>
        <v>0</v>
      </c>
      <c r="CE274" s="56">
        <f t="shared" si="375"/>
        <v>0</v>
      </c>
      <c r="CF274" s="14">
        <f>Szilv($BU$2,Eredmény!$H$3,BV274)</f>
        <v>0</v>
      </c>
      <c r="CG274" s="14">
        <f t="shared" si="376"/>
        <v>0</v>
      </c>
      <c r="CH274" s="14">
        <f t="shared" si="377"/>
        <v>0</v>
      </c>
      <c r="CK274" s="14">
        <f>IF($CJ$2=Alapadat!$P274,Alapadat!$Q274,0)</f>
        <v>0</v>
      </c>
      <c r="CL274" s="14">
        <f>IF($CJ$2=Alapadat!$P274,Alapadat!$R274,0)</f>
        <v>0</v>
      </c>
      <c r="CM274" s="14">
        <f t="shared" si="378"/>
        <v>0</v>
      </c>
      <c r="CN274" s="14">
        <f t="shared" si="379"/>
        <v>0</v>
      </c>
      <c r="CO274" s="14">
        <f t="shared" si="380"/>
        <v>0</v>
      </c>
      <c r="CP274" s="14">
        <f t="shared" si="381"/>
        <v>0</v>
      </c>
      <c r="CQ274" s="14">
        <f t="shared" si="382"/>
        <v>0</v>
      </c>
      <c r="CR274" s="14">
        <f t="shared" si="383"/>
        <v>0</v>
      </c>
      <c r="CT274" s="56">
        <f t="shared" si="384"/>
        <v>0</v>
      </c>
      <c r="CU274" s="14">
        <f>Szilv($CJ$2,Eredmény!$H$3,CK274)</f>
        <v>0</v>
      </c>
      <c r="CV274" s="14">
        <f t="shared" si="385"/>
        <v>0</v>
      </c>
      <c r="CW274" s="14">
        <f t="shared" si="386"/>
        <v>0</v>
      </c>
      <c r="CZ274" s="14">
        <f>IF($CY$2=Alapadat!$P274,Alapadat!$Q274,0)</f>
        <v>0</v>
      </c>
      <c r="DA274" s="14">
        <f>IF($CY$2=Alapadat!$P274,Alapadat!$R274,0)</f>
        <v>0</v>
      </c>
      <c r="DB274" s="14">
        <f t="shared" si="387"/>
        <v>0</v>
      </c>
      <c r="DC274" s="14">
        <f t="shared" si="388"/>
        <v>0</v>
      </c>
      <c r="DD274" s="14">
        <f t="shared" si="389"/>
        <v>0</v>
      </c>
      <c r="DE274" s="14">
        <f t="shared" si="390"/>
        <v>0</v>
      </c>
      <c r="DF274" s="14">
        <f t="shared" si="391"/>
        <v>0</v>
      </c>
      <c r="DG274" s="14">
        <f t="shared" si="392"/>
        <v>0</v>
      </c>
      <c r="DI274" s="56">
        <f t="shared" si="393"/>
        <v>0</v>
      </c>
      <c r="DJ274" s="14">
        <f>Szilv($CY$2,Eredmény!$H$3,CZ274)</f>
        <v>0</v>
      </c>
      <c r="DK274" s="14">
        <f t="shared" si="394"/>
        <v>0</v>
      </c>
      <c r="DL274" s="14">
        <f t="shared" si="395"/>
        <v>0</v>
      </c>
      <c r="DO274" s="14">
        <f>IF($DN$2=Alapadat!$P274,Alapadat!$Q274,0)</f>
        <v>0</v>
      </c>
      <c r="DP274" s="14">
        <f>IF($DN$2=Alapadat!$P274,Alapadat!$R274,0)</f>
        <v>0</v>
      </c>
      <c r="DQ274" s="14">
        <f t="shared" si="396"/>
        <v>0</v>
      </c>
      <c r="DR274" s="14">
        <f t="shared" si="397"/>
        <v>0</v>
      </c>
      <c r="DS274" s="14">
        <f t="shared" si="398"/>
        <v>0</v>
      </c>
      <c r="DT274" s="14">
        <f t="shared" si="399"/>
        <v>0</v>
      </c>
      <c r="DU274" s="14">
        <f t="shared" si="400"/>
        <v>0</v>
      </c>
      <c r="DV274" s="14">
        <f t="shared" si="401"/>
        <v>0</v>
      </c>
      <c r="DX274" s="56">
        <f t="shared" si="402"/>
        <v>0</v>
      </c>
      <c r="DY274" s="14">
        <f>Szilv($DN$2,Eredmény!$H$3,DO274)</f>
        <v>0</v>
      </c>
      <c r="DZ274" s="14">
        <f t="shared" si="403"/>
        <v>0</v>
      </c>
      <c r="EA274" s="14">
        <f t="shared" si="404"/>
        <v>0</v>
      </c>
    </row>
    <row r="275" spans="2:131">
      <c r="B275" s="14">
        <f>IF($A$2=Alapadat!$P275,Alapadat!$Q275,0)</f>
        <v>0</v>
      </c>
      <c r="C275" s="14">
        <f>IF($A$2=Alapadat!$P275,Alapadat!$R275,0)</f>
        <v>0</v>
      </c>
      <c r="D275" s="14">
        <f t="shared" si="325"/>
        <v>0</v>
      </c>
      <c r="E275" s="14">
        <f t="shared" si="326"/>
        <v>0</v>
      </c>
      <c r="F275" s="14">
        <f t="shared" si="327"/>
        <v>0</v>
      </c>
      <c r="G275" s="14">
        <f t="shared" si="328"/>
        <v>0</v>
      </c>
      <c r="H275" s="14">
        <f t="shared" si="329"/>
        <v>0</v>
      </c>
      <c r="I275" s="14">
        <f t="shared" si="330"/>
        <v>0</v>
      </c>
      <c r="L275" s="56">
        <f t="shared" si="331"/>
        <v>0</v>
      </c>
      <c r="M275" s="14">
        <f>Szilv($A$2,Eredmény!$H$3,B275)</f>
        <v>0</v>
      </c>
      <c r="N275" s="14">
        <f t="shared" si="332"/>
        <v>0</v>
      </c>
      <c r="O275" s="14">
        <f t="shared" si="333"/>
        <v>0</v>
      </c>
      <c r="Q275" s="14">
        <f>IF($P$2=Alapadat!$P275,Alapadat!$Q275,0)</f>
        <v>0</v>
      </c>
      <c r="R275" s="14">
        <f>IF($P$2=Alapadat!$P275,Alapadat!$R275,0)</f>
        <v>0</v>
      </c>
      <c r="S275" s="14">
        <f t="shared" si="334"/>
        <v>0</v>
      </c>
      <c r="T275" s="14">
        <f t="shared" si="335"/>
        <v>0</v>
      </c>
      <c r="U275" s="14">
        <f t="shared" si="336"/>
        <v>0</v>
      </c>
      <c r="V275" s="14">
        <f t="shared" si="337"/>
        <v>0</v>
      </c>
      <c r="W275" s="14">
        <f t="shared" si="338"/>
        <v>0</v>
      </c>
      <c r="X275" s="14">
        <f t="shared" si="339"/>
        <v>0</v>
      </c>
      <c r="Z275" s="56">
        <f t="shared" si="405"/>
        <v>0</v>
      </c>
      <c r="AA275" s="14">
        <f>Szilv($P$2,Eredmény!$H$3,Q275)</f>
        <v>0</v>
      </c>
      <c r="AB275" s="14">
        <f t="shared" si="340"/>
        <v>0</v>
      </c>
      <c r="AC275" s="14">
        <f t="shared" si="341"/>
        <v>0</v>
      </c>
      <c r="AE275" s="14">
        <f>IF($AD$2=Alapadat!$P275,Alapadat!$Q275,0)</f>
        <v>0</v>
      </c>
      <c r="AF275" s="14">
        <f>IF($AD$2=Alapadat!$P275,Alapadat!$R275,0)</f>
        <v>0</v>
      </c>
      <c r="AG275" s="14">
        <f t="shared" si="342"/>
        <v>0</v>
      </c>
      <c r="AH275" s="14">
        <f t="shared" si="343"/>
        <v>0</v>
      </c>
      <c r="AI275" s="14">
        <f t="shared" si="344"/>
        <v>0</v>
      </c>
      <c r="AJ275" s="14">
        <f t="shared" si="345"/>
        <v>0</v>
      </c>
      <c r="AK275" s="14">
        <f t="shared" si="346"/>
        <v>0</v>
      </c>
      <c r="AL275" s="14">
        <f t="shared" si="347"/>
        <v>0</v>
      </c>
      <c r="AN275" s="56">
        <f t="shared" si="348"/>
        <v>0</v>
      </c>
      <c r="AO275" s="14">
        <f>Szilv($AD$2,Eredmény!$H$3,AE275)</f>
        <v>0</v>
      </c>
      <c r="AP275" s="14">
        <f t="shared" si="349"/>
        <v>0</v>
      </c>
      <c r="AQ275" s="14">
        <f t="shared" si="350"/>
        <v>0</v>
      </c>
      <c r="AS275" s="14">
        <f>IF($AR$2=Alapadat!$P275,Alapadat!$Q275,0)</f>
        <v>0</v>
      </c>
      <c r="AT275" s="14">
        <f>IF($AR$2=Alapadat!$P275,Alapadat!$R275,0)</f>
        <v>0</v>
      </c>
      <c r="AU275" s="14">
        <f t="shared" si="351"/>
        <v>0</v>
      </c>
      <c r="AV275" s="14">
        <f t="shared" si="352"/>
        <v>0</v>
      </c>
      <c r="AW275" s="14">
        <f t="shared" si="353"/>
        <v>0</v>
      </c>
      <c r="AX275" s="14">
        <f t="shared" si="354"/>
        <v>0</v>
      </c>
      <c r="AY275" s="14">
        <f t="shared" si="355"/>
        <v>0</v>
      </c>
      <c r="AZ275" s="14">
        <f t="shared" si="356"/>
        <v>0</v>
      </c>
      <c r="BB275" s="56">
        <f t="shared" si="357"/>
        <v>0</v>
      </c>
      <c r="BC275" s="14">
        <f>Szilv($AR$2,Eredmény!$H$3,AS275)</f>
        <v>0</v>
      </c>
      <c r="BD275" s="14">
        <f t="shared" si="358"/>
        <v>0</v>
      </c>
      <c r="BE275" s="14">
        <f t="shared" si="359"/>
        <v>0</v>
      </c>
      <c r="BG275" s="14">
        <f>IF($BF$2=Alapadat!$P275,Alapadat!$Q275,0)</f>
        <v>0</v>
      </c>
      <c r="BH275" s="14">
        <f>IF($BF$2=Alapadat!$P275,Alapadat!$R275,0)</f>
        <v>0</v>
      </c>
      <c r="BI275" s="14">
        <f t="shared" si="360"/>
        <v>0</v>
      </c>
      <c r="BJ275" s="14">
        <f t="shared" si="361"/>
        <v>0</v>
      </c>
      <c r="BK275" s="14">
        <f t="shared" si="362"/>
        <v>0</v>
      </c>
      <c r="BL275" s="14">
        <f t="shared" si="363"/>
        <v>0</v>
      </c>
      <c r="BM275" s="14">
        <f t="shared" si="364"/>
        <v>0</v>
      </c>
      <c r="BN275" s="14">
        <f t="shared" si="365"/>
        <v>0</v>
      </c>
      <c r="BP275" s="56">
        <f t="shared" si="366"/>
        <v>0</v>
      </c>
      <c r="BQ275" s="14">
        <f>Szilv($BF$2,Eredmény!$H$3,BG275)</f>
        <v>0</v>
      </c>
      <c r="BR275" s="14">
        <f t="shared" si="367"/>
        <v>0</v>
      </c>
      <c r="BS275" s="14">
        <f t="shared" si="368"/>
        <v>0</v>
      </c>
      <c r="BV275" s="14">
        <f>IF($BU$2=Alapadat!$P275,Alapadat!$Q275,0)</f>
        <v>0</v>
      </c>
      <c r="BW275" s="14">
        <f>IF($BU$2=Alapadat!$P275,Alapadat!$R275,0)</f>
        <v>0</v>
      </c>
      <c r="BX275" s="14">
        <f t="shared" si="369"/>
        <v>0</v>
      </c>
      <c r="BY275" s="14">
        <f t="shared" si="370"/>
        <v>0</v>
      </c>
      <c r="BZ275" s="14">
        <f t="shared" si="371"/>
        <v>0</v>
      </c>
      <c r="CA275" s="14">
        <f t="shared" si="372"/>
        <v>0</v>
      </c>
      <c r="CB275" s="14">
        <f t="shared" si="373"/>
        <v>0</v>
      </c>
      <c r="CC275" s="14">
        <f t="shared" si="374"/>
        <v>0</v>
      </c>
      <c r="CE275" s="56">
        <f t="shared" si="375"/>
        <v>0</v>
      </c>
      <c r="CF275" s="14">
        <f>Szilv($BU$2,Eredmény!$H$3,BV275)</f>
        <v>0</v>
      </c>
      <c r="CG275" s="14">
        <f t="shared" si="376"/>
        <v>0</v>
      </c>
      <c r="CH275" s="14">
        <f t="shared" si="377"/>
        <v>0</v>
      </c>
      <c r="CK275" s="14">
        <f>IF($CJ$2=Alapadat!$P275,Alapadat!$Q275,0)</f>
        <v>0</v>
      </c>
      <c r="CL275" s="14">
        <f>IF($CJ$2=Alapadat!$P275,Alapadat!$R275,0)</f>
        <v>0</v>
      </c>
      <c r="CM275" s="14">
        <f t="shared" si="378"/>
        <v>0</v>
      </c>
      <c r="CN275" s="14">
        <f t="shared" si="379"/>
        <v>0</v>
      </c>
      <c r="CO275" s="14">
        <f t="shared" si="380"/>
        <v>0</v>
      </c>
      <c r="CP275" s="14">
        <f t="shared" si="381"/>
        <v>0</v>
      </c>
      <c r="CQ275" s="14">
        <f t="shared" si="382"/>
        <v>0</v>
      </c>
      <c r="CR275" s="14">
        <f t="shared" si="383"/>
        <v>0</v>
      </c>
      <c r="CT275" s="56">
        <f t="shared" si="384"/>
        <v>0</v>
      </c>
      <c r="CU275" s="14">
        <f>Szilv($CJ$2,Eredmény!$H$3,CK275)</f>
        <v>0</v>
      </c>
      <c r="CV275" s="14">
        <f t="shared" si="385"/>
        <v>0</v>
      </c>
      <c r="CW275" s="14">
        <f t="shared" si="386"/>
        <v>0</v>
      </c>
      <c r="CZ275" s="14">
        <f>IF($CY$2=Alapadat!$P275,Alapadat!$Q275,0)</f>
        <v>0</v>
      </c>
      <c r="DA275" s="14">
        <f>IF($CY$2=Alapadat!$P275,Alapadat!$R275,0)</f>
        <v>0</v>
      </c>
      <c r="DB275" s="14">
        <f t="shared" si="387"/>
        <v>0</v>
      </c>
      <c r="DC275" s="14">
        <f t="shared" si="388"/>
        <v>0</v>
      </c>
      <c r="DD275" s="14">
        <f t="shared" si="389"/>
        <v>0</v>
      </c>
      <c r="DE275" s="14">
        <f t="shared" si="390"/>
        <v>0</v>
      </c>
      <c r="DF275" s="14">
        <f t="shared" si="391"/>
        <v>0</v>
      </c>
      <c r="DG275" s="14">
        <f t="shared" si="392"/>
        <v>0</v>
      </c>
      <c r="DI275" s="56">
        <f t="shared" si="393"/>
        <v>0</v>
      </c>
      <c r="DJ275" s="14">
        <f>Szilv($CY$2,Eredmény!$H$3,CZ275)</f>
        <v>0</v>
      </c>
      <c r="DK275" s="14">
        <f t="shared" si="394"/>
        <v>0</v>
      </c>
      <c r="DL275" s="14">
        <f t="shared" si="395"/>
        <v>0</v>
      </c>
      <c r="DO275" s="14">
        <f>IF($DN$2=Alapadat!$P275,Alapadat!$Q275,0)</f>
        <v>0</v>
      </c>
      <c r="DP275" s="14">
        <f>IF($DN$2=Alapadat!$P275,Alapadat!$R275,0)</f>
        <v>0</v>
      </c>
      <c r="DQ275" s="14">
        <f t="shared" si="396"/>
        <v>0</v>
      </c>
      <c r="DR275" s="14">
        <f t="shared" si="397"/>
        <v>0</v>
      </c>
      <c r="DS275" s="14">
        <f t="shared" si="398"/>
        <v>0</v>
      </c>
      <c r="DT275" s="14">
        <f t="shared" si="399"/>
        <v>0</v>
      </c>
      <c r="DU275" s="14">
        <f t="shared" si="400"/>
        <v>0</v>
      </c>
      <c r="DV275" s="14">
        <f t="shared" si="401"/>
        <v>0</v>
      </c>
      <c r="DX275" s="56">
        <f t="shared" si="402"/>
        <v>0</v>
      </c>
      <c r="DY275" s="14">
        <f>Szilv($DN$2,Eredmény!$H$3,DO275)</f>
        <v>0</v>
      </c>
      <c r="DZ275" s="14">
        <f t="shared" si="403"/>
        <v>0</v>
      </c>
      <c r="EA275" s="14">
        <f t="shared" si="404"/>
        <v>0</v>
      </c>
    </row>
    <row r="276" spans="2:131">
      <c r="B276" s="14">
        <f>IF($A$2=Alapadat!$P276,Alapadat!$Q276,0)</f>
        <v>0</v>
      </c>
      <c r="C276" s="14">
        <f>IF($A$2=Alapadat!$P276,Alapadat!$R276,0)</f>
        <v>0</v>
      </c>
      <c r="D276" s="14">
        <f t="shared" si="325"/>
        <v>0</v>
      </c>
      <c r="E276" s="14">
        <f t="shared" si="326"/>
        <v>0</v>
      </c>
      <c r="F276" s="14">
        <f t="shared" si="327"/>
        <v>0</v>
      </c>
      <c r="G276" s="14">
        <f t="shared" si="328"/>
        <v>0</v>
      </c>
      <c r="H276" s="14">
        <f t="shared" si="329"/>
        <v>0</v>
      </c>
      <c r="I276" s="14">
        <f t="shared" si="330"/>
        <v>0</v>
      </c>
      <c r="L276" s="56">
        <f t="shared" si="331"/>
        <v>0</v>
      </c>
      <c r="M276" s="14">
        <f>Szilv($A$2,Eredmény!$H$3,B276)</f>
        <v>0</v>
      </c>
      <c r="N276" s="14">
        <f t="shared" si="332"/>
        <v>0</v>
      </c>
      <c r="O276" s="14">
        <f t="shared" si="333"/>
        <v>0</v>
      </c>
      <c r="Q276" s="14">
        <f>IF($P$2=Alapadat!$P276,Alapadat!$Q276,0)</f>
        <v>0</v>
      </c>
      <c r="R276" s="14">
        <f>IF($P$2=Alapadat!$P276,Alapadat!$R276,0)</f>
        <v>0</v>
      </c>
      <c r="S276" s="14">
        <f t="shared" si="334"/>
        <v>0</v>
      </c>
      <c r="T276" s="14">
        <f t="shared" si="335"/>
        <v>0</v>
      </c>
      <c r="U276" s="14">
        <f t="shared" si="336"/>
        <v>0</v>
      </c>
      <c r="V276" s="14">
        <f t="shared" si="337"/>
        <v>0</v>
      </c>
      <c r="W276" s="14">
        <f t="shared" si="338"/>
        <v>0</v>
      </c>
      <c r="X276" s="14">
        <f t="shared" si="339"/>
        <v>0</v>
      </c>
      <c r="Z276" s="56">
        <f t="shared" si="405"/>
        <v>0</v>
      </c>
      <c r="AA276" s="14">
        <f>Szilv($P$2,Eredmény!$H$3,Q276)</f>
        <v>0</v>
      </c>
      <c r="AB276" s="14">
        <f t="shared" si="340"/>
        <v>0</v>
      </c>
      <c r="AC276" s="14">
        <f t="shared" si="341"/>
        <v>0</v>
      </c>
      <c r="AE276" s="14">
        <f>IF($AD$2=Alapadat!$P276,Alapadat!$Q276,0)</f>
        <v>0</v>
      </c>
      <c r="AF276" s="14">
        <f>IF($AD$2=Alapadat!$P276,Alapadat!$R276,0)</f>
        <v>0</v>
      </c>
      <c r="AG276" s="14">
        <f t="shared" si="342"/>
        <v>0</v>
      </c>
      <c r="AH276" s="14">
        <f t="shared" si="343"/>
        <v>0</v>
      </c>
      <c r="AI276" s="14">
        <f t="shared" si="344"/>
        <v>0</v>
      </c>
      <c r="AJ276" s="14">
        <f t="shared" si="345"/>
        <v>0</v>
      </c>
      <c r="AK276" s="14">
        <f t="shared" si="346"/>
        <v>0</v>
      </c>
      <c r="AL276" s="14">
        <f t="shared" si="347"/>
        <v>0</v>
      </c>
      <c r="AN276" s="56">
        <f t="shared" si="348"/>
        <v>0</v>
      </c>
      <c r="AO276" s="14">
        <f>Szilv($AD$2,Eredmény!$H$3,AE276)</f>
        <v>0</v>
      </c>
      <c r="AP276" s="14">
        <f t="shared" si="349"/>
        <v>0</v>
      </c>
      <c r="AQ276" s="14">
        <f t="shared" si="350"/>
        <v>0</v>
      </c>
      <c r="AS276" s="14">
        <f>IF($AR$2=Alapadat!$P276,Alapadat!$Q276,0)</f>
        <v>0</v>
      </c>
      <c r="AT276" s="14">
        <f>IF($AR$2=Alapadat!$P276,Alapadat!$R276,0)</f>
        <v>0</v>
      </c>
      <c r="AU276" s="14">
        <f t="shared" si="351"/>
        <v>0</v>
      </c>
      <c r="AV276" s="14">
        <f t="shared" si="352"/>
        <v>0</v>
      </c>
      <c r="AW276" s="14">
        <f t="shared" si="353"/>
        <v>0</v>
      </c>
      <c r="AX276" s="14">
        <f t="shared" si="354"/>
        <v>0</v>
      </c>
      <c r="AY276" s="14">
        <f t="shared" si="355"/>
        <v>0</v>
      </c>
      <c r="AZ276" s="14">
        <f t="shared" si="356"/>
        <v>0</v>
      </c>
      <c r="BB276" s="56">
        <f t="shared" si="357"/>
        <v>0</v>
      </c>
      <c r="BC276" s="14">
        <f>Szilv($AR$2,Eredmény!$H$3,AS276)</f>
        <v>0</v>
      </c>
      <c r="BD276" s="14">
        <f t="shared" si="358"/>
        <v>0</v>
      </c>
      <c r="BE276" s="14">
        <f t="shared" si="359"/>
        <v>0</v>
      </c>
      <c r="BG276" s="14">
        <f>IF($BF$2=Alapadat!$P276,Alapadat!$Q276,0)</f>
        <v>0</v>
      </c>
      <c r="BH276" s="14">
        <f>IF($BF$2=Alapadat!$P276,Alapadat!$R276,0)</f>
        <v>0</v>
      </c>
      <c r="BI276" s="14">
        <f t="shared" si="360"/>
        <v>0</v>
      </c>
      <c r="BJ276" s="14">
        <f t="shared" si="361"/>
        <v>0</v>
      </c>
      <c r="BK276" s="14">
        <f t="shared" si="362"/>
        <v>0</v>
      </c>
      <c r="BL276" s="14">
        <f t="shared" si="363"/>
        <v>0</v>
      </c>
      <c r="BM276" s="14">
        <f t="shared" si="364"/>
        <v>0</v>
      </c>
      <c r="BN276" s="14">
        <f t="shared" si="365"/>
        <v>0</v>
      </c>
      <c r="BP276" s="56">
        <f t="shared" si="366"/>
        <v>0</v>
      </c>
      <c r="BQ276" s="14">
        <f>Szilv($BF$2,Eredmény!$H$3,BG276)</f>
        <v>0</v>
      </c>
      <c r="BR276" s="14">
        <f t="shared" si="367"/>
        <v>0</v>
      </c>
      <c r="BS276" s="14">
        <f t="shared" si="368"/>
        <v>0</v>
      </c>
      <c r="BV276" s="14">
        <f>IF($BU$2=Alapadat!$P276,Alapadat!$Q276,0)</f>
        <v>0</v>
      </c>
      <c r="BW276" s="14">
        <f>IF($BU$2=Alapadat!$P276,Alapadat!$R276,0)</f>
        <v>0</v>
      </c>
      <c r="BX276" s="14">
        <f t="shared" si="369"/>
        <v>0</v>
      </c>
      <c r="BY276" s="14">
        <f t="shared" si="370"/>
        <v>0</v>
      </c>
      <c r="BZ276" s="14">
        <f t="shared" si="371"/>
        <v>0</v>
      </c>
      <c r="CA276" s="14">
        <f t="shared" si="372"/>
        <v>0</v>
      </c>
      <c r="CB276" s="14">
        <f t="shared" si="373"/>
        <v>0</v>
      </c>
      <c r="CC276" s="14">
        <f t="shared" si="374"/>
        <v>0</v>
      </c>
      <c r="CE276" s="56">
        <f t="shared" si="375"/>
        <v>0</v>
      </c>
      <c r="CF276" s="14">
        <f>Szilv($BU$2,Eredmény!$H$3,BV276)</f>
        <v>0</v>
      </c>
      <c r="CG276" s="14">
        <f t="shared" si="376"/>
        <v>0</v>
      </c>
      <c r="CH276" s="14">
        <f t="shared" si="377"/>
        <v>0</v>
      </c>
      <c r="CK276" s="14">
        <f>IF($CJ$2=Alapadat!$P276,Alapadat!$Q276,0)</f>
        <v>0</v>
      </c>
      <c r="CL276" s="14">
        <f>IF($CJ$2=Alapadat!$P276,Alapadat!$R276,0)</f>
        <v>0</v>
      </c>
      <c r="CM276" s="14">
        <f t="shared" si="378"/>
        <v>0</v>
      </c>
      <c r="CN276" s="14">
        <f t="shared" si="379"/>
        <v>0</v>
      </c>
      <c r="CO276" s="14">
        <f t="shared" si="380"/>
        <v>0</v>
      </c>
      <c r="CP276" s="14">
        <f t="shared" si="381"/>
        <v>0</v>
      </c>
      <c r="CQ276" s="14">
        <f t="shared" si="382"/>
        <v>0</v>
      </c>
      <c r="CR276" s="14">
        <f t="shared" si="383"/>
        <v>0</v>
      </c>
      <c r="CT276" s="56">
        <f t="shared" si="384"/>
        <v>0</v>
      </c>
      <c r="CU276" s="14">
        <f>Szilv($CJ$2,Eredmény!$H$3,CK276)</f>
        <v>0</v>
      </c>
      <c r="CV276" s="14">
        <f t="shared" si="385"/>
        <v>0</v>
      </c>
      <c r="CW276" s="14">
        <f t="shared" si="386"/>
        <v>0</v>
      </c>
      <c r="CZ276" s="14">
        <f>IF($CY$2=Alapadat!$P276,Alapadat!$Q276,0)</f>
        <v>0</v>
      </c>
      <c r="DA276" s="14">
        <f>IF($CY$2=Alapadat!$P276,Alapadat!$R276,0)</f>
        <v>0</v>
      </c>
      <c r="DB276" s="14">
        <f t="shared" si="387"/>
        <v>0</v>
      </c>
      <c r="DC276" s="14">
        <f t="shared" si="388"/>
        <v>0</v>
      </c>
      <c r="DD276" s="14">
        <f t="shared" si="389"/>
        <v>0</v>
      </c>
      <c r="DE276" s="14">
        <f t="shared" si="390"/>
        <v>0</v>
      </c>
      <c r="DF276" s="14">
        <f t="shared" si="391"/>
        <v>0</v>
      </c>
      <c r="DG276" s="14">
        <f t="shared" si="392"/>
        <v>0</v>
      </c>
      <c r="DI276" s="56">
        <f t="shared" si="393"/>
        <v>0</v>
      </c>
      <c r="DJ276" s="14">
        <f>Szilv($CY$2,Eredmény!$H$3,CZ276)</f>
        <v>0</v>
      </c>
      <c r="DK276" s="14">
        <f t="shared" si="394"/>
        <v>0</v>
      </c>
      <c r="DL276" s="14">
        <f t="shared" si="395"/>
        <v>0</v>
      </c>
      <c r="DO276" s="14">
        <f>IF($DN$2=Alapadat!$P276,Alapadat!$Q276,0)</f>
        <v>0</v>
      </c>
      <c r="DP276" s="14">
        <f>IF($DN$2=Alapadat!$P276,Alapadat!$R276,0)</f>
        <v>0</v>
      </c>
      <c r="DQ276" s="14">
        <f t="shared" si="396"/>
        <v>0</v>
      </c>
      <c r="DR276" s="14">
        <f t="shared" si="397"/>
        <v>0</v>
      </c>
      <c r="DS276" s="14">
        <f t="shared" si="398"/>
        <v>0</v>
      </c>
      <c r="DT276" s="14">
        <f t="shared" si="399"/>
        <v>0</v>
      </c>
      <c r="DU276" s="14">
        <f t="shared" si="400"/>
        <v>0</v>
      </c>
      <c r="DV276" s="14">
        <f t="shared" si="401"/>
        <v>0</v>
      </c>
      <c r="DX276" s="56">
        <f t="shared" si="402"/>
        <v>0</v>
      </c>
      <c r="DY276" s="14">
        <f>Szilv($DN$2,Eredmény!$H$3,DO276)</f>
        <v>0</v>
      </c>
      <c r="DZ276" s="14">
        <f t="shared" si="403"/>
        <v>0</v>
      </c>
      <c r="EA276" s="14">
        <f t="shared" si="404"/>
        <v>0</v>
      </c>
    </row>
    <row r="277" spans="2:131">
      <c r="B277" s="14">
        <f>IF($A$2=Alapadat!$P277,Alapadat!$Q277,0)</f>
        <v>0</v>
      </c>
      <c r="C277" s="14">
        <f>IF($A$2=Alapadat!$P277,Alapadat!$R277,0)</f>
        <v>0</v>
      </c>
      <c r="D277" s="14">
        <f t="shared" si="325"/>
        <v>0</v>
      </c>
      <c r="E277" s="14">
        <f t="shared" si="326"/>
        <v>0</v>
      </c>
      <c r="F277" s="14">
        <f t="shared" si="327"/>
        <v>0</v>
      </c>
      <c r="G277" s="14">
        <f t="shared" si="328"/>
        <v>0</v>
      </c>
      <c r="H277" s="14">
        <f t="shared" si="329"/>
        <v>0</v>
      </c>
      <c r="I277" s="14">
        <f t="shared" si="330"/>
        <v>0</v>
      </c>
      <c r="L277" s="56">
        <f t="shared" si="331"/>
        <v>0</v>
      </c>
      <c r="M277" s="14">
        <f>Szilv($A$2,Eredmény!$H$3,B277)</f>
        <v>0</v>
      </c>
      <c r="N277" s="14">
        <f t="shared" si="332"/>
        <v>0</v>
      </c>
      <c r="O277" s="14">
        <f t="shared" si="333"/>
        <v>0</v>
      </c>
      <c r="Q277" s="14">
        <f>IF($P$2=Alapadat!$P277,Alapadat!$Q277,0)</f>
        <v>0</v>
      </c>
      <c r="R277" s="14">
        <f>IF($P$2=Alapadat!$P277,Alapadat!$R277,0)</f>
        <v>0</v>
      </c>
      <c r="S277" s="14">
        <f t="shared" si="334"/>
        <v>0</v>
      </c>
      <c r="T277" s="14">
        <f t="shared" si="335"/>
        <v>0</v>
      </c>
      <c r="U277" s="14">
        <f t="shared" si="336"/>
        <v>0</v>
      </c>
      <c r="V277" s="14">
        <f t="shared" si="337"/>
        <v>0</v>
      </c>
      <c r="W277" s="14">
        <f t="shared" si="338"/>
        <v>0</v>
      </c>
      <c r="X277" s="14">
        <f t="shared" si="339"/>
        <v>0</v>
      </c>
      <c r="Z277" s="56">
        <f t="shared" si="405"/>
        <v>0</v>
      </c>
      <c r="AA277" s="14">
        <f>Szilv($P$2,Eredmény!$H$3,Q277)</f>
        <v>0</v>
      </c>
      <c r="AB277" s="14">
        <f t="shared" si="340"/>
        <v>0</v>
      </c>
      <c r="AC277" s="14">
        <f t="shared" si="341"/>
        <v>0</v>
      </c>
      <c r="AE277" s="14">
        <f>IF($AD$2=Alapadat!$P277,Alapadat!$Q277,0)</f>
        <v>0</v>
      </c>
      <c r="AF277" s="14">
        <f>IF($AD$2=Alapadat!$P277,Alapadat!$R277,0)</f>
        <v>0</v>
      </c>
      <c r="AG277" s="14">
        <f t="shared" si="342"/>
        <v>0</v>
      </c>
      <c r="AH277" s="14">
        <f t="shared" si="343"/>
        <v>0</v>
      </c>
      <c r="AI277" s="14">
        <f t="shared" si="344"/>
        <v>0</v>
      </c>
      <c r="AJ277" s="14">
        <f t="shared" si="345"/>
        <v>0</v>
      </c>
      <c r="AK277" s="14">
        <f t="shared" si="346"/>
        <v>0</v>
      </c>
      <c r="AL277" s="14">
        <f t="shared" si="347"/>
        <v>0</v>
      </c>
      <c r="AN277" s="56">
        <f t="shared" si="348"/>
        <v>0</v>
      </c>
      <c r="AO277" s="14">
        <f>Szilv($AD$2,Eredmény!$H$3,AE277)</f>
        <v>0</v>
      </c>
      <c r="AP277" s="14">
        <f t="shared" si="349"/>
        <v>0</v>
      </c>
      <c r="AQ277" s="14">
        <f t="shared" si="350"/>
        <v>0</v>
      </c>
      <c r="AS277" s="14">
        <f>IF($AR$2=Alapadat!$P277,Alapadat!$Q277,0)</f>
        <v>0</v>
      </c>
      <c r="AT277" s="14">
        <f>IF($AR$2=Alapadat!$P277,Alapadat!$R277,0)</f>
        <v>0</v>
      </c>
      <c r="AU277" s="14">
        <f t="shared" si="351"/>
        <v>0</v>
      </c>
      <c r="AV277" s="14">
        <f t="shared" si="352"/>
        <v>0</v>
      </c>
      <c r="AW277" s="14">
        <f t="shared" si="353"/>
        <v>0</v>
      </c>
      <c r="AX277" s="14">
        <f t="shared" si="354"/>
        <v>0</v>
      </c>
      <c r="AY277" s="14">
        <f t="shared" si="355"/>
        <v>0</v>
      </c>
      <c r="AZ277" s="14">
        <f t="shared" si="356"/>
        <v>0</v>
      </c>
      <c r="BB277" s="56">
        <f t="shared" si="357"/>
        <v>0</v>
      </c>
      <c r="BC277" s="14">
        <f>Szilv($AR$2,Eredmény!$H$3,AS277)</f>
        <v>0</v>
      </c>
      <c r="BD277" s="14">
        <f t="shared" si="358"/>
        <v>0</v>
      </c>
      <c r="BE277" s="14">
        <f t="shared" si="359"/>
        <v>0</v>
      </c>
      <c r="BG277" s="14">
        <f>IF($BF$2=Alapadat!$P277,Alapadat!$Q277,0)</f>
        <v>0</v>
      </c>
      <c r="BH277" s="14">
        <f>IF($BF$2=Alapadat!$P277,Alapadat!$R277,0)</f>
        <v>0</v>
      </c>
      <c r="BI277" s="14">
        <f t="shared" si="360"/>
        <v>0</v>
      </c>
      <c r="BJ277" s="14">
        <f t="shared" si="361"/>
        <v>0</v>
      </c>
      <c r="BK277" s="14">
        <f t="shared" si="362"/>
        <v>0</v>
      </c>
      <c r="BL277" s="14">
        <f t="shared" si="363"/>
        <v>0</v>
      </c>
      <c r="BM277" s="14">
        <f t="shared" si="364"/>
        <v>0</v>
      </c>
      <c r="BN277" s="14">
        <f t="shared" si="365"/>
        <v>0</v>
      </c>
      <c r="BP277" s="56">
        <f t="shared" si="366"/>
        <v>0</v>
      </c>
      <c r="BQ277" s="14">
        <f>Szilv($BF$2,Eredmény!$H$3,BG277)</f>
        <v>0</v>
      </c>
      <c r="BR277" s="14">
        <f t="shared" si="367"/>
        <v>0</v>
      </c>
      <c r="BS277" s="14">
        <f t="shared" si="368"/>
        <v>0</v>
      </c>
      <c r="BV277" s="14">
        <f>IF($BU$2=Alapadat!$P277,Alapadat!$Q277,0)</f>
        <v>0</v>
      </c>
      <c r="BW277" s="14">
        <f>IF($BU$2=Alapadat!$P277,Alapadat!$R277,0)</f>
        <v>0</v>
      </c>
      <c r="BX277" s="14">
        <f t="shared" si="369"/>
        <v>0</v>
      </c>
      <c r="BY277" s="14">
        <f t="shared" si="370"/>
        <v>0</v>
      </c>
      <c r="BZ277" s="14">
        <f t="shared" si="371"/>
        <v>0</v>
      </c>
      <c r="CA277" s="14">
        <f t="shared" si="372"/>
        <v>0</v>
      </c>
      <c r="CB277" s="14">
        <f t="shared" si="373"/>
        <v>0</v>
      </c>
      <c r="CC277" s="14">
        <f t="shared" si="374"/>
        <v>0</v>
      </c>
      <c r="CE277" s="56">
        <f t="shared" si="375"/>
        <v>0</v>
      </c>
      <c r="CF277" s="14">
        <f>Szilv($BU$2,Eredmény!$H$3,BV277)</f>
        <v>0</v>
      </c>
      <c r="CG277" s="14">
        <f t="shared" si="376"/>
        <v>0</v>
      </c>
      <c r="CH277" s="14">
        <f t="shared" si="377"/>
        <v>0</v>
      </c>
      <c r="CK277" s="14">
        <f>IF($CJ$2=Alapadat!$P277,Alapadat!$Q277,0)</f>
        <v>0</v>
      </c>
      <c r="CL277" s="14">
        <f>IF($CJ$2=Alapadat!$P277,Alapadat!$R277,0)</f>
        <v>0</v>
      </c>
      <c r="CM277" s="14">
        <f t="shared" si="378"/>
        <v>0</v>
      </c>
      <c r="CN277" s="14">
        <f t="shared" si="379"/>
        <v>0</v>
      </c>
      <c r="CO277" s="14">
        <f t="shared" si="380"/>
        <v>0</v>
      </c>
      <c r="CP277" s="14">
        <f t="shared" si="381"/>
        <v>0</v>
      </c>
      <c r="CQ277" s="14">
        <f t="shared" si="382"/>
        <v>0</v>
      </c>
      <c r="CR277" s="14">
        <f t="shared" si="383"/>
        <v>0</v>
      </c>
      <c r="CT277" s="56">
        <f t="shared" si="384"/>
        <v>0</v>
      </c>
      <c r="CU277" s="14">
        <f>Szilv($CJ$2,Eredmény!$H$3,CK277)</f>
        <v>0</v>
      </c>
      <c r="CV277" s="14">
        <f t="shared" si="385"/>
        <v>0</v>
      </c>
      <c r="CW277" s="14">
        <f t="shared" si="386"/>
        <v>0</v>
      </c>
      <c r="CZ277" s="14">
        <f>IF($CY$2=Alapadat!$P277,Alapadat!$Q277,0)</f>
        <v>0</v>
      </c>
      <c r="DA277" s="14">
        <f>IF($CY$2=Alapadat!$P277,Alapadat!$R277,0)</f>
        <v>0</v>
      </c>
      <c r="DB277" s="14">
        <f t="shared" si="387"/>
        <v>0</v>
      </c>
      <c r="DC277" s="14">
        <f t="shared" si="388"/>
        <v>0</v>
      </c>
      <c r="DD277" s="14">
        <f t="shared" si="389"/>
        <v>0</v>
      </c>
      <c r="DE277" s="14">
        <f t="shared" si="390"/>
        <v>0</v>
      </c>
      <c r="DF277" s="14">
        <f t="shared" si="391"/>
        <v>0</v>
      </c>
      <c r="DG277" s="14">
        <f t="shared" si="392"/>
        <v>0</v>
      </c>
      <c r="DI277" s="56">
        <f t="shared" si="393"/>
        <v>0</v>
      </c>
      <c r="DJ277" s="14">
        <f>Szilv($CY$2,Eredmény!$H$3,CZ277)</f>
        <v>0</v>
      </c>
      <c r="DK277" s="14">
        <f t="shared" si="394"/>
        <v>0</v>
      </c>
      <c r="DL277" s="14">
        <f t="shared" si="395"/>
        <v>0</v>
      </c>
      <c r="DO277" s="14">
        <f>IF($DN$2=Alapadat!$P277,Alapadat!$Q277,0)</f>
        <v>0</v>
      </c>
      <c r="DP277" s="14">
        <f>IF($DN$2=Alapadat!$P277,Alapadat!$R277,0)</f>
        <v>0</v>
      </c>
      <c r="DQ277" s="14">
        <f t="shared" si="396"/>
        <v>0</v>
      </c>
      <c r="DR277" s="14">
        <f t="shared" si="397"/>
        <v>0</v>
      </c>
      <c r="DS277" s="14">
        <f t="shared" si="398"/>
        <v>0</v>
      </c>
      <c r="DT277" s="14">
        <f t="shared" si="399"/>
        <v>0</v>
      </c>
      <c r="DU277" s="14">
        <f t="shared" si="400"/>
        <v>0</v>
      </c>
      <c r="DV277" s="14">
        <f t="shared" si="401"/>
        <v>0</v>
      </c>
      <c r="DX277" s="56">
        <f t="shared" si="402"/>
        <v>0</v>
      </c>
      <c r="DY277" s="14">
        <f>Szilv($DN$2,Eredmény!$H$3,DO277)</f>
        <v>0</v>
      </c>
      <c r="DZ277" s="14">
        <f t="shared" si="403"/>
        <v>0</v>
      </c>
      <c r="EA277" s="14">
        <f t="shared" si="404"/>
        <v>0</v>
      </c>
    </row>
    <row r="278" spans="2:131">
      <c r="B278" s="14">
        <f>IF($A$2=Alapadat!$P278,Alapadat!$Q278,0)</f>
        <v>0</v>
      </c>
      <c r="C278" s="14">
        <f>IF($A$2=Alapadat!$P278,Alapadat!$R278,0)</f>
        <v>0</v>
      </c>
      <c r="D278" s="14">
        <f t="shared" si="325"/>
        <v>0</v>
      </c>
      <c r="E278" s="14">
        <f t="shared" si="326"/>
        <v>0</v>
      </c>
      <c r="F278" s="14">
        <f t="shared" si="327"/>
        <v>0</v>
      </c>
      <c r="G278" s="14">
        <f t="shared" si="328"/>
        <v>0</v>
      </c>
      <c r="H278" s="14">
        <f t="shared" si="329"/>
        <v>0</v>
      </c>
      <c r="I278" s="14">
        <f t="shared" si="330"/>
        <v>0</v>
      </c>
      <c r="L278" s="56">
        <f t="shared" si="331"/>
        <v>0</v>
      </c>
      <c r="M278" s="14">
        <f>Szilv($A$2,Eredmény!$H$3,B278)</f>
        <v>0</v>
      </c>
      <c r="N278" s="14">
        <f t="shared" si="332"/>
        <v>0</v>
      </c>
      <c r="O278" s="14">
        <f t="shared" si="333"/>
        <v>0</v>
      </c>
      <c r="Q278" s="14">
        <f>IF($P$2=Alapadat!$P278,Alapadat!$Q278,0)</f>
        <v>0</v>
      </c>
      <c r="R278" s="14">
        <f>IF($P$2=Alapadat!$P278,Alapadat!$R278,0)</f>
        <v>0</v>
      </c>
      <c r="S278" s="14">
        <f t="shared" si="334"/>
        <v>0</v>
      </c>
      <c r="T278" s="14">
        <f t="shared" si="335"/>
        <v>0</v>
      </c>
      <c r="U278" s="14">
        <f t="shared" si="336"/>
        <v>0</v>
      </c>
      <c r="V278" s="14">
        <f t="shared" si="337"/>
        <v>0</v>
      </c>
      <c r="W278" s="14">
        <f t="shared" si="338"/>
        <v>0</v>
      </c>
      <c r="X278" s="14">
        <f t="shared" si="339"/>
        <v>0</v>
      </c>
      <c r="Z278" s="56">
        <f t="shared" si="405"/>
        <v>0</v>
      </c>
      <c r="AA278" s="14">
        <f>Szilv($P$2,Eredmény!$H$3,Q278)</f>
        <v>0</v>
      </c>
      <c r="AB278" s="14">
        <f t="shared" si="340"/>
        <v>0</v>
      </c>
      <c r="AC278" s="14">
        <f t="shared" si="341"/>
        <v>0</v>
      </c>
      <c r="AE278" s="14">
        <f>IF($AD$2=Alapadat!$P278,Alapadat!$Q278,0)</f>
        <v>0</v>
      </c>
      <c r="AF278" s="14">
        <f>IF($AD$2=Alapadat!$P278,Alapadat!$R278,0)</f>
        <v>0</v>
      </c>
      <c r="AG278" s="14">
        <f t="shared" si="342"/>
        <v>0</v>
      </c>
      <c r="AH278" s="14">
        <f t="shared" si="343"/>
        <v>0</v>
      </c>
      <c r="AI278" s="14">
        <f t="shared" si="344"/>
        <v>0</v>
      </c>
      <c r="AJ278" s="14">
        <f t="shared" si="345"/>
        <v>0</v>
      </c>
      <c r="AK278" s="14">
        <f t="shared" si="346"/>
        <v>0</v>
      </c>
      <c r="AL278" s="14">
        <f t="shared" si="347"/>
        <v>0</v>
      </c>
      <c r="AN278" s="56">
        <f t="shared" si="348"/>
        <v>0</v>
      </c>
      <c r="AO278" s="14">
        <f>Szilv($AD$2,Eredmény!$H$3,AE278)</f>
        <v>0</v>
      </c>
      <c r="AP278" s="14">
        <f t="shared" si="349"/>
        <v>0</v>
      </c>
      <c r="AQ278" s="14">
        <f t="shared" si="350"/>
        <v>0</v>
      </c>
      <c r="AS278" s="14">
        <f>IF($AR$2=Alapadat!$P278,Alapadat!$Q278,0)</f>
        <v>0</v>
      </c>
      <c r="AT278" s="14">
        <f>IF($AR$2=Alapadat!$P278,Alapadat!$R278,0)</f>
        <v>0</v>
      </c>
      <c r="AU278" s="14">
        <f t="shared" si="351"/>
        <v>0</v>
      </c>
      <c r="AV278" s="14">
        <f t="shared" si="352"/>
        <v>0</v>
      </c>
      <c r="AW278" s="14">
        <f t="shared" si="353"/>
        <v>0</v>
      </c>
      <c r="AX278" s="14">
        <f t="shared" si="354"/>
        <v>0</v>
      </c>
      <c r="AY278" s="14">
        <f t="shared" si="355"/>
        <v>0</v>
      </c>
      <c r="AZ278" s="14">
        <f t="shared" si="356"/>
        <v>0</v>
      </c>
      <c r="BB278" s="56">
        <f t="shared" si="357"/>
        <v>0</v>
      </c>
      <c r="BC278" s="14">
        <f>Szilv($AR$2,Eredmény!$H$3,AS278)</f>
        <v>0</v>
      </c>
      <c r="BD278" s="14">
        <f t="shared" si="358"/>
        <v>0</v>
      </c>
      <c r="BE278" s="14">
        <f t="shared" si="359"/>
        <v>0</v>
      </c>
      <c r="BG278" s="14">
        <f>IF($BF$2=Alapadat!$P278,Alapadat!$Q278,0)</f>
        <v>0</v>
      </c>
      <c r="BH278" s="14">
        <f>IF($BF$2=Alapadat!$P278,Alapadat!$R278,0)</f>
        <v>0</v>
      </c>
      <c r="BI278" s="14">
        <f t="shared" si="360"/>
        <v>0</v>
      </c>
      <c r="BJ278" s="14">
        <f t="shared" si="361"/>
        <v>0</v>
      </c>
      <c r="BK278" s="14">
        <f t="shared" si="362"/>
        <v>0</v>
      </c>
      <c r="BL278" s="14">
        <f t="shared" si="363"/>
        <v>0</v>
      </c>
      <c r="BM278" s="14">
        <f t="shared" si="364"/>
        <v>0</v>
      </c>
      <c r="BN278" s="14">
        <f t="shared" si="365"/>
        <v>0</v>
      </c>
      <c r="BP278" s="56">
        <f t="shared" si="366"/>
        <v>0</v>
      </c>
      <c r="BQ278" s="14">
        <f>Szilv($BF$2,Eredmény!$H$3,BG278)</f>
        <v>0</v>
      </c>
      <c r="BR278" s="14">
        <f t="shared" si="367"/>
        <v>0</v>
      </c>
      <c r="BS278" s="14">
        <f t="shared" si="368"/>
        <v>0</v>
      </c>
      <c r="BV278" s="14">
        <f>IF($BU$2=Alapadat!$P278,Alapadat!$Q278,0)</f>
        <v>0</v>
      </c>
      <c r="BW278" s="14">
        <f>IF($BU$2=Alapadat!$P278,Alapadat!$R278,0)</f>
        <v>0</v>
      </c>
      <c r="BX278" s="14">
        <f t="shared" si="369"/>
        <v>0</v>
      </c>
      <c r="BY278" s="14">
        <f t="shared" si="370"/>
        <v>0</v>
      </c>
      <c r="BZ278" s="14">
        <f t="shared" si="371"/>
        <v>0</v>
      </c>
      <c r="CA278" s="14">
        <f t="shared" si="372"/>
        <v>0</v>
      </c>
      <c r="CB278" s="14">
        <f t="shared" si="373"/>
        <v>0</v>
      </c>
      <c r="CC278" s="14">
        <f t="shared" si="374"/>
        <v>0</v>
      </c>
      <c r="CE278" s="56">
        <f t="shared" si="375"/>
        <v>0</v>
      </c>
      <c r="CF278" s="14">
        <f>Szilv($BU$2,Eredmény!$H$3,BV278)</f>
        <v>0</v>
      </c>
      <c r="CG278" s="14">
        <f t="shared" si="376"/>
        <v>0</v>
      </c>
      <c r="CH278" s="14">
        <f t="shared" si="377"/>
        <v>0</v>
      </c>
      <c r="CK278" s="14">
        <f>IF($CJ$2=Alapadat!$P278,Alapadat!$Q278,0)</f>
        <v>0</v>
      </c>
      <c r="CL278" s="14">
        <f>IF($CJ$2=Alapadat!$P278,Alapadat!$R278,0)</f>
        <v>0</v>
      </c>
      <c r="CM278" s="14">
        <f t="shared" si="378"/>
        <v>0</v>
      </c>
      <c r="CN278" s="14">
        <f t="shared" si="379"/>
        <v>0</v>
      </c>
      <c r="CO278" s="14">
        <f t="shared" si="380"/>
        <v>0</v>
      </c>
      <c r="CP278" s="14">
        <f t="shared" si="381"/>
        <v>0</v>
      </c>
      <c r="CQ278" s="14">
        <f t="shared" si="382"/>
        <v>0</v>
      </c>
      <c r="CR278" s="14">
        <f t="shared" si="383"/>
        <v>0</v>
      </c>
      <c r="CT278" s="56">
        <f t="shared" si="384"/>
        <v>0</v>
      </c>
      <c r="CU278" s="14">
        <f>Szilv($CJ$2,Eredmény!$H$3,CK278)</f>
        <v>0</v>
      </c>
      <c r="CV278" s="14">
        <f t="shared" si="385"/>
        <v>0</v>
      </c>
      <c r="CW278" s="14">
        <f t="shared" si="386"/>
        <v>0</v>
      </c>
      <c r="CZ278" s="14">
        <f>IF($CY$2=Alapadat!$P278,Alapadat!$Q278,0)</f>
        <v>0</v>
      </c>
      <c r="DA278" s="14">
        <f>IF($CY$2=Alapadat!$P278,Alapadat!$R278,0)</f>
        <v>0</v>
      </c>
      <c r="DB278" s="14">
        <f t="shared" si="387"/>
        <v>0</v>
      </c>
      <c r="DC278" s="14">
        <f t="shared" si="388"/>
        <v>0</v>
      </c>
      <c r="DD278" s="14">
        <f t="shared" si="389"/>
        <v>0</v>
      </c>
      <c r="DE278" s="14">
        <f t="shared" si="390"/>
        <v>0</v>
      </c>
      <c r="DF278" s="14">
        <f t="shared" si="391"/>
        <v>0</v>
      </c>
      <c r="DG278" s="14">
        <f t="shared" si="392"/>
        <v>0</v>
      </c>
      <c r="DI278" s="56">
        <f t="shared" si="393"/>
        <v>0</v>
      </c>
      <c r="DJ278" s="14">
        <f>Szilv($CY$2,Eredmény!$H$3,CZ278)</f>
        <v>0</v>
      </c>
      <c r="DK278" s="14">
        <f t="shared" si="394"/>
        <v>0</v>
      </c>
      <c r="DL278" s="14">
        <f t="shared" si="395"/>
        <v>0</v>
      </c>
      <c r="DO278" s="14">
        <f>IF($DN$2=Alapadat!$P278,Alapadat!$Q278,0)</f>
        <v>0</v>
      </c>
      <c r="DP278" s="14">
        <f>IF($DN$2=Alapadat!$P278,Alapadat!$R278,0)</f>
        <v>0</v>
      </c>
      <c r="DQ278" s="14">
        <f t="shared" si="396"/>
        <v>0</v>
      </c>
      <c r="DR278" s="14">
        <f t="shared" si="397"/>
        <v>0</v>
      </c>
      <c r="DS278" s="14">
        <f t="shared" si="398"/>
        <v>0</v>
      </c>
      <c r="DT278" s="14">
        <f t="shared" si="399"/>
        <v>0</v>
      </c>
      <c r="DU278" s="14">
        <f t="shared" si="400"/>
        <v>0</v>
      </c>
      <c r="DV278" s="14">
        <f t="shared" si="401"/>
        <v>0</v>
      </c>
      <c r="DX278" s="56">
        <f t="shared" si="402"/>
        <v>0</v>
      </c>
      <c r="DY278" s="14">
        <f>Szilv($DN$2,Eredmény!$H$3,DO278)</f>
        <v>0</v>
      </c>
      <c r="DZ278" s="14">
        <f t="shared" si="403"/>
        <v>0</v>
      </c>
      <c r="EA278" s="14">
        <f t="shared" si="404"/>
        <v>0</v>
      </c>
    </row>
    <row r="279" spans="2:131">
      <c r="B279" s="14">
        <f>IF($A$2=Alapadat!$P279,Alapadat!$Q279,0)</f>
        <v>0</v>
      </c>
      <c r="C279" s="14">
        <f>IF($A$2=Alapadat!$P279,Alapadat!$R279,0)</f>
        <v>0</v>
      </c>
      <c r="D279" s="14">
        <f t="shared" si="325"/>
        <v>0</v>
      </c>
      <c r="E279" s="14">
        <f t="shared" si="326"/>
        <v>0</v>
      </c>
      <c r="F279" s="14">
        <f t="shared" si="327"/>
        <v>0</v>
      </c>
      <c r="G279" s="14">
        <f t="shared" si="328"/>
        <v>0</v>
      </c>
      <c r="H279" s="14">
        <f t="shared" si="329"/>
        <v>0</v>
      </c>
      <c r="I279" s="14">
        <f t="shared" si="330"/>
        <v>0</v>
      </c>
      <c r="L279" s="56">
        <f t="shared" si="331"/>
        <v>0</v>
      </c>
      <c r="M279" s="14">
        <f>Szilv($A$2,Eredmény!$H$3,B279)</f>
        <v>0</v>
      </c>
      <c r="N279" s="14">
        <f t="shared" si="332"/>
        <v>0</v>
      </c>
      <c r="O279" s="14">
        <f t="shared" si="333"/>
        <v>0</v>
      </c>
      <c r="Q279" s="14">
        <f>IF($P$2=Alapadat!$P279,Alapadat!$Q279,0)</f>
        <v>0</v>
      </c>
      <c r="R279" s="14">
        <f>IF($P$2=Alapadat!$P279,Alapadat!$R279,0)</f>
        <v>0</v>
      </c>
      <c r="S279" s="14">
        <f t="shared" si="334"/>
        <v>0</v>
      </c>
      <c r="T279" s="14">
        <f t="shared" si="335"/>
        <v>0</v>
      </c>
      <c r="U279" s="14">
        <f t="shared" si="336"/>
        <v>0</v>
      </c>
      <c r="V279" s="14">
        <f t="shared" si="337"/>
        <v>0</v>
      </c>
      <c r="W279" s="14">
        <f t="shared" si="338"/>
        <v>0</v>
      </c>
      <c r="X279" s="14">
        <f t="shared" si="339"/>
        <v>0</v>
      </c>
      <c r="Z279" s="56">
        <f t="shared" si="405"/>
        <v>0</v>
      </c>
      <c r="AA279" s="14">
        <f>Szilv($P$2,Eredmény!$H$3,Q279)</f>
        <v>0</v>
      </c>
      <c r="AB279" s="14">
        <f t="shared" si="340"/>
        <v>0</v>
      </c>
      <c r="AC279" s="14">
        <f t="shared" si="341"/>
        <v>0</v>
      </c>
      <c r="AE279" s="14">
        <f>IF($AD$2=Alapadat!$P279,Alapadat!$Q279,0)</f>
        <v>0</v>
      </c>
      <c r="AF279" s="14">
        <f>IF($AD$2=Alapadat!$P279,Alapadat!$R279,0)</f>
        <v>0</v>
      </c>
      <c r="AG279" s="14">
        <f t="shared" si="342"/>
        <v>0</v>
      </c>
      <c r="AH279" s="14">
        <f t="shared" si="343"/>
        <v>0</v>
      </c>
      <c r="AI279" s="14">
        <f t="shared" si="344"/>
        <v>0</v>
      </c>
      <c r="AJ279" s="14">
        <f t="shared" si="345"/>
        <v>0</v>
      </c>
      <c r="AK279" s="14">
        <f t="shared" si="346"/>
        <v>0</v>
      </c>
      <c r="AL279" s="14">
        <f t="shared" si="347"/>
        <v>0</v>
      </c>
      <c r="AN279" s="56">
        <f t="shared" si="348"/>
        <v>0</v>
      </c>
      <c r="AO279" s="14">
        <f>Szilv($AD$2,Eredmény!$H$3,AE279)</f>
        <v>0</v>
      </c>
      <c r="AP279" s="14">
        <f t="shared" si="349"/>
        <v>0</v>
      </c>
      <c r="AQ279" s="14">
        <f t="shared" si="350"/>
        <v>0</v>
      </c>
      <c r="AS279" s="14">
        <f>IF($AR$2=Alapadat!$P279,Alapadat!$Q279,0)</f>
        <v>0</v>
      </c>
      <c r="AT279" s="14">
        <f>IF($AR$2=Alapadat!$P279,Alapadat!$R279,0)</f>
        <v>0</v>
      </c>
      <c r="AU279" s="14">
        <f t="shared" si="351"/>
        <v>0</v>
      </c>
      <c r="AV279" s="14">
        <f t="shared" si="352"/>
        <v>0</v>
      </c>
      <c r="AW279" s="14">
        <f t="shared" si="353"/>
        <v>0</v>
      </c>
      <c r="AX279" s="14">
        <f t="shared" si="354"/>
        <v>0</v>
      </c>
      <c r="AY279" s="14">
        <f t="shared" si="355"/>
        <v>0</v>
      </c>
      <c r="AZ279" s="14">
        <f t="shared" si="356"/>
        <v>0</v>
      </c>
      <c r="BB279" s="56">
        <f t="shared" si="357"/>
        <v>0</v>
      </c>
      <c r="BC279" s="14">
        <f>Szilv($AR$2,Eredmény!$H$3,AS279)</f>
        <v>0</v>
      </c>
      <c r="BD279" s="14">
        <f t="shared" si="358"/>
        <v>0</v>
      </c>
      <c r="BE279" s="14">
        <f t="shared" si="359"/>
        <v>0</v>
      </c>
      <c r="BG279" s="14">
        <f>IF($BF$2=Alapadat!$P279,Alapadat!$Q279,0)</f>
        <v>0</v>
      </c>
      <c r="BH279" s="14">
        <f>IF($BF$2=Alapadat!$P279,Alapadat!$R279,0)</f>
        <v>0</v>
      </c>
      <c r="BI279" s="14">
        <f t="shared" si="360"/>
        <v>0</v>
      </c>
      <c r="BJ279" s="14">
        <f t="shared" si="361"/>
        <v>0</v>
      </c>
      <c r="BK279" s="14">
        <f t="shared" si="362"/>
        <v>0</v>
      </c>
      <c r="BL279" s="14">
        <f t="shared" si="363"/>
        <v>0</v>
      </c>
      <c r="BM279" s="14">
        <f t="shared" si="364"/>
        <v>0</v>
      </c>
      <c r="BN279" s="14">
        <f t="shared" si="365"/>
        <v>0</v>
      </c>
      <c r="BP279" s="56">
        <f t="shared" si="366"/>
        <v>0</v>
      </c>
      <c r="BQ279" s="14">
        <f>Szilv($BF$2,Eredmény!$H$3,BG279)</f>
        <v>0</v>
      </c>
      <c r="BR279" s="14">
        <f t="shared" si="367"/>
        <v>0</v>
      </c>
      <c r="BS279" s="14">
        <f t="shared" si="368"/>
        <v>0</v>
      </c>
      <c r="BV279" s="14">
        <f>IF($BU$2=Alapadat!$P279,Alapadat!$Q279,0)</f>
        <v>0</v>
      </c>
      <c r="BW279" s="14">
        <f>IF($BU$2=Alapadat!$P279,Alapadat!$R279,0)</f>
        <v>0</v>
      </c>
      <c r="BX279" s="14">
        <f t="shared" si="369"/>
        <v>0</v>
      </c>
      <c r="BY279" s="14">
        <f t="shared" si="370"/>
        <v>0</v>
      </c>
      <c r="BZ279" s="14">
        <f t="shared" si="371"/>
        <v>0</v>
      </c>
      <c r="CA279" s="14">
        <f t="shared" si="372"/>
        <v>0</v>
      </c>
      <c r="CB279" s="14">
        <f t="shared" si="373"/>
        <v>0</v>
      </c>
      <c r="CC279" s="14">
        <f t="shared" si="374"/>
        <v>0</v>
      </c>
      <c r="CE279" s="56">
        <f t="shared" si="375"/>
        <v>0</v>
      </c>
      <c r="CF279" s="14">
        <f>Szilv($BU$2,Eredmény!$H$3,BV279)</f>
        <v>0</v>
      </c>
      <c r="CG279" s="14">
        <f t="shared" si="376"/>
        <v>0</v>
      </c>
      <c r="CH279" s="14">
        <f t="shared" si="377"/>
        <v>0</v>
      </c>
      <c r="CK279" s="14">
        <f>IF($CJ$2=Alapadat!$P279,Alapadat!$Q279,0)</f>
        <v>0</v>
      </c>
      <c r="CL279" s="14">
        <f>IF($CJ$2=Alapadat!$P279,Alapadat!$R279,0)</f>
        <v>0</v>
      </c>
      <c r="CM279" s="14">
        <f t="shared" si="378"/>
        <v>0</v>
      </c>
      <c r="CN279" s="14">
        <f t="shared" si="379"/>
        <v>0</v>
      </c>
      <c r="CO279" s="14">
        <f t="shared" si="380"/>
        <v>0</v>
      </c>
      <c r="CP279" s="14">
        <f t="shared" si="381"/>
        <v>0</v>
      </c>
      <c r="CQ279" s="14">
        <f t="shared" si="382"/>
        <v>0</v>
      </c>
      <c r="CR279" s="14">
        <f t="shared" si="383"/>
        <v>0</v>
      </c>
      <c r="CT279" s="56">
        <f t="shared" si="384"/>
        <v>0</v>
      </c>
      <c r="CU279" s="14">
        <f>Szilv($CJ$2,Eredmény!$H$3,CK279)</f>
        <v>0</v>
      </c>
      <c r="CV279" s="14">
        <f t="shared" si="385"/>
        <v>0</v>
      </c>
      <c r="CW279" s="14">
        <f t="shared" si="386"/>
        <v>0</v>
      </c>
      <c r="CZ279" s="14">
        <f>IF($CY$2=Alapadat!$P279,Alapadat!$Q279,0)</f>
        <v>0</v>
      </c>
      <c r="DA279" s="14">
        <f>IF($CY$2=Alapadat!$P279,Alapadat!$R279,0)</f>
        <v>0</v>
      </c>
      <c r="DB279" s="14">
        <f t="shared" si="387"/>
        <v>0</v>
      </c>
      <c r="DC279" s="14">
        <f t="shared" si="388"/>
        <v>0</v>
      </c>
      <c r="DD279" s="14">
        <f t="shared" si="389"/>
        <v>0</v>
      </c>
      <c r="DE279" s="14">
        <f t="shared" si="390"/>
        <v>0</v>
      </c>
      <c r="DF279" s="14">
        <f t="shared" si="391"/>
        <v>0</v>
      </c>
      <c r="DG279" s="14">
        <f t="shared" si="392"/>
        <v>0</v>
      </c>
      <c r="DI279" s="56">
        <f t="shared" si="393"/>
        <v>0</v>
      </c>
      <c r="DJ279" s="14">
        <f>Szilv($CY$2,Eredmény!$H$3,CZ279)</f>
        <v>0</v>
      </c>
      <c r="DK279" s="14">
        <f t="shared" si="394"/>
        <v>0</v>
      </c>
      <c r="DL279" s="14">
        <f t="shared" si="395"/>
        <v>0</v>
      </c>
      <c r="DO279" s="14">
        <f>IF($DN$2=Alapadat!$P279,Alapadat!$Q279,0)</f>
        <v>0</v>
      </c>
      <c r="DP279" s="14">
        <f>IF($DN$2=Alapadat!$P279,Alapadat!$R279,0)</f>
        <v>0</v>
      </c>
      <c r="DQ279" s="14">
        <f t="shared" si="396"/>
        <v>0</v>
      </c>
      <c r="DR279" s="14">
        <f t="shared" si="397"/>
        <v>0</v>
      </c>
      <c r="DS279" s="14">
        <f t="shared" si="398"/>
        <v>0</v>
      </c>
      <c r="DT279" s="14">
        <f t="shared" si="399"/>
        <v>0</v>
      </c>
      <c r="DU279" s="14">
        <f t="shared" si="400"/>
        <v>0</v>
      </c>
      <c r="DV279" s="14">
        <f t="shared" si="401"/>
        <v>0</v>
      </c>
      <c r="DX279" s="56">
        <f t="shared" si="402"/>
        <v>0</v>
      </c>
      <c r="DY279" s="14">
        <f>Szilv($DN$2,Eredmény!$H$3,DO279)</f>
        <v>0</v>
      </c>
      <c r="DZ279" s="14">
        <f t="shared" si="403"/>
        <v>0</v>
      </c>
      <c r="EA279" s="14">
        <f t="shared" si="404"/>
        <v>0</v>
      </c>
    </row>
    <row r="280" spans="2:131">
      <c r="B280" s="14">
        <f>IF($A$2=Alapadat!$P280,Alapadat!$Q280,0)</f>
        <v>0</v>
      </c>
      <c r="C280" s="14">
        <f>IF($A$2=Alapadat!$P280,Alapadat!$R280,0)</f>
        <v>0</v>
      </c>
      <c r="D280" s="14">
        <f t="shared" si="325"/>
        <v>0</v>
      </c>
      <c r="E280" s="14">
        <f t="shared" si="326"/>
        <v>0</v>
      </c>
      <c r="F280" s="14">
        <f t="shared" si="327"/>
        <v>0</v>
      </c>
      <c r="G280" s="14">
        <f t="shared" si="328"/>
        <v>0</v>
      </c>
      <c r="H280" s="14">
        <f t="shared" si="329"/>
        <v>0</v>
      </c>
      <c r="I280" s="14">
        <f t="shared" si="330"/>
        <v>0</v>
      </c>
      <c r="L280" s="56">
        <f t="shared" si="331"/>
        <v>0</v>
      </c>
      <c r="M280" s="14">
        <f>Szilv($A$2,Eredmény!$H$3,B280)</f>
        <v>0</v>
      </c>
      <c r="N280" s="14">
        <f t="shared" si="332"/>
        <v>0</v>
      </c>
      <c r="O280" s="14">
        <f t="shared" si="333"/>
        <v>0</v>
      </c>
      <c r="Q280" s="14">
        <f>IF($P$2=Alapadat!$P280,Alapadat!$Q280,0)</f>
        <v>0</v>
      </c>
      <c r="R280" s="14">
        <f>IF($P$2=Alapadat!$P280,Alapadat!$R280,0)</f>
        <v>0</v>
      </c>
      <c r="S280" s="14">
        <f t="shared" si="334"/>
        <v>0</v>
      </c>
      <c r="T280" s="14">
        <f t="shared" si="335"/>
        <v>0</v>
      </c>
      <c r="U280" s="14">
        <f t="shared" si="336"/>
        <v>0</v>
      </c>
      <c r="V280" s="14">
        <f t="shared" si="337"/>
        <v>0</v>
      </c>
      <c r="W280" s="14">
        <f t="shared" si="338"/>
        <v>0</v>
      </c>
      <c r="X280" s="14">
        <f t="shared" si="339"/>
        <v>0</v>
      </c>
      <c r="Z280" s="56">
        <f t="shared" si="405"/>
        <v>0</v>
      </c>
      <c r="AA280" s="14">
        <f>Szilv($P$2,Eredmény!$H$3,Q280)</f>
        <v>0</v>
      </c>
      <c r="AB280" s="14">
        <f t="shared" si="340"/>
        <v>0</v>
      </c>
      <c r="AC280" s="14">
        <f t="shared" si="341"/>
        <v>0</v>
      </c>
      <c r="AE280" s="14">
        <f>IF($AD$2=Alapadat!$P280,Alapadat!$Q280,0)</f>
        <v>0</v>
      </c>
      <c r="AF280" s="14">
        <f>IF($AD$2=Alapadat!$P280,Alapadat!$R280,0)</f>
        <v>0</v>
      </c>
      <c r="AG280" s="14">
        <f t="shared" si="342"/>
        <v>0</v>
      </c>
      <c r="AH280" s="14">
        <f t="shared" si="343"/>
        <v>0</v>
      </c>
      <c r="AI280" s="14">
        <f t="shared" si="344"/>
        <v>0</v>
      </c>
      <c r="AJ280" s="14">
        <f t="shared" si="345"/>
        <v>0</v>
      </c>
      <c r="AK280" s="14">
        <f t="shared" si="346"/>
        <v>0</v>
      </c>
      <c r="AL280" s="14">
        <f t="shared" si="347"/>
        <v>0</v>
      </c>
      <c r="AN280" s="56">
        <f t="shared" si="348"/>
        <v>0</v>
      </c>
      <c r="AO280" s="14">
        <f>Szilv($AD$2,Eredmény!$H$3,AE280)</f>
        <v>0</v>
      </c>
      <c r="AP280" s="14">
        <f t="shared" si="349"/>
        <v>0</v>
      </c>
      <c r="AQ280" s="14">
        <f t="shared" si="350"/>
        <v>0</v>
      </c>
      <c r="AS280" s="14">
        <f>IF($AR$2=Alapadat!$P280,Alapadat!$Q280,0)</f>
        <v>0</v>
      </c>
      <c r="AT280" s="14">
        <f>IF($AR$2=Alapadat!$P280,Alapadat!$R280,0)</f>
        <v>0</v>
      </c>
      <c r="AU280" s="14">
        <f t="shared" si="351"/>
        <v>0</v>
      </c>
      <c r="AV280" s="14">
        <f t="shared" si="352"/>
        <v>0</v>
      </c>
      <c r="AW280" s="14">
        <f t="shared" si="353"/>
        <v>0</v>
      </c>
      <c r="AX280" s="14">
        <f t="shared" si="354"/>
        <v>0</v>
      </c>
      <c r="AY280" s="14">
        <f t="shared" si="355"/>
        <v>0</v>
      </c>
      <c r="AZ280" s="14">
        <f t="shared" si="356"/>
        <v>0</v>
      </c>
      <c r="BB280" s="56">
        <f t="shared" si="357"/>
        <v>0</v>
      </c>
      <c r="BC280" s="14">
        <f>Szilv($AR$2,Eredmény!$H$3,AS280)</f>
        <v>0</v>
      </c>
      <c r="BD280" s="14">
        <f t="shared" si="358"/>
        <v>0</v>
      </c>
      <c r="BE280" s="14">
        <f t="shared" si="359"/>
        <v>0</v>
      </c>
      <c r="BG280" s="14">
        <f>IF($BF$2=Alapadat!$P280,Alapadat!$Q280,0)</f>
        <v>0</v>
      </c>
      <c r="BH280" s="14">
        <f>IF($BF$2=Alapadat!$P280,Alapadat!$R280,0)</f>
        <v>0</v>
      </c>
      <c r="BI280" s="14">
        <f t="shared" si="360"/>
        <v>0</v>
      </c>
      <c r="BJ280" s="14">
        <f t="shared" si="361"/>
        <v>0</v>
      </c>
      <c r="BK280" s="14">
        <f t="shared" si="362"/>
        <v>0</v>
      </c>
      <c r="BL280" s="14">
        <f t="shared" si="363"/>
        <v>0</v>
      </c>
      <c r="BM280" s="14">
        <f t="shared" si="364"/>
        <v>0</v>
      </c>
      <c r="BN280" s="14">
        <f t="shared" si="365"/>
        <v>0</v>
      </c>
      <c r="BP280" s="56">
        <f t="shared" si="366"/>
        <v>0</v>
      </c>
      <c r="BQ280" s="14">
        <f>Szilv($BF$2,Eredmény!$H$3,BG280)</f>
        <v>0</v>
      </c>
      <c r="BR280" s="14">
        <f t="shared" si="367"/>
        <v>0</v>
      </c>
      <c r="BS280" s="14">
        <f t="shared" si="368"/>
        <v>0</v>
      </c>
      <c r="BV280" s="14">
        <f>IF($BU$2=Alapadat!$P280,Alapadat!$Q280,0)</f>
        <v>0</v>
      </c>
      <c r="BW280" s="14">
        <f>IF($BU$2=Alapadat!$P280,Alapadat!$R280,0)</f>
        <v>0</v>
      </c>
      <c r="BX280" s="14">
        <f t="shared" si="369"/>
        <v>0</v>
      </c>
      <c r="BY280" s="14">
        <f t="shared" si="370"/>
        <v>0</v>
      </c>
      <c r="BZ280" s="14">
        <f t="shared" si="371"/>
        <v>0</v>
      </c>
      <c r="CA280" s="14">
        <f t="shared" si="372"/>
        <v>0</v>
      </c>
      <c r="CB280" s="14">
        <f t="shared" si="373"/>
        <v>0</v>
      </c>
      <c r="CC280" s="14">
        <f t="shared" si="374"/>
        <v>0</v>
      </c>
      <c r="CE280" s="56">
        <f t="shared" si="375"/>
        <v>0</v>
      </c>
      <c r="CF280" s="14">
        <f>Szilv($BU$2,Eredmény!$H$3,BV280)</f>
        <v>0</v>
      </c>
      <c r="CG280" s="14">
        <f t="shared" si="376"/>
        <v>0</v>
      </c>
      <c r="CH280" s="14">
        <f t="shared" si="377"/>
        <v>0</v>
      </c>
      <c r="CK280" s="14">
        <f>IF($CJ$2=Alapadat!$P280,Alapadat!$Q280,0)</f>
        <v>0</v>
      </c>
      <c r="CL280" s="14">
        <f>IF($CJ$2=Alapadat!$P280,Alapadat!$R280,0)</f>
        <v>0</v>
      </c>
      <c r="CM280" s="14">
        <f t="shared" si="378"/>
        <v>0</v>
      </c>
      <c r="CN280" s="14">
        <f t="shared" si="379"/>
        <v>0</v>
      </c>
      <c r="CO280" s="14">
        <f t="shared" si="380"/>
        <v>0</v>
      </c>
      <c r="CP280" s="14">
        <f t="shared" si="381"/>
        <v>0</v>
      </c>
      <c r="CQ280" s="14">
        <f t="shared" si="382"/>
        <v>0</v>
      </c>
      <c r="CR280" s="14">
        <f t="shared" si="383"/>
        <v>0</v>
      </c>
      <c r="CT280" s="56">
        <f t="shared" si="384"/>
        <v>0</v>
      </c>
      <c r="CU280" s="14">
        <f>Szilv($CJ$2,Eredmény!$H$3,CK280)</f>
        <v>0</v>
      </c>
      <c r="CV280" s="14">
        <f t="shared" si="385"/>
        <v>0</v>
      </c>
      <c r="CW280" s="14">
        <f t="shared" si="386"/>
        <v>0</v>
      </c>
      <c r="CZ280" s="14">
        <f>IF($CY$2=Alapadat!$P280,Alapadat!$Q280,0)</f>
        <v>0</v>
      </c>
      <c r="DA280" s="14">
        <f>IF($CY$2=Alapadat!$P280,Alapadat!$R280,0)</f>
        <v>0</v>
      </c>
      <c r="DB280" s="14">
        <f t="shared" si="387"/>
        <v>0</v>
      </c>
      <c r="DC280" s="14">
        <f t="shared" si="388"/>
        <v>0</v>
      </c>
      <c r="DD280" s="14">
        <f t="shared" si="389"/>
        <v>0</v>
      </c>
      <c r="DE280" s="14">
        <f t="shared" si="390"/>
        <v>0</v>
      </c>
      <c r="DF280" s="14">
        <f t="shared" si="391"/>
        <v>0</v>
      </c>
      <c r="DG280" s="14">
        <f t="shared" si="392"/>
        <v>0</v>
      </c>
      <c r="DI280" s="56">
        <f t="shared" si="393"/>
        <v>0</v>
      </c>
      <c r="DJ280" s="14">
        <f>Szilv($CY$2,Eredmény!$H$3,CZ280)</f>
        <v>0</v>
      </c>
      <c r="DK280" s="14">
        <f t="shared" si="394"/>
        <v>0</v>
      </c>
      <c r="DL280" s="14">
        <f t="shared" si="395"/>
        <v>0</v>
      </c>
      <c r="DO280" s="14">
        <f>IF($DN$2=Alapadat!$P280,Alapadat!$Q280,0)</f>
        <v>0</v>
      </c>
      <c r="DP280" s="14">
        <f>IF($DN$2=Alapadat!$P280,Alapadat!$R280,0)</f>
        <v>0</v>
      </c>
      <c r="DQ280" s="14">
        <f t="shared" si="396"/>
        <v>0</v>
      </c>
      <c r="DR280" s="14">
        <f t="shared" si="397"/>
        <v>0</v>
      </c>
      <c r="DS280" s="14">
        <f t="shared" si="398"/>
        <v>0</v>
      </c>
      <c r="DT280" s="14">
        <f t="shared" si="399"/>
        <v>0</v>
      </c>
      <c r="DU280" s="14">
        <f t="shared" si="400"/>
        <v>0</v>
      </c>
      <c r="DV280" s="14">
        <f t="shared" si="401"/>
        <v>0</v>
      </c>
      <c r="DX280" s="56">
        <f t="shared" si="402"/>
        <v>0</v>
      </c>
      <c r="DY280" s="14">
        <f>Szilv($DN$2,Eredmény!$H$3,DO280)</f>
        <v>0</v>
      </c>
      <c r="DZ280" s="14">
        <f t="shared" si="403"/>
        <v>0</v>
      </c>
      <c r="EA280" s="14">
        <f t="shared" si="404"/>
        <v>0</v>
      </c>
    </row>
    <row r="281" spans="2:131">
      <c r="B281" s="14">
        <f>IF($A$2=Alapadat!$P281,Alapadat!$Q281,0)</f>
        <v>0</v>
      </c>
      <c r="C281" s="14">
        <f>IF($A$2=Alapadat!$P281,Alapadat!$R281,0)</f>
        <v>0</v>
      </c>
      <c r="D281" s="14">
        <f t="shared" si="325"/>
        <v>0</v>
      </c>
      <c r="E281" s="14">
        <f t="shared" si="326"/>
        <v>0</v>
      </c>
      <c r="F281" s="14">
        <f t="shared" si="327"/>
        <v>0</v>
      </c>
      <c r="G281" s="14">
        <f t="shared" si="328"/>
        <v>0</v>
      </c>
      <c r="H281" s="14">
        <f t="shared" si="329"/>
        <v>0</v>
      </c>
      <c r="I281" s="14">
        <f t="shared" si="330"/>
        <v>0</v>
      </c>
      <c r="L281" s="56">
        <f t="shared" si="331"/>
        <v>0</v>
      </c>
      <c r="M281" s="14">
        <f>Szilv($A$2,Eredmény!$H$3,B281)</f>
        <v>0</v>
      </c>
      <c r="N281" s="14">
        <f t="shared" si="332"/>
        <v>0</v>
      </c>
      <c r="O281" s="14">
        <f t="shared" si="333"/>
        <v>0</v>
      </c>
      <c r="Q281" s="14">
        <f>IF($P$2=Alapadat!$P281,Alapadat!$Q281,0)</f>
        <v>0</v>
      </c>
      <c r="R281" s="14">
        <f>IF($P$2=Alapadat!$P281,Alapadat!$R281,0)</f>
        <v>0</v>
      </c>
      <c r="S281" s="14">
        <f t="shared" si="334"/>
        <v>0</v>
      </c>
      <c r="T281" s="14">
        <f t="shared" si="335"/>
        <v>0</v>
      </c>
      <c r="U281" s="14">
        <f t="shared" si="336"/>
        <v>0</v>
      </c>
      <c r="V281" s="14">
        <f t="shared" si="337"/>
        <v>0</v>
      </c>
      <c r="W281" s="14">
        <f t="shared" si="338"/>
        <v>0</v>
      </c>
      <c r="X281" s="14">
        <f t="shared" si="339"/>
        <v>0</v>
      </c>
      <c r="Z281" s="56">
        <f t="shared" si="405"/>
        <v>0</v>
      </c>
      <c r="AA281" s="14">
        <f>Szilv($P$2,Eredmény!$H$3,Q281)</f>
        <v>0</v>
      </c>
      <c r="AB281" s="14">
        <f t="shared" si="340"/>
        <v>0</v>
      </c>
      <c r="AC281" s="14">
        <f t="shared" si="341"/>
        <v>0</v>
      </c>
      <c r="AE281" s="14">
        <f>IF($AD$2=Alapadat!$P281,Alapadat!$Q281,0)</f>
        <v>0</v>
      </c>
      <c r="AF281" s="14">
        <f>IF($AD$2=Alapadat!$P281,Alapadat!$R281,0)</f>
        <v>0</v>
      </c>
      <c r="AG281" s="14">
        <f t="shared" si="342"/>
        <v>0</v>
      </c>
      <c r="AH281" s="14">
        <f t="shared" si="343"/>
        <v>0</v>
      </c>
      <c r="AI281" s="14">
        <f t="shared" si="344"/>
        <v>0</v>
      </c>
      <c r="AJ281" s="14">
        <f t="shared" si="345"/>
        <v>0</v>
      </c>
      <c r="AK281" s="14">
        <f t="shared" si="346"/>
        <v>0</v>
      </c>
      <c r="AL281" s="14">
        <f t="shared" si="347"/>
        <v>0</v>
      </c>
      <c r="AN281" s="56">
        <f t="shared" si="348"/>
        <v>0</v>
      </c>
      <c r="AO281" s="14">
        <f>Szilv($AD$2,Eredmény!$H$3,AE281)</f>
        <v>0</v>
      </c>
      <c r="AP281" s="14">
        <f t="shared" si="349"/>
        <v>0</v>
      </c>
      <c r="AQ281" s="14">
        <f t="shared" si="350"/>
        <v>0</v>
      </c>
      <c r="AS281" s="14">
        <f>IF($AR$2=Alapadat!$P281,Alapadat!$Q281,0)</f>
        <v>0</v>
      </c>
      <c r="AT281" s="14">
        <f>IF($AR$2=Alapadat!$P281,Alapadat!$R281,0)</f>
        <v>0</v>
      </c>
      <c r="AU281" s="14">
        <f t="shared" si="351"/>
        <v>0</v>
      </c>
      <c r="AV281" s="14">
        <f t="shared" si="352"/>
        <v>0</v>
      </c>
      <c r="AW281" s="14">
        <f t="shared" si="353"/>
        <v>0</v>
      </c>
      <c r="AX281" s="14">
        <f t="shared" si="354"/>
        <v>0</v>
      </c>
      <c r="AY281" s="14">
        <f t="shared" si="355"/>
        <v>0</v>
      </c>
      <c r="AZ281" s="14">
        <f t="shared" si="356"/>
        <v>0</v>
      </c>
      <c r="BB281" s="56">
        <f t="shared" si="357"/>
        <v>0</v>
      </c>
      <c r="BC281" s="14">
        <f>Szilv($AR$2,Eredmény!$H$3,AS281)</f>
        <v>0</v>
      </c>
      <c r="BD281" s="14">
        <f t="shared" si="358"/>
        <v>0</v>
      </c>
      <c r="BE281" s="14">
        <f t="shared" si="359"/>
        <v>0</v>
      </c>
      <c r="BG281" s="14">
        <f>IF($BF$2=Alapadat!$P281,Alapadat!$Q281,0)</f>
        <v>0</v>
      </c>
      <c r="BH281" s="14">
        <f>IF($BF$2=Alapadat!$P281,Alapadat!$R281,0)</f>
        <v>0</v>
      </c>
      <c r="BI281" s="14">
        <f t="shared" si="360"/>
        <v>0</v>
      </c>
      <c r="BJ281" s="14">
        <f t="shared" si="361"/>
        <v>0</v>
      </c>
      <c r="BK281" s="14">
        <f t="shared" si="362"/>
        <v>0</v>
      </c>
      <c r="BL281" s="14">
        <f t="shared" si="363"/>
        <v>0</v>
      </c>
      <c r="BM281" s="14">
        <f t="shared" si="364"/>
        <v>0</v>
      </c>
      <c r="BN281" s="14">
        <f t="shared" si="365"/>
        <v>0</v>
      </c>
      <c r="BP281" s="56">
        <f t="shared" si="366"/>
        <v>0</v>
      </c>
      <c r="BQ281" s="14">
        <f>Szilv($BF$2,Eredmény!$H$3,BG281)</f>
        <v>0</v>
      </c>
      <c r="BR281" s="14">
        <f t="shared" si="367"/>
        <v>0</v>
      </c>
      <c r="BS281" s="14">
        <f t="shared" si="368"/>
        <v>0</v>
      </c>
      <c r="BV281" s="14">
        <f>IF($BU$2=Alapadat!$P281,Alapadat!$Q281,0)</f>
        <v>0</v>
      </c>
      <c r="BW281" s="14">
        <f>IF($BU$2=Alapadat!$P281,Alapadat!$R281,0)</f>
        <v>0</v>
      </c>
      <c r="BX281" s="14">
        <f t="shared" si="369"/>
        <v>0</v>
      </c>
      <c r="BY281" s="14">
        <f t="shared" si="370"/>
        <v>0</v>
      </c>
      <c r="BZ281" s="14">
        <f t="shared" si="371"/>
        <v>0</v>
      </c>
      <c r="CA281" s="14">
        <f t="shared" si="372"/>
        <v>0</v>
      </c>
      <c r="CB281" s="14">
        <f t="shared" si="373"/>
        <v>0</v>
      </c>
      <c r="CC281" s="14">
        <f t="shared" si="374"/>
        <v>0</v>
      </c>
      <c r="CE281" s="56">
        <f t="shared" si="375"/>
        <v>0</v>
      </c>
      <c r="CF281" s="14">
        <f>Szilv($BU$2,Eredmény!$H$3,BV281)</f>
        <v>0</v>
      </c>
      <c r="CG281" s="14">
        <f t="shared" si="376"/>
        <v>0</v>
      </c>
      <c r="CH281" s="14">
        <f t="shared" si="377"/>
        <v>0</v>
      </c>
      <c r="CK281" s="14">
        <f>IF($CJ$2=Alapadat!$P281,Alapadat!$Q281,0)</f>
        <v>0</v>
      </c>
      <c r="CL281" s="14">
        <f>IF($CJ$2=Alapadat!$P281,Alapadat!$R281,0)</f>
        <v>0</v>
      </c>
      <c r="CM281" s="14">
        <f t="shared" si="378"/>
        <v>0</v>
      </c>
      <c r="CN281" s="14">
        <f t="shared" si="379"/>
        <v>0</v>
      </c>
      <c r="CO281" s="14">
        <f t="shared" si="380"/>
        <v>0</v>
      </c>
      <c r="CP281" s="14">
        <f t="shared" si="381"/>
        <v>0</v>
      </c>
      <c r="CQ281" s="14">
        <f t="shared" si="382"/>
        <v>0</v>
      </c>
      <c r="CR281" s="14">
        <f t="shared" si="383"/>
        <v>0</v>
      </c>
      <c r="CT281" s="56">
        <f t="shared" si="384"/>
        <v>0</v>
      </c>
      <c r="CU281" s="14">
        <f>Szilv($CJ$2,Eredmény!$H$3,CK281)</f>
        <v>0</v>
      </c>
      <c r="CV281" s="14">
        <f t="shared" si="385"/>
        <v>0</v>
      </c>
      <c r="CW281" s="14">
        <f t="shared" si="386"/>
        <v>0</v>
      </c>
      <c r="CZ281" s="14">
        <f>IF($CY$2=Alapadat!$P281,Alapadat!$Q281,0)</f>
        <v>0</v>
      </c>
      <c r="DA281" s="14">
        <f>IF($CY$2=Alapadat!$P281,Alapadat!$R281,0)</f>
        <v>0</v>
      </c>
      <c r="DB281" s="14">
        <f t="shared" si="387"/>
        <v>0</v>
      </c>
      <c r="DC281" s="14">
        <f t="shared" si="388"/>
        <v>0</v>
      </c>
      <c r="DD281" s="14">
        <f t="shared" si="389"/>
        <v>0</v>
      </c>
      <c r="DE281" s="14">
        <f t="shared" si="390"/>
        <v>0</v>
      </c>
      <c r="DF281" s="14">
        <f t="shared" si="391"/>
        <v>0</v>
      </c>
      <c r="DG281" s="14">
        <f t="shared" si="392"/>
        <v>0</v>
      </c>
      <c r="DI281" s="56">
        <f t="shared" si="393"/>
        <v>0</v>
      </c>
      <c r="DJ281" s="14">
        <f>Szilv($CY$2,Eredmény!$H$3,CZ281)</f>
        <v>0</v>
      </c>
      <c r="DK281" s="14">
        <f t="shared" si="394"/>
        <v>0</v>
      </c>
      <c r="DL281" s="14">
        <f t="shared" si="395"/>
        <v>0</v>
      </c>
      <c r="DO281" s="14">
        <f>IF($DN$2=Alapadat!$P281,Alapadat!$Q281,0)</f>
        <v>0</v>
      </c>
      <c r="DP281" s="14">
        <f>IF($DN$2=Alapadat!$P281,Alapadat!$R281,0)</f>
        <v>0</v>
      </c>
      <c r="DQ281" s="14">
        <f t="shared" si="396"/>
        <v>0</v>
      </c>
      <c r="DR281" s="14">
        <f t="shared" si="397"/>
        <v>0</v>
      </c>
      <c r="DS281" s="14">
        <f t="shared" si="398"/>
        <v>0</v>
      </c>
      <c r="DT281" s="14">
        <f t="shared" si="399"/>
        <v>0</v>
      </c>
      <c r="DU281" s="14">
        <f t="shared" si="400"/>
        <v>0</v>
      </c>
      <c r="DV281" s="14">
        <f t="shared" si="401"/>
        <v>0</v>
      </c>
      <c r="DX281" s="56">
        <f t="shared" si="402"/>
        <v>0</v>
      </c>
      <c r="DY281" s="14">
        <f>Szilv($DN$2,Eredmény!$H$3,DO281)</f>
        <v>0</v>
      </c>
      <c r="DZ281" s="14">
        <f t="shared" si="403"/>
        <v>0</v>
      </c>
      <c r="EA281" s="14">
        <f t="shared" si="404"/>
        <v>0</v>
      </c>
    </row>
    <row r="282" spans="2:131">
      <c r="B282" s="14">
        <f>IF($A$2=Alapadat!$P282,Alapadat!$Q282,0)</f>
        <v>0</v>
      </c>
      <c r="C282" s="14">
        <f>IF($A$2=Alapadat!$P282,Alapadat!$R282,0)</f>
        <v>0</v>
      </c>
      <c r="D282" s="14">
        <f t="shared" si="325"/>
        <v>0</v>
      </c>
      <c r="E282" s="14">
        <f t="shared" si="326"/>
        <v>0</v>
      </c>
      <c r="F282" s="14">
        <f t="shared" si="327"/>
        <v>0</v>
      </c>
      <c r="G282" s="14">
        <f t="shared" si="328"/>
        <v>0</v>
      </c>
      <c r="H282" s="14">
        <f t="shared" si="329"/>
        <v>0</v>
      </c>
      <c r="I282" s="14">
        <f t="shared" si="330"/>
        <v>0</v>
      </c>
      <c r="L282" s="56">
        <f t="shared" si="331"/>
        <v>0</v>
      </c>
      <c r="M282" s="14">
        <f>Szilv($A$2,Eredmény!$H$3,B282)</f>
        <v>0</v>
      </c>
      <c r="N282" s="14">
        <f t="shared" si="332"/>
        <v>0</v>
      </c>
      <c r="O282" s="14">
        <f t="shared" si="333"/>
        <v>0</v>
      </c>
      <c r="Q282" s="14">
        <f>IF($P$2=Alapadat!$P282,Alapadat!$Q282,0)</f>
        <v>0</v>
      </c>
      <c r="R282" s="14">
        <f>IF($P$2=Alapadat!$P282,Alapadat!$R282,0)</f>
        <v>0</v>
      </c>
      <c r="S282" s="14">
        <f t="shared" si="334"/>
        <v>0</v>
      </c>
      <c r="T282" s="14">
        <f t="shared" si="335"/>
        <v>0</v>
      </c>
      <c r="U282" s="14">
        <f t="shared" si="336"/>
        <v>0</v>
      </c>
      <c r="V282" s="14">
        <f t="shared" si="337"/>
        <v>0</v>
      </c>
      <c r="W282" s="14">
        <f t="shared" si="338"/>
        <v>0</v>
      </c>
      <c r="X282" s="14">
        <f t="shared" si="339"/>
        <v>0</v>
      </c>
      <c r="Z282" s="56">
        <f t="shared" si="405"/>
        <v>0</v>
      </c>
      <c r="AA282" s="14">
        <f>Szilv($P$2,Eredmény!$H$3,Q282)</f>
        <v>0</v>
      </c>
      <c r="AB282" s="14">
        <f t="shared" si="340"/>
        <v>0</v>
      </c>
      <c r="AC282" s="14">
        <f t="shared" si="341"/>
        <v>0</v>
      </c>
      <c r="AE282" s="14">
        <f>IF($AD$2=Alapadat!$P282,Alapadat!$Q282,0)</f>
        <v>0</v>
      </c>
      <c r="AF282" s="14">
        <f>IF($AD$2=Alapadat!$P282,Alapadat!$R282,0)</f>
        <v>0</v>
      </c>
      <c r="AG282" s="14">
        <f t="shared" si="342"/>
        <v>0</v>
      </c>
      <c r="AH282" s="14">
        <f t="shared" si="343"/>
        <v>0</v>
      </c>
      <c r="AI282" s="14">
        <f t="shared" si="344"/>
        <v>0</v>
      </c>
      <c r="AJ282" s="14">
        <f t="shared" si="345"/>
        <v>0</v>
      </c>
      <c r="AK282" s="14">
        <f t="shared" si="346"/>
        <v>0</v>
      </c>
      <c r="AL282" s="14">
        <f t="shared" si="347"/>
        <v>0</v>
      </c>
      <c r="AN282" s="56">
        <f t="shared" si="348"/>
        <v>0</v>
      </c>
      <c r="AO282" s="14">
        <f>Szilv($AD$2,Eredmény!$H$3,AE282)</f>
        <v>0</v>
      </c>
      <c r="AP282" s="14">
        <f t="shared" si="349"/>
        <v>0</v>
      </c>
      <c r="AQ282" s="14">
        <f t="shared" si="350"/>
        <v>0</v>
      </c>
      <c r="AS282" s="14">
        <f>IF($AR$2=Alapadat!$P282,Alapadat!$Q282,0)</f>
        <v>0</v>
      </c>
      <c r="AT282" s="14">
        <f>IF($AR$2=Alapadat!$P282,Alapadat!$R282,0)</f>
        <v>0</v>
      </c>
      <c r="AU282" s="14">
        <f t="shared" si="351"/>
        <v>0</v>
      </c>
      <c r="AV282" s="14">
        <f t="shared" si="352"/>
        <v>0</v>
      </c>
      <c r="AW282" s="14">
        <f t="shared" si="353"/>
        <v>0</v>
      </c>
      <c r="AX282" s="14">
        <f t="shared" si="354"/>
        <v>0</v>
      </c>
      <c r="AY282" s="14">
        <f t="shared" si="355"/>
        <v>0</v>
      </c>
      <c r="AZ282" s="14">
        <f t="shared" si="356"/>
        <v>0</v>
      </c>
      <c r="BB282" s="56">
        <f t="shared" si="357"/>
        <v>0</v>
      </c>
      <c r="BC282" s="14">
        <f>Szilv($AR$2,Eredmény!$H$3,AS282)</f>
        <v>0</v>
      </c>
      <c r="BD282" s="14">
        <f t="shared" si="358"/>
        <v>0</v>
      </c>
      <c r="BE282" s="14">
        <f t="shared" si="359"/>
        <v>0</v>
      </c>
      <c r="BG282" s="14">
        <f>IF($BF$2=Alapadat!$P282,Alapadat!$Q282,0)</f>
        <v>0</v>
      </c>
      <c r="BH282" s="14">
        <f>IF($BF$2=Alapadat!$P282,Alapadat!$R282,0)</f>
        <v>0</v>
      </c>
      <c r="BI282" s="14">
        <f t="shared" si="360"/>
        <v>0</v>
      </c>
      <c r="BJ282" s="14">
        <f t="shared" si="361"/>
        <v>0</v>
      </c>
      <c r="BK282" s="14">
        <f t="shared" si="362"/>
        <v>0</v>
      </c>
      <c r="BL282" s="14">
        <f t="shared" si="363"/>
        <v>0</v>
      </c>
      <c r="BM282" s="14">
        <f t="shared" si="364"/>
        <v>0</v>
      </c>
      <c r="BN282" s="14">
        <f t="shared" si="365"/>
        <v>0</v>
      </c>
      <c r="BP282" s="56">
        <f t="shared" si="366"/>
        <v>0</v>
      </c>
      <c r="BQ282" s="14">
        <f>Szilv($BF$2,Eredmény!$H$3,BG282)</f>
        <v>0</v>
      </c>
      <c r="BR282" s="14">
        <f t="shared" si="367"/>
        <v>0</v>
      </c>
      <c r="BS282" s="14">
        <f t="shared" si="368"/>
        <v>0</v>
      </c>
      <c r="BV282" s="14">
        <f>IF($BU$2=Alapadat!$P282,Alapadat!$Q282,0)</f>
        <v>0</v>
      </c>
      <c r="BW282" s="14">
        <f>IF($BU$2=Alapadat!$P282,Alapadat!$R282,0)</f>
        <v>0</v>
      </c>
      <c r="BX282" s="14">
        <f t="shared" si="369"/>
        <v>0</v>
      </c>
      <c r="BY282" s="14">
        <f t="shared" si="370"/>
        <v>0</v>
      </c>
      <c r="BZ282" s="14">
        <f t="shared" si="371"/>
        <v>0</v>
      </c>
      <c r="CA282" s="14">
        <f t="shared" si="372"/>
        <v>0</v>
      </c>
      <c r="CB282" s="14">
        <f t="shared" si="373"/>
        <v>0</v>
      </c>
      <c r="CC282" s="14">
        <f t="shared" si="374"/>
        <v>0</v>
      </c>
      <c r="CE282" s="56">
        <f t="shared" si="375"/>
        <v>0</v>
      </c>
      <c r="CF282" s="14">
        <f>Szilv($BU$2,Eredmény!$H$3,BV282)</f>
        <v>0</v>
      </c>
      <c r="CG282" s="14">
        <f t="shared" si="376"/>
        <v>0</v>
      </c>
      <c r="CH282" s="14">
        <f t="shared" si="377"/>
        <v>0</v>
      </c>
      <c r="CK282" s="14">
        <f>IF($CJ$2=Alapadat!$P282,Alapadat!$Q282,0)</f>
        <v>0</v>
      </c>
      <c r="CL282" s="14">
        <f>IF($CJ$2=Alapadat!$P282,Alapadat!$R282,0)</f>
        <v>0</v>
      </c>
      <c r="CM282" s="14">
        <f t="shared" si="378"/>
        <v>0</v>
      </c>
      <c r="CN282" s="14">
        <f t="shared" si="379"/>
        <v>0</v>
      </c>
      <c r="CO282" s="14">
        <f t="shared" si="380"/>
        <v>0</v>
      </c>
      <c r="CP282" s="14">
        <f t="shared" si="381"/>
        <v>0</v>
      </c>
      <c r="CQ282" s="14">
        <f t="shared" si="382"/>
        <v>0</v>
      </c>
      <c r="CR282" s="14">
        <f t="shared" si="383"/>
        <v>0</v>
      </c>
      <c r="CT282" s="56">
        <f t="shared" si="384"/>
        <v>0</v>
      </c>
      <c r="CU282" s="14">
        <f>Szilv($CJ$2,Eredmény!$H$3,CK282)</f>
        <v>0</v>
      </c>
      <c r="CV282" s="14">
        <f t="shared" si="385"/>
        <v>0</v>
      </c>
      <c r="CW282" s="14">
        <f t="shared" si="386"/>
        <v>0</v>
      </c>
      <c r="CZ282" s="14">
        <f>IF($CY$2=Alapadat!$P282,Alapadat!$Q282,0)</f>
        <v>0</v>
      </c>
      <c r="DA282" s="14">
        <f>IF($CY$2=Alapadat!$P282,Alapadat!$R282,0)</f>
        <v>0</v>
      </c>
      <c r="DB282" s="14">
        <f t="shared" si="387"/>
        <v>0</v>
      </c>
      <c r="DC282" s="14">
        <f t="shared" si="388"/>
        <v>0</v>
      </c>
      <c r="DD282" s="14">
        <f t="shared" si="389"/>
        <v>0</v>
      </c>
      <c r="DE282" s="14">
        <f t="shared" si="390"/>
        <v>0</v>
      </c>
      <c r="DF282" s="14">
        <f t="shared" si="391"/>
        <v>0</v>
      </c>
      <c r="DG282" s="14">
        <f t="shared" si="392"/>
        <v>0</v>
      </c>
      <c r="DI282" s="56">
        <f t="shared" si="393"/>
        <v>0</v>
      </c>
      <c r="DJ282" s="14">
        <f>Szilv($CY$2,Eredmény!$H$3,CZ282)</f>
        <v>0</v>
      </c>
      <c r="DK282" s="14">
        <f t="shared" si="394"/>
        <v>0</v>
      </c>
      <c r="DL282" s="14">
        <f t="shared" si="395"/>
        <v>0</v>
      </c>
      <c r="DO282" s="14">
        <f>IF($DN$2=Alapadat!$P282,Alapadat!$Q282,0)</f>
        <v>0</v>
      </c>
      <c r="DP282" s="14">
        <f>IF($DN$2=Alapadat!$P282,Alapadat!$R282,0)</f>
        <v>0</v>
      </c>
      <c r="DQ282" s="14">
        <f t="shared" si="396"/>
        <v>0</v>
      </c>
      <c r="DR282" s="14">
        <f t="shared" si="397"/>
        <v>0</v>
      </c>
      <c r="DS282" s="14">
        <f t="shared" si="398"/>
        <v>0</v>
      </c>
      <c r="DT282" s="14">
        <f t="shared" si="399"/>
        <v>0</v>
      </c>
      <c r="DU282" s="14">
        <f t="shared" si="400"/>
        <v>0</v>
      </c>
      <c r="DV282" s="14">
        <f t="shared" si="401"/>
        <v>0</v>
      </c>
      <c r="DX282" s="56">
        <f t="shared" si="402"/>
        <v>0</v>
      </c>
      <c r="DY282" s="14">
        <f>Szilv($DN$2,Eredmény!$H$3,DO282)</f>
        <v>0</v>
      </c>
      <c r="DZ282" s="14">
        <f t="shared" si="403"/>
        <v>0</v>
      </c>
      <c r="EA282" s="14">
        <f t="shared" si="404"/>
        <v>0</v>
      </c>
    </row>
    <row r="283" spans="2:131">
      <c r="B283" s="14">
        <f>IF($A$2=Alapadat!$P283,Alapadat!$Q283,0)</f>
        <v>0</v>
      </c>
      <c r="C283" s="14">
        <f>IF($A$2=Alapadat!$P283,Alapadat!$R283,0)</f>
        <v>0</v>
      </c>
      <c r="D283" s="14">
        <f t="shared" si="325"/>
        <v>0</v>
      </c>
      <c r="E283" s="14">
        <f t="shared" si="326"/>
        <v>0</v>
      </c>
      <c r="F283" s="14">
        <f t="shared" si="327"/>
        <v>0</v>
      </c>
      <c r="G283" s="14">
        <f t="shared" si="328"/>
        <v>0</v>
      </c>
      <c r="H283" s="14">
        <f t="shared" si="329"/>
        <v>0</v>
      </c>
      <c r="I283" s="14">
        <f t="shared" si="330"/>
        <v>0</v>
      </c>
      <c r="L283" s="56">
        <f t="shared" si="331"/>
        <v>0</v>
      </c>
      <c r="M283" s="14">
        <f>Szilv($A$2,Eredmény!$H$3,B283)</f>
        <v>0</v>
      </c>
      <c r="N283" s="14">
        <f t="shared" si="332"/>
        <v>0</v>
      </c>
      <c r="O283" s="14">
        <f t="shared" si="333"/>
        <v>0</v>
      </c>
      <c r="Q283" s="14">
        <f>IF($P$2=Alapadat!$P283,Alapadat!$Q283,0)</f>
        <v>0</v>
      </c>
      <c r="R283" s="14">
        <f>IF($P$2=Alapadat!$P283,Alapadat!$R283,0)</f>
        <v>0</v>
      </c>
      <c r="S283" s="14">
        <f t="shared" si="334"/>
        <v>0</v>
      </c>
      <c r="T283" s="14">
        <f t="shared" si="335"/>
        <v>0</v>
      </c>
      <c r="U283" s="14">
        <f t="shared" si="336"/>
        <v>0</v>
      </c>
      <c r="V283" s="14">
        <f t="shared" si="337"/>
        <v>0</v>
      </c>
      <c r="W283" s="14">
        <f t="shared" si="338"/>
        <v>0</v>
      </c>
      <c r="X283" s="14">
        <f t="shared" si="339"/>
        <v>0</v>
      </c>
      <c r="Z283" s="56">
        <f t="shared" si="405"/>
        <v>0</v>
      </c>
      <c r="AA283" s="14">
        <f>Szilv($P$2,Eredmény!$H$3,Q283)</f>
        <v>0</v>
      </c>
      <c r="AB283" s="14">
        <f t="shared" si="340"/>
        <v>0</v>
      </c>
      <c r="AC283" s="14">
        <f t="shared" si="341"/>
        <v>0</v>
      </c>
      <c r="AE283" s="14">
        <f>IF($AD$2=Alapadat!$P283,Alapadat!$Q283,0)</f>
        <v>0</v>
      </c>
      <c r="AF283" s="14">
        <f>IF($AD$2=Alapadat!$P283,Alapadat!$R283,0)</f>
        <v>0</v>
      </c>
      <c r="AG283" s="14">
        <f t="shared" si="342"/>
        <v>0</v>
      </c>
      <c r="AH283" s="14">
        <f t="shared" si="343"/>
        <v>0</v>
      </c>
      <c r="AI283" s="14">
        <f t="shared" si="344"/>
        <v>0</v>
      </c>
      <c r="AJ283" s="14">
        <f t="shared" si="345"/>
        <v>0</v>
      </c>
      <c r="AK283" s="14">
        <f t="shared" si="346"/>
        <v>0</v>
      </c>
      <c r="AL283" s="14">
        <f t="shared" si="347"/>
        <v>0</v>
      </c>
      <c r="AN283" s="56">
        <f t="shared" si="348"/>
        <v>0</v>
      </c>
      <c r="AO283" s="14">
        <f>Szilv($AD$2,Eredmény!$H$3,AE283)</f>
        <v>0</v>
      </c>
      <c r="AP283" s="14">
        <f t="shared" si="349"/>
        <v>0</v>
      </c>
      <c r="AQ283" s="14">
        <f t="shared" si="350"/>
        <v>0</v>
      </c>
      <c r="AS283" s="14">
        <f>IF($AR$2=Alapadat!$P283,Alapadat!$Q283,0)</f>
        <v>0</v>
      </c>
      <c r="AT283" s="14">
        <f>IF($AR$2=Alapadat!$P283,Alapadat!$R283,0)</f>
        <v>0</v>
      </c>
      <c r="AU283" s="14">
        <f t="shared" si="351"/>
        <v>0</v>
      </c>
      <c r="AV283" s="14">
        <f t="shared" si="352"/>
        <v>0</v>
      </c>
      <c r="AW283" s="14">
        <f t="shared" si="353"/>
        <v>0</v>
      </c>
      <c r="AX283" s="14">
        <f t="shared" si="354"/>
        <v>0</v>
      </c>
      <c r="AY283" s="14">
        <f t="shared" si="355"/>
        <v>0</v>
      </c>
      <c r="AZ283" s="14">
        <f t="shared" si="356"/>
        <v>0</v>
      </c>
      <c r="BB283" s="56">
        <f t="shared" si="357"/>
        <v>0</v>
      </c>
      <c r="BC283" s="14">
        <f>Szilv($AR$2,Eredmény!$H$3,AS283)</f>
        <v>0</v>
      </c>
      <c r="BD283" s="14">
        <f t="shared" si="358"/>
        <v>0</v>
      </c>
      <c r="BE283" s="14">
        <f t="shared" si="359"/>
        <v>0</v>
      </c>
      <c r="BG283" s="14">
        <f>IF($BF$2=Alapadat!$P283,Alapadat!$Q283,0)</f>
        <v>0</v>
      </c>
      <c r="BH283" s="14">
        <f>IF($BF$2=Alapadat!$P283,Alapadat!$R283,0)</f>
        <v>0</v>
      </c>
      <c r="BI283" s="14">
        <f t="shared" si="360"/>
        <v>0</v>
      </c>
      <c r="BJ283" s="14">
        <f t="shared" si="361"/>
        <v>0</v>
      </c>
      <c r="BK283" s="14">
        <f t="shared" si="362"/>
        <v>0</v>
      </c>
      <c r="BL283" s="14">
        <f t="shared" si="363"/>
        <v>0</v>
      </c>
      <c r="BM283" s="14">
        <f t="shared" si="364"/>
        <v>0</v>
      </c>
      <c r="BN283" s="14">
        <f t="shared" si="365"/>
        <v>0</v>
      </c>
      <c r="BP283" s="56">
        <f t="shared" si="366"/>
        <v>0</v>
      </c>
      <c r="BQ283" s="14">
        <f>Szilv($BF$2,Eredmény!$H$3,BG283)</f>
        <v>0</v>
      </c>
      <c r="BR283" s="14">
        <f t="shared" si="367"/>
        <v>0</v>
      </c>
      <c r="BS283" s="14">
        <f t="shared" si="368"/>
        <v>0</v>
      </c>
      <c r="BV283" s="14">
        <f>IF($BU$2=Alapadat!$P283,Alapadat!$Q283,0)</f>
        <v>0</v>
      </c>
      <c r="BW283" s="14">
        <f>IF($BU$2=Alapadat!$P283,Alapadat!$R283,0)</f>
        <v>0</v>
      </c>
      <c r="BX283" s="14">
        <f t="shared" si="369"/>
        <v>0</v>
      </c>
      <c r="BY283" s="14">
        <f t="shared" si="370"/>
        <v>0</v>
      </c>
      <c r="BZ283" s="14">
        <f t="shared" si="371"/>
        <v>0</v>
      </c>
      <c r="CA283" s="14">
        <f t="shared" si="372"/>
        <v>0</v>
      </c>
      <c r="CB283" s="14">
        <f t="shared" si="373"/>
        <v>0</v>
      </c>
      <c r="CC283" s="14">
        <f t="shared" si="374"/>
        <v>0</v>
      </c>
      <c r="CE283" s="56">
        <f t="shared" si="375"/>
        <v>0</v>
      </c>
      <c r="CF283" s="14">
        <f>Szilv($BU$2,Eredmény!$H$3,BV283)</f>
        <v>0</v>
      </c>
      <c r="CG283" s="14">
        <f t="shared" si="376"/>
        <v>0</v>
      </c>
      <c r="CH283" s="14">
        <f t="shared" si="377"/>
        <v>0</v>
      </c>
      <c r="CK283" s="14">
        <f>IF($CJ$2=Alapadat!$P283,Alapadat!$Q283,0)</f>
        <v>0</v>
      </c>
      <c r="CL283" s="14">
        <f>IF($CJ$2=Alapadat!$P283,Alapadat!$R283,0)</f>
        <v>0</v>
      </c>
      <c r="CM283" s="14">
        <f t="shared" si="378"/>
        <v>0</v>
      </c>
      <c r="CN283" s="14">
        <f t="shared" si="379"/>
        <v>0</v>
      </c>
      <c r="CO283" s="14">
        <f t="shared" si="380"/>
        <v>0</v>
      </c>
      <c r="CP283" s="14">
        <f t="shared" si="381"/>
        <v>0</v>
      </c>
      <c r="CQ283" s="14">
        <f t="shared" si="382"/>
        <v>0</v>
      </c>
      <c r="CR283" s="14">
        <f t="shared" si="383"/>
        <v>0</v>
      </c>
      <c r="CT283" s="56">
        <f t="shared" si="384"/>
        <v>0</v>
      </c>
      <c r="CU283" s="14">
        <f>Szilv($CJ$2,Eredmény!$H$3,CK283)</f>
        <v>0</v>
      </c>
      <c r="CV283" s="14">
        <f t="shared" si="385"/>
        <v>0</v>
      </c>
      <c r="CW283" s="14">
        <f t="shared" si="386"/>
        <v>0</v>
      </c>
      <c r="CZ283" s="14">
        <f>IF($CY$2=Alapadat!$P283,Alapadat!$Q283,0)</f>
        <v>0</v>
      </c>
      <c r="DA283" s="14">
        <f>IF($CY$2=Alapadat!$P283,Alapadat!$R283,0)</f>
        <v>0</v>
      </c>
      <c r="DB283" s="14">
        <f t="shared" si="387"/>
        <v>0</v>
      </c>
      <c r="DC283" s="14">
        <f t="shared" si="388"/>
        <v>0</v>
      </c>
      <c r="DD283" s="14">
        <f t="shared" si="389"/>
        <v>0</v>
      </c>
      <c r="DE283" s="14">
        <f t="shared" si="390"/>
        <v>0</v>
      </c>
      <c r="DF283" s="14">
        <f t="shared" si="391"/>
        <v>0</v>
      </c>
      <c r="DG283" s="14">
        <f t="shared" si="392"/>
        <v>0</v>
      </c>
      <c r="DI283" s="56">
        <f t="shared" si="393"/>
        <v>0</v>
      </c>
      <c r="DJ283" s="14">
        <f>Szilv($CY$2,Eredmény!$H$3,CZ283)</f>
        <v>0</v>
      </c>
      <c r="DK283" s="14">
        <f t="shared" si="394"/>
        <v>0</v>
      </c>
      <c r="DL283" s="14">
        <f t="shared" si="395"/>
        <v>0</v>
      </c>
      <c r="DO283" s="14">
        <f>IF($DN$2=Alapadat!$P283,Alapadat!$Q283,0)</f>
        <v>0</v>
      </c>
      <c r="DP283" s="14">
        <f>IF($DN$2=Alapadat!$P283,Alapadat!$R283,0)</f>
        <v>0</v>
      </c>
      <c r="DQ283" s="14">
        <f t="shared" si="396"/>
        <v>0</v>
      </c>
      <c r="DR283" s="14">
        <f t="shared" si="397"/>
        <v>0</v>
      </c>
      <c r="DS283" s="14">
        <f t="shared" si="398"/>
        <v>0</v>
      </c>
      <c r="DT283" s="14">
        <f t="shared" si="399"/>
        <v>0</v>
      </c>
      <c r="DU283" s="14">
        <f t="shared" si="400"/>
        <v>0</v>
      </c>
      <c r="DV283" s="14">
        <f t="shared" si="401"/>
        <v>0</v>
      </c>
      <c r="DX283" s="56">
        <f t="shared" si="402"/>
        <v>0</v>
      </c>
      <c r="DY283" s="14">
        <f>Szilv($DN$2,Eredmény!$H$3,DO283)</f>
        <v>0</v>
      </c>
      <c r="DZ283" s="14">
        <f t="shared" si="403"/>
        <v>0</v>
      </c>
      <c r="EA283" s="14">
        <f t="shared" si="404"/>
        <v>0</v>
      </c>
    </row>
    <row r="284" spans="2:131">
      <c r="B284" s="14">
        <f>IF($A$2=Alapadat!$P284,Alapadat!$Q284,0)</f>
        <v>0</v>
      </c>
      <c r="C284" s="14">
        <f>IF($A$2=Alapadat!$P284,Alapadat!$R284,0)</f>
        <v>0</v>
      </c>
      <c r="D284" s="14">
        <f t="shared" si="325"/>
        <v>0</v>
      </c>
      <c r="E284" s="14">
        <f t="shared" si="326"/>
        <v>0</v>
      </c>
      <c r="F284" s="14">
        <f t="shared" si="327"/>
        <v>0</v>
      </c>
      <c r="G284" s="14">
        <f t="shared" si="328"/>
        <v>0</v>
      </c>
      <c r="H284" s="14">
        <f t="shared" si="329"/>
        <v>0</v>
      </c>
      <c r="I284" s="14">
        <f t="shared" si="330"/>
        <v>0</v>
      </c>
      <c r="L284" s="56">
        <f t="shared" si="331"/>
        <v>0</v>
      </c>
      <c r="M284" s="14">
        <f>Szilv($A$2,Eredmény!$H$3,B284)</f>
        <v>0</v>
      </c>
      <c r="N284" s="14">
        <f t="shared" si="332"/>
        <v>0</v>
      </c>
      <c r="O284" s="14">
        <f t="shared" si="333"/>
        <v>0</v>
      </c>
      <c r="Q284" s="14">
        <f>IF($P$2=Alapadat!$P284,Alapadat!$Q284,0)</f>
        <v>0</v>
      </c>
      <c r="R284" s="14">
        <f>IF($P$2=Alapadat!$P284,Alapadat!$R284,0)</f>
        <v>0</v>
      </c>
      <c r="S284" s="14">
        <f t="shared" si="334"/>
        <v>0</v>
      </c>
      <c r="T284" s="14">
        <f t="shared" si="335"/>
        <v>0</v>
      </c>
      <c r="U284" s="14">
        <f t="shared" si="336"/>
        <v>0</v>
      </c>
      <c r="V284" s="14">
        <f t="shared" si="337"/>
        <v>0</v>
      </c>
      <c r="W284" s="14">
        <f t="shared" si="338"/>
        <v>0</v>
      </c>
      <c r="X284" s="14">
        <f t="shared" si="339"/>
        <v>0</v>
      </c>
      <c r="Z284" s="56">
        <f t="shared" si="405"/>
        <v>0</v>
      </c>
      <c r="AA284" s="14">
        <f>Szilv($P$2,Eredmény!$H$3,Q284)</f>
        <v>0</v>
      </c>
      <c r="AB284" s="14">
        <f t="shared" si="340"/>
        <v>0</v>
      </c>
      <c r="AC284" s="14">
        <f t="shared" si="341"/>
        <v>0</v>
      </c>
      <c r="AE284" s="14">
        <f>IF($AD$2=Alapadat!$P284,Alapadat!$Q284,0)</f>
        <v>0</v>
      </c>
      <c r="AF284" s="14">
        <f>IF($AD$2=Alapadat!$P284,Alapadat!$R284,0)</f>
        <v>0</v>
      </c>
      <c r="AG284" s="14">
        <f t="shared" si="342"/>
        <v>0</v>
      </c>
      <c r="AH284" s="14">
        <f t="shared" si="343"/>
        <v>0</v>
      </c>
      <c r="AI284" s="14">
        <f t="shared" si="344"/>
        <v>0</v>
      </c>
      <c r="AJ284" s="14">
        <f t="shared" si="345"/>
        <v>0</v>
      </c>
      <c r="AK284" s="14">
        <f t="shared" si="346"/>
        <v>0</v>
      </c>
      <c r="AL284" s="14">
        <f t="shared" si="347"/>
        <v>0</v>
      </c>
      <c r="AN284" s="56">
        <f t="shared" si="348"/>
        <v>0</v>
      </c>
      <c r="AO284" s="14">
        <f>Szilv($AD$2,Eredmény!$H$3,AE284)</f>
        <v>0</v>
      </c>
      <c r="AP284" s="14">
        <f t="shared" si="349"/>
        <v>0</v>
      </c>
      <c r="AQ284" s="14">
        <f t="shared" si="350"/>
        <v>0</v>
      </c>
      <c r="AS284" s="14">
        <f>IF($AR$2=Alapadat!$P284,Alapadat!$Q284,0)</f>
        <v>0</v>
      </c>
      <c r="AT284" s="14">
        <f>IF($AR$2=Alapadat!$P284,Alapadat!$R284,0)</f>
        <v>0</v>
      </c>
      <c r="AU284" s="14">
        <f t="shared" si="351"/>
        <v>0</v>
      </c>
      <c r="AV284" s="14">
        <f t="shared" si="352"/>
        <v>0</v>
      </c>
      <c r="AW284" s="14">
        <f t="shared" si="353"/>
        <v>0</v>
      </c>
      <c r="AX284" s="14">
        <f t="shared" si="354"/>
        <v>0</v>
      </c>
      <c r="AY284" s="14">
        <f t="shared" si="355"/>
        <v>0</v>
      </c>
      <c r="AZ284" s="14">
        <f t="shared" si="356"/>
        <v>0</v>
      </c>
      <c r="BB284" s="56">
        <f t="shared" si="357"/>
        <v>0</v>
      </c>
      <c r="BC284" s="14">
        <f>Szilv($AR$2,Eredmény!$H$3,AS284)</f>
        <v>0</v>
      </c>
      <c r="BD284" s="14">
        <f t="shared" si="358"/>
        <v>0</v>
      </c>
      <c r="BE284" s="14">
        <f t="shared" si="359"/>
        <v>0</v>
      </c>
      <c r="BG284" s="14">
        <f>IF($BF$2=Alapadat!$P284,Alapadat!$Q284,0)</f>
        <v>0</v>
      </c>
      <c r="BH284" s="14">
        <f>IF($BF$2=Alapadat!$P284,Alapadat!$R284,0)</f>
        <v>0</v>
      </c>
      <c r="BI284" s="14">
        <f t="shared" si="360"/>
        <v>0</v>
      </c>
      <c r="BJ284" s="14">
        <f t="shared" si="361"/>
        <v>0</v>
      </c>
      <c r="BK284" s="14">
        <f t="shared" si="362"/>
        <v>0</v>
      </c>
      <c r="BL284" s="14">
        <f t="shared" si="363"/>
        <v>0</v>
      </c>
      <c r="BM284" s="14">
        <f t="shared" si="364"/>
        <v>0</v>
      </c>
      <c r="BN284" s="14">
        <f t="shared" si="365"/>
        <v>0</v>
      </c>
      <c r="BP284" s="56">
        <f t="shared" si="366"/>
        <v>0</v>
      </c>
      <c r="BQ284" s="14">
        <f>Szilv($BF$2,Eredmény!$H$3,BG284)</f>
        <v>0</v>
      </c>
      <c r="BR284" s="14">
        <f t="shared" si="367"/>
        <v>0</v>
      </c>
      <c r="BS284" s="14">
        <f t="shared" si="368"/>
        <v>0</v>
      </c>
      <c r="BV284" s="14">
        <f>IF($BU$2=Alapadat!$P284,Alapadat!$Q284,0)</f>
        <v>0</v>
      </c>
      <c r="BW284" s="14">
        <f>IF($BU$2=Alapadat!$P284,Alapadat!$R284,0)</f>
        <v>0</v>
      </c>
      <c r="BX284" s="14">
        <f t="shared" si="369"/>
        <v>0</v>
      </c>
      <c r="BY284" s="14">
        <f t="shared" si="370"/>
        <v>0</v>
      </c>
      <c r="BZ284" s="14">
        <f t="shared" si="371"/>
        <v>0</v>
      </c>
      <c r="CA284" s="14">
        <f t="shared" si="372"/>
        <v>0</v>
      </c>
      <c r="CB284" s="14">
        <f t="shared" si="373"/>
        <v>0</v>
      </c>
      <c r="CC284" s="14">
        <f t="shared" si="374"/>
        <v>0</v>
      </c>
      <c r="CE284" s="56">
        <f t="shared" si="375"/>
        <v>0</v>
      </c>
      <c r="CF284" s="14">
        <f>Szilv($BU$2,Eredmény!$H$3,BV284)</f>
        <v>0</v>
      </c>
      <c r="CG284" s="14">
        <f t="shared" si="376"/>
        <v>0</v>
      </c>
      <c r="CH284" s="14">
        <f t="shared" si="377"/>
        <v>0</v>
      </c>
      <c r="CK284" s="14">
        <f>IF($CJ$2=Alapadat!$P284,Alapadat!$Q284,0)</f>
        <v>0</v>
      </c>
      <c r="CL284" s="14">
        <f>IF($CJ$2=Alapadat!$P284,Alapadat!$R284,0)</f>
        <v>0</v>
      </c>
      <c r="CM284" s="14">
        <f t="shared" si="378"/>
        <v>0</v>
      </c>
      <c r="CN284" s="14">
        <f t="shared" si="379"/>
        <v>0</v>
      </c>
      <c r="CO284" s="14">
        <f t="shared" si="380"/>
        <v>0</v>
      </c>
      <c r="CP284" s="14">
        <f t="shared" si="381"/>
        <v>0</v>
      </c>
      <c r="CQ284" s="14">
        <f t="shared" si="382"/>
        <v>0</v>
      </c>
      <c r="CR284" s="14">
        <f t="shared" si="383"/>
        <v>0</v>
      </c>
      <c r="CT284" s="56">
        <f t="shared" si="384"/>
        <v>0</v>
      </c>
      <c r="CU284" s="14">
        <f>Szilv($CJ$2,Eredmény!$H$3,CK284)</f>
        <v>0</v>
      </c>
      <c r="CV284" s="14">
        <f t="shared" si="385"/>
        <v>0</v>
      </c>
      <c r="CW284" s="14">
        <f t="shared" si="386"/>
        <v>0</v>
      </c>
      <c r="CZ284" s="14">
        <f>IF($CY$2=Alapadat!$P284,Alapadat!$Q284,0)</f>
        <v>0</v>
      </c>
      <c r="DA284" s="14">
        <f>IF($CY$2=Alapadat!$P284,Alapadat!$R284,0)</f>
        <v>0</v>
      </c>
      <c r="DB284" s="14">
        <f t="shared" si="387"/>
        <v>0</v>
      </c>
      <c r="DC284" s="14">
        <f t="shared" si="388"/>
        <v>0</v>
      </c>
      <c r="DD284" s="14">
        <f t="shared" si="389"/>
        <v>0</v>
      </c>
      <c r="DE284" s="14">
        <f t="shared" si="390"/>
        <v>0</v>
      </c>
      <c r="DF284" s="14">
        <f t="shared" si="391"/>
        <v>0</v>
      </c>
      <c r="DG284" s="14">
        <f t="shared" si="392"/>
        <v>0</v>
      </c>
      <c r="DI284" s="56">
        <f t="shared" si="393"/>
        <v>0</v>
      </c>
      <c r="DJ284" s="14">
        <f>Szilv($CY$2,Eredmény!$H$3,CZ284)</f>
        <v>0</v>
      </c>
      <c r="DK284" s="14">
        <f t="shared" si="394"/>
        <v>0</v>
      </c>
      <c r="DL284" s="14">
        <f t="shared" si="395"/>
        <v>0</v>
      </c>
      <c r="DO284" s="14">
        <f>IF($DN$2=Alapadat!$P284,Alapadat!$Q284,0)</f>
        <v>0</v>
      </c>
      <c r="DP284" s="14">
        <f>IF($DN$2=Alapadat!$P284,Alapadat!$R284,0)</f>
        <v>0</v>
      </c>
      <c r="DQ284" s="14">
        <f t="shared" si="396"/>
        <v>0</v>
      </c>
      <c r="DR284" s="14">
        <f t="shared" si="397"/>
        <v>0</v>
      </c>
      <c r="DS284" s="14">
        <f t="shared" si="398"/>
        <v>0</v>
      </c>
      <c r="DT284" s="14">
        <f t="shared" si="399"/>
        <v>0</v>
      </c>
      <c r="DU284" s="14">
        <f t="shared" si="400"/>
        <v>0</v>
      </c>
      <c r="DV284" s="14">
        <f t="shared" si="401"/>
        <v>0</v>
      </c>
      <c r="DX284" s="56">
        <f t="shared" si="402"/>
        <v>0</v>
      </c>
      <c r="DY284" s="14">
        <f>Szilv($DN$2,Eredmény!$H$3,DO284)</f>
        <v>0</v>
      </c>
      <c r="DZ284" s="14">
        <f t="shared" si="403"/>
        <v>0</v>
      </c>
      <c r="EA284" s="14">
        <f t="shared" si="404"/>
        <v>0</v>
      </c>
    </row>
    <row r="285" spans="2:131">
      <c r="B285" s="14">
        <f>IF($A$2=Alapadat!$P285,Alapadat!$Q285,0)</f>
        <v>0</v>
      </c>
      <c r="C285" s="14">
        <f>IF($A$2=Alapadat!$P285,Alapadat!$R285,0)</f>
        <v>0</v>
      </c>
      <c r="D285" s="14">
        <f t="shared" si="325"/>
        <v>0</v>
      </c>
      <c r="E285" s="14">
        <f t="shared" si="326"/>
        <v>0</v>
      </c>
      <c r="F285" s="14">
        <f t="shared" si="327"/>
        <v>0</v>
      </c>
      <c r="G285" s="14">
        <f t="shared" si="328"/>
        <v>0</v>
      </c>
      <c r="H285" s="14">
        <f t="shared" si="329"/>
        <v>0</v>
      </c>
      <c r="I285" s="14">
        <f t="shared" si="330"/>
        <v>0</v>
      </c>
      <c r="L285" s="56">
        <f t="shared" si="331"/>
        <v>0</v>
      </c>
      <c r="M285" s="14">
        <f>Szilv($A$2,Eredmény!$H$3,B285)</f>
        <v>0</v>
      </c>
      <c r="N285" s="14">
        <f t="shared" si="332"/>
        <v>0</v>
      </c>
      <c r="O285" s="14">
        <f t="shared" si="333"/>
        <v>0</v>
      </c>
      <c r="Q285" s="14">
        <f>IF($P$2=Alapadat!$P285,Alapadat!$Q285,0)</f>
        <v>0</v>
      </c>
      <c r="R285" s="14">
        <f>IF($P$2=Alapadat!$P285,Alapadat!$R285,0)</f>
        <v>0</v>
      </c>
      <c r="S285" s="14">
        <f t="shared" si="334"/>
        <v>0</v>
      </c>
      <c r="T285" s="14">
        <f t="shared" si="335"/>
        <v>0</v>
      </c>
      <c r="U285" s="14">
        <f t="shared" si="336"/>
        <v>0</v>
      </c>
      <c r="V285" s="14">
        <f t="shared" si="337"/>
        <v>0</v>
      </c>
      <c r="W285" s="14">
        <f t="shared" si="338"/>
        <v>0</v>
      </c>
      <c r="X285" s="14">
        <f t="shared" si="339"/>
        <v>0</v>
      </c>
      <c r="Z285" s="56">
        <f t="shared" si="405"/>
        <v>0</v>
      </c>
      <c r="AA285" s="14">
        <f>Szilv($P$2,Eredmény!$H$3,Q285)</f>
        <v>0</v>
      </c>
      <c r="AB285" s="14">
        <f t="shared" si="340"/>
        <v>0</v>
      </c>
      <c r="AC285" s="14">
        <f t="shared" si="341"/>
        <v>0</v>
      </c>
      <c r="AE285" s="14">
        <f>IF($AD$2=Alapadat!$P285,Alapadat!$Q285,0)</f>
        <v>0</v>
      </c>
      <c r="AF285" s="14">
        <f>IF($AD$2=Alapadat!$P285,Alapadat!$R285,0)</f>
        <v>0</v>
      </c>
      <c r="AG285" s="14">
        <f t="shared" si="342"/>
        <v>0</v>
      </c>
      <c r="AH285" s="14">
        <f t="shared" si="343"/>
        <v>0</v>
      </c>
      <c r="AI285" s="14">
        <f t="shared" si="344"/>
        <v>0</v>
      </c>
      <c r="AJ285" s="14">
        <f t="shared" si="345"/>
        <v>0</v>
      </c>
      <c r="AK285" s="14">
        <f t="shared" si="346"/>
        <v>0</v>
      </c>
      <c r="AL285" s="14">
        <f t="shared" si="347"/>
        <v>0</v>
      </c>
      <c r="AN285" s="56">
        <f t="shared" si="348"/>
        <v>0</v>
      </c>
      <c r="AO285" s="14">
        <f>Szilv($AD$2,Eredmény!$H$3,AE285)</f>
        <v>0</v>
      </c>
      <c r="AP285" s="14">
        <f t="shared" si="349"/>
        <v>0</v>
      </c>
      <c r="AQ285" s="14">
        <f t="shared" si="350"/>
        <v>0</v>
      </c>
      <c r="AS285" s="14">
        <f>IF($AR$2=Alapadat!$P285,Alapadat!$Q285,0)</f>
        <v>0</v>
      </c>
      <c r="AT285" s="14">
        <f>IF($AR$2=Alapadat!$P285,Alapadat!$R285,0)</f>
        <v>0</v>
      </c>
      <c r="AU285" s="14">
        <f t="shared" si="351"/>
        <v>0</v>
      </c>
      <c r="AV285" s="14">
        <f t="shared" si="352"/>
        <v>0</v>
      </c>
      <c r="AW285" s="14">
        <f t="shared" si="353"/>
        <v>0</v>
      </c>
      <c r="AX285" s="14">
        <f t="shared" si="354"/>
        <v>0</v>
      </c>
      <c r="AY285" s="14">
        <f t="shared" si="355"/>
        <v>0</v>
      </c>
      <c r="AZ285" s="14">
        <f t="shared" si="356"/>
        <v>0</v>
      </c>
      <c r="BB285" s="56">
        <f t="shared" si="357"/>
        <v>0</v>
      </c>
      <c r="BC285" s="14">
        <f>Szilv($AR$2,Eredmény!$H$3,AS285)</f>
        <v>0</v>
      </c>
      <c r="BD285" s="14">
        <f t="shared" si="358"/>
        <v>0</v>
      </c>
      <c r="BE285" s="14">
        <f t="shared" si="359"/>
        <v>0</v>
      </c>
      <c r="BG285" s="14">
        <f>IF($BF$2=Alapadat!$P285,Alapadat!$Q285,0)</f>
        <v>0</v>
      </c>
      <c r="BH285" s="14">
        <f>IF($BF$2=Alapadat!$P285,Alapadat!$R285,0)</f>
        <v>0</v>
      </c>
      <c r="BI285" s="14">
        <f t="shared" si="360"/>
        <v>0</v>
      </c>
      <c r="BJ285" s="14">
        <f t="shared" si="361"/>
        <v>0</v>
      </c>
      <c r="BK285" s="14">
        <f t="shared" si="362"/>
        <v>0</v>
      </c>
      <c r="BL285" s="14">
        <f t="shared" si="363"/>
        <v>0</v>
      </c>
      <c r="BM285" s="14">
        <f t="shared" si="364"/>
        <v>0</v>
      </c>
      <c r="BN285" s="14">
        <f t="shared" si="365"/>
        <v>0</v>
      </c>
      <c r="BP285" s="56">
        <f t="shared" si="366"/>
        <v>0</v>
      </c>
      <c r="BQ285" s="14">
        <f>Szilv($BF$2,Eredmény!$H$3,BG285)</f>
        <v>0</v>
      </c>
      <c r="BR285" s="14">
        <f t="shared" si="367"/>
        <v>0</v>
      </c>
      <c r="BS285" s="14">
        <f t="shared" si="368"/>
        <v>0</v>
      </c>
      <c r="BV285" s="14">
        <f>IF($BU$2=Alapadat!$P285,Alapadat!$Q285,0)</f>
        <v>0</v>
      </c>
      <c r="BW285" s="14">
        <f>IF($BU$2=Alapadat!$P285,Alapadat!$R285,0)</f>
        <v>0</v>
      </c>
      <c r="BX285" s="14">
        <f t="shared" si="369"/>
        <v>0</v>
      </c>
      <c r="BY285" s="14">
        <f t="shared" si="370"/>
        <v>0</v>
      </c>
      <c r="BZ285" s="14">
        <f t="shared" si="371"/>
        <v>0</v>
      </c>
      <c r="CA285" s="14">
        <f t="shared" si="372"/>
        <v>0</v>
      </c>
      <c r="CB285" s="14">
        <f t="shared" si="373"/>
        <v>0</v>
      </c>
      <c r="CC285" s="14">
        <f t="shared" si="374"/>
        <v>0</v>
      </c>
      <c r="CE285" s="56">
        <f t="shared" si="375"/>
        <v>0</v>
      </c>
      <c r="CF285" s="14">
        <f>Szilv($BU$2,Eredmény!$H$3,BV285)</f>
        <v>0</v>
      </c>
      <c r="CG285" s="14">
        <f t="shared" si="376"/>
        <v>0</v>
      </c>
      <c r="CH285" s="14">
        <f t="shared" si="377"/>
        <v>0</v>
      </c>
      <c r="CK285" s="14">
        <f>IF($CJ$2=Alapadat!$P285,Alapadat!$Q285,0)</f>
        <v>0</v>
      </c>
      <c r="CL285" s="14">
        <f>IF($CJ$2=Alapadat!$P285,Alapadat!$R285,0)</f>
        <v>0</v>
      </c>
      <c r="CM285" s="14">
        <f t="shared" si="378"/>
        <v>0</v>
      </c>
      <c r="CN285" s="14">
        <f t="shared" si="379"/>
        <v>0</v>
      </c>
      <c r="CO285" s="14">
        <f t="shared" si="380"/>
        <v>0</v>
      </c>
      <c r="CP285" s="14">
        <f t="shared" si="381"/>
        <v>0</v>
      </c>
      <c r="CQ285" s="14">
        <f t="shared" si="382"/>
        <v>0</v>
      </c>
      <c r="CR285" s="14">
        <f t="shared" si="383"/>
        <v>0</v>
      </c>
      <c r="CT285" s="56">
        <f t="shared" si="384"/>
        <v>0</v>
      </c>
      <c r="CU285" s="14">
        <f>Szilv($CJ$2,Eredmény!$H$3,CK285)</f>
        <v>0</v>
      </c>
      <c r="CV285" s="14">
        <f t="shared" si="385"/>
        <v>0</v>
      </c>
      <c r="CW285" s="14">
        <f t="shared" si="386"/>
        <v>0</v>
      </c>
      <c r="CZ285" s="14">
        <f>IF($CY$2=Alapadat!$P285,Alapadat!$Q285,0)</f>
        <v>0</v>
      </c>
      <c r="DA285" s="14">
        <f>IF($CY$2=Alapadat!$P285,Alapadat!$R285,0)</f>
        <v>0</v>
      </c>
      <c r="DB285" s="14">
        <f t="shared" si="387"/>
        <v>0</v>
      </c>
      <c r="DC285" s="14">
        <f t="shared" si="388"/>
        <v>0</v>
      </c>
      <c r="DD285" s="14">
        <f t="shared" si="389"/>
        <v>0</v>
      </c>
      <c r="DE285" s="14">
        <f t="shared" si="390"/>
        <v>0</v>
      </c>
      <c r="DF285" s="14">
        <f t="shared" si="391"/>
        <v>0</v>
      </c>
      <c r="DG285" s="14">
        <f t="shared" si="392"/>
        <v>0</v>
      </c>
      <c r="DI285" s="56">
        <f t="shared" si="393"/>
        <v>0</v>
      </c>
      <c r="DJ285" s="14">
        <f>Szilv($CY$2,Eredmény!$H$3,CZ285)</f>
        <v>0</v>
      </c>
      <c r="DK285" s="14">
        <f t="shared" si="394"/>
        <v>0</v>
      </c>
      <c r="DL285" s="14">
        <f t="shared" si="395"/>
        <v>0</v>
      </c>
      <c r="DO285" s="14">
        <f>IF($DN$2=Alapadat!$P285,Alapadat!$Q285,0)</f>
        <v>0</v>
      </c>
      <c r="DP285" s="14">
        <f>IF($DN$2=Alapadat!$P285,Alapadat!$R285,0)</f>
        <v>0</v>
      </c>
      <c r="DQ285" s="14">
        <f t="shared" si="396"/>
        <v>0</v>
      </c>
      <c r="DR285" s="14">
        <f t="shared" si="397"/>
        <v>0</v>
      </c>
      <c r="DS285" s="14">
        <f t="shared" si="398"/>
        <v>0</v>
      </c>
      <c r="DT285" s="14">
        <f t="shared" si="399"/>
        <v>0</v>
      </c>
      <c r="DU285" s="14">
        <f t="shared" si="400"/>
        <v>0</v>
      </c>
      <c r="DV285" s="14">
        <f t="shared" si="401"/>
        <v>0</v>
      </c>
      <c r="DX285" s="56">
        <f t="shared" si="402"/>
        <v>0</v>
      </c>
      <c r="DY285" s="14">
        <f>Szilv($DN$2,Eredmény!$H$3,DO285)</f>
        <v>0</v>
      </c>
      <c r="DZ285" s="14">
        <f t="shared" si="403"/>
        <v>0</v>
      </c>
      <c r="EA285" s="14">
        <f t="shared" si="404"/>
        <v>0</v>
      </c>
    </row>
    <row r="286" spans="2:131">
      <c r="B286" s="14">
        <f>IF($A$2=Alapadat!$P286,Alapadat!$Q286,0)</f>
        <v>0</v>
      </c>
      <c r="C286" s="14">
        <f>IF($A$2=Alapadat!$P286,Alapadat!$R286,0)</f>
        <v>0</v>
      </c>
      <c r="D286" s="14">
        <f t="shared" si="325"/>
        <v>0</v>
      </c>
      <c r="E286" s="14">
        <f t="shared" si="326"/>
        <v>0</v>
      </c>
      <c r="F286" s="14">
        <f t="shared" si="327"/>
        <v>0</v>
      </c>
      <c r="G286" s="14">
        <f t="shared" si="328"/>
        <v>0</v>
      </c>
      <c r="H286" s="14">
        <f t="shared" si="329"/>
        <v>0</v>
      </c>
      <c r="I286" s="14">
        <f t="shared" si="330"/>
        <v>0</v>
      </c>
      <c r="L286" s="56">
        <f t="shared" si="331"/>
        <v>0</v>
      </c>
      <c r="M286" s="14">
        <f>Szilv($A$2,Eredmény!$H$3,B286)</f>
        <v>0</v>
      </c>
      <c r="N286" s="14">
        <f t="shared" si="332"/>
        <v>0</v>
      </c>
      <c r="O286" s="14">
        <f t="shared" si="333"/>
        <v>0</v>
      </c>
      <c r="Q286" s="14">
        <f>IF($P$2=Alapadat!$P286,Alapadat!$Q286,0)</f>
        <v>0</v>
      </c>
      <c r="R286" s="14">
        <f>IF($P$2=Alapadat!$P286,Alapadat!$R286,0)</f>
        <v>0</v>
      </c>
      <c r="S286" s="14">
        <f t="shared" si="334"/>
        <v>0</v>
      </c>
      <c r="T286" s="14">
        <f t="shared" si="335"/>
        <v>0</v>
      </c>
      <c r="U286" s="14">
        <f t="shared" si="336"/>
        <v>0</v>
      </c>
      <c r="V286" s="14">
        <f t="shared" si="337"/>
        <v>0</v>
      </c>
      <c r="W286" s="14">
        <f t="shared" si="338"/>
        <v>0</v>
      </c>
      <c r="X286" s="14">
        <f t="shared" si="339"/>
        <v>0</v>
      </c>
      <c r="Z286" s="56">
        <f t="shared" si="405"/>
        <v>0</v>
      </c>
      <c r="AA286" s="14">
        <f>Szilv($P$2,Eredmény!$H$3,Q286)</f>
        <v>0</v>
      </c>
      <c r="AB286" s="14">
        <f t="shared" si="340"/>
        <v>0</v>
      </c>
      <c r="AC286" s="14">
        <f t="shared" si="341"/>
        <v>0</v>
      </c>
      <c r="AE286" s="14">
        <f>IF($AD$2=Alapadat!$P286,Alapadat!$Q286,0)</f>
        <v>0</v>
      </c>
      <c r="AF286" s="14">
        <f>IF($AD$2=Alapadat!$P286,Alapadat!$R286,0)</f>
        <v>0</v>
      </c>
      <c r="AG286" s="14">
        <f t="shared" si="342"/>
        <v>0</v>
      </c>
      <c r="AH286" s="14">
        <f t="shared" si="343"/>
        <v>0</v>
      </c>
      <c r="AI286" s="14">
        <f t="shared" si="344"/>
        <v>0</v>
      </c>
      <c r="AJ286" s="14">
        <f t="shared" si="345"/>
        <v>0</v>
      </c>
      <c r="AK286" s="14">
        <f t="shared" si="346"/>
        <v>0</v>
      </c>
      <c r="AL286" s="14">
        <f t="shared" si="347"/>
        <v>0</v>
      </c>
      <c r="AN286" s="56">
        <f t="shared" si="348"/>
        <v>0</v>
      </c>
      <c r="AO286" s="14">
        <f>Szilv($AD$2,Eredmény!$H$3,AE286)</f>
        <v>0</v>
      </c>
      <c r="AP286" s="14">
        <f t="shared" si="349"/>
        <v>0</v>
      </c>
      <c r="AQ286" s="14">
        <f t="shared" si="350"/>
        <v>0</v>
      </c>
      <c r="AS286" s="14">
        <f>IF($AR$2=Alapadat!$P286,Alapadat!$Q286,0)</f>
        <v>0</v>
      </c>
      <c r="AT286" s="14">
        <f>IF($AR$2=Alapadat!$P286,Alapadat!$R286,0)</f>
        <v>0</v>
      </c>
      <c r="AU286" s="14">
        <f t="shared" si="351"/>
        <v>0</v>
      </c>
      <c r="AV286" s="14">
        <f t="shared" si="352"/>
        <v>0</v>
      </c>
      <c r="AW286" s="14">
        <f t="shared" si="353"/>
        <v>0</v>
      </c>
      <c r="AX286" s="14">
        <f t="shared" si="354"/>
        <v>0</v>
      </c>
      <c r="AY286" s="14">
        <f t="shared" si="355"/>
        <v>0</v>
      </c>
      <c r="AZ286" s="14">
        <f t="shared" si="356"/>
        <v>0</v>
      </c>
      <c r="BB286" s="56">
        <f t="shared" si="357"/>
        <v>0</v>
      </c>
      <c r="BC286" s="14">
        <f>Szilv($AR$2,Eredmény!$H$3,AS286)</f>
        <v>0</v>
      </c>
      <c r="BD286" s="14">
        <f t="shared" si="358"/>
        <v>0</v>
      </c>
      <c r="BE286" s="14">
        <f t="shared" si="359"/>
        <v>0</v>
      </c>
      <c r="BG286" s="14">
        <f>IF($BF$2=Alapadat!$P286,Alapadat!$Q286,0)</f>
        <v>0</v>
      </c>
      <c r="BH286" s="14">
        <f>IF($BF$2=Alapadat!$P286,Alapadat!$R286,0)</f>
        <v>0</v>
      </c>
      <c r="BI286" s="14">
        <f t="shared" si="360"/>
        <v>0</v>
      </c>
      <c r="BJ286" s="14">
        <f t="shared" si="361"/>
        <v>0</v>
      </c>
      <c r="BK286" s="14">
        <f t="shared" si="362"/>
        <v>0</v>
      </c>
      <c r="BL286" s="14">
        <f t="shared" si="363"/>
        <v>0</v>
      </c>
      <c r="BM286" s="14">
        <f t="shared" si="364"/>
        <v>0</v>
      </c>
      <c r="BN286" s="14">
        <f t="shared" si="365"/>
        <v>0</v>
      </c>
      <c r="BP286" s="56">
        <f t="shared" si="366"/>
        <v>0</v>
      </c>
      <c r="BQ286" s="14">
        <f>Szilv($BF$2,Eredmény!$H$3,BG286)</f>
        <v>0</v>
      </c>
      <c r="BR286" s="14">
        <f t="shared" si="367"/>
        <v>0</v>
      </c>
      <c r="BS286" s="14">
        <f t="shared" si="368"/>
        <v>0</v>
      </c>
      <c r="BV286" s="14">
        <f>IF($BU$2=Alapadat!$P286,Alapadat!$Q286,0)</f>
        <v>0</v>
      </c>
      <c r="BW286" s="14">
        <f>IF($BU$2=Alapadat!$P286,Alapadat!$R286,0)</f>
        <v>0</v>
      </c>
      <c r="BX286" s="14">
        <f t="shared" si="369"/>
        <v>0</v>
      </c>
      <c r="BY286" s="14">
        <f t="shared" si="370"/>
        <v>0</v>
      </c>
      <c r="BZ286" s="14">
        <f t="shared" si="371"/>
        <v>0</v>
      </c>
      <c r="CA286" s="14">
        <f t="shared" si="372"/>
        <v>0</v>
      </c>
      <c r="CB286" s="14">
        <f t="shared" si="373"/>
        <v>0</v>
      </c>
      <c r="CC286" s="14">
        <f t="shared" si="374"/>
        <v>0</v>
      </c>
      <c r="CE286" s="56">
        <f t="shared" si="375"/>
        <v>0</v>
      </c>
      <c r="CF286" s="14">
        <f>Szilv($BU$2,Eredmény!$H$3,BV286)</f>
        <v>0</v>
      </c>
      <c r="CG286" s="14">
        <f t="shared" si="376"/>
        <v>0</v>
      </c>
      <c r="CH286" s="14">
        <f t="shared" si="377"/>
        <v>0</v>
      </c>
      <c r="CK286" s="14">
        <f>IF($CJ$2=Alapadat!$P286,Alapadat!$Q286,0)</f>
        <v>0</v>
      </c>
      <c r="CL286" s="14">
        <f>IF($CJ$2=Alapadat!$P286,Alapadat!$R286,0)</f>
        <v>0</v>
      </c>
      <c r="CM286" s="14">
        <f t="shared" si="378"/>
        <v>0</v>
      </c>
      <c r="CN286" s="14">
        <f t="shared" si="379"/>
        <v>0</v>
      </c>
      <c r="CO286" s="14">
        <f t="shared" si="380"/>
        <v>0</v>
      </c>
      <c r="CP286" s="14">
        <f t="shared" si="381"/>
        <v>0</v>
      </c>
      <c r="CQ286" s="14">
        <f t="shared" si="382"/>
        <v>0</v>
      </c>
      <c r="CR286" s="14">
        <f t="shared" si="383"/>
        <v>0</v>
      </c>
      <c r="CT286" s="56">
        <f t="shared" si="384"/>
        <v>0</v>
      </c>
      <c r="CU286" s="14">
        <f>Szilv($CJ$2,Eredmény!$H$3,CK286)</f>
        <v>0</v>
      </c>
      <c r="CV286" s="14">
        <f t="shared" si="385"/>
        <v>0</v>
      </c>
      <c r="CW286" s="14">
        <f t="shared" si="386"/>
        <v>0</v>
      </c>
      <c r="CZ286" s="14">
        <f>IF($CY$2=Alapadat!$P286,Alapadat!$Q286,0)</f>
        <v>0</v>
      </c>
      <c r="DA286" s="14">
        <f>IF($CY$2=Alapadat!$P286,Alapadat!$R286,0)</f>
        <v>0</v>
      </c>
      <c r="DB286" s="14">
        <f t="shared" si="387"/>
        <v>0</v>
      </c>
      <c r="DC286" s="14">
        <f t="shared" si="388"/>
        <v>0</v>
      </c>
      <c r="DD286" s="14">
        <f t="shared" si="389"/>
        <v>0</v>
      </c>
      <c r="DE286" s="14">
        <f t="shared" si="390"/>
        <v>0</v>
      </c>
      <c r="DF286" s="14">
        <f t="shared" si="391"/>
        <v>0</v>
      </c>
      <c r="DG286" s="14">
        <f t="shared" si="392"/>
        <v>0</v>
      </c>
      <c r="DI286" s="56">
        <f t="shared" si="393"/>
        <v>0</v>
      </c>
      <c r="DJ286" s="14">
        <f>Szilv($CY$2,Eredmény!$H$3,CZ286)</f>
        <v>0</v>
      </c>
      <c r="DK286" s="14">
        <f t="shared" si="394"/>
        <v>0</v>
      </c>
      <c r="DL286" s="14">
        <f t="shared" si="395"/>
        <v>0</v>
      </c>
      <c r="DO286" s="14">
        <f>IF($DN$2=Alapadat!$P286,Alapadat!$Q286,0)</f>
        <v>0</v>
      </c>
      <c r="DP286" s="14">
        <f>IF($DN$2=Alapadat!$P286,Alapadat!$R286,0)</f>
        <v>0</v>
      </c>
      <c r="DQ286" s="14">
        <f t="shared" si="396"/>
        <v>0</v>
      </c>
      <c r="DR286" s="14">
        <f t="shared" si="397"/>
        <v>0</v>
      </c>
      <c r="DS286" s="14">
        <f t="shared" si="398"/>
        <v>0</v>
      </c>
      <c r="DT286" s="14">
        <f t="shared" si="399"/>
        <v>0</v>
      </c>
      <c r="DU286" s="14">
        <f t="shared" si="400"/>
        <v>0</v>
      </c>
      <c r="DV286" s="14">
        <f t="shared" si="401"/>
        <v>0</v>
      </c>
      <c r="DX286" s="56">
        <f t="shared" si="402"/>
        <v>0</v>
      </c>
      <c r="DY286" s="14">
        <f>Szilv($DN$2,Eredmény!$H$3,DO286)</f>
        <v>0</v>
      </c>
      <c r="DZ286" s="14">
        <f t="shared" si="403"/>
        <v>0</v>
      </c>
      <c r="EA286" s="14">
        <f t="shared" si="404"/>
        <v>0</v>
      </c>
    </row>
    <row r="287" spans="2:131">
      <c r="B287" s="14">
        <f>IF($A$2=Alapadat!$P287,Alapadat!$Q287,0)</f>
        <v>0</v>
      </c>
      <c r="C287" s="14">
        <f>IF($A$2=Alapadat!$P287,Alapadat!$R287,0)</f>
        <v>0</v>
      </c>
      <c r="D287" s="14">
        <f t="shared" si="325"/>
        <v>0</v>
      </c>
      <c r="E287" s="14">
        <f t="shared" si="326"/>
        <v>0</v>
      </c>
      <c r="F287" s="14">
        <f t="shared" si="327"/>
        <v>0</v>
      </c>
      <c r="G287" s="14">
        <f t="shared" si="328"/>
        <v>0</v>
      </c>
      <c r="H287" s="14">
        <f t="shared" si="329"/>
        <v>0</v>
      </c>
      <c r="I287" s="14">
        <f t="shared" si="330"/>
        <v>0</v>
      </c>
      <c r="L287" s="56">
        <f t="shared" si="331"/>
        <v>0</v>
      </c>
      <c r="M287" s="14">
        <f>Szilv($A$2,Eredmény!$H$3,B287)</f>
        <v>0</v>
      </c>
      <c r="N287" s="14">
        <f t="shared" si="332"/>
        <v>0</v>
      </c>
      <c r="O287" s="14">
        <f t="shared" si="333"/>
        <v>0</v>
      </c>
      <c r="Q287" s="14">
        <f>IF($P$2=Alapadat!$P287,Alapadat!$Q287,0)</f>
        <v>0</v>
      </c>
      <c r="R287" s="14">
        <f>IF($P$2=Alapadat!$P287,Alapadat!$R287,0)</f>
        <v>0</v>
      </c>
      <c r="S287" s="14">
        <f t="shared" si="334"/>
        <v>0</v>
      </c>
      <c r="T287" s="14">
        <f t="shared" si="335"/>
        <v>0</v>
      </c>
      <c r="U287" s="14">
        <f t="shared" si="336"/>
        <v>0</v>
      </c>
      <c r="V287" s="14">
        <f t="shared" si="337"/>
        <v>0</v>
      </c>
      <c r="W287" s="14">
        <f t="shared" si="338"/>
        <v>0</v>
      </c>
      <c r="X287" s="14">
        <f t="shared" si="339"/>
        <v>0</v>
      </c>
      <c r="Z287" s="56">
        <f t="shared" si="405"/>
        <v>0</v>
      </c>
      <c r="AA287" s="14">
        <f>Szilv($P$2,Eredmény!$H$3,Q287)</f>
        <v>0</v>
      </c>
      <c r="AB287" s="14">
        <f t="shared" si="340"/>
        <v>0</v>
      </c>
      <c r="AC287" s="14">
        <f t="shared" si="341"/>
        <v>0</v>
      </c>
      <c r="AE287" s="14">
        <f>IF($AD$2=Alapadat!$P287,Alapadat!$Q287,0)</f>
        <v>0</v>
      </c>
      <c r="AF287" s="14">
        <f>IF($AD$2=Alapadat!$P287,Alapadat!$R287,0)</f>
        <v>0</v>
      </c>
      <c r="AG287" s="14">
        <f t="shared" si="342"/>
        <v>0</v>
      </c>
      <c r="AH287" s="14">
        <f t="shared" si="343"/>
        <v>0</v>
      </c>
      <c r="AI287" s="14">
        <f t="shared" si="344"/>
        <v>0</v>
      </c>
      <c r="AJ287" s="14">
        <f t="shared" si="345"/>
        <v>0</v>
      </c>
      <c r="AK287" s="14">
        <f t="shared" si="346"/>
        <v>0</v>
      </c>
      <c r="AL287" s="14">
        <f t="shared" si="347"/>
        <v>0</v>
      </c>
      <c r="AN287" s="56">
        <f t="shared" si="348"/>
        <v>0</v>
      </c>
      <c r="AO287" s="14">
        <f>Szilv($AD$2,Eredmény!$H$3,AE287)</f>
        <v>0</v>
      </c>
      <c r="AP287" s="14">
        <f t="shared" si="349"/>
        <v>0</v>
      </c>
      <c r="AQ287" s="14">
        <f t="shared" si="350"/>
        <v>0</v>
      </c>
      <c r="AS287" s="14">
        <f>IF($AR$2=Alapadat!$P287,Alapadat!$Q287,0)</f>
        <v>0</v>
      </c>
      <c r="AT287" s="14">
        <f>IF($AR$2=Alapadat!$P287,Alapadat!$R287,0)</f>
        <v>0</v>
      </c>
      <c r="AU287" s="14">
        <f t="shared" si="351"/>
        <v>0</v>
      </c>
      <c r="AV287" s="14">
        <f t="shared" si="352"/>
        <v>0</v>
      </c>
      <c r="AW287" s="14">
        <f t="shared" si="353"/>
        <v>0</v>
      </c>
      <c r="AX287" s="14">
        <f t="shared" si="354"/>
        <v>0</v>
      </c>
      <c r="AY287" s="14">
        <f t="shared" si="355"/>
        <v>0</v>
      </c>
      <c r="AZ287" s="14">
        <f t="shared" si="356"/>
        <v>0</v>
      </c>
      <c r="BB287" s="56">
        <f t="shared" si="357"/>
        <v>0</v>
      </c>
      <c r="BC287" s="14">
        <f>Szilv($AR$2,Eredmény!$H$3,AS287)</f>
        <v>0</v>
      </c>
      <c r="BD287" s="14">
        <f t="shared" si="358"/>
        <v>0</v>
      </c>
      <c r="BE287" s="14">
        <f t="shared" si="359"/>
        <v>0</v>
      </c>
      <c r="BG287" s="14">
        <f>IF($BF$2=Alapadat!$P287,Alapadat!$Q287,0)</f>
        <v>0</v>
      </c>
      <c r="BH287" s="14">
        <f>IF($BF$2=Alapadat!$P287,Alapadat!$R287,0)</f>
        <v>0</v>
      </c>
      <c r="BI287" s="14">
        <f t="shared" si="360"/>
        <v>0</v>
      </c>
      <c r="BJ287" s="14">
        <f t="shared" si="361"/>
        <v>0</v>
      </c>
      <c r="BK287" s="14">
        <f t="shared" si="362"/>
        <v>0</v>
      </c>
      <c r="BL287" s="14">
        <f t="shared" si="363"/>
        <v>0</v>
      </c>
      <c r="BM287" s="14">
        <f t="shared" si="364"/>
        <v>0</v>
      </c>
      <c r="BN287" s="14">
        <f t="shared" si="365"/>
        <v>0</v>
      </c>
      <c r="BP287" s="56">
        <f t="shared" si="366"/>
        <v>0</v>
      </c>
      <c r="BQ287" s="14">
        <f>Szilv($BF$2,Eredmény!$H$3,BG287)</f>
        <v>0</v>
      </c>
      <c r="BR287" s="14">
        <f t="shared" si="367"/>
        <v>0</v>
      </c>
      <c r="BS287" s="14">
        <f t="shared" si="368"/>
        <v>0</v>
      </c>
      <c r="BV287" s="14">
        <f>IF($BU$2=Alapadat!$P287,Alapadat!$Q287,0)</f>
        <v>0</v>
      </c>
      <c r="BW287" s="14">
        <f>IF($BU$2=Alapadat!$P287,Alapadat!$R287,0)</f>
        <v>0</v>
      </c>
      <c r="BX287" s="14">
        <f t="shared" si="369"/>
        <v>0</v>
      </c>
      <c r="BY287" s="14">
        <f t="shared" si="370"/>
        <v>0</v>
      </c>
      <c r="BZ287" s="14">
        <f t="shared" si="371"/>
        <v>0</v>
      </c>
      <c r="CA287" s="14">
        <f t="shared" si="372"/>
        <v>0</v>
      </c>
      <c r="CB287" s="14">
        <f t="shared" si="373"/>
        <v>0</v>
      </c>
      <c r="CC287" s="14">
        <f t="shared" si="374"/>
        <v>0</v>
      </c>
      <c r="CE287" s="56">
        <f t="shared" si="375"/>
        <v>0</v>
      </c>
      <c r="CF287" s="14">
        <f>Szilv($BU$2,Eredmény!$H$3,BV287)</f>
        <v>0</v>
      </c>
      <c r="CG287" s="14">
        <f t="shared" si="376"/>
        <v>0</v>
      </c>
      <c r="CH287" s="14">
        <f t="shared" si="377"/>
        <v>0</v>
      </c>
      <c r="CK287" s="14">
        <f>IF($CJ$2=Alapadat!$P287,Alapadat!$Q287,0)</f>
        <v>0</v>
      </c>
      <c r="CL287" s="14">
        <f>IF($CJ$2=Alapadat!$P287,Alapadat!$R287,0)</f>
        <v>0</v>
      </c>
      <c r="CM287" s="14">
        <f t="shared" si="378"/>
        <v>0</v>
      </c>
      <c r="CN287" s="14">
        <f t="shared" si="379"/>
        <v>0</v>
      </c>
      <c r="CO287" s="14">
        <f t="shared" si="380"/>
        <v>0</v>
      </c>
      <c r="CP287" s="14">
        <f t="shared" si="381"/>
        <v>0</v>
      </c>
      <c r="CQ287" s="14">
        <f t="shared" si="382"/>
        <v>0</v>
      </c>
      <c r="CR287" s="14">
        <f t="shared" si="383"/>
        <v>0</v>
      </c>
      <c r="CT287" s="56">
        <f t="shared" si="384"/>
        <v>0</v>
      </c>
      <c r="CU287" s="14">
        <f>Szilv($CJ$2,Eredmény!$H$3,CK287)</f>
        <v>0</v>
      </c>
      <c r="CV287" s="14">
        <f t="shared" si="385"/>
        <v>0</v>
      </c>
      <c r="CW287" s="14">
        <f t="shared" si="386"/>
        <v>0</v>
      </c>
      <c r="CZ287" s="14">
        <f>IF($CY$2=Alapadat!$P287,Alapadat!$Q287,0)</f>
        <v>0</v>
      </c>
      <c r="DA287" s="14">
        <f>IF($CY$2=Alapadat!$P287,Alapadat!$R287,0)</f>
        <v>0</v>
      </c>
      <c r="DB287" s="14">
        <f t="shared" si="387"/>
        <v>0</v>
      </c>
      <c r="DC287" s="14">
        <f t="shared" si="388"/>
        <v>0</v>
      </c>
      <c r="DD287" s="14">
        <f t="shared" si="389"/>
        <v>0</v>
      </c>
      <c r="DE287" s="14">
        <f t="shared" si="390"/>
        <v>0</v>
      </c>
      <c r="DF287" s="14">
        <f t="shared" si="391"/>
        <v>0</v>
      </c>
      <c r="DG287" s="14">
        <f t="shared" si="392"/>
        <v>0</v>
      </c>
      <c r="DI287" s="56">
        <f t="shared" si="393"/>
        <v>0</v>
      </c>
      <c r="DJ287" s="14">
        <f>Szilv($CY$2,Eredmény!$H$3,CZ287)</f>
        <v>0</v>
      </c>
      <c r="DK287" s="14">
        <f t="shared" si="394"/>
        <v>0</v>
      </c>
      <c r="DL287" s="14">
        <f t="shared" si="395"/>
        <v>0</v>
      </c>
      <c r="DO287" s="14">
        <f>IF($DN$2=Alapadat!$P287,Alapadat!$Q287,0)</f>
        <v>0</v>
      </c>
      <c r="DP287" s="14">
        <f>IF($DN$2=Alapadat!$P287,Alapadat!$R287,0)</f>
        <v>0</v>
      </c>
      <c r="DQ287" s="14">
        <f t="shared" si="396"/>
        <v>0</v>
      </c>
      <c r="DR287" s="14">
        <f t="shared" si="397"/>
        <v>0</v>
      </c>
      <c r="DS287" s="14">
        <f t="shared" si="398"/>
        <v>0</v>
      </c>
      <c r="DT287" s="14">
        <f t="shared" si="399"/>
        <v>0</v>
      </c>
      <c r="DU287" s="14">
        <f t="shared" si="400"/>
        <v>0</v>
      </c>
      <c r="DV287" s="14">
        <f t="shared" si="401"/>
        <v>0</v>
      </c>
      <c r="DX287" s="56">
        <f t="shared" si="402"/>
        <v>0</v>
      </c>
      <c r="DY287" s="14">
        <f>Szilv($DN$2,Eredmény!$H$3,DO287)</f>
        <v>0</v>
      </c>
      <c r="DZ287" s="14">
        <f t="shared" si="403"/>
        <v>0</v>
      </c>
      <c r="EA287" s="14">
        <f t="shared" si="404"/>
        <v>0</v>
      </c>
    </row>
    <row r="288" spans="2:131">
      <c r="B288" s="14">
        <f>IF($A$2=Alapadat!$P288,Alapadat!$Q288,0)</f>
        <v>0</v>
      </c>
      <c r="C288" s="14">
        <f>IF($A$2=Alapadat!$P288,Alapadat!$R288,0)</f>
        <v>0</v>
      </c>
      <c r="D288" s="14">
        <f t="shared" si="325"/>
        <v>0</v>
      </c>
      <c r="E288" s="14">
        <f t="shared" si="326"/>
        <v>0</v>
      </c>
      <c r="F288" s="14">
        <f t="shared" si="327"/>
        <v>0</v>
      </c>
      <c r="G288" s="14">
        <f t="shared" si="328"/>
        <v>0</v>
      </c>
      <c r="H288" s="14">
        <f t="shared" si="329"/>
        <v>0</v>
      </c>
      <c r="I288" s="14">
        <f t="shared" si="330"/>
        <v>0</v>
      </c>
      <c r="L288" s="56">
        <f t="shared" si="331"/>
        <v>0</v>
      </c>
      <c r="M288" s="14">
        <f>Szilv($A$2,Eredmény!$H$3,B288)</f>
        <v>0</v>
      </c>
      <c r="N288" s="14">
        <f t="shared" si="332"/>
        <v>0</v>
      </c>
      <c r="O288" s="14">
        <f t="shared" si="333"/>
        <v>0</v>
      </c>
      <c r="Q288" s="14">
        <f>IF($P$2=Alapadat!$P288,Alapadat!$Q288,0)</f>
        <v>0</v>
      </c>
      <c r="R288" s="14">
        <f>IF($P$2=Alapadat!$P288,Alapadat!$R288,0)</f>
        <v>0</v>
      </c>
      <c r="S288" s="14">
        <f t="shared" si="334"/>
        <v>0</v>
      </c>
      <c r="T288" s="14">
        <f t="shared" si="335"/>
        <v>0</v>
      </c>
      <c r="U288" s="14">
        <f t="shared" si="336"/>
        <v>0</v>
      </c>
      <c r="V288" s="14">
        <f t="shared" si="337"/>
        <v>0</v>
      </c>
      <c r="W288" s="14">
        <f t="shared" si="338"/>
        <v>0</v>
      </c>
      <c r="X288" s="14">
        <f t="shared" si="339"/>
        <v>0</v>
      </c>
      <c r="Z288" s="56">
        <f t="shared" si="405"/>
        <v>0</v>
      </c>
      <c r="AA288" s="14">
        <f>Szilv($P$2,Eredmény!$H$3,Q288)</f>
        <v>0</v>
      </c>
      <c r="AB288" s="14">
        <f t="shared" si="340"/>
        <v>0</v>
      </c>
      <c r="AC288" s="14">
        <f t="shared" si="341"/>
        <v>0</v>
      </c>
      <c r="AE288" s="14">
        <f>IF($AD$2=Alapadat!$P288,Alapadat!$Q288,0)</f>
        <v>0</v>
      </c>
      <c r="AF288" s="14">
        <f>IF($AD$2=Alapadat!$P288,Alapadat!$R288,0)</f>
        <v>0</v>
      </c>
      <c r="AG288" s="14">
        <f t="shared" si="342"/>
        <v>0</v>
      </c>
      <c r="AH288" s="14">
        <f t="shared" si="343"/>
        <v>0</v>
      </c>
      <c r="AI288" s="14">
        <f t="shared" si="344"/>
        <v>0</v>
      </c>
      <c r="AJ288" s="14">
        <f t="shared" si="345"/>
        <v>0</v>
      </c>
      <c r="AK288" s="14">
        <f t="shared" si="346"/>
        <v>0</v>
      </c>
      <c r="AL288" s="14">
        <f t="shared" si="347"/>
        <v>0</v>
      </c>
      <c r="AN288" s="56">
        <f t="shared" si="348"/>
        <v>0</v>
      </c>
      <c r="AO288" s="14">
        <f>Szilv($AD$2,Eredmény!$H$3,AE288)</f>
        <v>0</v>
      </c>
      <c r="AP288" s="14">
        <f t="shared" si="349"/>
        <v>0</v>
      </c>
      <c r="AQ288" s="14">
        <f t="shared" si="350"/>
        <v>0</v>
      </c>
      <c r="AS288" s="14">
        <f>IF($AR$2=Alapadat!$P288,Alapadat!$Q288,0)</f>
        <v>0</v>
      </c>
      <c r="AT288" s="14">
        <f>IF($AR$2=Alapadat!$P288,Alapadat!$R288,0)</f>
        <v>0</v>
      </c>
      <c r="AU288" s="14">
        <f t="shared" si="351"/>
        <v>0</v>
      </c>
      <c r="AV288" s="14">
        <f t="shared" si="352"/>
        <v>0</v>
      </c>
      <c r="AW288" s="14">
        <f t="shared" si="353"/>
        <v>0</v>
      </c>
      <c r="AX288" s="14">
        <f t="shared" si="354"/>
        <v>0</v>
      </c>
      <c r="AY288" s="14">
        <f t="shared" si="355"/>
        <v>0</v>
      </c>
      <c r="AZ288" s="14">
        <f t="shared" si="356"/>
        <v>0</v>
      </c>
      <c r="BB288" s="56">
        <f t="shared" si="357"/>
        <v>0</v>
      </c>
      <c r="BC288" s="14">
        <f>Szilv($AR$2,Eredmény!$H$3,AS288)</f>
        <v>0</v>
      </c>
      <c r="BD288" s="14">
        <f t="shared" si="358"/>
        <v>0</v>
      </c>
      <c r="BE288" s="14">
        <f t="shared" si="359"/>
        <v>0</v>
      </c>
      <c r="BG288" s="14">
        <f>IF($BF$2=Alapadat!$P288,Alapadat!$Q288,0)</f>
        <v>0</v>
      </c>
      <c r="BH288" s="14">
        <f>IF($BF$2=Alapadat!$P288,Alapadat!$R288,0)</f>
        <v>0</v>
      </c>
      <c r="BI288" s="14">
        <f t="shared" si="360"/>
        <v>0</v>
      </c>
      <c r="BJ288" s="14">
        <f t="shared" si="361"/>
        <v>0</v>
      </c>
      <c r="BK288" s="14">
        <f t="shared" si="362"/>
        <v>0</v>
      </c>
      <c r="BL288" s="14">
        <f t="shared" si="363"/>
        <v>0</v>
      </c>
      <c r="BM288" s="14">
        <f t="shared" si="364"/>
        <v>0</v>
      </c>
      <c r="BN288" s="14">
        <f t="shared" si="365"/>
        <v>0</v>
      </c>
      <c r="BP288" s="56">
        <f t="shared" si="366"/>
        <v>0</v>
      </c>
      <c r="BQ288" s="14">
        <f>Szilv($BF$2,Eredmény!$H$3,BG288)</f>
        <v>0</v>
      </c>
      <c r="BR288" s="14">
        <f t="shared" si="367"/>
        <v>0</v>
      </c>
      <c r="BS288" s="14">
        <f t="shared" si="368"/>
        <v>0</v>
      </c>
      <c r="BV288" s="14">
        <f>IF($BU$2=Alapadat!$P288,Alapadat!$Q288,0)</f>
        <v>0</v>
      </c>
      <c r="BW288" s="14">
        <f>IF($BU$2=Alapadat!$P288,Alapadat!$R288,0)</f>
        <v>0</v>
      </c>
      <c r="BX288" s="14">
        <f t="shared" si="369"/>
        <v>0</v>
      </c>
      <c r="BY288" s="14">
        <f t="shared" si="370"/>
        <v>0</v>
      </c>
      <c r="BZ288" s="14">
        <f t="shared" si="371"/>
        <v>0</v>
      </c>
      <c r="CA288" s="14">
        <f t="shared" si="372"/>
        <v>0</v>
      </c>
      <c r="CB288" s="14">
        <f t="shared" si="373"/>
        <v>0</v>
      </c>
      <c r="CC288" s="14">
        <f t="shared" si="374"/>
        <v>0</v>
      </c>
      <c r="CE288" s="56">
        <f t="shared" si="375"/>
        <v>0</v>
      </c>
      <c r="CF288" s="14">
        <f>Szilv($BU$2,Eredmény!$H$3,BV288)</f>
        <v>0</v>
      </c>
      <c r="CG288" s="14">
        <f t="shared" si="376"/>
        <v>0</v>
      </c>
      <c r="CH288" s="14">
        <f t="shared" si="377"/>
        <v>0</v>
      </c>
      <c r="CK288" s="14">
        <f>IF($CJ$2=Alapadat!$P288,Alapadat!$Q288,0)</f>
        <v>0</v>
      </c>
      <c r="CL288" s="14">
        <f>IF($CJ$2=Alapadat!$P288,Alapadat!$R288,0)</f>
        <v>0</v>
      </c>
      <c r="CM288" s="14">
        <f t="shared" si="378"/>
        <v>0</v>
      </c>
      <c r="CN288" s="14">
        <f t="shared" si="379"/>
        <v>0</v>
      </c>
      <c r="CO288" s="14">
        <f t="shared" si="380"/>
        <v>0</v>
      </c>
      <c r="CP288" s="14">
        <f t="shared" si="381"/>
        <v>0</v>
      </c>
      <c r="CQ288" s="14">
        <f t="shared" si="382"/>
        <v>0</v>
      </c>
      <c r="CR288" s="14">
        <f t="shared" si="383"/>
        <v>0</v>
      </c>
      <c r="CT288" s="56">
        <f t="shared" si="384"/>
        <v>0</v>
      </c>
      <c r="CU288" s="14">
        <f>Szilv($CJ$2,Eredmény!$H$3,CK288)</f>
        <v>0</v>
      </c>
      <c r="CV288" s="14">
        <f t="shared" si="385"/>
        <v>0</v>
      </c>
      <c r="CW288" s="14">
        <f t="shared" si="386"/>
        <v>0</v>
      </c>
      <c r="CZ288" s="14">
        <f>IF($CY$2=Alapadat!$P288,Alapadat!$Q288,0)</f>
        <v>0</v>
      </c>
      <c r="DA288" s="14">
        <f>IF($CY$2=Alapadat!$P288,Alapadat!$R288,0)</f>
        <v>0</v>
      </c>
      <c r="DB288" s="14">
        <f t="shared" si="387"/>
        <v>0</v>
      </c>
      <c r="DC288" s="14">
        <f t="shared" si="388"/>
        <v>0</v>
      </c>
      <c r="DD288" s="14">
        <f t="shared" si="389"/>
        <v>0</v>
      </c>
      <c r="DE288" s="14">
        <f t="shared" si="390"/>
        <v>0</v>
      </c>
      <c r="DF288" s="14">
        <f t="shared" si="391"/>
        <v>0</v>
      </c>
      <c r="DG288" s="14">
        <f t="shared" si="392"/>
        <v>0</v>
      </c>
      <c r="DI288" s="56">
        <f t="shared" si="393"/>
        <v>0</v>
      </c>
      <c r="DJ288" s="14">
        <f>Szilv($CY$2,Eredmény!$H$3,CZ288)</f>
        <v>0</v>
      </c>
      <c r="DK288" s="14">
        <f t="shared" si="394"/>
        <v>0</v>
      </c>
      <c r="DL288" s="14">
        <f t="shared" si="395"/>
        <v>0</v>
      </c>
      <c r="DO288" s="14">
        <f>IF($DN$2=Alapadat!$P288,Alapadat!$Q288,0)</f>
        <v>0</v>
      </c>
      <c r="DP288" s="14">
        <f>IF($DN$2=Alapadat!$P288,Alapadat!$R288,0)</f>
        <v>0</v>
      </c>
      <c r="DQ288" s="14">
        <f t="shared" si="396"/>
        <v>0</v>
      </c>
      <c r="DR288" s="14">
        <f t="shared" si="397"/>
        <v>0</v>
      </c>
      <c r="DS288" s="14">
        <f t="shared" si="398"/>
        <v>0</v>
      </c>
      <c r="DT288" s="14">
        <f t="shared" si="399"/>
        <v>0</v>
      </c>
      <c r="DU288" s="14">
        <f t="shared" si="400"/>
        <v>0</v>
      </c>
      <c r="DV288" s="14">
        <f t="shared" si="401"/>
        <v>0</v>
      </c>
      <c r="DX288" s="56">
        <f t="shared" si="402"/>
        <v>0</v>
      </c>
      <c r="DY288" s="14">
        <f>Szilv($DN$2,Eredmény!$H$3,DO288)</f>
        <v>0</v>
      </c>
      <c r="DZ288" s="14">
        <f t="shared" si="403"/>
        <v>0</v>
      </c>
      <c r="EA288" s="14">
        <f t="shared" si="404"/>
        <v>0</v>
      </c>
    </row>
    <row r="289" spans="2:131">
      <c r="B289" s="14">
        <f>IF($A$2=Alapadat!$P289,Alapadat!$Q289,0)</f>
        <v>0</v>
      </c>
      <c r="C289" s="14">
        <f>IF($A$2=Alapadat!$P289,Alapadat!$R289,0)</f>
        <v>0</v>
      </c>
      <c r="D289" s="14">
        <f t="shared" si="325"/>
        <v>0</v>
      </c>
      <c r="E289" s="14">
        <f t="shared" si="326"/>
        <v>0</v>
      </c>
      <c r="F289" s="14">
        <f t="shared" si="327"/>
        <v>0</v>
      </c>
      <c r="G289" s="14">
        <f t="shared" si="328"/>
        <v>0</v>
      </c>
      <c r="H289" s="14">
        <f t="shared" si="329"/>
        <v>0</v>
      </c>
      <c r="I289" s="14">
        <f t="shared" si="330"/>
        <v>0</v>
      </c>
      <c r="L289" s="56">
        <f t="shared" si="331"/>
        <v>0</v>
      </c>
      <c r="M289" s="14">
        <f>Szilv($A$2,Eredmény!$H$3,B289)</f>
        <v>0</v>
      </c>
      <c r="N289" s="14">
        <f t="shared" si="332"/>
        <v>0</v>
      </c>
      <c r="O289" s="14">
        <f t="shared" si="333"/>
        <v>0</v>
      </c>
      <c r="Q289" s="14">
        <f>IF($P$2=Alapadat!$P289,Alapadat!$Q289,0)</f>
        <v>0</v>
      </c>
      <c r="R289" s="14">
        <f>IF($P$2=Alapadat!$P289,Alapadat!$R289,0)</f>
        <v>0</v>
      </c>
      <c r="S289" s="14">
        <f t="shared" si="334"/>
        <v>0</v>
      </c>
      <c r="T289" s="14">
        <f t="shared" si="335"/>
        <v>0</v>
      </c>
      <c r="U289" s="14">
        <f t="shared" si="336"/>
        <v>0</v>
      </c>
      <c r="V289" s="14">
        <f t="shared" si="337"/>
        <v>0</v>
      </c>
      <c r="W289" s="14">
        <f t="shared" si="338"/>
        <v>0</v>
      </c>
      <c r="X289" s="14">
        <f t="shared" si="339"/>
        <v>0</v>
      </c>
      <c r="Z289" s="56">
        <f t="shared" si="405"/>
        <v>0</v>
      </c>
      <c r="AA289" s="14">
        <f>Szilv($P$2,Eredmény!$H$3,Q289)</f>
        <v>0</v>
      </c>
      <c r="AB289" s="14">
        <f t="shared" si="340"/>
        <v>0</v>
      </c>
      <c r="AC289" s="14">
        <f t="shared" si="341"/>
        <v>0</v>
      </c>
      <c r="AE289" s="14">
        <f>IF($AD$2=Alapadat!$P289,Alapadat!$Q289,0)</f>
        <v>0</v>
      </c>
      <c r="AF289" s="14">
        <f>IF($AD$2=Alapadat!$P289,Alapadat!$R289,0)</f>
        <v>0</v>
      </c>
      <c r="AG289" s="14">
        <f t="shared" si="342"/>
        <v>0</v>
      </c>
      <c r="AH289" s="14">
        <f t="shared" si="343"/>
        <v>0</v>
      </c>
      <c r="AI289" s="14">
        <f t="shared" si="344"/>
        <v>0</v>
      </c>
      <c r="AJ289" s="14">
        <f t="shared" si="345"/>
        <v>0</v>
      </c>
      <c r="AK289" s="14">
        <f t="shared" si="346"/>
        <v>0</v>
      </c>
      <c r="AL289" s="14">
        <f t="shared" si="347"/>
        <v>0</v>
      </c>
      <c r="AN289" s="56">
        <f t="shared" si="348"/>
        <v>0</v>
      </c>
      <c r="AO289" s="14">
        <f>Szilv($AD$2,Eredmény!$H$3,AE289)</f>
        <v>0</v>
      </c>
      <c r="AP289" s="14">
        <f t="shared" si="349"/>
        <v>0</v>
      </c>
      <c r="AQ289" s="14">
        <f t="shared" si="350"/>
        <v>0</v>
      </c>
      <c r="AS289" s="14">
        <f>IF($AR$2=Alapadat!$P289,Alapadat!$Q289,0)</f>
        <v>0</v>
      </c>
      <c r="AT289" s="14">
        <f>IF($AR$2=Alapadat!$P289,Alapadat!$R289,0)</f>
        <v>0</v>
      </c>
      <c r="AU289" s="14">
        <f t="shared" si="351"/>
        <v>0</v>
      </c>
      <c r="AV289" s="14">
        <f t="shared" si="352"/>
        <v>0</v>
      </c>
      <c r="AW289" s="14">
        <f t="shared" si="353"/>
        <v>0</v>
      </c>
      <c r="AX289" s="14">
        <f t="shared" si="354"/>
        <v>0</v>
      </c>
      <c r="AY289" s="14">
        <f t="shared" si="355"/>
        <v>0</v>
      </c>
      <c r="AZ289" s="14">
        <f t="shared" si="356"/>
        <v>0</v>
      </c>
      <c r="BB289" s="56">
        <f t="shared" si="357"/>
        <v>0</v>
      </c>
      <c r="BC289" s="14">
        <f>Szilv($AR$2,Eredmény!$H$3,AS289)</f>
        <v>0</v>
      </c>
      <c r="BD289" s="14">
        <f t="shared" si="358"/>
        <v>0</v>
      </c>
      <c r="BE289" s="14">
        <f t="shared" si="359"/>
        <v>0</v>
      </c>
      <c r="BG289" s="14">
        <f>IF($BF$2=Alapadat!$P289,Alapadat!$Q289,0)</f>
        <v>0</v>
      </c>
      <c r="BH289" s="14">
        <f>IF($BF$2=Alapadat!$P289,Alapadat!$R289,0)</f>
        <v>0</v>
      </c>
      <c r="BI289" s="14">
        <f t="shared" si="360"/>
        <v>0</v>
      </c>
      <c r="BJ289" s="14">
        <f t="shared" si="361"/>
        <v>0</v>
      </c>
      <c r="BK289" s="14">
        <f t="shared" si="362"/>
        <v>0</v>
      </c>
      <c r="BL289" s="14">
        <f t="shared" si="363"/>
        <v>0</v>
      </c>
      <c r="BM289" s="14">
        <f t="shared" si="364"/>
        <v>0</v>
      </c>
      <c r="BN289" s="14">
        <f t="shared" si="365"/>
        <v>0</v>
      </c>
      <c r="BP289" s="56">
        <f t="shared" si="366"/>
        <v>0</v>
      </c>
      <c r="BQ289" s="14">
        <f>Szilv($BF$2,Eredmény!$H$3,BG289)</f>
        <v>0</v>
      </c>
      <c r="BR289" s="14">
        <f t="shared" si="367"/>
        <v>0</v>
      </c>
      <c r="BS289" s="14">
        <f t="shared" si="368"/>
        <v>0</v>
      </c>
      <c r="BV289" s="14">
        <f>IF($BU$2=Alapadat!$P289,Alapadat!$Q289,0)</f>
        <v>0</v>
      </c>
      <c r="BW289" s="14">
        <f>IF($BU$2=Alapadat!$P289,Alapadat!$R289,0)</f>
        <v>0</v>
      </c>
      <c r="BX289" s="14">
        <f t="shared" si="369"/>
        <v>0</v>
      </c>
      <c r="BY289" s="14">
        <f t="shared" si="370"/>
        <v>0</v>
      </c>
      <c r="BZ289" s="14">
        <f t="shared" si="371"/>
        <v>0</v>
      </c>
      <c r="CA289" s="14">
        <f t="shared" si="372"/>
        <v>0</v>
      </c>
      <c r="CB289" s="14">
        <f t="shared" si="373"/>
        <v>0</v>
      </c>
      <c r="CC289" s="14">
        <f t="shared" si="374"/>
        <v>0</v>
      </c>
      <c r="CE289" s="56">
        <f t="shared" si="375"/>
        <v>0</v>
      </c>
      <c r="CF289" s="14">
        <f>Szilv($BU$2,Eredmény!$H$3,BV289)</f>
        <v>0</v>
      </c>
      <c r="CG289" s="14">
        <f t="shared" si="376"/>
        <v>0</v>
      </c>
      <c r="CH289" s="14">
        <f t="shared" si="377"/>
        <v>0</v>
      </c>
      <c r="CK289" s="14">
        <f>IF($CJ$2=Alapadat!$P289,Alapadat!$Q289,0)</f>
        <v>0</v>
      </c>
      <c r="CL289" s="14">
        <f>IF($CJ$2=Alapadat!$P289,Alapadat!$R289,0)</f>
        <v>0</v>
      </c>
      <c r="CM289" s="14">
        <f t="shared" si="378"/>
        <v>0</v>
      </c>
      <c r="CN289" s="14">
        <f t="shared" si="379"/>
        <v>0</v>
      </c>
      <c r="CO289" s="14">
        <f t="shared" si="380"/>
        <v>0</v>
      </c>
      <c r="CP289" s="14">
        <f t="shared" si="381"/>
        <v>0</v>
      </c>
      <c r="CQ289" s="14">
        <f t="shared" si="382"/>
        <v>0</v>
      </c>
      <c r="CR289" s="14">
        <f t="shared" si="383"/>
        <v>0</v>
      </c>
      <c r="CT289" s="56">
        <f t="shared" si="384"/>
        <v>0</v>
      </c>
      <c r="CU289" s="14">
        <f>Szilv($CJ$2,Eredmény!$H$3,CK289)</f>
        <v>0</v>
      </c>
      <c r="CV289" s="14">
        <f t="shared" si="385"/>
        <v>0</v>
      </c>
      <c r="CW289" s="14">
        <f t="shared" si="386"/>
        <v>0</v>
      </c>
      <c r="CZ289" s="14">
        <f>IF($CY$2=Alapadat!$P289,Alapadat!$Q289,0)</f>
        <v>0</v>
      </c>
      <c r="DA289" s="14">
        <f>IF($CY$2=Alapadat!$P289,Alapadat!$R289,0)</f>
        <v>0</v>
      </c>
      <c r="DB289" s="14">
        <f t="shared" si="387"/>
        <v>0</v>
      </c>
      <c r="DC289" s="14">
        <f t="shared" si="388"/>
        <v>0</v>
      </c>
      <c r="DD289" s="14">
        <f t="shared" si="389"/>
        <v>0</v>
      </c>
      <c r="DE289" s="14">
        <f t="shared" si="390"/>
        <v>0</v>
      </c>
      <c r="DF289" s="14">
        <f t="shared" si="391"/>
        <v>0</v>
      </c>
      <c r="DG289" s="14">
        <f t="shared" si="392"/>
        <v>0</v>
      </c>
      <c r="DI289" s="56">
        <f t="shared" si="393"/>
        <v>0</v>
      </c>
      <c r="DJ289" s="14">
        <f>Szilv($CY$2,Eredmény!$H$3,CZ289)</f>
        <v>0</v>
      </c>
      <c r="DK289" s="14">
        <f t="shared" si="394"/>
        <v>0</v>
      </c>
      <c r="DL289" s="14">
        <f t="shared" si="395"/>
        <v>0</v>
      </c>
      <c r="DO289" s="14">
        <f>IF($DN$2=Alapadat!$P289,Alapadat!$Q289,0)</f>
        <v>0</v>
      </c>
      <c r="DP289" s="14">
        <f>IF($DN$2=Alapadat!$P289,Alapadat!$R289,0)</f>
        <v>0</v>
      </c>
      <c r="DQ289" s="14">
        <f t="shared" si="396"/>
        <v>0</v>
      </c>
      <c r="DR289" s="14">
        <f t="shared" si="397"/>
        <v>0</v>
      </c>
      <c r="DS289" s="14">
        <f t="shared" si="398"/>
        <v>0</v>
      </c>
      <c r="DT289" s="14">
        <f t="shared" si="399"/>
        <v>0</v>
      </c>
      <c r="DU289" s="14">
        <f t="shared" si="400"/>
        <v>0</v>
      </c>
      <c r="DV289" s="14">
        <f t="shared" si="401"/>
        <v>0</v>
      </c>
      <c r="DX289" s="56">
        <f t="shared" si="402"/>
        <v>0</v>
      </c>
      <c r="DY289" s="14">
        <f>Szilv($DN$2,Eredmény!$H$3,DO289)</f>
        <v>0</v>
      </c>
      <c r="DZ289" s="14">
        <f t="shared" si="403"/>
        <v>0</v>
      </c>
      <c r="EA289" s="14">
        <f t="shared" si="404"/>
        <v>0</v>
      </c>
    </row>
    <row r="290" spans="2:131">
      <c r="B290" s="14">
        <f>IF($A$2=Alapadat!$P290,Alapadat!$Q290,0)</f>
        <v>0</v>
      </c>
      <c r="C290" s="14">
        <f>IF($A$2=Alapadat!$P290,Alapadat!$R290,0)</f>
        <v>0</v>
      </c>
      <c r="D290" s="14">
        <f t="shared" si="325"/>
        <v>0</v>
      </c>
      <c r="E290" s="14">
        <f t="shared" si="326"/>
        <v>0</v>
      </c>
      <c r="F290" s="14">
        <f t="shared" si="327"/>
        <v>0</v>
      </c>
      <c r="G290" s="14">
        <f t="shared" si="328"/>
        <v>0</v>
      </c>
      <c r="H290" s="14">
        <f t="shared" si="329"/>
        <v>0</v>
      </c>
      <c r="I290" s="14">
        <f t="shared" si="330"/>
        <v>0</v>
      </c>
      <c r="L290" s="56">
        <f t="shared" si="331"/>
        <v>0</v>
      </c>
      <c r="M290" s="14">
        <f>Szilv($A$2,Eredmény!$H$3,B290)</f>
        <v>0</v>
      </c>
      <c r="N290" s="14">
        <f t="shared" si="332"/>
        <v>0</v>
      </c>
      <c r="O290" s="14">
        <f t="shared" si="333"/>
        <v>0</v>
      </c>
      <c r="Q290" s="14">
        <f>IF($P$2=Alapadat!$P290,Alapadat!$Q290,0)</f>
        <v>0</v>
      </c>
      <c r="R290" s="14">
        <f>IF($P$2=Alapadat!$P290,Alapadat!$R290,0)</f>
        <v>0</v>
      </c>
      <c r="S290" s="14">
        <f t="shared" si="334"/>
        <v>0</v>
      </c>
      <c r="T290" s="14">
        <f t="shared" si="335"/>
        <v>0</v>
      </c>
      <c r="U290" s="14">
        <f t="shared" si="336"/>
        <v>0</v>
      </c>
      <c r="V290" s="14">
        <f t="shared" si="337"/>
        <v>0</v>
      </c>
      <c r="W290" s="14">
        <f t="shared" si="338"/>
        <v>0</v>
      </c>
      <c r="X290" s="14">
        <f t="shared" si="339"/>
        <v>0</v>
      </c>
      <c r="Z290" s="56">
        <f t="shared" si="405"/>
        <v>0</v>
      </c>
      <c r="AA290" s="14">
        <f>Szilv($P$2,Eredmény!$H$3,Q290)</f>
        <v>0</v>
      </c>
      <c r="AB290" s="14">
        <f t="shared" si="340"/>
        <v>0</v>
      </c>
      <c r="AC290" s="14">
        <f t="shared" si="341"/>
        <v>0</v>
      </c>
      <c r="AE290" s="14">
        <f>IF($AD$2=Alapadat!$P290,Alapadat!$Q290,0)</f>
        <v>0</v>
      </c>
      <c r="AF290" s="14">
        <f>IF($AD$2=Alapadat!$P290,Alapadat!$R290,0)</f>
        <v>0</v>
      </c>
      <c r="AG290" s="14">
        <f t="shared" si="342"/>
        <v>0</v>
      </c>
      <c r="AH290" s="14">
        <f t="shared" si="343"/>
        <v>0</v>
      </c>
      <c r="AI290" s="14">
        <f t="shared" si="344"/>
        <v>0</v>
      </c>
      <c r="AJ290" s="14">
        <f t="shared" si="345"/>
        <v>0</v>
      </c>
      <c r="AK290" s="14">
        <f t="shared" si="346"/>
        <v>0</v>
      </c>
      <c r="AL290" s="14">
        <f t="shared" si="347"/>
        <v>0</v>
      </c>
      <c r="AN290" s="56">
        <f t="shared" si="348"/>
        <v>0</v>
      </c>
      <c r="AO290" s="14">
        <f>Szilv($AD$2,Eredmény!$H$3,AE290)</f>
        <v>0</v>
      </c>
      <c r="AP290" s="14">
        <f t="shared" si="349"/>
        <v>0</v>
      </c>
      <c r="AQ290" s="14">
        <f t="shared" si="350"/>
        <v>0</v>
      </c>
      <c r="AS290" s="14">
        <f>IF($AR$2=Alapadat!$P290,Alapadat!$Q290,0)</f>
        <v>0</v>
      </c>
      <c r="AT290" s="14">
        <f>IF($AR$2=Alapadat!$P290,Alapadat!$R290,0)</f>
        <v>0</v>
      </c>
      <c r="AU290" s="14">
        <f t="shared" si="351"/>
        <v>0</v>
      </c>
      <c r="AV290" s="14">
        <f t="shared" si="352"/>
        <v>0</v>
      </c>
      <c r="AW290" s="14">
        <f t="shared" si="353"/>
        <v>0</v>
      </c>
      <c r="AX290" s="14">
        <f t="shared" si="354"/>
        <v>0</v>
      </c>
      <c r="AY290" s="14">
        <f t="shared" si="355"/>
        <v>0</v>
      </c>
      <c r="AZ290" s="14">
        <f t="shared" si="356"/>
        <v>0</v>
      </c>
      <c r="BB290" s="56">
        <f t="shared" si="357"/>
        <v>0</v>
      </c>
      <c r="BC290" s="14">
        <f>Szilv($AR$2,Eredmény!$H$3,AS290)</f>
        <v>0</v>
      </c>
      <c r="BD290" s="14">
        <f t="shared" si="358"/>
        <v>0</v>
      </c>
      <c r="BE290" s="14">
        <f t="shared" si="359"/>
        <v>0</v>
      </c>
      <c r="BG290" s="14">
        <f>IF($BF$2=Alapadat!$P290,Alapadat!$Q290,0)</f>
        <v>0</v>
      </c>
      <c r="BH290" s="14">
        <f>IF($BF$2=Alapadat!$P290,Alapadat!$R290,0)</f>
        <v>0</v>
      </c>
      <c r="BI290" s="14">
        <f t="shared" si="360"/>
        <v>0</v>
      </c>
      <c r="BJ290" s="14">
        <f t="shared" si="361"/>
        <v>0</v>
      </c>
      <c r="BK290" s="14">
        <f t="shared" si="362"/>
        <v>0</v>
      </c>
      <c r="BL290" s="14">
        <f t="shared" si="363"/>
        <v>0</v>
      </c>
      <c r="BM290" s="14">
        <f t="shared" si="364"/>
        <v>0</v>
      </c>
      <c r="BN290" s="14">
        <f t="shared" si="365"/>
        <v>0</v>
      </c>
      <c r="BP290" s="56">
        <f t="shared" si="366"/>
        <v>0</v>
      </c>
      <c r="BQ290" s="14">
        <f>Szilv($BF$2,Eredmény!$H$3,BG290)</f>
        <v>0</v>
      </c>
      <c r="BR290" s="14">
        <f t="shared" si="367"/>
        <v>0</v>
      </c>
      <c r="BS290" s="14">
        <f t="shared" si="368"/>
        <v>0</v>
      </c>
      <c r="BV290" s="14">
        <f>IF($BU$2=Alapadat!$P290,Alapadat!$Q290,0)</f>
        <v>0</v>
      </c>
      <c r="BW290" s="14">
        <f>IF($BU$2=Alapadat!$P290,Alapadat!$R290,0)</f>
        <v>0</v>
      </c>
      <c r="BX290" s="14">
        <f t="shared" si="369"/>
        <v>0</v>
      </c>
      <c r="BY290" s="14">
        <f t="shared" si="370"/>
        <v>0</v>
      </c>
      <c r="BZ290" s="14">
        <f t="shared" si="371"/>
        <v>0</v>
      </c>
      <c r="CA290" s="14">
        <f t="shared" si="372"/>
        <v>0</v>
      </c>
      <c r="CB290" s="14">
        <f t="shared" si="373"/>
        <v>0</v>
      </c>
      <c r="CC290" s="14">
        <f t="shared" si="374"/>
        <v>0</v>
      </c>
      <c r="CE290" s="56">
        <f t="shared" si="375"/>
        <v>0</v>
      </c>
      <c r="CF290" s="14">
        <f>Szilv($BU$2,Eredmény!$H$3,BV290)</f>
        <v>0</v>
      </c>
      <c r="CG290" s="14">
        <f t="shared" si="376"/>
        <v>0</v>
      </c>
      <c r="CH290" s="14">
        <f t="shared" si="377"/>
        <v>0</v>
      </c>
      <c r="CK290" s="14">
        <f>IF($CJ$2=Alapadat!$P290,Alapadat!$Q290,0)</f>
        <v>0</v>
      </c>
      <c r="CL290" s="14">
        <f>IF($CJ$2=Alapadat!$P290,Alapadat!$R290,0)</f>
        <v>0</v>
      </c>
      <c r="CM290" s="14">
        <f t="shared" si="378"/>
        <v>0</v>
      </c>
      <c r="CN290" s="14">
        <f t="shared" si="379"/>
        <v>0</v>
      </c>
      <c r="CO290" s="14">
        <f t="shared" si="380"/>
        <v>0</v>
      </c>
      <c r="CP290" s="14">
        <f t="shared" si="381"/>
        <v>0</v>
      </c>
      <c r="CQ290" s="14">
        <f t="shared" si="382"/>
        <v>0</v>
      </c>
      <c r="CR290" s="14">
        <f t="shared" si="383"/>
        <v>0</v>
      </c>
      <c r="CT290" s="56">
        <f t="shared" si="384"/>
        <v>0</v>
      </c>
      <c r="CU290" s="14">
        <f>Szilv($CJ$2,Eredmény!$H$3,CK290)</f>
        <v>0</v>
      </c>
      <c r="CV290" s="14">
        <f t="shared" si="385"/>
        <v>0</v>
      </c>
      <c r="CW290" s="14">
        <f t="shared" si="386"/>
        <v>0</v>
      </c>
      <c r="CZ290" s="14">
        <f>IF($CY$2=Alapadat!$P290,Alapadat!$Q290,0)</f>
        <v>0</v>
      </c>
      <c r="DA290" s="14">
        <f>IF($CY$2=Alapadat!$P290,Alapadat!$R290,0)</f>
        <v>0</v>
      </c>
      <c r="DB290" s="14">
        <f t="shared" si="387"/>
        <v>0</v>
      </c>
      <c r="DC290" s="14">
        <f t="shared" si="388"/>
        <v>0</v>
      </c>
      <c r="DD290" s="14">
        <f t="shared" si="389"/>
        <v>0</v>
      </c>
      <c r="DE290" s="14">
        <f t="shared" si="390"/>
        <v>0</v>
      </c>
      <c r="DF290" s="14">
        <f t="shared" si="391"/>
        <v>0</v>
      </c>
      <c r="DG290" s="14">
        <f t="shared" si="392"/>
        <v>0</v>
      </c>
      <c r="DI290" s="56">
        <f t="shared" si="393"/>
        <v>0</v>
      </c>
      <c r="DJ290" s="14">
        <f>Szilv($CY$2,Eredmény!$H$3,CZ290)</f>
        <v>0</v>
      </c>
      <c r="DK290" s="14">
        <f t="shared" si="394"/>
        <v>0</v>
      </c>
      <c r="DL290" s="14">
        <f t="shared" si="395"/>
        <v>0</v>
      </c>
      <c r="DO290" s="14">
        <f>IF($DN$2=Alapadat!$P290,Alapadat!$Q290,0)</f>
        <v>0</v>
      </c>
      <c r="DP290" s="14">
        <f>IF($DN$2=Alapadat!$P290,Alapadat!$R290,0)</f>
        <v>0</v>
      </c>
      <c r="DQ290" s="14">
        <f t="shared" si="396"/>
        <v>0</v>
      </c>
      <c r="DR290" s="14">
        <f t="shared" si="397"/>
        <v>0</v>
      </c>
      <c r="DS290" s="14">
        <f t="shared" si="398"/>
        <v>0</v>
      </c>
      <c r="DT290" s="14">
        <f t="shared" si="399"/>
        <v>0</v>
      </c>
      <c r="DU290" s="14">
        <f t="shared" si="400"/>
        <v>0</v>
      </c>
      <c r="DV290" s="14">
        <f t="shared" si="401"/>
        <v>0</v>
      </c>
      <c r="DX290" s="56">
        <f t="shared" si="402"/>
        <v>0</v>
      </c>
      <c r="DY290" s="14">
        <f>Szilv($DN$2,Eredmény!$H$3,DO290)</f>
        <v>0</v>
      </c>
      <c r="DZ290" s="14">
        <f t="shared" si="403"/>
        <v>0</v>
      </c>
      <c r="EA290" s="14">
        <f t="shared" si="404"/>
        <v>0</v>
      </c>
    </row>
    <row r="291" spans="2:131">
      <c r="B291" s="14">
        <f>IF($A$2=Alapadat!$P291,Alapadat!$Q291,0)</f>
        <v>0</v>
      </c>
      <c r="C291" s="14">
        <f>IF($A$2=Alapadat!$P291,Alapadat!$R291,0)</f>
        <v>0</v>
      </c>
      <c r="D291" s="14">
        <f t="shared" si="325"/>
        <v>0</v>
      </c>
      <c r="E291" s="14">
        <f t="shared" si="326"/>
        <v>0</v>
      </c>
      <c r="F291" s="14">
        <f t="shared" si="327"/>
        <v>0</v>
      </c>
      <c r="G291" s="14">
        <f t="shared" si="328"/>
        <v>0</v>
      </c>
      <c r="H291" s="14">
        <f t="shared" si="329"/>
        <v>0</v>
      </c>
      <c r="I291" s="14">
        <f t="shared" si="330"/>
        <v>0</v>
      </c>
      <c r="L291" s="56">
        <f t="shared" si="331"/>
        <v>0</v>
      </c>
      <c r="M291" s="14">
        <f>Szilv($A$2,Eredmény!$H$3,B291)</f>
        <v>0</v>
      </c>
      <c r="N291" s="14">
        <f t="shared" si="332"/>
        <v>0</v>
      </c>
      <c r="O291" s="14">
        <f t="shared" si="333"/>
        <v>0</v>
      </c>
      <c r="Q291" s="14">
        <f>IF($P$2=Alapadat!$P291,Alapadat!$Q291,0)</f>
        <v>0</v>
      </c>
      <c r="R291" s="14">
        <f>IF($P$2=Alapadat!$P291,Alapadat!$R291,0)</f>
        <v>0</v>
      </c>
      <c r="S291" s="14">
        <f t="shared" si="334"/>
        <v>0</v>
      </c>
      <c r="T291" s="14">
        <f t="shared" si="335"/>
        <v>0</v>
      </c>
      <c r="U291" s="14">
        <f t="shared" si="336"/>
        <v>0</v>
      </c>
      <c r="V291" s="14">
        <f t="shared" si="337"/>
        <v>0</v>
      </c>
      <c r="W291" s="14">
        <f t="shared" si="338"/>
        <v>0</v>
      </c>
      <c r="X291" s="14">
        <f t="shared" si="339"/>
        <v>0</v>
      </c>
      <c r="Z291" s="56">
        <f t="shared" si="405"/>
        <v>0</v>
      </c>
      <c r="AA291" s="14">
        <f>Szilv($P$2,Eredmény!$H$3,Q291)</f>
        <v>0</v>
      </c>
      <c r="AB291" s="14">
        <f t="shared" si="340"/>
        <v>0</v>
      </c>
      <c r="AC291" s="14">
        <f t="shared" si="341"/>
        <v>0</v>
      </c>
      <c r="AE291" s="14">
        <f>IF($AD$2=Alapadat!$P291,Alapadat!$Q291,0)</f>
        <v>0</v>
      </c>
      <c r="AF291" s="14">
        <f>IF($AD$2=Alapadat!$P291,Alapadat!$R291,0)</f>
        <v>0</v>
      </c>
      <c r="AG291" s="14">
        <f t="shared" si="342"/>
        <v>0</v>
      </c>
      <c r="AH291" s="14">
        <f t="shared" si="343"/>
        <v>0</v>
      </c>
      <c r="AI291" s="14">
        <f t="shared" si="344"/>
        <v>0</v>
      </c>
      <c r="AJ291" s="14">
        <f t="shared" si="345"/>
        <v>0</v>
      </c>
      <c r="AK291" s="14">
        <f t="shared" si="346"/>
        <v>0</v>
      </c>
      <c r="AL291" s="14">
        <f t="shared" si="347"/>
        <v>0</v>
      </c>
      <c r="AN291" s="56">
        <f t="shared" si="348"/>
        <v>0</v>
      </c>
      <c r="AO291" s="14">
        <f>Szilv($AD$2,Eredmény!$H$3,AE291)</f>
        <v>0</v>
      </c>
      <c r="AP291" s="14">
        <f t="shared" si="349"/>
        <v>0</v>
      </c>
      <c r="AQ291" s="14">
        <f t="shared" si="350"/>
        <v>0</v>
      </c>
      <c r="AS291" s="14">
        <f>IF($AR$2=Alapadat!$P291,Alapadat!$Q291,0)</f>
        <v>0</v>
      </c>
      <c r="AT291" s="14">
        <f>IF($AR$2=Alapadat!$P291,Alapadat!$R291,0)</f>
        <v>0</v>
      </c>
      <c r="AU291" s="14">
        <f t="shared" si="351"/>
        <v>0</v>
      </c>
      <c r="AV291" s="14">
        <f t="shared" si="352"/>
        <v>0</v>
      </c>
      <c r="AW291" s="14">
        <f t="shared" si="353"/>
        <v>0</v>
      </c>
      <c r="AX291" s="14">
        <f t="shared" si="354"/>
        <v>0</v>
      </c>
      <c r="AY291" s="14">
        <f t="shared" si="355"/>
        <v>0</v>
      </c>
      <c r="AZ291" s="14">
        <f t="shared" si="356"/>
        <v>0</v>
      </c>
      <c r="BB291" s="56">
        <f t="shared" si="357"/>
        <v>0</v>
      </c>
      <c r="BC291" s="14">
        <f>Szilv($AR$2,Eredmény!$H$3,AS291)</f>
        <v>0</v>
      </c>
      <c r="BD291" s="14">
        <f t="shared" si="358"/>
        <v>0</v>
      </c>
      <c r="BE291" s="14">
        <f t="shared" si="359"/>
        <v>0</v>
      </c>
      <c r="BG291" s="14">
        <f>IF($BF$2=Alapadat!$P291,Alapadat!$Q291,0)</f>
        <v>0</v>
      </c>
      <c r="BH291" s="14">
        <f>IF($BF$2=Alapadat!$P291,Alapadat!$R291,0)</f>
        <v>0</v>
      </c>
      <c r="BI291" s="14">
        <f t="shared" si="360"/>
        <v>0</v>
      </c>
      <c r="BJ291" s="14">
        <f t="shared" si="361"/>
        <v>0</v>
      </c>
      <c r="BK291" s="14">
        <f t="shared" si="362"/>
        <v>0</v>
      </c>
      <c r="BL291" s="14">
        <f t="shared" si="363"/>
        <v>0</v>
      </c>
      <c r="BM291" s="14">
        <f t="shared" si="364"/>
        <v>0</v>
      </c>
      <c r="BN291" s="14">
        <f t="shared" si="365"/>
        <v>0</v>
      </c>
      <c r="BP291" s="56">
        <f t="shared" si="366"/>
        <v>0</v>
      </c>
      <c r="BQ291" s="14">
        <f>Szilv($BF$2,Eredmény!$H$3,BG291)</f>
        <v>0</v>
      </c>
      <c r="BR291" s="14">
        <f t="shared" si="367"/>
        <v>0</v>
      </c>
      <c r="BS291" s="14">
        <f t="shared" si="368"/>
        <v>0</v>
      </c>
      <c r="BV291" s="14">
        <f>IF($BU$2=Alapadat!$P291,Alapadat!$Q291,0)</f>
        <v>0</v>
      </c>
      <c r="BW291" s="14">
        <f>IF($BU$2=Alapadat!$P291,Alapadat!$R291,0)</f>
        <v>0</v>
      </c>
      <c r="BX291" s="14">
        <f t="shared" si="369"/>
        <v>0</v>
      </c>
      <c r="BY291" s="14">
        <f t="shared" si="370"/>
        <v>0</v>
      </c>
      <c r="BZ291" s="14">
        <f t="shared" si="371"/>
        <v>0</v>
      </c>
      <c r="CA291" s="14">
        <f t="shared" si="372"/>
        <v>0</v>
      </c>
      <c r="CB291" s="14">
        <f t="shared" si="373"/>
        <v>0</v>
      </c>
      <c r="CC291" s="14">
        <f t="shared" si="374"/>
        <v>0</v>
      </c>
      <c r="CE291" s="56">
        <f t="shared" si="375"/>
        <v>0</v>
      </c>
      <c r="CF291" s="14">
        <f>Szilv($BU$2,Eredmény!$H$3,BV291)</f>
        <v>0</v>
      </c>
      <c r="CG291" s="14">
        <f t="shared" si="376"/>
        <v>0</v>
      </c>
      <c r="CH291" s="14">
        <f t="shared" si="377"/>
        <v>0</v>
      </c>
      <c r="CK291" s="14">
        <f>IF($CJ$2=Alapadat!$P291,Alapadat!$Q291,0)</f>
        <v>0</v>
      </c>
      <c r="CL291" s="14">
        <f>IF($CJ$2=Alapadat!$P291,Alapadat!$R291,0)</f>
        <v>0</v>
      </c>
      <c r="CM291" s="14">
        <f t="shared" si="378"/>
        <v>0</v>
      </c>
      <c r="CN291" s="14">
        <f t="shared" si="379"/>
        <v>0</v>
      </c>
      <c r="CO291" s="14">
        <f t="shared" si="380"/>
        <v>0</v>
      </c>
      <c r="CP291" s="14">
        <f t="shared" si="381"/>
        <v>0</v>
      </c>
      <c r="CQ291" s="14">
        <f t="shared" si="382"/>
        <v>0</v>
      </c>
      <c r="CR291" s="14">
        <f t="shared" si="383"/>
        <v>0</v>
      </c>
      <c r="CT291" s="56">
        <f t="shared" si="384"/>
        <v>0</v>
      </c>
      <c r="CU291" s="14">
        <f>Szilv($CJ$2,Eredmény!$H$3,CK291)</f>
        <v>0</v>
      </c>
      <c r="CV291" s="14">
        <f t="shared" si="385"/>
        <v>0</v>
      </c>
      <c r="CW291" s="14">
        <f t="shared" si="386"/>
        <v>0</v>
      </c>
      <c r="CZ291" s="14">
        <f>IF($CY$2=Alapadat!$P291,Alapadat!$Q291,0)</f>
        <v>0</v>
      </c>
      <c r="DA291" s="14">
        <f>IF($CY$2=Alapadat!$P291,Alapadat!$R291,0)</f>
        <v>0</v>
      </c>
      <c r="DB291" s="14">
        <f t="shared" si="387"/>
        <v>0</v>
      </c>
      <c r="DC291" s="14">
        <f t="shared" si="388"/>
        <v>0</v>
      </c>
      <c r="DD291" s="14">
        <f t="shared" si="389"/>
        <v>0</v>
      </c>
      <c r="DE291" s="14">
        <f t="shared" si="390"/>
        <v>0</v>
      </c>
      <c r="DF291" s="14">
        <f t="shared" si="391"/>
        <v>0</v>
      </c>
      <c r="DG291" s="14">
        <f t="shared" si="392"/>
        <v>0</v>
      </c>
      <c r="DI291" s="56">
        <f t="shared" si="393"/>
        <v>0</v>
      </c>
      <c r="DJ291" s="14">
        <f>Szilv($CY$2,Eredmény!$H$3,CZ291)</f>
        <v>0</v>
      </c>
      <c r="DK291" s="14">
        <f t="shared" si="394"/>
        <v>0</v>
      </c>
      <c r="DL291" s="14">
        <f t="shared" si="395"/>
        <v>0</v>
      </c>
      <c r="DO291" s="14">
        <f>IF($DN$2=Alapadat!$P291,Alapadat!$Q291,0)</f>
        <v>0</v>
      </c>
      <c r="DP291" s="14">
        <f>IF($DN$2=Alapadat!$P291,Alapadat!$R291,0)</f>
        <v>0</v>
      </c>
      <c r="DQ291" s="14">
        <f t="shared" si="396"/>
        <v>0</v>
      </c>
      <c r="DR291" s="14">
        <f t="shared" si="397"/>
        <v>0</v>
      </c>
      <c r="DS291" s="14">
        <f t="shared" si="398"/>
        <v>0</v>
      </c>
      <c r="DT291" s="14">
        <f t="shared" si="399"/>
        <v>0</v>
      </c>
      <c r="DU291" s="14">
        <f t="shared" si="400"/>
        <v>0</v>
      </c>
      <c r="DV291" s="14">
        <f t="shared" si="401"/>
        <v>0</v>
      </c>
      <c r="DX291" s="56">
        <f t="shared" si="402"/>
        <v>0</v>
      </c>
      <c r="DY291" s="14">
        <f>Szilv($DN$2,Eredmény!$H$3,DO291)</f>
        <v>0</v>
      </c>
      <c r="DZ291" s="14">
        <f t="shared" si="403"/>
        <v>0</v>
      </c>
      <c r="EA291" s="14">
        <f t="shared" si="404"/>
        <v>0</v>
      </c>
    </row>
    <row r="292" spans="2:131">
      <c r="B292" s="14">
        <f>IF($A$2=Alapadat!$P292,Alapadat!$Q292,0)</f>
        <v>0</v>
      </c>
      <c r="C292" s="14">
        <f>IF($A$2=Alapadat!$P292,Alapadat!$R292,0)</f>
        <v>0</v>
      </c>
      <c r="D292" s="14">
        <f t="shared" si="325"/>
        <v>0</v>
      </c>
      <c r="E292" s="14">
        <f t="shared" si="326"/>
        <v>0</v>
      </c>
      <c r="F292" s="14">
        <f t="shared" si="327"/>
        <v>0</v>
      </c>
      <c r="G292" s="14">
        <f t="shared" si="328"/>
        <v>0</v>
      </c>
      <c r="H292" s="14">
        <f t="shared" si="329"/>
        <v>0</v>
      </c>
      <c r="I292" s="14">
        <f t="shared" si="330"/>
        <v>0</v>
      </c>
      <c r="L292" s="56">
        <f t="shared" si="331"/>
        <v>0</v>
      </c>
      <c r="M292" s="14">
        <f>Szilv($A$2,Eredmény!$H$3,B292)</f>
        <v>0</v>
      </c>
      <c r="N292" s="14">
        <f t="shared" si="332"/>
        <v>0</v>
      </c>
      <c r="O292" s="14">
        <f t="shared" si="333"/>
        <v>0</v>
      </c>
      <c r="Q292" s="14">
        <f>IF($P$2=Alapadat!$P292,Alapadat!$Q292,0)</f>
        <v>0</v>
      </c>
      <c r="R292" s="14">
        <f>IF($P$2=Alapadat!$P292,Alapadat!$R292,0)</f>
        <v>0</v>
      </c>
      <c r="S292" s="14">
        <f t="shared" si="334"/>
        <v>0</v>
      </c>
      <c r="T292" s="14">
        <f t="shared" si="335"/>
        <v>0</v>
      </c>
      <c r="U292" s="14">
        <f t="shared" si="336"/>
        <v>0</v>
      </c>
      <c r="V292" s="14">
        <f t="shared" si="337"/>
        <v>0</v>
      </c>
      <c r="W292" s="14">
        <f t="shared" si="338"/>
        <v>0</v>
      </c>
      <c r="X292" s="14">
        <f t="shared" si="339"/>
        <v>0</v>
      </c>
      <c r="Z292" s="56">
        <f t="shared" si="405"/>
        <v>0</v>
      </c>
      <c r="AA292" s="14">
        <f>Szilv($P$2,Eredmény!$H$3,Q292)</f>
        <v>0</v>
      </c>
      <c r="AB292" s="14">
        <f t="shared" si="340"/>
        <v>0</v>
      </c>
      <c r="AC292" s="14">
        <f t="shared" si="341"/>
        <v>0</v>
      </c>
      <c r="AE292" s="14">
        <f>IF($AD$2=Alapadat!$P292,Alapadat!$Q292,0)</f>
        <v>0</v>
      </c>
      <c r="AF292" s="14">
        <f>IF($AD$2=Alapadat!$P292,Alapadat!$R292,0)</f>
        <v>0</v>
      </c>
      <c r="AG292" s="14">
        <f t="shared" si="342"/>
        <v>0</v>
      </c>
      <c r="AH292" s="14">
        <f t="shared" si="343"/>
        <v>0</v>
      </c>
      <c r="AI292" s="14">
        <f t="shared" si="344"/>
        <v>0</v>
      </c>
      <c r="AJ292" s="14">
        <f t="shared" si="345"/>
        <v>0</v>
      </c>
      <c r="AK292" s="14">
        <f t="shared" si="346"/>
        <v>0</v>
      </c>
      <c r="AL292" s="14">
        <f t="shared" si="347"/>
        <v>0</v>
      </c>
      <c r="AN292" s="56">
        <f t="shared" si="348"/>
        <v>0</v>
      </c>
      <c r="AO292" s="14">
        <f>Szilv($AD$2,Eredmény!$H$3,AE292)</f>
        <v>0</v>
      </c>
      <c r="AP292" s="14">
        <f t="shared" si="349"/>
        <v>0</v>
      </c>
      <c r="AQ292" s="14">
        <f t="shared" si="350"/>
        <v>0</v>
      </c>
      <c r="AS292" s="14">
        <f>IF($AR$2=Alapadat!$P292,Alapadat!$Q292,0)</f>
        <v>0</v>
      </c>
      <c r="AT292" s="14">
        <f>IF($AR$2=Alapadat!$P292,Alapadat!$R292,0)</f>
        <v>0</v>
      </c>
      <c r="AU292" s="14">
        <f t="shared" si="351"/>
        <v>0</v>
      </c>
      <c r="AV292" s="14">
        <f t="shared" si="352"/>
        <v>0</v>
      </c>
      <c r="AW292" s="14">
        <f t="shared" si="353"/>
        <v>0</v>
      </c>
      <c r="AX292" s="14">
        <f t="shared" si="354"/>
        <v>0</v>
      </c>
      <c r="AY292" s="14">
        <f t="shared" si="355"/>
        <v>0</v>
      </c>
      <c r="AZ292" s="14">
        <f t="shared" si="356"/>
        <v>0</v>
      </c>
      <c r="BB292" s="56">
        <f t="shared" si="357"/>
        <v>0</v>
      </c>
      <c r="BC292" s="14">
        <f>Szilv($AR$2,Eredmény!$H$3,AS292)</f>
        <v>0</v>
      </c>
      <c r="BD292" s="14">
        <f t="shared" si="358"/>
        <v>0</v>
      </c>
      <c r="BE292" s="14">
        <f t="shared" si="359"/>
        <v>0</v>
      </c>
      <c r="BG292" s="14">
        <f>IF($BF$2=Alapadat!$P292,Alapadat!$Q292,0)</f>
        <v>0</v>
      </c>
      <c r="BH292" s="14">
        <f>IF($BF$2=Alapadat!$P292,Alapadat!$R292,0)</f>
        <v>0</v>
      </c>
      <c r="BI292" s="14">
        <f t="shared" si="360"/>
        <v>0</v>
      </c>
      <c r="BJ292" s="14">
        <f t="shared" si="361"/>
        <v>0</v>
      </c>
      <c r="BK292" s="14">
        <f t="shared" si="362"/>
        <v>0</v>
      </c>
      <c r="BL292" s="14">
        <f t="shared" si="363"/>
        <v>0</v>
      </c>
      <c r="BM292" s="14">
        <f t="shared" si="364"/>
        <v>0</v>
      </c>
      <c r="BN292" s="14">
        <f t="shared" si="365"/>
        <v>0</v>
      </c>
      <c r="BP292" s="56">
        <f t="shared" si="366"/>
        <v>0</v>
      </c>
      <c r="BQ292" s="14">
        <f>Szilv($BF$2,Eredmény!$H$3,BG292)</f>
        <v>0</v>
      </c>
      <c r="BR292" s="14">
        <f t="shared" si="367"/>
        <v>0</v>
      </c>
      <c r="BS292" s="14">
        <f t="shared" si="368"/>
        <v>0</v>
      </c>
      <c r="BV292" s="14">
        <f>IF($BU$2=Alapadat!$P292,Alapadat!$Q292,0)</f>
        <v>0</v>
      </c>
      <c r="BW292" s="14">
        <f>IF($BU$2=Alapadat!$P292,Alapadat!$R292,0)</f>
        <v>0</v>
      </c>
      <c r="BX292" s="14">
        <f t="shared" si="369"/>
        <v>0</v>
      </c>
      <c r="BY292" s="14">
        <f t="shared" si="370"/>
        <v>0</v>
      </c>
      <c r="BZ292" s="14">
        <f t="shared" si="371"/>
        <v>0</v>
      </c>
      <c r="CA292" s="14">
        <f t="shared" si="372"/>
        <v>0</v>
      </c>
      <c r="CB292" s="14">
        <f t="shared" si="373"/>
        <v>0</v>
      </c>
      <c r="CC292" s="14">
        <f t="shared" si="374"/>
        <v>0</v>
      </c>
      <c r="CE292" s="56">
        <f t="shared" si="375"/>
        <v>0</v>
      </c>
      <c r="CF292" s="14">
        <f>Szilv($BU$2,Eredmény!$H$3,BV292)</f>
        <v>0</v>
      </c>
      <c r="CG292" s="14">
        <f t="shared" si="376"/>
        <v>0</v>
      </c>
      <c r="CH292" s="14">
        <f t="shared" si="377"/>
        <v>0</v>
      </c>
      <c r="CK292" s="14">
        <f>IF($CJ$2=Alapadat!$P292,Alapadat!$Q292,0)</f>
        <v>0</v>
      </c>
      <c r="CL292" s="14">
        <f>IF($CJ$2=Alapadat!$P292,Alapadat!$R292,0)</f>
        <v>0</v>
      </c>
      <c r="CM292" s="14">
        <f t="shared" si="378"/>
        <v>0</v>
      </c>
      <c r="CN292" s="14">
        <f t="shared" si="379"/>
        <v>0</v>
      </c>
      <c r="CO292" s="14">
        <f t="shared" si="380"/>
        <v>0</v>
      </c>
      <c r="CP292" s="14">
        <f t="shared" si="381"/>
        <v>0</v>
      </c>
      <c r="CQ292" s="14">
        <f t="shared" si="382"/>
        <v>0</v>
      </c>
      <c r="CR292" s="14">
        <f t="shared" si="383"/>
        <v>0</v>
      </c>
      <c r="CT292" s="56">
        <f t="shared" si="384"/>
        <v>0</v>
      </c>
      <c r="CU292" s="14">
        <f>Szilv($CJ$2,Eredmény!$H$3,CK292)</f>
        <v>0</v>
      </c>
      <c r="CV292" s="14">
        <f t="shared" si="385"/>
        <v>0</v>
      </c>
      <c r="CW292" s="14">
        <f t="shared" si="386"/>
        <v>0</v>
      </c>
      <c r="CZ292" s="14">
        <f>IF($CY$2=Alapadat!$P292,Alapadat!$Q292,0)</f>
        <v>0</v>
      </c>
      <c r="DA292" s="14">
        <f>IF($CY$2=Alapadat!$P292,Alapadat!$R292,0)</f>
        <v>0</v>
      </c>
      <c r="DB292" s="14">
        <f t="shared" si="387"/>
        <v>0</v>
      </c>
      <c r="DC292" s="14">
        <f t="shared" si="388"/>
        <v>0</v>
      </c>
      <c r="DD292" s="14">
        <f t="shared" si="389"/>
        <v>0</v>
      </c>
      <c r="DE292" s="14">
        <f t="shared" si="390"/>
        <v>0</v>
      </c>
      <c r="DF292" s="14">
        <f t="shared" si="391"/>
        <v>0</v>
      </c>
      <c r="DG292" s="14">
        <f t="shared" si="392"/>
        <v>0</v>
      </c>
      <c r="DI292" s="56">
        <f t="shared" si="393"/>
        <v>0</v>
      </c>
      <c r="DJ292" s="14">
        <f>Szilv($CY$2,Eredmény!$H$3,CZ292)</f>
        <v>0</v>
      </c>
      <c r="DK292" s="14">
        <f t="shared" si="394"/>
        <v>0</v>
      </c>
      <c r="DL292" s="14">
        <f t="shared" si="395"/>
        <v>0</v>
      </c>
      <c r="DO292" s="14">
        <f>IF($DN$2=Alapadat!$P292,Alapadat!$Q292,0)</f>
        <v>0</v>
      </c>
      <c r="DP292" s="14">
        <f>IF($DN$2=Alapadat!$P292,Alapadat!$R292,0)</f>
        <v>0</v>
      </c>
      <c r="DQ292" s="14">
        <f t="shared" si="396"/>
        <v>0</v>
      </c>
      <c r="DR292" s="14">
        <f t="shared" si="397"/>
        <v>0</v>
      </c>
      <c r="DS292" s="14">
        <f t="shared" si="398"/>
        <v>0</v>
      </c>
      <c r="DT292" s="14">
        <f t="shared" si="399"/>
        <v>0</v>
      </c>
      <c r="DU292" s="14">
        <f t="shared" si="400"/>
        <v>0</v>
      </c>
      <c r="DV292" s="14">
        <f t="shared" si="401"/>
        <v>0</v>
      </c>
      <c r="DX292" s="56">
        <f t="shared" si="402"/>
        <v>0</v>
      </c>
      <c r="DY292" s="14">
        <f>Szilv($DN$2,Eredmény!$H$3,DO292)</f>
        <v>0</v>
      </c>
      <c r="DZ292" s="14">
        <f t="shared" si="403"/>
        <v>0</v>
      </c>
      <c r="EA292" s="14">
        <f t="shared" si="404"/>
        <v>0</v>
      </c>
    </row>
    <row r="293" spans="2:131">
      <c r="B293" s="14">
        <f>IF($A$2=Alapadat!$P293,Alapadat!$Q293,0)</f>
        <v>0</v>
      </c>
      <c r="C293" s="14">
        <f>IF($A$2=Alapadat!$P293,Alapadat!$R293,0)</f>
        <v>0</v>
      </c>
      <c r="D293" s="14">
        <f t="shared" si="325"/>
        <v>0</v>
      </c>
      <c r="E293" s="14">
        <f t="shared" si="326"/>
        <v>0</v>
      </c>
      <c r="F293" s="14">
        <f t="shared" si="327"/>
        <v>0</v>
      </c>
      <c r="G293" s="14">
        <f t="shared" si="328"/>
        <v>0</v>
      </c>
      <c r="H293" s="14">
        <f t="shared" si="329"/>
        <v>0</v>
      </c>
      <c r="I293" s="14">
        <f t="shared" si="330"/>
        <v>0</v>
      </c>
      <c r="L293" s="56">
        <f t="shared" si="331"/>
        <v>0</v>
      </c>
      <c r="M293" s="14">
        <f>Szilv($A$2,Eredmény!$H$3,B293)</f>
        <v>0</v>
      </c>
      <c r="N293" s="14">
        <f t="shared" si="332"/>
        <v>0</v>
      </c>
      <c r="O293" s="14">
        <f t="shared" si="333"/>
        <v>0</v>
      </c>
      <c r="Q293" s="14">
        <f>IF($P$2=Alapadat!$P293,Alapadat!$Q293,0)</f>
        <v>0</v>
      </c>
      <c r="R293" s="14">
        <f>IF($P$2=Alapadat!$P293,Alapadat!$R293,0)</f>
        <v>0</v>
      </c>
      <c r="S293" s="14">
        <f t="shared" si="334"/>
        <v>0</v>
      </c>
      <c r="T293" s="14">
        <f t="shared" si="335"/>
        <v>0</v>
      </c>
      <c r="U293" s="14">
        <f t="shared" si="336"/>
        <v>0</v>
      </c>
      <c r="V293" s="14">
        <f t="shared" si="337"/>
        <v>0</v>
      </c>
      <c r="W293" s="14">
        <f t="shared" si="338"/>
        <v>0</v>
      </c>
      <c r="X293" s="14">
        <f t="shared" si="339"/>
        <v>0</v>
      </c>
      <c r="Z293" s="56">
        <f t="shared" si="405"/>
        <v>0</v>
      </c>
      <c r="AA293" s="14">
        <f>Szilv($P$2,Eredmény!$H$3,Q293)</f>
        <v>0</v>
      </c>
      <c r="AB293" s="14">
        <f t="shared" si="340"/>
        <v>0</v>
      </c>
      <c r="AC293" s="14">
        <f t="shared" si="341"/>
        <v>0</v>
      </c>
      <c r="AE293" s="14">
        <f>IF($AD$2=Alapadat!$P293,Alapadat!$Q293,0)</f>
        <v>0</v>
      </c>
      <c r="AF293" s="14">
        <f>IF($AD$2=Alapadat!$P293,Alapadat!$R293,0)</f>
        <v>0</v>
      </c>
      <c r="AG293" s="14">
        <f t="shared" si="342"/>
        <v>0</v>
      </c>
      <c r="AH293" s="14">
        <f t="shared" si="343"/>
        <v>0</v>
      </c>
      <c r="AI293" s="14">
        <f t="shared" si="344"/>
        <v>0</v>
      </c>
      <c r="AJ293" s="14">
        <f t="shared" si="345"/>
        <v>0</v>
      </c>
      <c r="AK293" s="14">
        <f t="shared" si="346"/>
        <v>0</v>
      </c>
      <c r="AL293" s="14">
        <f t="shared" si="347"/>
        <v>0</v>
      </c>
      <c r="AN293" s="56">
        <f t="shared" si="348"/>
        <v>0</v>
      </c>
      <c r="AO293" s="14">
        <f>Szilv($AD$2,Eredmény!$H$3,AE293)</f>
        <v>0</v>
      </c>
      <c r="AP293" s="14">
        <f t="shared" si="349"/>
        <v>0</v>
      </c>
      <c r="AQ293" s="14">
        <f t="shared" si="350"/>
        <v>0</v>
      </c>
      <c r="AS293" s="14">
        <f>IF($AR$2=Alapadat!$P293,Alapadat!$Q293,0)</f>
        <v>0</v>
      </c>
      <c r="AT293" s="14">
        <f>IF($AR$2=Alapadat!$P293,Alapadat!$R293,0)</f>
        <v>0</v>
      </c>
      <c r="AU293" s="14">
        <f t="shared" si="351"/>
        <v>0</v>
      </c>
      <c r="AV293" s="14">
        <f t="shared" si="352"/>
        <v>0</v>
      </c>
      <c r="AW293" s="14">
        <f t="shared" si="353"/>
        <v>0</v>
      </c>
      <c r="AX293" s="14">
        <f t="shared" si="354"/>
        <v>0</v>
      </c>
      <c r="AY293" s="14">
        <f t="shared" si="355"/>
        <v>0</v>
      </c>
      <c r="AZ293" s="14">
        <f t="shared" si="356"/>
        <v>0</v>
      </c>
      <c r="BB293" s="56">
        <f t="shared" si="357"/>
        <v>0</v>
      </c>
      <c r="BC293" s="14">
        <f>Szilv($AR$2,Eredmény!$H$3,AS293)</f>
        <v>0</v>
      </c>
      <c r="BD293" s="14">
        <f t="shared" si="358"/>
        <v>0</v>
      </c>
      <c r="BE293" s="14">
        <f t="shared" si="359"/>
        <v>0</v>
      </c>
      <c r="BG293" s="14">
        <f>IF($BF$2=Alapadat!$P293,Alapadat!$Q293,0)</f>
        <v>0</v>
      </c>
      <c r="BH293" s="14">
        <f>IF($BF$2=Alapadat!$P293,Alapadat!$R293,0)</f>
        <v>0</v>
      </c>
      <c r="BI293" s="14">
        <f t="shared" si="360"/>
        <v>0</v>
      </c>
      <c r="BJ293" s="14">
        <f t="shared" si="361"/>
        <v>0</v>
      </c>
      <c r="BK293" s="14">
        <f t="shared" si="362"/>
        <v>0</v>
      </c>
      <c r="BL293" s="14">
        <f t="shared" si="363"/>
        <v>0</v>
      </c>
      <c r="BM293" s="14">
        <f t="shared" si="364"/>
        <v>0</v>
      </c>
      <c r="BN293" s="14">
        <f t="shared" si="365"/>
        <v>0</v>
      </c>
      <c r="BP293" s="56">
        <f t="shared" si="366"/>
        <v>0</v>
      </c>
      <c r="BQ293" s="14">
        <f>Szilv($BF$2,Eredmény!$H$3,BG293)</f>
        <v>0</v>
      </c>
      <c r="BR293" s="14">
        <f t="shared" si="367"/>
        <v>0</v>
      </c>
      <c r="BS293" s="14">
        <f t="shared" si="368"/>
        <v>0</v>
      </c>
      <c r="BV293" s="14">
        <f>IF($BU$2=Alapadat!$P293,Alapadat!$Q293,0)</f>
        <v>0</v>
      </c>
      <c r="BW293" s="14">
        <f>IF($BU$2=Alapadat!$P293,Alapadat!$R293,0)</f>
        <v>0</v>
      </c>
      <c r="BX293" s="14">
        <f t="shared" si="369"/>
        <v>0</v>
      </c>
      <c r="BY293" s="14">
        <f t="shared" si="370"/>
        <v>0</v>
      </c>
      <c r="BZ293" s="14">
        <f t="shared" si="371"/>
        <v>0</v>
      </c>
      <c r="CA293" s="14">
        <f t="shared" si="372"/>
        <v>0</v>
      </c>
      <c r="CB293" s="14">
        <f t="shared" si="373"/>
        <v>0</v>
      </c>
      <c r="CC293" s="14">
        <f t="shared" si="374"/>
        <v>0</v>
      </c>
      <c r="CE293" s="56">
        <f t="shared" si="375"/>
        <v>0</v>
      </c>
      <c r="CF293" s="14">
        <f>Szilv($BU$2,Eredmény!$H$3,BV293)</f>
        <v>0</v>
      </c>
      <c r="CG293" s="14">
        <f t="shared" si="376"/>
        <v>0</v>
      </c>
      <c r="CH293" s="14">
        <f t="shared" si="377"/>
        <v>0</v>
      </c>
      <c r="CK293" s="14">
        <f>IF($CJ$2=Alapadat!$P293,Alapadat!$Q293,0)</f>
        <v>0</v>
      </c>
      <c r="CL293" s="14">
        <f>IF($CJ$2=Alapadat!$P293,Alapadat!$R293,0)</f>
        <v>0</v>
      </c>
      <c r="CM293" s="14">
        <f t="shared" si="378"/>
        <v>0</v>
      </c>
      <c r="CN293" s="14">
        <f t="shared" si="379"/>
        <v>0</v>
      </c>
      <c r="CO293" s="14">
        <f t="shared" si="380"/>
        <v>0</v>
      </c>
      <c r="CP293" s="14">
        <f t="shared" si="381"/>
        <v>0</v>
      </c>
      <c r="CQ293" s="14">
        <f t="shared" si="382"/>
        <v>0</v>
      </c>
      <c r="CR293" s="14">
        <f t="shared" si="383"/>
        <v>0</v>
      </c>
      <c r="CT293" s="56">
        <f t="shared" si="384"/>
        <v>0</v>
      </c>
      <c r="CU293" s="14">
        <f>Szilv($CJ$2,Eredmény!$H$3,CK293)</f>
        <v>0</v>
      </c>
      <c r="CV293" s="14">
        <f t="shared" si="385"/>
        <v>0</v>
      </c>
      <c r="CW293" s="14">
        <f t="shared" si="386"/>
        <v>0</v>
      </c>
      <c r="CZ293" s="14">
        <f>IF($CY$2=Alapadat!$P293,Alapadat!$Q293,0)</f>
        <v>0</v>
      </c>
      <c r="DA293" s="14">
        <f>IF($CY$2=Alapadat!$P293,Alapadat!$R293,0)</f>
        <v>0</v>
      </c>
      <c r="DB293" s="14">
        <f t="shared" si="387"/>
        <v>0</v>
      </c>
      <c r="DC293" s="14">
        <f t="shared" si="388"/>
        <v>0</v>
      </c>
      <c r="DD293" s="14">
        <f t="shared" si="389"/>
        <v>0</v>
      </c>
      <c r="DE293" s="14">
        <f t="shared" si="390"/>
        <v>0</v>
      </c>
      <c r="DF293" s="14">
        <f t="shared" si="391"/>
        <v>0</v>
      </c>
      <c r="DG293" s="14">
        <f t="shared" si="392"/>
        <v>0</v>
      </c>
      <c r="DI293" s="56">
        <f t="shared" si="393"/>
        <v>0</v>
      </c>
      <c r="DJ293" s="14">
        <f>Szilv($CY$2,Eredmény!$H$3,CZ293)</f>
        <v>0</v>
      </c>
      <c r="DK293" s="14">
        <f t="shared" si="394"/>
        <v>0</v>
      </c>
      <c r="DL293" s="14">
        <f t="shared" si="395"/>
        <v>0</v>
      </c>
      <c r="DO293" s="14">
        <f>IF($DN$2=Alapadat!$P293,Alapadat!$Q293,0)</f>
        <v>0</v>
      </c>
      <c r="DP293" s="14">
        <f>IF($DN$2=Alapadat!$P293,Alapadat!$R293,0)</f>
        <v>0</v>
      </c>
      <c r="DQ293" s="14">
        <f t="shared" si="396"/>
        <v>0</v>
      </c>
      <c r="DR293" s="14">
        <f t="shared" si="397"/>
        <v>0</v>
      </c>
      <c r="DS293" s="14">
        <f t="shared" si="398"/>
        <v>0</v>
      </c>
      <c r="DT293" s="14">
        <f t="shared" si="399"/>
        <v>0</v>
      </c>
      <c r="DU293" s="14">
        <f t="shared" si="400"/>
        <v>0</v>
      </c>
      <c r="DV293" s="14">
        <f t="shared" si="401"/>
        <v>0</v>
      </c>
      <c r="DX293" s="56">
        <f t="shared" si="402"/>
        <v>0</v>
      </c>
      <c r="DY293" s="14">
        <f>Szilv($DN$2,Eredmény!$H$3,DO293)</f>
        <v>0</v>
      </c>
      <c r="DZ293" s="14">
        <f t="shared" si="403"/>
        <v>0</v>
      </c>
      <c r="EA293" s="14">
        <f t="shared" si="404"/>
        <v>0</v>
      </c>
    </row>
    <row r="294" spans="2:131">
      <c r="B294" s="14">
        <f>IF($A$2=Alapadat!$P294,Alapadat!$Q294,0)</f>
        <v>0</v>
      </c>
      <c r="C294" s="14">
        <f>IF($A$2=Alapadat!$P294,Alapadat!$R294,0)</f>
        <v>0</v>
      </c>
      <c r="D294" s="14">
        <f t="shared" si="325"/>
        <v>0</v>
      </c>
      <c r="E294" s="14">
        <f t="shared" si="326"/>
        <v>0</v>
      </c>
      <c r="F294" s="14">
        <f t="shared" si="327"/>
        <v>0</v>
      </c>
      <c r="G294" s="14">
        <f t="shared" si="328"/>
        <v>0</v>
      </c>
      <c r="H294" s="14">
        <f t="shared" si="329"/>
        <v>0</v>
      </c>
      <c r="I294" s="14">
        <f t="shared" si="330"/>
        <v>0</v>
      </c>
      <c r="L294" s="56">
        <f t="shared" si="331"/>
        <v>0</v>
      </c>
      <c r="M294" s="14">
        <f>Szilv($A$2,Eredmény!$H$3,B294)</f>
        <v>0</v>
      </c>
      <c r="N294" s="14">
        <f t="shared" si="332"/>
        <v>0</v>
      </c>
      <c r="O294" s="14">
        <f t="shared" si="333"/>
        <v>0</v>
      </c>
      <c r="Q294" s="14">
        <f>IF($P$2=Alapadat!$P294,Alapadat!$Q294,0)</f>
        <v>0</v>
      </c>
      <c r="R294" s="14">
        <f>IF($P$2=Alapadat!$P294,Alapadat!$R294,0)</f>
        <v>0</v>
      </c>
      <c r="S294" s="14">
        <f t="shared" si="334"/>
        <v>0</v>
      </c>
      <c r="T294" s="14">
        <f t="shared" si="335"/>
        <v>0</v>
      </c>
      <c r="U294" s="14">
        <f t="shared" si="336"/>
        <v>0</v>
      </c>
      <c r="V294" s="14">
        <f t="shared" si="337"/>
        <v>0</v>
      </c>
      <c r="W294" s="14">
        <f t="shared" si="338"/>
        <v>0</v>
      </c>
      <c r="X294" s="14">
        <f t="shared" si="339"/>
        <v>0</v>
      </c>
      <c r="Z294" s="56">
        <f t="shared" si="405"/>
        <v>0</v>
      </c>
      <c r="AA294" s="14">
        <f>Szilv($P$2,Eredmény!$H$3,Q294)</f>
        <v>0</v>
      </c>
      <c r="AB294" s="14">
        <f t="shared" si="340"/>
        <v>0</v>
      </c>
      <c r="AC294" s="14">
        <f t="shared" si="341"/>
        <v>0</v>
      </c>
      <c r="AE294" s="14">
        <f>IF($AD$2=Alapadat!$P294,Alapadat!$Q294,0)</f>
        <v>0</v>
      </c>
      <c r="AF294" s="14">
        <f>IF($AD$2=Alapadat!$P294,Alapadat!$R294,0)</f>
        <v>0</v>
      </c>
      <c r="AG294" s="14">
        <f t="shared" si="342"/>
        <v>0</v>
      </c>
      <c r="AH294" s="14">
        <f t="shared" si="343"/>
        <v>0</v>
      </c>
      <c r="AI294" s="14">
        <f t="shared" si="344"/>
        <v>0</v>
      </c>
      <c r="AJ294" s="14">
        <f t="shared" si="345"/>
        <v>0</v>
      </c>
      <c r="AK294" s="14">
        <f t="shared" si="346"/>
        <v>0</v>
      </c>
      <c r="AL294" s="14">
        <f t="shared" si="347"/>
        <v>0</v>
      </c>
      <c r="AN294" s="56">
        <f t="shared" si="348"/>
        <v>0</v>
      </c>
      <c r="AO294" s="14">
        <f>Szilv($AD$2,Eredmény!$H$3,AE294)</f>
        <v>0</v>
      </c>
      <c r="AP294" s="14">
        <f t="shared" si="349"/>
        <v>0</v>
      </c>
      <c r="AQ294" s="14">
        <f t="shared" si="350"/>
        <v>0</v>
      </c>
      <c r="AS294" s="14">
        <f>IF($AR$2=Alapadat!$P294,Alapadat!$Q294,0)</f>
        <v>0</v>
      </c>
      <c r="AT294" s="14">
        <f>IF($AR$2=Alapadat!$P294,Alapadat!$R294,0)</f>
        <v>0</v>
      </c>
      <c r="AU294" s="14">
        <f t="shared" si="351"/>
        <v>0</v>
      </c>
      <c r="AV294" s="14">
        <f t="shared" si="352"/>
        <v>0</v>
      </c>
      <c r="AW294" s="14">
        <f t="shared" si="353"/>
        <v>0</v>
      </c>
      <c r="AX294" s="14">
        <f t="shared" si="354"/>
        <v>0</v>
      </c>
      <c r="AY294" s="14">
        <f t="shared" si="355"/>
        <v>0</v>
      </c>
      <c r="AZ294" s="14">
        <f t="shared" si="356"/>
        <v>0</v>
      </c>
      <c r="BB294" s="56">
        <f t="shared" si="357"/>
        <v>0</v>
      </c>
      <c r="BC294" s="14">
        <f>Szilv($AR$2,Eredmény!$H$3,AS294)</f>
        <v>0</v>
      </c>
      <c r="BD294" s="14">
        <f t="shared" si="358"/>
        <v>0</v>
      </c>
      <c r="BE294" s="14">
        <f t="shared" si="359"/>
        <v>0</v>
      </c>
      <c r="BG294" s="14">
        <f>IF($BF$2=Alapadat!$P294,Alapadat!$Q294,0)</f>
        <v>0</v>
      </c>
      <c r="BH294" s="14">
        <f>IF($BF$2=Alapadat!$P294,Alapadat!$R294,0)</f>
        <v>0</v>
      </c>
      <c r="BI294" s="14">
        <f t="shared" si="360"/>
        <v>0</v>
      </c>
      <c r="BJ294" s="14">
        <f t="shared" si="361"/>
        <v>0</v>
      </c>
      <c r="BK294" s="14">
        <f t="shared" si="362"/>
        <v>0</v>
      </c>
      <c r="BL294" s="14">
        <f t="shared" si="363"/>
        <v>0</v>
      </c>
      <c r="BM294" s="14">
        <f t="shared" si="364"/>
        <v>0</v>
      </c>
      <c r="BN294" s="14">
        <f t="shared" si="365"/>
        <v>0</v>
      </c>
      <c r="BP294" s="56">
        <f t="shared" si="366"/>
        <v>0</v>
      </c>
      <c r="BQ294" s="14">
        <f>Szilv($BF$2,Eredmény!$H$3,BG294)</f>
        <v>0</v>
      </c>
      <c r="BR294" s="14">
        <f t="shared" si="367"/>
        <v>0</v>
      </c>
      <c r="BS294" s="14">
        <f t="shared" si="368"/>
        <v>0</v>
      </c>
      <c r="BV294" s="14">
        <f>IF($BU$2=Alapadat!$P294,Alapadat!$Q294,0)</f>
        <v>0</v>
      </c>
      <c r="BW294" s="14">
        <f>IF($BU$2=Alapadat!$P294,Alapadat!$R294,0)</f>
        <v>0</v>
      </c>
      <c r="BX294" s="14">
        <f t="shared" si="369"/>
        <v>0</v>
      </c>
      <c r="BY294" s="14">
        <f t="shared" si="370"/>
        <v>0</v>
      </c>
      <c r="BZ294" s="14">
        <f t="shared" si="371"/>
        <v>0</v>
      </c>
      <c r="CA294" s="14">
        <f t="shared" si="372"/>
        <v>0</v>
      </c>
      <c r="CB294" s="14">
        <f t="shared" si="373"/>
        <v>0</v>
      </c>
      <c r="CC294" s="14">
        <f t="shared" si="374"/>
        <v>0</v>
      </c>
      <c r="CE294" s="56">
        <f t="shared" si="375"/>
        <v>0</v>
      </c>
      <c r="CF294" s="14">
        <f>Szilv($BU$2,Eredmény!$H$3,BV294)</f>
        <v>0</v>
      </c>
      <c r="CG294" s="14">
        <f t="shared" si="376"/>
        <v>0</v>
      </c>
      <c r="CH294" s="14">
        <f t="shared" si="377"/>
        <v>0</v>
      </c>
      <c r="CK294" s="14">
        <f>IF($CJ$2=Alapadat!$P294,Alapadat!$Q294,0)</f>
        <v>0</v>
      </c>
      <c r="CL294" s="14">
        <f>IF($CJ$2=Alapadat!$P294,Alapadat!$R294,0)</f>
        <v>0</v>
      </c>
      <c r="CM294" s="14">
        <f t="shared" si="378"/>
        <v>0</v>
      </c>
      <c r="CN294" s="14">
        <f t="shared" si="379"/>
        <v>0</v>
      </c>
      <c r="CO294" s="14">
        <f t="shared" si="380"/>
        <v>0</v>
      </c>
      <c r="CP294" s="14">
        <f t="shared" si="381"/>
        <v>0</v>
      </c>
      <c r="CQ294" s="14">
        <f t="shared" si="382"/>
        <v>0</v>
      </c>
      <c r="CR294" s="14">
        <f t="shared" si="383"/>
        <v>0</v>
      </c>
      <c r="CT294" s="56">
        <f t="shared" si="384"/>
        <v>0</v>
      </c>
      <c r="CU294" s="14">
        <f>Szilv($CJ$2,Eredmény!$H$3,CK294)</f>
        <v>0</v>
      </c>
      <c r="CV294" s="14">
        <f t="shared" si="385"/>
        <v>0</v>
      </c>
      <c r="CW294" s="14">
        <f t="shared" si="386"/>
        <v>0</v>
      </c>
      <c r="CZ294" s="14">
        <f>IF($CY$2=Alapadat!$P294,Alapadat!$Q294,0)</f>
        <v>0</v>
      </c>
      <c r="DA294" s="14">
        <f>IF($CY$2=Alapadat!$P294,Alapadat!$R294,0)</f>
        <v>0</v>
      </c>
      <c r="DB294" s="14">
        <f t="shared" si="387"/>
        <v>0</v>
      </c>
      <c r="DC294" s="14">
        <f t="shared" si="388"/>
        <v>0</v>
      </c>
      <c r="DD294" s="14">
        <f t="shared" si="389"/>
        <v>0</v>
      </c>
      <c r="DE294" s="14">
        <f t="shared" si="390"/>
        <v>0</v>
      </c>
      <c r="DF294" s="14">
        <f t="shared" si="391"/>
        <v>0</v>
      </c>
      <c r="DG294" s="14">
        <f t="shared" si="392"/>
        <v>0</v>
      </c>
      <c r="DI294" s="56">
        <f t="shared" si="393"/>
        <v>0</v>
      </c>
      <c r="DJ294" s="14">
        <f>Szilv($CY$2,Eredmény!$H$3,CZ294)</f>
        <v>0</v>
      </c>
      <c r="DK294" s="14">
        <f t="shared" si="394"/>
        <v>0</v>
      </c>
      <c r="DL294" s="14">
        <f t="shared" si="395"/>
        <v>0</v>
      </c>
      <c r="DO294" s="14">
        <f>IF($DN$2=Alapadat!$P294,Alapadat!$Q294,0)</f>
        <v>0</v>
      </c>
      <c r="DP294" s="14">
        <f>IF($DN$2=Alapadat!$P294,Alapadat!$R294,0)</f>
        <v>0</v>
      </c>
      <c r="DQ294" s="14">
        <f t="shared" si="396"/>
        <v>0</v>
      </c>
      <c r="DR294" s="14">
        <f t="shared" si="397"/>
        <v>0</v>
      </c>
      <c r="DS294" s="14">
        <f t="shared" si="398"/>
        <v>0</v>
      </c>
      <c r="DT294" s="14">
        <f t="shared" si="399"/>
        <v>0</v>
      </c>
      <c r="DU294" s="14">
        <f t="shared" si="400"/>
        <v>0</v>
      </c>
      <c r="DV294" s="14">
        <f t="shared" si="401"/>
        <v>0</v>
      </c>
      <c r="DX294" s="56">
        <f t="shared" si="402"/>
        <v>0</v>
      </c>
      <c r="DY294" s="14">
        <f>Szilv($DN$2,Eredmény!$H$3,DO294)</f>
        <v>0</v>
      </c>
      <c r="DZ294" s="14">
        <f t="shared" si="403"/>
        <v>0</v>
      </c>
      <c r="EA294" s="14">
        <f t="shared" si="404"/>
        <v>0</v>
      </c>
    </row>
    <row r="295" spans="2:131">
      <c r="B295" s="14">
        <f>IF($A$2=Alapadat!$P295,Alapadat!$Q295,0)</f>
        <v>0</v>
      </c>
      <c r="C295" s="14">
        <f>IF($A$2=Alapadat!$P295,Alapadat!$R295,0)</f>
        <v>0</v>
      </c>
      <c r="D295" s="14">
        <f t="shared" si="325"/>
        <v>0</v>
      </c>
      <c r="E295" s="14">
        <f t="shared" si="326"/>
        <v>0</v>
      </c>
      <c r="F295" s="14">
        <f t="shared" si="327"/>
        <v>0</v>
      </c>
      <c r="G295" s="14">
        <f t="shared" si="328"/>
        <v>0</v>
      </c>
      <c r="H295" s="14">
        <f t="shared" si="329"/>
        <v>0</v>
      </c>
      <c r="I295" s="14">
        <f t="shared" si="330"/>
        <v>0</v>
      </c>
      <c r="L295" s="56">
        <f t="shared" si="331"/>
        <v>0</v>
      </c>
      <c r="M295" s="14">
        <f>Szilv($A$2,Eredmény!$H$3,B295)</f>
        <v>0</v>
      </c>
      <c r="N295" s="14">
        <f t="shared" si="332"/>
        <v>0</v>
      </c>
      <c r="O295" s="14">
        <f t="shared" si="333"/>
        <v>0</v>
      </c>
      <c r="Q295" s="14">
        <f>IF($P$2=Alapadat!$P295,Alapadat!$Q295,0)</f>
        <v>0</v>
      </c>
      <c r="R295" s="14">
        <f>IF($P$2=Alapadat!$P295,Alapadat!$R295,0)</f>
        <v>0</v>
      </c>
      <c r="S295" s="14">
        <f t="shared" si="334"/>
        <v>0</v>
      </c>
      <c r="T295" s="14">
        <f t="shared" si="335"/>
        <v>0</v>
      </c>
      <c r="U295" s="14">
        <f t="shared" si="336"/>
        <v>0</v>
      </c>
      <c r="V295" s="14">
        <f t="shared" si="337"/>
        <v>0</v>
      </c>
      <c r="W295" s="14">
        <f t="shared" si="338"/>
        <v>0</v>
      </c>
      <c r="X295" s="14">
        <f t="shared" si="339"/>
        <v>0</v>
      </c>
      <c r="Z295" s="56">
        <f t="shared" si="405"/>
        <v>0</v>
      </c>
      <c r="AA295" s="14">
        <f>Szilv($P$2,Eredmény!$H$3,Q295)</f>
        <v>0</v>
      </c>
      <c r="AB295" s="14">
        <f t="shared" si="340"/>
        <v>0</v>
      </c>
      <c r="AC295" s="14">
        <f t="shared" si="341"/>
        <v>0</v>
      </c>
      <c r="AE295" s="14">
        <f>IF($AD$2=Alapadat!$P295,Alapadat!$Q295,0)</f>
        <v>0</v>
      </c>
      <c r="AF295" s="14">
        <f>IF($AD$2=Alapadat!$P295,Alapadat!$R295,0)</f>
        <v>0</v>
      </c>
      <c r="AG295" s="14">
        <f t="shared" si="342"/>
        <v>0</v>
      </c>
      <c r="AH295" s="14">
        <f t="shared" si="343"/>
        <v>0</v>
      </c>
      <c r="AI295" s="14">
        <f t="shared" si="344"/>
        <v>0</v>
      </c>
      <c r="AJ295" s="14">
        <f t="shared" si="345"/>
        <v>0</v>
      </c>
      <c r="AK295" s="14">
        <f t="shared" si="346"/>
        <v>0</v>
      </c>
      <c r="AL295" s="14">
        <f t="shared" si="347"/>
        <v>0</v>
      </c>
      <c r="AN295" s="56">
        <f t="shared" si="348"/>
        <v>0</v>
      </c>
      <c r="AO295" s="14">
        <f>Szilv($AD$2,Eredmény!$H$3,AE295)</f>
        <v>0</v>
      </c>
      <c r="AP295" s="14">
        <f t="shared" si="349"/>
        <v>0</v>
      </c>
      <c r="AQ295" s="14">
        <f t="shared" si="350"/>
        <v>0</v>
      </c>
      <c r="AS295" s="14">
        <f>IF($AR$2=Alapadat!$P295,Alapadat!$Q295,0)</f>
        <v>0</v>
      </c>
      <c r="AT295" s="14">
        <f>IF($AR$2=Alapadat!$P295,Alapadat!$R295,0)</f>
        <v>0</v>
      </c>
      <c r="AU295" s="14">
        <f t="shared" si="351"/>
        <v>0</v>
      </c>
      <c r="AV295" s="14">
        <f t="shared" si="352"/>
        <v>0</v>
      </c>
      <c r="AW295" s="14">
        <f t="shared" si="353"/>
        <v>0</v>
      </c>
      <c r="AX295" s="14">
        <f t="shared" si="354"/>
        <v>0</v>
      </c>
      <c r="AY295" s="14">
        <f t="shared" si="355"/>
        <v>0</v>
      </c>
      <c r="AZ295" s="14">
        <f t="shared" si="356"/>
        <v>0</v>
      </c>
      <c r="BB295" s="56">
        <f t="shared" si="357"/>
        <v>0</v>
      </c>
      <c r="BC295" s="14">
        <f>Szilv($AR$2,Eredmény!$H$3,AS295)</f>
        <v>0</v>
      </c>
      <c r="BD295" s="14">
        <f t="shared" si="358"/>
        <v>0</v>
      </c>
      <c r="BE295" s="14">
        <f t="shared" si="359"/>
        <v>0</v>
      </c>
      <c r="BG295" s="14">
        <f>IF($BF$2=Alapadat!$P295,Alapadat!$Q295,0)</f>
        <v>0</v>
      </c>
      <c r="BH295" s="14">
        <f>IF($BF$2=Alapadat!$P295,Alapadat!$R295,0)</f>
        <v>0</v>
      </c>
      <c r="BI295" s="14">
        <f t="shared" si="360"/>
        <v>0</v>
      </c>
      <c r="BJ295" s="14">
        <f t="shared" si="361"/>
        <v>0</v>
      </c>
      <c r="BK295" s="14">
        <f t="shared" si="362"/>
        <v>0</v>
      </c>
      <c r="BL295" s="14">
        <f t="shared" si="363"/>
        <v>0</v>
      </c>
      <c r="BM295" s="14">
        <f t="shared" si="364"/>
        <v>0</v>
      </c>
      <c r="BN295" s="14">
        <f t="shared" si="365"/>
        <v>0</v>
      </c>
      <c r="BP295" s="56">
        <f t="shared" si="366"/>
        <v>0</v>
      </c>
      <c r="BQ295" s="14">
        <f>Szilv($BF$2,Eredmény!$H$3,BG295)</f>
        <v>0</v>
      </c>
      <c r="BR295" s="14">
        <f t="shared" si="367"/>
        <v>0</v>
      </c>
      <c r="BS295" s="14">
        <f t="shared" si="368"/>
        <v>0</v>
      </c>
      <c r="BV295" s="14">
        <f>IF($BU$2=Alapadat!$P295,Alapadat!$Q295,0)</f>
        <v>0</v>
      </c>
      <c r="BW295" s="14">
        <f>IF($BU$2=Alapadat!$P295,Alapadat!$R295,0)</f>
        <v>0</v>
      </c>
      <c r="BX295" s="14">
        <f t="shared" si="369"/>
        <v>0</v>
      </c>
      <c r="BY295" s="14">
        <f t="shared" si="370"/>
        <v>0</v>
      </c>
      <c r="BZ295" s="14">
        <f t="shared" si="371"/>
        <v>0</v>
      </c>
      <c r="CA295" s="14">
        <f t="shared" si="372"/>
        <v>0</v>
      </c>
      <c r="CB295" s="14">
        <f t="shared" si="373"/>
        <v>0</v>
      </c>
      <c r="CC295" s="14">
        <f t="shared" si="374"/>
        <v>0</v>
      </c>
      <c r="CE295" s="56">
        <f t="shared" si="375"/>
        <v>0</v>
      </c>
      <c r="CF295" s="14">
        <f>Szilv($BU$2,Eredmény!$H$3,BV295)</f>
        <v>0</v>
      </c>
      <c r="CG295" s="14">
        <f t="shared" si="376"/>
        <v>0</v>
      </c>
      <c r="CH295" s="14">
        <f t="shared" si="377"/>
        <v>0</v>
      </c>
      <c r="CK295" s="14">
        <f>IF($CJ$2=Alapadat!$P295,Alapadat!$Q295,0)</f>
        <v>0</v>
      </c>
      <c r="CL295" s="14">
        <f>IF($CJ$2=Alapadat!$P295,Alapadat!$R295,0)</f>
        <v>0</v>
      </c>
      <c r="CM295" s="14">
        <f t="shared" si="378"/>
        <v>0</v>
      </c>
      <c r="CN295" s="14">
        <f t="shared" si="379"/>
        <v>0</v>
      </c>
      <c r="CO295" s="14">
        <f t="shared" si="380"/>
        <v>0</v>
      </c>
      <c r="CP295" s="14">
        <f t="shared" si="381"/>
        <v>0</v>
      </c>
      <c r="CQ295" s="14">
        <f t="shared" si="382"/>
        <v>0</v>
      </c>
      <c r="CR295" s="14">
        <f t="shared" si="383"/>
        <v>0</v>
      </c>
      <c r="CT295" s="56">
        <f t="shared" si="384"/>
        <v>0</v>
      </c>
      <c r="CU295" s="14">
        <f>Szilv($CJ$2,Eredmény!$H$3,CK295)</f>
        <v>0</v>
      </c>
      <c r="CV295" s="14">
        <f t="shared" si="385"/>
        <v>0</v>
      </c>
      <c r="CW295" s="14">
        <f t="shared" si="386"/>
        <v>0</v>
      </c>
      <c r="CZ295" s="14">
        <f>IF($CY$2=Alapadat!$P295,Alapadat!$Q295,0)</f>
        <v>0</v>
      </c>
      <c r="DA295" s="14">
        <f>IF($CY$2=Alapadat!$P295,Alapadat!$R295,0)</f>
        <v>0</v>
      </c>
      <c r="DB295" s="14">
        <f t="shared" si="387"/>
        <v>0</v>
      </c>
      <c r="DC295" s="14">
        <f t="shared" si="388"/>
        <v>0</v>
      </c>
      <c r="DD295" s="14">
        <f t="shared" si="389"/>
        <v>0</v>
      </c>
      <c r="DE295" s="14">
        <f t="shared" si="390"/>
        <v>0</v>
      </c>
      <c r="DF295" s="14">
        <f t="shared" si="391"/>
        <v>0</v>
      </c>
      <c r="DG295" s="14">
        <f t="shared" si="392"/>
        <v>0</v>
      </c>
      <c r="DI295" s="56">
        <f t="shared" si="393"/>
        <v>0</v>
      </c>
      <c r="DJ295" s="14">
        <f>Szilv($CY$2,Eredmény!$H$3,CZ295)</f>
        <v>0</v>
      </c>
      <c r="DK295" s="14">
        <f t="shared" si="394"/>
        <v>0</v>
      </c>
      <c r="DL295" s="14">
        <f t="shared" si="395"/>
        <v>0</v>
      </c>
      <c r="DO295" s="14">
        <f>IF($DN$2=Alapadat!$P295,Alapadat!$Q295,0)</f>
        <v>0</v>
      </c>
      <c r="DP295" s="14">
        <f>IF($DN$2=Alapadat!$P295,Alapadat!$R295,0)</f>
        <v>0</v>
      </c>
      <c r="DQ295" s="14">
        <f t="shared" si="396"/>
        <v>0</v>
      </c>
      <c r="DR295" s="14">
        <f t="shared" si="397"/>
        <v>0</v>
      </c>
      <c r="DS295" s="14">
        <f t="shared" si="398"/>
        <v>0</v>
      </c>
      <c r="DT295" s="14">
        <f t="shared" si="399"/>
        <v>0</v>
      </c>
      <c r="DU295" s="14">
        <f t="shared" si="400"/>
        <v>0</v>
      </c>
      <c r="DV295" s="14">
        <f t="shared" si="401"/>
        <v>0</v>
      </c>
      <c r="DX295" s="56">
        <f t="shared" si="402"/>
        <v>0</v>
      </c>
      <c r="DY295" s="14">
        <f>Szilv($DN$2,Eredmény!$H$3,DO295)</f>
        <v>0</v>
      </c>
      <c r="DZ295" s="14">
        <f t="shared" si="403"/>
        <v>0</v>
      </c>
      <c r="EA295" s="14">
        <f t="shared" si="404"/>
        <v>0</v>
      </c>
    </row>
    <row r="296" spans="2:131">
      <c r="B296" s="14">
        <f>IF($A$2=Alapadat!$P296,Alapadat!$Q296,0)</f>
        <v>0</v>
      </c>
      <c r="C296" s="14">
        <f>IF($A$2=Alapadat!$P296,Alapadat!$R296,0)</f>
        <v>0</v>
      </c>
      <c r="D296" s="14">
        <f t="shared" si="325"/>
        <v>0</v>
      </c>
      <c r="E296" s="14">
        <f t="shared" si="326"/>
        <v>0</v>
      </c>
      <c r="F296" s="14">
        <f t="shared" si="327"/>
        <v>0</v>
      </c>
      <c r="G296" s="14">
        <f t="shared" si="328"/>
        <v>0</v>
      </c>
      <c r="H296" s="14">
        <f t="shared" si="329"/>
        <v>0</v>
      </c>
      <c r="I296" s="14">
        <f t="shared" si="330"/>
        <v>0</v>
      </c>
      <c r="L296" s="56">
        <f t="shared" si="331"/>
        <v>0</v>
      </c>
      <c r="M296" s="14">
        <f>Szilv($A$2,Eredmény!$H$3,B296)</f>
        <v>0</v>
      </c>
      <c r="N296" s="14">
        <f t="shared" si="332"/>
        <v>0</v>
      </c>
      <c r="O296" s="14">
        <f t="shared" si="333"/>
        <v>0</v>
      </c>
      <c r="Q296" s="14">
        <f>IF($P$2=Alapadat!$P296,Alapadat!$Q296,0)</f>
        <v>0</v>
      </c>
      <c r="R296" s="14">
        <f>IF($P$2=Alapadat!$P296,Alapadat!$R296,0)</f>
        <v>0</v>
      </c>
      <c r="S296" s="14">
        <f t="shared" si="334"/>
        <v>0</v>
      </c>
      <c r="T296" s="14">
        <f t="shared" si="335"/>
        <v>0</v>
      </c>
      <c r="U296" s="14">
        <f t="shared" si="336"/>
        <v>0</v>
      </c>
      <c r="V296" s="14">
        <f t="shared" si="337"/>
        <v>0</v>
      </c>
      <c r="W296" s="14">
        <f t="shared" si="338"/>
        <v>0</v>
      </c>
      <c r="X296" s="14">
        <f t="shared" si="339"/>
        <v>0</v>
      </c>
      <c r="Z296" s="56">
        <f t="shared" si="405"/>
        <v>0</v>
      </c>
      <c r="AA296" s="14">
        <f>Szilv($P$2,Eredmény!$H$3,Q296)</f>
        <v>0</v>
      </c>
      <c r="AB296" s="14">
        <f t="shared" si="340"/>
        <v>0</v>
      </c>
      <c r="AC296" s="14">
        <f t="shared" si="341"/>
        <v>0</v>
      </c>
      <c r="AE296" s="14">
        <f>IF($AD$2=Alapadat!$P296,Alapadat!$Q296,0)</f>
        <v>0</v>
      </c>
      <c r="AF296" s="14">
        <f>IF($AD$2=Alapadat!$P296,Alapadat!$R296,0)</f>
        <v>0</v>
      </c>
      <c r="AG296" s="14">
        <f t="shared" si="342"/>
        <v>0</v>
      </c>
      <c r="AH296" s="14">
        <f t="shared" si="343"/>
        <v>0</v>
      </c>
      <c r="AI296" s="14">
        <f t="shared" si="344"/>
        <v>0</v>
      </c>
      <c r="AJ296" s="14">
        <f t="shared" si="345"/>
        <v>0</v>
      </c>
      <c r="AK296" s="14">
        <f t="shared" si="346"/>
        <v>0</v>
      </c>
      <c r="AL296" s="14">
        <f t="shared" si="347"/>
        <v>0</v>
      </c>
      <c r="AN296" s="56">
        <f t="shared" si="348"/>
        <v>0</v>
      </c>
      <c r="AO296" s="14">
        <f>Szilv($AD$2,Eredmény!$H$3,AE296)</f>
        <v>0</v>
      </c>
      <c r="AP296" s="14">
        <f t="shared" si="349"/>
        <v>0</v>
      </c>
      <c r="AQ296" s="14">
        <f t="shared" si="350"/>
        <v>0</v>
      </c>
      <c r="AS296" s="14">
        <f>IF($AR$2=Alapadat!$P296,Alapadat!$Q296,0)</f>
        <v>0</v>
      </c>
      <c r="AT296" s="14">
        <f>IF($AR$2=Alapadat!$P296,Alapadat!$R296,0)</f>
        <v>0</v>
      </c>
      <c r="AU296" s="14">
        <f t="shared" si="351"/>
        <v>0</v>
      </c>
      <c r="AV296" s="14">
        <f t="shared" si="352"/>
        <v>0</v>
      </c>
      <c r="AW296" s="14">
        <f t="shared" si="353"/>
        <v>0</v>
      </c>
      <c r="AX296" s="14">
        <f t="shared" si="354"/>
        <v>0</v>
      </c>
      <c r="AY296" s="14">
        <f t="shared" si="355"/>
        <v>0</v>
      </c>
      <c r="AZ296" s="14">
        <f t="shared" si="356"/>
        <v>0</v>
      </c>
      <c r="BB296" s="56">
        <f t="shared" si="357"/>
        <v>0</v>
      </c>
      <c r="BC296" s="14">
        <f>Szilv($AR$2,Eredmény!$H$3,AS296)</f>
        <v>0</v>
      </c>
      <c r="BD296" s="14">
        <f t="shared" si="358"/>
        <v>0</v>
      </c>
      <c r="BE296" s="14">
        <f t="shared" si="359"/>
        <v>0</v>
      </c>
      <c r="BG296" s="14">
        <f>IF($BF$2=Alapadat!$P296,Alapadat!$Q296,0)</f>
        <v>0</v>
      </c>
      <c r="BH296" s="14">
        <f>IF($BF$2=Alapadat!$P296,Alapadat!$R296,0)</f>
        <v>0</v>
      </c>
      <c r="BI296" s="14">
        <f t="shared" si="360"/>
        <v>0</v>
      </c>
      <c r="BJ296" s="14">
        <f t="shared" si="361"/>
        <v>0</v>
      </c>
      <c r="BK296" s="14">
        <f t="shared" si="362"/>
        <v>0</v>
      </c>
      <c r="BL296" s="14">
        <f t="shared" si="363"/>
        <v>0</v>
      </c>
      <c r="BM296" s="14">
        <f t="shared" si="364"/>
        <v>0</v>
      </c>
      <c r="BN296" s="14">
        <f t="shared" si="365"/>
        <v>0</v>
      </c>
      <c r="BP296" s="56">
        <f t="shared" si="366"/>
        <v>0</v>
      </c>
      <c r="BQ296" s="14">
        <f>Szilv($BF$2,Eredmény!$H$3,BG296)</f>
        <v>0</v>
      </c>
      <c r="BR296" s="14">
        <f t="shared" si="367"/>
        <v>0</v>
      </c>
      <c r="BS296" s="14">
        <f t="shared" si="368"/>
        <v>0</v>
      </c>
      <c r="BV296" s="14">
        <f>IF($BU$2=Alapadat!$P296,Alapadat!$Q296,0)</f>
        <v>0</v>
      </c>
      <c r="BW296" s="14">
        <f>IF($BU$2=Alapadat!$P296,Alapadat!$R296,0)</f>
        <v>0</v>
      </c>
      <c r="BX296" s="14">
        <f t="shared" si="369"/>
        <v>0</v>
      </c>
      <c r="BY296" s="14">
        <f t="shared" si="370"/>
        <v>0</v>
      </c>
      <c r="BZ296" s="14">
        <f t="shared" si="371"/>
        <v>0</v>
      </c>
      <c r="CA296" s="14">
        <f t="shared" si="372"/>
        <v>0</v>
      </c>
      <c r="CB296" s="14">
        <f t="shared" si="373"/>
        <v>0</v>
      </c>
      <c r="CC296" s="14">
        <f t="shared" si="374"/>
        <v>0</v>
      </c>
      <c r="CE296" s="56">
        <f t="shared" si="375"/>
        <v>0</v>
      </c>
      <c r="CF296" s="14">
        <f>Szilv($BU$2,Eredmény!$H$3,BV296)</f>
        <v>0</v>
      </c>
      <c r="CG296" s="14">
        <f t="shared" si="376"/>
        <v>0</v>
      </c>
      <c r="CH296" s="14">
        <f t="shared" si="377"/>
        <v>0</v>
      </c>
      <c r="CK296" s="14">
        <f>IF($CJ$2=Alapadat!$P296,Alapadat!$Q296,0)</f>
        <v>0</v>
      </c>
      <c r="CL296" s="14">
        <f>IF($CJ$2=Alapadat!$P296,Alapadat!$R296,0)</f>
        <v>0</v>
      </c>
      <c r="CM296" s="14">
        <f t="shared" si="378"/>
        <v>0</v>
      </c>
      <c r="CN296" s="14">
        <f t="shared" si="379"/>
        <v>0</v>
      </c>
      <c r="CO296" s="14">
        <f t="shared" si="380"/>
        <v>0</v>
      </c>
      <c r="CP296" s="14">
        <f t="shared" si="381"/>
        <v>0</v>
      </c>
      <c r="CQ296" s="14">
        <f t="shared" si="382"/>
        <v>0</v>
      </c>
      <c r="CR296" s="14">
        <f t="shared" si="383"/>
        <v>0</v>
      </c>
      <c r="CT296" s="56">
        <f t="shared" si="384"/>
        <v>0</v>
      </c>
      <c r="CU296" s="14">
        <f>Szilv($CJ$2,Eredmény!$H$3,CK296)</f>
        <v>0</v>
      </c>
      <c r="CV296" s="14">
        <f t="shared" si="385"/>
        <v>0</v>
      </c>
      <c r="CW296" s="14">
        <f t="shared" si="386"/>
        <v>0</v>
      </c>
      <c r="CZ296" s="14">
        <f>IF($CY$2=Alapadat!$P296,Alapadat!$Q296,0)</f>
        <v>0</v>
      </c>
      <c r="DA296" s="14">
        <f>IF($CY$2=Alapadat!$P296,Alapadat!$R296,0)</f>
        <v>0</v>
      </c>
      <c r="DB296" s="14">
        <f t="shared" si="387"/>
        <v>0</v>
      </c>
      <c r="DC296" s="14">
        <f t="shared" si="388"/>
        <v>0</v>
      </c>
      <c r="DD296" s="14">
        <f t="shared" si="389"/>
        <v>0</v>
      </c>
      <c r="DE296" s="14">
        <f t="shared" si="390"/>
        <v>0</v>
      </c>
      <c r="DF296" s="14">
        <f t="shared" si="391"/>
        <v>0</v>
      </c>
      <c r="DG296" s="14">
        <f t="shared" si="392"/>
        <v>0</v>
      </c>
      <c r="DI296" s="56">
        <f t="shared" si="393"/>
        <v>0</v>
      </c>
      <c r="DJ296" s="14">
        <f>Szilv($CY$2,Eredmény!$H$3,CZ296)</f>
        <v>0</v>
      </c>
      <c r="DK296" s="14">
        <f t="shared" si="394"/>
        <v>0</v>
      </c>
      <c r="DL296" s="14">
        <f t="shared" si="395"/>
        <v>0</v>
      </c>
      <c r="DO296" s="14">
        <f>IF($DN$2=Alapadat!$P296,Alapadat!$Q296,0)</f>
        <v>0</v>
      </c>
      <c r="DP296" s="14">
        <f>IF($DN$2=Alapadat!$P296,Alapadat!$R296,0)</f>
        <v>0</v>
      </c>
      <c r="DQ296" s="14">
        <f t="shared" si="396"/>
        <v>0</v>
      </c>
      <c r="DR296" s="14">
        <f t="shared" si="397"/>
        <v>0</v>
      </c>
      <c r="DS296" s="14">
        <f t="shared" si="398"/>
        <v>0</v>
      </c>
      <c r="DT296" s="14">
        <f t="shared" si="399"/>
        <v>0</v>
      </c>
      <c r="DU296" s="14">
        <f t="shared" si="400"/>
        <v>0</v>
      </c>
      <c r="DV296" s="14">
        <f t="shared" si="401"/>
        <v>0</v>
      </c>
      <c r="DX296" s="56">
        <f t="shared" si="402"/>
        <v>0</v>
      </c>
      <c r="DY296" s="14">
        <f>Szilv($DN$2,Eredmény!$H$3,DO296)</f>
        <v>0</v>
      </c>
      <c r="DZ296" s="14">
        <f t="shared" si="403"/>
        <v>0</v>
      </c>
      <c r="EA296" s="14">
        <f t="shared" si="404"/>
        <v>0</v>
      </c>
    </row>
    <row r="297" spans="2:131">
      <c r="B297" s="14">
        <f>IF($A$2=Alapadat!$P297,Alapadat!$Q297,0)</f>
        <v>0</v>
      </c>
      <c r="C297" s="14">
        <f>IF($A$2=Alapadat!$P297,Alapadat!$R297,0)</f>
        <v>0</v>
      </c>
      <c r="D297" s="14">
        <f t="shared" si="325"/>
        <v>0</v>
      </c>
      <c r="E297" s="14">
        <f t="shared" si="326"/>
        <v>0</v>
      </c>
      <c r="F297" s="14">
        <f t="shared" si="327"/>
        <v>0</v>
      </c>
      <c r="G297" s="14">
        <f t="shared" si="328"/>
        <v>0</v>
      </c>
      <c r="H297" s="14">
        <f t="shared" si="329"/>
        <v>0</v>
      </c>
      <c r="I297" s="14">
        <f t="shared" si="330"/>
        <v>0</v>
      </c>
      <c r="L297" s="56">
        <f t="shared" si="331"/>
        <v>0</v>
      </c>
      <c r="M297" s="14">
        <f>Szilv($A$2,Eredmény!$H$3,B297)</f>
        <v>0</v>
      </c>
      <c r="N297" s="14">
        <f t="shared" si="332"/>
        <v>0</v>
      </c>
      <c r="O297" s="14">
        <f t="shared" si="333"/>
        <v>0</v>
      </c>
      <c r="Q297" s="14">
        <f>IF($P$2=Alapadat!$P297,Alapadat!$Q297,0)</f>
        <v>0</v>
      </c>
      <c r="R297" s="14">
        <f>IF($P$2=Alapadat!$P297,Alapadat!$R297,0)</f>
        <v>0</v>
      </c>
      <c r="S297" s="14">
        <f t="shared" si="334"/>
        <v>0</v>
      </c>
      <c r="T297" s="14">
        <f t="shared" si="335"/>
        <v>0</v>
      </c>
      <c r="U297" s="14">
        <f t="shared" si="336"/>
        <v>0</v>
      </c>
      <c r="V297" s="14">
        <f t="shared" si="337"/>
        <v>0</v>
      </c>
      <c r="W297" s="14">
        <f t="shared" si="338"/>
        <v>0</v>
      </c>
      <c r="X297" s="14">
        <f t="shared" si="339"/>
        <v>0</v>
      </c>
      <c r="Z297" s="56">
        <f t="shared" si="405"/>
        <v>0</v>
      </c>
      <c r="AA297" s="14">
        <f>Szilv($P$2,Eredmény!$H$3,Q297)</f>
        <v>0</v>
      </c>
      <c r="AB297" s="14">
        <f t="shared" si="340"/>
        <v>0</v>
      </c>
      <c r="AC297" s="14">
        <f t="shared" si="341"/>
        <v>0</v>
      </c>
      <c r="AE297" s="14">
        <f>IF($AD$2=Alapadat!$P297,Alapadat!$Q297,0)</f>
        <v>0</v>
      </c>
      <c r="AF297" s="14">
        <f>IF($AD$2=Alapadat!$P297,Alapadat!$R297,0)</f>
        <v>0</v>
      </c>
      <c r="AG297" s="14">
        <f t="shared" si="342"/>
        <v>0</v>
      </c>
      <c r="AH297" s="14">
        <f t="shared" si="343"/>
        <v>0</v>
      </c>
      <c r="AI297" s="14">
        <f t="shared" si="344"/>
        <v>0</v>
      </c>
      <c r="AJ297" s="14">
        <f t="shared" si="345"/>
        <v>0</v>
      </c>
      <c r="AK297" s="14">
        <f t="shared" si="346"/>
        <v>0</v>
      </c>
      <c r="AL297" s="14">
        <f t="shared" si="347"/>
        <v>0</v>
      </c>
      <c r="AN297" s="56">
        <f t="shared" si="348"/>
        <v>0</v>
      </c>
      <c r="AO297" s="14">
        <f>Szilv($AD$2,Eredmény!$H$3,AE297)</f>
        <v>0</v>
      </c>
      <c r="AP297" s="14">
        <f t="shared" si="349"/>
        <v>0</v>
      </c>
      <c r="AQ297" s="14">
        <f t="shared" si="350"/>
        <v>0</v>
      </c>
      <c r="AS297" s="14">
        <f>IF($AR$2=Alapadat!$P297,Alapadat!$Q297,0)</f>
        <v>0</v>
      </c>
      <c r="AT297" s="14">
        <f>IF($AR$2=Alapadat!$P297,Alapadat!$R297,0)</f>
        <v>0</v>
      </c>
      <c r="AU297" s="14">
        <f t="shared" si="351"/>
        <v>0</v>
      </c>
      <c r="AV297" s="14">
        <f t="shared" si="352"/>
        <v>0</v>
      </c>
      <c r="AW297" s="14">
        <f t="shared" si="353"/>
        <v>0</v>
      </c>
      <c r="AX297" s="14">
        <f t="shared" si="354"/>
        <v>0</v>
      </c>
      <c r="AY297" s="14">
        <f t="shared" si="355"/>
        <v>0</v>
      </c>
      <c r="AZ297" s="14">
        <f t="shared" si="356"/>
        <v>0</v>
      </c>
      <c r="BB297" s="56">
        <f t="shared" si="357"/>
        <v>0</v>
      </c>
      <c r="BC297" s="14">
        <f>Szilv($AR$2,Eredmény!$H$3,AS297)</f>
        <v>0</v>
      </c>
      <c r="BD297" s="14">
        <f t="shared" si="358"/>
        <v>0</v>
      </c>
      <c r="BE297" s="14">
        <f t="shared" si="359"/>
        <v>0</v>
      </c>
      <c r="BG297" s="14">
        <f>IF($BF$2=Alapadat!$P297,Alapadat!$Q297,0)</f>
        <v>0</v>
      </c>
      <c r="BH297" s="14">
        <f>IF($BF$2=Alapadat!$P297,Alapadat!$R297,0)</f>
        <v>0</v>
      </c>
      <c r="BI297" s="14">
        <f t="shared" si="360"/>
        <v>0</v>
      </c>
      <c r="BJ297" s="14">
        <f t="shared" si="361"/>
        <v>0</v>
      </c>
      <c r="BK297" s="14">
        <f t="shared" si="362"/>
        <v>0</v>
      </c>
      <c r="BL297" s="14">
        <f t="shared" si="363"/>
        <v>0</v>
      </c>
      <c r="BM297" s="14">
        <f t="shared" si="364"/>
        <v>0</v>
      </c>
      <c r="BN297" s="14">
        <f t="shared" si="365"/>
        <v>0</v>
      </c>
      <c r="BP297" s="56">
        <f t="shared" si="366"/>
        <v>0</v>
      </c>
      <c r="BQ297" s="14">
        <f>Szilv($BF$2,Eredmény!$H$3,BG297)</f>
        <v>0</v>
      </c>
      <c r="BR297" s="14">
        <f t="shared" si="367"/>
        <v>0</v>
      </c>
      <c r="BS297" s="14">
        <f t="shared" si="368"/>
        <v>0</v>
      </c>
      <c r="BV297" s="14">
        <f>IF($BU$2=Alapadat!$P297,Alapadat!$Q297,0)</f>
        <v>0</v>
      </c>
      <c r="BW297" s="14">
        <f>IF($BU$2=Alapadat!$P297,Alapadat!$R297,0)</f>
        <v>0</v>
      </c>
      <c r="BX297" s="14">
        <f t="shared" si="369"/>
        <v>0</v>
      </c>
      <c r="BY297" s="14">
        <f t="shared" si="370"/>
        <v>0</v>
      </c>
      <c r="BZ297" s="14">
        <f t="shared" si="371"/>
        <v>0</v>
      </c>
      <c r="CA297" s="14">
        <f t="shared" si="372"/>
        <v>0</v>
      </c>
      <c r="CB297" s="14">
        <f t="shared" si="373"/>
        <v>0</v>
      </c>
      <c r="CC297" s="14">
        <f t="shared" si="374"/>
        <v>0</v>
      </c>
      <c r="CE297" s="56">
        <f t="shared" si="375"/>
        <v>0</v>
      </c>
      <c r="CF297" s="14">
        <f>Szilv($BU$2,Eredmény!$H$3,BV297)</f>
        <v>0</v>
      </c>
      <c r="CG297" s="14">
        <f t="shared" si="376"/>
        <v>0</v>
      </c>
      <c r="CH297" s="14">
        <f t="shared" si="377"/>
        <v>0</v>
      </c>
      <c r="CK297" s="14">
        <f>IF($CJ$2=Alapadat!$P297,Alapadat!$Q297,0)</f>
        <v>0</v>
      </c>
      <c r="CL297" s="14">
        <f>IF($CJ$2=Alapadat!$P297,Alapadat!$R297,0)</f>
        <v>0</v>
      </c>
      <c r="CM297" s="14">
        <f t="shared" si="378"/>
        <v>0</v>
      </c>
      <c r="CN297" s="14">
        <f t="shared" si="379"/>
        <v>0</v>
      </c>
      <c r="CO297" s="14">
        <f t="shared" si="380"/>
        <v>0</v>
      </c>
      <c r="CP297" s="14">
        <f t="shared" si="381"/>
        <v>0</v>
      </c>
      <c r="CQ297" s="14">
        <f t="shared" si="382"/>
        <v>0</v>
      </c>
      <c r="CR297" s="14">
        <f t="shared" si="383"/>
        <v>0</v>
      </c>
      <c r="CT297" s="56">
        <f t="shared" si="384"/>
        <v>0</v>
      </c>
      <c r="CU297" s="14">
        <f>Szilv($CJ$2,Eredmény!$H$3,CK297)</f>
        <v>0</v>
      </c>
      <c r="CV297" s="14">
        <f t="shared" si="385"/>
        <v>0</v>
      </c>
      <c r="CW297" s="14">
        <f t="shared" si="386"/>
        <v>0</v>
      </c>
      <c r="CZ297" s="14">
        <f>IF($CY$2=Alapadat!$P297,Alapadat!$Q297,0)</f>
        <v>0</v>
      </c>
      <c r="DA297" s="14">
        <f>IF($CY$2=Alapadat!$P297,Alapadat!$R297,0)</f>
        <v>0</v>
      </c>
      <c r="DB297" s="14">
        <f t="shared" si="387"/>
        <v>0</v>
      </c>
      <c r="DC297" s="14">
        <f t="shared" si="388"/>
        <v>0</v>
      </c>
      <c r="DD297" s="14">
        <f t="shared" si="389"/>
        <v>0</v>
      </c>
      <c r="DE297" s="14">
        <f t="shared" si="390"/>
        <v>0</v>
      </c>
      <c r="DF297" s="14">
        <f t="shared" si="391"/>
        <v>0</v>
      </c>
      <c r="DG297" s="14">
        <f t="shared" si="392"/>
        <v>0</v>
      </c>
      <c r="DI297" s="56">
        <f t="shared" si="393"/>
        <v>0</v>
      </c>
      <c r="DJ297" s="14">
        <f>Szilv($CY$2,Eredmény!$H$3,CZ297)</f>
        <v>0</v>
      </c>
      <c r="DK297" s="14">
        <f t="shared" si="394"/>
        <v>0</v>
      </c>
      <c r="DL297" s="14">
        <f t="shared" si="395"/>
        <v>0</v>
      </c>
      <c r="DO297" s="14">
        <f>IF($DN$2=Alapadat!$P297,Alapadat!$Q297,0)</f>
        <v>0</v>
      </c>
      <c r="DP297" s="14">
        <f>IF($DN$2=Alapadat!$P297,Alapadat!$R297,0)</f>
        <v>0</v>
      </c>
      <c r="DQ297" s="14">
        <f t="shared" si="396"/>
        <v>0</v>
      </c>
      <c r="DR297" s="14">
        <f t="shared" si="397"/>
        <v>0</v>
      </c>
      <c r="DS297" s="14">
        <f t="shared" si="398"/>
        <v>0</v>
      </c>
      <c r="DT297" s="14">
        <f t="shared" si="399"/>
        <v>0</v>
      </c>
      <c r="DU297" s="14">
        <f t="shared" si="400"/>
        <v>0</v>
      </c>
      <c r="DV297" s="14">
        <f t="shared" si="401"/>
        <v>0</v>
      </c>
      <c r="DX297" s="56">
        <f t="shared" si="402"/>
        <v>0</v>
      </c>
      <c r="DY297" s="14">
        <f>Szilv($DN$2,Eredmény!$H$3,DO297)</f>
        <v>0</v>
      </c>
      <c r="DZ297" s="14">
        <f t="shared" si="403"/>
        <v>0</v>
      </c>
      <c r="EA297" s="14">
        <f t="shared" si="404"/>
        <v>0</v>
      </c>
    </row>
    <row r="298" spans="2:131">
      <c r="B298" s="14">
        <f>IF($A$2=Alapadat!$P298,Alapadat!$Q298,0)</f>
        <v>0</v>
      </c>
      <c r="C298" s="14">
        <f>IF($A$2=Alapadat!$P298,Alapadat!$R298,0)</f>
        <v>0</v>
      </c>
      <c r="D298" s="14">
        <f t="shared" si="325"/>
        <v>0</v>
      </c>
      <c r="E298" s="14">
        <f t="shared" si="326"/>
        <v>0</v>
      </c>
      <c r="F298" s="14">
        <f t="shared" si="327"/>
        <v>0</v>
      </c>
      <c r="G298" s="14">
        <f t="shared" si="328"/>
        <v>0</v>
      </c>
      <c r="H298" s="14">
        <f t="shared" si="329"/>
        <v>0</v>
      </c>
      <c r="I298" s="14">
        <f t="shared" si="330"/>
        <v>0</v>
      </c>
      <c r="L298" s="56">
        <f t="shared" si="331"/>
        <v>0</v>
      </c>
      <c r="M298" s="14">
        <f>Szilv($A$2,Eredmény!$H$3,B298)</f>
        <v>0</v>
      </c>
      <c r="N298" s="14">
        <f t="shared" si="332"/>
        <v>0</v>
      </c>
      <c r="O298" s="14">
        <f t="shared" si="333"/>
        <v>0</v>
      </c>
      <c r="Q298" s="14">
        <f>IF($P$2=Alapadat!$P298,Alapadat!$Q298,0)</f>
        <v>0</v>
      </c>
      <c r="R298" s="14">
        <f>IF($P$2=Alapadat!$P298,Alapadat!$R298,0)</f>
        <v>0</v>
      </c>
      <c r="S298" s="14">
        <f t="shared" si="334"/>
        <v>0</v>
      </c>
      <c r="T298" s="14">
        <f t="shared" si="335"/>
        <v>0</v>
      </c>
      <c r="U298" s="14">
        <f t="shared" si="336"/>
        <v>0</v>
      </c>
      <c r="V298" s="14">
        <f t="shared" si="337"/>
        <v>0</v>
      </c>
      <c r="W298" s="14">
        <f t="shared" si="338"/>
        <v>0</v>
      </c>
      <c r="X298" s="14">
        <f t="shared" si="339"/>
        <v>0</v>
      </c>
      <c r="Z298" s="56">
        <f t="shared" si="405"/>
        <v>0</v>
      </c>
      <c r="AA298" s="14">
        <f>Szilv($P$2,Eredmény!$H$3,Q298)</f>
        <v>0</v>
      </c>
      <c r="AB298" s="14">
        <f t="shared" si="340"/>
        <v>0</v>
      </c>
      <c r="AC298" s="14">
        <f t="shared" si="341"/>
        <v>0</v>
      </c>
      <c r="AE298" s="14">
        <f>IF($AD$2=Alapadat!$P298,Alapadat!$Q298,0)</f>
        <v>0</v>
      </c>
      <c r="AF298" s="14">
        <f>IF($AD$2=Alapadat!$P298,Alapadat!$R298,0)</f>
        <v>0</v>
      </c>
      <c r="AG298" s="14">
        <f t="shared" si="342"/>
        <v>0</v>
      </c>
      <c r="AH298" s="14">
        <f t="shared" si="343"/>
        <v>0</v>
      </c>
      <c r="AI298" s="14">
        <f t="shared" si="344"/>
        <v>0</v>
      </c>
      <c r="AJ298" s="14">
        <f t="shared" si="345"/>
        <v>0</v>
      </c>
      <c r="AK298" s="14">
        <f t="shared" si="346"/>
        <v>0</v>
      </c>
      <c r="AL298" s="14">
        <f t="shared" si="347"/>
        <v>0</v>
      </c>
      <c r="AN298" s="56">
        <f t="shared" si="348"/>
        <v>0</v>
      </c>
      <c r="AO298" s="14">
        <f>Szilv($AD$2,Eredmény!$H$3,AE298)</f>
        <v>0</v>
      </c>
      <c r="AP298" s="14">
        <f t="shared" si="349"/>
        <v>0</v>
      </c>
      <c r="AQ298" s="14">
        <f t="shared" si="350"/>
        <v>0</v>
      </c>
      <c r="AS298" s="14">
        <f>IF($AR$2=Alapadat!$P298,Alapadat!$Q298,0)</f>
        <v>0</v>
      </c>
      <c r="AT298" s="14">
        <f>IF($AR$2=Alapadat!$P298,Alapadat!$R298,0)</f>
        <v>0</v>
      </c>
      <c r="AU298" s="14">
        <f t="shared" si="351"/>
        <v>0</v>
      </c>
      <c r="AV298" s="14">
        <f t="shared" si="352"/>
        <v>0</v>
      </c>
      <c r="AW298" s="14">
        <f t="shared" si="353"/>
        <v>0</v>
      </c>
      <c r="AX298" s="14">
        <f t="shared" si="354"/>
        <v>0</v>
      </c>
      <c r="AY298" s="14">
        <f t="shared" si="355"/>
        <v>0</v>
      </c>
      <c r="AZ298" s="14">
        <f t="shared" si="356"/>
        <v>0</v>
      </c>
      <c r="BB298" s="56">
        <f t="shared" si="357"/>
        <v>0</v>
      </c>
      <c r="BC298" s="14">
        <f>Szilv($AR$2,Eredmény!$H$3,AS298)</f>
        <v>0</v>
      </c>
      <c r="BD298" s="14">
        <f t="shared" si="358"/>
        <v>0</v>
      </c>
      <c r="BE298" s="14">
        <f t="shared" si="359"/>
        <v>0</v>
      </c>
      <c r="BG298" s="14">
        <f>IF($BF$2=Alapadat!$P298,Alapadat!$Q298,0)</f>
        <v>0</v>
      </c>
      <c r="BH298" s="14">
        <f>IF($BF$2=Alapadat!$P298,Alapadat!$R298,0)</f>
        <v>0</v>
      </c>
      <c r="BI298" s="14">
        <f t="shared" si="360"/>
        <v>0</v>
      </c>
      <c r="BJ298" s="14">
        <f t="shared" si="361"/>
        <v>0</v>
      </c>
      <c r="BK298" s="14">
        <f t="shared" si="362"/>
        <v>0</v>
      </c>
      <c r="BL298" s="14">
        <f t="shared" si="363"/>
        <v>0</v>
      </c>
      <c r="BM298" s="14">
        <f t="shared" si="364"/>
        <v>0</v>
      </c>
      <c r="BN298" s="14">
        <f t="shared" si="365"/>
        <v>0</v>
      </c>
      <c r="BP298" s="56">
        <f t="shared" si="366"/>
        <v>0</v>
      </c>
      <c r="BQ298" s="14">
        <f>Szilv($BF$2,Eredmény!$H$3,BG298)</f>
        <v>0</v>
      </c>
      <c r="BR298" s="14">
        <f t="shared" si="367"/>
        <v>0</v>
      </c>
      <c r="BS298" s="14">
        <f t="shared" si="368"/>
        <v>0</v>
      </c>
      <c r="BV298" s="14">
        <f>IF($BU$2=Alapadat!$P298,Alapadat!$Q298,0)</f>
        <v>0</v>
      </c>
      <c r="BW298" s="14">
        <f>IF($BU$2=Alapadat!$P298,Alapadat!$R298,0)</f>
        <v>0</v>
      </c>
      <c r="BX298" s="14">
        <f t="shared" si="369"/>
        <v>0</v>
      </c>
      <c r="BY298" s="14">
        <f t="shared" si="370"/>
        <v>0</v>
      </c>
      <c r="BZ298" s="14">
        <f t="shared" si="371"/>
        <v>0</v>
      </c>
      <c r="CA298" s="14">
        <f t="shared" si="372"/>
        <v>0</v>
      </c>
      <c r="CB298" s="14">
        <f t="shared" si="373"/>
        <v>0</v>
      </c>
      <c r="CC298" s="14">
        <f t="shared" si="374"/>
        <v>0</v>
      </c>
      <c r="CE298" s="56">
        <f t="shared" si="375"/>
        <v>0</v>
      </c>
      <c r="CF298" s="14">
        <f>Szilv($BU$2,Eredmény!$H$3,BV298)</f>
        <v>0</v>
      </c>
      <c r="CG298" s="14">
        <f t="shared" si="376"/>
        <v>0</v>
      </c>
      <c r="CH298" s="14">
        <f t="shared" si="377"/>
        <v>0</v>
      </c>
      <c r="CK298" s="14">
        <f>IF($CJ$2=Alapadat!$P298,Alapadat!$Q298,0)</f>
        <v>0</v>
      </c>
      <c r="CL298" s="14">
        <f>IF($CJ$2=Alapadat!$P298,Alapadat!$R298,0)</f>
        <v>0</v>
      </c>
      <c r="CM298" s="14">
        <f t="shared" si="378"/>
        <v>0</v>
      </c>
      <c r="CN298" s="14">
        <f t="shared" si="379"/>
        <v>0</v>
      </c>
      <c r="CO298" s="14">
        <f t="shared" si="380"/>
        <v>0</v>
      </c>
      <c r="CP298" s="14">
        <f t="shared" si="381"/>
        <v>0</v>
      </c>
      <c r="CQ298" s="14">
        <f t="shared" si="382"/>
        <v>0</v>
      </c>
      <c r="CR298" s="14">
        <f t="shared" si="383"/>
        <v>0</v>
      </c>
      <c r="CT298" s="56">
        <f t="shared" si="384"/>
        <v>0</v>
      </c>
      <c r="CU298" s="14">
        <f>Szilv($CJ$2,Eredmény!$H$3,CK298)</f>
        <v>0</v>
      </c>
      <c r="CV298" s="14">
        <f t="shared" si="385"/>
        <v>0</v>
      </c>
      <c r="CW298" s="14">
        <f t="shared" si="386"/>
        <v>0</v>
      </c>
      <c r="CZ298" s="14">
        <f>IF($CY$2=Alapadat!$P298,Alapadat!$Q298,0)</f>
        <v>0</v>
      </c>
      <c r="DA298" s="14">
        <f>IF($CY$2=Alapadat!$P298,Alapadat!$R298,0)</f>
        <v>0</v>
      </c>
      <c r="DB298" s="14">
        <f t="shared" si="387"/>
        <v>0</v>
      </c>
      <c r="DC298" s="14">
        <f t="shared" si="388"/>
        <v>0</v>
      </c>
      <c r="DD298" s="14">
        <f t="shared" si="389"/>
        <v>0</v>
      </c>
      <c r="DE298" s="14">
        <f t="shared" si="390"/>
        <v>0</v>
      </c>
      <c r="DF298" s="14">
        <f t="shared" si="391"/>
        <v>0</v>
      </c>
      <c r="DG298" s="14">
        <f t="shared" si="392"/>
        <v>0</v>
      </c>
      <c r="DI298" s="56">
        <f t="shared" si="393"/>
        <v>0</v>
      </c>
      <c r="DJ298" s="14">
        <f>Szilv($CY$2,Eredmény!$H$3,CZ298)</f>
        <v>0</v>
      </c>
      <c r="DK298" s="14">
        <f t="shared" si="394"/>
        <v>0</v>
      </c>
      <c r="DL298" s="14">
        <f t="shared" si="395"/>
        <v>0</v>
      </c>
      <c r="DO298" s="14">
        <f>IF($DN$2=Alapadat!$P298,Alapadat!$Q298,0)</f>
        <v>0</v>
      </c>
      <c r="DP298" s="14">
        <f>IF($DN$2=Alapadat!$P298,Alapadat!$R298,0)</f>
        <v>0</v>
      </c>
      <c r="DQ298" s="14">
        <f t="shared" si="396"/>
        <v>0</v>
      </c>
      <c r="DR298" s="14">
        <f t="shared" si="397"/>
        <v>0</v>
      </c>
      <c r="DS298" s="14">
        <f t="shared" si="398"/>
        <v>0</v>
      </c>
      <c r="DT298" s="14">
        <f t="shared" si="399"/>
        <v>0</v>
      </c>
      <c r="DU298" s="14">
        <f t="shared" si="400"/>
        <v>0</v>
      </c>
      <c r="DV298" s="14">
        <f t="shared" si="401"/>
        <v>0</v>
      </c>
      <c r="DX298" s="56">
        <f t="shared" si="402"/>
        <v>0</v>
      </c>
      <c r="DY298" s="14">
        <f>Szilv($DN$2,Eredmény!$H$3,DO298)</f>
        <v>0</v>
      </c>
      <c r="DZ298" s="14">
        <f t="shared" si="403"/>
        <v>0</v>
      </c>
      <c r="EA298" s="14">
        <f t="shared" si="404"/>
        <v>0</v>
      </c>
    </row>
    <row r="299" spans="2:131">
      <c r="B299" s="14">
        <f>IF($A$2=Alapadat!$P299,Alapadat!$Q299,0)</f>
        <v>0</v>
      </c>
      <c r="C299" s="14">
        <f>IF($A$2=Alapadat!$P299,Alapadat!$R299,0)</f>
        <v>0</v>
      </c>
      <c r="D299" s="14">
        <f t="shared" si="325"/>
        <v>0</v>
      </c>
      <c r="E299" s="14">
        <f t="shared" si="326"/>
        <v>0</v>
      </c>
      <c r="F299" s="14">
        <f t="shared" si="327"/>
        <v>0</v>
      </c>
      <c r="G299" s="14">
        <f t="shared" si="328"/>
        <v>0</v>
      </c>
      <c r="H299" s="14">
        <f t="shared" si="329"/>
        <v>0</v>
      </c>
      <c r="I299" s="14">
        <f t="shared" si="330"/>
        <v>0</v>
      </c>
      <c r="L299" s="56">
        <f t="shared" si="331"/>
        <v>0</v>
      </c>
      <c r="M299" s="14">
        <f>Szilv($A$2,Eredmény!$H$3,B299)</f>
        <v>0</v>
      </c>
      <c r="N299" s="14">
        <f t="shared" si="332"/>
        <v>0</v>
      </c>
      <c r="O299" s="14">
        <f t="shared" si="333"/>
        <v>0</v>
      </c>
      <c r="Q299" s="14">
        <f>IF($P$2=Alapadat!$P299,Alapadat!$Q299,0)</f>
        <v>0</v>
      </c>
      <c r="R299" s="14">
        <f>IF($P$2=Alapadat!$P299,Alapadat!$R299,0)</f>
        <v>0</v>
      </c>
      <c r="S299" s="14">
        <f t="shared" si="334"/>
        <v>0</v>
      </c>
      <c r="T299" s="14">
        <f t="shared" si="335"/>
        <v>0</v>
      </c>
      <c r="U299" s="14">
        <f t="shared" si="336"/>
        <v>0</v>
      </c>
      <c r="V299" s="14">
        <f t="shared" si="337"/>
        <v>0</v>
      </c>
      <c r="W299" s="14">
        <f t="shared" si="338"/>
        <v>0</v>
      </c>
      <c r="X299" s="14">
        <f t="shared" si="339"/>
        <v>0</v>
      </c>
      <c r="Z299" s="56">
        <f t="shared" si="405"/>
        <v>0</v>
      </c>
      <c r="AA299" s="14">
        <f>Szilv($P$2,Eredmény!$H$3,Q299)</f>
        <v>0</v>
      </c>
      <c r="AB299" s="14">
        <f t="shared" si="340"/>
        <v>0</v>
      </c>
      <c r="AC299" s="14">
        <f t="shared" si="341"/>
        <v>0</v>
      </c>
      <c r="AE299" s="14">
        <f>IF($AD$2=Alapadat!$P299,Alapadat!$Q299,0)</f>
        <v>0</v>
      </c>
      <c r="AF299" s="14">
        <f>IF($AD$2=Alapadat!$P299,Alapadat!$R299,0)</f>
        <v>0</v>
      </c>
      <c r="AG299" s="14">
        <f t="shared" si="342"/>
        <v>0</v>
      </c>
      <c r="AH299" s="14">
        <f t="shared" si="343"/>
        <v>0</v>
      </c>
      <c r="AI299" s="14">
        <f t="shared" si="344"/>
        <v>0</v>
      </c>
      <c r="AJ299" s="14">
        <f t="shared" si="345"/>
        <v>0</v>
      </c>
      <c r="AK299" s="14">
        <f t="shared" si="346"/>
        <v>0</v>
      </c>
      <c r="AL299" s="14">
        <f t="shared" si="347"/>
        <v>0</v>
      </c>
      <c r="AN299" s="56">
        <f t="shared" si="348"/>
        <v>0</v>
      </c>
      <c r="AO299" s="14">
        <f>Szilv($AD$2,Eredmény!$H$3,AE299)</f>
        <v>0</v>
      </c>
      <c r="AP299" s="14">
        <f t="shared" si="349"/>
        <v>0</v>
      </c>
      <c r="AQ299" s="14">
        <f t="shared" si="350"/>
        <v>0</v>
      </c>
      <c r="AS299" s="14">
        <f>IF($AR$2=Alapadat!$P299,Alapadat!$Q299,0)</f>
        <v>0</v>
      </c>
      <c r="AT299" s="14">
        <f>IF($AR$2=Alapadat!$P299,Alapadat!$R299,0)</f>
        <v>0</v>
      </c>
      <c r="AU299" s="14">
        <f t="shared" si="351"/>
        <v>0</v>
      </c>
      <c r="AV299" s="14">
        <f t="shared" si="352"/>
        <v>0</v>
      </c>
      <c r="AW299" s="14">
        <f t="shared" si="353"/>
        <v>0</v>
      </c>
      <c r="AX299" s="14">
        <f t="shared" si="354"/>
        <v>0</v>
      </c>
      <c r="AY299" s="14">
        <f t="shared" si="355"/>
        <v>0</v>
      </c>
      <c r="AZ299" s="14">
        <f t="shared" si="356"/>
        <v>0</v>
      </c>
      <c r="BB299" s="56">
        <f t="shared" si="357"/>
        <v>0</v>
      </c>
      <c r="BC299" s="14">
        <f>Szilv($AR$2,Eredmény!$H$3,AS299)</f>
        <v>0</v>
      </c>
      <c r="BD299" s="14">
        <f t="shared" si="358"/>
        <v>0</v>
      </c>
      <c r="BE299" s="14">
        <f t="shared" si="359"/>
        <v>0</v>
      </c>
      <c r="BG299" s="14">
        <f>IF($BF$2=Alapadat!$P299,Alapadat!$Q299,0)</f>
        <v>0</v>
      </c>
      <c r="BH299" s="14">
        <f>IF($BF$2=Alapadat!$P299,Alapadat!$R299,0)</f>
        <v>0</v>
      </c>
      <c r="BI299" s="14">
        <f t="shared" si="360"/>
        <v>0</v>
      </c>
      <c r="BJ299" s="14">
        <f t="shared" si="361"/>
        <v>0</v>
      </c>
      <c r="BK299" s="14">
        <f t="shared" si="362"/>
        <v>0</v>
      </c>
      <c r="BL299" s="14">
        <f t="shared" si="363"/>
        <v>0</v>
      </c>
      <c r="BM299" s="14">
        <f t="shared" si="364"/>
        <v>0</v>
      </c>
      <c r="BN299" s="14">
        <f t="shared" si="365"/>
        <v>0</v>
      </c>
      <c r="BP299" s="56">
        <f t="shared" si="366"/>
        <v>0</v>
      </c>
      <c r="BQ299" s="14">
        <f>Szilv($BF$2,Eredmény!$H$3,BG299)</f>
        <v>0</v>
      </c>
      <c r="BR299" s="14">
        <f t="shared" si="367"/>
        <v>0</v>
      </c>
      <c r="BS299" s="14">
        <f t="shared" si="368"/>
        <v>0</v>
      </c>
      <c r="BV299" s="14">
        <f>IF($BU$2=Alapadat!$P299,Alapadat!$Q299,0)</f>
        <v>0</v>
      </c>
      <c r="BW299" s="14">
        <f>IF($BU$2=Alapadat!$P299,Alapadat!$R299,0)</f>
        <v>0</v>
      </c>
      <c r="BX299" s="14">
        <f t="shared" si="369"/>
        <v>0</v>
      </c>
      <c r="BY299" s="14">
        <f t="shared" si="370"/>
        <v>0</v>
      </c>
      <c r="BZ299" s="14">
        <f t="shared" si="371"/>
        <v>0</v>
      </c>
      <c r="CA299" s="14">
        <f t="shared" si="372"/>
        <v>0</v>
      </c>
      <c r="CB299" s="14">
        <f t="shared" si="373"/>
        <v>0</v>
      </c>
      <c r="CC299" s="14">
        <f t="shared" si="374"/>
        <v>0</v>
      </c>
      <c r="CE299" s="56">
        <f t="shared" si="375"/>
        <v>0</v>
      </c>
      <c r="CF299" s="14">
        <f>Szilv($BU$2,Eredmény!$H$3,BV299)</f>
        <v>0</v>
      </c>
      <c r="CG299" s="14">
        <f t="shared" si="376"/>
        <v>0</v>
      </c>
      <c r="CH299" s="14">
        <f t="shared" si="377"/>
        <v>0</v>
      </c>
      <c r="CK299" s="14">
        <f>IF($CJ$2=Alapadat!$P299,Alapadat!$Q299,0)</f>
        <v>0</v>
      </c>
      <c r="CL299" s="14">
        <f>IF($CJ$2=Alapadat!$P299,Alapadat!$R299,0)</f>
        <v>0</v>
      </c>
      <c r="CM299" s="14">
        <f t="shared" si="378"/>
        <v>0</v>
      </c>
      <c r="CN299" s="14">
        <f t="shared" si="379"/>
        <v>0</v>
      </c>
      <c r="CO299" s="14">
        <f t="shared" si="380"/>
        <v>0</v>
      </c>
      <c r="CP299" s="14">
        <f t="shared" si="381"/>
        <v>0</v>
      </c>
      <c r="CQ299" s="14">
        <f t="shared" si="382"/>
        <v>0</v>
      </c>
      <c r="CR299" s="14">
        <f t="shared" si="383"/>
        <v>0</v>
      </c>
      <c r="CT299" s="56">
        <f t="shared" si="384"/>
        <v>0</v>
      </c>
      <c r="CU299" s="14">
        <f>Szilv($CJ$2,Eredmény!$H$3,CK299)</f>
        <v>0</v>
      </c>
      <c r="CV299" s="14">
        <f t="shared" si="385"/>
        <v>0</v>
      </c>
      <c r="CW299" s="14">
        <f t="shared" si="386"/>
        <v>0</v>
      </c>
      <c r="CZ299" s="14">
        <f>IF($CY$2=Alapadat!$P299,Alapadat!$Q299,0)</f>
        <v>0</v>
      </c>
      <c r="DA299" s="14">
        <f>IF($CY$2=Alapadat!$P299,Alapadat!$R299,0)</f>
        <v>0</v>
      </c>
      <c r="DB299" s="14">
        <f t="shared" si="387"/>
        <v>0</v>
      </c>
      <c r="DC299" s="14">
        <f t="shared" si="388"/>
        <v>0</v>
      </c>
      <c r="DD299" s="14">
        <f t="shared" si="389"/>
        <v>0</v>
      </c>
      <c r="DE299" s="14">
        <f t="shared" si="390"/>
        <v>0</v>
      </c>
      <c r="DF299" s="14">
        <f t="shared" si="391"/>
        <v>0</v>
      </c>
      <c r="DG299" s="14">
        <f t="shared" si="392"/>
        <v>0</v>
      </c>
      <c r="DI299" s="56">
        <f t="shared" si="393"/>
        <v>0</v>
      </c>
      <c r="DJ299" s="14">
        <f>Szilv($CY$2,Eredmény!$H$3,CZ299)</f>
        <v>0</v>
      </c>
      <c r="DK299" s="14">
        <f t="shared" si="394"/>
        <v>0</v>
      </c>
      <c r="DL299" s="14">
        <f t="shared" si="395"/>
        <v>0</v>
      </c>
      <c r="DO299" s="14">
        <f>IF($DN$2=Alapadat!$P299,Alapadat!$Q299,0)</f>
        <v>0</v>
      </c>
      <c r="DP299" s="14">
        <f>IF($DN$2=Alapadat!$P299,Alapadat!$R299,0)</f>
        <v>0</v>
      </c>
      <c r="DQ299" s="14">
        <f t="shared" si="396"/>
        <v>0</v>
      </c>
      <c r="DR299" s="14">
        <f t="shared" si="397"/>
        <v>0</v>
      </c>
      <c r="DS299" s="14">
        <f t="shared" si="398"/>
        <v>0</v>
      </c>
      <c r="DT299" s="14">
        <f t="shared" si="399"/>
        <v>0</v>
      </c>
      <c r="DU299" s="14">
        <f t="shared" si="400"/>
        <v>0</v>
      </c>
      <c r="DV299" s="14">
        <f t="shared" si="401"/>
        <v>0</v>
      </c>
      <c r="DX299" s="56">
        <f t="shared" si="402"/>
        <v>0</v>
      </c>
      <c r="DY299" s="14">
        <f>Szilv($DN$2,Eredmény!$H$3,DO299)</f>
        <v>0</v>
      </c>
      <c r="DZ299" s="14">
        <f t="shared" si="403"/>
        <v>0</v>
      </c>
      <c r="EA299" s="14">
        <f t="shared" si="404"/>
        <v>0</v>
      </c>
    </row>
    <row r="300" spans="2:131">
      <c r="B300" s="14">
        <f>IF($A$2=Alapadat!$P300,Alapadat!$Q300,0)</f>
        <v>0</v>
      </c>
      <c r="C300" s="14">
        <f>IF($A$2=Alapadat!$P300,Alapadat!$R300,0)</f>
        <v>0</v>
      </c>
      <c r="D300" s="14">
        <f t="shared" si="325"/>
        <v>0</v>
      </c>
      <c r="E300" s="14">
        <f t="shared" si="326"/>
        <v>0</v>
      </c>
      <c r="F300" s="14">
        <f t="shared" si="327"/>
        <v>0</v>
      </c>
      <c r="G300" s="14">
        <f t="shared" si="328"/>
        <v>0</v>
      </c>
      <c r="H300" s="14">
        <f t="shared" si="329"/>
        <v>0</v>
      </c>
      <c r="I300" s="14">
        <f t="shared" si="330"/>
        <v>0</v>
      </c>
      <c r="L300" s="56">
        <f t="shared" si="331"/>
        <v>0</v>
      </c>
      <c r="M300" s="14">
        <f>Szilv($A$2,Eredmény!$H$3,B300)</f>
        <v>0</v>
      </c>
      <c r="N300" s="14">
        <f t="shared" si="332"/>
        <v>0</v>
      </c>
      <c r="O300" s="14">
        <f t="shared" si="333"/>
        <v>0</v>
      </c>
      <c r="Q300" s="14">
        <f>IF($P$2=Alapadat!$P300,Alapadat!$Q300,0)</f>
        <v>0</v>
      </c>
      <c r="R300" s="14">
        <f>IF($P$2=Alapadat!$P300,Alapadat!$R300,0)</f>
        <v>0</v>
      </c>
      <c r="S300" s="14">
        <f t="shared" si="334"/>
        <v>0</v>
      </c>
      <c r="T300" s="14">
        <f t="shared" si="335"/>
        <v>0</v>
      </c>
      <c r="U300" s="14">
        <f t="shared" si="336"/>
        <v>0</v>
      </c>
      <c r="V300" s="14">
        <f t="shared" si="337"/>
        <v>0</v>
      </c>
      <c r="W300" s="14">
        <f t="shared" si="338"/>
        <v>0</v>
      </c>
      <c r="X300" s="14">
        <f t="shared" si="339"/>
        <v>0</v>
      </c>
      <c r="Z300" s="56">
        <f t="shared" si="405"/>
        <v>0</v>
      </c>
      <c r="AA300" s="14">
        <f>Szilv($P$2,Eredmény!$H$3,Q300)</f>
        <v>0</v>
      </c>
      <c r="AB300" s="14">
        <f t="shared" si="340"/>
        <v>0</v>
      </c>
      <c r="AC300" s="14">
        <f t="shared" si="341"/>
        <v>0</v>
      </c>
      <c r="AE300" s="14">
        <f>IF($AD$2=Alapadat!$P300,Alapadat!$Q300,0)</f>
        <v>0</v>
      </c>
      <c r="AF300" s="14">
        <f>IF($AD$2=Alapadat!$P300,Alapadat!$R300,0)</f>
        <v>0</v>
      </c>
      <c r="AG300" s="14">
        <f t="shared" si="342"/>
        <v>0</v>
      </c>
      <c r="AH300" s="14">
        <f t="shared" si="343"/>
        <v>0</v>
      </c>
      <c r="AI300" s="14">
        <f t="shared" si="344"/>
        <v>0</v>
      </c>
      <c r="AJ300" s="14">
        <f t="shared" si="345"/>
        <v>0</v>
      </c>
      <c r="AK300" s="14">
        <f t="shared" si="346"/>
        <v>0</v>
      </c>
      <c r="AL300" s="14">
        <f t="shared" si="347"/>
        <v>0</v>
      </c>
      <c r="AN300" s="56">
        <f t="shared" si="348"/>
        <v>0</v>
      </c>
      <c r="AO300" s="14">
        <f>Szilv($AD$2,Eredmény!$H$3,AE300)</f>
        <v>0</v>
      </c>
      <c r="AP300" s="14">
        <f t="shared" si="349"/>
        <v>0</v>
      </c>
      <c r="AQ300" s="14">
        <f t="shared" si="350"/>
        <v>0</v>
      </c>
      <c r="AS300" s="14">
        <f>IF($AR$2=Alapadat!$P300,Alapadat!$Q300,0)</f>
        <v>0</v>
      </c>
      <c r="AT300" s="14">
        <f>IF($AR$2=Alapadat!$P300,Alapadat!$R300,0)</f>
        <v>0</v>
      </c>
      <c r="AU300" s="14">
        <f t="shared" si="351"/>
        <v>0</v>
      </c>
      <c r="AV300" s="14">
        <f t="shared" si="352"/>
        <v>0</v>
      </c>
      <c r="AW300" s="14">
        <f t="shared" si="353"/>
        <v>0</v>
      </c>
      <c r="AX300" s="14">
        <f t="shared" si="354"/>
        <v>0</v>
      </c>
      <c r="AY300" s="14">
        <f t="shared" si="355"/>
        <v>0</v>
      </c>
      <c r="AZ300" s="14">
        <f t="shared" si="356"/>
        <v>0</v>
      </c>
      <c r="BB300" s="56">
        <f t="shared" si="357"/>
        <v>0</v>
      </c>
      <c r="BC300" s="14">
        <f>Szilv($AR$2,Eredmény!$H$3,AS300)</f>
        <v>0</v>
      </c>
      <c r="BD300" s="14">
        <f t="shared" si="358"/>
        <v>0</v>
      </c>
      <c r="BE300" s="14">
        <f t="shared" si="359"/>
        <v>0</v>
      </c>
      <c r="BG300" s="14">
        <f>IF($BF$2=Alapadat!$P300,Alapadat!$Q300,0)</f>
        <v>0</v>
      </c>
      <c r="BH300" s="14">
        <f>IF($BF$2=Alapadat!$P300,Alapadat!$R300,0)</f>
        <v>0</v>
      </c>
      <c r="BI300" s="14">
        <f t="shared" si="360"/>
        <v>0</v>
      </c>
      <c r="BJ300" s="14">
        <f t="shared" si="361"/>
        <v>0</v>
      </c>
      <c r="BK300" s="14">
        <f t="shared" si="362"/>
        <v>0</v>
      </c>
      <c r="BL300" s="14">
        <f t="shared" si="363"/>
        <v>0</v>
      </c>
      <c r="BM300" s="14">
        <f t="shared" si="364"/>
        <v>0</v>
      </c>
      <c r="BN300" s="14">
        <f t="shared" si="365"/>
        <v>0</v>
      </c>
      <c r="BP300" s="56">
        <f t="shared" si="366"/>
        <v>0</v>
      </c>
      <c r="BQ300" s="14">
        <f>Szilv($BF$2,Eredmény!$H$3,BG300)</f>
        <v>0</v>
      </c>
      <c r="BR300" s="14">
        <f t="shared" si="367"/>
        <v>0</v>
      </c>
      <c r="BS300" s="14">
        <f t="shared" si="368"/>
        <v>0</v>
      </c>
      <c r="BV300" s="14">
        <f>IF($BU$2=Alapadat!$P300,Alapadat!$Q300,0)</f>
        <v>0</v>
      </c>
      <c r="BW300" s="14">
        <f>IF($BU$2=Alapadat!$P300,Alapadat!$R300,0)</f>
        <v>0</v>
      </c>
      <c r="BX300" s="14">
        <f t="shared" si="369"/>
        <v>0</v>
      </c>
      <c r="BY300" s="14">
        <f t="shared" si="370"/>
        <v>0</v>
      </c>
      <c r="BZ300" s="14">
        <f t="shared" si="371"/>
        <v>0</v>
      </c>
      <c r="CA300" s="14">
        <f t="shared" si="372"/>
        <v>0</v>
      </c>
      <c r="CB300" s="14">
        <f t="shared" si="373"/>
        <v>0</v>
      </c>
      <c r="CC300" s="14">
        <f t="shared" si="374"/>
        <v>0</v>
      </c>
      <c r="CE300" s="56">
        <f t="shared" si="375"/>
        <v>0</v>
      </c>
      <c r="CF300" s="14">
        <f>Szilv($BU$2,Eredmény!$H$3,BV300)</f>
        <v>0</v>
      </c>
      <c r="CG300" s="14">
        <f t="shared" si="376"/>
        <v>0</v>
      </c>
      <c r="CH300" s="14">
        <f t="shared" si="377"/>
        <v>0</v>
      </c>
      <c r="CK300" s="14">
        <f>IF($CJ$2=Alapadat!$P300,Alapadat!$Q300,0)</f>
        <v>0</v>
      </c>
      <c r="CL300" s="14">
        <f>IF($CJ$2=Alapadat!$P300,Alapadat!$R300,0)</f>
        <v>0</v>
      </c>
      <c r="CM300" s="14">
        <f t="shared" si="378"/>
        <v>0</v>
      </c>
      <c r="CN300" s="14">
        <f t="shared" si="379"/>
        <v>0</v>
      </c>
      <c r="CO300" s="14">
        <f t="shared" si="380"/>
        <v>0</v>
      </c>
      <c r="CP300" s="14">
        <f t="shared" si="381"/>
        <v>0</v>
      </c>
      <c r="CQ300" s="14">
        <f t="shared" si="382"/>
        <v>0</v>
      </c>
      <c r="CR300" s="14">
        <f t="shared" si="383"/>
        <v>0</v>
      </c>
      <c r="CT300" s="56">
        <f t="shared" si="384"/>
        <v>0</v>
      </c>
      <c r="CU300" s="14">
        <f>Szilv($CJ$2,Eredmény!$H$3,CK300)</f>
        <v>0</v>
      </c>
      <c r="CV300" s="14">
        <f t="shared" si="385"/>
        <v>0</v>
      </c>
      <c r="CW300" s="14">
        <f t="shared" si="386"/>
        <v>0</v>
      </c>
      <c r="CZ300" s="14">
        <f>IF($CY$2=Alapadat!$P300,Alapadat!$Q300,0)</f>
        <v>0</v>
      </c>
      <c r="DA300" s="14">
        <f>IF($CY$2=Alapadat!$P300,Alapadat!$R300,0)</f>
        <v>0</v>
      </c>
      <c r="DB300" s="14">
        <f t="shared" si="387"/>
        <v>0</v>
      </c>
      <c r="DC300" s="14">
        <f t="shared" si="388"/>
        <v>0</v>
      </c>
      <c r="DD300" s="14">
        <f t="shared" si="389"/>
        <v>0</v>
      </c>
      <c r="DE300" s="14">
        <f t="shared" si="390"/>
        <v>0</v>
      </c>
      <c r="DF300" s="14">
        <f t="shared" si="391"/>
        <v>0</v>
      </c>
      <c r="DG300" s="14">
        <f t="shared" si="392"/>
        <v>0</v>
      </c>
      <c r="DI300" s="56">
        <f t="shared" si="393"/>
        <v>0</v>
      </c>
      <c r="DJ300" s="14">
        <f>Szilv($CY$2,Eredmény!$H$3,CZ300)</f>
        <v>0</v>
      </c>
      <c r="DK300" s="14">
        <f t="shared" si="394"/>
        <v>0</v>
      </c>
      <c r="DL300" s="14">
        <f t="shared" si="395"/>
        <v>0</v>
      </c>
      <c r="DO300" s="14">
        <f>IF($DN$2=Alapadat!$P300,Alapadat!$Q300,0)</f>
        <v>0</v>
      </c>
      <c r="DP300" s="14">
        <f>IF($DN$2=Alapadat!$P300,Alapadat!$R300,0)</f>
        <v>0</v>
      </c>
      <c r="DQ300" s="14">
        <f t="shared" si="396"/>
        <v>0</v>
      </c>
      <c r="DR300" s="14">
        <f t="shared" si="397"/>
        <v>0</v>
      </c>
      <c r="DS300" s="14">
        <f t="shared" si="398"/>
        <v>0</v>
      </c>
      <c r="DT300" s="14">
        <f t="shared" si="399"/>
        <v>0</v>
      </c>
      <c r="DU300" s="14">
        <f t="shared" si="400"/>
        <v>0</v>
      </c>
      <c r="DV300" s="14">
        <f t="shared" si="401"/>
        <v>0</v>
      </c>
      <c r="DX300" s="56">
        <f t="shared" si="402"/>
        <v>0</v>
      </c>
      <c r="DY300" s="14">
        <f>Szilv($DN$2,Eredmény!$H$3,DO300)</f>
        <v>0</v>
      </c>
      <c r="DZ300" s="14">
        <f t="shared" si="403"/>
        <v>0</v>
      </c>
      <c r="EA300" s="14">
        <f t="shared" si="404"/>
        <v>0</v>
      </c>
    </row>
    <row r="301" spans="2:131">
      <c r="B301" s="14">
        <f>IF($A$2=Alapadat!$P301,Alapadat!$Q301,0)</f>
        <v>0</v>
      </c>
      <c r="C301" s="14">
        <f>IF($A$2=Alapadat!$P301,Alapadat!$R301,0)</f>
        <v>0</v>
      </c>
      <c r="D301" s="14">
        <f t="shared" si="325"/>
        <v>0</v>
      </c>
      <c r="E301" s="14">
        <f t="shared" si="326"/>
        <v>0</v>
      </c>
      <c r="F301" s="14">
        <f t="shared" si="327"/>
        <v>0</v>
      </c>
      <c r="G301" s="14">
        <f t="shared" si="328"/>
        <v>0</v>
      </c>
      <c r="H301" s="14">
        <f t="shared" si="329"/>
        <v>0</v>
      </c>
      <c r="I301" s="14">
        <f t="shared" si="330"/>
        <v>0</v>
      </c>
      <c r="L301" s="56">
        <f t="shared" si="331"/>
        <v>0</v>
      </c>
      <c r="M301" s="14">
        <f>Szilv($A$2,Eredmény!$H$3,B301)</f>
        <v>0</v>
      </c>
      <c r="N301" s="14">
        <f t="shared" si="332"/>
        <v>0</v>
      </c>
      <c r="O301" s="14">
        <f t="shared" si="333"/>
        <v>0</v>
      </c>
      <c r="Q301" s="14">
        <f>IF($P$2=Alapadat!$P301,Alapadat!$Q301,0)</f>
        <v>0</v>
      </c>
      <c r="R301" s="14">
        <f>IF($P$2=Alapadat!$P301,Alapadat!$R301,0)</f>
        <v>0</v>
      </c>
      <c r="S301" s="14">
        <f t="shared" si="334"/>
        <v>0</v>
      </c>
      <c r="T301" s="14">
        <f t="shared" si="335"/>
        <v>0</v>
      </c>
      <c r="U301" s="14">
        <f t="shared" si="336"/>
        <v>0</v>
      </c>
      <c r="V301" s="14">
        <f t="shared" si="337"/>
        <v>0</v>
      </c>
      <c r="W301" s="14">
        <f t="shared" si="338"/>
        <v>0</v>
      </c>
      <c r="X301" s="14">
        <f t="shared" si="339"/>
        <v>0</v>
      </c>
      <c r="Z301" s="56">
        <f t="shared" si="405"/>
        <v>0</v>
      </c>
      <c r="AA301" s="14">
        <f>Szilv($P$2,Eredmény!$H$3,Q301)</f>
        <v>0</v>
      </c>
      <c r="AB301" s="14">
        <f t="shared" si="340"/>
        <v>0</v>
      </c>
      <c r="AC301" s="14">
        <f t="shared" si="341"/>
        <v>0</v>
      </c>
      <c r="AE301" s="14">
        <f>IF($AD$2=Alapadat!$P301,Alapadat!$Q301,0)</f>
        <v>0</v>
      </c>
      <c r="AF301" s="14">
        <f>IF($AD$2=Alapadat!$P301,Alapadat!$R301,0)</f>
        <v>0</v>
      </c>
      <c r="AG301" s="14">
        <f t="shared" si="342"/>
        <v>0</v>
      </c>
      <c r="AH301" s="14">
        <f t="shared" si="343"/>
        <v>0</v>
      </c>
      <c r="AI301" s="14">
        <f t="shared" si="344"/>
        <v>0</v>
      </c>
      <c r="AJ301" s="14">
        <f t="shared" si="345"/>
        <v>0</v>
      </c>
      <c r="AK301" s="14">
        <f t="shared" si="346"/>
        <v>0</v>
      </c>
      <c r="AL301" s="14">
        <f t="shared" si="347"/>
        <v>0</v>
      </c>
      <c r="AN301" s="56">
        <f t="shared" si="348"/>
        <v>0</v>
      </c>
      <c r="AO301" s="14">
        <f>Szilv($AD$2,Eredmény!$H$3,AE301)</f>
        <v>0</v>
      </c>
      <c r="AP301" s="14">
        <f t="shared" si="349"/>
        <v>0</v>
      </c>
      <c r="AQ301" s="14">
        <f t="shared" si="350"/>
        <v>0</v>
      </c>
      <c r="AS301" s="14">
        <f>IF($AR$2=Alapadat!$P301,Alapadat!$Q301,0)</f>
        <v>0</v>
      </c>
      <c r="AT301" s="14">
        <f>IF($AR$2=Alapadat!$P301,Alapadat!$R301,0)</f>
        <v>0</v>
      </c>
      <c r="AU301" s="14">
        <f t="shared" si="351"/>
        <v>0</v>
      </c>
      <c r="AV301" s="14">
        <f t="shared" si="352"/>
        <v>0</v>
      </c>
      <c r="AW301" s="14">
        <f t="shared" si="353"/>
        <v>0</v>
      </c>
      <c r="AX301" s="14">
        <f t="shared" si="354"/>
        <v>0</v>
      </c>
      <c r="AY301" s="14">
        <f t="shared" si="355"/>
        <v>0</v>
      </c>
      <c r="AZ301" s="14">
        <f t="shared" si="356"/>
        <v>0</v>
      </c>
      <c r="BB301" s="56">
        <f t="shared" si="357"/>
        <v>0</v>
      </c>
      <c r="BC301" s="14">
        <f>Szilv($AR$2,Eredmény!$H$3,AS301)</f>
        <v>0</v>
      </c>
      <c r="BD301" s="14">
        <f t="shared" si="358"/>
        <v>0</v>
      </c>
      <c r="BE301" s="14">
        <f t="shared" si="359"/>
        <v>0</v>
      </c>
      <c r="BG301" s="14">
        <f>IF($BF$2=Alapadat!$P301,Alapadat!$Q301,0)</f>
        <v>0</v>
      </c>
      <c r="BH301" s="14">
        <f>IF($BF$2=Alapadat!$P301,Alapadat!$R301,0)</f>
        <v>0</v>
      </c>
      <c r="BI301" s="14">
        <f t="shared" si="360"/>
        <v>0</v>
      </c>
      <c r="BJ301" s="14">
        <f t="shared" si="361"/>
        <v>0</v>
      </c>
      <c r="BK301" s="14">
        <f t="shared" si="362"/>
        <v>0</v>
      </c>
      <c r="BL301" s="14">
        <f t="shared" si="363"/>
        <v>0</v>
      </c>
      <c r="BM301" s="14">
        <f t="shared" si="364"/>
        <v>0</v>
      </c>
      <c r="BN301" s="14">
        <f t="shared" si="365"/>
        <v>0</v>
      </c>
      <c r="BP301" s="56">
        <f t="shared" si="366"/>
        <v>0</v>
      </c>
      <c r="BQ301" s="14">
        <f>Szilv($BF$2,Eredmény!$H$3,BG301)</f>
        <v>0</v>
      </c>
      <c r="BR301" s="14">
        <f t="shared" si="367"/>
        <v>0</v>
      </c>
      <c r="BS301" s="14">
        <f t="shared" si="368"/>
        <v>0</v>
      </c>
      <c r="BV301" s="14">
        <f>IF($BU$2=Alapadat!$P301,Alapadat!$Q301,0)</f>
        <v>0</v>
      </c>
      <c r="BW301" s="14">
        <f>IF($BU$2=Alapadat!$P301,Alapadat!$R301,0)</f>
        <v>0</v>
      </c>
      <c r="BX301" s="14">
        <f t="shared" si="369"/>
        <v>0</v>
      </c>
      <c r="BY301" s="14">
        <f t="shared" si="370"/>
        <v>0</v>
      </c>
      <c r="BZ301" s="14">
        <f t="shared" si="371"/>
        <v>0</v>
      </c>
      <c r="CA301" s="14">
        <f t="shared" si="372"/>
        <v>0</v>
      </c>
      <c r="CB301" s="14">
        <f t="shared" si="373"/>
        <v>0</v>
      </c>
      <c r="CC301" s="14">
        <f t="shared" si="374"/>
        <v>0</v>
      </c>
      <c r="CE301" s="56">
        <f t="shared" si="375"/>
        <v>0</v>
      </c>
      <c r="CF301" s="14">
        <f>Szilv($BU$2,Eredmény!$H$3,BV301)</f>
        <v>0</v>
      </c>
      <c r="CG301" s="14">
        <f t="shared" si="376"/>
        <v>0</v>
      </c>
      <c r="CH301" s="14">
        <f t="shared" si="377"/>
        <v>0</v>
      </c>
      <c r="CK301" s="14">
        <f>IF($CJ$2=Alapadat!$P301,Alapadat!$Q301,0)</f>
        <v>0</v>
      </c>
      <c r="CL301" s="14">
        <f>IF($CJ$2=Alapadat!$P301,Alapadat!$R301,0)</f>
        <v>0</v>
      </c>
      <c r="CM301" s="14">
        <f t="shared" si="378"/>
        <v>0</v>
      </c>
      <c r="CN301" s="14">
        <f t="shared" si="379"/>
        <v>0</v>
      </c>
      <c r="CO301" s="14">
        <f t="shared" si="380"/>
        <v>0</v>
      </c>
      <c r="CP301" s="14">
        <f t="shared" si="381"/>
        <v>0</v>
      </c>
      <c r="CQ301" s="14">
        <f t="shared" si="382"/>
        <v>0</v>
      </c>
      <c r="CR301" s="14">
        <f t="shared" si="383"/>
        <v>0</v>
      </c>
      <c r="CT301" s="56">
        <f t="shared" si="384"/>
        <v>0</v>
      </c>
      <c r="CU301" s="14">
        <f>Szilv($CJ$2,Eredmény!$H$3,CK301)</f>
        <v>0</v>
      </c>
      <c r="CV301" s="14">
        <f t="shared" si="385"/>
        <v>0</v>
      </c>
      <c r="CW301" s="14">
        <f t="shared" si="386"/>
        <v>0</v>
      </c>
      <c r="CZ301" s="14">
        <f>IF($CY$2=Alapadat!$P301,Alapadat!$Q301,0)</f>
        <v>0</v>
      </c>
      <c r="DA301" s="14">
        <f>IF($CY$2=Alapadat!$P301,Alapadat!$R301,0)</f>
        <v>0</v>
      </c>
      <c r="DB301" s="14">
        <f t="shared" si="387"/>
        <v>0</v>
      </c>
      <c r="DC301" s="14">
        <f t="shared" si="388"/>
        <v>0</v>
      </c>
      <c r="DD301" s="14">
        <f t="shared" si="389"/>
        <v>0</v>
      </c>
      <c r="DE301" s="14">
        <f t="shared" si="390"/>
        <v>0</v>
      </c>
      <c r="DF301" s="14">
        <f t="shared" si="391"/>
        <v>0</v>
      </c>
      <c r="DG301" s="14">
        <f t="shared" si="392"/>
        <v>0</v>
      </c>
      <c r="DI301" s="56">
        <f t="shared" si="393"/>
        <v>0</v>
      </c>
      <c r="DJ301" s="14">
        <f>Szilv($CY$2,Eredmény!$H$3,CZ301)</f>
        <v>0</v>
      </c>
      <c r="DK301" s="14">
        <f t="shared" si="394"/>
        <v>0</v>
      </c>
      <c r="DL301" s="14">
        <f t="shared" si="395"/>
        <v>0</v>
      </c>
      <c r="DO301" s="14">
        <f>IF($DN$2=Alapadat!$P301,Alapadat!$Q301,0)</f>
        <v>0</v>
      </c>
      <c r="DP301" s="14">
        <f>IF($DN$2=Alapadat!$P301,Alapadat!$R301,0)</f>
        <v>0</v>
      </c>
      <c r="DQ301" s="14">
        <f t="shared" si="396"/>
        <v>0</v>
      </c>
      <c r="DR301" s="14">
        <f t="shared" si="397"/>
        <v>0</v>
      </c>
      <c r="DS301" s="14">
        <f t="shared" si="398"/>
        <v>0</v>
      </c>
      <c r="DT301" s="14">
        <f t="shared" si="399"/>
        <v>0</v>
      </c>
      <c r="DU301" s="14">
        <f t="shared" si="400"/>
        <v>0</v>
      </c>
      <c r="DV301" s="14">
        <f t="shared" si="401"/>
        <v>0</v>
      </c>
      <c r="DX301" s="56">
        <f t="shared" si="402"/>
        <v>0</v>
      </c>
      <c r="DY301" s="14">
        <f>Szilv($DN$2,Eredmény!$H$3,DO301)</f>
        <v>0</v>
      </c>
      <c r="DZ301" s="14">
        <f t="shared" si="403"/>
        <v>0</v>
      </c>
      <c r="EA301" s="14">
        <f t="shared" si="404"/>
        <v>0</v>
      </c>
    </row>
    <row r="302" spans="2:131">
      <c r="B302" s="14">
        <f>IF($A$2=Alapadat!$P302,Alapadat!$Q302,0)</f>
        <v>0</v>
      </c>
      <c r="C302" s="14">
        <f>IF($A$2=Alapadat!$P302,Alapadat!$R302,0)</f>
        <v>0</v>
      </c>
      <c r="D302" s="14">
        <f t="shared" si="325"/>
        <v>0</v>
      </c>
      <c r="E302" s="14">
        <f t="shared" si="326"/>
        <v>0</v>
      </c>
      <c r="F302" s="14">
        <f t="shared" si="327"/>
        <v>0</v>
      </c>
      <c r="G302" s="14">
        <f t="shared" si="328"/>
        <v>0</v>
      </c>
      <c r="H302" s="14">
        <f t="shared" si="329"/>
        <v>0</v>
      </c>
      <c r="I302" s="14">
        <f t="shared" si="330"/>
        <v>0</v>
      </c>
      <c r="L302" s="56">
        <f t="shared" si="331"/>
        <v>0</v>
      </c>
      <c r="M302" s="14">
        <f>Szilv($A$2,Eredmény!$H$3,B302)</f>
        <v>0</v>
      </c>
      <c r="N302" s="14">
        <f t="shared" si="332"/>
        <v>0</v>
      </c>
      <c r="O302" s="14">
        <f t="shared" si="333"/>
        <v>0</v>
      </c>
      <c r="Q302" s="14">
        <f>IF($P$2=Alapadat!$P302,Alapadat!$Q302,0)</f>
        <v>0</v>
      </c>
      <c r="R302" s="14">
        <f>IF($P$2=Alapadat!$P302,Alapadat!$R302,0)</f>
        <v>0</v>
      </c>
      <c r="S302" s="14">
        <f t="shared" si="334"/>
        <v>0</v>
      </c>
      <c r="T302" s="14">
        <f t="shared" si="335"/>
        <v>0</v>
      </c>
      <c r="U302" s="14">
        <f t="shared" si="336"/>
        <v>0</v>
      </c>
      <c r="V302" s="14">
        <f t="shared" si="337"/>
        <v>0</v>
      </c>
      <c r="W302" s="14">
        <f t="shared" si="338"/>
        <v>0</v>
      </c>
      <c r="X302" s="14">
        <f t="shared" si="339"/>
        <v>0</v>
      </c>
      <c r="Z302" s="56">
        <f t="shared" si="405"/>
        <v>0</v>
      </c>
      <c r="AA302" s="14">
        <f>Szilv($P$2,Eredmény!$H$3,Q302)</f>
        <v>0</v>
      </c>
      <c r="AB302" s="14">
        <f t="shared" si="340"/>
        <v>0</v>
      </c>
      <c r="AC302" s="14">
        <f t="shared" si="341"/>
        <v>0</v>
      </c>
      <c r="AE302" s="14">
        <f>IF($AD$2=Alapadat!$P302,Alapadat!$Q302,0)</f>
        <v>0</v>
      </c>
      <c r="AF302" s="14">
        <f>IF($AD$2=Alapadat!$P302,Alapadat!$R302,0)</f>
        <v>0</v>
      </c>
      <c r="AG302" s="14">
        <f t="shared" si="342"/>
        <v>0</v>
      </c>
      <c r="AH302" s="14">
        <f t="shared" si="343"/>
        <v>0</v>
      </c>
      <c r="AI302" s="14">
        <f t="shared" si="344"/>
        <v>0</v>
      </c>
      <c r="AJ302" s="14">
        <f t="shared" si="345"/>
        <v>0</v>
      </c>
      <c r="AK302" s="14">
        <f t="shared" si="346"/>
        <v>0</v>
      </c>
      <c r="AL302" s="14">
        <f t="shared" si="347"/>
        <v>0</v>
      </c>
      <c r="AN302" s="56">
        <f t="shared" si="348"/>
        <v>0</v>
      </c>
      <c r="AO302" s="14">
        <f>Szilv($AD$2,Eredmény!$H$3,AE302)</f>
        <v>0</v>
      </c>
      <c r="AP302" s="14">
        <f t="shared" si="349"/>
        <v>0</v>
      </c>
      <c r="AQ302" s="14">
        <f t="shared" si="350"/>
        <v>0</v>
      </c>
      <c r="AS302" s="14">
        <f>IF($AR$2=Alapadat!$P302,Alapadat!$Q302,0)</f>
        <v>0</v>
      </c>
      <c r="AT302" s="14">
        <f>IF($AR$2=Alapadat!$P302,Alapadat!$R302,0)</f>
        <v>0</v>
      </c>
      <c r="AU302" s="14">
        <f t="shared" si="351"/>
        <v>0</v>
      </c>
      <c r="AV302" s="14">
        <f t="shared" si="352"/>
        <v>0</v>
      </c>
      <c r="AW302" s="14">
        <f t="shared" si="353"/>
        <v>0</v>
      </c>
      <c r="AX302" s="14">
        <f t="shared" si="354"/>
        <v>0</v>
      </c>
      <c r="AY302" s="14">
        <f t="shared" si="355"/>
        <v>0</v>
      </c>
      <c r="AZ302" s="14">
        <f t="shared" si="356"/>
        <v>0</v>
      </c>
      <c r="BB302" s="56">
        <f t="shared" si="357"/>
        <v>0</v>
      </c>
      <c r="BC302" s="14">
        <f>Szilv($AR$2,Eredmény!$H$3,AS302)</f>
        <v>0</v>
      </c>
      <c r="BD302" s="14">
        <f t="shared" si="358"/>
        <v>0</v>
      </c>
      <c r="BE302" s="14">
        <f t="shared" si="359"/>
        <v>0</v>
      </c>
      <c r="BG302" s="14">
        <f>IF($BF$2=Alapadat!$P302,Alapadat!$Q302,0)</f>
        <v>0</v>
      </c>
      <c r="BH302" s="14">
        <f>IF($BF$2=Alapadat!$P302,Alapadat!$R302,0)</f>
        <v>0</v>
      </c>
      <c r="BI302" s="14">
        <f t="shared" si="360"/>
        <v>0</v>
      </c>
      <c r="BJ302" s="14">
        <f t="shared" si="361"/>
        <v>0</v>
      </c>
      <c r="BK302" s="14">
        <f t="shared" si="362"/>
        <v>0</v>
      </c>
      <c r="BL302" s="14">
        <f t="shared" si="363"/>
        <v>0</v>
      </c>
      <c r="BM302" s="14">
        <f t="shared" si="364"/>
        <v>0</v>
      </c>
      <c r="BN302" s="14">
        <f t="shared" si="365"/>
        <v>0</v>
      </c>
      <c r="BP302" s="56">
        <f t="shared" si="366"/>
        <v>0</v>
      </c>
      <c r="BQ302" s="14">
        <f>Szilv($BF$2,Eredmény!$H$3,BG302)</f>
        <v>0</v>
      </c>
      <c r="BR302" s="14">
        <f t="shared" si="367"/>
        <v>0</v>
      </c>
      <c r="BS302" s="14">
        <f t="shared" si="368"/>
        <v>0</v>
      </c>
      <c r="BV302" s="14">
        <f>IF($BU$2=Alapadat!$P302,Alapadat!$Q302,0)</f>
        <v>0</v>
      </c>
      <c r="BW302" s="14">
        <f>IF($BU$2=Alapadat!$P302,Alapadat!$R302,0)</f>
        <v>0</v>
      </c>
      <c r="BX302" s="14">
        <f t="shared" si="369"/>
        <v>0</v>
      </c>
      <c r="BY302" s="14">
        <f t="shared" si="370"/>
        <v>0</v>
      </c>
      <c r="BZ302" s="14">
        <f t="shared" si="371"/>
        <v>0</v>
      </c>
      <c r="CA302" s="14">
        <f t="shared" si="372"/>
        <v>0</v>
      </c>
      <c r="CB302" s="14">
        <f t="shared" si="373"/>
        <v>0</v>
      </c>
      <c r="CC302" s="14">
        <f t="shared" si="374"/>
        <v>0</v>
      </c>
      <c r="CE302" s="56">
        <f t="shared" si="375"/>
        <v>0</v>
      </c>
      <c r="CF302" s="14">
        <f>Szilv($BU$2,Eredmény!$H$3,BV302)</f>
        <v>0</v>
      </c>
      <c r="CG302" s="14">
        <f t="shared" si="376"/>
        <v>0</v>
      </c>
      <c r="CH302" s="14">
        <f t="shared" si="377"/>
        <v>0</v>
      </c>
      <c r="CK302" s="14">
        <f>IF($CJ$2=Alapadat!$P302,Alapadat!$Q302,0)</f>
        <v>0</v>
      </c>
      <c r="CL302" s="14">
        <f>IF($CJ$2=Alapadat!$P302,Alapadat!$R302,0)</f>
        <v>0</v>
      </c>
      <c r="CM302" s="14">
        <f t="shared" si="378"/>
        <v>0</v>
      </c>
      <c r="CN302" s="14">
        <f t="shared" si="379"/>
        <v>0</v>
      </c>
      <c r="CO302" s="14">
        <f t="shared" si="380"/>
        <v>0</v>
      </c>
      <c r="CP302" s="14">
        <f t="shared" si="381"/>
        <v>0</v>
      </c>
      <c r="CQ302" s="14">
        <f t="shared" si="382"/>
        <v>0</v>
      </c>
      <c r="CR302" s="14">
        <f t="shared" si="383"/>
        <v>0</v>
      </c>
      <c r="CT302" s="56">
        <f t="shared" si="384"/>
        <v>0</v>
      </c>
      <c r="CU302" s="14">
        <f>Szilv($CJ$2,Eredmény!$H$3,CK302)</f>
        <v>0</v>
      </c>
      <c r="CV302" s="14">
        <f t="shared" si="385"/>
        <v>0</v>
      </c>
      <c r="CW302" s="14">
        <f t="shared" si="386"/>
        <v>0</v>
      </c>
      <c r="CZ302" s="14">
        <f>IF($CY$2=Alapadat!$P302,Alapadat!$Q302,0)</f>
        <v>0</v>
      </c>
      <c r="DA302" s="14">
        <f>IF($CY$2=Alapadat!$P302,Alapadat!$R302,0)</f>
        <v>0</v>
      </c>
      <c r="DB302" s="14">
        <f t="shared" si="387"/>
        <v>0</v>
      </c>
      <c r="DC302" s="14">
        <f t="shared" si="388"/>
        <v>0</v>
      </c>
      <c r="DD302" s="14">
        <f t="shared" si="389"/>
        <v>0</v>
      </c>
      <c r="DE302" s="14">
        <f t="shared" si="390"/>
        <v>0</v>
      </c>
      <c r="DF302" s="14">
        <f t="shared" si="391"/>
        <v>0</v>
      </c>
      <c r="DG302" s="14">
        <f t="shared" si="392"/>
        <v>0</v>
      </c>
      <c r="DI302" s="56">
        <f t="shared" si="393"/>
        <v>0</v>
      </c>
      <c r="DJ302" s="14">
        <f>Szilv($CY$2,Eredmény!$H$3,CZ302)</f>
        <v>0</v>
      </c>
      <c r="DK302" s="14">
        <f t="shared" si="394"/>
        <v>0</v>
      </c>
      <c r="DL302" s="14">
        <f t="shared" si="395"/>
        <v>0</v>
      </c>
      <c r="DO302" s="14">
        <f>IF($DN$2=Alapadat!$P302,Alapadat!$Q302,0)</f>
        <v>0</v>
      </c>
      <c r="DP302" s="14">
        <f>IF($DN$2=Alapadat!$P302,Alapadat!$R302,0)</f>
        <v>0</v>
      </c>
      <c r="DQ302" s="14">
        <f t="shared" si="396"/>
        <v>0</v>
      </c>
      <c r="DR302" s="14">
        <f t="shared" si="397"/>
        <v>0</v>
      </c>
      <c r="DS302" s="14">
        <f t="shared" si="398"/>
        <v>0</v>
      </c>
      <c r="DT302" s="14">
        <f t="shared" si="399"/>
        <v>0</v>
      </c>
      <c r="DU302" s="14">
        <f t="shared" si="400"/>
        <v>0</v>
      </c>
      <c r="DV302" s="14">
        <f t="shared" si="401"/>
        <v>0</v>
      </c>
      <c r="DX302" s="56">
        <f t="shared" si="402"/>
        <v>0</v>
      </c>
      <c r="DY302" s="14">
        <f>Szilv($DN$2,Eredmény!$H$3,DO302)</f>
        <v>0</v>
      </c>
      <c r="DZ302" s="14">
        <f t="shared" si="403"/>
        <v>0</v>
      </c>
      <c r="EA302" s="14">
        <f t="shared" si="404"/>
        <v>0</v>
      </c>
    </row>
    <row r="303" spans="2:131">
      <c r="B303" s="14">
        <f>IF($A$2=Alapadat!$P303,Alapadat!$Q303,0)</f>
        <v>0</v>
      </c>
      <c r="C303" s="14">
        <f>IF($A$2=Alapadat!$P303,Alapadat!$R303,0)</f>
        <v>0</v>
      </c>
      <c r="D303" s="14">
        <f t="shared" si="325"/>
        <v>0</v>
      </c>
      <c r="E303" s="14">
        <f t="shared" si="326"/>
        <v>0</v>
      </c>
      <c r="F303" s="14">
        <f t="shared" si="327"/>
        <v>0</v>
      </c>
      <c r="G303" s="14">
        <f t="shared" si="328"/>
        <v>0</v>
      </c>
      <c r="H303" s="14">
        <f t="shared" si="329"/>
        <v>0</v>
      </c>
      <c r="I303" s="14">
        <f t="shared" si="330"/>
        <v>0</v>
      </c>
      <c r="L303" s="56">
        <f t="shared" si="331"/>
        <v>0</v>
      </c>
      <c r="M303" s="14">
        <f>Szilv($A$2,Eredmény!$H$3,B303)</f>
        <v>0</v>
      </c>
      <c r="N303" s="14">
        <f t="shared" si="332"/>
        <v>0</v>
      </c>
      <c r="O303" s="14">
        <f t="shared" si="333"/>
        <v>0</v>
      </c>
      <c r="Q303" s="14">
        <f>IF($P$2=Alapadat!$P303,Alapadat!$Q303,0)</f>
        <v>0</v>
      </c>
      <c r="R303" s="14">
        <f>IF($P$2=Alapadat!$P303,Alapadat!$R303,0)</f>
        <v>0</v>
      </c>
      <c r="S303" s="14">
        <f t="shared" si="334"/>
        <v>0</v>
      </c>
      <c r="T303" s="14">
        <f t="shared" si="335"/>
        <v>0</v>
      </c>
      <c r="U303" s="14">
        <f t="shared" si="336"/>
        <v>0</v>
      </c>
      <c r="V303" s="14">
        <f t="shared" si="337"/>
        <v>0</v>
      </c>
      <c r="W303" s="14">
        <f t="shared" si="338"/>
        <v>0</v>
      </c>
      <c r="X303" s="14">
        <f t="shared" si="339"/>
        <v>0</v>
      </c>
      <c r="Z303" s="56">
        <f t="shared" si="405"/>
        <v>0</v>
      </c>
      <c r="AA303" s="14">
        <f>Szilv($P$2,Eredmény!$H$3,Q303)</f>
        <v>0</v>
      </c>
      <c r="AB303" s="14">
        <f t="shared" si="340"/>
        <v>0</v>
      </c>
      <c r="AC303" s="14">
        <f t="shared" si="341"/>
        <v>0</v>
      </c>
      <c r="AE303" s="14">
        <f>IF($AD$2=Alapadat!$P303,Alapadat!$Q303,0)</f>
        <v>0</v>
      </c>
      <c r="AF303" s="14">
        <f>IF($AD$2=Alapadat!$P303,Alapadat!$R303,0)</f>
        <v>0</v>
      </c>
      <c r="AG303" s="14">
        <f t="shared" si="342"/>
        <v>0</v>
      </c>
      <c r="AH303" s="14">
        <f t="shared" si="343"/>
        <v>0</v>
      </c>
      <c r="AI303" s="14">
        <f t="shared" si="344"/>
        <v>0</v>
      </c>
      <c r="AJ303" s="14">
        <f t="shared" si="345"/>
        <v>0</v>
      </c>
      <c r="AK303" s="14">
        <f t="shared" si="346"/>
        <v>0</v>
      </c>
      <c r="AL303" s="14">
        <f t="shared" si="347"/>
        <v>0</v>
      </c>
      <c r="AN303" s="56">
        <f t="shared" si="348"/>
        <v>0</v>
      </c>
      <c r="AO303" s="14">
        <f>Szilv($AD$2,Eredmény!$H$3,AE303)</f>
        <v>0</v>
      </c>
      <c r="AP303" s="14">
        <f t="shared" si="349"/>
        <v>0</v>
      </c>
      <c r="AQ303" s="14">
        <f t="shared" si="350"/>
        <v>0</v>
      </c>
      <c r="AS303" s="14">
        <f>IF($AR$2=Alapadat!$P303,Alapadat!$Q303,0)</f>
        <v>0</v>
      </c>
      <c r="AT303" s="14">
        <f>IF($AR$2=Alapadat!$P303,Alapadat!$R303,0)</f>
        <v>0</v>
      </c>
      <c r="AU303" s="14">
        <f t="shared" si="351"/>
        <v>0</v>
      </c>
      <c r="AV303" s="14">
        <f t="shared" si="352"/>
        <v>0</v>
      </c>
      <c r="AW303" s="14">
        <f t="shared" si="353"/>
        <v>0</v>
      </c>
      <c r="AX303" s="14">
        <f t="shared" si="354"/>
        <v>0</v>
      </c>
      <c r="AY303" s="14">
        <f t="shared" si="355"/>
        <v>0</v>
      </c>
      <c r="AZ303" s="14">
        <f t="shared" si="356"/>
        <v>0</v>
      </c>
      <c r="BB303" s="56">
        <f t="shared" si="357"/>
        <v>0</v>
      </c>
      <c r="BC303" s="14">
        <f>Szilv($AR$2,Eredmény!$H$3,AS303)</f>
        <v>0</v>
      </c>
      <c r="BD303" s="14">
        <f t="shared" si="358"/>
        <v>0</v>
      </c>
      <c r="BE303" s="14">
        <f t="shared" si="359"/>
        <v>0</v>
      </c>
      <c r="BG303" s="14">
        <f>IF($BF$2=Alapadat!$P303,Alapadat!$Q303,0)</f>
        <v>0</v>
      </c>
      <c r="BH303" s="14">
        <f>IF($BF$2=Alapadat!$P303,Alapadat!$R303,0)</f>
        <v>0</v>
      </c>
      <c r="BI303" s="14">
        <f t="shared" si="360"/>
        <v>0</v>
      </c>
      <c r="BJ303" s="14">
        <f t="shared" si="361"/>
        <v>0</v>
      </c>
      <c r="BK303" s="14">
        <f t="shared" si="362"/>
        <v>0</v>
      </c>
      <c r="BL303" s="14">
        <f t="shared" si="363"/>
        <v>0</v>
      </c>
      <c r="BM303" s="14">
        <f t="shared" si="364"/>
        <v>0</v>
      </c>
      <c r="BN303" s="14">
        <f t="shared" si="365"/>
        <v>0</v>
      </c>
      <c r="BP303" s="56">
        <f t="shared" si="366"/>
        <v>0</v>
      </c>
      <c r="BQ303" s="14">
        <f>Szilv($BF$2,Eredmény!$H$3,BG303)</f>
        <v>0</v>
      </c>
      <c r="BR303" s="14">
        <f t="shared" si="367"/>
        <v>0</v>
      </c>
      <c r="BS303" s="14">
        <f t="shared" si="368"/>
        <v>0</v>
      </c>
      <c r="BV303" s="14">
        <f>IF($BU$2=Alapadat!$P303,Alapadat!$Q303,0)</f>
        <v>0</v>
      </c>
      <c r="BW303" s="14">
        <f>IF($BU$2=Alapadat!$P303,Alapadat!$R303,0)</f>
        <v>0</v>
      </c>
      <c r="BX303" s="14">
        <f t="shared" si="369"/>
        <v>0</v>
      </c>
      <c r="BY303" s="14">
        <f t="shared" si="370"/>
        <v>0</v>
      </c>
      <c r="BZ303" s="14">
        <f t="shared" si="371"/>
        <v>0</v>
      </c>
      <c r="CA303" s="14">
        <f t="shared" si="372"/>
        <v>0</v>
      </c>
      <c r="CB303" s="14">
        <f t="shared" si="373"/>
        <v>0</v>
      </c>
      <c r="CC303" s="14">
        <f t="shared" si="374"/>
        <v>0</v>
      </c>
      <c r="CE303" s="56">
        <f t="shared" si="375"/>
        <v>0</v>
      </c>
      <c r="CF303" s="14">
        <f>Szilv($BU$2,Eredmény!$H$3,BV303)</f>
        <v>0</v>
      </c>
      <c r="CG303" s="14">
        <f t="shared" si="376"/>
        <v>0</v>
      </c>
      <c r="CH303" s="14">
        <f t="shared" si="377"/>
        <v>0</v>
      </c>
      <c r="CK303" s="14">
        <f>IF($CJ$2=Alapadat!$P303,Alapadat!$Q303,0)</f>
        <v>0</v>
      </c>
      <c r="CL303" s="14">
        <f>IF($CJ$2=Alapadat!$P303,Alapadat!$R303,0)</f>
        <v>0</v>
      </c>
      <c r="CM303" s="14">
        <f t="shared" si="378"/>
        <v>0</v>
      </c>
      <c r="CN303" s="14">
        <f t="shared" si="379"/>
        <v>0</v>
      </c>
      <c r="CO303" s="14">
        <f t="shared" si="380"/>
        <v>0</v>
      </c>
      <c r="CP303" s="14">
        <f t="shared" si="381"/>
        <v>0</v>
      </c>
      <c r="CQ303" s="14">
        <f t="shared" si="382"/>
        <v>0</v>
      </c>
      <c r="CR303" s="14">
        <f t="shared" si="383"/>
        <v>0</v>
      </c>
      <c r="CT303" s="56">
        <f t="shared" si="384"/>
        <v>0</v>
      </c>
      <c r="CU303" s="14">
        <f>Szilv($CJ$2,Eredmény!$H$3,CK303)</f>
        <v>0</v>
      </c>
      <c r="CV303" s="14">
        <f t="shared" si="385"/>
        <v>0</v>
      </c>
      <c r="CW303" s="14">
        <f t="shared" si="386"/>
        <v>0</v>
      </c>
      <c r="CZ303" s="14">
        <f>IF($CY$2=Alapadat!$P303,Alapadat!$Q303,0)</f>
        <v>0</v>
      </c>
      <c r="DA303" s="14">
        <f>IF($CY$2=Alapadat!$P303,Alapadat!$R303,0)</f>
        <v>0</v>
      </c>
      <c r="DB303" s="14">
        <f t="shared" si="387"/>
        <v>0</v>
      </c>
      <c r="DC303" s="14">
        <f t="shared" si="388"/>
        <v>0</v>
      </c>
      <c r="DD303" s="14">
        <f t="shared" si="389"/>
        <v>0</v>
      </c>
      <c r="DE303" s="14">
        <f t="shared" si="390"/>
        <v>0</v>
      </c>
      <c r="DF303" s="14">
        <f t="shared" si="391"/>
        <v>0</v>
      </c>
      <c r="DG303" s="14">
        <f t="shared" si="392"/>
        <v>0</v>
      </c>
      <c r="DI303" s="56">
        <f t="shared" si="393"/>
        <v>0</v>
      </c>
      <c r="DJ303" s="14">
        <f>Szilv($CY$2,Eredmény!$H$3,CZ303)</f>
        <v>0</v>
      </c>
      <c r="DK303" s="14">
        <f t="shared" si="394"/>
        <v>0</v>
      </c>
      <c r="DL303" s="14">
        <f t="shared" si="395"/>
        <v>0</v>
      </c>
      <c r="DO303" s="14">
        <f>IF($DN$2=Alapadat!$P303,Alapadat!$Q303,0)</f>
        <v>0</v>
      </c>
      <c r="DP303" s="14">
        <f>IF($DN$2=Alapadat!$P303,Alapadat!$R303,0)</f>
        <v>0</v>
      </c>
      <c r="DQ303" s="14">
        <f t="shared" si="396"/>
        <v>0</v>
      </c>
      <c r="DR303" s="14">
        <f t="shared" si="397"/>
        <v>0</v>
      </c>
      <c r="DS303" s="14">
        <f t="shared" si="398"/>
        <v>0</v>
      </c>
      <c r="DT303" s="14">
        <f t="shared" si="399"/>
        <v>0</v>
      </c>
      <c r="DU303" s="14">
        <f t="shared" si="400"/>
        <v>0</v>
      </c>
      <c r="DV303" s="14">
        <f t="shared" si="401"/>
        <v>0</v>
      </c>
      <c r="DX303" s="56">
        <f t="shared" si="402"/>
        <v>0</v>
      </c>
      <c r="DY303" s="14">
        <f>Szilv($DN$2,Eredmény!$H$3,DO303)</f>
        <v>0</v>
      </c>
      <c r="DZ303" s="14">
        <f t="shared" si="403"/>
        <v>0</v>
      </c>
      <c r="EA303" s="14">
        <f t="shared" si="404"/>
        <v>0</v>
      </c>
    </row>
    <row r="304" spans="2:131">
      <c r="B304" s="14">
        <f>IF($A$2=Alapadat!$P304,Alapadat!$Q304,0)</f>
        <v>0</v>
      </c>
      <c r="C304" s="14">
        <f>IF($A$2=Alapadat!$P304,Alapadat!$R304,0)</f>
        <v>0</v>
      </c>
      <c r="D304" s="14">
        <f t="shared" si="325"/>
        <v>0</v>
      </c>
      <c r="E304" s="14">
        <f t="shared" si="326"/>
        <v>0</v>
      </c>
      <c r="F304" s="14">
        <f t="shared" si="327"/>
        <v>0</v>
      </c>
      <c r="G304" s="14">
        <f t="shared" si="328"/>
        <v>0</v>
      </c>
      <c r="H304" s="14">
        <f t="shared" si="329"/>
        <v>0</v>
      </c>
      <c r="I304" s="14">
        <f t="shared" si="330"/>
        <v>0</v>
      </c>
      <c r="L304" s="56">
        <f t="shared" si="331"/>
        <v>0</v>
      </c>
      <c r="M304" s="14">
        <f>Szilv($A$2,Eredmény!$H$3,B304)</f>
        <v>0</v>
      </c>
      <c r="N304" s="14">
        <f t="shared" si="332"/>
        <v>0</v>
      </c>
      <c r="O304" s="14">
        <f t="shared" si="333"/>
        <v>0</v>
      </c>
      <c r="Q304" s="14">
        <f>IF($P$2=Alapadat!$P304,Alapadat!$Q304,0)</f>
        <v>0</v>
      </c>
      <c r="R304" s="14">
        <f>IF($P$2=Alapadat!$P304,Alapadat!$R304,0)</f>
        <v>0</v>
      </c>
      <c r="S304" s="14">
        <f t="shared" si="334"/>
        <v>0</v>
      </c>
      <c r="T304" s="14">
        <f t="shared" si="335"/>
        <v>0</v>
      </c>
      <c r="U304" s="14">
        <f t="shared" si="336"/>
        <v>0</v>
      </c>
      <c r="V304" s="14">
        <f t="shared" si="337"/>
        <v>0</v>
      </c>
      <c r="W304" s="14">
        <f t="shared" si="338"/>
        <v>0</v>
      </c>
      <c r="X304" s="14">
        <f t="shared" si="339"/>
        <v>0</v>
      </c>
      <c r="Z304" s="56">
        <f t="shared" si="405"/>
        <v>0</v>
      </c>
      <c r="AA304" s="14">
        <f>Szilv($P$2,Eredmény!$H$3,Q304)</f>
        <v>0</v>
      </c>
      <c r="AB304" s="14">
        <f t="shared" si="340"/>
        <v>0</v>
      </c>
      <c r="AC304" s="14">
        <f t="shared" si="341"/>
        <v>0</v>
      </c>
      <c r="AE304" s="14">
        <f>IF($AD$2=Alapadat!$P304,Alapadat!$Q304,0)</f>
        <v>0</v>
      </c>
      <c r="AF304" s="14">
        <f>IF($AD$2=Alapadat!$P304,Alapadat!$R304,0)</f>
        <v>0</v>
      </c>
      <c r="AG304" s="14">
        <f t="shared" si="342"/>
        <v>0</v>
      </c>
      <c r="AH304" s="14">
        <f t="shared" si="343"/>
        <v>0</v>
      </c>
      <c r="AI304" s="14">
        <f t="shared" si="344"/>
        <v>0</v>
      </c>
      <c r="AJ304" s="14">
        <f t="shared" si="345"/>
        <v>0</v>
      </c>
      <c r="AK304" s="14">
        <f t="shared" si="346"/>
        <v>0</v>
      </c>
      <c r="AL304" s="14">
        <f t="shared" si="347"/>
        <v>0</v>
      </c>
      <c r="AN304" s="56">
        <f t="shared" si="348"/>
        <v>0</v>
      </c>
      <c r="AO304" s="14">
        <f>Szilv($AD$2,Eredmény!$H$3,AE304)</f>
        <v>0</v>
      </c>
      <c r="AP304" s="14">
        <f t="shared" si="349"/>
        <v>0</v>
      </c>
      <c r="AQ304" s="14">
        <f t="shared" si="350"/>
        <v>0</v>
      </c>
      <c r="AS304" s="14">
        <f>IF($AR$2=Alapadat!$P304,Alapadat!$Q304,0)</f>
        <v>0</v>
      </c>
      <c r="AT304" s="14">
        <f>IF($AR$2=Alapadat!$P304,Alapadat!$R304,0)</f>
        <v>0</v>
      </c>
      <c r="AU304" s="14">
        <f t="shared" si="351"/>
        <v>0</v>
      </c>
      <c r="AV304" s="14">
        <f t="shared" si="352"/>
        <v>0</v>
      </c>
      <c r="AW304" s="14">
        <f t="shared" si="353"/>
        <v>0</v>
      </c>
      <c r="AX304" s="14">
        <f t="shared" si="354"/>
        <v>0</v>
      </c>
      <c r="AY304" s="14">
        <f t="shared" si="355"/>
        <v>0</v>
      </c>
      <c r="AZ304" s="14">
        <f t="shared" si="356"/>
        <v>0</v>
      </c>
      <c r="BB304" s="56">
        <f t="shared" si="357"/>
        <v>0</v>
      </c>
      <c r="BC304" s="14">
        <f>Szilv($AR$2,Eredmény!$H$3,AS304)</f>
        <v>0</v>
      </c>
      <c r="BD304" s="14">
        <f t="shared" si="358"/>
        <v>0</v>
      </c>
      <c r="BE304" s="14">
        <f t="shared" si="359"/>
        <v>0</v>
      </c>
      <c r="BG304" s="14">
        <f>IF($BF$2=Alapadat!$P304,Alapadat!$Q304,0)</f>
        <v>0</v>
      </c>
      <c r="BH304" s="14">
        <f>IF($BF$2=Alapadat!$P304,Alapadat!$R304,0)</f>
        <v>0</v>
      </c>
      <c r="BI304" s="14">
        <f t="shared" si="360"/>
        <v>0</v>
      </c>
      <c r="BJ304" s="14">
        <f t="shared" si="361"/>
        <v>0</v>
      </c>
      <c r="BK304" s="14">
        <f t="shared" si="362"/>
        <v>0</v>
      </c>
      <c r="BL304" s="14">
        <f t="shared" si="363"/>
        <v>0</v>
      </c>
      <c r="BM304" s="14">
        <f t="shared" si="364"/>
        <v>0</v>
      </c>
      <c r="BN304" s="14">
        <f t="shared" si="365"/>
        <v>0</v>
      </c>
      <c r="BP304" s="56">
        <f t="shared" si="366"/>
        <v>0</v>
      </c>
      <c r="BQ304" s="14">
        <f>Szilv($BF$2,Eredmény!$H$3,BG304)</f>
        <v>0</v>
      </c>
      <c r="BR304" s="14">
        <f t="shared" si="367"/>
        <v>0</v>
      </c>
      <c r="BS304" s="14">
        <f t="shared" si="368"/>
        <v>0</v>
      </c>
      <c r="BV304" s="14">
        <f>IF($BU$2=Alapadat!$P304,Alapadat!$Q304,0)</f>
        <v>0</v>
      </c>
      <c r="BW304" s="14">
        <f>IF($BU$2=Alapadat!$P304,Alapadat!$R304,0)</f>
        <v>0</v>
      </c>
      <c r="BX304" s="14">
        <f t="shared" si="369"/>
        <v>0</v>
      </c>
      <c r="BY304" s="14">
        <f t="shared" si="370"/>
        <v>0</v>
      </c>
      <c r="BZ304" s="14">
        <f t="shared" si="371"/>
        <v>0</v>
      </c>
      <c r="CA304" s="14">
        <f t="shared" si="372"/>
        <v>0</v>
      </c>
      <c r="CB304" s="14">
        <f t="shared" si="373"/>
        <v>0</v>
      </c>
      <c r="CC304" s="14">
        <f t="shared" si="374"/>
        <v>0</v>
      </c>
      <c r="CE304" s="56">
        <f t="shared" si="375"/>
        <v>0</v>
      </c>
      <c r="CF304" s="14">
        <f>Szilv($BU$2,Eredmény!$H$3,BV304)</f>
        <v>0</v>
      </c>
      <c r="CG304" s="14">
        <f t="shared" si="376"/>
        <v>0</v>
      </c>
      <c r="CH304" s="14">
        <f t="shared" si="377"/>
        <v>0</v>
      </c>
      <c r="CK304" s="14">
        <f>IF($CJ$2=Alapadat!$P304,Alapadat!$Q304,0)</f>
        <v>0</v>
      </c>
      <c r="CL304" s="14">
        <f>IF($CJ$2=Alapadat!$P304,Alapadat!$R304,0)</f>
        <v>0</v>
      </c>
      <c r="CM304" s="14">
        <f t="shared" si="378"/>
        <v>0</v>
      </c>
      <c r="CN304" s="14">
        <f t="shared" si="379"/>
        <v>0</v>
      </c>
      <c r="CO304" s="14">
        <f t="shared" si="380"/>
        <v>0</v>
      </c>
      <c r="CP304" s="14">
        <f t="shared" si="381"/>
        <v>0</v>
      </c>
      <c r="CQ304" s="14">
        <f t="shared" si="382"/>
        <v>0</v>
      </c>
      <c r="CR304" s="14">
        <f t="shared" si="383"/>
        <v>0</v>
      </c>
      <c r="CT304" s="56">
        <f t="shared" si="384"/>
        <v>0</v>
      </c>
      <c r="CU304" s="14">
        <f>Szilv($CJ$2,Eredmény!$H$3,CK304)</f>
        <v>0</v>
      </c>
      <c r="CV304" s="14">
        <f t="shared" si="385"/>
        <v>0</v>
      </c>
      <c r="CW304" s="14">
        <f t="shared" si="386"/>
        <v>0</v>
      </c>
      <c r="CZ304" s="14">
        <f>IF($CY$2=Alapadat!$P304,Alapadat!$Q304,0)</f>
        <v>0</v>
      </c>
      <c r="DA304" s="14">
        <f>IF($CY$2=Alapadat!$P304,Alapadat!$R304,0)</f>
        <v>0</v>
      </c>
      <c r="DB304" s="14">
        <f t="shared" si="387"/>
        <v>0</v>
      </c>
      <c r="DC304" s="14">
        <f t="shared" si="388"/>
        <v>0</v>
      </c>
      <c r="DD304" s="14">
        <f t="shared" si="389"/>
        <v>0</v>
      </c>
      <c r="DE304" s="14">
        <f t="shared" si="390"/>
        <v>0</v>
      </c>
      <c r="DF304" s="14">
        <f t="shared" si="391"/>
        <v>0</v>
      </c>
      <c r="DG304" s="14">
        <f t="shared" si="392"/>
        <v>0</v>
      </c>
      <c r="DI304" s="56">
        <f t="shared" si="393"/>
        <v>0</v>
      </c>
      <c r="DJ304" s="14">
        <f>Szilv($CY$2,Eredmény!$H$3,CZ304)</f>
        <v>0</v>
      </c>
      <c r="DK304" s="14">
        <f t="shared" si="394"/>
        <v>0</v>
      </c>
      <c r="DL304" s="14">
        <f t="shared" si="395"/>
        <v>0</v>
      </c>
      <c r="DO304" s="14">
        <f>IF($DN$2=Alapadat!$P304,Alapadat!$Q304,0)</f>
        <v>0</v>
      </c>
      <c r="DP304" s="14">
        <f>IF($DN$2=Alapadat!$P304,Alapadat!$R304,0)</f>
        <v>0</v>
      </c>
      <c r="DQ304" s="14">
        <f t="shared" si="396"/>
        <v>0</v>
      </c>
      <c r="DR304" s="14">
        <f t="shared" si="397"/>
        <v>0</v>
      </c>
      <c r="DS304" s="14">
        <f t="shared" si="398"/>
        <v>0</v>
      </c>
      <c r="DT304" s="14">
        <f t="shared" si="399"/>
        <v>0</v>
      </c>
      <c r="DU304" s="14">
        <f t="shared" si="400"/>
        <v>0</v>
      </c>
      <c r="DV304" s="14">
        <f t="shared" si="401"/>
        <v>0</v>
      </c>
      <c r="DX304" s="56">
        <f t="shared" si="402"/>
        <v>0</v>
      </c>
      <c r="DY304" s="14">
        <f>Szilv($DN$2,Eredmény!$H$3,DO304)</f>
        <v>0</v>
      </c>
      <c r="DZ304" s="14">
        <f t="shared" si="403"/>
        <v>0</v>
      </c>
      <c r="EA304" s="14">
        <f t="shared" si="404"/>
        <v>0</v>
      </c>
    </row>
    <row r="305" spans="2:131">
      <c r="B305" s="14">
        <f>IF($A$2=Alapadat!$P305,Alapadat!$Q305,0)</f>
        <v>0</v>
      </c>
      <c r="C305" s="14">
        <f>IF($A$2=Alapadat!$P305,Alapadat!$R305,0)</f>
        <v>0</v>
      </c>
      <c r="D305" s="14">
        <f t="shared" si="325"/>
        <v>0</v>
      </c>
      <c r="E305" s="14">
        <f t="shared" si="326"/>
        <v>0</v>
      </c>
      <c r="F305" s="14">
        <f t="shared" si="327"/>
        <v>0</v>
      </c>
      <c r="G305" s="14">
        <f t="shared" si="328"/>
        <v>0</v>
      </c>
      <c r="H305" s="14">
        <f t="shared" si="329"/>
        <v>0</v>
      </c>
      <c r="I305" s="14">
        <f t="shared" si="330"/>
        <v>0</v>
      </c>
      <c r="L305" s="56">
        <f t="shared" si="331"/>
        <v>0</v>
      </c>
      <c r="M305" s="14">
        <f>Szilv($A$2,Eredmény!$H$3,B305)</f>
        <v>0</v>
      </c>
      <c r="N305" s="14">
        <f t="shared" si="332"/>
        <v>0</v>
      </c>
      <c r="O305" s="14">
        <f t="shared" si="333"/>
        <v>0</v>
      </c>
      <c r="Q305" s="14">
        <f>IF($P$2=Alapadat!$P305,Alapadat!$Q305,0)</f>
        <v>0</v>
      </c>
      <c r="R305" s="14">
        <f>IF($P$2=Alapadat!$P305,Alapadat!$R305,0)</f>
        <v>0</v>
      </c>
      <c r="S305" s="14">
        <f t="shared" si="334"/>
        <v>0</v>
      </c>
      <c r="T305" s="14">
        <f t="shared" si="335"/>
        <v>0</v>
      </c>
      <c r="U305" s="14">
        <f t="shared" si="336"/>
        <v>0</v>
      </c>
      <c r="V305" s="14">
        <f t="shared" si="337"/>
        <v>0</v>
      </c>
      <c r="W305" s="14">
        <f t="shared" si="338"/>
        <v>0</v>
      </c>
      <c r="X305" s="14">
        <f t="shared" si="339"/>
        <v>0</v>
      </c>
      <c r="Z305" s="56">
        <f t="shared" si="405"/>
        <v>0</v>
      </c>
      <c r="AA305" s="14">
        <f>Szilv($P$2,Eredmény!$H$3,Q305)</f>
        <v>0</v>
      </c>
      <c r="AB305" s="14">
        <f t="shared" si="340"/>
        <v>0</v>
      </c>
      <c r="AC305" s="14">
        <f t="shared" si="341"/>
        <v>0</v>
      </c>
      <c r="AE305" s="14">
        <f>IF($AD$2=Alapadat!$P305,Alapadat!$Q305,0)</f>
        <v>0</v>
      </c>
      <c r="AF305" s="14">
        <f>IF($AD$2=Alapadat!$P305,Alapadat!$R305,0)</f>
        <v>0</v>
      </c>
      <c r="AG305" s="14">
        <f t="shared" si="342"/>
        <v>0</v>
      </c>
      <c r="AH305" s="14">
        <f t="shared" si="343"/>
        <v>0</v>
      </c>
      <c r="AI305" s="14">
        <f t="shared" si="344"/>
        <v>0</v>
      </c>
      <c r="AJ305" s="14">
        <f t="shared" si="345"/>
        <v>0</v>
      </c>
      <c r="AK305" s="14">
        <f t="shared" si="346"/>
        <v>0</v>
      </c>
      <c r="AL305" s="14">
        <f t="shared" si="347"/>
        <v>0</v>
      </c>
      <c r="AN305" s="56">
        <f t="shared" si="348"/>
        <v>0</v>
      </c>
      <c r="AO305" s="14">
        <f>Szilv($AD$2,Eredmény!$H$3,AE305)</f>
        <v>0</v>
      </c>
      <c r="AP305" s="14">
        <f t="shared" si="349"/>
        <v>0</v>
      </c>
      <c r="AQ305" s="14">
        <f t="shared" si="350"/>
        <v>0</v>
      </c>
      <c r="AS305" s="14">
        <f>IF($AR$2=Alapadat!$P305,Alapadat!$Q305,0)</f>
        <v>0</v>
      </c>
      <c r="AT305" s="14">
        <f>IF($AR$2=Alapadat!$P305,Alapadat!$R305,0)</f>
        <v>0</v>
      </c>
      <c r="AU305" s="14">
        <f t="shared" si="351"/>
        <v>0</v>
      </c>
      <c r="AV305" s="14">
        <f t="shared" si="352"/>
        <v>0</v>
      </c>
      <c r="AW305" s="14">
        <f t="shared" si="353"/>
        <v>0</v>
      </c>
      <c r="AX305" s="14">
        <f t="shared" si="354"/>
        <v>0</v>
      </c>
      <c r="AY305" s="14">
        <f t="shared" si="355"/>
        <v>0</v>
      </c>
      <c r="AZ305" s="14">
        <f t="shared" si="356"/>
        <v>0</v>
      </c>
      <c r="BB305" s="56">
        <f t="shared" si="357"/>
        <v>0</v>
      </c>
      <c r="BC305" s="14">
        <f>Szilv($AR$2,Eredmény!$H$3,AS305)</f>
        <v>0</v>
      </c>
      <c r="BD305" s="14">
        <f t="shared" si="358"/>
        <v>0</v>
      </c>
      <c r="BE305" s="14">
        <f t="shared" si="359"/>
        <v>0</v>
      </c>
      <c r="BG305" s="14">
        <f>IF($BF$2=Alapadat!$P305,Alapadat!$Q305,0)</f>
        <v>0</v>
      </c>
      <c r="BH305" s="14">
        <f>IF($BF$2=Alapadat!$P305,Alapadat!$R305,0)</f>
        <v>0</v>
      </c>
      <c r="BI305" s="14">
        <f t="shared" si="360"/>
        <v>0</v>
      </c>
      <c r="BJ305" s="14">
        <f t="shared" si="361"/>
        <v>0</v>
      </c>
      <c r="BK305" s="14">
        <f t="shared" si="362"/>
        <v>0</v>
      </c>
      <c r="BL305" s="14">
        <f t="shared" si="363"/>
        <v>0</v>
      </c>
      <c r="BM305" s="14">
        <f t="shared" si="364"/>
        <v>0</v>
      </c>
      <c r="BN305" s="14">
        <f t="shared" si="365"/>
        <v>0</v>
      </c>
      <c r="BP305" s="56">
        <f t="shared" si="366"/>
        <v>0</v>
      </c>
      <c r="BQ305" s="14">
        <f>Szilv($BF$2,Eredmény!$H$3,BG305)</f>
        <v>0</v>
      </c>
      <c r="BR305" s="14">
        <f t="shared" si="367"/>
        <v>0</v>
      </c>
      <c r="BS305" s="14">
        <f t="shared" si="368"/>
        <v>0</v>
      </c>
      <c r="BV305" s="14">
        <f>IF($BU$2=Alapadat!$P305,Alapadat!$Q305,0)</f>
        <v>0</v>
      </c>
      <c r="BW305" s="14">
        <f>IF($BU$2=Alapadat!$P305,Alapadat!$R305,0)</f>
        <v>0</v>
      </c>
      <c r="BX305" s="14">
        <f t="shared" si="369"/>
        <v>0</v>
      </c>
      <c r="BY305" s="14">
        <f t="shared" si="370"/>
        <v>0</v>
      </c>
      <c r="BZ305" s="14">
        <f t="shared" si="371"/>
        <v>0</v>
      </c>
      <c r="CA305" s="14">
        <f t="shared" si="372"/>
        <v>0</v>
      </c>
      <c r="CB305" s="14">
        <f t="shared" si="373"/>
        <v>0</v>
      </c>
      <c r="CC305" s="14">
        <f t="shared" si="374"/>
        <v>0</v>
      </c>
      <c r="CE305" s="56">
        <f t="shared" si="375"/>
        <v>0</v>
      </c>
      <c r="CF305" s="14">
        <f>Szilv($BU$2,Eredmény!$H$3,BV305)</f>
        <v>0</v>
      </c>
      <c r="CG305" s="14">
        <f t="shared" si="376"/>
        <v>0</v>
      </c>
      <c r="CH305" s="14">
        <f t="shared" si="377"/>
        <v>0</v>
      </c>
      <c r="CK305" s="14">
        <f>IF($CJ$2=Alapadat!$P305,Alapadat!$Q305,0)</f>
        <v>0</v>
      </c>
      <c r="CL305" s="14">
        <f>IF($CJ$2=Alapadat!$P305,Alapadat!$R305,0)</f>
        <v>0</v>
      </c>
      <c r="CM305" s="14">
        <f t="shared" si="378"/>
        <v>0</v>
      </c>
      <c r="CN305" s="14">
        <f t="shared" si="379"/>
        <v>0</v>
      </c>
      <c r="CO305" s="14">
        <f t="shared" si="380"/>
        <v>0</v>
      </c>
      <c r="CP305" s="14">
        <f t="shared" si="381"/>
        <v>0</v>
      </c>
      <c r="CQ305" s="14">
        <f t="shared" si="382"/>
        <v>0</v>
      </c>
      <c r="CR305" s="14">
        <f t="shared" si="383"/>
        <v>0</v>
      </c>
      <c r="CT305" s="56">
        <f t="shared" si="384"/>
        <v>0</v>
      </c>
      <c r="CU305" s="14">
        <f>Szilv($CJ$2,Eredmény!$H$3,CK305)</f>
        <v>0</v>
      </c>
      <c r="CV305" s="14">
        <f t="shared" si="385"/>
        <v>0</v>
      </c>
      <c r="CW305" s="14">
        <f t="shared" si="386"/>
        <v>0</v>
      </c>
      <c r="CZ305" s="14">
        <f>IF($CY$2=Alapadat!$P305,Alapadat!$Q305,0)</f>
        <v>0</v>
      </c>
      <c r="DA305" s="14">
        <f>IF($CY$2=Alapadat!$P305,Alapadat!$R305,0)</f>
        <v>0</v>
      </c>
      <c r="DB305" s="14">
        <f t="shared" si="387"/>
        <v>0</v>
      </c>
      <c r="DC305" s="14">
        <f t="shared" si="388"/>
        <v>0</v>
      </c>
      <c r="DD305" s="14">
        <f t="shared" si="389"/>
        <v>0</v>
      </c>
      <c r="DE305" s="14">
        <f t="shared" si="390"/>
        <v>0</v>
      </c>
      <c r="DF305" s="14">
        <f t="shared" si="391"/>
        <v>0</v>
      </c>
      <c r="DG305" s="14">
        <f t="shared" si="392"/>
        <v>0</v>
      </c>
      <c r="DI305" s="56">
        <f t="shared" si="393"/>
        <v>0</v>
      </c>
      <c r="DJ305" s="14">
        <f>Szilv($CY$2,Eredmény!$H$3,CZ305)</f>
        <v>0</v>
      </c>
      <c r="DK305" s="14">
        <f t="shared" si="394"/>
        <v>0</v>
      </c>
      <c r="DL305" s="14">
        <f t="shared" si="395"/>
        <v>0</v>
      </c>
      <c r="DO305" s="14">
        <f>IF($DN$2=Alapadat!$P305,Alapadat!$Q305,0)</f>
        <v>0</v>
      </c>
      <c r="DP305" s="14">
        <f>IF($DN$2=Alapadat!$P305,Alapadat!$R305,0)</f>
        <v>0</v>
      </c>
      <c r="DQ305" s="14">
        <f t="shared" si="396"/>
        <v>0</v>
      </c>
      <c r="DR305" s="14">
        <f t="shared" si="397"/>
        <v>0</v>
      </c>
      <c r="DS305" s="14">
        <f t="shared" si="398"/>
        <v>0</v>
      </c>
      <c r="DT305" s="14">
        <f t="shared" si="399"/>
        <v>0</v>
      </c>
      <c r="DU305" s="14">
        <f t="shared" si="400"/>
        <v>0</v>
      </c>
      <c r="DV305" s="14">
        <f t="shared" si="401"/>
        <v>0</v>
      </c>
      <c r="DX305" s="56">
        <f t="shared" si="402"/>
        <v>0</v>
      </c>
      <c r="DY305" s="14">
        <f>Szilv($DN$2,Eredmény!$H$3,DO305)</f>
        <v>0</v>
      </c>
      <c r="DZ305" s="14">
        <f t="shared" si="403"/>
        <v>0</v>
      </c>
      <c r="EA305" s="14">
        <f t="shared" si="404"/>
        <v>0</v>
      </c>
    </row>
    <row r="306" spans="2:131">
      <c r="B306" s="14">
        <f>IF($A$2=Alapadat!$P306,Alapadat!$Q306,0)</f>
        <v>0</v>
      </c>
      <c r="C306" s="14">
        <f>IF($A$2=Alapadat!$P306,Alapadat!$R306,0)</f>
        <v>0</v>
      </c>
      <c r="D306" s="14">
        <f t="shared" si="325"/>
        <v>0</v>
      </c>
      <c r="E306" s="14">
        <f t="shared" si="326"/>
        <v>0</v>
      </c>
      <c r="F306" s="14">
        <f t="shared" si="327"/>
        <v>0</v>
      </c>
      <c r="G306" s="14">
        <f t="shared" si="328"/>
        <v>0</v>
      </c>
      <c r="H306" s="14">
        <f t="shared" si="329"/>
        <v>0</v>
      </c>
      <c r="I306" s="14">
        <f t="shared" si="330"/>
        <v>0</v>
      </c>
      <c r="L306" s="56">
        <f t="shared" si="331"/>
        <v>0</v>
      </c>
      <c r="M306" s="14">
        <f>Szilv($A$2,Eredmény!$H$3,B306)</f>
        <v>0</v>
      </c>
      <c r="N306" s="14">
        <f t="shared" si="332"/>
        <v>0</v>
      </c>
      <c r="O306" s="14">
        <f t="shared" si="333"/>
        <v>0</v>
      </c>
      <c r="Q306" s="14">
        <f>IF($P$2=Alapadat!$P306,Alapadat!$Q306,0)</f>
        <v>0</v>
      </c>
      <c r="R306" s="14">
        <f>IF($P$2=Alapadat!$P306,Alapadat!$R306,0)</f>
        <v>0</v>
      </c>
      <c r="S306" s="14">
        <f t="shared" si="334"/>
        <v>0</v>
      </c>
      <c r="T306" s="14">
        <f t="shared" si="335"/>
        <v>0</v>
      </c>
      <c r="U306" s="14">
        <f t="shared" si="336"/>
        <v>0</v>
      </c>
      <c r="V306" s="14">
        <f t="shared" si="337"/>
        <v>0</v>
      </c>
      <c r="W306" s="14">
        <f t="shared" si="338"/>
        <v>0</v>
      </c>
      <c r="X306" s="14">
        <f t="shared" si="339"/>
        <v>0</v>
      </c>
      <c r="Z306" s="56">
        <f t="shared" si="405"/>
        <v>0</v>
      </c>
      <c r="AA306" s="14">
        <f>Szilv($P$2,Eredmény!$H$3,Q306)</f>
        <v>0</v>
      </c>
      <c r="AB306" s="14">
        <f t="shared" si="340"/>
        <v>0</v>
      </c>
      <c r="AC306" s="14">
        <f t="shared" si="341"/>
        <v>0</v>
      </c>
      <c r="AE306" s="14">
        <f>IF($AD$2=Alapadat!$P306,Alapadat!$Q306,0)</f>
        <v>0</v>
      </c>
      <c r="AF306" s="14">
        <f>IF($AD$2=Alapadat!$P306,Alapadat!$R306,0)</f>
        <v>0</v>
      </c>
      <c r="AG306" s="14">
        <f t="shared" si="342"/>
        <v>0</v>
      </c>
      <c r="AH306" s="14">
        <f t="shared" si="343"/>
        <v>0</v>
      </c>
      <c r="AI306" s="14">
        <f t="shared" si="344"/>
        <v>0</v>
      </c>
      <c r="AJ306" s="14">
        <f t="shared" si="345"/>
        <v>0</v>
      </c>
      <c r="AK306" s="14">
        <f t="shared" si="346"/>
        <v>0</v>
      </c>
      <c r="AL306" s="14">
        <f t="shared" si="347"/>
        <v>0</v>
      </c>
      <c r="AN306" s="56">
        <f t="shared" si="348"/>
        <v>0</v>
      </c>
      <c r="AO306" s="14">
        <f>Szilv($AD$2,Eredmény!$H$3,AE306)</f>
        <v>0</v>
      </c>
      <c r="AP306" s="14">
        <f t="shared" si="349"/>
        <v>0</v>
      </c>
      <c r="AQ306" s="14">
        <f t="shared" si="350"/>
        <v>0</v>
      </c>
      <c r="AS306" s="14">
        <f>IF($AR$2=Alapadat!$P306,Alapadat!$Q306,0)</f>
        <v>0</v>
      </c>
      <c r="AT306" s="14">
        <f>IF($AR$2=Alapadat!$P306,Alapadat!$R306,0)</f>
        <v>0</v>
      </c>
      <c r="AU306" s="14">
        <f t="shared" si="351"/>
        <v>0</v>
      </c>
      <c r="AV306" s="14">
        <f t="shared" si="352"/>
        <v>0</v>
      </c>
      <c r="AW306" s="14">
        <f t="shared" si="353"/>
        <v>0</v>
      </c>
      <c r="AX306" s="14">
        <f t="shared" si="354"/>
        <v>0</v>
      </c>
      <c r="AY306" s="14">
        <f t="shared" si="355"/>
        <v>0</v>
      </c>
      <c r="AZ306" s="14">
        <f t="shared" si="356"/>
        <v>0</v>
      </c>
      <c r="BB306" s="56">
        <f t="shared" si="357"/>
        <v>0</v>
      </c>
      <c r="BC306" s="14">
        <f>Szilv($AR$2,Eredmény!$H$3,AS306)</f>
        <v>0</v>
      </c>
      <c r="BD306" s="14">
        <f t="shared" si="358"/>
        <v>0</v>
      </c>
      <c r="BE306" s="14">
        <f t="shared" si="359"/>
        <v>0</v>
      </c>
      <c r="BG306" s="14">
        <f>IF($BF$2=Alapadat!$P306,Alapadat!$Q306,0)</f>
        <v>0</v>
      </c>
      <c r="BH306" s="14">
        <f>IF($BF$2=Alapadat!$P306,Alapadat!$R306,0)</f>
        <v>0</v>
      </c>
      <c r="BI306" s="14">
        <f t="shared" si="360"/>
        <v>0</v>
      </c>
      <c r="BJ306" s="14">
        <f t="shared" si="361"/>
        <v>0</v>
      </c>
      <c r="BK306" s="14">
        <f t="shared" si="362"/>
        <v>0</v>
      </c>
      <c r="BL306" s="14">
        <f t="shared" si="363"/>
        <v>0</v>
      </c>
      <c r="BM306" s="14">
        <f t="shared" si="364"/>
        <v>0</v>
      </c>
      <c r="BN306" s="14">
        <f t="shared" si="365"/>
        <v>0</v>
      </c>
      <c r="BP306" s="56">
        <f t="shared" si="366"/>
        <v>0</v>
      </c>
      <c r="BQ306" s="14">
        <f>Szilv($BF$2,Eredmény!$H$3,BG306)</f>
        <v>0</v>
      </c>
      <c r="BR306" s="14">
        <f t="shared" si="367"/>
        <v>0</v>
      </c>
      <c r="BS306" s="14">
        <f t="shared" si="368"/>
        <v>0</v>
      </c>
      <c r="BV306" s="14">
        <f>IF($BU$2=Alapadat!$P306,Alapadat!$Q306,0)</f>
        <v>0</v>
      </c>
      <c r="BW306" s="14">
        <f>IF($BU$2=Alapadat!$P306,Alapadat!$R306,0)</f>
        <v>0</v>
      </c>
      <c r="BX306" s="14">
        <f t="shared" si="369"/>
        <v>0</v>
      </c>
      <c r="BY306" s="14">
        <f t="shared" si="370"/>
        <v>0</v>
      </c>
      <c r="BZ306" s="14">
        <f t="shared" si="371"/>
        <v>0</v>
      </c>
      <c r="CA306" s="14">
        <f t="shared" si="372"/>
        <v>0</v>
      </c>
      <c r="CB306" s="14">
        <f t="shared" si="373"/>
        <v>0</v>
      </c>
      <c r="CC306" s="14">
        <f t="shared" si="374"/>
        <v>0</v>
      </c>
      <c r="CE306" s="56">
        <f t="shared" si="375"/>
        <v>0</v>
      </c>
      <c r="CF306" s="14">
        <f>Szilv($BU$2,Eredmény!$H$3,BV306)</f>
        <v>0</v>
      </c>
      <c r="CG306" s="14">
        <f t="shared" si="376"/>
        <v>0</v>
      </c>
      <c r="CH306" s="14">
        <f t="shared" si="377"/>
        <v>0</v>
      </c>
      <c r="CK306" s="14">
        <f>IF($CJ$2=Alapadat!$P306,Alapadat!$Q306,0)</f>
        <v>0</v>
      </c>
      <c r="CL306" s="14">
        <f>IF($CJ$2=Alapadat!$P306,Alapadat!$R306,0)</f>
        <v>0</v>
      </c>
      <c r="CM306" s="14">
        <f t="shared" si="378"/>
        <v>0</v>
      </c>
      <c r="CN306" s="14">
        <f t="shared" si="379"/>
        <v>0</v>
      </c>
      <c r="CO306" s="14">
        <f t="shared" si="380"/>
        <v>0</v>
      </c>
      <c r="CP306" s="14">
        <f t="shared" si="381"/>
        <v>0</v>
      </c>
      <c r="CQ306" s="14">
        <f t="shared" si="382"/>
        <v>0</v>
      </c>
      <c r="CR306" s="14">
        <f t="shared" si="383"/>
        <v>0</v>
      </c>
      <c r="CT306" s="56">
        <f t="shared" si="384"/>
        <v>0</v>
      </c>
      <c r="CU306" s="14">
        <f>Szilv($CJ$2,Eredmény!$H$3,CK306)</f>
        <v>0</v>
      </c>
      <c r="CV306" s="14">
        <f t="shared" si="385"/>
        <v>0</v>
      </c>
      <c r="CW306" s="14">
        <f t="shared" si="386"/>
        <v>0</v>
      </c>
      <c r="CZ306" s="14">
        <f>IF($CY$2=Alapadat!$P306,Alapadat!$Q306,0)</f>
        <v>0</v>
      </c>
      <c r="DA306" s="14">
        <f>IF($CY$2=Alapadat!$P306,Alapadat!$R306,0)</f>
        <v>0</v>
      </c>
      <c r="DB306" s="14">
        <f t="shared" si="387"/>
        <v>0</v>
      </c>
      <c r="DC306" s="14">
        <f t="shared" si="388"/>
        <v>0</v>
      </c>
      <c r="DD306" s="14">
        <f t="shared" si="389"/>
        <v>0</v>
      </c>
      <c r="DE306" s="14">
        <f t="shared" si="390"/>
        <v>0</v>
      </c>
      <c r="DF306" s="14">
        <f t="shared" si="391"/>
        <v>0</v>
      </c>
      <c r="DG306" s="14">
        <f t="shared" si="392"/>
        <v>0</v>
      </c>
      <c r="DI306" s="56">
        <f t="shared" si="393"/>
        <v>0</v>
      </c>
      <c r="DJ306" s="14">
        <f>Szilv($CY$2,Eredmény!$H$3,CZ306)</f>
        <v>0</v>
      </c>
      <c r="DK306" s="14">
        <f t="shared" si="394"/>
        <v>0</v>
      </c>
      <c r="DL306" s="14">
        <f t="shared" si="395"/>
        <v>0</v>
      </c>
      <c r="DO306" s="14">
        <f>IF($DN$2=Alapadat!$P306,Alapadat!$Q306,0)</f>
        <v>0</v>
      </c>
      <c r="DP306" s="14">
        <f>IF($DN$2=Alapadat!$P306,Alapadat!$R306,0)</f>
        <v>0</v>
      </c>
      <c r="DQ306" s="14">
        <f t="shared" si="396"/>
        <v>0</v>
      </c>
      <c r="DR306" s="14">
        <f t="shared" si="397"/>
        <v>0</v>
      </c>
      <c r="DS306" s="14">
        <f t="shared" si="398"/>
        <v>0</v>
      </c>
      <c r="DT306" s="14">
        <f t="shared" si="399"/>
        <v>0</v>
      </c>
      <c r="DU306" s="14">
        <f t="shared" si="400"/>
        <v>0</v>
      </c>
      <c r="DV306" s="14">
        <f t="shared" si="401"/>
        <v>0</v>
      </c>
      <c r="DX306" s="56">
        <f t="shared" si="402"/>
        <v>0</v>
      </c>
      <c r="DY306" s="14">
        <f>Szilv($DN$2,Eredmény!$H$3,DO306)</f>
        <v>0</v>
      </c>
      <c r="DZ306" s="14">
        <f t="shared" si="403"/>
        <v>0</v>
      </c>
      <c r="EA306" s="14">
        <f t="shared" si="404"/>
        <v>0</v>
      </c>
    </row>
    <row r="307" spans="2:131">
      <c r="B307" s="14">
        <f>IF($A$2=Alapadat!$P307,Alapadat!$Q307,0)</f>
        <v>0</v>
      </c>
      <c r="C307" s="14">
        <f>IF($A$2=Alapadat!$P307,Alapadat!$R307,0)</f>
        <v>0</v>
      </c>
      <c r="D307" s="14">
        <f t="shared" si="325"/>
        <v>0</v>
      </c>
      <c r="E307" s="14">
        <f t="shared" si="326"/>
        <v>0</v>
      </c>
      <c r="F307" s="14">
        <f t="shared" si="327"/>
        <v>0</v>
      </c>
      <c r="G307" s="14">
        <f t="shared" si="328"/>
        <v>0</v>
      </c>
      <c r="H307" s="14">
        <f t="shared" si="329"/>
        <v>0</v>
      </c>
      <c r="I307" s="14">
        <f t="shared" si="330"/>
        <v>0</v>
      </c>
      <c r="L307" s="56">
        <f t="shared" si="331"/>
        <v>0</v>
      </c>
      <c r="M307" s="14">
        <f>Szilv($A$2,Eredmény!$H$3,B307)</f>
        <v>0</v>
      </c>
      <c r="N307" s="14">
        <f t="shared" si="332"/>
        <v>0</v>
      </c>
      <c r="O307" s="14">
        <f t="shared" si="333"/>
        <v>0</v>
      </c>
      <c r="Q307" s="14">
        <f>IF($P$2=Alapadat!$P307,Alapadat!$Q307,0)</f>
        <v>0</v>
      </c>
      <c r="R307" s="14">
        <f>IF($P$2=Alapadat!$P307,Alapadat!$R307,0)</f>
        <v>0</v>
      </c>
      <c r="S307" s="14">
        <f t="shared" si="334"/>
        <v>0</v>
      </c>
      <c r="T307" s="14">
        <f t="shared" si="335"/>
        <v>0</v>
      </c>
      <c r="U307" s="14">
        <f t="shared" si="336"/>
        <v>0</v>
      </c>
      <c r="V307" s="14">
        <f t="shared" si="337"/>
        <v>0</v>
      </c>
      <c r="W307" s="14">
        <f t="shared" si="338"/>
        <v>0</v>
      </c>
      <c r="X307" s="14">
        <f t="shared" si="339"/>
        <v>0</v>
      </c>
      <c r="Z307" s="56">
        <f t="shared" si="405"/>
        <v>0</v>
      </c>
      <c r="AA307" s="14">
        <f>Szilv($P$2,Eredmény!$H$3,Q307)</f>
        <v>0</v>
      </c>
      <c r="AB307" s="14">
        <f t="shared" si="340"/>
        <v>0</v>
      </c>
      <c r="AC307" s="14">
        <f t="shared" si="341"/>
        <v>0</v>
      </c>
      <c r="AE307" s="14">
        <f>IF($AD$2=Alapadat!$P307,Alapadat!$Q307,0)</f>
        <v>0</v>
      </c>
      <c r="AF307" s="14">
        <f>IF($AD$2=Alapadat!$P307,Alapadat!$R307,0)</f>
        <v>0</v>
      </c>
      <c r="AG307" s="14">
        <f t="shared" si="342"/>
        <v>0</v>
      </c>
      <c r="AH307" s="14">
        <f t="shared" si="343"/>
        <v>0</v>
      </c>
      <c r="AI307" s="14">
        <f t="shared" si="344"/>
        <v>0</v>
      </c>
      <c r="AJ307" s="14">
        <f t="shared" si="345"/>
        <v>0</v>
      </c>
      <c r="AK307" s="14">
        <f t="shared" si="346"/>
        <v>0</v>
      </c>
      <c r="AL307" s="14">
        <f t="shared" si="347"/>
        <v>0</v>
      </c>
      <c r="AN307" s="56">
        <f t="shared" si="348"/>
        <v>0</v>
      </c>
      <c r="AO307" s="14">
        <f>Szilv($AD$2,Eredmény!$H$3,AE307)</f>
        <v>0</v>
      </c>
      <c r="AP307" s="14">
        <f t="shared" si="349"/>
        <v>0</v>
      </c>
      <c r="AQ307" s="14">
        <f t="shared" si="350"/>
        <v>0</v>
      </c>
      <c r="AS307" s="14">
        <f>IF($AR$2=Alapadat!$P307,Alapadat!$Q307,0)</f>
        <v>0</v>
      </c>
      <c r="AT307" s="14">
        <f>IF($AR$2=Alapadat!$P307,Alapadat!$R307,0)</f>
        <v>0</v>
      </c>
      <c r="AU307" s="14">
        <f t="shared" si="351"/>
        <v>0</v>
      </c>
      <c r="AV307" s="14">
        <f t="shared" si="352"/>
        <v>0</v>
      </c>
      <c r="AW307" s="14">
        <f t="shared" si="353"/>
        <v>0</v>
      </c>
      <c r="AX307" s="14">
        <f t="shared" si="354"/>
        <v>0</v>
      </c>
      <c r="AY307" s="14">
        <f t="shared" si="355"/>
        <v>0</v>
      </c>
      <c r="AZ307" s="14">
        <f t="shared" si="356"/>
        <v>0</v>
      </c>
      <c r="BB307" s="56">
        <f t="shared" si="357"/>
        <v>0</v>
      </c>
      <c r="BC307" s="14">
        <f>Szilv($AR$2,Eredmény!$H$3,AS307)</f>
        <v>0</v>
      </c>
      <c r="BD307" s="14">
        <f t="shared" si="358"/>
        <v>0</v>
      </c>
      <c r="BE307" s="14">
        <f t="shared" si="359"/>
        <v>0</v>
      </c>
      <c r="BG307" s="14">
        <f>IF($BF$2=Alapadat!$P307,Alapadat!$Q307,0)</f>
        <v>0</v>
      </c>
      <c r="BH307" s="14">
        <f>IF($BF$2=Alapadat!$P307,Alapadat!$R307,0)</f>
        <v>0</v>
      </c>
      <c r="BI307" s="14">
        <f t="shared" si="360"/>
        <v>0</v>
      </c>
      <c r="BJ307" s="14">
        <f t="shared" si="361"/>
        <v>0</v>
      </c>
      <c r="BK307" s="14">
        <f t="shared" si="362"/>
        <v>0</v>
      </c>
      <c r="BL307" s="14">
        <f t="shared" si="363"/>
        <v>0</v>
      </c>
      <c r="BM307" s="14">
        <f t="shared" si="364"/>
        <v>0</v>
      </c>
      <c r="BN307" s="14">
        <f t="shared" si="365"/>
        <v>0</v>
      </c>
      <c r="BP307" s="56">
        <f t="shared" si="366"/>
        <v>0</v>
      </c>
      <c r="BQ307" s="14">
        <f>Szilv($BF$2,Eredmény!$H$3,BG307)</f>
        <v>0</v>
      </c>
      <c r="BR307" s="14">
        <f t="shared" si="367"/>
        <v>0</v>
      </c>
      <c r="BS307" s="14">
        <f t="shared" si="368"/>
        <v>0</v>
      </c>
      <c r="BV307" s="14">
        <f>IF($BU$2=Alapadat!$P307,Alapadat!$Q307,0)</f>
        <v>0</v>
      </c>
      <c r="BW307" s="14">
        <f>IF($BU$2=Alapadat!$P307,Alapadat!$R307,0)</f>
        <v>0</v>
      </c>
      <c r="BX307" s="14">
        <f t="shared" si="369"/>
        <v>0</v>
      </c>
      <c r="BY307" s="14">
        <f t="shared" si="370"/>
        <v>0</v>
      </c>
      <c r="BZ307" s="14">
        <f t="shared" si="371"/>
        <v>0</v>
      </c>
      <c r="CA307" s="14">
        <f t="shared" si="372"/>
        <v>0</v>
      </c>
      <c r="CB307" s="14">
        <f t="shared" si="373"/>
        <v>0</v>
      </c>
      <c r="CC307" s="14">
        <f t="shared" si="374"/>
        <v>0</v>
      </c>
      <c r="CE307" s="56">
        <f t="shared" si="375"/>
        <v>0</v>
      </c>
      <c r="CF307" s="14">
        <f>Szilv($BU$2,Eredmény!$H$3,BV307)</f>
        <v>0</v>
      </c>
      <c r="CG307" s="14">
        <f t="shared" si="376"/>
        <v>0</v>
      </c>
      <c r="CH307" s="14">
        <f t="shared" si="377"/>
        <v>0</v>
      </c>
      <c r="CK307" s="14">
        <f>IF($CJ$2=Alapadat!$P307,Alapadat!$Q307,0)</f>
        <v>0</v>
      </c>
      <c r="CL307" s="14">
        <f>IF($CJ$2=Alapadat!$P307,Alapadat!$R307,0)</f>
        <v>0</v>
      </c>
      <c r="CM307" s="14">
        <f t="shared" si="378"/>
        <v>0</v>
      </c>
      <c r="CN307" s="14">
        <f t="shared" si="379"/>
        <v>0</v>
      </c>
      <c r="CO307" s="14">
        <f t="shared" si="380"/>
        <v>0</v>
      </c>
      <c r="CP307" s="14">
        <f t="shared" si="381"/>
        <v>0</v>
      </c>
      <c r="CQ307" s="14">
        <f t="shared" si="382"/>
        <v>0</v>
      </c>
      <c r="CR307" s="14">
        <f t="shared" si="383"/>
        <v>0</v>
      </c>
      <c r="CT307" s="56">
        <f t="shared" si="384"/>
        <v>0</v>
      </c>
      <c r="CU307" s="14">
        <f>Szilv($CJ$2,Eredmény!$H$3,CK307)</f>
        <v>0</v>
      </c>
      <c r="CV307" s="14">
        <f t="shared" si="385"/>
        <v>0</v>
      </c>
      <c r="CW307" s="14">
        <f t="shared" si="386"/>
        <v>0</v>
      </c>
      <c r="CZ307" s="14">
        <f>IF($CY$2=Alapadat!$P307,Alapadat!$Q307,0)</f>
        <v>0</v>
      </c>
      <c r="DA307" s="14">
        <f>IF($CY$2=Alapadat!$P307,Alapadat!$R307,0)</f>
        <v>0</v>
      </c>
      <c r="DB307" s="14">
        <f t="shared" si="387"/>
        <v>0</v>
      </c>
      <c r="DC307" s="14">
        <f t="shared" si="388"/>
        <v>0</v>
      </c>
      <c r="DD307" s="14">
        <f t="shared" si="389"/>
        <v>0</v>
      </c>
      <c r="DE307" s="14">
        <f t="shared" si="390"/>
        <v>0</v>
      </c>
      <c r="DF307" s="14">
        <f t="shared" si="391"/>
        <v>0</v>
      </c>
      <c r="DG307" s="14">
        <f t="shared" si="392"/>
        <v>0</v>
      </c>
      <c r="DI307" s="56">
        <f t="shared" si="393"/>
        <v>0</v>
      </c>
      <c r="DJ307" s="14">
        <f>Szilv($CY$2,Eredmény!$H$3,CZ307)</f>
        <v>0</v>
      </c>
      <c r="DK307" s="14">
        <f t="shared" si="394"/>
        <v>0</v>
      </c>
      <c r="DL307" s="14">
        <f t="shared" si="395"/>
        <v>0</v>
      </c>
      <c r="DO307" s="14">
        <f>IF($DN$2=Alapadat!$P307,Alapadat!$Q307,0)</f>
        <v>0</v>
      </c>
      <c r="DP307" s="14">
        <f>IF($DN$2=Alapadat!$P307,Alapadat!$R307,0)</f>
        <v>0</v>
      </c>
      <c r="DQ307" s="14">
        <f t="shared" si="396"/>
        <v>0</v>
      </c>
      <c r="DR307" s="14">
        <f t="shared" si="397"/>
        <v>0</v>
      </c>
      <c r="DS307" s="14">
        <f t="shared" si="398"/>
        <v>0</v>
      </c>
      <c r="DT307" s="14">
        <f t="shared" si="399"/>
        <v>0</v>
      </c>
      <c r="DU307" s="14">
        <f t="shared" si="400"/>
        <v>0</v>
      </c>
      <c r="DV307" s="14">
        <f t="shared" si="401"/>
        <v>0</v>
      </c>
      <c r="DX307" s="56">
        <f t="shared" si="402"/>
        <v>0</v>
      </c>
      <c r="DY307" s="14">
        <f>Szilv($DN$2,Eredmény!$H$3,DO307)</f>
        <v>0</v>
      </c>
      <c r="DZ307" s="14">
        <f t="shared" si="403"/>
        <v>0</v>
      </c>
      <c r="EA307" s="14">
        <f t="shared" si="404"/>
        <v>0</v>
      </c>
    </row>
    <row r="308" spans="2:131">
      <c r="B308" s="14">
        <f>IF($A$2=Alapadat!$P308,Alapadat!$Q308,0)</f>
        <v>0</v>
      </c>
      <c r="C308" s="14">
        <f>IF($A$2=Alapadat!$P308,Alapadat!$R308,0)</f>
        <v>0</v>
      </c>
      <c r="D308" s="14">
        <f t="shared" si="325"/>
        <v>0</v>
      </c>
      <c r="E308" s="14">
        <f t="shared" si="326"/>
        <v>0</v>
      </c>
      <c r="F308" s="14">
        <f t="shared" si="327"/>
        <v>0</v>
      </c>
      <c r="G308" s="14">
        <f t="shared" si="328"/>
        <v>0</v>
      </c>
      <c r="H308" s="14">
        <f t="shared" si="329"/>
        <v>0</v>
      </c>
      <c r="I308" s="14">
        <f t="shared" si="330"/>
        <v>0</v>
      </c>
      <c r="L308" s="56">
        <f t="shared" si="331"/>
        <v>0</v>
      </c>
      <c r="M308" s="14">
        <f>Szilv($A$2,Eredmény!$H$3,B308)</f>
        <v>0</v>
      </c>
      <c r="N308" s="14">
        <f t="shared" si="332"/>
        <v>0</v>
      </c>
      <c r="O308" s="14">
        <f t="shared" si="333"/>
        <v>0</v>
      </c>
      <c r="Q308" s="14">
        <f>IF($P$2=Alapadat!$P308,Alapadat!$Q308,0)</f>
        <v>0</v>
      </c>
      <c r="R308" s="14">
        <f>IF($P$2=Alapadat!$P308,Alapadat!$R308,0)</f>
        <v>0</v>
      </c>
      <c r="S308" s="14">
        <f t="shared" si="334"/>
        <v>0</v>
      </c>
      <c r="T308" s="14">
        <f t="shared" si="335"/>
        <v>0</v>
      </c>
      <c r="U308" s="14">
        <f t="shared" si="336"/>
        <v>0</v>
      </c>
      <c r="V308" s="14">
        <f t="shared" si="337"/>
        <v>0</v>
      </c>
      <c r="W308" s="14">
        <f t="shared" si="338"/>
        <v>0</v>
      </c>
      <c r="X308" s="14">
        <f t="shared" si="339"/>
        <v>0</v>
      </c>
      <c r="Z308" s="56">
        <f t="shared" si="405"/>
        <v>0</v>
      </c>
      <c r="AA308" s="14">
        <f>Szilv($P$2,Eredmény!$H$3,Q308)</f>
        <v>0</v>
      </c>
      <c r="AB308" s="14">
        <f t="shared" si="340"/>
        <v>0</v>
      </c>
      <c r="AC308" s="14">
        <f t="shared" si="341"/>
        <v>0</v>
      </c>
      <c r="AE308" s="14">
        <f>IF($AD$2=Alapadat!$P308,Alapadat!$Q308,0)</f>
        <v>0</v>
      </c>
      <c r="AF308" s="14">
        <f>IF($AD$2=Alapadat!$P308,Alapadat!$R308,0)</f>
        <v>0</v>
      </c>
      <c r="AG308" s="14">
        <f t="shared" si="342"/>
        <v>0</v>
      </c>
      <c r="AH308" s="14">
        <f t="shared" si="343"/>
        <v>0</v>
      </c>
      <c r="AI308" s="14">
        <f t="shared" si="344"/>
        <v>0</v>
      </c>
      <c r="AJ308" s="14">
        <f t="shared" si="345"/>
        <v>0</v>
      </c>
      <c r="AK308" s="14">
        <f t="shared" si="346"/>
        <v>0</v>
      </c>
      <c r="AL308" s="14">
        <f t="shared" si="347"/>
        <v>0</v>
      </c>
      <c r="AN308" s="56">
        <f t="shared" si="348"/>
        <v>0</v>
      </c>
      <c r="AO308" s="14">
        <f>Szilv($AD$2,Eredmény!$H$3,AE308)</f>
        <v>0</v>
      </c>
      <c r="AP308" s="14">
        <f t="shared" si="349"/>
        <v>0</v>
      </c>
      <c r="AQ308" s="14">
        <f t="shared" si="350"/>
        <v>0</v>
      </c>
      <c r="AS308" s="14">
        <f>IF($AR$2=Alapadat!$P308,Alapadat!$Q308,0)</f>
        <v>0</v>
      </c>
      <c r="AT308" s="14">
        <f>IF($AR$2=Alapadat!$P308,Alapadat!$R308,0)</f>
        <v>0</v>
      </c>
      <c r="AU308" s="14">
        <f t="shared" si="351"/>
        <v>0</v>
      </c>
      <c r="AV308" s="14">
        <f t="shared" si="352"/>
        <v>0</v>
      </c>
      <c r="AW308" s="14">
        <f t="shared" si="353"/>
        <v>0</v>
      </c>
      <c r="AX308" s="14">
        <f t="shared" si="354"/>
        <v>0</v>
      </c>
      <c r="AY308" s="14">
        <f t="shared" si="355"/>
        <v>0</v>
      </c>
      <c r="AZ308" s="14">
        <f t="shared" si="356"/>
        <v>0</v>
      </c>
      <c r="BB308" s="56">
        <f t="shared" si="357"/>
        <v>0</v>
      </c>
      <c r="BC308" s="14">
        <f>Szilv($AR$2,Eredmény!$H$3,AS308)</f>
        <v>0</v>
      </c>
      <c r="BD308" s="14">
        <f t="shared" si="358"/>
        <v>0</v>
      </c>
      <c r="BE308" s="14">
        <f t="shared" si="359"/>
        <v>0</v>
      </c>
      <c r="BG308" s="14">
        <f>IF($BF$2=Alapadat!$P308,Alapadat!$Q308,0)</f>
        <v>0</v>
      </c>
      <c r="BH308" s="14">
        <f>IF($BF$2=Alapadat!$P308,Alapadat!$R308,0)</f>
        <v>0</v>
      </c>
      <c r="BI308" s="14">
        <f t="shared" si="360"/>
        <v>0</v>
      </c>
      <c r="BJ308" s="14">
        <f t="shared" si="361"/>
        <v>0</v>
      </c>
      <c r="BK308" s="14">
        <f t="shared" si="362"/>
        <v>0</v>
      </c>
      <c r="BL308" s="14">
        <f t="shared" si="363"/>
        <v>0</v>
      </c>
      <c r="BM308" s="14">
        <f t="shared" si="364"/>
        <v>0</v>
      </c>
      <c r="BN308" s="14">
        <f t="shared" si="365"/>
        <v>0</v>
      </c>
      <c r="BP308" s="56">
        <f t="shared" si="366"/>
        <v>0</v>
      </c>
      <c r="BQ308" s="14">
        <f>Szilv($BF$2,Eredmény!$H$3,BG308)</f>
        <v>0</v>
      </c>
      <c r="BR308" s="14">
        <f t="shared" si="367"/>
        <v>0</v>
      </c>
      <c r="BS308" s="14">
        <f t="shared" si="368"/>
        <v>0</v>
      </c>
      <c r="BV308" s="14">
        <f>IF($BU$2=Alapadat!$P308,Alapadat!$Q308,0)</f>
        <v>0</v>
      </c>
      <c r="BW308" s="14">
        <f>IF($BU$2=Alapadat!$P308,Alapadat!$R308,0)</f>
        <v>0</v>
      </c>
      <c r="BX308" s="14">
        <f t="shared" si="369"/>
        <v>0</v>
      </c>
      <c r="BY308" s="14">
        <f t="shared" si="370"/>
        <v>0</v>
      </c>
      <c r="BZ308" s="14">
        <f t="shared" si="371"/>
        <v>0</v>
      </c>
      <c r="CA308" s="14">
        <f t="shared" si="372"/>
        <v>0</v>
      </c>
      <c r="CB308" s="14">
        <f t="shared" si="373"/>
        <v>0</v>
      </c>
      <c r="CC308" s="14">
        <f t="shared" si="374"/>
        <v>0</v>
      </c>
      <c r="CE308" s="56">
        <f t="shared" si="375"/>
        <v>0</v>
      </c>
      <c r="CF308" s="14">
        <f>Szilv($BU$2,Eredmény!$H$3,BV308)</f>
        <v>0</v>
      </c>
      <c r="CG308" s="14">
        <f t="shared" si="376"/>
        <v>0</v>
      </c>
      <c r="CH308" s="14">
        <f t="shared" si="377"/>
        <v>0</v>
      </c>
      <c r="CK308" s="14">
        <f>IF($CJ$2=Alapadat!$P308,Alapadat!$Q308,0)</f>
        <v>0</v>
      </c>
      <c r="CL308" s="14">
        <f>IF($CJ$2=Alapadat!$P308,Alapadat!$R308,0)</f>
        <v>0</v>
      </c>
      <c r="CM308" s="14">
        <f t="shared" si="378"/>
        <v>0</v>
      </c>
      <c r="CN308" s="14">
        <f t="shared" si="379"/>
        <v>0</v>
      </c>
      <c r="CO308" s="14">
        <f t="shared" si="380"/>
        <v>0</v>
      </c>
      <c r="CP308" s="14">
        <f t="shared" si="381"/>
        <v>0</v>
      </c>
      <c r="CQ308" s="14">
        <f t="shared" si="382"/>
        <v>0</v>
      </c>
      <c r="CR308" s="14">
        <f t="shared" si="383"/>
        <v>0</v>
      </c>
      <c r="CT308" s="56">
        <f t="shared" si="384"/>
        <v>0</v>
      </c>
      <c r="CU308" s="14">
        <f>Szilv($CJ$2,Eredmény!$H$3,CK308)</f>
        <v>0</v>
      </c>
      <c r="CV308" s="14">
        <f t="shared" si="385"/>
        <v>0</v>
      </c>
      <c r="CW308" s="14">
        <f t="shared" si="386"/>
        <v>0</v>
      </c>
      <c r="CZ308" s="14">
        <f>IF($CY$2=Alapadat!$P308,Alapadat!$Q308,0)</f>
        <v>0</v>
      </c>
      <c r="DA308" s="14">
        <f>IF($CY$2=Alapadat!$P308,Alapadat!$R308,0)</f>
        <v>0</v>
      </c>
      <c r="DB308" s="14">
        <f t="shared" si="387"/>
        <v>0</v>
      </c>
      <c r="DC308" s="14">
        <f t="shared" si="388"/>
        <v>0</v>
      </c>
      <c r="DD308" s="14">
        <f t="shared" si="389"/>
        <v>0</v>
      </c>
      <c r="DE308" s="14">
        <f t="shared" si="390"/>
        <v>0</v>
      </c>
      <c r="DF308" s="14">
        <f t="shared" si="391"/>
        <v>0</v>
      </c>
      <c r="DG308" s="14">
        <f t="shared" si="392"/>
        <v>0</v>
      </c>
      <c r="DI308" s="56">
        <f t="shared" si="393"/>
        <v>0</v>
      </c>
      <c r="DJ308" s="14">
        <f>Szilv($CY$2,Eredmény!$H$3,CZ308)</f>
        <v>0</v>
      </c>
      <c r="DK308" s="14">
        <f t="shared" si="394"/>
        <v>0</v>
      </c>
      <c r="DL308" s="14">
        <f t="shared" si="395"/>
        <v>0</v>
      </c>
      <c r="DO308" s="14">
        <f>IF($DN$2=Alapadat!$P308,Alapadat!$Q308,0)</f>
        <v>0</v>
      </c>
      <c r="DP308" s="14">
        <f>IF($DN$2=Alapadat!$P308,Alapadat!$R308,0)</f>
        <v>0</v>
      </c>
      <c r="DQ308" s="14">
        <f t="shared" si="396"/>
        <v>0</v>
      </c>
      <c r="DR308" s="14">
        <f t="shared" si="397"/>
        <v>0</v>
      </c>
      <c r="DS308" s="14">
        <f t="shared" si="398"/>
        <v>0</v>
      </c>
      <c r="DT308" s="14">
        <f t="shared" si="399"/>
        <v>0</v>
      </c>
      <c r="DU308" s="14">
        <f t="shared" si="400"/>
        <v>0</v>
      </c>
      <c r="DV308" s="14">
        <f t="shared" si="401"/>
        <v>0</v>
      </c>
      <c r="DX308" s="56">
        <f t="shared" si="402"/>
        <v>0</v>
      </c>
      <c r="DY308" s="14">
        <f>Szilv($DN$2,Eredmény!$H$3,DO308)</f>
        <v>0</v>
      </c>
      <c r="DZ308" s="14">
        <f t="shared" si="403"/>
        <v>0</v>
      </c>
      <c r="EA308" s="14">
        <f t="shared" si="404"/>
        <v>0</v>
      </c>
    </row>
    <row r="309" spans="2:131">
      <c r="B309" s="14">
        <f>IF($A$2=Alapadat!$P309,Alapadat!$Q309,0)</f>
        <v>0</v>
      </c>
      <c r="C309" s="14">
        <f>IF($A$2=Alapadat!$P309,Alapadat!$R309,0)</f>
        <v>0</v>
      </c>
      <c r="D309" s="14">
        <f t="shared" si="325"/>
        <v>0</v>
      </c>
      <c r="E309" s="14">
        <f t="shared" si="326"/>
        <v>0</v>
      </c>
      <c r="F309" s="14">
        <f t="shared" si="327"/>
        <v>0</v>
      </c>
      <c r="G309" s="14">
        <f t="shared" si="328"/>
        <v>0</v>
      </c>
      <c r="H309" s="14">
        <f t="shared" si="329"/>
        <v>0</v>
      </c>
      <c r="I309" s="14">
        <f t="shared" si="330"/>
        <v>0</v>
      </c>
      <c r="L309" s="56">
        <f t="shared" si="331"/>
        <v>0</v>
      </c>
      <c r="M309" s="14">
        <f>Szilv($A$2,Eredmény!$H$3,B309)</f>
        <v>0</v>
      </c>
      <c r="N309" s="14">
        <f t="shared" si="332"/>
        <v>0</v>
      </c>
      <c r="O309" s="14">
        <f t="shared" si="333"/>
        <v>0</v>
      </c>
      <c r="Q309" s="14">
        <f>IF($P$2=Alapadat!$P309,Alapadat!$Q309,0)</f>
        <v>0</v>
      </c>
      <c r="R309" s="14">
        <f>IF($P$2=Alapadat!$P309,Alapadat!$R309,0)</f>
        <v>0</v>
      </c>
      <c r="S309" s="14">
        <f t="shared" si="334"/>
        <v>0</v>
      </c>
      <c r="T309" s="14">
        <f t="shared" si="335"/>
        <v>0</v>
      </c>
      <c r="U309" s="14">
        <f t="shared" si="336"/>
        <v>0</v>
      </c>
      <c r="V309" s="14">
        <f t="shared" si="337"/>
        <v>0</v>
      </c>
      <c r="W309" s="14">
        <f t="shared" si="338"/>
        <v>0</v>
      </c>
      <c r="X309" s="14">
        <f t="shared" si="339"/>
        <v>0</v>
      </c>
      <c r="Z309" s="56">
        <f t="shared" si="405"/>
        <v>0</v>
      </c>
      <c r="AA309" s="14">
        <f>Szilv($P$2,Eredmény!$H$3,Q309)</f>
        <v>0</v>
      </c>
      <c r="AB309" s="14">
        <f t="shared" si="340"/>
        <v>0</v>
      </c>
      <c r="AC309" s="14">
        <f t="shared" si="341"/>
        <v>0</v>
      </c>
      <c r="AE309" s="14">
        <f>IF($AD$2=Alapadat!$P309,Alapadat!$Q309,0)</f>
        <v>0</v>
      </c>
      <c r="AF309" s="14">
        <f>IF($AD$2=Alapadat!$P309,Alapadat!$R309,0)</f>
        <v>0</v>
      </c>
      <c r="AG309" s="14">
        <f t="shared" si="342"/>
        <v>0</v>
      </c>
      <c r="AH309" s="14">
        <f t="shared" si="343"/>
        <v>0</v>
      </c>
      <c r="AI309" s="14">
        <f t="shared" si="344"/>
        <v>0</v>
      </c>
      <c r="AJ309" s="14">
        <f t="shared" si="345"/>
        <v>0</v>
      </c>
      <c r="AK309" s="14">
        <f t="shared" si="346"/>
        <v>0</v>
      </c>
      <c r="AL309" s="14">
        <f t="shared" si="347"/>
        <v>0</v>
      </c>
      <c r="AN309" s="56">
        <f t="shared" si="348"/>
        <v>0</v>
      </c>
      <c r="AO309" s="14">
        <f>Szilv($AD$2,Eredmény!$H$3,AE309)</f>
        <v>0</v>
      </c>
      <c r="AP309" s="14">
        <f t="shared" si="349"/>
        <v>0</v>
      </c>
      <c r="AQ309" s="14">
        <f t="shared" si="350"/>
        <v>0</v>
      </c>
      <c r="AS309" s="14">
        <f>IF($AR$2=Alapadat!$P309,Alapadat!$Q309,0)</f>
        <v>0</v>
      </c>
      <c r="AT309" s="14">
        <f>IF($AR$2=Alapadat!$P309,Alapadat!$R309,0)</f>
        <v>0</v>
      </c>
      <c r="AU309" s="14">
        <f t="shared" si="351"/>
        <v>0</v>
      </c>
      <c r="AV309" s="14">
        <f t="shared" si="352"/>
        <v>0</v>
      </c>
      <c r="AW309" s="14">
        <f t="shared" si="353"/>
        <v>0</v>
      </c>
      <c r="AX309" s="14">
        <f t="shared" si="354"/>
        <v>0</v>
      </c>
      <c r="AY309" s="14">
        <f t="shared" si="355"/>
        <v>0</v>
      </c>
      <c r="AZ309" s="14">
        <f t="shared" si="356"/>
        <v>0</v>
      </c>
      <c r="BB309" s="56">
        <f t="shared" si="357"/>
        <v>0</v>
      </c>
      <c r="BC309" s="14">
        <f>Szilv($AR$2,Eredmény!$H$3,AS309)</f>
        <v>0</v>
      </c>
      <c r="BD309" s="14">
        <f t="shared" si="358"/>
        <v>0</v>
      </c>
      <c r="BE309" s="14">
        <f t="shared" si="359"/>
        <v>0</v>
      </c>
      <c r="BG309" s="14">
        <f>IF($BF$2=Alapadat!$P309,Alapadat!$Q309,0)</f>
        <v>0</v>
      </c>
      <c r="BH309" s="14">
        <f>IF($BF$2=Alapadat!$P309,Alapadat!$R309,0)</f>
        <v>0</v>
      </c>
      <c r="BI309" s="14">
        <f t="shared" si="360"/>
        <v>0</v>
      </c>
      <c r="BJ309" s="14">
        <f t="shared" si="361"/>
        <v>0</v>
      </c>
      <c r="BK309" s="14">
        <f t="shared" si="362"/>
        <v>0</v>
      </c>
      <c r="BL309" s="14">
        <f t="shared" si="363"/>
        <v>0</v>
      </c>
      <c r="BM309" s="14">
        <f t="shared" si="364"/>
        <v>0</v>
      </c>
      <c r="BN309" s="14">
        <f t="shared" si="365"/>
        <v>0</v>
      </c>
      <c r="BP309" s="56">
        <f t="shared" si="366"/>
        <v>0</v>
      </c>
      <c r="BQ309" s="14">
        <f>Szilv($BF$2,Eredmény!$H$3,BG309)</f>
        <v>0</v>
      </c>
      <c r="BR309" s="14">
        <f t="shared" si="367"/>
        <v>0</v>
      </c>
      <c r="BS309" s="14">
        <f t="shared" si="368"/>
        <v>0</v>
      </c>
      <c r="BV309" s="14">
        <f>IF($BU$2=Alapadat!$P309,Alapadat!$Q309,0)</f>
        <v>0</v>
      </c>
      <c r="BW309" s="14">
        <f>IF($BU$2=Alapadat!$P309,Alapadat!$R309,0)</f>
        <v>0</v>
      </c>
      <c r="BX309" s="14">
        <f t="shared" si="369"/>
        <v>0</v>
      </c>
      <c r="BY309" s="14">
        <f t="shared" si="370"/>
        <v>0</v>
      </c>
      <c r="BZ309" s="14">
        <f t="shared" si="371"/>
        <v>0</v>
      </c>
      <c r="CA309" s="14">
        <f t="shared" si="372"/>
        <v>0</v>
      </c>
      <c r="CB309" s="14">
        <f t="shared" si="373"/>
        <v>0</v>
      </c>
      <c r="CC309" s="14">
        <f t="shared" si="374"/>
        <v>0</v>
      </c>
      <c r="CE309" s="56">
        <f t="shared" si="375"/>
        <v>0</v>
      </c>
      <c r="CF309" s="14">
        <f>Szilv($BU$2,Eredmény!$H$3,BV309)</f>
        <v>0</v>
      </c>
      <c r="CG309" s="14">
        <f t="shared" si="376"/>
        <v>0</v>
      </c>
      <c r="CH309" s="14">
        <f t="shared" si="377"/>
        <v>0</v>
      </c>
      <c r="CK309" s="14">
        <f>IF($CJ$2=Alapadat!$P309,Alapadat!$Q309,0)</f>
        <v>0</v>
      </c>
      <c r="CL309" s="14">
        <f>IF($CJ$2=Alapadat!$P309,Alapadat!$R309,0)</f>
        <v>0</v>
      </c>
      <c r="CM309" s="14">
        <f t="shared" si="378"/>
        <v>0</v>
      </c>
      <c r="CN309" s="14">
        <f t="shared" si="379"/>
        <v>0</v>
      </c>
      <c r="CO309" s="14">
        <f t="shared" si="380"/>
        <v>0</v>
      </c>
      <c r="CP309" s="14">
        <f t="shared" si="381"/>
        <v>0</v>
      </c>
      <c r="CQ309" s="14">
        <f t="shared" si="382"/>
        <v>0</v>
      </c>
      <c r="CR309" s="14">
        <f t="shared" si="383"/>
        <v>0</v>
      </c>
      <c r="CT309" s="56">
        <f t="shared" si="384"/>
        <v>0</v>
      </c>
      <c r="CU309" s="14">
        <f>Szilv($CJ$2,Eredmény!$H$3,CK309)</f>
        <v>0</v>
      </c>
      <c r="CV309" s="14">
        <f t="shared" si="385"/>
        <v>0</v>
      </c>
      <c r="CW309" s="14">
        <f t="shared" si="386"/>
        <v>0</v>
      </c>
      <c r="CZ309" s="14">
        <f>IF($CY$2=Alapadat!$P309,Alapadat!$Q309,0)</f>
        <v>0</v>
      </c>
      <c r="DA309" s="14">
        <f>IF($CY$2=Alapadat!$P309,Alapadat!$R309,0)</f>
        <v>0</v>
      </c>
      <c r="DB309" s="14">
        <f t="shared" si="387"/>
        <v>0</v>
      </c>
      <c r="DC309" s="14">
        <f t="shared" si="388"/>
        <v>0</v>
      </c>
      <c r="DD309" s="14">
        <f t="shared" si="389"/>
        <v>0</v>
      </c>
      <c r="DE309" s="14">
        <f t="shared" si="390"/>
        <v>0</v>
      </c>
      <c r="DF309" s="14">
        <f t="shared" si="391"/>
        <v>0</v>
      </c>
      <c r="DG309" s="14">
        <f t="shared" si="392"/>
        <v>0</v>
      </c>
      <c r="DI309" s="56">
        <f t="shared" si="393"/>
        <v>0</v>
      </c>
      <c r="DJ309" s="14">
        <f>Szilv($CY$2,Eredmény!$H$3,CZ309)</f>
        <v>0</v>
      </c>
      <c r="DK309" s="14">
        <f t="shared" si="394"/>
        <v>0</v>
      </c>
      <c r="DL309" s="14">
        <f t="shared" si="395"/>
        <v>0</v>
      </c>
      <c r="DO309" s="14">
        <f>IF($DN$2=Alapadat!$P309,Alapadat!$Q309,0)</f>
        <v>0</v>
      </c>
      <c r="DP309" s="14">
        <f>IF($DN$2=Alapadat!$P309,Alapadat!$R309,0)</f>
        <v>0</v>
      </c>
      <c r="DQ309" s="14">
        <f t="shared" si="396"/>
        <v>0</v>
      </c>
      <c r="DR309" s="14">
        <f t="shared" si="397"/>
        <v>0</v>
      </c>
      <c r="DS309" s="14">
        <f t="shared" si="398"/>
        <v>0</v>
      </c>
      <c r="DT309" s="14">
        <f t="shared" si="399"/>
        <v>0</v>
      </c>
      <c r="DU309" s="14">
        <f t="shared" si="400"/>
        <v>0</v>
      </c>
      <c r="DV309" s="14">
        <f t="shared" si="401"/>
        <v>0</v>
      </c>
      <c r="DX309" s="56">
        <f t="shared" si="402"/>
        <v>0</v>
      </c>
      <c r="DY309" s="14">
        <f>Szilv($DN$2,Eredmény!$H$3,DO309)</f>
        <v>0</v>
      </c>
      <c r="DZ309" s="14">
        <f t="shared" si="403"/>
        <v>0</v>
      </c>
      <c r="EA309" s="14">
        <f t="shared" si="404"/>
        <v>0</v>
      </c>
    </row>
    <row r="310" spans="2:131">
      <c r="B310" s="14">
        <f>IF($A$2=Alapadat!$P310,Alapadat!$Q310,0)</f>
        <v>0</v>
      </c>
      <c r="C310" s="14">
        <f>IF($A$2=Alapadat!$P310,Alapadat!$R310,0)</f>
        <v>0</v>
      </c>
      <c r="D310" s="14">
        <f t="shared" si="325"/>
        <v>0</v>
      </c>
      <c r="E310" s="14">
        <f t="shared" si="326"/>
        <v>0</v>
      </c>
      <c r="F310" s="14">
        <f t="shared" si="327"/>
        <v>0</v>
      </c>
      <c r="G310" s="14">
        <f t="shared" si="328"/>
        <v>0</v>
      </c>
      <c r="H310" s="14">
        <f t="shared" si="329"/>
        <v>0</v>
      </c>
      <c r="I310" s="14">
        <f t="shared" si="330"/>
        <v>0</v>
      </c>
      <c r="L310" s="56">
        <f t="shared" si="331"/>
        <v>0</v>
      </c>
      <c r="M310" s="14">
        <f>Szilv($A$2,Eredmény!$H$3,B310)</f>
        <v>0</v>
      </c>
      <c r="N310" s="14">
        <f t="shared" si="332"/>
        <v>0</v>
      </c>
      <c r="O310" s="14">
        <f t="shared" si="333"/>
        <v>0</v>
      </c>
      <c r="Q310" s="14">
        <f>IF($P$2=Alapadat!$P310,Alapadat!$Q310,0)</f>
        <v>0</v>
      </c>
      <c r="R310" s="14">
        <f>IF($P$2=Alapadat!$P310,Alapadat!$R310,0)</f>
        <v>0</v>
      </c>
      <c r="S310" s="14">
        <f t="shared" si="334"/>
        <v>0</v>
      </c>
      <c r="T310" s="14">
        <f t="shared" si="335"/>
        <v>0</v>
      </c>
      <c r="U310" s="14">
        <f t="shared" si="336"/>
        <v>0</v>
      </c>
      <c r="V310" s="14">
        <f t="shared" si="337"/>
        <v>0</v>
      </c>
      <c r="W310" s="14">
        <f t="shared" si="338"/>
        <v>0</v>
      </c>
      <c r="X310" s="14">
        <f t="shared" si="339"/>
        <v>0</v>
      </c>
      <c r="Z310" s="56">
        <f t="shared" si="405"/>
        <v>0</v>
      </c>
      <c r="AA310" s="14">
        <f>Szilv($P$2,Eredmény!$H$3,Q310)</f>
        <v>0</v>
      </c>
      <c r="AB310" s="14">
        <f t="shared" si="340"/>
        <v>0</v>
      </c>
      <c r="AC310" s="14">
        <f t="shared" si="341"/>
        <v>0</v>
      </c>
      <c r="AE310" s="14">
        <f>IF($AD$2=Alapadat!$P310,Alapadat!$Q310,0)</f>
        <v>0</v>
      </c>
      <c r="AF310" s="14">
        <f>IF($AD$2=Alapadat!$P310,Alapadat!$R310,0)</f>
        <v>0</v>
      </c>
      <c r="AG310" s="14">
        <f t="shared" si="342"/>
        <v>0</v>
      </c>
      <c r="AH310" s="14">
        <f t="shared" si="343"/>
        <v>0</v>
      </c>
      <c r="AI310" s="14">
        <f t="shared" si="344"/>
        <v>0</v>
      </c>
      <c r="AJ310" s="14">
        <f t="shared" si="345"/>
        <v>0</v>
      </c>
      <c r="AK310" s="14">
        <f t="shared" si="346"/>
        <v>0</v>
      </c>
      <c r="AL310" s="14">
        <f t="shared" si="347"/>
        <v>0</v>
      </c>
      <c r="AN310" s="56">
        <f t="shared" si="348"/>
        <v>0</v>
      </c>
      <c r="AO310" s="14">
        <f>Szilv($AD$2,Eredmény!$H$3,AE310)</f>
        <v>0</v>
      </c>
      <c r="AP310" s="14">
        <f t="shared" si="349"/>
        <v>0</v>
      </c>
      <c r="AQ310" s="14">
        <f t="shared" si="350"/>
        <v>0</v>
      </c>
      <c r="AS310" s="14">
        <f>IF($AR$2=Alapadat!$P310,Alapadat!$Q310,0)</f>
        <v>0</v>
      </c>
      <c r="AT310" s="14">
        <f>IF($AR$2=Alapadat!$P310,Alapadat!$R310,0)</f>
        <v>0</v>
      </c>
      <c r="AU310" s="14">
        <f t="shared" si="351"/>
        <v>0</v>
      </c>
      <c r="AV310" s="14">
        <f t="shared" si="352"/>
        <v>0</v>
      </c>
      <c r="AW310" s="14">
        <f t="shared" si="353"/>
        <v>0</v>
      </c>
      <c r="AX310" s="14">
        <f t="shared" si="354"/>
        <v>0</v>
      </c>
      <c r="AY310" s="14">
        <f t="shared" si="355"/>
        <v>0</v>
      </c>
      <c r="AZ310" s="14">
        <f t="shared" si="356"/>
        <v>0</v>
      </c>
      <c r="BB310" s="56">
        <f t="shared" si="357"/>
        <v>0</v>
      </c>
      <c r="BC310" s="14">
        <f>Szilv($AR$2,Eredmény!$H$3,AS310)</f>
        <v>0</v>
      </c>
      <c r="BD310" s="14">
        <f t="shared" si="358"/>
        <v>0</v>
      </c>
      <c r="BE310" s="14">
        <f t="shared" si="359"/>
        <v>0</v>
      </c>
      <c r="BG310" s="14">
        <f>IF($BF$2=Alapadat!$P310,Alapadat!$Q310,0)</f>
        <v>0</v>
      </c>
      <c r="BH310" s="14">
        <f>IF($BF$2=Alapadat!$P310,Alapadat!$R310,0)</f>
        <v>0</v>
      </c>
      <c r="BI310" s="14">
        <f t="shared" si="360"/>
        <v>0</v>
      </c>
      <c r="BJ310" s="14">
        <f t="shared" si="361"/>
        <v>0</v>
      </c>
      <c r="BK310" s="14">
        <f t="shared" si="362"/>
        <v>0</v>
      </c>
      <c r="BL310" s="14">
        <f t="shared" si="363"/>
        <v>0</v>
      </c>
      <c r="BM310" s="14">
        <f t="shared" si="364"/>
        <v>0</v>
      </c>
      <c r="BN310" s="14">
        <f t="shared" si="365"/>
        <v>0</v>
      </c>
      <c r="BP310" s="56">
        <f t="shared" si="366"/>
        <v>0</v>
      </c>
      <c r="BQ310" s="14">
        <f>Szilv($BF$2,Eredmény!$H$3,BG310)</f>
        <v>0</v>
      </c>
      <c r="BR310" s="14">
        <f t="shared" si="367"/>
        <v>0</v>
      </c>
      <c r="BS310" s="14">
        <f t="shared" si="368"/>
        <v>0</v>
      </c>
      <c r="BV310" s="14">
        <f>IF($BU$2=Alapadat!$P310,Alapadat!$Q310,0)</f>
        <v>0</v>
      </c>
      <c r="BW310" s="14">
        <f>IF($BU$2=Alapadat!$P310,Alapadat!$R310,0)</f>
        <v>0</v>
      </c>
      <c r="BX310" s="14">
        <f t="shared" si="369"/>
        <v>0</v>
      </c>
      <c r="BY310" s="14">
        <f t="shared" si="370"/>
        <v>0</v>
      </c>
      <c r="BZ310" s="14">
        <f t="shared" si="371"/>
        <v>0</v>
      </c>
      <c r="CA310" s="14">
        <f t="shared" si="372"/>
        <v>0</v>
      </c>
      <c r="CB310" s="14">
        <f t="shared" si="373"/>
        <v>0</v>
      </c>
      <c r="CC310" s="14">
        <f t="shared" si="374"/>
        <v>0</v>
      </c>
      <c r="CE310" s="56">
        <f t="shared" si="375"/>
        <v>0</v>
      </c>
      <c r="CF310" s="14">
        <f>Szilv($BU$2,Eredmény!$H$3,BV310)</f>
        <v>0</v>
      </c>
      <c r="CG310" s="14">
        <f t="shared" si="376"/>
        <v>0</v>
      </c>
      <c r="CH310" s="14">
        <f t="shared" si="377"/>
        <v>0</v>
      </c>
      <c r="CK310" s="14">
        <f>IF($CJ$2=Alapadat!$P310,Alapadat!$Q310,0)</f>
        <v>0</v>
      </c>
      <c r="CL310" s="14">
        <f>IF($CJ$2=Alapadat!$P310,Alapadat!$R310,0)</f>
        <v>0</v>
      </c>
      <c r="CM310" s="14">
        <f t="shared" si="378"/>
        <v>0</v>
      </c>
      <c r="CN310" s="14">
        <f t="shared" si="379"/>
        <v>0</v>
      </c>
      <c r="CO310" s="14">
        <f t="shared" si="380"/>
        <v>0</v>
      </c>
      <c r="CP310" s="14">
        <f t="shared" si="381"/>
        <v>0</v>
      </c>
      <c r="CQ310" s="14">
        <f t="shared" si="382"/>
        <v>0</v>
      </c>
      <c r="CR310" s="14">
        <f t="shared" si="383"/>
        <v>0</v>
      </c>
      <c r="CT310" s="56">
        <f t="shared" si="384"/>
        <v>0</v>
      </c>
      <c r="CU310" s="14">
        <f>Szilv($CJ$2,Eredmény!$H$3,CK310)</f>
        <v>0</v>
      </c>
      <c r="CV310" s="14">
        <f t="shared" si="385"/>
        <v>0</v>
      </c>
      <c r="CW310" s="14">
        <f t="shared" si="386"/>
        <v>0</v>
      </c>
      <c r="CZ310" s="14">
        <f>IF($CY$2=Alapadat!$P310,Alapadat!$Q310,0)</f>
        <v>0</v>
      </c>
      <c r="DA310" s="14">
        <f>IF($CY$2=Alapadat!$P310,Alapadat!$R310,0)</f>
        <v>0</v>
      </c>
      <c r="DB310" s="14">
        <f t="shared" si="387"/>
        <v>0</v>
      </c>
      <c r="DC310" s="14">
        <f t="shared" si="388"/>
        <v>0</v>
      </c>
      <c r="DD310" s="14">
        <f t="shared" si="389"/>
        <v>0</v>
      </c>
      <c r="DE310" s="14">
        <f t="shared" si="390"/>
        <v>0</v>
      </c>
      <c r="DF310" s="14">
        <f t="shared" si="391"/>
        <v>0</v>
      </c>
      <c r="DG310" s="14">
        <f t="shared" si="392"/>
        <v>0</v>
      </c>
      <c r="DI310" s="56">
        <f t="shared" si="393"/>
        <v>0</v>
      </c>
      <c r="DJ310" s="14">
        <f>Szilv($CY$2,Eredmény!$H$3,CZ310)</f>
        <v>0</v>
      </c>
      <c r="DK310" s="14">
        <f t="shared" si="394"/>
        <v>0</v>
      </c>
      <c r="DL310" s="14">
        <f t="shared" si="395"/>
        <v>0</v>
      </c>
      <c r="DO310" s="14">
        <f>IF($DN$2=Alapadat!$P310,Alapadat!$Q310,0)</f>
        <v>0</v>
      </c>
      <c r="DP310" s="14">
        <f>IF($DN$2=Alapadat!$P310,Alapadat!$R310,0)</f>
        <v>0</v>
      </c>
      <c r="DQ310" s="14">
        <f t="shared" si="396"/>
        <v>0</v>
      </c>
      <c r="DR310" s="14">
        <f t="shared" si="397"/>
        <v>0</v>
      </c>
      <c r="DS310" s="14">
        <f t="shared" si="398"/>
        <v>0</v>
      </c>
      <c r="DT310" s="14">
        <f t="shared" si="399"/>
        <v>0</v>
      </c>
      <c r="DU310" s="14">
        <f t="shared" si="400"/>
        <v>0</v>
      </c>
      <c r="DV310" s="14">
        <f t="shared" si="401"/>
        <v>0</v>
      </c>
      <c r="DX310" s="56">
        <f t="shared" si="402"/>
        <v>0</v>
      </c>
      <c r="DY310" s="14">
        <f>Szilv($DN$2,Eredmény!$H$3,DO310)</f>
        <v>0</v>
      </c>
      <c r="DZ310" s="14">
        <f t="shared" si="403"/>
        <v>0</v>
      </c>
      <c r="EA310" s="14">
        <f t="shared" si="404"/>
        <v>0</v>
      </c>
    </row>
    <row r="311" spans="2:131">
      <c r="B311" s="14">
        <f>IF($A$2=Alapadat!$P311,Alapadat!$Q311,0)</f>
        <v>0</v>
      </c>
      <c r="C311" s="14">
        <f>IF($A$2=Alapadat!$P311,Alapadat!$R311,0)</f>
        <v>0</v>
      </c>
      <c r="D311" s="14">
        <f t="shared" si="325"/>
        <v>0</v>
      </c>
      <c r="E311" s="14">
        <f t="shared" si="326"/>
        <v>0</v>
      </c>
      <c r="F311" s="14">
        <f t="shared" si="327"/>
        <v>0</v>
      </c>
      <c r="G311" s="14">
        <f t="shared" si="328"/>
        <v>0</v>
      </c>
      <c r="H311" s="14">
        <f t="shared" si="329"/>
        <v>0</v>
      </c>
      <c r="I311" s="14">
        <f t="shared" si="330"/>
        <v>0</v>
      </c>
      <c r="L311" s="56">
        <f t="shared" si="331"/>
        <v>0</v>
      </c>
      <c r="M311" s="14">
        <f>Szilv($A$2,Eredmény!$H$3,B311)</f>
        <v>0</v>
      </c>
      <c r="N311" s="14">
        <f t="shared" si="332"/>
        <v>0</v>
      </c>
      <c r="O311" s="14">
        <f t="shared" si="333"/>
        <v>0</v>
      </c>
      <c r="Q311" s="14">
        <f>IF($P$2=Alapadat!$P311,Alapadat!$Q311,0)</f>
        <v>0</v>
      </c>
      <c r="R311" s="14">
        <f>IF($P$2=Alapadat!$P311,Alapadat!$R311,0)</f>
        <v>0</v>
      </c>
      <c r="S311" s="14">
        <f t="shared" si="334"/>
        <v>0</v>
      </c>
      <c r="T311" s="14">
        <f t="shared" si="335"/>
        <v>0</v>
      </c>
      <c r="U311" s="14">
        <f t="shared" si="336"/>
        <v>0</v>
      </c>
      <c r="V311" s="14">
        <f t="shared" si="337"/>
        <v>0</v>
      </c>
      <c r="W311" s="14">
        <f t="shared" si="338"/>
        <v>0</v>
      </c>
      <c r="X311" s="14">
        <f t="shared" si="339"/>
        <v>0</v>
      </c>
      <c r="Z311" s="56">
        <f t="shared" si="405"/>
        <v>0</v>
      </c>
      <c r="AA311" s="14">
        <f>Szilv($P$2,Eredmény!$H$3,Q311)</f>
        <v>0</v>
      </c>
      <c r="AB311" s="14">
        <f t="shared" si="340"/>
        <v>0</v>
      </c>
      <c r="AC311" s="14">
        <f t="shared" si="341"/>
        <v>0</v>
      </c>
      <c r="AE311" s="14">
        <f>IF($AD$2=Alapadat!$P311,Alapadat!$Q311,0)</f>
        <v>0</v>
      </c>
      <c r="AF311" s="14">
        <f>IF($AD$2=Alapadat!$P311,Alapadat!$R311,0)</f>
        <v>0</v>
      </c>
      <c r="AG311" s="14">
        <f t="shared" si="342"/>
        <v>0</v>
      </c>
      <c r="AH311" s="14">
        <f t="shared" si="343"/>
        <v>0</v>
      </c>
      <c r="AI311" s="14">
        <f t="shared" si="344"/>
        <v>0</v>
      </c>
      <c r="AJ311" s="14">
        <f t="shared" si="345"/>
        <v>0</v>
      </c>
      <c r="AK311" s="14">
        <f t="shared" si="346"/>
        <v>0</v>
      </c>
      <c r="AL311" s="14">
        <f t="shared" si="347"/>
        <v>0</v>
      </c>
      <c r="AN311" s="56">
        <f t="shared" si="348"/>
        <v>0</v>
      </c>
      <c r="AO311" s="14">
        <f>Szilv($AD$2,Eredmény!$H$3,AE311)</f>
        <v>0</v>
      </c>
      <c r="AP311" s="14">
        <f t="shared" si="349"/>
        <v>0</v>
      </c>
      <c r="AQ311" s="14">
        <f t="shared" si="350"/>
        <v>0</v>
      </c>
      <c r="AS311" s="14">
        <f>IF($AR$2=Alapadat!$P311,Alapadat!$Q311,0)</f>
        <v>0</v>
      </c>
      <c r="AT311" s="14">
        <f>IF($AR$2=Alapadat!$P311,Alapadat!$R311,0)</f>
        <v>0</v>
      </c>
      <c r="AU311" s="14">
        <f t="shared" si="351"/>
        <v>0</v>
      </c>
      <c r="AV311" s="14">
        <f t="shared" si="352"/>
        <v>0</v>
      </c>
      <c r="AW311" s="14">
        <f t="shared" si="353"/>
        <v>0</v>
      </c>
      <c r="AX311" s="14">
        <f t="shared" si="354"/>
        <v>0</v>
      </c>
      <c r="AY311" s="14">
        <f t="shared" si="355"/>
        <v>0</v>
      </c>
      <c r="AZ311" s="14">
        <f t="shared" si="356"/>
        <v>0</v>
      </c>
      <c r="BB311" s="56">
        <f t="shared" si="357"/>
        <v>0</v>
      </c>
      <c r="BC311" s="14">
        <f>Szilv($AR$2,Eredmény!$H$3,AS311)</f>
        <v>0</v>
      </c>
      <c r="BD311" s="14">
        <f t="shared" si="358"/>
        <v>0</v>
      </c>
      <c r="BE311" s="14">
        <f t="shared" si="359"/>
        <v>0</v>
      </c>
      <c r="BG311" s="14">
        <f>IF($BF$2=Alapadat!$P311,Alapadat!$Q311,0)</f>
        <v>0</v>
      </c>
      <c r="BH311" s="14">
        <f>IF($BF$2=Alapadat!$P311,Alapadat!$R311,0)</f>
        <v>0</v>
      </c>
      <c r="BI311" s="14">
        <f t="shared" si="360"/>
        <v>0</v>
      </c>
      <c r="BJ311" s="14">
        <f t="shared" si="361"/>
        <v>0</v>
      </c>
      <c r="BK311" s="14">
        <f t="shared" si="362"/>
        <v>0</v>
      </c>
      <c r="BL311" s="14">
        <f t="shared" si="363"/>
        <v>0</v>
      </c>
      <c r="BM311" s="14">
        <f t="shared" si="364"/>
        <v>0</v>
      </c>
      <c r="BN311" s="14">
        <f t="shared" si="365"/>
        <v>0</v>
      </c>
      <c r="BP311" s="56">
        <f t="shared" si="366"/>
        <v>0</v>
      </c>
      <c r="BQ311" s="14">
        <f>Szilv($BF$2,Eredmény!$H$3,BG311)</f>
        <v>0</v>
      </c>
      <c r="BR311" s="14">
        <f t="shared" si="367"/>
        <v>0</v>
      </c>
      <c r="BS311" s="14">
        <f t="shared" si="368"/>
        <v>0</v>
      </c>
      <c r="BV311" s="14">
        <f>IF($BU$2=Alapadat!$P311,Alapadat!$Q311,0)</f>
        <v>0</v>
      </c>
      <c r="BW311" s="14">
        <f>IF($BU$2=Alapadat!$P311,Alapadat!$R311,0)</f>
        <v>0</v>
      </c>
      <c r="BX311" s="14">
        <f t="shared" si="369"/>
        <v>0</v>
      </c>
      <c r="BY311" s="14">
        <f t="shared" si="370"/>
        <v>0</v>
      </c>
      <c r="BZ311" s="14">
        <f t="shared" si="371"/>
        <v>0</v>
      </c>
      <c r="CA311" s="14">
        <f t="shared" si="372"/>
        <v>0</v>
      </c>
      <c r="CB311" s="14">
        <f t="shared" si="373"/>
        <v>0</v>
      </c>
      <c r="CC311" s="14">
        <f t="shared" si="374"/>
        <v>0</v>
      </c>
      <c r="CE311" s="56">
        <f t="shared" si="375"/>
        <v>0</v>
      </c>
      <c r="CF311" s="14">
        <f>Szilv($BU$2,Eredmény!$H$3,BV311)</f>
        <v>0</v>
      </c>
      <c r="CG311" s="14">
        <f t="shared" si="376"/>
        <v>0</v>
      </c>
      <c r="CH311" s="14">
        <f t="shared" si="377"/>
        <v>0</v>
      </c>
      <c r="CK311" s="14">
        <f>IF($CJ$2=Alapadat!$P311,Alapadat!$Q311,0)</f>
        <v>0</v>
      </c>
      <c r="CL311" s="14">
        <f>IF($CJ$2=Alapadat!$P311,Alapadat!$R311,0)</f>
        <v>0</v>
      </c>
      <c r="CM311" s="14">
        <f t="shared" si="378"/>
        <v>0</v>
      </c>
      <c r="CN311" s="14">
        <f t="shared" si="379"/>
        <v>0</v>
      </c>
      <c r="CO311" s="14">
        <f t="shared" si="380"/>
        <v>0</v>
      </c>
      <c r="CP311" s="14">
        <f t="shared" si="381"/>
        <v>0</v>
      </c>
      <c r="CQ311" s="14">
        <f t="shared" si="382"/>
        <v>0</v>
      </c>
      <c r="CR311" s="14">
        <f t="shared" si="383"/>
        <v>0</v>
      </c>
      <c r="CT311" s="56">
        <f t="shared" si="384"/>
        <v>0</v>
      </c>
      <c r="CU311" s="14">
        <f>Szilv($CJ$2,Eredmény!$H$3,CK311)</f>
        <v>0</v>
      </c>
      <c r="CV311" s="14">
        <f t="shared" si="385"/>
        <v>0</v>
      </c>
      <c r="CW311" s="14">
        <f t="shared" si="386"/>
        <v>0</v>
      </c>
      <c r="CZ311" s="14">
        <f>IF($CY$2=Alapadat!$P311,Alapadat!$Q311,0)</f>
        <v>0</v>
      </c>
      <c r="DA311" s="14">
        <f>IF($CY$2=Alapadat!$P311,Alapadat!$R311,0)</f>
        <v>0</v>
      </c>
      <c r="DB311" s="14">
        <f t="shared" si="387"/>
        <v>0</v>
      </c>
      <c r="DC311" s="14">
        <f t="shared" si="388"/>
        <v>0</v>
      </c>
      <c r="DD311" s="14">
        <f t="shared" si="389"/>
        <v>0</v>
      </c>
      <c r="DE311" s="14">
        <f t="shared" si="390"/>
        <v>0</v>
      </c>
      <c r="DF311" s="14">
        <f t="shared" si="391"/>
        <v>0</v>
      </c>
      <c r="DG311" s="14">
        <f t="shared" si="392"/>
        <v>0</v>
      </c>
      <c r="DI311" s="56">
        <f t="shared" si="393"/>
        <v>0</v>
      </c>
      <c r="DJ311" s="14">
        <f>Szilv($CY$2,Eredmény!$H$3,CZ311)</f>
        <v>0</v>
      </c>
      <c r="DK311" s="14">
        <f t="shared" si="394"/>
        <v>0</v>
      </c>
      <c r="DL311" s="14">
        <f t="shared" si="395"/>
        <v>0</v>
      </c>
      <c r="DO311" s="14">
        <f>IF($DN$2=Alapadat!$P311,Alapadat!$Q311,0)</f>
        <v>0</v>
      </c>
      <c r="DP311" s="14">
        <f>IF($DN$2=Alapadat!$P311,Alapadat!$R311,0)</f>
        <v>0</v>
      </c>
      <c r="DQ311" s="14">
        <f t="shared" si="396"/>
        <v>0</v>
      </c>
      <c r="DR311" s="14">
        <f t="shared" si="397"/>
        <v>0</v>
      </c>
      <c r="DS311" s="14">
        <f t="shared" si="398"/>
        <v>0</v>
      </c>
      <c r="DT311" s="14">
        <f t="shared" si="399"/>
        <v>0</v>
      </c>
      <c r="DU311" s="14">
        <f t="shared" si="400"/>
        <v>0</v>
      </c>
      <c r="DV311" s="14">
        <f t="shared" si="401"/>
        <v>0</v>
      </c>
      <c r="DX311" s="56">
        <f t="shared" si="402"/>
        <v>0</v>
      </c>
      <c r="DY311" s="14">
        <f>Szilv($DN$2,Eredmény!$H$3,DO311)</f>
        <v>0</v>
      </c>
      <c r="DZ311" s="14">
        <f t="shared" si="403"/>
        <v>0</v>
      </c>
      <c r="EA311" s="14">
        <f t="shared" si="404"/>
        <v>0</v>
      </c>
    </row>
    <row r="312" spans="2:131">
      <c r="B312" s="14">
        <f>IF($A$2=Alapadat!$P312,Alapadat!$Q312,0)</f>
        <v>0</v>
      </c>
      <c r="C312" s="14">
        <f>IF($A$2=Alapadat!$P312,Alapadat!$R312,0)</f>
        <v>0</v>
      </c>
      <c r="D312" s="14">
        <f t="shared" si="325"/>
        <v>0</v>
      </c>
      <c r="E312" s="14">
        <f t="shared" si="326"/>
        <v>0</v>
      </c>
      <c r="F312" s="14">
        <f t="shared" si="327"/>
        <v>0</v>
      </c>
      <c r="G312" s="14">
        <f t="shared" si="328"/>
        <v>0</v>
      </c>
      <c r="H312" s="14">
        <f t="shared" si="329"/>
        <v>0</v>
      </c>
      <c r="I312" s="14">
        <f t="shared" si="330"/>
        <v>0</v>
      </c>
      <c r="L312" s="56">
        <f t="shared" si="331"/>
        <v>0</v>
      </c>
      <c r="M312" s="14">
        <f>Szilv($A$2,Eredmény!$H$3,B312)</f>
        <v>0</v>
      </c>
      <c r="N312" s="14">
        <f t="shared" si="332"/>
        <v>0</v>
      </c>
      <c r="O312" s="14">
        <f t="shared" si="333"/>
        <v>0</v>
      </c>
      <c r="Q312" s="14">
        <f>IF($P$2=Alapadat!$P312,Alapadat!$Q312,0)</f>
        <v>0</v>
      </c>
      <c r="R312" s="14">
        <f>IF($P$2=Alapadat!$P312,Alapadat!$R312,0)</f>
        <v>0</v>
      </c>
      <c r="S312" s="14">
        <f t="shared" si="334"/>
        <v>0</v>
      </c>
      <c r="T312" s="14">
        <f t="shared" si="335"/>
        <v>0</v>
      </c>
      <c r="U312" s="14">
        <f t="shared" si="336"/>
        <v>0</v>
      </c>
      <c r="V312" s="14">
        <f t="shared" si="337"/>
        <v>0</v>
      </c>
      <c r="W312" s="14">
        <f t="shared" si="338"/>
        <v>0</v>
      </c>
      <c r="X312" s="14">
        <f t="shared" si="339"/>
        <v>0</v>
      </c>
      <c r="Z312" s="56">
        <f t="shared" si="405"/>
        <v>0</v>
      </c>
      <c r="AA312" s="14">
        <f>Szilv($P$2,Eredmény!$H$3,Q312)</f>
        <v>0</v>
      </c>
      <c r="AB312" s="14">
        <f t="shared" si="340"/>
        <v>0</v>
      </c>
      <c r="AC312" s="14">
        <f t="shared" si="341"/>
        <v>0</v>
      </c>
      <c r="AE312" s="14">
        <f>IF($AD$2=Alapadat!$P312,Alapadat!$Q312,0)</f>
        <v>0</v>
      </c>
      <c r="AF312" s="14">
        <f>IF($AD$2=Alapadat!$P312,Alapadat!$R312,0)</f>
        <v>0</v>
      </c>
      <c r="AG312" s="14">
        <f t="shared" si="342"/>
        <v>0</v>
      </c>
      <c r="AH312" s="14">
        <f t="shared" si="343"/>
        <v>0</v>
      </c>
      <c r="AI312" s="14">
        <f t="shared" si="344"/>
        <v>0</v>
      </c>
      <c r="AJ312" s="14">
        <f t="shared" si="345"/>
        <v>0</v>
      </c>
      <c r="AK312" s="14">
        <f t="shared" si="346"/>
        <v>0</v>
      </c>
      <c r="AL312" s="14">
        <f t="shared" si="347"/>
        <v>0</v>
      </c>
      <c r="AN312" s="56">
        <f t="shared" si="348"/>
        <v>0</v>
      </c>
      <c r="AO312" s="14">
        <f>Szilv($AD$2,Eredmény!$H$3,AE312)</f>
        <v>0</v>
      </c>
      <c r="AP312" s="14">
        <f t="shared" si="349"/>
        <v>0</v>
      </c>
      <c r="AQ312" s="14">
        <f t="shared" si="350"/>
        <v>0</v>
      </c>
      <c r="AS312" s="14">
        <f>IF($AR$2=Alapadat!$P312,Alapadat!$Q312,0)</f>
        <v>0</v>
      </c>
      <c r="AT312" s="14">
        <f>IF($AR$2=Alapadat!$P312,Alapadat!$R312,0)</f>
        <v>0</v>
      </c>
      <c r="AU312" s="14">
        <f t="shared" si="351"/>
        <v>0</v>
      </c>
      <c r="AV312" s="14">
        <f t="shared" si="352"/>
        <v>0</v>
      </c>
      <c r="AW312" s="14">
        <f t="shared" si="353"/>
        <v>0</v>
      </c>
      <c r="AX312" s="14">
        <f t="shared" si="354"/>
        <v>0</v>
      </c>
      <c r="AY312" s="14">
        <f t="shared" si="355"/>
        <v>0</v>
      </c>
      <c r="AZ312" s="14">
        <f t="shared" si="356"/>
        <v>0</v>
      </c>
      <c r="BB312" s="56">
        <f t="shared" si="357"/>
        <v>0</v>
      </c>
      <c r="BC312" s="14">
        <f>Szilv($AR$2,Eredmény!$H$3,AS312)</f>
        <v>0</v>
      </c>
      <c r="BD312" s="14">
        <f t="shared" si="358"/>
        <v>0</v>
      </c>
      <c r="BE312" s="14">
        <f t="shared" si="359"/>
        <v>0</v>
      </c>
      <c r="BG312" s="14">
        <f>IF($BF$2=Alapadat!$P312,Alapadat!$Q312,0)</f>
        <v>0</v>
      </c>
      <c r="BH312" s="14">
        <f>IF($BF$2=Alapadat!$P312,Alapadat!$R312,0)</f>
        <v>0</v>
      </c>
      <c r="BI312" s="14">
        <f t="shared" si="360"/>
        <v>0</v>
      </c>
      <c r="BJ312" s="14">
        <f t="shared" si="361"/>
        <v>0</v>
      </c>
      <c r="BK312" s="14">
        <f t="shared" si="362"/>
        <v>0</v>
      </c>
      <c r="BL312" s="14">
        <f t="shared" si="363"/>
        <v>0</v>
      </c>
      <c r="BM312" s="14">
        <f t="shared" si="364"/>
        <v>0</v>
      </c>
      <c r="BN312" s="14">
        <f t="shared" si="365"/>
        <v>0</v>
      </c>
      <c r="BP312" s="56">
        <f t="shared" si="366"/>
        <v>0</v>
      </c>
      <c r="BQ312" s="14">
        <f>Szilv($BF$2,Eredmény!$H$3,BG312)</f>
        <v>0</v>
      </c>
      <c r="BR312" s="14">
        <f t="shared" si="367"/>
        <v>0</v>
      </c>
      <c r="BS312" s="14">
        <f t="shared" si="368"/>
        <v>0</v>
      </c>
      <c r="BV312" s="14">
        <f>IF($BU$2=Alapadat!$P312,Alapadat!$Q312,0)</f>
        <v>0</v>
      </c>
      <c r="BW312" s="14">
        <f>IF($BU$2=Alapadat!$P312,Alapadat!$R312,0)</f>
        <v>0</v>
      </c>
      <c r="BX312" s="14">
        <f t="shared" si="369"/>
        <v>0</v>
      </c>
      <c r="BY312" s="14">
        <f t="shared" si="370"/>
        <v>0</v>
      </c>
      <c r="BZ312" s="14">
        <f t="shared" si="371"/>
        <v>0</v>
      </c>
      <c r="CA312" s="14">
        <f t="shared" si="372"/>
        <v>0</v>
      </c>
      <c r="CB312" s="14">
        <f t="shared" si="373"/>
        <v>0</v>
      </c>
      <c r="CC312" s="14">
        <f t="shared" si="374"/>
        <v>0</v>
      </c>
      <c r="CE312" s="56">
        <f t="shared" si="375"/>
        <v>0</v>
      </c>
      <c r="CF312" s="14">
        <f>Szilv($BU$2,Eredmény!$H$3,BV312)</f>
        <v>0</v>
      </c>
      <c r="CG312" s="14">
        <f t="shared" si="376"/>
        <v>0</v>
      </c>
      <c r="CH312" s="14">
        <f t="shared" si="377"/>
        <v>0</v>
      </c>
      <c r="CK312" s="14">
        <f>IF($CJ$2=Alapadat!$P312,Alapadat!$Q312,0)</f>
        <v>0</v>
      </c>
      <c r="CL312" s="14">
        <f>IF($CJ$2=Alapadat!$P312,Alapadat!$R312,0)</f>
        <v>0</v>
      </c>
      <c r="CM312" s="14">
        <f t="shared" si="378"/>
        <v>0</v>
      </c>
      <c r="CN312" s="14">
        <f t="shared" si="379"/>
        <v>0</v>
      </c>
      <c r="CO312" s="14">
        <f t="shared" si="380"/>
        <v>0</v>
      </c>
      <c r="CP312" s="14">
        <f t="shared" si="381"/>
        <v>0</v>
      </c>
      <c r="CQ312" s="14">
        <f t="shared" si="382"/>
        <v>0</v>
      </c>
      <c r="CR312" s="14">
        <f t="shared" si="383"/>
        <v>0</v>
      </c>
      <c r="CT312" s="56">
        <f t="shared" si="384"/>
        <v>0</v>
      </c>
      <c r="CU312" s="14">
        <f>Szilv($CJ$2,Eredmény!$H$3,CK312)</f>
        <v>0</v>
      </c>
      <c r="CV312" s="14">
        <f t="shared" si="385"/>
        <v>0</v>
      </c>
      <c r="CW312" s="14">
        <f t="shared" si="386"/>
        <v>0</v>
      </c>
      <c r="CZ312" s="14">
        <f>IF($CY$2=Alapadat!$P312,Alapadat!$Q312,0)</f>
        <v>0</v>
      </c>
      <c r="DA312" s="14">
        <f>IF($CY$2=Alapadat!$P312,Alapadat!$R312,0)</f>
        <v>0</v>
      </c>
      <c r="DB312" s="14">
        <f t="shared" si="387"/>
        <v>0</v>
      </c>
      <c r="DC312" s="14">
        <f t="shared" si="388"/>
        <v>0</v>
      </c>
      <c r="DD312" s="14">
        <f t="shared" si="389"/>
        <v>0</v>
      </c>
      <c r="DE312" s="14">
        <f t="shared" si="390"/>
        <v>0</v>
      </c>
      <c r="DF312" s="14">
        <f t="shared" si="391"/>
        <v>0</v>
      </c>
      <c r="DG312" s="14">
        <f t="shared" si="392"/>
        <v>0</v>
      </c>
      <c r="DI312" s="56">
        <f t="shared" si="393"/>
        <v>0</v>
      </c>
      <c r="DJ312" s="14">
        <f>Szilv($CY$2,Eredmény!$H$3,CZ312)</f>
        <v>0</v>
      </c>
      <c r="DK312" s="14">
        <f t="shared" si="394"/>
        <v>0</v>
      </c>
      <c r="DL312" s="14">
        <f t="shared" si="395"/>
        <v>0</v>
      </c>
      <c r="DO312" s="14">
        <f>IF($DN$2=Alapadat!$P312,Alapadat!$Q312,0)</f>
        <v>0</v>
      </c>
      <c r="DP312" s="14">
        <f>IF($DN$2=Alapadat!$P312,Alapadat!$R312,0)</f>
        <v>0</v>
      </c>
      <c r="DQ312" s="14">
        <f t="shared" si="396"/>
        <v>0</v>
      </c>
      <c r="DR312" s="14">
        <f t="shared" si="397"/>
        <v>0</v>
      </c>
      <c r="DS312" s="14">
        <f t="shared" si="398"/>
        <v>0</v>
      </c>
      <c r="DT312" s="14">
        <f t="shared" si="399"/>
        <v>0</v>
      </c>
      <c r="DU312" s="14">
        <f t="shared" si="400"/>
        <v>0</v>
      </c>
      <c r="DV312" s="14">
        <f t="shared" si="401"/>
        <v>0</v>
      </c>
      <c r="DX312" s="56">
        <f t="shared" si="402"/>
        <v>0</v>
      </c>
      <c r="DY312" s="14">
        <f>Szilv($DN$2,Eredmény!$H$3,DO312)</f>
        <v>0</v>
      </c>
      <c r="DZ312" s="14">
        <f t="shared" si="403"/>
        <v>0</v>
      </c>
      <c r="EA312" s="14">
        <f t="shared" si="404"/>
        <v>0</v>
      </c>
    </row>
    <row r="313" spans="2:131">
      <c r="B313" s="14">
        <f>IF($A$2=Alapadat!$P313,Alapadat!$Q313,0)</f>
        <v>0</v>
      </c>
      <c r="C313" s="14">
        <f>IF($A$2=Alapadat!$P313,Alapadat!$R313,0)</f>
        <v>0</v>
      </c>
      <c r="D313" s="14">
        <f t="shared" si="325"/>
        <v>0</v>
      </c>
      <c r="E313" s="14">
        <f t="shared" si="326"/>
        <v>0</v>
      </c>
      <c r="F313" s="14">
        <f t="shared" si="327"/>
        <v>0</v>
      </c>
      <c r="G313" s="14">
        <f t="shared" si="328"/>
        <v>0</v>
      </c>
      <c r="H313" s="14">
        <f t="shared" si="329"/>
        <v>0</v>
      </c>
      <c r="I313" s="14">
        <f t="shared" si="330"/>
        <v>0</v>
      </c>
      <c r="L313" s="56">
        <f t="shared" si="331"/>
        <v>0</v>
      </c>
      <c r="M313" s="14">
        <f>Szilv($A$2,Eredmény!$H$3,B313)</f>
        <v>0</v>
      </c>
      <c r="N313" s="14">
        <f t="shared" si="332"/>
        <v>0</v>
      </c>
      <c r="O313" s="14">
        <f t="shared" si="333"/>
        <v>0</v>
      </c>
      <c r="Q313" s="14">
        <f>IF($P$2=Alapadat!$P313,Alapadat!$Q313,0)</f>
        <v>0</v>
      </c>
      <c r="R313" s="14">
        <f>IF($P$2=Alapadat!$P313,Alapadat!$R313,0)</f>
        <v>0</v>
      </c>
      <c r="S313" s="14">
        <f t="shared" si="334"/>
        <v>0</v>
      </c>
      <c r="T313" s="14">
        <f t="shared" si="335"/>
        <v>0</v>
      </c>
      <c r="U313" s="14">
        <f t="shared" si="336"/>
        <v>0</v>
      </c>
      <c r="V313" s="14">
        <f t="shared" si="337"/>
        <v>0</v>
      </c>
      <c r="W313" s="14">
        <f t="shared" si="338"/>
        <v>0</v>
      </c>
      <c r="X313" s="14">
        <f t="shared" si="339"/>
        <v>0</v>
      </c>
      <c r="Z313" s="56">
        <f t="shared" si="405"/>
        <v>0</v>
      </c>
      <c r="AA313" s="14">
        <f>Szilv($P$2,Eredmény!$H$3,Q313)</f>
        <v>0</v>
      </c>
      <c r="AB313" s="14">
        <f t="shared" si="340"/>
        <v>0</v>
      </c>
      <c r="AC313" s="14">
        <f t="shared" si="341"/>
        <v>0</v>
      </c>
      <c r="AE313" s="14">
        <f>IF($AD$2=Alapadat!$P313,Alapadat!$Q313,0)</f>
        <v>0</v>
      </c>
      <c r="AF313" s="14">
        <f>IF($AD$2=Alapadat!$P313,Alapadat!$R313,0)</f>
        <v>0</v>
      </c>
      <c r="AG313" s="14">
        <f t="shared" si="342"/>
        <v>0</v>
      </c>
      <c r="AH313" s="14">
        <f t="shared" si="343"/>
        <v>0</v>
      </c>
      <c r="AI313" s="14">
        <f t="shared" si="344"/>
        <v>0</v>
      </c>
      <c r="AJ313" s="14">
        <f t="shared" si="345"/>
        <v>0</v>
      </c>
      <c r="AK313" s="14">
        <f t="shared" si="346"/>
        <v>0</v>
      </c>
      <c r="AL313" s="14">
        <f t="shared" si="347"/>
        <v>0</v>
      </c>
      <c r="AN313" s="56">
        <f t="shared" si="348"/>
        <v>0</v>
      </c>
      <c r="AO313" s="14">
        <f>Szilv($AD$2,Eredmény!$H$3,AE313)</f>
        <v>0</v>
      </c>
      <c r="AP313" s="14">
        <f t="shared" si="349"/>
        <v>0</v>
      </c>
      <c r="AQ313" s="14">
        <f t="shared" si="350"/>
        <v>0</v>
      </c>
      <c r="AS313" s="14">
        <f>IF($AR$2=Alapadat!$P313,Alapadat!$Q313,0)</f>
        <v>0</v>
      </c>
      <c r="AT313" s="14">
        <f>IF($AR$2=Alapadat!$P313,Alapadat!$R313,0)</f>
        <v>0</v>
      </c>
      <c r="AU313" s="14">
        <f t="shared" si="351"/>
        <v>0</v>
      </c>
      <c r="AV313" s="14">
        <f t="shared" si="352"/>
        <v>0</v>
      </c>
      <c r="AW313" s="14">
        <f t="shared" si="353"/>
        <v>0</v>
      </c>
      <c r="AX313" s="14">
        <f t="shared" si="354"/>
        <v>0</v>
      </c>
      <c r="AY313" s="14">
        <f t="shared" si="355"/>
        <v>0</v>
      </c>
      <c r="AZ313" s="14">
        <f t="shared" si="356"/>
        <v>0</v>
      </c>
      <c r="BB313" s="56">
        <f t="shared" si="357"/>
        <v>0</v>
      </c>
      <c r="BC313" s="14">
        <f>Szilv($AR$2,Eredmény!$H$3,AS313)</f>
        <v>0</v>
      </c>
      <c r="BD313" s="14">
        <f t="shared" si="358"/>
        <v>0</v>
      </c>
      <c r="BE313" s="14">
        <f t="shared" si="359"/>
        <v>0</v>
      </c>
      <c r="BG313" s="14">
        <f>IF($BF$2=Alapadat!$P313,Alapadat!$Q313,0)</f>
        <v>0</v>
      </c>
      <c r="BH313" s="14">
        <f>IF($BF$2=Alapadat!$P313,Alapadat!$R313,0)</f>
        <v>0</v>
      </c>
      <c r="BI313" s="14">
        <f t="shared" si="360"/>
        <v>0</v>
      </c>
      <c r="BJ313" s="14">
        <f t="shared" si="361"/>
        <v>0</v>
      </c>
      <c r="BK313" s="14">
        <f t="shared" si="362"/>
        <v>0</v>
      </c>
      <c r="BL313" s="14">
        <f t="shared" si="363"/>
        <v>0</v>
      </c>
      <c r="BM313" s="14">
        <f t="shared" si="364"/>
        <v>0</v>
      </c>
      <c r="BN313" s="14">
        <f t="shared" si="365"/>
        <v>0</v>
      </c>
      <c r="BP313" s="56">
        <f t="shared" si="366"/>
        <v>0</v>
      </c>
      <c r="BQ313" s="14">
        <f>Szilv($BF$2,Eredmény!$H$3,BG313)</f>
        <v>0</v>
      </c>
      <c r="BR313" s="14">
        <f t="shared" si="367"/>
        <v>0</v>
      </c>
      <c r="BS313" s="14">
        <f t="shared" si="368"/>
        <v>0</v>
      </c>
      <c r="BV313" s="14">
        <f>IF($BU$2=Alapadat!$P313,Alapadat!$Q313,0)</f>
        <v>0</v>
      </c>
      <c r="BW313" s="14">
        <f>IF($BU$2=Alapadat!$P313,Alapadat!$R313,0)</f>
        <v>0</v>
      </c>
      <c r="BX313" s="14">
        <f t="shared" si="369"/>
        <v>0</v>
      </c>
      <c r="BY313" s="14">
        <f t="shared" si="370"/>
        <v>0</v>
      </c>
      <c r="BZ313" s="14">
        <f t="shared" si="371"/>
        <v>0</v>
      </c>
      <c r="CA313" s="14">
        <f t="shared" si="372"/>
        <v>0</v>
      </c>
      <c r="CB313" s="14">
        <f t="shared" si="373"/>
        <v>0</v>
      </c>
      <c r="CC313" s="14">
        <f t="shared" si="374"/>
        <v>0</v>
      </c>
      <c r="CE313" s="56">
        <f t="shared" si="375"/>
        <v>0</v>
      </c>
      <c r="CF313" s="14">
        <f>Szilv($BU$2,Eredmény!$H$3,BV313)</f>
        <v>0</v>
      </c>
      <c r="CG313" s="14">
        <f t="shared" si="376"/>
        <v>0</v>
      </c>
      <c r="CH313" s="14">
        <f t="shared" si="377"/>
        <v>0</v>
      </c>
      <c r="CK313" s="14">
        <f>IF($CJ$2=Alapadat!$P313,Alapadat!$Q313,0)</f>
        <v>0</v>
      </c>
      <c r="CL313" s="14">
        <f>IF($CJ$2=Alapadat!$P313,Alapadat!$R313,0)</f>
        <v>0</v>
      </c>
      <c r="CM313" s="14">
        <f t="shared" si="378"/>
        <v>0</v>
      </c>
      <c r="CN313" s="14">
        <f t="shared" si="379"/>
        <v>0</v>
      </c>
      <c r="CO313" s="14">
        <f t="shared" si="380"/>
        <v>0</v>
      </c>
      <c r="CP313" s="14">
        <f t="shared" si="381"/>
        <v>0</v>
      </c>
      <c r="CQ313" s="14">
        <f t="shared" si="382"/>
        <v>0</v>
      </c>
      <c r="CR313" s="14">
        <f t="shared" si="383"/>
        <v>0</v>
      </c>
      <c r="CT313" s="56">
        <f t="shared" si="384"/>
        <v>0</v>
      </c>
      <c r="CU313" s="14">
        <f>Szilv($CJ$2,Eredmény!$H$3,CK313)</f>
        <v>0</v>
      </c>
      <c r="CV313" s="14">
        <f t="shared" si="385"/>
        <v>0</v>
      </c>
      <c r="CW313" s="14">
        <f t="shared" si="386"/>
        <v>0</v>
      </c>
      <c r="CZ313" s="14">
        <f>IF($CY$2=Alapadat!$P313,Alapadat!$Q313,0)</f>
        <v>0</v>
      </c>
      <c r="DA313" s="14">
        <f>IF($CY$2=Alapadat!$P313,Alapadat!$R313,0)</f>
        <v>0</v>
      </c>
      <c r="DB313" s="14">
        <f t="shared" si="387"/>
        <v>0</v>
      </c>
      <c r="DC313" s="14">
        <f t="shared" si="388"/>
        <v>0</v>
      </c>
      <c r="DD313" s="14">
        <f t="shared" si="389"/>
        <v>0</v>
      </c>
      <c r="DE313" s="14">
        <f t="shared" si="390"/>
        <v>0</v>
      </c>
      <c r="DF313" s="14">
        <f t="shared" si="391"/>
        <v>0</v>
      </c>
      <c r="DG313" s="14">
        <f t="shared" si="392"/>
        <v>0</v>
      </c>
      <c r="DI313" s="56">
        <f t="shared" si="393"/>
        <v>0</v>
      </c>
      <c r="DJ313" s="14">
        <f>Szilv($CY$2,Eredmény!$H$3,CZ313)</f>
        <v>0</v>
      </c>
      <c r="DK313" s="14">
        <f t="shared" si="394"/>
        <v>0</v>
      </c>
      <c r="DL313" s="14">
        <f t="shared" si="395"/>
        <v>0</v>
      </c>
      <c r="DO313" s="14">
        <f>IF($DN$2=Alapadat!$P313,Alapadat!$Q313,0)</f>
        <v>0</v>
      </c>
      <c r="DP313" s="14">
        <f>IF($DN$2=Alapadat!$P313,Alapadat!$R313,0)</f>
        <v>0</v>
      </c>
      <c r="DQ313" s="14">
        <f t="shared" si="396"/>
        <v>0</v>
      </c>
      <c r="DR313" s="14">
        <f t="shared" si="397"/>
        <v>0</v>
      </c>
      <c r="DS313" s="14">
        <f t="shared" si="398"/>
        <v>0</v>
      </c>
      <c r="DT313" s="14">
        <f t="shared" si="399"/>
        <v>0</v>
      </c>
      <c r="DU313" s="14">
        <f t="shared" si="400"/>
        <v>0</v>
      </c>
      <c r="DV313" s="14">
        <f t="shared" si="401"/>
        <v>0</v>
      </c>
      <c r="DX313" s="56">
        <f t="shared" si="402"/>
        <v>0</v>
      </c>
      <c r="DY313" s="14">
        <f>Szilv($DN$2,Eredmény!$H$3,DO313)</f>
        <v>0</v>
      </c>
      <c r="DZ313" s="14">
        <f t="shared" si="403"/>
        <v>0</v>
      </c>
      <c r="EA313" s="14">
        <f t="shared" si="404"/>
        <v>0</v>
      </c>
    </row>
    <row r="314" spans="2:131">
      <c r="B314" s="14">
        <f>IF($A$2=Alapadat!$P314,Alapadat!$Q314,0)</f>
        <v>0</v>
      </c>
      <c r="C314" s="14">
        <f>IF($A$2=Alapadat!$P314,Alapadat!$R314,0)</f>
        <v>0</v>
      </c>
      <c r="D314" s="14">
        <f t="shared" si="325"/>
        <v>0</v>
      </c>
      <c r="E314" s="14">
        <f t="shared" si="326"/>
        <v>0</v>
      </c>
      <c r="F314" s="14">
        <f t="shared" si="327"/>
        <v>0</v>
      </c>
      <c r="G314" s="14">
        <f t="shared" si="328"/>
        <v>0</v>
      </c>
      <c r="H314" s="14">
        <f t="shared" si="329"/>
        <v>0</v>
      </c>
      <c r="I314" s="14">
        <f t="shared" si="330"/>
        <v>0</v>
      </c>
      <c r="L314" s="56">
        <f t="shared" si="331"/>
        <v>0</v>
      </c>
      <c r="M314" s="14">
        <f>Szilv($A$2,Eredmény!$H$3,B314)</f>
        <v>0</v>
      </c>
      <c r="N314" s="14">
        <f t="shared" si="332"/>
        <v>0</v>
      </c>
      <c r="O314" s="14">
        <f t="shared" si="333"/>
        <v>0</v>
      </c>
      <c r="Q314" s="14">
        <f>IF($P$2=Alapadat!$P314,Alapadat!$Q314,0)</f>
        <v>0</v>
      </c>
      <c r="R314" s="14">
        <f>IF($P$2=Alapadat!$P314,Alapadat!$R314,0)</f>
        <v>0</v>
      </c>
      <c r="S314" s="14">
        <f t="shared" si="334"/>
        <v>0</v>
      </c>
      <c r="T314" s="14">
        <f t="shared" si="335"/>
        <v>0</v>
      </c>
      <c r="U314" s="14">
        <f t="shared" si="336"/>
        <v>0</v>
      </c>
      <c r="V314" s="14">
        <f t="shared" si="337"/>
        <v>0</v>
      </c>
      <c r="W314" s="14">
        <f t="shared" si="338"/>
        <v>0</v>
      </c>
      <c r="X314" s="14">
        <f t="shared" si="339"/>
        <v>0</v>
      </c>
      <c r="Z314" s="56">
        <f t="shared" si="405"/>
        <v>0</v>
      </c>
      <c r="AA314" s="14">
        <f>Szilv($P$2,Eredmény!$H$3,Q314)</f>
        <v>0</v>
      </c>
      <c r="AB314" s="14">
        <f t="shared" si="340"/>
        <v>0</v>
      </c>
      <c r="AC314" s="14">
        <f t="shared" si="341"/>
        <v>0</v>
      </c>
      <c r="AE314" s="14">
        <f>IF($AD$2=Alapadat!$P314,Alapadat!$Q314,0)</f>
        <v>0</v>
      </c>
      <c r="AF314" s="14">
        <f>IF($AD$2=Alapadat!$P314,Alapadat!$R314,0)</f>
        <v>0</v>
      </c>
      <c r="AG314" s="14">
        <f t="shared" si="342"/>
        <v>0</v>
      </c>
      <c r="AH314" s="14">
        <f t="shared" si="343"/>
        <v>0</v>
      </c>
      <c r="AI314" s="14">
        <f t="shared" si="344"/>
        <v>0</v>
      </c>
      <c r="AJ314" s="14">
        <f t="shared" si="345"/>
        <v>0</v>
      </c>
      <c r="AK314" s="14">
        <f t="shared" si="346"/>
        <v>0</v>
      </c>
      <c r="AL314" s="14">
        <f t="shared" si="347"/>
        <v>0</v>
      </c>
      <c r="AN314" s="56">
        <f t="shared" si="348"/>
        <v>0</v>
      </c>
      <c r="AO314" s="14">
        <f>Szilv($AD$2,Eredmény!$H$3,AE314)</f>
        <v>0</v>
      </c>
      <c r="AP314" s="14">
        <f t="shared" si="349"/>
        <v>0</v>
      </c>
      <c r="AQ314" s="14">
        <f t="shared" si="350"/>
        <v>0</v>
      </c>
      <c r="AS314" s="14">
        <f>IF($AR$2=Alapadat!$P314,Alapadat!$Q314,0)</f>
        <v>0</v>
      </c>
      <c r="AT314" s="14">
        <f>IF($AR$2=Alapadat!$P314,Alapadat!$R314,0)</f>
        <v>0</v>
      </c>
      <c r="AU314" s="14">
        <f t="shared" si="351"/>
        <v>0</v>
      </c>
      <c r="AV314" s="14">
        <f t="shared" si="352"/>
        <v>0</v>
      </c>
      <c r="AW314" s="14">
        <f t="shared" si="353"/>
        <v>0</v>
      </c>
      <c r="AX314" s="14">
        <f t="shared" si="354"/>
        <v>0</v>
      </c>
      <c r="AY314" s="14">
        <f t="shared" si="355"/>
        <v>0</v>
      </c>
      <c r="AZ314" s="14">
        <f t="shared" si="356"/>
        <v>0</v>
      </c>
      <c r="BB314" s="56">
        <f t="shared" si="357"/>
        <v>0</v>
      </c>
      <c r="BC314" s="14">
        <f>Szilv($AR$2,Eredmény!$H$3,AS314)</f>
        <v>0</v>
      </c>
      <c r="BD314" s="14">
        <f t="shared" si="358"/>
        <v>0</v>
      </c>
      <c r="BE314" s="14">
        <f t="shared" si="359"/>
        <v>0</v>
      </c>
      <c r="BG314" s="14">
        <f>IF($BF$2=Alapadat!$P314,Alapadat!$Q314,0)</f>
        <v>0</v>
      </c>
      <c r="BH314" s="14">
        <f>IF($BF$2=Alapadat!$P314,Alapadat!$R314,0)</f>
        <v>0</v>
      </c>
      <c r="BI314" s="14">
        <f t="shared" si="360"/>
        <v>0</v>
      </c>
      <c r="BJ314" s="14">
        <f t="shared" si="361"/>
        <v>0</v>
      </c>
      <c r="BK314" s="14">
        <f t="shared" si="362"/>
        <v>0</v>
      </c>
      <c r="BL314" s="14">
        <f t="shared" si="363"/>
        <v>0</v>
      </c>
      <c r="BM314" s="14">
        <f t="shared" si="364"/>
        <v>0</v>
      </c>
      <c r="BN314" s="14">
        <f t="shared" si="365"/>
        <v>0</v>
      </c>
      <c r="BP314" s="56">
        <f t="shared" si="366"/>
        <v>0</v>
      </c>
      <c r="BQ314" s="14">
        <f>Szilv($BF$2,Eredmény!$H$3,BG314)</f>
        <v>0</v>
      </c>
      <c r="BR314" s="14">
        <f t="shared" si="367"/>
        <v>0</v>
      </c>
      <c r="BS314" s="14">
        <f t="shared" si="368"/>
        <v>0</v>
      </c>
      <c r="BV314" s="14">
        <f>IF($BU$2=Alapadat!$P314,Alapadat!$Q314,0)</f>
        <v>0</v>
      </c>
      <c r="BW314" s="14">
        <f>IF($BU$2=Alapadat!$P314,Alapadat!$R314,0)</f>
        <v>0</v>
      </c>
      <c r="BX314" s="14">
        <f t="shared" si="369"/>
        <v>0</v>
      </c>
      <c r="BY314" s="14">
        <f t="shared" si="370"/>
        <v>0</v>
      </c>
      <c r="BZ314" s="14">
        <f t="shared" si="371"/>
        <v>0</v>
      </c>
      <c r="CA314" s="14">
        <f t="shared" si="372"/>
        <v>0</v>
      </c>
      <c r="CB314" s="14">
        <f t="shared" si="373"/>
        <v>0</v>
      </c>
      <c r="CC314" s="14">
        <f t="shared" si="374"/>
        <v>0</v>
      </c>
      <c r="CE314" s="56">
        <f t="shared" si="375"/>
        <v>0</v>
      </c>
      <c r="CF314" s="14">
        <f>Szilv($BU$2,Eredmény!$H$3,BV314)</f>
        <v>0</v>
      </c>
      <c r="CG314" s="14">
        <f t="shared" si="376"/>
        <v>0</v>
      </c>
      <c r="CH314" s="14">
        <f t="shared" si="377"/>
        <v>0</v>
      </c>
      <c r="CK314" s="14">
        <f>IF($CJ$2=Alapadat!$P314,Alapadat!$Q314,0)</f>
        <v>0</v>
      </c>
      <c r="CL314" s="14">
        <f>IF($CJ$2=Alapadat!$P314,Alapadat!$R314,0)</f>
        <v>0</v>
      </c>
      <c r="CM314" s="14">
        <f t="shared" si="378"/>
        <v>0</v>
      </c>
      <c r="CN314" s="14">
        <f t="shared" si="379"/>
        <v>0</v>
      </c>
      <c r="CO314" s="14">
        <f t="shared" si="380"/>
        <v>0</v>
      </c>
      <c r="CP314" s="14">
        <f t="shared" si="381"/>
        <v>0</v>
      </c>
      <c r="CQ314" s="14">
        <f t="shared" si="382"/>
        <v>0</v>
      </c>
      <c r="CR314" s="14">
        <f t="shared" si="383"/>
        <v>0</v>
      </c>
      <c r="CT314" s="56">
        <f t="shared" si="384"/>
        <v>0</v>
      </c>
      <c r="CU314" s="14">
        <f>Szilv($CJ$2,Eredmény!$H$3,CK314)</f>
        <v>0</v>
      </c>
      <c r="CV314" s="14">
        <f t="shared" si="385"/>
        <v>0</v>
      </c>
      <c r="CW314" s="14">
        <f t="shared" si="386"/>
        <v>0</v>
      </c>
      <c r="CZ314" s="14">
        <f>IF($CY$2=Alapadat!$P314,Alapadat!$Q314,0)</f>
        <v>0</v>
      </c>
      <c r="DA314" s="14">
        <f>IF($CY$2=Alapadat!$P314,Alapadat!$R314,0)</f>
        <v>0</v>
      </c>
      <c r="DB314" s="14">
        <f t="shared" si="387"/>
        <v>0</v>
      </c>
      <c r="DC314" s="14">
        <f t="shared" si="388"/>
        <v>0</v>
      </c>
      <c r="DD314" s="14">
        <f t="shared" si="389"/>
        <v>0</v>
      </c>
      <c r="DE314" s="14">
        <f t="shared" si="390"/>
        <v>0</v>
      </c>
      <c r="DF314" s="14">
        <f t="shared" si="391"/>
        <v>0</v>
      </c>
      <c r="DG314" s="14">
        <f t="shared" si="392"/>
        <v>0</v>
      </c>
      <c r="DI314" s="56">
        <f t="shared" si="393"/>
        <v>0</v>
      </c>
      <c r="DJ314" s="14">
        <f>Szilv($CY$2,Eredmény!$H$3,CZ314)</f>
        <v>0</v>
      </c>
      <c r="DK314" s="14">
        <f t="shared" si="394"/>
        <v>0</v>
      </c>
      <c r="DL314" s="14">
        <f t="shared" si="395"/>
        <v>0</v>
      </c>
      <c r="DO314" s="14">
        <f>IF($DN$2=Alapadat!$P314,Alapadat!$Q314,0)</f>
        <v>0</v>
      </c>
      <c r="DP314" s="14">
        <f>IF($DN$2=Alapadat!$P314,Alapadat!$R314,0)</f>
        <v>0</v>
      </c>
      <c r="DQ314" s="14">
        <f t="shared" si="396"/>
        <v>0</v>
      </c>
      <c r="DR314" s="14">
        <f t="shared" si="397"/>
        <v>0</v>
      </c>
      <c r="DS314" s="14">
        <f t="shared" si="398"/>
        <v>0</v>
      </c>
      <c r="DT314" s="14">
        <f t="shared" si="399"/>
        <v>0</v>
      </c>
      <c r="DU314" s="14">
        <f t="shared" si="400"/>
        <v>0</v>
      </c>
      <c r="DV314" s="14">
        <f t="shared" si="401"/>
        <v>0</v>
      </c>
      <c r="DX314" s="56">
        <f t="shared" si="402"/>
        <v>0</v>
      </c>
      <c r="DY314" s="14">
        <f>Szilv($DN$2,Eredmény!$H$3,DO314)</f>
        <v>0</v>
      </c>
      <c r="DZ314" s="14">
        <f t="shared" si="403"/>
        <v>0</v>
      </c>
      <c r="EA314" s="14">
        <f t="shared" si="404"/>
        <v>0</v>
      </c>
    </row>
    <row r="315" spans="2:131">
      <c r="B315" s="14">
        <f>IF($A$2=Alapadat!$P315,Alapadat!$Q315,0)</f>
        <v>0</v>
      </c>
      <c r="C315" s="14">
        <f>IF($A$2=Alapadat!$P315,Alapadat!$R315,0)</f>
        <v>0</v>
      </c>
      <c r="D315" s="14">
        <f t="shared" si="325"/>
        <v>0</v>
      </c>
      <c r="E315" s="14">
        <f t="shared" si="326"/>
        <v>0</v>
      </c>
      <c r="F315" s="14">
        <f t="shared" si="327"/>
        <v>0</v>
      </c>
      <c r="G315" s="14">
        <f t="shared" si="328"/>
        <v>0</v>
      </c>
      <c r="H315" s="14">
        <f t="shared" si="329"/>
        <v>0</v>
      </c>
      <c r="I315" s="14">
        <f t="shared" si="330"/>
        <v>0</v>
      </c>
      <c r="L315" s="56">
        <f t="shared" si="331"/>
        <v>0</v>
      </c>
      <c r="M315" s="14">
        <f>Szilv($A$2,Eredmény!$H$3,B315)</f>
        <v>0</v>
      </c>
      <c r="N315" s="14">
        <f t="shared" si="332"/>
        <v>0</v>
      </c>
      <c r="O315" s="14">
        <f t="shared" si="333"/>
        <v>0</v>
      </c>
      <c r="Q315" s="14">
        <f>IF($P$2=Alapadat!$P315,Alapadat!$Q315,0)</f>
        <v>0</v>
      </c>
      <c r="R315" s="14">
        <f>IF($P$2=Alapadat!$P315,Alapadat!$R315,0)</f>
        <v>0</v>
      </c>
      <c r="S315" s="14">
        <f t="shared" si="334"/>
        <v>0</v>
      </c>
      <c r="T315" s="14">
        <f t="shared" si="335"/>
        <v>0</v>
      </c>
      <c r="U315" s="14">
        <f t="shared" si="336"/>
        <v>0</v>
      </c>
      <c r="V315" s="14">
        <f t="shared" si="337"/>
        <v>0</v>
      </c>
      <c r="W315" s="14">
        <f t="shared" si="338"/>
        <v>0</v>
      </c>
      <c r="X315" s="14">
        <f t="shared" si="339"/>
        <v>0</v>
      </c>
      <c r="Z315" s="56">
        <f t="shared" si="405"/>
        <v>0</v>
      </c>
      <c r="AA315" s="14">
        <f>Szilv($P$2,Eredmény!$H$3,Q315)</f>
        <v>0</v>
      </c>
      <c r="AB315" s="14">
        <f t="shared" si="340"/>
        <v>0</v>
      </c>
      <c r="AC315" s="14">
        <f t="shared" si="341"/>
        <v>0</v>
      </c>
      <c r="AE315" s="14">
        <f>IF($AD$2=Alapadat!$P315,Alapadat!$Q315,0)</f>
        <v>0</v>
      </c>
      <c r="AF315" s="14">
        <f>IF($AD$2=Alapadat!$P315,Alapadat!$R315,0)</f>
        <v>0</v>
      </c>
      <c r="AG315" s="14">
        <f t="shared" si="342"/>
        <v>0</v>
      </c>
      <c r="AH315" s="14">
        <f t="shared" si="343"/>
        <v>0</v>
      </c>
      <c r="AI315" s="14">
        <f t="shared" si="344"/>
        <v>0</v>
      </c>
      <c r="AJ315" s="14">
        <f t="shared" si="345"/>
        <v>0</v>
      </c>
      <c r="AK315" s="14">
        <f t="shared" si="346"/>
        <v>0</v>
      </c>
      <c r="AL315" s="14">
        <f t="shared" si="347"/>
        <v>0</v>
      </c>
      <c r="AN315" s="56">
        <f t="shared" si="348"/>
        <v>0</v>
      </c>
      <c r="AO315" s="14">
        <f>Szilv($AD$2,Eredmény!$H$3,AE315)</f>
        <v>0</v>
      </c>
      <c r="AP315" s="14">
        <f t="shared" si="349"/>
        <v>0</v>
      </c>
      <c r="AQ315" s="14">
        <f t="shared" si="350"/>
        <v>0</v>
      </c>
      <c r="AS315" s="14">
        <f>IF($AR$2=Alapadat!$P315,Alapadat!$Q315,0)</f>
        <v>0</v>
      </c>
      <c r="AT315" s="14">
        <f>IF($AR$2=Alapadat!$P315,Alapadat!$R315,0)</f>
        <v>0</v>
      </c>
      <c r="AU315" s="14">
        <f t="shared" si="351"/>
        <v>0</v>
      </c>
      <c r="AV315" s="14">
        <f t="shared" si="352"/>
        <v>0</v>
      </c>
      <c r="AW315" s="14">
        <f t="shared" si="353"/>
        <v>0</v>
      </c>
      <c r="AX315" s="14">
        <f t="shared" si="354"/>
        <v>0</v>
      </c>
      <c r="AY315" s="14">
        <f t="shared" si="355"/>
        <v>0</v>
      </c>
      <c r="AZ315" s="14">
        <f t="shared" si="356"/>
        <v>0</v>
      </c>
      <c r="BB315" s="56">
        <f t="shared" si="357"/>
        <v>0</v>
      </c>
      <c r="BC315" s="14">
        <f>Szilv($AR$2,Eredmény!$H$3,AS315)</f>
        <v>0</v>
      </c>
      <c r="BD315" s="14">
        <f t="shared" si="358"/>
        <v>0</v>
      </c>
      <c r="BE315" s="14">
        <f t="shared" si="359"/>
        <v>0</v>
      </c>
      <c r="BG315" s="14">
        <f>IF($BF$2=Alapadat!$P315,Alapadat!$Q315,0)</f>
        <v>0</v>
      </c>
      <c r="BH315" s="14">
        <f>IF($BF$2=Alapadat!$P315,Alapadat!$R315,0)</f>
        <v>0</v>
      </c>
      <c r="BI315" s="14">
        <f t="shared" si="360"/>
        <v>0</v>
      </c>
      <c r="BJ315" s="14">
        <f t="shared" si="361"/>
        <v>0</v>
      </c>
      <c r="BK315" s="14">
        <f t="shared" si="362"/>
        <v>0</v>
      </c>
      <c r="BL315" s="14">
        <f t="shared" si="363"/>
        <v>0</v>
      </c>
      <c r="BM315" s="14">
        <f t="shared" si="364"/>
        <v>0</v>
      </c>
      <c r="BN315" s="14">
        <f t="shared" si="365"/>
        <v>0</v>
      </c>
      <c r="BP315" s="56">
        <f t="shared" si="366"/>
        <v>0</v>
      </c>
      <c r="BQ315" s="14">
        <f>Szilv($BF$2,Eredmény!$H$3,BG315)</f>
        <v>0</v>
      </c>
      <c r="BR315" s="14">
        <f t="shared" si="367"/>
        <v>0</v>
      </c>
      <c r="BS315" s="14">
        <f t="shared" si="368"/>
        <v>0</v>
      </c>
      <c r="BV315" s="14">
        <f>IF($BU$2=Alapadat!$P315,Alapadat!$Q315,0)</f>
        <v>0</v>
      </c>
      <c r="BW315" s="14">
        <f>IF($BU$2=Alapadat!$P315,Alapadat!$R315,0)</f>
        <v>0</v>
      </c>
      <c r="BX315" s="14">
        <f t="shared" si="369"/>
        <v>0</v>
      </c>
      <c r="BY315" s="14">
        <f t="shared" si="370"/>
        <v>0</v>
      </c>
      <c r="BZ315" s="14">
        <f t="shared" si="371"/>
        <v>0</v>
      </c>
      <c r="CA315" s="14">
        <f t="shared" si="372"/>
        <v>0</v>
      </c>
      <c r="CB315" s="14">
        <f t="shared" si="373"/>
        <v>0</v>
      </c>
      <c r="CC315" s="14">
        <f t="shared" si="374"/>
        <v>0</v>
      </c>
      <c r="CE315" s="56">
        <f t="shared" si="375"/>
        <v>0</v>
      </c>
      <c r="CF315" s="14">
        <f>Szilv($BU$2,Eredmény!$H$3,BV315)</f>
        <v>0</v>
      </c>
      <c r="CG315" s="14">
        <f t="shared" si="376"/>
        <v>0</v>
      </c>
      <c r="CH315" s="14">
        <f t="shared" si="377"/>
        <v>0</v>
      </c>
      <c r="CK315" s="14">
        <f>IF($CJ$2=Alapadat!$P315,Alapadat!$Q315,0)</f>
        <v>0</v>
      </c>
      <c r="CL315" s="14">
        <f>IF($CJ$2=Alapadat!$P315,Alapadat!$R315,0)</f>
        <v>0</v>
      </c>
      <c r="CM315" s="14">
        <f t="shared" si="378"/>
        <v>0</v>
      </c>
      <c r="CN315" s="14">
        <f t="shared" si="379"/>
        <v>0</v>
      </c>
      <c r="CO315" s="14">
        <f t="shared" si="380"/>
        <v>0</v>
      </c>
      <c r="CP315" s="14">
        <f t="shared" si="381"/>
        <v>0</v>
      </c>
      <c r="CQ315" s="14">
        <f t="shared" si="382"/>
        <v>0</v>
      </c>
      <c r="CR315" s="14">
        <f t="shared" si="383"/>
        <v>0</v>
      </c>
      <c r="CT315" s="56">
        <f t="shared" si="384"/>
        <v>0</v>
      </c>
      <c r="CU315" s="14">
        <f>Szilv($CJ$2,Eredmény!$H$3,CK315)</f>
        <v>0</v>
      </c>
      <c r="CV315" s="14">
        <f t="shared" si="385"/>
        <v>0</v>
      </c>
      <c r="CW315" s="14">
        <f t="shared" si="386"/>
        <v>0</v>
      </c>
      <c r="CZ315" s="14">
        <f>IF($CY$2=Alapadat!$P315,Alapadat!$Q315,0)</f>
        <v>0</v>
      </c>
      <c r="DA315" s="14">
        <f>IF($CY$2=Alapadat!$P315,Alapadat!$R315,0)</f>
        <v>0</v>
      </c>
      <c r="DB315" s="14">
        <f t="shared" si="387"/>
        <v>0</v>
      </c>
      <c r="DC315" s="14">
        <f t="shared" si="388"/>
        <v>0</v>
      </c>
      <c r="DD315" s="14">
        <f t="shared" si="389"/>
        <v>0</v>
      </c>
      <c r="DE315" s="14">
        <f t="shared" si="390"/>
        <v>0</v>
      </c>
      <c r="DF315" s="14">
        <f t="shared" si="391"/>
        <v>0</v>
      </c>
      <c r="DG315" s="14">
        <f t="shared" si="392"/>
        <v>0</v>
      </c>
      <c r="DI315" s="56">
        <f t="shared" si="393"/>
        <v>0</v>
      </c>
      <c r="DJ315" s="14">
        <f>Szilv($CY$2,Eredmény!$H$3,CZ315)</f>
        <v>0</v>
      </c>
      <c r="DK315" s="14">
        <f t="shared" si="394"/>
        <v>0</v>
      </c>
      <c r="DL315" s="14">
        <f t="shared" si="395"/>
        <v>0</v>
      </c>
      <c r="DO315" s="14">
        <f>IF($DN$2=Alapadat!$P315,Alapadat!$Q315,0)</f>
        <v>0</v>
      </c>
      <c r="DP315" s="14">
        <f>IF($DN$2=Alapadat!$P315,Alapadat!$R315,0)</f>
        <v>0</v>
      </c>
      <c r="DQ315" s="14">
        <f t="shared" si="396"/>
        <v>0</v>
      </c>
      <c r="DR315" s="14">
        <f t="shared" si="397"/>
        <v>0</v>
      </c>
      <c r="DS315" s="14">
        <f t="shared" si="398"/>
        <v>0</v>
      </c>
      <c r="DT315" s="14">
        <f t="shared" si="399"/>
        <v>0</v>
      </c>
      <c r="DU315" s="14">
        <f t="shared" si="400"/>
        <v>0</v>
      </c>
      <c r="DV315" s="14">
        <f t="shared" si="401"/>
        <v>0</v>
      </c>
      <c r="DX315" s="56">
        <f t="shared" si="402"/>
        <v>0</v>
      </c>
      <c r="DY315" s="14">
        <f>Szilv($DN$2,Eredmény!$H$3,DO315)</f>
        <v>0</v>
      </c>
      <c r="DZ315" s="14">
        <f t="shared" si="403"/>
        <v>0</v>
      </c>
      <c r="EA315" s="14">
        <f t="shared" si="404"/>
        <v>0</v>
      </c>
    </row>
    <row r="316" spans="2:131">
      <c r="B316" s="14">
        <f>IF($A$2=Alapadat!$P316,Alapadat!$Q316,0)</f>
        <v>0</v>
      </c>
      <c r="C316" s="14">
        <f>IF($A$2=Alapadat!$P316,Alapadat!$R316,0)</f>
        <v>0</v>
      </c>
      <c r="D316" s="14">
        <f t="shared" si="325"/>
        <v>0</v>
      </c>
      <c r="E316" s="14">
        <f t="shared" si="326"/>
        <v>0</v>
      </c>
      <c r="F316" s="14">
        <f t="shared" si="327"/>
        <v>0</v>
      </c>
      <c r="G316" s="14">
        <f t="shared" si="328"/>
        <v>0</v>
      </c>
      <c r="H316" s="14">
        <f t="shared" si="329"/>
        <v>0</v>
      </c>
      <c r="I316" s="14">
        <f t="shared" si="330"/>
        <v>0</v>
      </c>
      <c r="L316" s="56">
        <f t="shared" si="331"/>
        <v>0</v>
      </c>
      <c r="M316" s="14">
        <f>Szilv($A$2,Eredmény!$H$3,B316)</f>
        <v>0</v>
      </c>
      <c r="N316" s="14">
        <f t="shared" si="332"/>
        <v>0</v>
      </c>
      <c r="O316" s="14">
        <f t="shared" si="333"/>
        <v>0</v>
      </c>
      <c r="Q316" s="14">
        <f>IF($P$2=Alapadat!$P316,Alapadat!$Q316,0)</f>
        <v>0</v>
      </c>
      <c r="R316" s="14">
        <f>IF($P$2=Alapadat!$P316,Alapadat!$R316,0)</f>
        <v>0</v>
      </c>
      <c r="S316" s="14">
        <f t="shared" si="334"/>
        <v>0</v>
      </c>
      <c r="T316" s="14">
        <f t="shared" si="335"/>
        <v>0</v>
      </c>
      <c r="U316" s="14">
        <f t="shared" si="336"/>
        <v>0</v>
      </c>
      <c r="V316" s="14">
        <f t="shared" si="337"/>
        <v>0</v>
      </c>
      <c r="W316" s="14">
        <f t="shared" si="338"/>
        <v>0</v>
      </c>
      <c r="X316" s="14">
        <f t="shared" si="339"/>
        <v>0</v>
      </c>
      <c r="Z316" s="56">
        <f t="shared" si="405"/>
        <v>0</v>
      </c>
      <c r="AA316" s="14">
        <f>Szilv($P$2,Eredmény!$H$3,Q316)</f>
        <v>0</v>
      </c>
      <c r="AB316" s="14">
        <f t="shared" si="340"/>
        <v>0</v>
      </c>
      <c r="AC316" s="14">
        <f t="shared" si="341"/>
        <v>0</v>
      </c>
      <c r="AE316" s="14">
        <f>IF($AD$2=Alapadat!$P316,Alapadat!$Q316,0)</f>
        <v>0</v>
      </c>
      <c r="AF316" s="14">
        <f>IF($AD$2=Alapadat!$P316,Alapadat!$R316,0)</f>
        <v>0</v>
      </c>
      <c r="AG316" s="14">
        <f t="shared" si="342"/>
        <v>0</v>
      </c>
      <c r="AH316" s="14">
        <f t="shared" si="343"/>
        <v>0</v>
      </c>
      <c r="AI316" s="14">
        <f t="shared" si="344"/>
        <v>0</v>
      </c>
      <c r="AJ316" s="14">
        <f t="shared" si="345"/>
        <v>0</v>
      </c>
      <c r="AK316" s="14">
        <f t="shared" si="346"/>
        <v>0</v>
      </c>
      <c r="AL316" s="14">
        <f t="shared" si="347"/>
        <v>0</v>
      </c>
      <c r="AN316" s="56">
        <f t="shared" si="348"/>
        <v>0</v>
      </c>
      <c r="AO316" s="14">
        <f>Szilv($AD$2,Eredmény!$H$3,AE316)</f>
        <v>0</v>
      </c>
      <c r="AP316" s="14">
        <f t="shared" si="349"/>
        <v>0</v>
      </c>
      <c r="AQ316" s="14">
        <f t="shared" si="350"/>
        <v>0</v>
      </c>
      <c r="AS316" s="14">
        <f>IF($AR$2=Alapadat!$P316,Alapadat!$Q316,0)</f>
        <v>0</v>
      </c>
      <c r="AT316" s="14">
        <f>IF($AR$2=Alapadat!$P316,Alapadat!$R316,0)</f>
        <v>0</v>
      </c>
      <c r="AU316" s="14">
        <f t="shared" si="351"/>
        <v>0</v>
      </c>
      <c r="AV316" s="14">
        <f t="shared" si="352"/>
        <v>0</v>
      </c>
      <c r="AW316" s="14">
        <f t="shared" si="353"/>
        <v>0</v>
      </c>
      <c r="AX316" s="14">
        <f t="shared" si="354"/>
        <v>0</v>
      </c>
      <c r="AY316" s="14">
        <f t="shared" si="355"/>
        <v>0</v>
      </c>
      <c r="AZ316" s="14">
        <f t="shared" si="356"/>
        <v>0</v>
      </c>
      <c r="BB316" s="56">
        <f t="shared" si="357"/>
        <v>0</v>
      </c>
      <c r="BC316" s="14">
        <f>Szilv($AR$2,Eredmény!$H$3,AS316)</f>
        <v>0</v>
      </c>
      <c r="BD316" s="14">
        <f t="shared" si="358"/>
        <v>0</v>
      </c>
      <c r="BE316" s="14">
        <f t="shared" si="359"/>
        <v>0</v>
      </c>
      <c r="BG316" s="14">
        <f>IF($BF$2=Alapadat!$P316,Alapadat!$Q316,0)</f>
        <v>0</v>
      </c>
      <c r="BH316" s="14">
        <f>IF($BF$2=Alapadat!$P316,Alapadat!$R316,0)</f>
        <v>0</v>
      </c>
      <c r="BI316" s="14">
        <f t="shared" si="360"/>
        <v>0</v>
      </c>
      <c r="BJ316" s="14">
        <f t="shared" si="361"/>
        <v>0</v>
      </c>
      <c r="BK316" s="14">
        <f t="shared" si="362"/>
        <v>0</v>
      </c>
      <c r="BL316" s="14">
        <f t="shared" si="363"/>
        <v>0</v>
      </c>
      <c r="BM316" s="14">
        <f t="shared" si="364"/>
        <v>0</v>
      </c>
      <c r="BN316" s="14">
        <f t="shared" si="365"/>
        <v>0</v>
      </c>
      <c r="BP316" s="56">
        <f t="shared" si="366"/>
        <v>0</v>
      </c>
      <c r="BQ316" s="14">
        <f>Szilv($BF$2,Eredmény!$H$3,BG316)</f>
        <v>0</v>
      </c>
      <c r="BR316" s="14">
        <f t="shared" si="367"/>
        <v>0</v>
      </c>
      <c r="BS316" s="14">
        <f t="shared" si="368"/>
        <v>0</v>
      </c>
      <c r="BV316" s="14">
        <f>IF($BU$2=Alapadat!$P316,Alapadat!$Q316,0)</f>
        <v>0</v>
      </c>
      <c r="BW316" s="14">
        <f>IF($BU$2=Alapadat!$P316,Alapadat!$R316,0)</f>
        <v>0</v>
      </c>
      <c r="BX316" s="14">
        <f t="shared" si="369"/>
        <v>0</v>
      </c>
      <c r="BY316" s="14">
        <f t="shared" si="370"/>
        <v>0</v>
      </c>
      <c r="BZ316" s="14">
        <f t="shared" si="371"/>
        <v>0</v>
      </c>
      <c r="CA316" s="14">
        <f t="shared" si="372"/>
        <v>0</v>
      </c>
      <c r="CB316" s="14">
        <f t="shared" si="373"/>
        <v>0</v>
      </c>
      <c r="CC316" s="14">
        <f t="shared" si="374"/>
        <v>0</v>
      </c>
      <c r="CE316" s="56">
        <f t="shared" si="375"/>
        <v>0</v>
      </c>
      <c r="CF316" s="14">
        <f>Szilv($BU$2,Eredmény!$H$3,BV316)</f>
        <v>0</v>
      </c>
      <c r="CG316" s="14">
        <f t="shared" si="376"/>
        <v>0</v>
      </c>
      <c r="CH316" s="14">
        <f t="shared" si="377"/>
        <v>0</v>
      </c>
      <c r="CK316" s="14">
        <f>IF($CJ$2=Alapadat!$P316,Alapadat!$Q316,0)</f>
        <v>0</v>
      </c>
      <c r="CL316" s="14">
        <f>IF($CJ$2=Alapadat!$P316,Alapadat!$R316,0)</f>
        <v>0</v>
      </c>
      <c r="CM316" s="14">
        <f t="shared" si="378"/>
        <v>0</v>
      </c>
      <c r="CN316" s="14">
        <f t="shared" si="379"/>
        <v>0</v>
      </c>
      <c r="CO316" s="14">
        <f t="shared" si="380"/>
        <v>0</v>
      </c>
      <c r="CP316" s="14">
        <f t="shared" si="381"/>
        <v>0</v>
      </c>
      <c r="CQ316" s="14">
        <f t="shared" si="382"/>
        <v>0</v>
      </c>
      <c r="CR316" s="14">
        <f t="shared" si="383"/>
        <v>0</v>
      </c>
      <c r="CT316" s="56">
        <f t="shared" si="384"/>
        <v>0</v>
      </c>
      <c r="CU316" s="14">
        <f>Szilv($CJ$2,Eredmény!$H$3,CK316)</f>
        <v>0</v>
      </c>
      <c r="CV316" s="14">
        <f t="shared" si="385"/>
        <v>0</v>
      </c>
      <c r="CW316" s="14">
        <f t="shared" si="386"/>
        <v>0</v>
      </c>
      <c r="CZ316" s="14">
        <f>IF($CY$2=Alapadat!$P316,Alapadat!$Q316,0)</f>
        <v>0</v>
      </c>
      <c r="DA316" s="14">
        <f>IF($CY$2=Alapadat!$P316,Alapadat!$R316,0)</f>
        <v>0</v>
      </c>
      <c r="DB316" s="14">
        <f t="shared" si="387"/>
        <v>0</v>
      </c>
      <c r="DC316" s="14">
        <f t="shared" si="388"/>
        <v>0</v>
      </c>
      <c r="DD316" s="14">
        <f t="shared" si="389"/>
        <v>0</v>
      </c>
      <c r="DE316" s="14">
        <f t="shared" si="390"/>
        <v>0</v>
      </c>
      <c r="DF316" s="14">
        <f t="shared" si="391"/>
        <v>0</v>
      </c>
      <c r="DG316" s="14">
        <f t="shared" si="392"/>
        <v>0</v>
      </c>
      <c r="DI316" s="56">
        <f t="shared" si="393"/>
        <v>0</v>
      </c>
      <c r="DJ316" s="14">
        <f>Szilv($CY$2,Eredmény!$H$3,CZ316)</f>
        <v>0</v>
      </c>
      <c r="DK316" s="14">
        <f t="shared" si="394"/>
        <v>0</v>
      </c>
      <c r="DL316" s="14">
        <f t="shared" si="395"/>
        <v>0</v>
      </c>
      <c r="DO316" s="14">
        <f>IF($DN$2=Alapadat!$P316,Alapadat!$Q316,0)</f>
        <v>0</v>
      </c>
      <c r="DP316" s="14">
        <f>IF($DN$2=Alapadat!$P316,Alapadat!$R316,0)</f>
        <v>0</v>
      </c>
      <c r="DQ316" s="14">
        <f t="shared" si="396"/>
        <v>0</v>
      </c>
      <c r="DR316" s="14">
        <f t="shared" si="397"/>
        <v>0</v>
      </c>
      <c r="DS316" s="14">
        <f t="shared" si="398"/>
        <v>0</v>
      </c>
      <c r="DT316" s="14">
        <f t="shared" si="399"/>
        <v>0</v>
      </c>
      <c r="DU316" s="14">
        <f t="shared" si="400"/>
        <v>0</v>
      </c>
      <c r="DV316" s="14">
        <f t="shared" si="401"/>
        <v>0</v>
      </c>
      <c r="DX316" s="56">
        <f t="shared" si="402"/>
        <v>0</v>
      </c>
      <c r="DY316" s="14">
        <f>Szilv($DN$2,Eredmény!$H$3,DO316)</f>
        <v>0</v>
      </c>
      <c r="DZ316" s="14">
        <f t="shared" si="403"/>
        <v>0</v>
      </c>
      <c r="EA316" s="14">
        <f t="shared" si="404"/>
        <v>0</v>
      </c>
    </row>
    <row r="317" spans="2:131">
      <c r="B317" s="14">
        <f>IF($A$2=Alapadat!$P317,Alapadat!$Q317,0)</f>
        <v>0</v>
      </c>
      <c r="C317" s="14">
        <f>IF($A$2=Alapadat!$P317,Alapadat!$R317,0)</f>
        <v>0</v>
      </c>
      <c r="D317" s="14">
        <f t="shared" si="325"/>
        <v>0</v>
      </c>
      <c r="E317" s="14">
        <f t="shared" si="326"/>
        <v>0</v>
      </c>
      <c r="F317" s="14">
        <f t="shared" si="327"/>
        <v>0</v>
      </c>
      <c r="G317" s="14">
        <f t="shared" si="328"/>
        <v>0</v>
      </c>
      <c r="H317" s="14">
        <f t="shared" si="329"/>
        <v>0</v>
      </c>
      <c r="I317" s="14">
        <f t="shared" si="330"/>
        <v>0</v>
      </c>
      <c r="L317" s="56">
        <f t="shared" si="331"/>
        <v>0</v>
      </c>
      <c r="M317" s="14">
        <f>Szilv($A$2,Eredmény!$H$3,B317)</f>
        <v>0</v>
      </c>
      <c r="N317" s="14">
        <f t="shared" si="332"/>
        <v>0</v>
      </c>
      <c r="O317" s="14">
        <f t="shared" si="333"/>
        <v>0</v>
      </c>
      <c r="Q317" s="14">
        <f>IF($P$2=Alapadat!$P317,Alapadat!$Q317,0)</f>
        <v>0</v>
      </c>
      <c r="R317" s="14">
        <f>IF($P$2=Alapadat!$P317,Alapadat!$R317,0)</f>
        <v>0</v>
      </c>
      <c r="S317" s="14">
        <f t="shared" si="334"/>
        <v>0</v>
      </c>
      <c r="T317" s="14">
        <f t="shared" si="335"/>
        <v>0</v>
      </c>
      <c r="U317" s="14">
        <f t="shared" si="336"/>
        <v>0</v>
      </c>
      <c r="V317" s="14">
        <f t="shared" si="337"/>
        <v>0</v>
      </c>
      <c r="W317" s="14">
        <f t="shared" si="338"/>
        <v>0</v>
      </c>
      <c r="X317" s="14">
        <f t="shared" si="339"/>
        <v>0</v>
      </c>
      <c r="Z317" s="56">
        <f t="shared" si="405"/>
        <v>0</v>
      </c>
      <c r="AA317" s="14">
        <f>Szilv($P$2,Eredmény!$H$3,Q317)</f>
        <v>0</v>
      </c>
      <c r="AB317" s="14">
        <f t="shared" si="340"/>
        <v>0</v>
      </c>
      <c r="AC317" s="14">
        <f t="shared" si="341"/>
        <v>0</v>
      </c>
      <c r="AE317" s="14">
        <f>IF($AD$2=Alapadat!$P317,Alapadat!$Q317,0)</f>
        <v>0</v>
      </c>
      <c r="AF317" s="14">
        <f>IF($AD$2=Alapadat!$P317,Alapadat!$R317,0)</f>
        <v>0</v>
      </c>
      <c r="AG317" s="14">
        <f t="shared" si="342"/>
        <v>0</v>
      </c>
      <c r="AH317" s="14">
        <f t="shared" si="343"/>
        <v>0</v>
      </c>
      <c r="AI317" s="14">
        <f t="shared" si="344"/>
        <v>0</v>
      </c>
      <c r="AJ317" s="14">
        <f t="shared" si="345"/>
        <v>0</v>
      </c>
      <c r="AK317" s="14">
        <f t="shared" si="346"/>
        <v>0</v>
      </c>
      <c r="AL317" s="14">
        <f t="shared" si="347"/>
        <v>0</v>
      </c>
      <c r="AN317" s="56">
        <f t="shared" si="348"/>
        <v>0</v>
      </c>
      <c r="AO317" s="14">
        <f>Szilv($AD$2,Eredmény!$H$3,AE317)</f>
        <v>0</v>
      </c>
      <c r="AP317" s="14">
        <f t="shared" si="349"/>
        <v>0</v>
      </c>
      <c r="AQ317" s="14">
        <f t="shared" si="350"/>
        <v>0</v>
      </c>
      <c r="AS317" s="14">
        <f>IF($AR$2=Alapadat!$P317,Alapadat!$Q317,0)</f>
        <v>0</v>
      </c>
      <c r="AT317" s="14">
        <f>IF($AR$2=Alapadat!$P317,Alapadat!$R317,0)</f>
        <v>0</v>
      </c>
      <c r="AU317" s="14">
        <f t="shared" si="351"/>
        <v>0</v>
      </c>
      <c r="AV317" s="14">
        <f t="shared" si="352"/>
        <v>0</v>
      </c>
      <c r="AW317" s="14">
        <f t="shared" si="353"/>
        <v>0</v>
      </c>
      <c r="AX317" s="14">
        <f t="shared" si="354"/>
        <v>0</v>
      </c>
      <c r="AY317" s="14">
        <f t="shared" si="355"/>
        <v>0</v>
      </c>
      <c r="AZ317" s="14">
        <f t="shared" si="356"/>
        <v>0</v>
      </c>
      <c r="BB317" s="56">
        <f t="shared" si="357"/>
        <v>0</v>
      </c>
      <c r="BC317" s="14">
        <f>Szilv($AR$2,Eredmény!$H$3,AS317)</f>
        <v>0</v>
      </c>
      <c r="BD317" s="14">
        <f t="shared" si="358"/>
        <v>0</v>
      </c>
      <c r="BE317" s="14">
        <f t="shared" si="359"/>
        <v>0</v>
      </c>
      <c r="BG317" s="14">
        <f>IF($BF$2=Alapadat!$P317,Alapadat!$Q317,0)</f>
        <v>0</v>
      </c>
      <c r="BH317" s="14">
        <f>IF($BF$2=Alapadat!$P317,Alapadat!$R317,0)</f>
        <v>0</v>
      </c>
      <c r="BI317" s="14">
        <f t="shared" si="360"/>
        <v>0</v>
      </c>
      <c r="BJ317" s="14">
        <f t="shared" si="361"/>
        <v>0</v>
      </c>
      <c r="BK317" s="14">
        <f t="shared" si="362"/>
        <v>0</v>
      </c>
      <c r="BL317" s="14">
        <f t="shared" si="363"/>
        <v>0</v>
      </c>
      <c r="BM317" s="14">
        <f t="shared" si="364"/>
        <v>0</v>
      </c>
      <c r="BN317" s="14">
        <f t="shared" si="365"/>
        <v>0</v>
      </c>
      <c r="BP317" s="56">
        <f t="shared" si="366"/>
        <v>0</v>
      </c>
      <c r="BQ317" s="14">
        <f>Szilv($BF$2,Eredmény!$H$3,BG317)</f>
        <v>0</v>
      </c>
      <c r="BR317" s="14">
        <f t="shared" si="367"/>
        <v>0</v>
      </c>
      <c r="BS317" s="14">
        <f t="shared" si="368"/>
        <v>0</v>
      </c>
      <c r="BV317" s="14">
        <f>IF($BU$2=Alapadat!$P317,Alapadat!$Q317,0)</f>
        <v>0</v>
      </c>
      <c r="BW317" s="14">
        <f>IF($BU$2=Alapadat!$P317,Alapadat!$R317,0)</f>
        <v>0</v>
      </c>
      <c r="BX317" s="14">
        <f t="shared" si="369"/>
        <v>0</v>
      </c>
      <c r="BY317" s="14">
        <f t="shared" si="370"/>
        <v>0</v>
      </c>
      <c r="BZ317" s="14">
        <f t="shared" si="371"/>
        <v>0</v>
      </c>
      <c r="CA317" s="14">
        <f t="shared" si="372"/>
        <v>0</v>
      </c>
      <c r="CB317" s="14">
        <f t="shared" si="373"/>
        <v>0</v>
      </c>
      <c r="CC317" s="14">
        <f t="shared" si="374"/>
        <v>0</v>
      </c>
      <c r="CE317" s="56">
        <f t="shared" si="375"/>
        <v>0</v>
      </c>
      <c r="CF317" s="14">
        <f>Szilv($BU$2,Eredmény!$H$3,BV317)</f>
        <v>0</v>
      </c>
      <c r="CG317" s="14">
        <f t="shared" si="376"/>
        <v>0</v>
      </c>
      <c r="CH317" s="14">
        <f t="shared" si="377"/>
        <v>0</v>
      </c>
      <c r="CK317" s="14">
        <f>IF($CJ$2=Alapadat!$P317,Alapadat!$Q317,0)</f>
        <v>0</v>
      </c>
      <c r="CL317" s="14">
        <f>IF($CJ$2=Alapadat!$P317,Alapadat!$R317,0)</f>
        <v>0</v>
      </c>
      <c r="CM317" s="14">
        <f t="shared" si="378"/>
        <v>0</v>
      </c>
      <c r="CN317" s="14">
        <f t="shared" si="379"/>
        <v>0</v>
      </c>
      <c r="CO317" s="14">
        <f t="shared" si="380"/>
        <v>0</v>
      </c>
      <c r="CP317" s="14">
        <f t="shared" si="381"/>
        <v>0</v>
      </c>
      <c r="CQ317" s="14">
        <f t="shared" si="382"/>
        <v>0</v>
      </c>
      <c r="CR317" s="14">
        <f t="shared" si="383"/>
        <v>0</v>
      </c>
      <c r="CT317" s="56">
        <f t="shared" si="384"/>
        <v>0</v>
      </c>
      <c r="CU317" s="14">
        <f>Szilv($CJ$2,Eredmény!$H$3,CK317)</f>
        <v>0</v>
      </c>
      <c r="CV317" s="14">
        <f t="shared" si="385"/>
        <v>0</v>
      </c>
      <c r="CW317" s="14">
        <f t="shared" si="386"/>
        <v>0</v>
      </c>
      <c r="CZ317" s="14">
        <f>IF($CY$2=Alapadat!$P317,Alapadat!$Q317,0)</f>
        <v>0</v>
      </c>
      <c r="DA317" s="14">
        <f>IF($CY$2=Alapadat!$P317,Alapadat!$R317,0)</f>
        <v>0</v>
      </c>
      <c r="DB317" s="14">
        <f t="shared" si="387"/>
        <v>0</v>
      </c>
      <c r="DC317" s="14">
        <f t="shared" si="388"/>
        <v>0</v>
      </c>
      <c r="DD317" s="14">
        <f t="shared" si="389"/>
        <v>0</v>
      </c>
      <c r="DE317" s="14">
        <f t="shared" si="390"/>
        <v>0</v>
      </c>
      <c r="DF317" s="14">
        <f t="shared" si="391"/>
        <v>0</v>
      </c>
      <c r="DG317" s="14">
        <f t="shared" si="392"/>
        <v>0</v>
      </c>
      <c r="DI317" s="56">
        <f t="shared" si="393"/>
        <v>0</v>
      </c>
      <c r="DJ317" s="14">
        <f>Szilv($CY$2,Eredmény!$H$3,CZ317)</f>
        <v>0</v>
      </c>
      <c r="DK317" s="14">
        <f t="shared" si="394"/>
        <v>0</v>
      </c>
      <c r="DL317" s="14">
        <f t="shared" si="395"/>
        <v>0</v>
      </c>
      <c r="DO317" s="14">
        <f>IF($DN$2=Alapadat!$P317,Alapadat!$Q317,0)</f>
        <v>0</v>
      </c>
      <c r="DP317" s="14">
        <f>IF($DN$2=Alapadat!$P317,Alapadat!$R317,0)</f>
        <v>0</v>
      </c>
      <c r="DQ317" s="14">
        <f t="shared" si="396"/>
        <v>0</v>
      </c>
      <c r="DR317" s="14">
        <f t="shared" si="397"/>
        <v>0</v>
      </c>
      <c r="DS317" s="14">
        <f t="shared" si="398"/>
        <v>0</v>
      </c>
      <c r="DT317" s="14">
        <f t="shared" si="399"/>
        <v>0</v>
      </c>
      <c r="DU317" s="14">
        <f t="shared" si="400"/>
        <v>0</v>
      </c>
      <c r="DV317" s="14">
        <f t="shared" si="401"/>
        <v>0</v>
      </c>
      <c r="DX317" s="56">
        <f t="shared" si="402"/>
        <v>0</v>
      </c>
      <c r="DY317" s="14">
        <f>Szilv($DN$2,Eredmény!$H$3,DO317)</f>
        <v>0</v>
      </c>
      <c r="DZ317" s="14">
        <f t="shared" si="403"/>
        <v>0</v>
      </c>
      <c r="EA317" s="14">
        <f t="shared" si="404"/>
        <v>0</v>
      </c>
    </row>
    <row r="318" spans="2:131">
      <c r="B318" s="14">
        <f>IF($A$2=Alapadat!$P318,Alapadat!$Q318,0)</f>
        <v>0</v>
      </c>
      <c r="C318" s="14">
        <f>IF($A$2=Alapadat!$P318,Alapadat!$R318,0)</f>
        <v>0</v>
      </c>
      <c r="D318" s="14">
        <f t="shared" si="325"/>
        <v>0</v>
      </c>
      <c r="E318" s="14">
        <f t="shared" si="326"/>
        <v>0</v>
      </c>
      <c r="F318" s="14">
        <f t="shared" si="327"/>
        <v>0</v>
      </c>
      <c r="G318" s="14">
        <f t="shared" si="328"/>
        <v>0</v>
      </c>
      <c r="H318" s="14">
        <f t="shared" si="329"/>
        <v>0</v>
      </c>
      <c r="I318" s="14">
        <f t="shared" si="330"/>
        <v>0</v>
      </c>
      <c r="L318" s="56">
        <f t="shared" si="331"/>
        <v>0</v>
      </c>
      <c r="M318" s="14">
        <f>Szilv($A$2,Eredmény!$H$3,B318)</f>
        <v>0</v>
      </c>
      <c r="N318" s="14">
        <f t="shared" si="332"/>
        <v>0</v>
      </c>
      <c r="O318" s="14">
        <f t="shared" si="333"/>
        <v>0</v>
      </c>
      <c r="Q318" s="14">
        <f>IF($P$2=Alapadat!$P318,Alapadat!$Q318,0)</f>
        <v>0</v>
      </c>
      <c r="R318" s="14">
        <f>IF($P$2=Alapadat!$P318,Alapadat!$R318,0)</f>
        <v>0</v>
      </c>
      <c r="S318" s="14">
        <f t="shared" si="334"/>
        <v>0</v>
      </c>
      <c r="T318" s="14">
        <f t="shared" si="335"/>
        <v>0</v>
      </c>
      <c r="U318" s="14">
        <f t="shared" si="336"/>
        <v>0</v>
      </c>
      <c r="V318" s="14">
        <f t="shared" si="337"/>
        <v>0</v>
      </c>
      <c r="W318" s="14">
        <f t="shared" si="338"/>
        <v>0</v>
      </c>
      <c r="X318" s="14">
        <f t="shared" si="339"/>
        <v>0</v>
      </c>
      <c r="Z318" s="56">
        <f t="shared" si="405"/>
        <v>0</v>
      </c>
      <c r="AA318" s="14">
        <f>Szilv($P$2,Eredmény!$H$3,Q318)</f>
        <v>0</v>
      </c>
      <c r="AB318" s="14">
        <f t="shared" si="340"/>
        <v>0</v>
      </c>
      <c r="AC318" s="14">
        <f t="shared" si="341"/>
        <v>0</v>
      </c>
      <c r="AE318" s="14">
        <f>IF($AD$2=Alapadat!$P318,Alapadat!$Q318,0)</f>
        <v>0</v>
      </c>
      <c r="AF318" s="14">
        <f>IF($AD$2=Alapadat!$P318,Alapadat!$R318,0)</f>
        <v>0</v>
      </c>
      <c r="AG318" s="14">
        <f t="shared" si="342"/>
        <v>0</v>
      </c>
      <c r="AH318" s="14">
        <f t="shared" si="343"/>
        <v>0</v>
      </c>
      <c r="AI318" s="14">
        <f t="shared" si="344"/>
        <v>0</v>
      </c>
      <c r="AJ318" s="14">
        <f t="shared" si="345"/>
        <v>0</v>
      </c>
      <c r="AK318" s="14">
        <f t="shared" si="346"/>
        <v>0</v>
      </c>
      <c r="AL318" s="14">
        <f t="shared" si="347"/>
        <v>0</v>
      </c>
      <c r="AN318" s="56">
        <f t="shared" si="348"/>
        <v>0</v>
      </c>
      <c r="AO318" s="14">
        <f>Szilv($AD$2,Eredmény!$H$3,AE318)</f>
        <v>0</v>
      </c>
      <c r="AP318" s="14">
        <f t="shared" si="349"/>
        <v>0</v>
      </c>
      <c r="AQ318" s="14">
        <f t="shared" si="350"/>
        <v>0</v>
      </c>
      <c r="AS318" s="14">
        <f>IF($AR$2=Alapadat!$P318,Alapadat!$Q318,0)</f>
        <v>0</v>
      </c>
      <c r="AT318" s="14">
        <f>IF($AR$2=Alapadat!$P318,Alapadat!$R318,0)</f>
        <v>0</v>
      </c>
      <c r="AU318" s="14">
        <f t="shared" si="351"/>
        <v>0</v>
      </c>
      <c r="AV318" s="14">
        <f t="shared" si="352"/>
        <v>0</v>
      </c>
      <c r="AW318" s="14">
        <f t="shared" si="353"/>
        <v>0</v>
      </c>
      <c r="AX318" s="14">
        <f t="shared" si="354"/>
        <v>0</v>
      </c>
      <c r="AY318" s="14">
        <f t="shared" si="355"/>
        <v>0</v>
      </c>
      <c r="AZ318" s="14">
        <f t="shared" si="356"/>
        <v>0</v>
      </c>
      <c r="BB318" s="56">
        <f t="shared" si="357"/>
        <v>0</v>
      </c>
      <c r="BC318" s="14">
        <f>Szilv($AR$2,Eredmény!$H$3,AS318)</f>
        <v>0</v>
      </c>
      <c r="BD318" s="14">
        <f t="shared" si="358"/>
        <v>0</v>
      </c>
      <c r="BE318" s="14">
        <f t="shared" si="359"/>
        <v>0</v>
      </c>
      <c r="BG318" s="14">
        <f>IF($BF$2=Alapadat!$P318,Alapadat!$Q318,0)</f>
        <v>0</v>
      </c>
      <c r="BH318" s="14">
        <f>IF($BF$2=Alapadat!$P318,Alapadat!$R318,0)</f>
        <v>0</v>
      </c>
      <c r="BI318" s="14">
        <f t="shared" si="360"/>
        <v>0</v>
      </c>
      <c r="BJ318" s="14">
        <f t="shared" si="361"/>
        <v>0</v>
      </c>
      <c r="BK318" s="14">
        <f t="shared" si="362"/>
        <v>0</v>
      </c>
      <c r="BL318" s="14">
        <f t="shared" si="363"/>
        <v>0</v>
      </c>
      <c r="BM318" s="14">
        <f t="shared" si="364"/>
        <v>0</v>
      </c>
      <c r="BN318" s="14">
        <f t="shared" si="365"/>
        <v>0</v>
      </c>
      <c r="BP318" s="56">
        <f t="shared" si="366"/>
        <v>0</v>
      </c>
      <c r="BQ318" s="14">
        <f>Szilv($BF$2,Eredmény!$H$3,BG318)</f>
        <v>0</v>
      </c>
      <c r="BR318" s="14">
        <f t="shared" si="367"/>
        <v>0</v>
      </c>
      <c r="BS318" s="14">
        <f t="shared" si="368"/>
        <v>0</v>
      </c>
      <c r="BV318" s="14">
        <f>IF($BU$2=Alapadat!$P318,Alapadat!$Q318,0)</f>
        <v>0</v>
      </c>
      <c r="BW318" s="14">
        <f>IF($BU$2=Alapadat!$P318,Alapadat!$R318,0)</f>
        <v>0</v>
      </c>
      <c r="BX318" s="14">
        <f t="shared" si="369"/>
        <v>0</v>
      </c>
      <c r="BY318" s="14">
        <f t="shared" si="370"/>
        <v>0</v>
      </c>
      <c r="BZ318" s="14">
        <f t="shared" si="371"/>
        <v>0</v>
      </c>
      <c r="CA318" s="14">
        <f t="shared" si="372"/>
        <v>0</v>
      </c>
      <c r="CB318" s="14">
        <f t="shared" si="373"/>
        <v>0</v>
      </c>
      <c r="CC318" s="14">
        <f t="shared" si="374"/>
        <v>0</v>
      </c>
      <c r="CE318" s="56">
        <f t="shared" si="375"/>
        <v>0</v>
      </c>
      <c r="CF318" s="14">
        <f>Szilv($BU$2,Eredmény!$H$3,BV318)</f>
        <v>0</v>
      </c>
      <c r="CG318" s="14">
        <f t="shared" si="376"/>
        <v>0</v>
      </c>
      <c r="CH318" s="14">
        <f t="shared" si="377"/>
        <v>0</v>
      </c>
      <c r="CK318" s="14">
        <f>IF($CJ$2=Alapadat!$P318,Alapadat!$Q318,0)</f>
        <v>0</v>
      </c>
      <c r="CL318" s="14">
        <f>IF($CJ$2=Alapadat!$P318,Alapadat!$R318,0)</f>
        <v>0</v>
      </c>
      <c r="CM318" s="14">
        <f t="shared" si="378"/>
        <v>0</v>
      </c>
      <c r="CN318" s="14">
        <f t="shared" si="379"/>
        <v>0</v>
      </c>
      <c r="CO318" s="14">
        <f t="shared" si="380"/>
        <v>0</v>
      </c>
      <c r="CP318" s="14">
        <f t="shared" si="381"/>
        <v>0</v>
      </c>
      <c r="CQ318" s="14">
        <f t="shared" si="382"/>
        <v>0</v>
      </c>
      <c r="CR318" s="14">
        <f t="shared" si="383"/>
        <v>0</v>
      </c>
      <c r="CT318" s="56">
        <f t="shared" si="384"/>
        <v>0</v>
      </c>
      <c r="CU318" s="14">
        <f>Szilv($CJ$2,Eredmény!$H$3,CK318)</f>
        <v>0</v>
      </c>
      <c r="CV318" s="14">
        <f t="shared" si="385"/>
        <v>0</v>
      </c>
      <c r="CW318" s="14">
        <f t="shared" si="386"/>
        <v>0</v>
      </c>
      <c r="CZ318" s="14">
        <f>IF($CY$2=Alapadat!$P318,Alapadat!$Q318,0)</f>
        <v>0</v>
      </c>
      <c r="DA318" s="14">
        <f>IF($CY$2=Alapadat!$P318,Alapadat!$R318,0)</f>
        <v>0</v>
      </c>
      <c r="DB318" s="14">
        <f t="shared" si="387"/>
        <v>0</v>
      </c>
      <c r="DC318" s="14">
        <f t="shared" si="388"/>
        <v>0</v>
      </c>
      <c r="DD318" s="14">
        <f t="shared" si="389"/>
        <v>0</v>
      </c>
      <c r="DE318" s="14">
        <f t="shared" si="390"/>
        <v>0</v>
      </c>
      <c r="DF318" s="14">
        <f t="shared" si="391"/>
        <v>0</v>
      </c>
      <c r="DG318" s="14">
        <f t="shared" si="392"/>
        <v>0</v>
      </c>
      <c r="DI318" s="56">
        <f t="shared" si="393"/>
        <v>0</v>
      </c>
      <c r="DJ318" s="14">
        <f>Szilv($CY$2,Eredmény!$H$3,CZ318)</f>
        <v>0</v>
      </c>
      <c r="DK318" s="14">
        <f t="shared" si="394"/>
        <v>0</v>
      </c>
      <c r="DL318" s="14">
        <f t="shared" si="395"/>
        <v>0</v>
      </c>
      <c r="DO318" s="14">
        <f>IF($DN$2=Alapadat!$P318,Alapadat!$Q318,0)</f>
        <v>0</v>
      </c>
      <c r="DP318" s="14">
        <f>IF($DN$2=Alapadat!$P318,Alapadat!$R318,0)</f>
        <v>0</v>
      </c>
      <c r="DQ318" s="14">
        <f t="shared" si="396"/>
        <v>0</v>
      </c>
      <c r="DR318" s="14">
        <f t="shared" si="397"/>
        <v>0</v>
      </c>
      <c r="DS318" s="14">
        <f t="shared" si="398"/>
        <v>0</v>
      </c>
      <c r="DT318" s="14">
        <f t="shared" si="399"/>
        <v>0</v>
      </c>
      <c r="DU318" s="14">
        <f t="shared" si="400"/>
        <v>0</v>
      </c>
      <c r="DV318" s="14">
        <f t="shared" si="401"/>
        <v>0</v>
      </c>
      <c r="DX318" s="56">
        <f t="shared" si="402"/>
        <v>0</v>
      </c>
      <c r="DY318" s="14">
        <f>Szilv($DN$2,Eredmény!$H$3,DO318)</f>
        <v>0</v>
      </c>
      <c r="DZ318" s="14">
        <f t="shared" si="403"/>
        <v>0</v>
      </c>
      <c r="EA318" s="14">
        <f t="shared" si="404"/>
        <v>0</v>
      </c>
    </row>
    <row r="319" spans="2:131">
      <c r="B319" s="14">
        <f>IF($A$2=Alapadat!$P319,Alapadat!$Q319,0)</f>
        <v>0</v>
      </c>
      <c r="C319" s="14">
        <f>IF($A$2=Alapadat!$P319,Alapadat!$R319,0)</f>
        <v>0</v>
      </c>
      <c r="D319" s="14">
        <f t="shared" si="325"/>
        <v>0</v>
      </c>
      <c r="E319" s="14">
        <f t="shared" si="326"/>
        <v>0</v>
      </c>
      <c r="F319" s="14">
        <f t="shared" si="327"/>
        <v>0</v>
      </c>
      <c r="G319" s="14">
        <f t="shared" si="328"/>
        <v>0</v>
      </c>
      <c r="H319" s="14">
        <f t="shared" si="329"/>
        <v>0</v>
      </c>
      <c r="I319" s="14">
        <f t="shared" si="330"/>
        <v>0</v>
      </c>
      <c r="L319" s="56">
        <f t="shared" si="331"/>
        <v>0</v>
      </c>
      <c r="M319" s="14">
        <f>Szilv($A$2,Eredmény!$H$3,B319)</f>
        <v>0</v>
      </c>
      <c r="N319" s="14">
        <f t="shared" si="332"/>
        <v>0</v>
      </c>
      <c r="O319" s="14">
        <f t="shared" si="333"/>
        <v>0</v>
      </c>
      <c r="Q319" s="14">
        <f>IF($P$2=Alapadat!$P319,Alapadat!$Q319,0)</f>
        <v>0</v>
      </c>
      <c r="R319" s="14">
        <f>IF($P$2=Alapadat!$P319,Alapadat!$R319,0)</f>
        <v>0</v>
      </c>
      <c r="S319" s="14">
        <f t="shared" si="334"/>
        <v>0</v>
      </c>
      <c r="T319" s="14">
        <f t="shared" si="335"/>
        <v>0</v>
      </c>
      <c r="U319" s="14">
        <f t="shared" si="336"/>
        <v>0</v>
      </c>
      <c r="V319" s="14">
        <f t="shared" si="337"/>
        <v>0</v>
      </c>
      <c r="W319" s="14">
        <f t="shared" si="338"/>
        <v>0</v>
      </c>
      <c r="X319" s="14">
        <f t="shared" si="339"/>
        <v>0</v>
      </c>
      <c r="Z319" s="56">
        <f t="shared" si="405"/>
        <v>0</v>
      </c>
      <c r="AA319" s="14">
        <f>Szilv($P$2,Eredmény!$H$3,Q319)</f>
        <v>0</v>
      </c>
      <c r="AB319" s="14">
        <f t="shared" si="340"/>
        <v>0</v>
      </c>
      <c r="AC319" s="14">
        <f t="shared" si="341"/>
        <v>0</v>
      </c>
      <c r="AE319" s="14">
        <f>IF($AD$2=Alapadat!$P319,Alapadat!$Q319,0)</f>
        <v>0</v>
      </c>
      <c r="AF319" s="14">
        <f>IF($AD$2=Alapadat!$P319,Alapadat!$R319,0)</f>
        <v>0</v>
      </c>
      <c r="AG319" s="14">
        <f t="shared" si="342"/>
        <v>0</v>
      </c>
      <c r="AH319" s="14">
        <f t="shared" si="343"/>
        <v>0</v>
      </c>
      <c r="AI319" s="14">
        <f t="shared" si="344"/>
        <v>0</v>
      </c>
      <c r="AJ319" s="14">
        <f t="shared" si="345"/>
        <v>0</v>
      </c>
      <c r="AK319" s="14">
        <f t="shared" si="346"/>
        <v>0</v>
      </c>
      <c r="AL319" s="14">
        <f t="shared" si="347"/>
        <v>0</v>
      </c>
      <c r="AN319" s="56">
        <f t="shared" si="348"/>
        <v>0</v>
      </c>
      <c r="AO319" s="14">
        <f>Szilv($AD$2,Eredmény!$H$3,AE319)</f>
        <v>0</v>
      </c>
      <c r="AP319" s="14">
        <f t="shared" si="349"/>
        <v>0</v>
      </c>
      <c r="AQ319" s="14">
        <f t="shared" si="350"/>
        <v>0</v>
      </c>
      <c r="AS319" s="14">
        <f>IF($AR$2=Alapadat!$P319,Alapadat!$Q319,0)</f>
        <v>0</v>
      </c>
      <c r="AT319" s="14">
        <f>IF($AR$2=Alapadat!$P319,Alapadat!$R319,0)</f>
        <v>0</v>
      </c>
      <c r="AU319" s="14">
        <f t="shared" si="351"/>
        <v>0</v>
      </c>
      <c r="AV319" s="14">
        <f t="shared" si="352"/>
        <v>0</v>
      </c>
      <c r="AW319" s="14">
        <f t="shared" si="353"/>
        <v>0</v>
      </c>
      <c r="AX319" s="14">
        <f t="shared" si="354"/>
        <v>0</v>
      </c>
      <c r="AY319" s="14">
        <f t="shared" si="355"/>
        <v>0</v>
      </c>
      <c r="AZ319" s="14">
        <f t="shared" si="356"/>
        <v>0</v>
      </c>
      <c r="BB319" s="56">
        <f t="shared" si="357"/>
        <v>0</v>
      </c>
      <c r="BC319" s="14">
        <f>Szilv($AR$2,Eredmény!$H$3,AS319)</f>
        <v>0</v>
      </c>
      <c r="BD319" s="14">
        <f t="shared" si="358"/>
        <v>0</v>
      </c>
      <c r="BE319" s="14">
        <f t="shared" si="359"/>
        <v>0</v>
      </c>
      <c r="BG319" s="14">
        <f>IF($BF$2=Alapadat!$P319,Alapadat!$Q319,0)</f>
        <v>0</v>
      </c>
      <c r="BH319" s="14">
        <f>IF($BF$2=Alapadat!$P319,Alapadat!$R319,0)</f>
        <v>0</v>
      </c>
      <c r="BI319" s="14">
        <f t="shared" si="360"/>
        <v>0</v>
      </c>
      <c r="BJ319" s="14">
        <f t="shared" si="361"/>
        <v>0</v>
      </c>
      <c r="BK319" s="14">
        <f t="shared" si="362"/>
        <v>0</v>
      </c>
      <c r="BL319" s="14">
        <f t="shared" si="363"/>
        <v>0</v>
      </c>
      <c r="BM319" s="14">
        <f t="shared" si="364"/>
        <v>0</v>
      </c>
      <c r="BN319" s="14">
        <f t="shared" si="365"/>
        <v>0</v>
      </c>
      <c r="BP319" s="56">
        <f t="shared" si="366"/>
        <v>0</v>
      </c>
      <c r="BQ319" s="14">
        <f>Szilv($BF$2,Eredmény!$H$3,BG319)</f>
        <v>0</v>
      </c>
      <c r="BR319" s="14">
        <f t="shared" si="367"/>
        <v>0</v>
      </c>
      <c r="BS319" s="14">
        <f t="shared" si="368"/>
        <v>0</v>
      </c>
      <c r="BV319" s="14">
        <f>IF($BU$2=Alapadat!$P319,Alapadat!$Q319,0)</f>
        <v>0</v>
      </c>
      <c r="BW319" s="14">
        <f>IF($BU$2=Alapadat!$P319,Alapadat!$R319,0)</f>
        <v>0</v>
      </c>
      <c r="BX319" s="14">
        <f t="shared" si="369"/>
        <v>0</v>
      </c>
      <c r="BY319" s="14">
        <f t="shared" si="370"/>
        <v>0</v>
      </c>
      <c r="BZ319" s="14">
        <f t="shared" si="371"/>
        <v>0</v>
      </c>
      <c r="CA319" s="14">
        <f t="shared" si="372"/>
        <v>0</v>
      </c>
      <c r="CB319" s="14">
        <f t="shared" si="373"/>
        <v>0</v>
      </c>
      <c r="CC319" s="14">
        <f t="shared" si="374"/>
        <v>0</v>
      </c>
      <c r="CE319" s="56">
        <f t="shared" si="375"/>
        <v>0</v>
      </c>
      <c r="CF319" s="14">
        <f>Szilv($BU$2,Eredmény!$H$3,BV319)</f>
        <v>0</v>
      </c>
      <c r="CG319" s="14">
        <f t="shared" si="376"/>
        <v>0</v>
      </c>
      <c r="CH319" s="14">
        <f t="shared" si="377"/>
        <v>0</v>
      </c>
      <c r="CK319" s="14">
        <f>IF($CJ$2=Alapadat!$P319,Alapadat!$Q319,0)</f>
        <v>0</v>
      </c>
      <c r="CL319" s="14">
        <f>IF($CJ$2=Alapadat!$P319,Alapadat!$R319,0)</f>
        <v>0</v>
      </c>
      <c r="CM319" s="14">
        <f t="shared" si="378"/>
        <v>0</v>
      </c>
      <c r="CN319" s="14">
        <f t="shared" si="379"/>
        <v>0</v>
      </c>
      <c r="CO319" s="14">
        <f t="shared" si="380"/>
        <v>0</v>
      </c>
      <c r="CP319" s="14">
        <f t="shared" si="381"/>
        <v>0</v>
      </c>
      <c r="CQ319" s="14">
        <f t="shared" si="382"/>
        <v>0</v>
      </c>
      <c r="CR319" s="14">
        <f t="shared" si="383"/>
        <v>0</v>
      </c>
      <c r="CT319" s="56">
        <f t="shared" si="384"/>
        <v>0</v>
      </c>
      <c r="CU319" s="14">
        <f>Szilv($CJ$2,Eredmény!$H$3,CK319)</f>
        <v>0</v>
      </c>
      <c r="CV319" s="14">
        <f t="shared" si="385"/>
        <v>0</v>
      </c>
      <c r="CW319" s="14">
        <f t="shared" si="386"/>
        <v>0</v>
      </c>
      <c r="CZ319" s="14">
        <f>IF($CY$2=Alapadat!$P319,Alapadat!$Q319,0)</f>
        <v>0</v>
      </c>
      <c r="DA319" s="14">
        <f>IF($CY$2=Alapadat!$P319,Alapadat!$R319,0)</f>
        <v>0</v>
      </c>
      <c r="DB319" s="14">
        <f t="shared" si="387"/>
        <v>0</v>
      </c>
      <c r="DC319" s="14">
        <f t="shared" si="388"/>
        <v>0</v>
      </c>
      <c r="DD319" s="14">
        <f t="shared" si="389"/>
        <v>0</v>
      </c>
      <c r="DE319" s="14">
        <f t="shared" si="390"/>
        <v>0</v>
      </c>
      <c r="DF319" s="14">
        <f t="shared" si="391"/>
        <v>0</v>
      </c>
      <c r="DG319" s="14">
        <f t="shared" si="392"/>
        <v>0</v>
      </c>
      <c r="DI319" s="56">
        <f t="shared" si="393"/>
        <v>0</v>
      </c>
      <c r="DJ319" s="14">
        <f>Szilv($CY$2,Eredmény!$H$3,CZ319)</f>
        <v>0</v>
      </c>
      <c r="DK319" s="14">
        <f t="shared" si="394"/>
        <v>0</v>
      </c>
      <c r="DL319" s="14">
        <f t="shared" si="395"/>
        <v>0</v>
      </c>
      <c r="DO319" s="14">
        <f>IF($DN$2=Alapadat!$P319,Alapadat!$Q319,0)</f>
        <v>0</v>
      </c>
      <c r="DP319" s="14">
        <f>IF($DN$2=Alapadat!$P319,Alapadat!$R319,0)</f>
        <v>0</v>
      </c>
      <c r="DQ319" s="14">
        <f t="shared" si="396"/>
        <v>0</v>
      </c>
      <c r="DR319" s="14">
        <f t="shared" si="397"/>
        <v>0</v>
      </c>
      <c r="DS319" s="14">
        <f t="shared" si="398"/>
        <v>0</v>
      </c>
      <c r="DT319" s="14">
        <f t="shared" si="399"/>
        <v>0</v>
      </c>
      <c r="DU319" s="14">
        <f t="shared" si="400"/>
        <v>0</v>
      </c>
      <c r="DV319" s="14">
        <f t="shared" si="401"/>
        <v>0</v>
      </c>
      <c r="DX319" s="56">
        <f t="shared" si="402"/>
        <v>0</v>
      </c>
      <c r="DY319" s="14">
        <f>Szilv($DN$2,Eredmény!$H$3,DO319)</f>
        <v>0</v>
      </c>
      <c r="DZ319" s="14">
        <f t="shared" si="403"/>
        <v>0</v>
      </c>
      <c r="EA319" s="14">
        <f t="shared" si="404"/>
        <v>0</v>
      </c>
    </row>
    <row r="320" spans="2:131">
      <c r="B320" s="14">
        <f>IF($A$2=Alapadat!$P320,Alapadat!$Q320,0)</f>
        <v>0</v>
      </c>
      <c r="C320" s="14">
        <f>IF($A$2=Alapadat!$P320,Alapadat!$R320,0)</f>
        <v>0</v>
      </c>
      <c r="D320" s="14">
        <f t="shared" si="325"/>
        <v>0</v>
      </c>
      <c r="E320" s="14">
        <f t="shared" si="326"/>
        <v>0</v>
      </c>
      <c r="F320" s="14">
        <f t="shared" si="327"/>
        <v>0</v>
      </c>
      <c r="G320" s="14">
        <f t="shared" si="328"/>
        <v>0</v>
      </c>
      <c r="H320" s="14">
        <f t="shared" si="329"/>
        <v>0</v>
      </c>
      <c r="I320" s="14">
        <f t="shared" si="330"/>
        <v>0</v>
      </c>
      <c r="L320" s="56">
        <f t="shared" si="331"/>
        <v>0</v>
      </c>
      <c r="M320" s="14">
        <f>Szilv($A$2,Eredmény!$H$3,B320)</f>
        <v>0</v>
      </c>
      <c r="N320" s="14">
        <f t="shared" si="332"/>
        <v>0</v>
      </c>
      <c r="O320" s="14">
        <f t="shared" si="333"/>
        <v>0</v>
      </c>
      <c r="Q320" s="14">
        <f>IF($P$2=Alapadat!$P320,Alapadat!$Q320,0)</f>
        <v>0</v>
      </c>
      <c r="R320" s="14">
        <f>IF($P$2=Alapadat!$P320,Alapadat!$R320,0)</f>
        <v>0</v>
      </c>
      <c r="S320" s="14">
        <f t="shared" si="334"/>
        <v>0</v>
      </c>
      <c r="T320" s="14">
        <f t="shared" si="335"/>
        <v>0</v>
      </c>
      <c r="U320" s="14">
        <f t="shared" si="336"/>
        <v>0</v>
      </c>
      <c r="V320" s="14">
        <f t="shared" si="337"/>
        <v>0</v>
      </c>
      <c r="W320" s="14">
        <f t="shared" si="338"/>
        <v>0</v>
      </c>
      <c r="X320" s="14">
        <f t="shared" si="339"/>
        <v>0</v>
      </c>
      <c r="Z320" s="56">
        <f t="shared" si="405"/>
        <v>0</v>
      </c>
      <c r="AA320" s="14">
        <f>Szilv($P$2,Eredmény!$H$3,Q320)</f>
        <v>0</v>
      </c>
      <c r="AB320" s="14">
        <f t="shared" si="340"/>
        <v>0</v>
      </c>
      <c r="AC320" s="14">
        <f t="shared" si="341"/>
        <v>0</v>
      </c>
      <c r="AE320" s="14">
        <f>IF($AD$2=Alapadat!$P320,Alapadat!$Q320,0)</f>
        <v>0</v>
      </c>
      <c r="AF320" s="14">
        <f>IF($AD$2=Alapadat!$P320,Alapadat!$R320,0)</f>
        <v>0</v>
      </c>
      <c r="AG320" s="14">
        <f t="shared" si="342"/>
        <v>0</v>
      </c>
      <c r="AH320" s="14">
        <f t="shared" si="343"/>
        <v>0</v>
      </c>
      <c r="AI320" s="14">
        <f t="shared" si="344"/>
        <v>0</v>
      </c>
      <c r="AJ320" s="14">
        <f t="shared" si="345"/>
        <v>0</v>
      </c>
      <c r="AK320" s="14">
        <f t="shared" si="346"/>
        <v>0</v>
      </c>
      <c r="AL320" s="14">
        <f t="shared" si="347"/>
        <v>0</v>
      </c>
      <c r="AN320" s="56">
        <f t="shared" si="348"/>
        <v>0</v>
      </c>
      <c r="AO320" s="14">
        <f>Szilv($AD$2,Eredmény!$H$3,AE320)</f>
        <v>0</v>
      </c>
      <c r="AP320" s="14">
        <f t="shared" si="349"/>
        <v>0</v>
      </c>
      <c r="AQ320" s="14">
        <f t="shared" si="350"/>
        <v>0</v>
      </c>
      <c r="AS320" s="14">
        <f>IF($AR$2=Alapadat!$P320,Alapadat!$Q320,0)</f>
        <v>0</v>
      </c>
      <c r="AT320" s="14">
        <f>IF($AR$2=Alapadat!$P320,Alapadat!$R320,0)</f>
        <v>0</v>
      </c>
      <c r="AU320" s="14">
        <f t="shared" si="351"/>
        <v>0</v>
      </c>
      <c r="AV320" s="14">
        <f t="shared" si="352"/>
        <v>0</v>
      </c>
      <c r="AW320" s="14">
        <f t="shared" si="353"/>
        <v>0</v>
      </c>
      <c r="AX320" s="14">
        <f t="shared" si="354"/>
        <v>0</v>
      </c>
      <c r="AY320" s="14">
        <f t="shared" si="355"/>
        <v>0</v>
      </c>
      <c r="AZ320" s="14">
        <f t="shared" si="356"/>
        <v>0</v>
      </c>
      <c r="BB320" s="56">
        <f t="shared" si="357"/>
        <v>0</v>
      </c>
      <c r="BC320" s="14">
        <f>Szilv($AR$2,Eredmény!$H$3,AS320)</f>
        <v>0</v>
      </c>
      <c r="BD320" s="14">
        <f t="shared" si="358"/>
        <v>0</v>
      </c>
      <c r="BE320" s="14">
        <f t="shared" si="359"/>
        <v>0</v>
      </c>
      <c r="BG320" s="14">
        <f>IF($BF$2=Alapadat!$P320,Alapadat!$Q320,0)</f>
        <v>0</v>
      </c>
      <c r="BH320" s="14">
        <f>IF($BF$2=Alapadat!$P320,Alapadat!$R320,0)</f>
        <v>0</v>
      </c>
      <c r="BI320" s="14">
        <f t="shared" si="360"/>
        <v>0</v>
      </c>
      <c r="BJ320" s="14">
        <f t="shared" si="361"/>
        <v>0</v>
      </c>
      <c r="BK320" s="14">
        <f t="shared" si="362"/>
        <v>0</v>
      </c>
      <c r="BL320" s="14">
        <f t="shared" si="363"/>
        <v>0</v>
      </c>
      <c r="BM320" s="14">
        <f t="shared" si="364"/>
        <v>0</v>
      </c>
      <c r="BN320" s="14">
        <f t="shared" si="365"/>
        <v>0</v>
      </c>
      <c r="BP320" s="56">
        <f t="shared" si="366"/>
        <v>0</v>
      </c>
      <c r="BQ320" s="14">
        <f>Szilv($BF$2,Eredmény!$H$3,BG320)</f>
        <v>0</v>
      </c>
      <c r="BR320" s="14">
        <f t="shared" si="367"/>
        <v>0</v>
      </c>
      <c r="BS320" s="14">
        <f t="shared" si="368"/>
        <v>0</v>
      </c>
      <c r="BV320" s="14">
        <f>IF($BU$2=Alapadat!$P320,Alapadat!$Q320,0)</f>
        <v>0</v>
      </c>
      <c r="BW320" s="14">
        <f>IF($BU$2=Alapadat!$P320,Alapadat!$R320,0)</f>
        <v>0</v>
      </c>
      <c r="BX320" s="14">
        <f t="shared" si="369"/>
        <v>0</v>
      </c>
      <c r="BY320" s="14">
        <f t="shared" si="370"/>
        <v>0</v>
      </c>
      <c r="BZ320" s="14">
        <f t="shared" si="371"/>
        <v>0</v>
      </c>
      <c r="CA320" s="14">
        <f t="shared" si="372"/>
        <v>0</v>
      </c>
      <c r="CB320" s="14">
        <f t="shared" si="373"/>
        <v>0</v>
      </c>
      <c r="CC320" s="14">
        <f t="shared" si="374"/>
        <v>0</v>
      </c>
      <c r="CE320" s="56">
        <f t="shared" si="375"/>
        <v>0</v>
      </c>
      <c r="CF320" s="14">
        <f>Szilv($BU$2,Eredmény!$H$3,BV320)</f>
        <v>0</v>
      </c>
      <c r="CG320" s="14">
        <f t="shared" si="376"/>
        <v>0</v>
      </c>
      <c r="CH320" s="14">
        <f t="shared" si="377"/>
        <v>0</v>
      </c>
      <c r="CK320" s="14">
        <f>IF($CJ$2=Alapadat!$P320,Alapadat!$Q320,0)</f>
        <v>0</v>
      </c>
      <c r="CL320" s="14">
        <f>IF($CJ$2=Alapadat!$P320,Alapadat!$R320,0)</f>
        <v>0</v>
      </c>
      <c r="CM320" s="14">
        <f t="shared" si="378"/>
        <v>0</v>
      </c>
      <c r="CN320" s="14">
        <f t="shared" si="379"/>
        <v>0</v>
      </c>
      <c r="CO320" s="14">
        <f t="shared" si="380"/>
        <v>0</v>
      </c>
      <c r="CP320" s="14">
        <f t="shared" si="381"/>
        <v>0</v>
      </c>
      <c r="CQ320" s="14">
        <f t="shared" si="382"/>
        <v>0</v>
      </c>
      <c r="CR320" s="14">
        <f t="shared" si="383"/>
        <v>0</v>
      </c>
      <c r="CT320" s="56">
        <f t="shared" si="384"/>
        <v>0</v>
      </c>
      <c r="CU320" s="14">
        <f>Szilv($CJ$2,Eredmény!$H$3,CK320)</f>
        <v>0</v>
      </c>
      <c r="CV320" s="14">
        <f t="shared" si="385"/>
        <v>0</v>
      </c>
      <c r="CW320" s="14">
        <f t="shared" si="386"/>
        <v>0</v>
      </c>
      <c r="CZ320" s="14">
        <f>IF($CY$2=Alapadat!$P320,Alapadat!$Q320,0)</f>
        <v>0</v>
      </c>
      <c r="DA320" s="14">
        <f>IF($CY$2=Alapadat!$P320,Alapadat!$R320,0)</f>
        <v>0</v>
      </c>
      <c r="DB320" s="14">
        <f t="shared" si="387"/>
        <v>0</v>
      </c>
      <c r="DC320" s="14">
        <f t="shared" si="388"/>
        <v>0</v>
      </c>
      <c r="DD320" s="14">
        <f t="shared" si="389"/>
        <v>0</v>
      </c>
      <c r="DE320" s="14">
        <f t="shared" si="390"/>
        <v>0</v>
      </c>
      <c r="DF320" s="14">
        <f t="shared" si="391"/>
        <v>0</v>
      </c>
      <c r="DG320" s="14">
        <f t="shared" si="392"/>
        <v>0</v>
      </c>
      <c r="DI320" s="56">
        <f t="shared" si="393"/>
        <v>0</v>
      </c>
      <c r="DJ320" s="14">
        <f>Szilv($CY$2,Eredmény!$H$3,CZ320)</f>
        <v>0</v>
      </c>
      <c r="DK320" s="14">
        <f t="shared" si="394"/>
        <v>0</v>
      </c>
      <c r="DL320" s="14">
        <f t="shared" si="395"/>
        <v>0</v>
      </c>
      <c r="DO320" s="14">
        <f>IF($DN$2=Alapadat!$P320,Alapadat!$Q320,0)</f>
        <v>0</v>
      </c>
      <c r="DP320" s="14">
        <f>IF($DN$2=Alapadat!$P320,Alapadat!$R320,0)</f>
        <v>0</v>
      </c>
      <c r="DQ320" s="14">
        <f t="shared" si="396"/>
        <v>0</v>
      </c>
      <c r="DR320" s="14">
        <f t="shared" si="397"/>
        <v>0</v>
      </c>
      <c r="DS320" s="14">
        <f t="shared" si="398"/>
        <v>0</v>
      </c>
      <c r="DT320" s="14">
        <f t="shared" si="399"/>
        <v>0</v>
      </c>
      <c r="DU320" s="14">
        <f t="shared" si="400"/>
        <v>0</v>
      </c>
      <c r="DV320" s="14">
        <f t="shared" si="401"/>
        <v>0</v>
      </c>
      <c r="DX320" s="56">
        <f t="shared" si="402"/>
        <v>0</v>
      </c>
      <c r="DY320" s="14">
        <f>Szilv($DN$2,Eredmény!$H$3,DO320)</f>
        <v>0</v>
      </c>
      <c r="DZ320" s="14">
        <f t="shared" si="403"/>
        <v>0</v>
      </c>
      <c r="EA320" s="14">
        <f t="shared" si="404"/>
        <v>0</v>
      </c>
    </row>
    <row r="321" spans="2:131">
      <c r="B321" s="14">
        <f>IF($A$2=Alapadat!$P321,Alapadat!$Q321,0)</f>
        <v>0</v>
      </c>
      <c r="C321" s="14">
        <f>IF($A$2=Alapadat!$P321,Alapadat!$R321,0)</f>
        <v>0</v>
      </c>
      <c r="D321" s="14">
        <f t="shared" si="325"/>
        <v>0</v>
      </c>
      <c r="E321" s="14">
        <f t="shared" si="326"/>
        <v>0</v>
      </c>
      <c r="F321" s="14">
        <f t="shared" si="327"/>
        <v>0</v>
      </c>
      <c r="G321" s="14">
        <f t="shared" si="328"/>
        <v>0</v>
      </c>
      <c r="H321" s="14">
        <f t="shared" si="329"/>
        <v>0</v>
      </c>
      <c r="I321" s="14">
        <f t="shared" si="330"/>
        <v>0</v>
      </c>
      <c r="L321" s="56">
        <f t="shared" si="331"/>
        <v>0</v>
      </c>
      <c r="M321" s="14">
        <f>Szilv($A$2,Eredmény!$H$3,B321)</f>
        <v>0</v>
      </c>
      <c r="N321" s="14">
        <f t="shared" si="332"/>
        <v>0</v>
      </c>
      <c r="O321" s="14">
        <f t="shared" si="333"/>
        <v>0</v>
      </c>
      <c r="Q321" s="14">
        <f>IF($P$2=Alapadat!$P321,Alapadat!$Q321,0)</f>
        <v>0</v>
      </c>
      <c r="R321" s="14">
        <f>IF($P$2=Alapadat!$P321,Alapadat!$R321,0)</f>
        <v>0</v>
      </c>
      <c r="S321" s="14">
        <f t="shared" si="334"/>
        <v>0</v>
      </c>
      <c r="T321" s="14">
        <f t="shared" si="335"/>
        <v>0</v>
      </c>
      <c r="U321" s="14">
        <f t="shared" si="336"/>
        <v>0</v>
      </c>
      <c r="V321" s="14">
        <f t="shared" si="337"/>
        <v>0</v>
      </c>
      <c r="W321" s="14">
        <f t="shared" si="338"/>
        <v>0</v>
      </c>
      <c r="X321" s="14">
        <f t="shared" si="339"/>
        <v>0</v>
      </c>
      <c r="Z321" s="56">
        <f t="shared" si="405"/>
        <v>0</v>
      </c>
      <c r="AA321" s="14">
        <f>Szilv($P$2,Eredmény!$H$3,Q321)</f>
        <v>0</v>
      </c>
      <c r="AB321" s="14">
        <f t="shared" si="340"/>
        <v>0</v>
      </c>
      <c r="AC321" s="14">
        <f t="shared" si="341"/>
        <v>0</v>
      </c>
      <c r="AE321" s="14">
        <f>IF($AD$2=Alapadat!$P321,Alapadat!$Q321,0)</f>
        <v>0</v>
      </c>
      <c r="AF321" s="14">
        <f>IF($AD$2=Alapadat!$P321,Alapadat!$R321,0)</f>
        <v>0</v>
      </c>
      <c r="AG321" s="14">
        <f t="shared" si="342"/>
        <v>0</v>
      </c>
      <c r="AH321" s="14">
        <f t="shared" si="343"/>
        <v>0</v>
      </c>
      <c r="AI321" s="14">
        <f t="shared" si="344"/>
        <v>0</v>
      </c>
      <c r="AJ321" s="14">
        <f t="shared" si="345"/>
        <v>0</v>
      </c>
      <c r="AK321" s="14">
        <f t="shared" si="346"/>
        <v>0</v>
      </c>
      <c r="AL321" s="14">
        <f t="shared" si="347"/>
        <v>0</v>
      </c>
      <c r="AN321" s="56">
        <f t="shared" si="348"/>
        <v>0</v>
      </c>
      <c r="AO321" s="14">
        <f>Szilv($AD$2,Eredmény!$H$3,AE321)</f>
        <v>0</v>
      </c>
      <c r="AP321" s="14">
        <f t="shared" si="349"/>
        <v>0</v>
      </c>
      <c r="AQ321" s="14">
        <f t="shared" si="350"/>
        <v>0</v>
      </c>
      <c r="AS321" s="14">
        <f>IF($AR$2=Alapadat!$P321,Alapadat!$Q321,0)</f>
        <v>0</v>
      </c>
      <c r="AT321" s="14">
        <f>IF($AR$2=Alapadat!$P321,Alapadat!$R321,0)</f>
        <v>0</v>
      </c>
      <c r="AU321" s="14">
        <f t="shared" si="351"/>
        <v>0</v>
      </c>
      <c r="AV321" s="14">
        <f t="shared" si="352"/>
        <v>0</v>
      </c>
      <c r="AW321" s="14">
        <f t="shared" si="353"/>
        <v>0</v>
      </c>
      <c r="AX321" s="14">
        <f t="shared" si="354"/>
        <v>0</v>
      </c>
      <c r="AY321" s="14">
        <f t="shared" si="355"/>
        <v>0</v>
      </c>
      <c r="AZ321" s="14">
        <f t="shared" si="356"/>
        <v>0</v>
      </c>
      <c r="BB321" s="56">
        <f t="shared" si="357"/>
        <v>0</v>
      </c>
      <c r="BC321" s="14">
        <f>Szilv($AR$2,Eredmény!$H$3,AS321)</f>
        <v>0</v>
      </c>
      <c r="BD321" s="14">
        <f t="shared" si="358"/>
        <v>0</v>
      </c>
      <c r="BE321" s="14">
        <f t="shared" si="359"/>
        <v>0</v>
      </c>
      <c r="BG321" s="14">
        <f>IF($BF$2=Alapadat!$P321,Alapadat!$Q321,0)</f>
        <v>0</v>
      </c>
      <c r="BH321" s="14">
        <f>IF($BF$2=Alapadat!$P321,Alapadat!$R321,0)</f>
        <v>0</v>
      </c>
      <c r="BI321" s="14">
        <f t="shared" si="360"/>
        <v>0</v>
      </c>
      <c r="BJ321" s="14">
        <f t="shared" si="361"/>
        <v>0</v>
      </c>
      <c r="BK321" s="14">
        <f t="shared" si="362"/>
        <v>0</v>
      </c>
      <c r="BL321" s="14">
        <f t="shared" si="363"/>
        <v>0</v>
      </c>
      <c r="BM321" s="14">
        <f t="shared" si="364"/>
        <v>0</v>
      </c>
      <c r="BN321" s="14">
        <f t="shared" si="365"/>
        <v>0</v>
      </c>
      <c r="BP321" s="56">
        <f t="shared" si="366"/>
        <v>0</v>
      </c>
      <c r="BQ321" s="14">
        <f>Szilv($BF$2,Eredmény!$H$3,BG321)</f>
        <v>0</v>
      </c>
      <c r="BR321" s="14">
        <f t="shared" si="367"/>
        <v>0</v>
      </c>
      <c r="BS321" s="14">
        <f t="shared" si="368"/>
        <v>0</v>
      </c>
      <c r="BV321" s="14">
        <f>IF($BU$2=Alapadat!$P321,Alapadat!$Q321,0)</f>
        <v>0</v>
      </c>
      <c r="BW321" s="14">
        <f>IF($BU$2=Alapadat!$P321,Alapadat!$R321,0)</f>
        <v>0</v>
      </c>
      <c r="BX321" s="14">
        <f t="shared" si="369"/>
        <v>0</v>
      </c>
      <c r="BY321" s="14">
        <f t="shared" si="370"/>
        <v>0</v>
      </c>
      <c r="BZ321" s="14">
        <f t="shared" si="371"/>
        <v>0</v>
      </c>
      <c r="CA321" s="14">
        <f t="shared" si="372"/>
        <v>0</v>
      </c>
      <c r="CB321" s="14">
        <f t="shared" si="373"/>
        <v>0</v>
      </c>
      <c r="CC321" s="14">
        <f t="shared" si="374"/>
        <v>0</v>
      </c>
      <c r="CE321" s="56">
        <f t="shared" si="375"/>
        <v>0</v>
      </c>
      <c r="CF321" s="14">
        <f>Szilv($BU$2,Eredmény!$H$3,BV321)</f>
        <v>0</v>
      </c>
      <c r="CG321" s="14">
        <f t="shared" si="376"/>
        <v>0</v>
      </c>
      <c r="CH321" s="14">
        <f t="shared" si="377"/>
        <v>0</v>
      </c>
      <c r="CK321" s="14">
        <f>IF($CJ$2=Alapadat!$P321,Alapadat!$Q321,0)</f>
        <v>0</v>
      </c>
      <c r="CL321" s="14">
        <f>IF($CJ$2=Alapadat!$P321,Alapadat!$R321,0)</f>
        <v>0</v>
      </c>
      <c r="CM321" s="14">
        <f t="shared" si="378"/>
        <v>0</v>
      </c>
      <c r="CN321" s="14">
        <f t="shared" si="379"/>
        <v>0</v>
      </c>
      <c r="CO321" s="14">
        <f t="shared" si="380"/>
        <v>0</v>
      </c>
      <c r="CP321" s="14">
        <f t="shared" si="381"/>
        <v>0</v>
      </c>
      <c r="CQ321" s="14">
        <f t="shared" si="382"/>
        <v>0</v>
      </c>
      <c r="CR321" s="14">
        <f t="shared" si="383"/>
        <v>0</v>
      </c>
      <c r="CT321" s="56">
        <f t="shared" si="384"/>
        <v>0</v>
      </c>
      <c r="CU321" s="14">
        <f>Szilv($CJ$2,Eredmény!$H$3,CK321)</f>
        <v>0</v>
      </c>
      <c r="CV321" s="14">
        <f t="shared" si="385"/>
        <v>0</v>
      </c>
      <c r="CW321" s="14">
        <f t="shared" si="386"/>
        <v>0</v>
      </c>
      <c r="CZ321" s="14">
        <f>IF($CY$2=Alapadat!$P321,Alapadat!$Q321,0)</f>
        <v>0</v>
      </c>
      <c r="DA321" s="14">
        <f>IF($CY$2=Alapadat!$P321,Alapadat!$R321,0)</f>
        <v>0</v>
      </c>
      <c r="DB321" s="14">
        <f t="shared" si="387"/>
        <v>0</v>
      </c>
      <c r="DC321" s="14">
        <f t="shared" si="388"/>
        <v>0</v>
      </c>
      <c r="DD321" s="14">
        <f t="shared" si="389"/>
        <v>0</v>
      </c>
      <c r="DE321" s="14">
        <f t="shared" si="390"/>
        <v>0</v>
      </c>
      <c r="DF321" s="14">
        <f t="shared" si="391"/>
        <v>0</v>
      </c>
      <c r="DG321" s="14">
        <f t="shared" si="392"/>
        <v>0</v>
      </c>
      <c r="DI321" s="56">
        <f t="shared" si="393"/>
        <v>0</v>
      </c>
      <c r="DJ321" s="14">
        <f>Szilv($CY$2,Eredmény!$H$3,CZ321)</f>
        <v>0</v>
      </c>
      <c r="DK321" s="14">
        <f t="shared" si="394"/>
        <v>0</v>
      </c>
      <c r="DL321" s="14">
        <f t="shared" si="395"/>
        <v>0</v>
      </c>
      <c r="DO321" s="14">
        <f>IF($DN$2=Alapadat!$P321,Alapadat!$Q321,0)</f>
        <v>0</v>
      </c>
      <c r="DP321" s="14">
        <f>IF($DN$2=Alapadat!$P321,Alapadat!$R321,0)</f>
        <v>0</v>
      </c>
      <c r="DQ321" s="14">
        <f t="shared" si="396"/>
        <v>0</v>
      </c>
      <c r="DR321" s="14">
        <f t="shared" si="397"/>
        <v>0</v>
      </c>
      <c r="DS321" s="14">
        <f t="shared" si="398"/>
        <v>0</v>
      </c>
      <c r="DT321" s="14">
        <f t="shared" si="399"/>
        <v>0</v>
      </c>
      <c r="DU321" s="14">
        <f t="shared" si="400"/>
        <v>0</v>
      </c>
      <c r="DV321" s="14">
        <f t="shared" si="401"/>
        <v>0</v>
      </c>
      <c r="DX321" s="56">
        <f t="shared" si="402"/>
        <v>0</v>
      </c>
      <c r="DY321" s="14">
        <f>Szilv($DN$2,Eredmény!$H$3,DO321)</f>
        <v>0</v>
      </c>
      <c r="DZ321" s="14">
        <f t="shared" si="403"/>
        <v>0</v>
      </c>
      <c r="EA321" s="14">
        <f t="shared" si="404"/>
        <v>0</v>
      </c>
    </row>
    <row r="322" spans="2:131">
      <c r="B322" s="14">
        <f>IF($A$2=Alapadat!$P322,Alapadat!$Q322,0)</f>
        <v>0</v>
      </c>
      <c r="C322" s="14">
        <f>IF($A$2=Alapadat!$P322,Alapadat!$R322,0)</f>
        <v>0</v>
      </c>
      <c r="D322" s="14">
        <f t="shared" si="325"/>
        <v>0</v>
      </c>
      <c r="E322" s="14">
        <f t="shared" si="326"/>
        <v>0</v>
      </c>
      <c r="F322" s="14">
        <f t="shared" si="327"/>
        <v>0</v>
      </c>
      <c r="G322" s="14">
        <f t="shared" si="328"/>
        <v>0</v>
      </c>
      <c r="H322" s="14">
        <f t="shared" si="329"/>
        <v>0</v>
      </c>
      <c r="I322" s="14">
        <f t="shared" si="330"/>
        <v>0</v>
      </c>
      <c r="L322" s="56">
        <f t="shared" si="331"/>
        <v>0</v>
      </c>
      <c r="M322" s="14">
        <f>Szilv($A$2,Eredmény!$H$3,B322)</f>
        <v>0</v>
      </c>
      <c r="N322" s="14">
        <f t="shared" si="332"/>
        <v>0</v>
      </c>
      <c r="O322" s="14">
        <f t="shared" si="333"/>
        <v>0</v>
      </c>
      <c r="Q322" s="14">
        <f>IF($P$2=Alapadat!$P322,Alapadat!$Q322,0)</f>
        <v>0</v>
      </c>
      <c r="R322" s="14">
        <f>IF($P$2=Alapadat!$P322,Alapadat!$R322,0)</f>
        <v>0</v>
      </c>
      <c r="S322" s="14">
        <f t="shared" si="334"/>
        <v>0</v>
      </c>
      <c r="T322" s="14">
        <f t="shared" si="335"/>
        <v>0</v>
      </c>
      <c r="U322" s="14">
        <f t="shared" si="336"/>
        <v>0</v>
      </c>
      <c r="V322" s="14">
        <f t="shared" si="337"/>
        <v>0</v>
      </c>
      <c r="W322" s="14">
        <f t="shared" si="338"/>
        <v>0</v>
      </c>
      <c r="X322" s="14">
        <f t="shared" si="339"/>
        <v>0</v>
      </c>
      <c r="Z322" s="56">
        <f t="shared" si="405"/>
        <v>0</v>
      </c>
      <c r="AA322" s="14">
        <f>Szilv($P$2,Eredmény!$H$3,Q322)</f>
        <v>0</v>
      </c>
      <c r="AB322" s="14">
        <f t="shared" si="340"/>
        <v>0</v>
      </c>
      <c r="AC322" s="14">
        <f t="shared" si="341"/>
        <v>0</v>
      </c>
      <c r="AE322" s="14">
        <f>IF($AD$2=Alapadat!$P322,Alapadat!$Q322,0)</f>
        <v>0</v>
      </c>
      <c r="AF322" s="14">
        <f>IF($AD$2=Alapadat!$P322,Alapadat!$R322,0)</f>
        <v>0</v>
      </c>
      <c r="AG322" s="14">
        <f t="shared" si="342"/>
        <v>0</v>
      </c>
      <c r="AH322" s="14">
        <f t="shared" si="343"/>
        <v>0</v>
      </c>
      <c r="AI322" s="14">
        <f t="shared" si="344"/>
        <v>0</v>
      </c>
      <c r="AJ322" s="14">
        <f t="shared" si="345"/>
        <v>0</v>
      </c>
      <c r="AK322" s="14">
        <f t="shared" si="346"/>
        <v>0</v>
      </c>
      <c r="AL322" s="14">
        <f t="shared" si="347"/>
        <v>0</v>
      </c>
      <c r="AN322" s="56">
        <f t="shared" si="348"/>
        <v>0</v>
      </c>
      <c r="AO322" s="14">
        <f>Szilv($AD$2,Eredmény!$H$3,AE322)</f>
        <v>0</v>
      </c>
      <c r="AP322" s="14">
        <f t="shared" si="349"/>
        <v>0</v>
      </c>
      <c r="AQ322" s="14">
        <f t="shared" si="350"/>
        <v>0</v>
      </c>
      <c r="AS322" s="14">
        <f>IF($AR$2=Alapadat!$P322,Alapadat!$Q322,0)</f>
        <v>0</v>
      </c>
      <c r="AT322" s="14">
        <f>IF($AR$2=Alapadat!$P322,Alapadat!$R322,0)</f>
        <v>0</v>
      </c>
      <c r="AU322" s="14">
        <f t="shared" si="351"/>
        <v>0</v>
      </c>
      <c r="AV322" s="14">
        <f t="shared" si="352"/>
        <v>0</v>
      </c>
      <c r="AW322" s="14">
        <f t="shared" si="353"/>
        <v>0</v>
      </c>
      <c r="AX322" s="14">
        <f t="shared" si="354"/>
        <v>0</v>
      </c>
      <c r="AY322" s="14">
        <f t="shared" si="355"/>
        <v>0</v>
      </c>
      <c r="AZ322" s="14">
        <f t="shared" si="356"/>
        <v>0</v>
      </c>
      <c r="BB322" s="56">
        <f t="shared" si="357"/>
        <v>0</v>
      </c>
      <c r="BC322" s="14">
        <f>Szilv($AR$2,Eredmény!$H$3,AS322)</f>
        <v>0</v>
      </c>
      <c r="BD322" s="14">
        <f t="shared" si="358"/>
        <v>0</v>
      </c>
      <c r="BE322" s="14">
        <f t="shared" si="359"/>
        <v>0</v>
      </c>
      <c r="BG322" s="14">
        <f>IF($BF$2=Alapadat!$P322,Alapadat!$Q322,0)</f>
        <v>0</v>
      </c>
      <c r="BH322" s="14">
        <f>IF($BF$2=Alapadat!$P322,Alapadat!$R322,0)</f>
        <v>0</v>
      </c>
      <c r="BI322" s="14">
        <f t="shared" si="360"/>
        <v>0</v>
      </c>
      <c r="BJ322" s="14">
        <f t="shared" si="361"/>
        <v>0</v>
      </c>
      <c r="BK322" s="14">
        <f t="shared" si="362"/>
        <v>0</v>
      </c>
      <c r="BL322" s="14">
        <f t="shared" si="363"/>
        <v>0</v>
      </c>
      <c r="BM322" s="14">
        <f t="shared" si="364"/>
        <v>0</v>
      </c>
      <c r="BN322" s="14">
        <f t="shared" si="365"/>
        <v>0</v>
      </c>
      <c r="BP322" s="56">
        <f t="shared" si="366"/>
        <v>0</v>
      </c>
      <c r="BQ322" s="14">
        <f>Szilv($BF$2,Eredmény!$H$3,BG322)</f>
        <v>0</v>
      </c>
      <c r="BR322" s="14">
        <f t="shared" si="367"/>
        <v>0</v>
      </c>
      <c r="BS322" s="14">
        <f t="shared" si="368"/>
        <v>0</v>
      </c>
      <c r="BV322" s="14">
        <f>IF($BU$2=Alapadat!$P322,Alapadat!$Q322,0)</f>
        <v>0</v>
      </c>
      <c r="BW322" s="14">
        <f>IF($BU$2=Alapadat!$P322,Alapadat!$R322,0)</f>
        <v>0</v>
      </c>
      <c r="BX322" s="14">
        <f t="shared" si="369"/>
        <v>0</v>
      </c>
      <c r="BY322" s="14">
        <f t="shared" si="370"/>
        <v>0</v>
      </c>
      <c r="BZ322" s="14">
        <f t="shared" si="371"/>
        <v>0</v>
      </c>
      <c r="CA322" s="14">
        <f t="shared" si="372"/>
        <v>0</v>
      </c>
      <c r="CB322" s="14">
        <f t="shared" si="373"/>
        <v>0</v>
      </c>
      <c r="CC322" s="14">
        <f t="shared" si="374"/>
        <v>0</v>
      </c>
      <c r="CE322" s="56">
        <f t="shared" si="375"/>
        <v>0</v>
      </c>
      <c r="CF322" s="14">
        <f>Szilv($BU$2,Eredmény!$H$3,BV322)</f>
        <v>0</v>
      </c>
      <c r="CG322" s="14">
        <f t="shared" si="376"/>
        <v>0</v>
      </c>
      <c r="CH322" s="14">
        <f t="shared" si="377"/>
        <v>0</v>
      </c>
      <c r="CK322" s="14">
        <f>IF($CJ$2=Alapadat!$P322,Alapadat!$Q322,0)</f>
        <v>0</v>
      </c>
      <c r="CL322" s="14">
        <f>IF($CJ$2=Alapadat!$P322,Alapadat!$R322,0)</f>
        <v>0</v>
      </c>
      <c r="CM322" s="14">
        <f t="shared" si="378"/>
        <v>0</v>
      </c>
      <c r="CN322" s="14">
        <f t="shared" si="379"/>
        <v>0</v>
      </c>
      <c r="CO322" s="14">
        <f t="shared" si="380"/>
        <v>0</v>
      </c>
      <c r="CP322" s="14">
        <f t="shared" si="381"/>
        <v>0</v>
      </c>
      <c r="CQ322" s="14">
        <f t="shared" si="382"/>
        <v>0</v>
      </c>
      <c r="CR322" s="14">
        <f t="shared" si="383"/>
        <v>0</v>
      </c>
      <c r="CT322" s="56">
        <f t="shared" si="384"/>
        <v>0</v>
      </c>
      <c r="CU322" s="14">
        <f>Szilv($CJ$2,Eredmény!$H$3,CK322)</f>
        <v>0</v>
      </c>
      <c r="CV322" s="14">
        <f t="shared" si="385"/>
        <v>0</v>
      </c>
      <c r="CW322" s="14">
        <f t="shared" si="386"/>
        <v>0</v>
      </c>
      <c r="CZ322" s="14">
        <f>IF($CY$2=Alapadat!$P322,Alapadat!$Q322,0)</f>
        <v>0</v>
      </c>
      <c r="DA322" s="14">
        <f>IF($CY$2=Alapadat!$P322,Alapadat!$R322,0)</f>
        <v>0</v>
      </c>
      <c r="DB322" s="14">
        <f t="shared" si="387"/>
        <v>0</v>
      </c>
      <c r="DC322" s="14">
        <f t="shared" si="388"/>
        <v>0</v>
      </c>
      <c r="DD322" s="14">
        <f t="shared" si="389"/>
        <v>0</v>
      </c>
      <c r="DE322" s="14">
        <f t="shared" si="390"/>
        <v>0</v>
      </c>
      <c r="DF322" s="14">
        <f t="shared" si="391"/>
        <v>0</v>
      </c>
      <c r="DG322" s="14">
        <f t="shared" si="392"/>
        <v>0</v>
      </c>
      <c r="DI322" s="56">
        <f t="shared" si="393"/>
        <v>0</v>
      </c>
      <c r="DJ322" s="14">
        <f>Szilv($CY$2,Eredmény!$H$3,CZ322)</f>
        <v>0</v>
      </c>
      <c r="DK322" s="14">
        <f t="shared" si="394"/>
        <v>0</v>
      </c>
      <c r="DL322" s="14">
        <f t="shared" si="395"/>
        <v>0</v>
      </c>
      <c r="DO322" s="14">
        <f>IF($DN$2=Alapadat!$P322,Alapadat!$Q322,0)</f>
        <v>0</v>
      </c>
      <c r="DP322" s="14">
        <f>IF($DN$2=Alapadat!$P322,Alapadat!$R322,0)</f>
        <v>0</v>
      </c>
      <c r="DQ322" s="14">
        <f t="shared" si="396"/>
        <v>0</v>
      </c>
      <c r="DR322" s="14">
        <f t="shared" si="397"/>
        <v>0</v>
      </c>
      <c r="DS322" s="14">
        <f t="shared" si="398"/>
        <v>0</v>
      </c>
      <c r="DT322" s="14">
        <f t="shared" si="399"/>
        <v>0</v>
      </c>
      <c r="DU322" s="14">
        <f t="shared" si="400"/>
        <v>0</v>
      </c>
      <c r="DV322" s="14">
        <f t="shared" si="401"/>
        <v>0</v>
      </c>
      <c r="DX322" s="56">
        <f t="shared" si="402"/>
        <v>0</v>
      </c>
      <c r="DY322" s="14">
        <f>Szilv($DN$2,Eredmény!$H$3,DO322)</f>
        <v>0</v>
      </c>
      <c r="DZ322" s="14">
        <f t="shared" si="403"/>
        <v>0</v>
      </c>
      <c r="EA322" s="14">
        <f t="shared" si="404"/>
        <v>0</v>
      </c>
    </row>
    <row r="323" spans="2:131">
      <c r="B323" s="14">
        <f>IF($A$2=Alapadat!$P323,Alapadat!$Q323,0)</f>
        <v>0</v>
      </c>
      <c r="C323" s="14">
        <f>IF($A$2=Alapadat!$P323,Alapadat!$R323,0)</f>
        <v>0</v>
      </c>
      <c r="D323" s="14">
        <f t="shared" ref="D323:D386" si="406">IF(C323&gt;0,B323,0)</f>
        <v>0</v>
      </c>
      <c r="E323" s="14">
        <f t="shared" ref="E323:E386" si="407">IF(C323&gt;0,LN(B323),0)</f>
        <v>0</v>
      </c>
      <c r="F323" s="14">
        <f t="shared" ref="F323:F386" si="408">(E323^2)</f>
        <v>0</v>
      </c>
      <c r="G323" s="14">
        <f t="shared" ref="G323:G386" si="409">(C323^2)</f>
        <v>0</v>
      </c>
      <c r="H323" s="14">
        <f t="shared" ref="H323:H386" si="410">(E323*C323)</f>
        <v>0</v>
      </c>
      <c r="I323" s="14">
        <f t="shared" ref="I323:I386" si="411">IF(B323=0,0,IF(C323&gt;0,C323,IF(J$1&lt;2,0,($J$14+$J$11*LN(B323)))))</f>
        <v>0</v>
      </c>
      <c r="L323" s="56">
        <f t="shared" ref="L323:L386" si="412">(B323/200)^2*PI()</f>
        <v>0</v>
      </c>
      <c r="M323" s="14">
        <f>Szilv($A$2,Eredmény!$H$3,B323)</f>
        <v>0</v>
      </c>
      <c r="N323" s="14">
        <f t="shared" ref="N323:N386" si="413">skf_b2($A$2,B323,I323)</f>
        <v>0</v>
      </c>
      <c r="O323" s="14">
        <f t="shared" ref="O323:O386" si="414">IF(B323&gt;0,1,0)</f>
        <v>0</v>
      </c>
      <c r="Q323" s="14">
        <f>IF($P$2=Alapadat!$P323,Alapadat!$Q323,0)</f>
        <v>0</v>
      </c>
      <c r="R323" s="14">
        <f>IF($P$2=Alapadat!$P323,Alapadat!$R323,0)</f>
        <v>0</v>
      </c>
      <c r="S323" s="14">
        <f t="shared" ref="S323:S386" si="415">IF(R323&gt;0,Q323,0)</f>
        <v>0</v>
      </c>
      <c r="T323" s="14">
        <f t="shared" ref="T323:T386" si="416">IF(R323&gt;0,LN(Q323),0)</f>
        <v>0</v>
      </c>
      <c r="U323" s="14">
        <f t="shared" ref="U323:U386" si="417">(T323^2)</f>
        <v>0</v>
      </c>
      <c r="V323" s="14">
        <f t="shared" ref="V323:V386" si="418">(R323^2)</f>
        <v>0</v>
      </c>
      <c r="W323" s="14">
        <f t="shared" ref="W323:W386" si="419">(T323*R323)</f>
        <v>0</v>
      </c>
      <c r="X323" s="14">
        <f t="shared" ref="X323:X386" si="420">IF(Q323=0,0,IF(R323&gt;0,R323,IF(Y$1&lt;2,0,($Y$14+$Y$11*LN(Q323)))))</f>
        <v>0</v>
      </c>
      <c r="Z323" s="56">
        <f t="shared" si="405"/>
        <v>0</v>
      </c>
      <c r="AA323" s="14">
        <f>Szilv($P$2,Eredmény!$H$3,Q323)</f>
        <v>0</v>
      </c>
      <c r="AB323" s="14">
        <f t="shared" ref="AB323:AB386" si="421">skf_b2($P$2,Q323,X323)</f>
        <v>0</v>
      </c>
      <c r="AC323" s="14">
        <f t="shared" ref="AC323:AC386" si="422">IF(Q323&gt;0,1,0)</f>
        <v>0</v>
      </c>
      <c r="AE323" s="14">
        <f>IF($AD$2=Alapadat!$P323,Alapadat!$Q323,0)</f>
        <v>0</v>
      </c>
      <c r="AF323" s="14">
        <f>IF($AD$2=Alapadat!$P323,Alapadat!$R323,0)</f>
        <v>0</v>
      </c>
      <c r="AG323" s="14">
        <f t="shared" ref="AG323:AG386" si="423">IF(AF323&gt;0,AE323,0)</f>
        <v>0</v>
      </c>
      <c r="AH323" s="14">
        <f t="shared" ref="AH323:AH386" si="424">IF(AF323&gt;0,LN(AE323),0)</f>
        <v>0</v>
      </c>
      <c r="AI323" s="14">
        <f t="shared" ref="AI323:AI386" si="425">(AH323^2)</f>
        <v>0</v>
      </c>
      <c r="AJ323" s="14">
        <f t="shared" ref="AJ323:AJ386" si="426">(AF323^2)</f>
        <v>0</v>
      </c>
      <c r="AK323" s="14">
        <f t="shared" ref="AK323:AK386" si="427">(AH323*AF323)</f>
        <v>0</v>
      </c>
      <c r="AL323" s="14">
        <f t="shared" ref="AL323:AL386" si="428">IF(AE323=0,0,IF(AF323&gt;0,AF323,IF(AM$1&lt;2,0,($AM$14+$AM$11*LN(AE323)))))</f>
        <v>0</v>
      </c>
      <c r="AN323" s="56">
        <f t="shared" ref="AN323:AN386" si="429">(AE323/200)^2*PI()</f>
        <v>0</v>
      </c>
      <c r="AO323" s="14">
        <f>Szilv($AD$2,Eredmény!$H$3,AE323)</f>
        <v>0</v>
      </c>
      <c r="AP323" s="14">
        <f t="shared" ref="AP323:AP386" si="430">skf_b2($AD$2,AE323,AL323)</f>
        <v>0</v>
      </c>
      <c r="AQ323" s="14">
        <f t="shared" ref="AQ323:AQ386" si="431">IF(AE323&gt;0,1,0)</f>
        <v>0</v>
      </c>
      <c r="AS323" s="14">
        <f>IF($AR$2=Alapadat!$P323,Alapadat!$Q323,0)</f>
        <v>0</v>
      </c>
      <c r="AT323" s="14">
        <f>IF($AR$2=Alapadat!$P323,Alapadat!$R323,0)</f>
        <v>0</v>
      </c>
      <c r="AU323" s="14">
        <f t="shared" ref="AU323:AU386" si="432">IF(AT323&gt;0,AS323,0)</f>
        <v>0</v>
      </c>
      <c r="AV323" s="14">
        <f t="shared" ref="AV323:AV386" si="433">IF(AT323&gt;0,LN(AS323),0)</f>
        <v>0</v>
      </c>
      <c r="AW323" s="14">
        <f t="shared" ref="AW323:AW386" si="434">(AV323^2)</f>
        <v>0</v>
      </c>
      <c r="AX323" s="14">
        <f t="shared" ref="AX323:AX386" si="435">(AT323^2)</f>
        <v>0</v>
      </c>
      <c r="AY323" s="14">
        <f t="shared" ref="AY323:AY386" si="436">(AV323*AT323)</f>
        <v>0</v>
      </c>
      <c r="AZ323" s="14">
        <f t="shared" ref="AZ323:AZ386" si="437">IF(AS323=0,0,IF(AT323&gt;0,AT323,IF(BA$1&lt;2,0,($BA$14+$BA$11*LN(AS323)))))</f>
        <v>0</v>
      </c>
      <c r="BB323" s="56">
        <f t="shared" ref="BB323:BB386" si="438">(AS323/200)^2*PI()</f>
        <v>0</v>
      </c>
      <c r="BC323" s="14">
        <f>Szilv($AR$2,Eredmény!$H$3,AS323)</f>
        <v>0</v>
      </c>
      <c r="BD323" s="14">
        <f t="shared" ref="BD323:BD386" si="439">skf_b2($AR$2,AS323,AZ323)</f>
        <v>0</v>
      </c>
      <c r="BE323" s="14">
        <f t="shared" ref="BE323:BE386" si="440">IF(AS323&gt;0,1,0)</f>
        <v>0</v>
      </c>
      <c r="BG323" s="14">
        <f>IF($BF$2=Alapadat!$P323,Alapadat!$Q323,0)</f>
        <v>0</v>
      </c>
      <c r="BH323" s="14">
        <f>IF($BF$2=Alapadat!$P323,Alapadat!$R323,0)</f>
        <v>0</v>
      </c>
      <c r="BI323" s="14">
        <f t="shared" ref="BI323:BI386" si="441">IF(BH323&gt;0,BG323,0)</f>
        <v>0</v>
      </c>
      <c r="BJ323" s="14">
        <f t="shared" ref="BJ323:BJ386" si="442">IF(BH323&gt;0,LN(BG323),0)</f>
        <v>0</v>
      </c>
      <c r="BK323" s="14">
        <f t="shared" ref="BK323:BK386" si="443">(BJ323^2)</f>
        <v>0</v>
      </c>
      <c r="BL323" s="14">
        <f t="shared" ref="BL323:BL386" si="444">(BH323^2)</f>
        <v>0</v>
      </c>
      <c r="BM323" s="14">
        <f t="shared" ref="BM323:BM386" si="445">(BJ323*BH323)</f>
        <v>0</v>
      </c>
      <c r="BN323" s="14">
        <f t="shared" ref="BN323:BN386" si="446">IF(BG323=0,0,IF(BH323&gt;0,BH323,IF(BO$1&lt;2,0,($BO$14+$BO$11*LN(BG323)))))</f>
        <v>0</v>
      </c>
      <c r="BP323" s="56">
        <f t="shared" ref="BP323:BP386" si="447">(BG323/200)^2*PI()</f>
        <v>0</v>
      </c>
      <c r="BQ323" s="14">
        <f>Szilv($BF$2,Eredmény!$H$3,BG323)</f>
        <v>0</v>
      </c>
      <c r="BR323" s="14">
        <f t="shared" ref="BR323:BR386" si="448">skf_b2($BF$2,BG323,BN323)</f>
        <v>0</v>
      </c>
      <c r="BS323" s="14">
        <f t="shared" ref="BS323:BS386" si="449">IF(BG323&gt;0,1,0)</f>
        <v>0</v>
      </c>
      <c r="BV323" s="14">
        <f>IF($BU$2=Alapadat!$P323,Alapadat!$Q323,0)</f>
        <v>0</v>
      </c>
      <c r="BW323" s="14">
        <f>IF($BU$2=Alapadat!$P323,Alapadat!$R323,0)</f>
        <v>0</v>
      </c>
      <c r="BX323" s="14">
        <f t="shared" ref="BX323:BX386" si="450">IF(BW323&gt;0,BV323,0)</f>
        <v>0</v>
      </c>
      <c r="BY323" s="14">
        <f t="shared" ref="BY323:BY386" si="451">IF(BW323&gt;0,LN(BV323),0)</f>
        <v>0</v>
      </c>
      <c r="BZ323" s="14">
        <f t="shared" ref="BZ323:BZ386" si="452">(BY323^2)</f>
        <v>0</v>
      </c>
      <c r="CA323" s="14">
        <f t="shared" ref="CA323:CA386" si="453">(BW323^2)</f>
        <v>0</v>
      </c>
      <c r="CB323" s="14">
        <f t="shared" ref="CB323:CB386" si="454">(BY323*BW323)</f>
        <v>0</v>
      </c>
      <c r="CC323" s="14">
        <f t="shared" ref="CC323:CC386" si="455">IF(BV323=0,0,IF(BW323&gt;0,BW323,IF(CD$1&lt;2,0,($CD$14+$CD$11*LN(BV323)))))</f>
        <v>0</v>
      </c>
      <c r="CE323" s="56">
        <f t="shared" ref="CE323:CE386" si="456">(BV323/200)^2*PI()</f>
        <v>0</v>
      </c>
      <c r="CF323" s="14">
        <f>Szilv($BU$2,Eredmény!$H$3,BV323)</f>
        <v>0</v>
      </c>
      <c r="CG323" s="14">
        <f t="shared" ref="CG323:CG386" si="457">skf_b2($BU$2,BV323,CC323)</f>
        <v>0</v>
      </c>
      <c r="CH323" s="14">
        <f t="shared" ref="CH323:CH386" si="458">IF(BV323&gt;0,1,0)</f>
        <v>0</v>
      </c>
      <c r="CK323" s="14">
        <f>IF($CJ$2=Alapadat!$P323,Alapadat!$Q323,0)</f>
        <v>0</v>
      </c>
      <c r="CL323" s="14">
        <f>IF($CJ$2=Alapadat!$P323,Alapadat!$R323,0)</f>
        <v>0</v>
      </c>
      <c r="CM323" s="14">
        <f t="shared" ref="CM323:CM386" si="459">IF(CL323&gt;0,CK323,0)</f>
        <v>0</v>
      </c>
      <c r="CN323" s="14">
        <f t="shared" ref="CN323:CN386" si="460">IF(CL323&gt;0,LN(CK323),0)</f>
        <v>0</v>
      </c>
      <c r="CO323" s="14">
        <f t="shared" ref="CO323:CO386" si="461">(CN323^2)</f>
        <v>0</v>
      </c>
      <c r="CP323" s="14">
        <f t="shared" ref="CP323:CP386" si="462">(CL323^2)</f>
        <v>0</v>
      </c>
      <c r="CQ323" s="14">
        <f t="shared" ref="CQ323:CQ386" si="463">(CN323*CL323)</f>
        <v>0</v>
      </c>
      <c r="CR323" s="14">
        <f t="shared" ref="CR323:CR386" si="464">IF(CK323=0,0,IF(CL323&gt;0,CL323,IF(CS$1&lt;2,0,($CS$14+$CS$11*LN(CK323)))))</f>
        <v>0</v>
      </c>
      <c r="CT323" s="56">
        <f t="shared" ref="CT323:CT386" si="465">(CK323/200)^2*PI()</f>
        <v>0</v>
      </c>
      <c r="CU323" s="14">
        <f>Szilv($CJ$2,Eredmény!$H$3,CK323)</f>
        <v>0</v>
      </c>
      <c r="CV323" s="14">
        <f t="shared" ref="CV323:CV386" si="466">skf_b2($CJ$2,CK323,CR323)</f>
        <v>0</v>
      </c>
      <c r="CW323" s="14">
        <f t="shared" ref="CW323:CW386" si="467">IF(CK323&gt;0,1,0)</f>
        <v>0</v>
      </c>
      <c r="CZ323" s="14">
        <f>IF($CY$2=Alapadat!$P323,Alapadat!$Q323,0)</f>
        <v>0</v>
      </c>
      <c r="DA323" s="14">
        <f>IF($CY$2=Alapadat!$P323,Alapadat!$R323,0)</f>
        <v>0</v>
      </c>
      <c r="DB323" s="14">
        <f t="shared" ref="DB323:DB386" si="468">IF(DA323&gt;0,CZ323,0)</f>
        <v>0</v>
      </c>
      <c r="DC323" s="14">
        <f t="shared" ref="DC323:DC386" si="469">IF(DA323&gt;0,LN(CZ323),0)</f>
        <v>0</v>
      </c>
      <c r="DD323" s="14">
        <f t="shared" ref="DD323:DD386" si="470">(DC323^2)</f>
        <v>0</v>
      </c>
      <c r="DE323" s="14">
        <f t="shared" ref="DE323:DE386" si="471">(DA323^2)</f>
        <v>0</v>
      </c>
      <c r="DF323" s="14">
        <f t="shared" ref="DF323:DF386" si="472">(DC323*DA323)</f>
        <v>0</v>
      </c>
      <c r="DG323" s="14">
        <f t="shared" ref="DG323:DG386" si="473">IF(CZ323=0,0,IF(DA323&gt;0,DA323,IF(DH$1&lt;2,0,($DH$14+$DH$11*LN(CZ323)))))</f>
        <v>0</v>
      </c>
      <c r="DI323" s="56">
        <f t="shared" ref="DI323:DI386" si="474">(CZ323/200)^2*PI()</f>
        <v>0</v>
      </c>
      <c r="DJ323" s="14">
        <f>Szilv($CY$2,Eredmény!$H$3,CZ323)</f>
        <v>0</v>
      </c>
      <c r="DK323" s="14">
        <f t="shared" ref="DK323:DK386" si="475">skf_b2($CY$2,CZ323,DG323)</f>
        <v>0</v>
      </c>
      <c r="DL323" s="14">
        <f t="shared" ref="DL323:DL386" si="476">IF(CZ323&gt;0,1,0)</f>
        <v>0</v>
      </c>
      <c r="DO323" s="14">
        <f>IF($DN$2=Alapadat!$P323,Alapadat!$Q323,0)</f>
        <v>0</v>
      </c>
      <c r="DP323" s="14">
        <f>IF($DN$2=Alapadat!$P323,Alapadat!$R323,0)</f>
        <v>0</v>
      </c>
      <c r="DQ323" s="14">
        <f t="shared" ref="DQ323:DQ386" si="477">IF(DP323&gt;0,DO323,0)</f>
        <v>0</v>
      </c>
      <c r="DR323" s="14">
        <f t="shared" ref="DR323:DR386" si="478">IF(DP323&gt;0,LN(DO323),0)</f>
        <v>0</v>
      </c>
      <c r="DS323" s="14">
        <f t="shared" ref="DS323:DS386" si="479">(DR323^2)</f>
        <v>0</v>
      </c>
      <c r="DT323" s="14">
        <f t="shared" ref="DT323:DT386" si="480">(DP323^2)</f>
        <v>0</v>
      </c>
      <c r="DU323" s="14">
        <f t="shared" ref="DU323:DU386" si="481">(DR323*DP323)</f>
        <v>0</v>
      </c>
      <c r="DV323" s="14">
        <f t="shared" ref="DV323:DV386" si="482">IF(DO323=0,0,IF(DP323&gt;0,DP323,IF(DW$1&lt;2,0,($DW$14+$DW$11*LN(DO323)))))</f>
        <v>0</v>
      </c>
      <c r="DX323" s="56">
        <f t="shared" ref="DX323:DX386" si="483">(DO323/200)^2*PI()</f>
        <v>0</v>
      </c>
      <c r="DY323" s="14">
        <f>Szilv($DN$2,Eredmény!$H$3,DO323)</f>
        <v>0</v>
      </c>
      <c r="DZ323" s="14">
        <f t="shared" ref="DZ323:DZ386" si="484">skf_b2($DN$2,DO323,DV323)</f>
        <v>0</v>
      </c>
      <c r="EA323" s="14">
        <f t="shared" ref="EA323:EA386" si="485">IF(DO323&gt;0,1,0)</f>
        <v>0</v>
      </c>
    </row>
    <row r="324" spans="2:131">
      <c r="B324" s="14">
        <f>IF($A$2=Alapadat!$P324,Alapadat!$Q324,0)</f>
        <v>0</v>
      </c>
      <c r="C324" s="14">
        <f>IF($A$2=Alapadat!$P324,Alapadat!$R324,0)</f>
        <v>0</v>
      </c>
      <c r="D324" s="14">
        <f t="shared" si="406"/>
        <v>0</v>
      </c>
      <c r="E324" s="14">
        <f t="shared" si="407"/>
        <v>0</v>
      </c>
      <c r="F324" s="14">
        <f t="shared" si="408"/>
        <v>0</v>
      </c>
      <c r="G324" s="14">
        <f t="shared" si="409"/>
        <v>0</v>
      </c>
      <c r="H324" s="14">
        <f t="shared" si="410"/>
        <v>0</v>
      </c>
      <c r="I324" s="14">
        <f t="shared" si="411"/>
        <v>0</v>
      </c>
      <c r="L324" s="56">
        <f t="shared" si="412"/>
        <v>0</v>
      </c>
      <c r="M324" s="14">
        <f>Szilv($A$2,Eredmény!$H$3,B324)</f>
        <v>0</v>
      </c>
      <c r="N324" s="14">
        <f t="shared" si="413"/>
        <v>0</v>
      </c>
      <c r="O324" s="14">
        <f t="shared" si="414"/>
        <v>0</v>
      </c>
      <c r="Q324" s="14">
        <f>IF($P$2=Alapadat!$P324,Alapadat!$Q324,0)</f>
        <v>0</v>
      </c>
      <c r="R324" s="14">
        <f>IF($P$2=Alapadat!$P324,Alapadat!$R324,0)</f>
        <v>0</v>
      </c>
      <c r="S324" s="14">
        <f t="shared" si="415"/>
        <v>0</v>
      </c>
      <c r="T324" s="14">
        <f t="shared" si="416"/>
        <v>0</v>
      </c>
      <c r="U324" s="14">
        <f t="shared" si="417"/>
        <v>0</v>
      </c>
      <c r="V324" s="14">
        <f t="shared" si="418"/>
        <v>0</v>
      </c>
      <c r="W324" s="14">
        <f t="shared" si="419"/>
        <v>0</v>
      </c>
      <c r="X324" s="14">
        <f t="shared" si="420"/>
        <v>0</v>
      </c>
      <c r="Z324" s="56">
        <f t="shared" si="405"/>
        <v>0</v>
      </c>
      <c r="AA324" s="14">
        <f>Szilv($P$2,Eredmény!$H$3,Q324)</f>
        <v>0</v>
      </c>
      <c r="AB324" s="14">
        <f t="shared" si="421"/>
        <v>0</v>
      </c>
      <c r="AC324" s="14">
        <f t="shared" si="422"/>
        <v>0</v>
      </c>
      <c r="AE324" s="14">
        <f>IF($AD$2=Alapadat!$P324,Alapadat!$Q324,0)</f>
        <v>0</v>
      </c>
      <c r="AF324" s="14">
        <f>IF($AD$2=Alapadat!$P324,Alapadat!$R324,0)</f>
        <v>0</v>
      </c>
      <c r="AG324" s="14">
        <f t="shared" si="423"/>
        <v>0</v>
      </c>
      <c r="AH324" s="14">
        <f t="shared" si="424"/>
        <v>0</v>
      </c>
      <c r="AI324" s="14">
        <f t="shared" si="425"/>
        <v>0</v>
      </c>
      <c r="AJ324" s="14">
        <f t="shared" si="426"/>
        <v>0</v>
      </c>
      <c r="AK324" s="14">
        <f t="shared" si="427"/>
        <v>0</v>
      </c>
      <c r="AL324" s="14">
        <f t="shared" si="428"/>
        <v>0</v>
      </c>
      <c r="AN324" s="56">
        <f t="shared" si="429"/>
        <v>0</v>
      </c>
      <c r="AO324" s="14">
        <f>Szilv($AD$2,Eredmény!$H$3,AE324)</f>
        <v>0</v>
      </c>
      <c r="AP324" s="14">
        <f t="shared" si="430"/>
        <v>0</v>
      </c>
      <c r="AQ324" s="14">
        <f t="shared" si="431"/>
        <v>0</v>
      </c>
      <c r="AS324" s="14">
        <f>IF($AR$2=Alapadat!$P324,Alapadat!$Q324,0)</f>
        <v>0</v>
      </c>
      <c r="AT324" s="14">
        <f>IF($AR$2=Alapadat!$P324,Alapadat!$R324,0)</f>
        <v>0</v>
      </c>
      <c r="AU324" s="14">
        <f t="shared" si="432"/>
        <v>0</v>
      </c>
      <c r="AV324" s="14">
        <f t="shared" si="433"/>
        <v>0</v>
      </c>
      <c r="AW324" s="14">
        <f t="shared" si="434"/>
        <v>0</v>
      </c>
      <c r="AX324" s="14">
        <f t="shared" si="435"/>
        <v>0</v>
      </c>
      <c r="AY324" s="14">
        <f t="shared" si="436"/>
        <v>0</v>
      </c>
      <c r="AZ324" s="14">
        <f t="shared" si="437"/>
        <v>0</v>
      </c>
      <c r="BB324" s="56">
        <f t="shared" si="438"/>
        <v>0</v>
      </c>
      <c r="BC324" s="14">
        <f>Szilv($AR$2,Eredmény!$H$3,AS324)</f>
        <v>0</v>
      </c>
      <c r="BD324" s="14">
        <f t="shared" si="439"/>
        <v>0</v>
      </c>
      <c r="BE324" s="14">
        <f t="shared" si="440"/>
        <v>0</v>
      </c>
      <c r="BG324" s="14">
        <f>IF($BF$2=Alapadat!$P324,Alapadat!$Q324,0)</f>
        <v>0</v>
      </c>
      <c r="BH324" s="14">
        <f>IF($BF$2=Alapadat!$P324,Alapadat!$R324,0)</f>
        <v>0</v>
      </c>
      <c r="BI324" s="14">
        <f t="shared" si="441"/>
        <v>0</v>
      </c>
      <c r="BJ324" s="14">
        <f t="shared" si="442"/>
        <v>0</v>
      </c>
      <c r="BK324" s="14">
        <f t="shared" si="443"/>
        <v>0</v>
      </c>
      <c r="BL324" s="14">
        <f t="shared" si="444"/>
        <v>0</v>
      </c>
      <c r="BM324" s="14">
        <f t="shared" si="445"/>
        <v>0</v>
      </c>
      <c r="BN324" s="14">
        <f t="shared" si="446"/>
        <v>0</v>
      </c>
      <c r="BP324" s="56">
        <f t="shared" si="447"/>
        <v>0</v>
      </c>
      <c r="BQ324" s="14">
        <f>Szilv($BF$2,Eredmény!$H$3,BG324)</f>
        <v>0</v>
      </c>
      <c r="BR324" s="14">
        <f t="shared" si="448"/>
        <v>0</v>
      </c>
      <c r="BS324" s="14">
        <f t="shared" si="449"/>
        <v>0</v>
      </c>
      <c r="BV324" s="14">
        <f>IF($BU$2=Alapadat!$P324,Alapadat!$Q324,0)</f>
        <v>0</v>
      </c>
      <c r="BW324" s="14">
        <f>IF($BU$2=Alapadat!$P324,Alapadat!$R324,0)</f>
        <v>0</v>
      </c>
      <c r="BX324" s="14">
        <f t="shared" si="450"/>
        <v>0</v>
      </c>
      <c r="BY324" s="14">
        <f t="shared" si="451"/>
        <v>0</v>
      </c>
      <c r="BZ324" s="14">
        <f t="shared" si="452"/>
        <v>0</v>
      </c>
      <c r="CA324" s="14">
        <f t="shared" si="453"/>
        <v>0</v>
      </c>
      <c r="CB324" s="14">
        <f t="shared" si="454"/>
        <v>0</v>
      </c>
      <c r="CC324" s="14">
        <f t="shared" si="455"/>
        <v>0</v>
      </c>
      <c r="CE324" s="56">
        <f t="shared" si="456"/>
        <v>0</v>
      </c>
      <c r="CF324" s="14">
        <f>Szilv($BU$2,Eredmény!$H$3,BV324)</f>
        <v>0</v>
      </c>
      <c r="CG324" s="14">
        <f t="shared" si="457"/>
        <v>0</v>
      </c>
      <c r="CH324" s="14">
        <f t="shared" si="458"/>
        <v>0</v>
      </c>
      <c r="CK324" s="14">
        <f>IF($CJ$2=Alapadat!$P324,Alapadat!$Q324,0)</f>
        <v>0</v>
      </c>
      <c r="CL324" s="14">
        <f>IF($CJ$2=Alapadat!$P324,Alapadat!$R324,0)</f>
        <v>0</v>
      </c>
      <c r="CM324" s="14">
        <f t="shared" si="459"/>
        <v>0</v>
      </c>
      <c r="CN324" s="14">
        <f t="shared" si="460"/>
        <v>0</v>
      </c>
      <c r="CO324" s="14">
        <f t="shared" si="461"/>
        <v>0</v>
      </c>
      <c r="CP324" s="14">
        <f t="shared" si="462"/>
        <v>0</v>
      </c>
      <c r="CQ324" s="14">
        <f t="shared" si="463"/>
        <v>0</v>
      </c>
      <c r="CR324" s="14">
        <f t="shared" si="464"/>
        <v>0</v>
      </c>
      <c r="CT324" s="56">
        <f t="shared" si="465"/>
        <v>0</v>
      </c>
      <c r="CU324" s="14">
        <f>Szilv($CJ$2,Eredmény!$H$3,CK324)</f>
        <v>0</v>
      </c>
      <c r="CV324" s="14">
        <f t="shared" si="466"/>
        <v>0</v>
      </c>
      <c r="CW324" s="14">
        <f t="shared" si="467"/>
        <v>0</v>
      </c>
      <c r="CZ324" s="14">
        <f>IF($CY$2=Alapadat!$P324,Alapadat!$Q324,0)</f>
        <v>0</v>
      </c>
      <c r="DA324" s="14">
        <f>IF($CY$2=Alapadat!$P324,Alapadat!$R324,0)</f>
        <v>0</v>
      </c>
      <c r="DB324" s="14">
        <f t="shared" si="468"/>
        <v>0</v>
      </c>
      <c r="DC324" s="14">
        <f t="shared" si="469"/>
        <v>0</v>
      </c>
      <c r="DD324" s="14">
        <f t="shared" si="470"/>
        <v>0</v>
      </c>
      <c r="DE324" s="14">
        <f t="shared" si="471"/>
        <v>0</v>
      </c>
      <c r="DF324" s="14">
        <f t="shared" si="472"/>
        <v>0</v>
      </c>
      <c r="DG324" s="14">
        <f t="shared" si="473"/>
        <v>0</v>
      </c>
      <c r="DI324" s="56">
        <f t="shared" si="474"/>
        <v>0</v>
      </c>
      <c r="DJ324" s="14">
        <f>Szilv($CY$2,Eredmény!$H$3,CZ324)</f>
        <v>0</v>
      </c>
      <c r="DK324" s="14">
        <f t="shared" si="475"/>
        <v>0</v>
      </c>
      <c r="DL324" s="14">
        <f t="shared" si="476"/>
        <v>0</v>
      </c>
      <c r="DO324" s="14">
        <f>IF($DN$2=Alapadat!$P324,Alapadat!$Q324,0)</f>
        <v>0</v>
      </c>
      <c r="DP324" s="14">
        <f>IF($DN$2=Alapadat!$P324,Alapadat!$R324,0)</f>
        <v>0</v>
      </c>
      <c r="DQ324" s="14">
        <f t="shared" si="477"/>
        <v>0</v>
      </c>
      <c r="DR324" s="14">
        <f t="shared" si="478"/>
        <v>0</v>
      </c>
      <c r="DS324" s="14">
        <f t="shared" si="479"/>
        <v>0</v>
      </c>
      <c r="DT324" s="14">
        <f t="shared" si="480"/>
        <v>0</v>
      </c>
      <c r="DU324" s="14">
        <f t="shared" si="481"/>
        <v>0</v>
      </c>
      <c r="DV324" s="14">
        <f t="shared" si="482"/>
        <v>0</v>
      </c>
      <c r="DX324" s="56">
        <f t="shared" si="483"/>
        <v>0</v>
      </c>
      <c r="DY324" s="14">
        <f>Szilv($DN$2,Eredmény!$H$3,DO324)</f>
        <v>0</v>
      </c>
      <c r="DZ324" s="14">
        <f t="shared" si="484"/>
        <v>0</v>
      </c>
      <c r="EA324" s="14">
        <f t="shared" si="485"/>
        <v>0</v>
      </c>
    </row>
    <row r="325" spans="2:131">
      <c r="B325" s="14">
        <f>IF($A$2=Alapadat!$P325,Alapadat!$Q325,0)</f>
        <v>0</v>
      </c>
      <c r="C325" s="14">
        <f>IF($A$2=Alapadat!$P325,Alapadat!$R325,0)</f>
        <v>0</v>
      </c>
      <c r="D325" s="14">
        <f t="shared" si="406"/>
        <v>0</v>
      </c>
      <c r="E325" s="14">
        <f t="shared" si="407"/>
        <v>0</v>
      </c>
      <c r="F325" s="14">
        <f t="shared" si="408"/>
        <v>0</v>
      </c>
      <c r="G325" s="14">
        <f t="shared" si="409"/>
        <v>0</v>
      </c>
      <c r="H325" s="14">
        <f t="shared" si="410"/>
        <v>0</v>
      </c>
      <c r="I325" s="14">
        <f t="shared" si="411"/>
        <v>0</v>
      </c>
      <c r="L325" s="56">
        <f t="shared" si="412"/>
        <v>0</v>
      </c>
      <c r="M325" s="14">
        <f>Szilv($A$2,Eredmény!$H$3,B325)</f>
        <v>0</v>
      </c>
      <c r="N325" s="14">
        <f t="shared" si="413"/>
        <v>0</v>
      </c>
      <c r="O325" s="14">
        <f t="shared" si="414"/>
        <v>0</v>
      </c>
      <c r="Q325" s="14">
        <f>IF($P$2=Alapadat!$P325,Alapadat!$Q325,0)</f>
        <v>0</v>
      </c>
      <c r="R325" s="14">
        <f>IF($P$2=Alapadat!$P325,Alapadat!$R325,0)</f>
        <v>0</v>
      </c>
      <c r="S325" s="14">
        <f t="shared" si="415"/>
        <v>0</v>
      </c>
      <c r="T325" s="14">
        <f t="shared" si="416"/>
        <v>0</v>
      </c>
      <c r="U325" s="14">
        <f t="shared" si="417"/>
        <v>0</v>
      </c>
      <c r="V325" s="14">
        <f t="shared" si="418"/>
        <v>0</v>
      </c>
      <c r="W325" s="14">
        <f t="shared" si="419"/>
        <v>0</v>
      </c>
      <c r="X325" s="14">
        <f t="shared" si="420"/>
        <v>0</v>
      </c>
      <c r="Z325" s="56">
        <f t="shared" si="405"/>
        <v>0</v>
      </c>
      <c r="AA325" s="14">
        <f>Szilv($P$2,Eredmény!$H$3,Q325)</f>
        <v>0</v>
      </c>
      <c r="AB325" s="14">
        <f t="shared" si="421"/>
        <v>0</v>
      </c>
      <c r="AC325" s="14">
        <f t="shared" si="422"/>
        <v>0</v>
      </c>
      <c r="AE325" s="14">
        <f>IF($AD$2=Alapadat!$P325,Alapadat!$Q325,0)</f>
        <v>0</v>
      </c>
      <c r="AF325" s="14">
        <f>IF($AD$2=Alapadat!$P325,Alapadat!$R325,0)</f>
        <v>0</v>
      </c>
      <c r="AG325" s="14">
        <f t="shared" si="423"/>
        <v>0</v>
      </c>
      <c r="AH325" s="14">
        <f t="shared" si="424"/>
        <v>0</v>
      </c>
      <c r="AI325" s="14">
        <f t="shared" si="425"/>
        <v>0</v>
      </c>
      <c r="AJ325" s="14">
        <f t="shared" si="426"/>
        <v>0</v>
      </c>
      <c r="AK325" s="14">
        <f t="shared" si="427"/>
        <v>0</v>
      </c>
      <c r="AL325" s="14">
        <f t="shared" si="428"/>
        <v>0</v>
      </c>
      <c r="AN325" s="56">
        <f t="shared" si="429"/>
        <v>0</v>
      </c>
      <c r="AO325" s="14">
        <f>Szilv($AD$2,Eredmény!$H$3,AE325)</f>
        <v>0</v>
      </c>
      <c r="AP325" s="14">
        <f t="shared" si="430"/>
        <v>0</v>
      </c>
      <c r="AQ325" s="14">
        <f t="shared" si="431"/>
        <v>0</v>
      </c>
      <c r="AS325" s="14">
        <f>IF($AR$2=Alapadat!$P325,Alapadat!$Q325,0)</f>
        <v>0</v>
      </c>
      <c r="AT325" s="14">
        <f>IF($AR$2=Alapadat!$P325,Alapadat!$R325,0)</f>
        <v>0</v>
      </c>
      <c r="AU325" s="14">
        <f t="shared" si="432"/>
        <v>0</v>
      </c>
      <c r="AV325" s="14">
        <f t="shared" si="433"/>
        <v>0</v>
      </c>
      <c r="AW325" s="14">
        <f t="shared" si="434"/>
        <v>0</v>
      </c>
      <c r="AX325" s="14">
        <f t="shared" si="435"/>
        <v>0</v>
      </c>
      <c r="AY325" s="14">
        <f t="shared" si="436"/>
        <v>0</v>
      </c>
      <c r="AZ325" s="14">
        <f t="shared" si="437"/>
        <v>0</v>
      </c>
      <c r="BB325" s="56">
        <f t="shared" si="438"/>
        <v>0</v>
      </c>
      <c r="BC325" s="14">
        <f>Szilv($AR$2,Eredmény!$H$3,AS325)</f>
        <v>0</v>
      </c>
      <c r="BD325" s="14">
        <f t="shared" si="439"/>
        <v>0</v>
      </c>
      <c r="BE325" s="14">
        <f t="shared" si="440"/>
        <v>0</v>
      </c>
      <c r="BG325" s="14">
        <f>IF($BF$2=Alapadat!$P325,Alapadat!$Q325,0)</f>
        <v>0</v>
      </c>
      <c r="BH325" s="14">
        <f>IF($BF$2=Alapadat!$P325,Alapadat!$R325,0)</f>
        <v>0</v>
      </c>
      <c r="BI325" s="14">
        <f t="shared" si="441"/>
        <v>0</v>
      </c>
      <c r="BJ325" s="14">
        <f t="shared" si="442"/>
        <v>0</v>
      </c>
      <c r="BK325" s="14">
        <f t="shared" si="443"/>
        <v>0</v>
      </c>
      <c r="BL325" s="14">
        <f t="shared" si="444"/>
        <v>0</v>
      </c>
      <c r="BM325" s="14">
        <f t="shared" si="445"/>
        <v>0</v>
      </c>
      <c r="BN325" s="14">
        <f t="shared" si="446"/>
        <v>0</v>
      </c>
      <c r="BP325" s="56">
        <f t="shared" si="447"/>
        <v>0</v>
      </c>
      <c r="BQ325" s="14">
        <f>Szilv($BF$2,Eredmény!$H$3,BG325)</f>
        <v>0</v>
      </c>
      <c r="BR325" s="14">
        <f t="shared" si="448"/>
        <v>0</v>
      </c>
      <c r="BS325" s="14">
        <f t="shared" si="449"/>
        <v>0</v>
      </c>
      <c r="BV325" s="14">
        <f>IF($BU$2=Alapadat!$P325,Alapadat!$Q325,0)</f>
        <v>0</v>
      </c>
      <c r="BW325" s="14">
        <f>IF($BU$2=Alapadat!$P325,Alapadat!$R325,0)</f>
        <v>0</v>
      </c>
      <c r="BX325" s="14">
        <f t="shared" si="450"/>
        <v>0</v>
      </c>
      <c r="BY325" s="14">
        <f t="shared" si="451"/>
        <v>0</v>
      </c>
      <c r="BZ325" s="14">
        <f t="shared" si="452"/>
        <v>0</v>
      </c>
      <c r="CA325" s="14">
        <f t="shared" si="453"/>
        <v>0</v>
      </c>
      <c r="CB325" s="14">
        <f t="shared" si="454"/>
        <v>0</v>
      </c>
      <c r="CC325" s="14">
        <f t="shared" si="455"/>
        <v>0</v>
      </c>
      <c r="CE325" s="56">
        <f t="shared" si="456"/>
        <v>0</v>
      </c>
      <c r="CF325" s="14">
        <f>Szilv($BU$2,Eredmény!$H$3,BV325)</f>
        <v>0</v>
      </c>
      <c r="CG325" s="14">
        <f t="shared" si="457"/>
        <v>0</v>
      </c>
      <c r="CH325" s="14">
        <f t="shared" si="458"/>
        <v>0</v>
      </c>
      <c r="CK325" s="14">
        <f>IF($CJ$2=Alapadat!$P325,Alapadat!$Q325,0)</f>
        <v>0</v>
      </c>
      <c r="CL325" s="14">
        <f>IF($CJ$2=Alapadat!$P325,Alapadat!$R325,0)</f>
        <v>0</v>
      </c>
      <c r="CM325" s="14">
        <f t="shared" si="459"/>
        <v>0</v>
      </c>
      <c r="CN325" s="14">
        <f t="shared" si="460"/>
        <v>0</v>
      </c>
      <c r="CO325" s="14">
        <f t="shared" si="461"/>
        <v>0</v>
      </c>
      <c r="CP325" s="14">
        <f t="shared" si="462"/>
        <v>0</v>
      </c>
      <c r="CQ325" s="14">
        <f t="shared" si="463"/>
        <v>0</v>
      </c>
      <c r="CR325" s="14">
        <f t="shared" si="464"/>
        <v>0</v>
      </c>
      <c r="CT325" s="56">
        <f t="shared" si="465"/>
        <v>0</v>
      </c>
      <c r="CU325" s="14">
        <f>Szilv($CJ$2,Eredmény!$H$3,CK325)</f>
        <v>0</v>
      </c>
      <c r="CV325" s="14">
        <f t="shared" si="466"/>
        <v>0</v>
      </c>
      <c r="CW325" s="14">
        <f t="shared" si="467"/>
        <v>0</v>
      </c>
      <c r="CZ325" s="14">
        <f>IF($CY$2=Alapadat!$P325,Alapadat!$Q325,0)</f>
        <v>0</v>
      </c>
      <c r="DA325" s="14">
        <f>IF($CY$2=Alapadat!$P325,Alapadat!$R325,0)</f>
        <v>0</v>
      </c>
      <c r="DB325" s="14">
        <f t="shared" si="468"/>
        <v>0</v>
      </c>
      <c r="DC325" s="14">
        <f t="shared" si="469"/>
        <v>0</v>
      </c>
      <c r="DD325" s="14">
        <f t="shared" si="470"/>
        <v>0</v>
      </c>
      <c r="DE325" s="14">
        <f t="shared" si="471"/>
        <v>0</v>
      </c>
      <c r="DF325" s="14">
        <f t="shared" si="472"/>
        <v>0</v>
      </c>
      <c r="DG325" s="14">
        <f t="shared" si="473"/>
        <v>0</v>
      </c>
      <c r="DI325" s="56">
        <f t="shared" si="474"/>
        <v>0</v>
      </c>
      <c r="DJ325" s="14">
        <f>Szilv($CY$2,Eredmény!$H$3,CZ325)</f>
        <v>0</v>
      </c>
      <c r="DK325" s="14">
        <f t="shared" si="475"/>
        <v>0</v>
      </c>
      <c r="DL325" s="14">
        <f t="shared" si="476"/>
        <v>0</v>
      </c>
      <c r="DO325" s="14">
        <f>IF($DN$2=Alapadat!$P325,Alapadat!$Q325,0)</f>
        <v>0</v>
      </c>
      <c r="DP325" s="14">
        <f>IF($DN$2=Alapadat!$P325,Alapadat!$R325,0)</f>
        <v>0</v>
      </c>
      <c r="DQ325" s="14">
        <f t="shared" si="477"/>
        <v>0</v>
      </c>
      <c r="DR325" s="14">
        <f t="shared" si="478"/>
        <v>0</v>
      </c>
      <c r="DS325" s="14">
        <f t="shared" si="479"/>
        <v>0</v>
      </c>
      <c r="DT325" s="14">
        <f t="shared" si="480"/>
        <v>0</v>
      </c>
      <c r="DU325" s="14">
        <f t="shared" si="481"/>
        <v>0</v>
      </c>
      <c r="DV325" s="14">
        <f t="shared" si="482"/>
        <v>0</v>
      </c>
      <c r="DX325" s="56">
        <f t="shared" si="483"/>
        <v>0</v>
      </c>
      <c r="DY325" s="14">
        <f>Szilv($DN$2,Eredmény!$H$3,DO325)</f>
        <v>0</v>
      </c>
      <c r="DZ325" s="14">
        <f t="shared" si="484"/>
        <v>0</v>
      </c>
      <c r="EA325" s="14">
        <f t="shared" si="485"/>
        <v>0</v>
      </c>
    </row>
    <row r="326" spans="2:131">
      <c r="B326" s="14">
        <f>IF($A$2=Alapadat!$P326,Alapadat!$Q326,0)</f>
        <v>0</v>
      </c>
      <c r="C326" s="14">
        <f>IF($A$2=Alapadat!$P326,Alapadat!$R326,0)</f>
        <v>0</v>
      </c>
      <c r="D326" s="14">
        <f t="shared" si="406"/>
        <v>0</v>
      </c>
      <c r="E326" s="14">
        <f t="shared" si="407"/>
        <v>0</v>
      </c>
      <c r="F326" s="14">
        <f t="shared" si="408"/>
        <v>0</v>
      </c>
      <c r="G326" s="14">
        <f t="shared" si="409"/>
        <v>0</v>
      </c>
      <c r="H326" s="14">
        <f t="shared" si="410"/>
        <v>0</v>
      </c>
      <c r="I326" s="14">
        <f t="shared" si="411"/>
        <v>0</v>
      </c>
      <c r="L326" s="56">
        <f t="shared" si="412"/>
        <v>0</v>
      </c>
      <c r="M326" s="14">
        <f>Szilv($A$2,Eredmény!$H$3,B326)</f>
        <v>0</v>
      </c>
      <c r="N326" s="14">
        <f t="shared" si="413"/>
        <v>0</v>
      </c>
      <c r="O326" s="14">
        <f t="shared" si="414"/>
        <v>0</v>
      </c>
      <c r="Q326" s="14">
        <f>IF($P$2=Alapadat!$P326,Alapadat!$Q326,0)</f>
        <v>0</v>
      </c>
      <c r="R326" s="14">
        <f>IF($P$2=Alapadat!$P326,Alapadat!$R326,0)</f>
        <v>0</v>
      </c>
      <c r="S326" s="14">
        <f t="shared" si="415"/>
        <v>0</v>
      </c>
      <c r="T326" s="14">
        <f t="shared" si="416"/>
        <v>0</v>
      </c>
      <c r="U326" s="14">
        <f t="shared" si="417"/>
        <v>0</v>
      </c>
      <c r="V326" s="14">
        <f t="shared" si="418"/>
        <v>0</v>
      </c>
      <c r="W326" s="14">
        <f t="shared" si="419"/>
        <v>0</v>
      </c>
      <c r="X326" s="14">
        <f t="shared" si="420"/>
        <v>0</v>
      </c>
      <c r="Z326" s="56">
        <f t="shared" si="405"/>
        <v>0</v>
      </c>
      <c r="AA326" s="14">
        <f>Szilv($P$2,Eredmény!$H$3,Q326)</f>
        <v>0</v>
      </c>
      <c r="AB326" s="14">
        <f t="shared" si="421"/>
        <v>0</v>
      </c>
      <c r="AC326" s="14">
        <f t="shared" si="422"/>
        <v>0</v>
      </c>
      <c r="AE326" s="14">
        <f>IF($AD$2=Alapadat!$P326,Alapadat!$Q326,0)</f>
        <v>0</v>
      </c>
      <c r="AF326" s="14">
        <f>IF($AD$2=Alapadat!$P326,Alapadat!$R326,0)</f>
        <v>0</v>
      </c>
      <c r="AG326" s="14">
        <f t="shared" si="423"/>
        <v>0</v>
      </c>
      <c r="AH326" s="14">
        <f t="shared" si="424"/>
        <v>0</v>
      </c>
      <c r="AI326" s="14">
        <f t="shared" si="425"/>
        <v>0</v>
      </c>
      <c r="AJ326" s="14">
        <f t="shared" si="426"/>
        <v>0</v>
      </c>
      <c r="AK326" s="14">
        <f t="shared" si="427"/>
        <v>0</v>
      </c>
      <c r="AL326" s="14">
        <f t="shared" si="428"/>
        <v>0</v>
      </c>
      <c r="AN326" s="56">
        <f t="shared" si="429"/>
        <v>0</v>
      </c>
      <c r="AO326" s="14">
        <f>Szilv($AD$2,Eredmény!$H$3,AE326)</f>
        <v>0</v>
      </c>
      <c r="AP326" s="14">
        <f t="shared" si="430"/>
        <v>0</v>
      </c>
      <c r="AQ326" s="14">
        <f t="shared" si="431"/>
        <v>0</v>
      </c>
      <c r="AS326" s="14">
        <f>IF($AR$2=Alapadat!$P326,Alapadat!$Q326,0)</f>
        <v>0</v>
      </c>
      <c r="AT326" s="14">
        <f>IF($AR$2=Alapadat!$P326,Alapadat!$R326,0)</f>
        <v>0</v>
      </c>
      <c r="AU326" s="14">
        <f t="shared" si="432"/>
        <v>0</v>
      </c>
      <c r="AV326" s="14">
        <f t="shared" si="433"/>
        <v>0</v>
      </c>
      <c r="AW326" s="14">
        <f t="shared" si="434"/>
        <v>0</v>
      </c>
      <c r="AX326" s="14">
        <f t="shared" si="435"/>
        <v>0</v>
      </c>
      <c r="AY326" s="14">
        <f t="shared" si="436"/>
        <v>0</v>
      </c>
      <c r="AZ326" s="14">
        <f t="shared" si="437"/>
        <v>0</v>
      </c>
      <c r="BB326" s="56">
        <f t="shared" si="438"/>
        <v>0</v>
      </c>
      <c r="BC326" s="14">
        <f>Szilv($AR$2,Eredmény!$H$3,AS326)</f>
        <v>0</v>
      </c>
      <c r="BD326" s="14">
        <f t="shared" si="439"/>
        <v>0</v>
      </c>
      <c r="BE326" s="14">
        <f t="shared" si="440"/>
        <v>0</v>
      </c>
      <c r="BG326" s="14">
        <f>IF($BF$2=Alapadat!$P326,Alapadat!$Q326,0)</f>
        <v>0</v>
      </c>
      <c r="BH326" s="14">
        <f>IF($BF$2=Alapadat!$P326,Alapadat!$R326,0)</f>
        <v>0</v>
      </c>
      <c r="BI326" s="14">
        <f t="shared" si="441"/>
        <v>0</v>
      </c>
      <c r="BJ326" s="14">
        <f t="shared" si="442"/>
        <v>0</v>
      </c>
      <c r="BK326" s="14">
        <f t="shared" si="443"/>
        <v>0</v>
      </c>
      <c r="BL326" s="14">
        <f t="shared" si="444"/>
        <v>0</v>
      </c>
      <c r="BM326" s="14">
        <f t="shared" si="445"/>
        <v>0</v>
      </c>
      <c r="BN326" s="14">
        <f t="shared" si="446"/>
        <v>0</v>
      </c>
      <c r="BP326" s="56">
        <f t="shared" si="447"/>
        <v>0</v>
      </c>
      <c r="BQ326" s="14">
        <f>Szilv($BF$2,Eredmény!$H$3,BG326)</f>
        <v>0</v>
      </c>
      <c r="BR326" s="14">
        <f t="shared" si="448"/>
        <v>0</v>
      </c>
      <c r="BS326" s="14">
        <f t="shared" si="449"/>
        <v>0</v>
      </c>
      <c r="BV326" s="14">
        <f>IF($BU$2=Alapadat!$P326,Alapadat!$Q326,0)</f>
        <v>0</v>
      </c>
      <c r="BW326" s="14">
        <f>IF($BU$2=Alapadat!$P326,Alapadat!$R326,0)</f>
        <v>0</v>
      </c>
      <c r="BX326" s="14">
        <f t="shared" si="450"/>
        <v>0</v>
      </c>
      <c r="BY326" s="14">
        <f t="shared" si="451"/>
        <v>0</v>
      </c>
      <c r="BZ326" s="14">
        <f t="shared" si="452"/>
        <v>0</v>
      </c>
      <c r="CA326" s="14">
        <f t="shared" si="453"/>
        <v>0</v>
      </c>
      <c r="CB326" s="14">
        <f t="shared" si="454"/>
        <v>0</v>
      </c>
      <c r="CC326" s="14">
        <f t="shared" si="455"/>
        <v>0</v>
      </c>
      <c r="CE326" s="56">
        <f t="shared" si="456"/>
        <v>0</v>
      </c>
      <c r="CF326" s="14">
        <f>Szilv($BU$2,Eredmény!$H$3,BV326)</f>
        <v>0</v>
      </c>
      <c r="CG326" s="14">
        <f t="shared" si="457"/>
        <v>0</v>
      </c>
      <c r="CH326" s="14">
        <f t="shared" si="458"/>
        <v>0</v>
      </c>
      <c r="CK326" s="14">
        <f>IF($CJ$2=Alapadat!$P326,Alapadat!$Q326,0)</f>
        <v>0</v>
      </c>
      <c r="CL326" s="14">
        <f>IF($CJ$2=Alapadat!$P326,Alapadat!$R326,0)</f>
        <v>0</v>
      </c>
      <c r="CM326" s="14">
        <f t="shared" si="459"/>
        <v>0</v>
      </c>
      <c r="CN326" s="14">
        <f t="shared" si="460"/>
        <v>0</v>
      </c>
      <c r="CO326" s="14">
        <f t="shared" si="461"/>
        <v>0</v>
      </c>
      <c r="CP326" s="14">
        <f t="shared" si="462"/>
        <v>0</v>
      </c>
      <c r="CQ326" s="14">
        <f t="shared" si="463"/>
        <v>0</v>
      </c>
      <c r="CR326" s="14">
        <f t="shared" si="464"/>
        <v>0</v>
      </c>
      <c r="CT326" s="56">
        <f t="shared" si="465"/>
        <v>0</v>
      </c>
      <c r="CU326" s="14">
        <f>Szilv($CJ$2,Eredmény!$H$3,CK326)</f>
        <v>0</v>
      </c>
      <c r="CV326" s="14">
        <f t="shared" si="466"/>
        <v>0</v>
      </c>
      <c r="CW326" s="14">
        <f t="shared" si="467"/>
        <v>0</v>
      </c>
      <c r="CZ326" s="14">
        <f>IF($CY$2=Alapadat!$P326,Alapadat!$Q326,0)</f>
        <v>0</v>
      </c>
      <c r="DA326" s="14">
        <f>IF($CY$2=Alapadat!$P326,Alapadat!$R326,0)</f>
        <v>0</v>
      </c>
      <c r="DB326" s="14">
        <f t="shared" si="468"/>
        <v>0</v>
      </c>
      <c r="DC326" s="14">
        <f t="shared" si="469"/>
        <v>0</v>
      </c>
      <c r="DD326" s="14">
        <f t="shared" si="470"/>
        <v>0</v>
      </c>
      <c r="DE326" s="14">
        <f t="shared" si="471"/>
        <v>0</v>
      </c>
      <c r="DF326" s="14">
        <f t="shared" si="472"/>
        <v>0</v>
      </c>
      <c r="DG326" s="14">
        <f t="shared" si="473"/>
        <v>0</v>
      </c>
      <c r="DI326" s="56">
        <f t="shared" si="474"/>
        <v>0</v>
      </c>
      <c r="DJ326" s="14">
        <f>Szilv($CY$2,Eredmény!$H$3,CZ326)</f>
        <v>0</v>
      </c>
      <c r="DK326" s="14">
        <f t="shared" si="475"/>
        <v>0</v>
      </c>
      <c r="DL326" s="14">
        <f t="shared" si="476"/>
        <v>0</v>
      </c>
      <c r="DO326" s="14">
        <f>IF($DN$2=Alapadat!$P326,Alapadat!$Q326,0)</f>
        <v>0</v>
      </c>
      <c r="DP326" s="14">
        <f>IF($DN$2=Alapadat!$P326,Alapadat!$R326,0)</f>
        <v>0</v>
      </c>
      <c r="DQ326" s="14">
        <f t="shared" si="477"/>
        <v>0</v>
      </c>
      <c r="DR326" s="14">
        <f t="shared" si="478"/>
        <v>0</v>
      </c>
      <c r="DS326" s="14">
        <f t="shared" si="479"/>
        <v>0</v>
      </c>
      <c r="DT326" s="14">
        <f t="shared" si="480"/>
        <v>0</v>
      </c>
      <c r="DU326" s="14">
        <f t="shared" si="481"/>
        <v>0</v>
      </c>
      <c r="DV326" s="14">
        <f t="shared" si="482"/>
        <v>0</v>
      </c>
      <c r="DX326" s="56">
        <f t="shared" si="483"/>
        <v>0</v>
      </c>
      <c r="DY326" s="14">
        <f>Szilv($DN$2,Eredmény!$H$3,DO326)</f>
        <v>0</v>
      </c>
      <c r="DZ326" s="14">
        <f t="shared" si="484"/>
        <v>0</v>
      </c>
      <c r="EA326" s="14">
        <f t="shared" si="485"/>
        <v>0</v>
      </c>
    </row>
    <row r="327" spans="2:131">
      <c r="B327" s="14">
        <f>IF($A$2=Alapadat!$P327,Alapadat!$Q327,0)</f>
        <v>0</v>
      </c>
      <c r="C327" s="14">
        <f>IF($A$2=Alapadat!$P327,Alapadat!$R327,0)</f>
        <v>0</v>
      </c>
      <c r="D327" s="14">
        <f t="shared" si="406"/>
        <v>0</v>
      </c>
      <c r="E327" s="14">
        <f t="shared" si="407"/>
        <v>0</v>
      </c>
      <c r="F327" s="14">
        <f t="shared" si="408"/>
        <v>0</v>
      </c>
      <c r="G327" s="14">
        <f t="shared" si="409"/>
        <v>0</v>
      </c>
      <c r="H327" s="14">
        <f t="shared" si="410"/>
        <v>0</v>
      </c>
      <c r="I327" s="14">
        <f t="shared" si="411"/>
        <v>0</v>
      </c>
      <c r="L327" s="56">
        <f t="shared" si="412"/>
        <v>0</v>
      </c>
      <c r="M327" s="14">
        <f>Szilv($A$2,Eredmény!$H$3,B327)</f>
        <v>0</v>
      </c>
      <c r="N327" s="14">
        <f t="shared" si="413"/>
        <v>0</v>
      </c>
      <c r="O327" s="14">
        <f t="shared" si="414"/>
        <v>0</v>
      </c>
      <c r="Q327" s="14">
        <f>IF($P$2=Alapadat!$P327,Alapadat!$Q327,0)</f>
        <v>0</v>
      </c>
      <c r="R327" s="14">
        <f>IF($P$2=Alapadat!$P327,Alapadat!$R327,0)</f>
        <v>0</v>
      </c>
      <c r="S327" s="14">
        <f t="shared" si="415"/>
        <v>0</v>
      </c>
      <c r="T327" s="14">
        <f t="shared" si="416"/>
        <v>0</v>
      </c>
      <c r="U327" s="14">
        <f t="shared" si="417"/>
        <v>0</v>
      </c>
      <c r="V327" s="14">
        <f t="shared" si="418"/>
        <v>0</v>
      </c>
      <c r="W327" s="14">
        <f t="shared" si="419"/>
        <v>0</v>
      </c>
      <c r="X327" s="14">
        <f t="shared" si="420"/>
        <v>0</v>
      </c>
      <c r="Z327" s="56">
        <f t="shared" si="405"/>
        <v>0</v>
      </c>
      <c r="AA327" s="14">
        <f>Szilv($P$2,Eredmény!$H$3,Q327)</f>
        <v>0</v>
      </c>
      <c r="AB327" s="14">
        <f t="shared" si="421"/>
        <v>0</v>
      </c>
      <c r="AC327" s="14">
        <f t="shared" si="422"/>
        <v>0</v>
      </c>
      <c r="AE327" s="14">
        <f>IF($AD$2=Alapadat!$P327,Alapadat!$Q327,0)</f>
        <v>0</v>
      </c>
      <c r="AF327" s="14">
        <f>IF($AD$2=Alapadat!$P327,Alapadat!$R327,0)</f>
        <v>0</v>
      </c>
      <c r="AG327" s="14">
        <f t="shared" si="423"/>
        <v>0</v>
      </c>
      <c r="AH327" s="14">
        <f t="shared" si="424"/>
        <v>0</v>
      </c>
      <c r="AI327" s="14">
        <f t="shared" si="425"/>
        <v>0</v>
      </c>
      <c r="AJ327" s="14">
        <f t="shared" si="426"/>
        <v>0</v>
      </c>
      <c r="AK327" s="14">
        <f t="shared" si="427"/>
        <v>0</v>
      </c>
      <c r="AL327" s="14">
        <f t="shared" si="428"/>
        <v>0</v>
      </c>
      <c r="AN327" s="56">
        <f t="shared" si="429"/>
        <v>0</v>
      </c>
      <c r="AO327" s="14">
        <f>Szilv($AD$2,Eredmény!$H$3,AE327)</f>
        <v>0</v>
      </c>
      <c r="AP327" s="14">
        <f t="shared" si="430"/>
        <v>0</v>
      </c>
      <c r="AQ327" s="14">
        <f t="shared" si="431"/>
        <v>0</v>
      </c>
      <c r="AS327" s="14">
        <f>IF($AR$2=Alapadat!$P327,Alapadat!$Q327,0)</f>
        <v>0</v>
      </c>
      <c r="AT327" s="14">
        <f>IF($AR$2=Alapadat!$P327,Alapadat!$R327,0)</f>
        <v>0</v>
      </c>
      <c r="AU327" s="14">
        <f t="shared" si="432"/>
        <v>0</v>
      </c>
      <c r="AV327" s="14">
        <f t="shared" si="433"/>
        <v>0</v>
      </c>
      <c r="AW327" s="14">
        <f t="shared" si="434"/>
        <v>0</v>
      </c>
      <c r="AX327" s="14">
        <f t="shared" si="435"/>
        <v>0</v>
      </c>
      <c r="AY327" s="14">
        <f t="shared" si="436"/>
        <v>0</v>
      </c>
      <c r="AZ327" s="14">
        <f t="shared" si="437"/>
        <v>0</v>
      </c>
      <c r="BB327" s="56">
        <f t="shared" si="438"/>
        <v>0</v>
      </c>
      <c r="BC327" s="14">
        <f>Szilv($AR$2,Eredmény!$H$3,AS327)</f>
        <v>0</v>
      </c>
      <c r="BD327" s="14">
        <f t="shared" si="439"/>
        <v>0</v>
      </c>
      <c r="BE327" s="14">
        <f t="shared" si="440"/>
        <v>0</v>
      </c>
      <c r="BG327" s="14">
        <f>IF($BF$2=Alapadat!$P327,Alapadat!$Q327,0)</f>
        <v>0</v>
      </c>
      <c r="BH327" s="14">
        <f>IF($BF$2=Alapadat!$P327,Alapadat!$R327,0)</f>
        <v>0</v>
      </c>
      <c r="BI327" s="14">
        <f t="shared" si="441"/>
        <v>0</v>
      </c>
      <c r="BJ327" s="14">
        <f t="shared" si="442"/>
        <v>0</v>
      </c>
      <c r="BK327" s="14">
        <f t="shared" si="443"/>
        <v>0</v>
      </c>
      <c r="BL327" s="14">
        <f t="shared" si="444"/>
        <v>0</v>
      </c>
      <c r="BM327" s="14">
        <f t="shared" si="445"/>
        <v>0</v>
      </c>
      <c r="BN327" s="14">
        <f t="shared" si="446"/>
        <v>0</v>
      </c>
      <c r="BP327" s="56">
        <f t="shared" si="447"/>
        <v>0</v>
      </c>
      <c r="BQ327" s="14">
        <f>Szilv($BF$2,Eredmény!$H$3,BG327)</f>
        <v>0</v>
      </c>
      <c r="BR327" s="14">
        <f t="shared" si="448"/>
        <v>0</v>
      </c>
      <c r="BS327" s="14">
        <f t="shared" si="449"/>
        <v>0</v>
      </c>
      <c r="BV327" s="14">
        <f>IF($BU$2=Alapadat!$P327,Alapadat!$Q327,0)</f>
        <v>0</v>
      </c>
      <c r="BW327" s="14">
        <f>IF($BU$2=Alapadat!$P327,Alapadat!$R327,0)</f>
        <v>0</v>
      </c>
      <c r="BX327" s="14">
        <f t="shared" si="450"/>
        <v>0</v>
      </c>
      <c r="BY327" s="14">
        <f t="shared" si="451"/>
        <v>0</v>
      </c>
      <c r="BZ327" s="14">
        <f t="shared" si="452"/>
        <v>0</v>
      </c>
      <c r="CA327" s="14">
        <f t="shared" si="453"/>
        <v>0</v>
      </c>
      <c r="CB327" s="14">
        <f t="shared" si="454"/>
        <v>0</v>
      </c>
      <c r="CC327" s="14">
        <f t="shared" si="455"/>
        <v>0</v>
      </c>
      <c r="CE327" s="56">
        <f t="shared" si="456"/>
        <v>0</v>
      </c>
      <c r="CF327" s="14">
        <f>Szilv($BU$2,Eredmény!$H$3,BV327)</f>
        <v>0</v>
      </c>
      <c r="CG327" s="14">
        <f t="shared" si="457"/>
        <v>0</v>
      </c>
      <c r="CH327" s="14">
        <f t="shared" si="458"/>
        <v>0</v>
      </c>
      <c r="CK327" s="14">
        <f>IF($CJ$2=Alapadat!$P327,Alapadat!$Q327,0)</f>
        <v>0</v>
      </c>
      <c r="CL327" s="14">
        <f>IF($CJ$2=Alapadat!$P327,Alapadat!$R327,0)</f>
        <v>0</v>
      </c>
      <c r="CM327" s="14">
        <f t="shared" si="459"/>
        <v>0</v>
      </c>
      <c r="CN327" s="14">
        <f t="shared" si="460"/>
        <v>0</v>
      </c>
      <c r="CO327" s="14">
        <f t="shared" si="461"/>
        <v>0</v>
      </c>
      <c r="CP327" s="14">
        <f t="shared" si="462"/>
        <v>0</v>
      </c>
      <c r="CQ327" s="14">
        <f t="shared" si="463"/>
        <v>0</v>
      </c>
      <c r="CR327" s="14">
        <f t="shared" si="464"/>
        <v>0</v>
      </c>
      <c r="CT327" s="56">
        <f t="shared" si="465"/>
        <v>0</v>
      </c>
      <c r="CU327" s="14">
        <f>Szilv($CJ$2,Eredmény!$H$3,CK327)</f>
        <v>0</v>
      </c>
      <c r="CV327" s="14">
        <f t="shared" si="466"/>
        <v>0</v>
      </c>
      <c r="CW327" s="14">
        <f t="shared" si="467"/>
        <v>0</v>
      </c>
      <c r="CZ327" s="14">
        <f>IF($CY$2=Alapadat!$P327,Alapadat!$Q327,0)</f>
        <v>0</v>
      </c>
      <c r="DA327" s="14">
        <f>IF($CY$2=Alapadat!$P327,Alapadat!$R327,0)</f>
        <v>0</v>
      </c>
      <c r="DB327" s="14">
        <f t="shared" si="468"/>
        <v>0</v>
      </c>
      <c r="DC327" s="14">
        <f t="shared" si="469"/>
        <v>0</v>
      </c>
      <c r="DD327" s="14">
        <f t="shared" si="470"/>
        <v>0</v>
      </c>
      <c r="DE327" s="14">
        <f t="shared" si="471"/>
        <v>0</v>
      </c>
      <c r="DF327" s="14">
        <f t="shared" si="472"/>
        <v>0</v>
      </c>
      <c r="DG327" s="14">
        <f t="shared" si="473"/>
        <v>0</v>
      </c>
      <c r="DI327" s="56">
        <f t="shared" si="474"/>
        <v>0</v>
      </c>
      <c r="DJ327" s="14">
        <f>Szilv($CY$2,Eredmény!$H$3,CZ327)</f>
        <v>0</v>
      </c>
      <c r="DK327" s="14">
        <f t="shared" si="475"/>
        <v>0</v>
      </c>
      <c r="DL327" s="14">
        <f t="shared" si="476"/>
        <v>0</v>
      </c>
      <c r="DO327" s="14">
        <f>IF($DN$2=Alapadat!$P327,Alapadat!$Q327,0)</f>
        <v>0</v>
      </c>
      <c r="DP327" s="14">
        <f>IF($DN$2=Alapadat!$P327,Alapadat!$R327,0)</f>
        <v>0</v>
      </c>
      <c r="DQ327" s="14">
        <f t="shared" si="477"/>
        <v>0</v>
      </c>
      <c r="DR327" s="14">
        <f t="shared" si="478"/>
        <v>0</v>
      </c>
      <c r="DS327" s="14">
        <f t="shared" si="479"/>
        <v>0</v>
      </c>
      <c r="DT327" s="14">
        <f t="shared" si="480"/>
        <v>0</v>
      </c>
      <c r="DU327" s="14">
        <f t="shared" si="481"/>
        <v>0</v>
      </c>
      <c r="DV327" s="14">
        <f t="shared" si="482"/>
        <v>0</v>
      </c>
      <c r="DX327" s="56">
        <f t="shared" si="483"/>
        <v>0</v>
      </c>
      <c r="DY327" s="14">
        <f>Szilv($DN$2,Eredmény!$H$3,DO327)</f>
        <v>0</v>
      </c>
      <c r="DZ327" s="14">
        <f t="shared" si="484"/>
        <v>0</v>
      </c>
      <c r="EA327" s="14">
        <f t="shared" si="485"/>
        <v>0</v>
      </c>
    </row>
    <row r="328" spans="2:131">
      <c r="B328" s="14">
        <f>IF($A$2=Alapadat!$P328,Alapadat!$Q328,0)</f>
        <v>0</v>
      </c>
      <c r="C328" s="14">
        <f>IF($A$2=Alapadat!$P328,Alapadat!$R328,0)</f>
        <v>0</v>
      </c>
      <c r="D328" s="14">
        <f t="shared" si="406"/>
        <v>0</v>
      </c>
      <c r="E328" s="14">
        <f t="shared" si="407"/>
        <v>0</v>
      </c>
      <c r="F328" s="14">
        <f t="shared" si="408"/>
        <v>0</v>
      </c>
      <c r="G328" s="14">
        <f t="shared" si="409"/>
        <v>0</v>
      </c>
      <c r="H328" s="14">
        <f t="shared" si="410"/>
        <v>0</v>
      </c>
      <c r="I328" s="14">
        <f t="shared" si="411"/>
        <v>0</v>
      </c>
      <c r="L328" s="56">
        <f t="shared" si="412"/>
        <v>0</v>
      </c>
      <c r="M328" s="14">
        <f>Szilv($A$2,Eredmény!$H$3,B328)</f>
        <v>0</v>
      </c>
      <c r="N328" s="14">
        <f t="shared" si="413"/>
        <v>0</v>
      </c>
      <c r="O328" s="14">
        <f t="shared" si="414"/>
        <v>0</v>
      </c>
      <c r="Q328" s="14">
        <f>IF($P$2=Alapadat!$P328,Alapadat!$Q328,0)</f>
        <v>0</v>
      </c>
      <c r="R328" s="14">
        <f>IF($P$2=Alapadat!$P328,Alapadat!$R328,0)</f>
        <v>0</v>
      </c>
      <c r="S328" s="14">
        <f t="shared" si="415"/>
        <v>0</v>
      </c>
      <c r="T328" s="14">
        <f t="shared" si="416"/>
        <v>0</v>
      </c>
      <c r="U328" s="14">
        <f t="shared" si="417"/>
        <v>0</v>
      </c>
      <c r="V328" s="14">
        <f t="shared" si="418"/>
        <v>0</v>
      </c>
      <c r="W328" s="14">
        <f t="shared" si="419"/>
        <v>0</v>
      </c>
      <c r="X328" s="14">
        <f t="shared" si="420"/>
        <v>0</v>
      </c>
      <c r="Z328" s="56">
        <f t="shared" si="405"/>
        <v>0</v>
      </c>
      <c r="AA328" s="14">
        <f>Szilv($P$2,Eredmény!$H$3,Q328)</f>
        <v>0</v>
      </c>
      <c r="AB328" s="14">
        <f t="shared" si="421"/>
        <v>0</v>
      </c>
      <c r="AC328" s="14">
        <f t="shared" si="422"/>
        <v>0</v>
      </c>
      <c r="AE328" s="14">
        <f>IF($AD$2=Alapadat!$P328,Alapadat!$Q328,0)</f>
        <v>0</v>
      </c>
      <c r="AF328" s="14">
        <f>IF($AD$2=Alapadat!$P328,Alapadat!$R328,0)</f>
        <v>0</v>
      </c>
      <c r="AG328" s="14">
        <f t="shared" si="423"/>
        <v>0</v>
      </c>
      <c r="AH328" s="14">
        <f t="shared" si="424"/>
        <v>0</v>
      </c>
      <c r="AI328" s="14">
        <f t="shared" si="425"/>
        <v>0</v>
      </c>
      <c r="AJ328" s="14">
        <f t="shared" si="426"/>
        <v>0</v>
      </c>
      <c r="AK328" s="14">
        <f t="shared" si="427"/>
        <v>0</v>
      </c>
      <c r="AL328" s="14">
        <f t="shared" si="428"/>
        <v>0</v>
      </c>
      <c r="AN328" s="56">
        <f t="shared" si="429"/>
        <v>0</v>
      </c>
      <c r="AO328" s="14">
        <f>Szilv($AD$2,Eredmény!$H$3,AE328)</f>
        <v>0</v>
      </c>
      <c r="AP328" s="14">
        <f t="shared" si="430"/>
        <v>0</v>
      </c>
      <c r="AQ328" s="14">
        <f t="shared" si="431"/>
        <v>0</v>
      </c>
      <c r="AS328" s="14">
        <f>IF($AR$2=Alapadat!$P328,Alapadat!$Q328,0)</f>
        <v>0</v>
      </c>
      <c r="AT328" s="14">
        <f>IF($AR$2=Alapadat!$P328,Alapadat!$R328,0)</f>
        <v>0</v>
      </c>
      <c r="AU328" s="14">
        <f t="shared" si="432"/>
        <v>0</v>
      </c>
      <c r="AV328" s="14">
        <f t="shared" si="433"/>
        <v>0</v>
      </c>
      <c r="AW328" s="14">
        <f t="shared" si="434"/>
        <v>0</v>
      </c>
      <c r="AX328" s="14">
        <f t="shared" si="435"/>
        <v>0</v>
      </c>
      <c r="AY328" s="14">
        <f t="shared" si="436"/>
        <v>0</v>
      </c>
      <c r="AZ328" s="14">
        <f t="shared" si="437"/>
        <v>0</v>
      </c>
      <c r="BB328" s="56">
        <f t="shared" si="438"/>
        <v>0</v>
      </c>
      <c r="BC328" s="14">
        <f>Szilv($AR$2,Eredmény!$H$3,AS328)</f>
        <v>0</v>
      </c>
      <c r="BD328" s="14">
        <f t="shared" si="439"/>
        <v>0</v>
      </c>
      <c r="BE328" s="14">
        <f t="shared" si="440"/>
        <v>0</v>
      </c>
      <c r="BG328" s="14">
        <f>IF($BF$2=Alapadat!$P328,Alapadat!$Q328,0)</f>
        <v>0</v>
      </c>
      <c r="BH328" s="14">
        <f>IF($BF$2=Alapadat!$P328,Alapadat!$R328,0)</f>
        <v>0</v>
      </c>
      <c r="BI328" s="14">
        <f t="shared" si="441"/>
        <v>0</v>
      </c>
      <c r="BJ328" s="14">
        <f t="shared" si="442"/>
        <v>0</v>
      </c>
      <c r="BK328" s="14">
        <f t="shared" si="443"/>
        <v>0</v>
      </c>
      <c r="BL328" s="14">
        <f t="shared" si="444"/>
        <v>0</v>
      </c>
      <c r="BM328" s="14">
        <f t="shared" si="445"/>
        <v>0</v>
      </c>
      <c r="BN328" s="14">
        <f t="shared" si="446"/>
        <v>0</v>
      </c>
      <c r="BP328" s="56">
        <f t="shared" si="447"/>
        <v>0</v>
      </c>
      <c r="BQ328" s="14">
        <f>Szilv($BF$2,Eredmény!$H$3,BG328)</f>
        <v>0</v>
      </c>
      <c r="BR328" s="14">
        <f t="shared" si="448"/>
        <v>0</v>
      </c>
      <c r="BS328" s="14">
        <f t="shared" si="449"/>
        <v>0</v>
      </c>
      <c r="BV328" s="14">
        <f>IF($BU$2=Alapadat!$P328,Alapadat!$Q328,0)</f>
        <v>0</v>
      </c>
      <c r="BW328" s="14">
        <f>IF($BU$2=Alapadat!$P328,Alapadat!$R328,0)</f>
        <v>0</v>
      </c>
      <c r="BX328" s="14">
        <f t="shared" si="450"/>
        <v>0</v>
      </c>
      <c r="BY328" s="14">
        <f t="shared" si="451"/>
        <v>0</v>
      </c>
      <c r="BZ328" s="14">
        <f t="shared" si="452"/>
        <v>0</v>
      </c>
      <c r="CA328" s="14">
        <f t="shared" si="453"/>
        <v>0</v>
      </c>
      <c r="CB328" s="14">
        <f t="shared" si="454"/>
        <v>0</v>
      </c>
      <c r="CC328" s="14">
        <f t="shared" si="455"/>
        <v>0</v>
      </c>
      <c r="CE328" s="56">
        <f t="shared" si="456"/>
        <v>0</v>
      </c>
      <c r="CF328" s="14">
        <f>Szilv($BU$2,Eredmény!$H$3,BV328)</f>
        <v>0</v>
      </c>
      <c r="CG328" s="14">
        <f t="shared" si="457"/>
        <v>0</v>
      </c>
      <c r="CH328" s="14">
        <f t="shared" si="458"/>
        <v>0</v>
      </c>
      <c r="CK328" s="14">
        <f>IF($CJ$2=Alapadat!$P328,Alapadat!$Q328,0)</f>
        <v>0</v>
      </c>
      <c r="CL328" s="14">
        <f>IF($CJ$2=Alapadat!$P328,Alapadat!$R328,0)</f>
        <v>0</v>
      </c>
      <c r="CM328" s="14">
        <f t="shared" si="459"/>
        <v>0</v>
      </c>
      <c r="CN328" s="14">
        <f t="shared" si="460"/>
        <v>0</v>
      </c>
      <c r="CO328" s="14">
        <f t="shared" si="461"/>
        <v>0</v>
      </c>
      <c r="CP328" s="14">
        <f t="shared" si="462"/>
        <v>0</v>
      </c>
      <c r="CQ328" s="14">
        <f t="shared" si="463"/>
        <v>0</v>
      </c>
      <c r="CR328" s="14">
        <f t="shared" si="464"/>
        <v>0</v>
      </c>
      <c r="CT328" s="56">
        <f t="shared" si="465"/>
        <v>0</v>
      </c>
      <c r="CU328" s="14">
        <f>Szilv($CJ$2,Eredmény!$H$3,CK328)</f>
        <v>0</v>
      </c>
      <c r="CV328" s="14">
        <f t="shared" si="466"/>
        <v>0</v>
      </c>
      <c r="CW328" s="14">
        <f t="shared" si="467"/>
        <v>0</v>
      </c>
      <c r="CZ328" s="14">
        <f>IF($CY$2=Alapadat!$P328,Alapadat!$Q328,0)</f>
        <v>0</v>
      </c>
      <c r="DA328" s="14">
        <f>IF($CY$2=Alapadat!$P328,Alapadat!$R328,0)</f>
        <v>0</v>
      </c>
      <c r="DB328" s="14">
        <f t="shared" si="468"/>
        <v>0</v>
      </c>
      <c r="DC328" s="14">
        <f t="shared" si="469"/>
        <v>0</v>
      </c>
      <c r="DD328" s="14">
        <f t="shared" si="470"/>
        <v>0</v>
      </c>
      <c r="DE328" s="14">
        <f t="shared" si="471"/>
        <v>0</v>
      </c>
      <c r="DF328" s="14">
        <f t="shared" si="472"/>
        <v>0</v>
      </c>
      <c r="DG328" s="14">
        <f t="shared" si="473"/>
        <v>0</v>
      </c>
      <c r="DI328" s="56">
        <f t="shared" si="474"/>
        <v>0</v>
      </c>
      <c r="DJ328" s="14">
        <f>Szilv($CY$2,Eredmény!$H$3,CZ328)</f>
        <v>0</v>
      </c>
      <c r="DK328" s="14">
        <f t="shared" si="475"/>
        <v>0</v>
      </c>
      <c r="DL328" s="14">
        <f t="shared" si="476"/>
        <v>0</v>
      </c>
      <c r="DO328" s="14">
        <f>IF($DN$2=Alapadat!$P328,Alapadat!$Q328,0)</f>
        <v>0</v>
      </c>
      <c r="DP328" s="14">
        <f>IF($DN$2=Alapadat!$P328,Alapadat!$R328,0)</f>
        <v>0</v>
      </c>
      <c r="DQ328" s="14">
        <f t="shared" si="477"/>
        <v>0</v>
      </c>
      <c r="DR328" s="14">
        <f t="shared" si="478"/>
        <v>0</v>
      </c>
      <c r="DS328" s="14">
        <f t="shared" si="479"/>
        <v>0</v>
      </c>
      <c r="DT328" s="14">
        <f t="shared" si="480"/>
        <v>0</v>
      </c>
      <c r="DU328" s="14">
        <f t="shared" si="481"/>
        <v>0</v>
      </c>
      <c r="DV328" s="14">
        <f t="shared" si="482"/>
        <v>0</v>
      </c>
      <c r="DX328" s="56">
        <f t="shared" si="483"/>
        <v>0</v>
      </c>
      <c r="DY328" s="14">
        <f>Szilv($DN$2,Eredmény!$H$3,DO328)</f>
        <v>0</v>
      </c>
      <c r="DZ328" s="14">
        <f t="shared" si="484"/>
        <v>0</v>
      </c>
      <c r="EA328" s="14">
        <f t="shared" si="485"/>
        <v>0</v>
      </c>
    </row>
    <row r="329" spans="2:131">
      <c r="B329" s="14">
        <f>IF($A$2=Alapadat!$P329,Alapadat!$Q329,0)</f>
        <v>0</v>
      </c>
      <c r="C329" s="14">
        <f>IF($A$2=Alapadat!$P329,Alapadat!$R329,0)</f>
        <v>0</v>
      </c>
      <c r="D329" s="14">
        <f t="shared" si="406"/>
        <v>0</v>
      </c>
      <c r="E329" s="14">
        <f t="shared" si="407"/>
        <v>0</v>
      </c>
      <c r="F329" s="14">
        <f t="shared" si="408"/>
        <v>0</v>
      </c>
      <c r="G329" s="14">
        <f t="shared" si="409"/>
        <v>0</v>
      </c>
      <c r="H329" s="14">
        <f t="shared" si="410"/>
        <v>0</v>
      </c>
      <c r="I329" s="14">
        <f t="shared" si="411"/>
        <v>0</v>
      </c>
      <c r="L329" s="56">
        <f t="shared" si="412"/>
        <v>0</v>
      </c>
      <c r="M329" s="14">
        <f>Szilv($A$2,Eredmény!$H$3,B329)</f>
        <v>0</v>
      </c>
      <c r="N329" s="14">
        <f t="shared" si="413"/>
        <v>0</v>
      </c>
      <c r="O329" s="14">
        <f t="shared" si="414"/>
        <v>0</v>
      </c>
      <c r="Q329" s="14">
        <f>IF($P$2=Alapadat!$P329,Alapadat!$Q329,0)</f>
        <v>0</v>
      </c>
      <c r="R329" s="14">
        <f>IF($P$2=Alapadat!$P329,Alapadat!$R329,0)</f>
        <v>0</v>
      </c>
      <c r="S329" s="14">
        <f t="shared" si="415"/>
        <v>0</v>
      </c>
      <c r="T329" s="14">
        <f t="shared" si="416"/>
        <v>0</v>
      </c>
      <c r="U329" s="14">
        <f t="shared" si="417"/>
        <v>0</v>
      </c>
      <c r="V329" s="14">
        <f t="shared" si="418"/>
        <v>0</v>
      </c>
      <c r="W329" s="14">
        <f t="shared" si="419"/>
        <v>0</v>
      </c>
      <c r="X329" s="14">
        <f t="shared" si="420"/>
        <v>0</v>
      </c>
      <c r="Z329" s="56">
        <f t="shared" si="405"/>
        <v>0</v>
      </c>
      <c r="AA329" s="14">
        <f>Szilv($P$2,Eredmény!$H$3,Q329)</f>
        <v>0</v>
      </c>
      <c r="AB329" s="14">
        <f t="shared" si="421"/>
        <v>0</v>
      </c>
      <c r="AC329" s="14">
        <f t="shared" si="422"/>
        <v>0</v>
      </c>
      <c r="AE329" s="14">
        <f>IF($AD$2=Alapadat!$P329,Alapadat!$Q329,0)</f>
        <v>0</v>
      </c>
      <c r="AF329" s="14">
        <f>IF($AD$2=Alapadat!$P329,Alapadat!$R329,0)</f>
        <v>0</v>
      </c>
      <c r="AG329" s="14">
        <f t="shared" si="423"/>
        <v>0</v>
      </c>
      <c r="AH329" s="14">
        <f t="shared" si="424"/>
        <v>0</v>
      </c>
      <c r="AI329" s="14">
        <f t="shared" si="425"/>
        <v>0</v>
      </c>
      <c r="AJ329" s="14">
        <f t="shared" si="426"/>
        <v>0</v>
      </c>
      <c r="AK329" s="14">
        <f t="shared" si="427"/>
        <v>0</v>
      </c>
      <c r="AL329" s="14">
        <f t="shared" si="428"/>
        <v>0</v>
      </c>
      <c r="AN329" s="56">
        <f t="shared" si="429"/>
        <v>0</v>
      </c>
      <c r="AO329" s="14">
        <f>Szilv($AD$2,Eredmény!$H$3,AE329)</f>
        <v>0</v>
      </c>
      <c r="AP329" s="14">
        <f t="shared" si="430"/>
        <v>0</v>
      </c>
      <c r="AQ329" s="14">
        <f t="shared" si="431"/>
        <v>0</v>
      </c>
      <c r="AS329" s="14">
        <f>IF($AR$2=Alapadat!$P329,Alapadat!$Q329,0)</f>
        <v>0</v>
      </c>
      <c r="AT329" s="14">
        <f>IF($AR$2=Alapadat!$P329,Alapadat!$R329,0)</f>
        <v>0</v>
      </c>
      <c r="AU329" s="14">
        <f t="shared" si="432"/>
        <v>0</v>
      </c>
      <c r="AV329" s="14">
        <f t="shared" si="433"/>
        <v>0</v>
      </c>
      <c r="AW329" s="14">
        <f t="shared" si="434"/>
        <v>0</v>
      </c>
      <c r="AX329" s="14">
        <f t="shared" si="435"/>
        <v>0</v>
      </c>
      <c r="AY329" s="14">
        <f t="shared" si="436"/>
        <v>0</v>
      </c>
      <c r="AZ329" s="14">
        <f t="shared" si="437"/>
        <v>0</v>
      </c>
      <c r="BB329" s="56">
        <f t="shared" si="438"/>
        <v>0</v>
      </c>
      <c r="BC329" s="14">
        <f>Szilv($AR$2,Eredmény!$H$3,AS329)</f>
        <v>0</v>
      </c>
      <c r="BD329" s="14">
        <f t="shared" si="439"/>
        <v>0</v>
      </c>
      <c r="BE329" s="14">
        <f t="shared" si="440"/>
        <v>0</v>
      </c>
      <c r="BG329" s="14">
        <f>IF($BF$2=Alapadat!$P329,Alapadat!$Q329,0)</f>
        <v>0</v>
      </c>
      <c r="BH329" s="14">
        <f>IF($BF$2=Alapadat!$P329,Alapadat!$R329,0)</f>
        <v>0</v>
      </c>
      <c r="BI329" s="14">
        <f t="shared" si="441"/>
        <v>0</v>
      </c>
      <c r="BJ329" s="14">
        <f t="shared" si="442"/>
        <v>0</v>
      </c>
      <c r="BK329" s="14">
        <f t="shared" si="443"/>
        <v>0</v>
      </c>
      <c r="BL329" s="14">
        <f t="shared" si="444"/>
        <v>0</v>
      </c>
      <c r="BM329" s="14">
        <f t="shared" si="445"/>
        <v>0</v>
      </c>
      <c r="BN329" s="14">
        <f t="shared" si="446"/>
        <v>0</v>
      </c>
      <c r="BP329" s="56">
        <f t="shared" si="447"/>
        <v>0</v>
      </c>
      <c r="BQ329" s="14">
        <f>Szilv($BF$2,Eredmény!$H$3,BG329)</f>
        <v>0</v>
      </c>
      <c r="BR329" s="14">
        <f t="shared" si="448"/>
        <v>0</v>
      </c>
      <c r="BS329" s="14">
        <f t="shared" si="449"/>
        <v>0</v>
      </c>
      <c r="BV329" s="14">
        <f>IF($BU$2=Alapadat!$P329,Alapadat!$Q329,0)</f>
        <v>0</v>
      </c>
      <c r="BW329" s="14">
        <f>IF($BU$2=Alapadat!$P329,Alapadat!$R329,0)</f>
        <v>0</v>
      </c>
      <c r="BX329" s="14">
        <f t="shared" si="450"/>
        <v>0</v>
      </c>
      <c r="BY329" s="14">
        <f t="shared" si="451"/>
        <v>0</v>
      </c>
      <c r="BZ329" s="14">
        <f t="shared" si="452"/>
        <v>0</v>
      </c>
      <c r="CA329" s="14">
        <f t="shared" si="453"/>
        <v>0</v>
      </c>
      <c r="CB329" s="14">
        <f t="shared" si="454"/>
        <v>0</v>
      </c>
      <c r="CC329" s="14">
        <f t="shared" si="455"/>
        <v>0</v>
      </c>
      <c r="CE329" s="56">
        <f t="shared" si="456"/>
        <v>0</v>
      </c>
      <c r="CF329" s="14">
        <f>Szilv($BU$2,Eredmény!$H$3,BV329)</f>
        <v>0</v>
      </c>
      <c r="CG329" s="14">
        <f t="shared" si="457"/>
        <v>0</v>
      </c>
      <c r="CH329" s="14">
        <f t="shared" si="458"/>
        <v>0</v>
      </c>
      <c r="CK329" s="14">
        <f>IF($CJ$2=Alapadat!$P329,Alapadat!$Q329,0)</f>
        <v>0</v>
      </c>
      <c r="CL329" s="14">
        <f>IF($CJ$2=Alapadat!$P329,Alapadat!$R329,0)</f>
        <v>0</v>
      </c>
      <c r="CM329" s="14">
        <f t="shared" si="459"/>
        <v>0</v>
      </c>
      <c r="CN329" s="14">
        <f t="shared" si="460"/>
        <v>0</v>
      </c>
      <c r="CO329" s="14">
        <f t="shared" si="461"/>
        <v>0</v>
      </c>
      <c r="CP329" s="14">
        <f t="shared" si="462"/>
        <v>0</v>
      </c>
      <c r="CQ329" s="14">
        <f t="shared" si="463"/>
        <v>0</v>
      </c>
      <c r="CR329" s="14">
        <f t="shared" si="464"/>
        <v>0</v>
      </c>
      <c r="CT329" s="56">
        <f t="shared" si="465"/>
        <v>0</v>
      </c>
      <c r="CU329" s="14">
        <f>Szilv($CJ$2,Eredmény!$H$3,CK329)</f>
        <v>0</v>
      </c>
      <c r="CV329" s="14">
        <f t="shared" si="466"/>
        <v>0</v>
      </c>
      <c r="CW329" s="14">
        <f t="shared" si="467"/>
        <v>0</v>
      </c>
      <c r="CZ329" s="14">
        <f>IF($CY$2=Alapadat!$P329,Alapadat!$Q329,0)</f>
        <v>0</v>
      </c>
      <c r="DA329" s="14">
        <f>IF($CY$2=Alapadat!$P329,Alapadat!$R329,0)</f>
        <v>0</v>
      </c>
      <c r="DB329" s="14">
        <f t="shared" si="468"/>
        <v>0</v>
      </c>
      <c r="DC329" s="14">
        <f t="shared" si="469"/>
        <v>0</v>
      </c>
      <c r="DD329" s="14">
        <f t="shared" si="470"/>
        <v>0</v>
      </c>
      <c r="DE329" s="14">
        <f t="shared" si="471"/>
        <v>0</v>
      </c>
      <c r="DF329" s="14">
        <f t="shared" si="472"/>
        <v>0</v>
      </c>
      <c r="DG329" s="14">
        <f t="shared" si="473"/>
        <v>0</v>
      </c>
      <c r="DI329" s="56">
        <f t="shared" si="474"/>
        <v>0</v>
      </c>
      <c r="DJ329" s="14">
        <f>Szilv($CY$2,Eredmény!$H$3,CZ329)</f>
        <v>0</v>
      </c>
      <c r="DK329" s="14">
        <f t="shared" si="475"/>
        <v>0</v>
      </c>
      <c r="DL329" s="14">
        <f t="shared" si="476"/>
        <v>0</v>
      </c>
      <c r="DO329" s="14">
        <f>IF($DN$2=Alapadat!$P329,Alapadat!$Q329,0)</f>
        <v>0</v>
      </c>
      <c r="DP329" s="14">
        <f>IF($DN$2=Alapadat!$P329,Alapadat!$R329,0)</f>
        <v>0</v>
      </c>
      <c r="DQ329" s="14">
        <f t="shared" si="477"/>
        <v>0</v>
      </c>
      <c r="DR329" s="14">
        <f t="shared" si="478"/>
        <v>0</v>
      </c>
      <c r="DS329" s="14">
        <f t="shared" si="479"/>
        <v>0</v>
      </c>
      <c r="DT329" s="14">
        <f t="shared" si="480"/>
        <v>0</v>
      </c>
      <c r="DU329" s="14">
        <f t="shared" si="481"/>
        <v>0</v>
      </c>
      <c r="DV329" s="14">
        <f t="shared" si="482"/>
        <v>0</v>
      </c>
      <c r="DX329" s="56">
        <f t="shared" si="483"/>
        <v>0</v>
      </c>
      <c r="DY329" s="14">
        <f>Szilv($DN$2,Eredmény!$H$3,DO329)</f>
        <v>0</v>
      </c>
      <c r="DZ329" s="14">
        <f t="shared" si="484"/>
        <v>0</v>
      </c>
      <c r="EA329" s="14">
        <f t="shared" si="485"/>
        <v>0</v>
      </c>
    </row>
    <row r="330" spans="2:131">
      <c r="B330" s="14">
        <f>IF($A$2=Alapadat!$P330,Alapadat!$Q330,0)</f>
        <v>0</v>
      </c>
      <c r="C330" s="14">
        <f>IF($A$2=Alapadat!$P330,Alapadat!$R330,0)</f>
        <v>0</v>
      </c>
      <c r="D330" s="14">
        <f t="shared" si="406"/>
        <v>0</v>
      </c>
      <c r="E330" s="14">
        <f t="shared" si="407"/>
        <v>0</v>
      </c>
      <c r="F330" s="14">
        <f t="shared" si="408"/>
        <v>0</v>
      </c>
      <c r="G330" s="14">
        <f t="shared" si="409"/>
        <v>0</v>
      </c>
      <c r="H330" s="14">
        <f t="shared" si="410"/>
        <v>0</v>
      </c>
      <c r="I330" s="14">
        <f t="shared" si="411"/>
        <v>0</v>
      </c>
      <c r="L330" s="56">
        <f t="shared" si="412"/>
        <v>0</v>
      </c>
      <c r="M330" s="14">
        <f>Szilv($A$2,Eredmény!$H$3,B330)</f>
        <v>0</v>
      </c>
      <c r="N330" s="14">
        <f t="shared" si="413"/>
        <v>0</v>
      </c>
      <c r="O330" s="14">
        <f t="shared" si="414"/>
        <v>0</v>
      </c>
      <c r="Q330" s="14">
        <f>IF($P$2=Alapadat!$P330,Alapadat!$Q330,0)</f>
        <v>0</v>
      </c>
      <c r="R330" s="14">
        <f>IF($P$2=Alapadat!$P330,Alapadat!$R330,0)</f>
        <v>0</v>
      </c>
      <c r="S330" s="14">
        <f t="shared" si="415"/>
        <v>0</v>
      </c>
      <c r="T330" s="14">
        <f t="shared" si="416"/>
        <v>0</v>
      </c>
      <c r="U330" s="14">
        <f t="shared" si="417"/>
        <v>0</v>
      </c>
      <c r="V330" s="14">
        <f t="shared" si="418"/>
        <v>0</v>
      </c>
      <c r="W330" s="14">
        <f t="shared" si="419"/>
        <v>0</v>
      </c>
      <c r="X330" s="14">
        <f t="shared" si="420"/>
        <v>0</v>
      </c>
      <c r="Z330" s="56">
        <f t="shared" si="405"/>
        <v>0</v>
      </c>
      <c r="AA330" s="14">
        <f>Szilv($P$2,Eredmény!$H$3,Q330)</f>
        <v>0</v>
      </c>
      <c r="AB330" s="14">
        <f t="shared" si="421"/>
        <v>0</v>
      </c>
      <c r="AC330" s="14">
        <f t="shared" si="422"/>
        <v>0</v>
      </c>
      <c r="AE330" s="14">
        <f>IF($AD$2=Alapadat!$P330,Alapadat!$Q330,0)</f>
        <v>0</v>
      </c>
      <c r="AF330" s="14">
        <f>IF($AD$2=Alapadat!$P330,Alapadat!$R330,0)</f>
        <v>0</v>
      </c>
      <c r="AG330" s="14">
        <f t="shared" si="423"/>
        <v>0</v>
      </c>
      <c r="AH330" s="14">
        <f t="shared" si="424"/>
        <v>0</v>
      </c>
      <c r="AI330" s="14">
        <f t="shared" si="425"/>
        <v>0</v>
      </c>
      <c r="AJ330" s="14">
        <f t="shared" si="426"/>
        <v>0</v>
      </c>
      <c r="AK330" s="14">
        <f t="shared" si="427"/>
        <v>0</v>
      </c>
      <c r="AL330" s="14">
        <f t="shared" si="428"/>
        <v>0</v>
      </c>
      <c r="AN330" s="56">
        <f t="shared" si="429"/>
        <v>0</v>
      </c>
      <c r="AO330" s="14">
        <f>Szilv($AD$2,Eredmény!$H$3,AE330)</f>
        <v>0</v>
      </c>
      <c r="AP330" s="14">
        <f t="shared" si="430"/>
        <v>0</v>
      </c>
      <c r="AQ330" s="14">
        <f t="shared" si="431"/>
        <v>0</v>
      </c>
      <c r="AS330" s="14">
        <f>IF($AR$2=Alapadat!$P330,Alapadat!$Q330,0)</f>
        <v>0</v>
      </c>
      <c r="AT330" s="14">
        <f>IF($AR$2=Alapadat!$P330,Alapadat!$R330,0)</f>
        <v>0</v>
      </c>
      <c r="AU330" s="14">
        <f t="shared" si="432"/>
        <v>0</v>
      </c>
      <c r="AV330" s="14">
        <f t="shared" si="433"/>
        <v>0</v>
      </c>
      <c r="AW330" s="14">
        <f t="shared" si="434"/>
        <v>0</v>
      </c>
      <c r="AX330" s="14">
        <f t="shared" si="435"/>
        <v>0</v>
      </c>
      <c r="AY330" s="14">
        <f t="shared" si="436"/>
        <v>0</v>
      </c>
      <c r="AZ330" s="14">
        <f t="shared" si="437"/>
        <v>0</v>
      </c>
      <c r="BB330" s="56">
        <f t="shared" si="438"/>
        <v>0</v>
      </c>
      <c r="BC330" s="14">
        <f>Szilv($AR$2,Eredmény!$H$3,AS330)</f>
        <v>0</v>
      </c>
      <c r="BD330" s="14">
        <f t="shared" si="439"/>
        <v>0</v>
      </c>
      <c r="BE330" s="14">
        <f t="shared" si="440"/>
        <v>0</v>
      </c>
      <c r="BG330" s="14">
        <f>IF($BF$2=Alapadat!$P330,Alapadat!$Q330,0)</f>
        <v>0</v>
      </c>
      <c r="BH330" s="14">
        <f>IF($BF$2=Alapadat!$P330,Alapadat!$R330,0)</f>
        <v>0</v>
      </c>
      <c r="BI330" s="14">
        <f t="shared" si="441"/>
        <v>0</v>
      </c>
      <c r="BJ330" s="14">
        <f t="shared" si="442"/>
        <v>0</v>
      </c>
      <c r="BK330" s="14">
        <f t="shared" si="443"/>
        <v>0</v>
      </c>
      <c r="BL330" s="14">
        <f t="shared" si="444"/>
        <v>0</v>
      </c>
      <c r="BM330" s="14">
        <f t="shared" si="445"/>
        <v>0</v>
      </c>
      <c r="BN330" s="14">
        <f t="shared" si="446"/>
        <v>0</v>
      </c>
      <c r="BP330" s="56">
        <f t="shared" si="447"/>
        <v>0</v>
      </c>
      <c r="BQ330" s="14">
        <f>Szilv($BF$2,Eredmény!$H$3,BG330)</f>
        <v>0</v>
      </c>
      <c r="BR330" s="14">
        <f t="shared" si="448"/>
        <v>0</v>
      </c>
      <c r="BS330" s="14">
        <f t="shared" si="449"/>
        <v>0</v>
      </c>
      <c r="BV330" s="14">
        <f>IF($BU$2=Alapadat!$P330,Alapadat!$Q330,0)</f>
        <v>0</v>
      </c>
      <c r="BW330" s="14">
        <f>IF($BU$2=Alapadat!$P330,Alapadat!$R330,0)</f>
        <v>0</v>
      </c>
      <c r="BX330" s="14">
        <f t="shared" si="450"/>
        <v>0</v>
      </c>
      <c r="BY330" s="14">
        <f t="shared" si="451"/>
        <v>0</v>
      </c>
      <c r="BZ330" s="14">
        <f t="shared" si="452"/>
        <v>0</v>
      </c>
      <c r="CA330" s="14">
        <f t="shared" si="453"/>
        <v>0</v>
      </c>
      <c r="CB330" s="14">
        <f t="shared" si="454"/>
        <v>0</v>
      </c>
      <c r="CC330" s="14">
        <f t="shared" si="455"/>
        <v>0</v>
      </c>
      <c r="CE330" s="56">
        <f t="shared" si="456"/>
        <v>0</v>
      </c>
      <c r="CF330" s="14">
        <f>Szilv($BU$2,Eredmény!$H$3,BV330)</f>
        <v>0</v>
      </c>
      <c r="CG330" s="14">
        <f t="shared" si="457"/>
        <v>0</v>
      </c>
      <c r="CH330" s="14">
        <f t="shared" si="458"/>
        <v>0</v>
      </c>
      <c r="CK330" s="14">
        <f>IF($CJ$2=Alapadat!$P330,Alapadat!$Q330,0)</f>
        <v>0</v>
      </c>
      <c r="CL330" s="14">
        <f>IF($CJ$2=Alapadat!$P330,Alapadat!$R330,0)</f>
        <v>0</v>
      </c>
      <c r="CM330" s="14">
        <f t="shared" si="459"/>
        <v>0</v>
      </c>
      <c r="CN330" s="14">
        <f t="shared" si="460"/>
        <v>0</v>
      </c>
      <c r="CO330" s="14">
        <f t="shared" si="461"/>
        <v>0</v>
      </c>
      <c r="CP330" s="14">
        <f t="shared" si="462"/>
        <v>0</v>
      </c>
      <c r="CQ330" s="14">
        <f t="shared" si="463"/>
        <v>0</v>
      </c>
      <c r="CR330" s="14">
        <f t="shared" si="464"/>
        <v>0</v>
      </c>
      <c r="CT330" s="56">
        <f t="shared" si="465"/>
        <v>0</v>
      </c>
      <c r="CU330" s="14">
        <f>Szilv($CJ$2,Eredmény!$H$3,CK330)</f>
        <v>0</v>
      </c>
      <c r="CV330" s="14">
        <f t="shared" si="466"/>
        <v>0</v>
      </c>
      <c r="CW330" s="14">
        <f t="shared" si="467"/>
        <v>0</v>
      </c>
      <c r="CZ330" s="14">
        <f>IF($CY$2=Alapadat!$P330,Alapadat!$Q330,0)</f>
        <v>0</v>
      </c>
      <c r="DA330" s="14">
        <f>IF($CY$2=Alapadat!$P330,Alapadat!$R330,0)</f>
        <v>0</v>
      </c>
      <c r="DB330" s="14">
        <f t="shared" si="468"/>
        <v>0</v>
      </c>
      <c r="DC330" s="14">
        <f t="shared" si="469"/>
        <v>0</v>
      </c>
      <c r="DD330" s="14">
        <f t="shared" si="470"/>
        <v>0</v>
      </c>
      <c r="DE330" s="14">
        <f t="shared" si="471"/>
        <v>0</v>
      </c>
      <c r="DF330" s="14">
        <f t="shared" si="472"/>
        <v>0</v>
      </c>
      <c r="DG330" s="14">
        <f t="shared" si="473"/>
        <v>0</v>
      </c>
      <c r="DI330" s="56">
        <f t="shared" si="474"/>
        <v>0</v>
      </c>
      <c r="DJ330" s="14">
        <f>Szilv($CY$2,Eredmény!$H$3,CZ330)</f>
        <v>0</v>
      </c>
      <c r="DK330" s="14">
        <f t="shared" si="475"/>
        <v>0</v>
      </c>
      <c r="DL330" s="14">
        <f t="shared" si="476"/>
        <v>0</v>
      </c>
      <c r="DO330" s="14">
        <f>IF($DN$2=Alapadat!$P330,Alapadat!$Q330,0)</f>
        <v>0</v>
      </c>
      <c r="DP330" s="14">
        <f>IF($DN$2=Alapadat!$P330,Alapadat!$R330,0)</f>
        <v>0</v>
      </c>
      <c r="DQ330" s="14">
        <f t="shared" si="477"/>
        <v>0</v>
      </c>
      <c r="DR330" s="14">
        <f t="shared" si="478"/>
        <v>0</v>
      </c>
      <c r="DS330" s="14">
        <f t="shared" si="479"/>
        <v>0</v>
      </c>
      <c r="DT330" s="14">
        <f t="shared" si="480"/>
        <v>0</v>
      </c>
      <c r="DU330" s="14">
        <f t="shared" si="481"/>
        <v>0</v>
      </c>
      <c r="DV330" s="14">
        <f t="shared" si="482"/>
        <v>0</v>
      </c>
      <c r="DX330" s="56">
        <f t="shared" si="483"/>
        <v>0</v>
      </c>
      <c r="DY330" s="14">
        <f>Szilv($DN$2,Eredmény!$H$3,DO330)</f>
        <v>0</v>
      </c>
      <c r="DZ330" s="14">
        <f t="shared" si="484"/>
        <v>0</v>
      </c>
      <c r="EA330" s="14">
        <f t="shared" si="485"/>
        <v>0</v>
      </c>
    </row>
    <row r="331" spans="2:131">
      <c r="B331" s="14">
        <f>IF($A$2=Alapadat!$P331,Alapadat!$Q331,0)</f>
        <v>0</v>
      </c>
      <c r="C331" s="14">
        <f>IF($A$2=Alapadat!$P331,Alapadat!$R331,0)</f>
        <v>0</v>
      </c>
      <c r="D331" s="14">
        <f t="shared" si="406"/>
        <v>0</v>
      </c>
      <c r="E331" s="14">
        <f t="shared" si="407"/>
        <v>0</v>
      </c>
      <c r="F331" s="14">
        <f t="shared" si="408"/>
        <v>0</v>
      </c>
      <c r="G331" s="14">
        <f t="shared" si="409"/>
        <v>0</v>
      </c>
      <c r="H331" s="14">
        <f t="shared" si="410"/>
        <v>0</v>
      </c>
      <c r="I331" s="14">
        <f t="shared" si="411"/>
        <v>0</v>
      </c>
      <c r="L331" s="56">
        <f t="shared" si="412"/>
        <v>0</v>
      </c>
      <c r="M331" s="14">
        <f>Szilv($A$2,Eredmény!$H$3,B331)</f>
        <v>0</v>
      </c>
      <c r="N331" s="14">
        <f t="shared" si="413"/>
        <v>0</v>
      </c>
      <c r="O331" s="14">
        <f t="shared" si="414"/>
        <v>0</v>
      </c>
      <c r="Q331" s="14">
        <f>IF($P$2=Alapadat!$P331,Alapadat!$Q331,0)</f>
        <v>0</v>
      </c>
      <c r="R331" s="14">
        <f>IF($P$2=Alapadat!$P331,Alapadat!$R331,0)</f>
        <v>0</v>
      </c>
      <c r="S331" s="14">
        <f t="shared" si="415"/>
        <v>0</v>
      </c>
      <c r="T331" s="14">
        <f t="shared" si="416"/>
        <v>0</v>
      </c>
      <c r="U331" s="14">
        <f t="shared" si="417"/>
        <v>0</v>
      </c>
      <c r="V331" s="14">
        <f t="shared" si="418"/>
        <v>0</v>
      </c>
      <c r="W331" s="14">
        <f t="shared" si="419"/>
        <v>0</v>
      </c>
      <c r="X331" s="14">
        <f t="shared" si="420"/>
        <v>0</v>
      </c>
      <c r="Z331" s="56">
        <f t="shared" si="405"/>
        <v>0</v>
      </c>
      <c r="AA331" s="14">
        <f>Szilv($P$2,Eredmény!$H$3,Q331)</f>
        <v>0</v>
      </c>
      <c r="AB331" s="14">
        <f t="shared" si="421"/>
        <v>0</v>
      </c>
      <c r="AC331" s="14">
        <f t="shared" si="422"/>
        <v>0</v>
      </c>
      <c r="AE331" s="14">
        <f>IF($AD$2=Alapadat!$P331,Alapadat!$Q331,0)</f>
        <v>0</v>
      </c>
      <c r="AF331" s="14">
        <f>IF($AD$2=Alapadat!$P331,Alapadat!$R331,0)</f>
        <v>0</v>
      </c>
      <c r="AG331" s="14">
        <f t="shared" si="423"/>
        <v>0</v>
      </c>
      <c r="AH331" s="14">
        <f t="shared" si="424"/>
        <v>0</v>
      </c>
      <c r="AI331" s="14">
        <f t="shared" si="425"/>
        <v>0</v>
      </c>
      <c r="AJ331" s="14">
        <f t="shared" si="426"/>
        <v>0</v>
      </c>
      <c r="AK331" s="14">
        <f t="shared" si="427"/>
        <v>0</v>
      </c>
      <c r="AL331" s="14">
        <f t="shared" si="428"/>
        <v>0</v>
      </c>
      <c r="AN331" s="56">
        <f t="shared" si="429"/>
        <v>0</v>
      </c>
      <c r="AO331" s="14">
        <f>Szilv($AD$2,Eredmény!$H$3,AE331)</f>
        <v>0</v>
      </c>
      <c r="AP331" s="14">
        <f t="shared" si="430"/>
        <v>0</v>
      </c>
      <c r="AQ331" s="14">
        <f t="shared" si="431"/>
        <v>0</v>
      </c>
      <c r="AS331" s="14">
        <f>IF($AR$2=Alapadat!$P331,Alapadat!$Q331,0)</f>
        <v>0</v>
      </c>
      <c r="AT331" s="14">
        <f>IF($AR$2=Alapadat!$P331,Alapadat!$R331,0)</f>
        <v>0</v>
      </c>
      <c r="AU331" s="14">
        <f t="shared" si="432"/>
        <v>0</v>
      </c>
      <c r="AV331" s="14">
        <f t="shared" si="433"/>
        <v>0</v>
      </c>
      <c r="AW331" s="14">
        <f t="shared" si="434"/>
        <v>0</v>
      </c>
      <c r="AX331" s="14">
        <f t="shared" si="435"/>
        <v>0</v>
      </c>
      <c r="AY331" s="14">
        <f t="shared" si="436"/>
        <v>0</v>
      </c>
      <c r="AZ331" s="14">
        <f t="shared" si="437"/>
        <v>0</v>
      </c>
      <c r="BB331" s="56">
        <f t="shared" si="438"/>
        <v>0</v>
      </c>
      <c r="BC331" s="14">
        <f>Szilv($AR$2,Eredmény!$H$3,AS331)</f>
        <v>0</v>
      </c>
      <c r="BD331" s="14">
        <f t="shared" si="439"/>
        <v>0</v>
      </c>
      <c r="BE331" s="14">
        <f t="shared" si="440"/>
        <v>0</v>
      </c>
      <c r="BG331" s="14">
        <f>IF($BF$2=Alapadat!$P331,Alapadat!$Q331,0)</f>
        <v>0</v>
      </c>
      <c r="BH331" s="14">
        <f>IF($BF$2=Alapadat!$P331,Alapadat!$R331,0)</f>
        <v>0</v>
      </c>
      <c r="BI331" s="14">
        <f t="shared" si="441"/>
        <v>0</v>
      </c>
      <c r="BJ331" s="14">
        <f t="shared" si="442"/>
        <v>0</v>
      </c>
      <c r="BK331" s="14">
        <f t="shared" si="443"/>
        <v>0</v>
      </c>
      <c r="BL331" s="14">
        <f t="shared" si="444"/>
        <v>0</v>
      </c>
      <c r="BM331" s="14">
        <f t="shared" si="445"/>
        <v>0</v>
      </c>
      <c r="BN331" s="14">
        <f t="shared" si="446"/>
        <v>0</v>
      </c>
      <c r="BP331" s="56">
        <f t="shared" si="447"/>
        <v>0</v>
      </c>
      <c r="BQ331" s="14">
        <f>Szilv($BF$2,Eredmény!$H$3,BG331)</f>
        <v>0</v>
      </c>
      <c r="BR331" s="14">
        <f t="shared" si="448"/>
        <v>0</v>
      </c>
      <c r="BS331" s="14">
        <f t="shared" si="449"/>
        <v>0</v>
      </c>
      <c r="BV331" s="14">
        <f>IF($BU$2=Alapadat!$P331,Alapadat!$Q331,0)</f>
        <v>0</v>
      </c>
      <c r="BW331" s="14">
        <f>IF($BU$2=Alapadat!$P331,Alapadat!$R331,0)</f>
        <v>0</v>
      </c>
      <c r="BX331" s="14">
        <f t="shared" si="450"/>
        <v>0</v>
      </c>
      <c r="BY331" s="14">
        <f t="shared" si="451"/>
        <v>0</v>
      </c>
      <c r="BZ331" s="14">
        <f t="shared" si="452"/>
        <v>0</v>
      </c>
      <c r="CA331" s="14">
        <f t="shared" si="453"/>
        <v>0</v>
      </c>
      <c r="CB331" s="14">
        <f t="shared" si="454"/>
        <v>0</v>
      </c>
      <c r="CC331" s="14">
        <f t="shared" si="455"/>
        <v>0</v>
      </c>
      <c r="CE331" s="56">
        <f t="shared" si="456"/>
        <v>0</v>
      </c>
      <c r="CF331" s="14">
        <f>Szilv($BU$2,Eredmény!$H$3,BV331)</f>
        <v>0</v>
      </c>
      <c r="CG331" s="14">
        <f t="shared" si="457"/>
        <v>0</v>
      </c>
      <c r="CH331" s="14">
        <f t="shared" si="458"/>
        <v>0</v>
      </c>
      <c r="CK331" s="14">
        <f>IF($CJ$2=Alapadat!$P331,Alapadat!$Q331,0)</f>
        <v>0</v>
      </c>
      <c r="CL331" s="14">
        <f>IF($CJ$2=Alapadat!$P331,Alapadat!$R331,0)</f>
        <v>0</v>
      </c>
      <c r="CM331" s="14">
        <f t="shared" si="459"/>
        <v>0</v>
      </c>
      <c r="CN331" s="14">
        <f t="shared" si="460"/>
        <v>0</v>
      </c>
      <c r="CO331" s="14">
        <f t="shared" si="461"/>
        <v>0</v>
      </c>
      <c r="CP331" s="14">
        <f t="shared" si="462"/>
        <v>0</v>
      </c>
      <c r="CQ331" s="14">
        <f t="shared" si="463"/>
        <v>0</v>
      </c>
      <c r="CR331" s="14">
        <f t="shared" si="464"/>
        <v>0</v>
      </c>
      <c r="CT331" s="56">
        <f t="shared" si="465"/>
        <v>0</v>
      </c>
      <c r="CU331" s="14">
        <f>Szilv($CJ$2,Eredmény!$H$3,CK331)</f>
        <v>0</v>
      </c>
      <c r="CV331" s="14">
        <f t="shared" si="466"/>
        <v>0</v>
      </c>
      <c r="CW331" s="14">
        <f t="shared" si="467"/>
        <v>0</v>
      </c>
      <c r="CZ331" s="14">
        <f>IF($CY$2=Alapadat!$P331,Alapadat!$Q331,0)</f>
        <v>0</v>
      </c>
      <c r="DA331" s="14">
        <f>IF($CY$2=Alapadat!$P331,Alapadat!$R331,0)</f>
        <v>0</v>
      </c>
      <c r="DB331" s="14">
        <f t="shared" si="468"/>
        <v>0</v>
      </c>
      <c r="DC331" s="14">
        <f t="shared" si="469"/>
        <v>0</v>
      </c>
      <c r="DD331" s="14">
        <f t="shared" si="470"/>
        <v>0</v>
      </c>
      <c r="DE331" s="14">
        <f t="shared" si="471"/>
        <v>0</v>
      </c>
      <c r="DF331" s="14">
        <f t="shared" si="472"/>
        <v>0</v>
      </c>
      <c r="DG331" s="14">
        <f t="shared" si="473"/>
        <v>0</v>
      </c>
      <c r="DI331" s="56">
        <f t="shared" si="474"/>
        <v>0</v>
      </c>
      <c r="DJ331" s="14">
        <f>Szilv($CY$2,Eredmény!$H$3,CZ331)</f>
        <v>0</v>
      </c>
      <c r="DK331" s="14">
        <f t="shared" si="475"/>
        <v>0</v>
      </c>
      <c r="DL331" s="14">
        <f t="shared" si="476"/>
        <v>0</v>
      </c>
      <c r="DO331" s="14">
        <f>IF($DN$2=Alapadat!$P331,Alapadat!$Q331,0)</f>
        <v>0</v>
      </c>
      <c r="DP331" s="14">
        <f>IF($DN$2=Alapadat!$P331,Alapadat!$R331,0)</f>
        <v>0</v>
      </c>
      <c r="DQ331" s="14">
        <f t="shared" si="477"/>
        <v>0</v>
      </c>
      <c r="DR331" s="14">
        <f t="shared" si="478"/>
        <v>0</v>
      </c>
      <c r="DS331" s="14">
        <f t="shared" si="479"/>
        <v>0</v>
      </c>
      <c r="DT331" s="14">
        <f t="shared" si="480"/>
        <v>0</v>
      </c>
      <c r="DU331" s="14">
        <f t="shared" si="481"/>
        <v>0</v>
      </c>
      <c r="DV331" s="14">
        <f t="shared" si="482"/>
        <v>0</v>
      </c>
      <c r="DX331" s="56">
        <f t="shared" si="483"/>
        <v>0</v>
      </c>
      <c r="DY331" s="14">
        <f>Szilv($DN$2,Eredmény!$H$3,DO331)</f>
        <v>0</v>
      </c>
      <c r="DZ331" s="14">
        <f t="shared" si="484"/>
        <v>0</v>
      </c>
      <c r="EA331" s="14">
        <f t="shared" si="485"/>
        <v>0</v>
      </c>
    </row>
    <row r="332" spans="2:131">
      <c r="B332" s="14">
        <f>IF($A$2=Alapadat!$P332,Alapadat!$Q332,0)</f>
        <v>0</v>
      </c>
      <c r="C332" s="14">
        <f>IF($A$2=Alapadat!$P332,Alapadat!$R332,0)</f>
        <v>0</v>
      </c>
      <c r="D332" s="14">
        <f t="shared" si="406"/>
        <v>0</v>
      </c>
      <c r="E332" s="14">
        <f t="shared" si="407"/>
        <v>0</v>
      </c>
      <c r="F332" s="14">
        <f t="shared" si="408"/>
        <v>0</v>
      </c>
      <c r="G332" s="14">
        <f t="shared" si="409"/>
        <v>0</v>
      </c>
      <c r="H332" s="14">
        <f t="shared" si="410"/>
        <v>0</v>
      </c>
      <c r="I332" s="14">
        <f t="shared" si="411"/>
        <v>0</v>
      </c>
      <c r="L332" s="56">
        <f t="shared" si="412"/>
        <v>0</v>
      </c>
      <c r="M332" s="14">
        <f>Szilv($A$2,Eredmény!$H$3,B332)</f>
        <v>0</v>
      </c>
      <c r="N332" s="14">
        <f t="shared" si="413"/>
        <v>0</v>
      </c>
      <c r="O332" s="14">
        <f t="shared" si="414"/>
        <v>0</v>
      </c>
      <c r="Q332" s="14">
        <f>IF($P$2=Alapadat!$P332,Alapadat!$Q332,0)</f>
        <v>0</v>
      </c>
      <c r="R332" s="14">
        <f>IF($P$2=Alapadat!$P332,Alapadat!$R332,0)</f>
        <v>0</v>
      </c>
      <c r="S332" s="14">
        <f t="shared" si="415"/>
        <v>0</v>
      </c>
      <c r="T332" s="14">
        <f t="shared" si="416"/>
        <v>0</v>
      </c>
      <c r="U332" s="14">
        <f t="shared" si="417"/>
        <v>0</v>
      </c>
      <c r="V332" s="14">
        <f t="shared" si="418"/>
        <v>0</v>
      </c>
      <c r="W332" s="14">
        <f t="shared" si="419"/>
        <v>0</v>
      </c>
      <c r="X332" s="14">
        <f t="shared" si="420"/>
        <v>0</v>
      </c>
      <c r="Z332" s="56">
        <f t="shared" ref="Z332:Z395" si="486">(Q332/200)^2*PI()</f>
        <v>0</v>
      </c>
      <c r="AA332" s="14">
        <f>Szilv($P$2,Eredmény!$H$3,Q332)</f>
        <v>0</v>
      </c>
      <c r="AB332" s="14">
        <f t="shared" si="421"/>
        <v>0</v>
      </c>
      <c r="AC332" s="14">
        <f t="shared" si="422"/>
        <v>0</v>
      </c>
      <c r="AE332" s="14">
        <f>IF($AD$2=Alapadat!$P332,Alapadat!$Q332,0)</f>
        <v>0</v>
      </c>
      <c r="AF332" s="14">
        <f>IF($AD$2=Alapadat!$P332,Alapadat!$R332,0)</f>
        <v>0</v>
      </c>
      <c r="AG332" s="14">
        <f t="shared" si="423"/>
        <v>0</v>
      </c>
      <c r="AH332" s="14">
        <f t="shared" si="424"/>
        <v>0</v>
      </c>
      <c r="AI332" s="14">
        <f t="shared" si="425"/>
        <v>0</v>
      </c>
      <c r="AJ332" s="14">
        <f t="shared" si="426"/>
        <v>0</v>
      </c>
      <c r="AK332" s="14">
        <f t="shared" si="427"/>
        <v>0</v>
      </c>
      <c r="AL332" s="14">
        <f t="shared" si="428"/>
        <v>0</v>
      </c>
      <c r="AN332" s="56">
        <f t="shared" si="429"/>
        <v>0</v>
      </c>
      <c r="AO332" s="14">
        <f>Szilv($AD$2,Eredmény!$H$3,AE332)</f>
        <v>0</v>
      </c>
      <c r="AP332" s="14">
        <f t="shared" si="430"/>
        <v>0</v>
      </c>
      <c r="AQ332" s="14">
        <f t="shared" si="431"/>
        <v>0</v>
      </c>
      <c r="AS332" s="14">
        <f>IF($AR$2=Alapadat!$P332,Alapadat!$Q332,0)</f>
        <v>0</v>
      </c>
      <c r="AT332" s="14">
        <f>IF($AR$2=Alapadat!$P332,Alapadat!$R332,0)</f>
        <v>0</v>
      </c>
      <c r="AU332" s="14">
        <f t="shared" si="432"/>
        <v>0</v>
      </c>
      <c r="AV332" s="14">
        <f t="shared" si="433"/>
        <v>0</v>
      </c>
      <c r="AW332" s="14">
        <f t="shared" si="434"/>
        <v>0</v>
      </c>
      <c r="AX332" s="14">
        <f t="shared" si="435"/>
        <v>0</v>
      </c>
      <c r="AY332" s="14">
        <f t="shared" si="436"/>
        <v>0</v>
      </c>
      <c r="AZ332" s="14">
        <f t="shared" si="437"/>
        <v>0</v>
      </c>
      <c r="BB332" s="56">
        <f t="shared" si="438"/>
        <v>0</v>
      </c>
      <c r="BC332" s="14">
        <f>Szilv($AR$2,Eredmény!$H$3,AS332)</f>
        <v>0</v>
      </c>
      <c r="BD332" s="14">
        <f t="shared" si="439"/>
        <v>0</v>
      </c>
      <c r="BE332" s="14">
        <f t="shared" si="440"/>
        <v>0</v>
      </c>
      <c r="BG332" s="14">
        <f>IF($BF$2=Alapadat!$P332,Alapadat!$Q332,0)</f>
        <v>0</v>
      </c>
      <c r="BH332" s="14">
        <f>IF($BF$2=Alapadat!$P332,Alapadat!$R332,0)</f>
        <v>0</v>
      </c>
      <c r="BI332" s="14">
        <f t="shared" si="441"/>
        <v>0</v>
      </c>
      <c r="BJ332" s="14">
        <f t="shared" si="442"/>
        <v>0</v>
      </c>
      <c r="BK332" s="14">
        <f t="shared" si="443"/>
        <v>0</v>
      </c>
      <c r="BL332" s="14">
        <f t="shared" si="444"/>
        <v>0</v>
      </c>
      <c r="BM332" s="14">
        <f t="shared" si="445"/>
        <v>0</v>
      </c>
      <c r="BN332" s="14">
        <f t="shared" si="446"/>
        <v>0</v>
      </c>
      <c r="BP332" s="56">
        <f t="shared" si="447"/>
        <v>0</v>
      </c>
      <c r="BQ332" s="14">
        <f>Szilv($BF$2,Eredmény!$H$3,BG332)</f>
        <v>0</v>
      </c>
      <c r="BR332" s="14">
        <f t="shared" si="448"/>
        <v>0</v>
      </c>
      <c r="BS332" s="14">
        <f t="shared" si="449"/>
        <v>0</v>
      </c>
      <c r="BV332" s="14">
        <f>IF($BU$2=Alapadat!$P332,Alapadat!$Q332,0)</f>
        <v>0</v>
      </c>
      <c r="BW332" s="14">
        <f>IF($BU$2=Alapadat!$P332,Alapadat!$R332,0)</f>
        <v>0</v>
      </c>
      <c r="BX332" s="14">
        <f t="shared" si="450"/>
        <v>0</v>
      </c>
      <c r="BY332" s="14">
        <f t="shared" si="451"/>
        <v>0</v>
      </c>
      <c r="BZ332" s="14">
        <f t="shared" si="452"/>
        <v>0</v>
      </c>
      <c r="CA332" s="14">
        <f t="shared" si="453"/>
        <v>0</v>
      </c>
      <c r="CB332" s="14">
        <f t="shared" si="454"/>
        <v>0</v>
      </c>
      <c r="CC332" s="14">
        <f t="shared" si="455"/>
        <v>0</v>
      </c>
      <c r="CE332" s="56">
        <f t="shared" si="456"/>
        <v>0</v>
      </c>
      <c r="CF332" s="14">
        <f>Szilv($BU$2,Eredmény!$H$3,BV332)</f>
        <v>0</v>
      </c>
      <c r="CG332" s="14">
        <f t="shared" si="457"/>
        <v>0</v>
      </c>
      <c r="CH332" s="14">
        <f t="shared" si="458"/>
        <v>0</v>
      </c>
      <c r="CK332" s="14">
        <f>IF($CJ$2=Alapadat!$P332,Alapadat!$Q332,0)</f>
        <v>0</v>
      </c>
      <c r="CL332" s="14">
        <f>IF($CJ$2=Alapadat!$P332,Alapadat!$R332,0)</f>
        <v>0</v>
      </c>
      <c r="CM332" s="14">
        <f t="shared" si="459"/>
        <v>0</v>
      </c>
      <c r="CN332" s="14">
        <f t="shared" si="460"/>
        <v>0</v>
      </c>
      <c r="CO332" s="14">
        <f t="shared" si="461"/>
        <v>0</v>
      </c>
      <c r="CP332" s="14">
        <f t="shared" si="462"/>
        <v>0</v>
      </c>
      <c r="CQ332" s="14">
        <f t="shared" si="463"/>
        <v>0</v>
      </c>
      <c r="CR332" s="14">
        <f t="shared" si="464"/>
        <v>0</v>
      </c>
      <c r="CT332" s="56">
        <f t="shared" si="465"/>
        <v>0</v>
      </c>
      <c r="CU332" s="14">
        <f>Szilv($CJ$2,Eredmény!$H$3,CK332)</f>
        <v>0</v>
      </c>
      <c r="CV332" s="14">
        <f t="shared" si="466"/>
        <v>0</v>
      </c>
      <c r="CW332" s="14">
        <f t="shared" si="467"/>
        <v>0</v>
      </c>
      <c r="CZ332" s="14">
        <f>IF($CY$2=Alapadat!$P332,Alapadat!$Q332,0)</f>
        <v>0</v>
      </c>
      <c r="DA332" s="14">
        <f>IF($CY$2=Alapadat!$P332,Alapadat!$R332,0)</f>
        <v>0</v>
      </c>
      <c r="DB332" s="14">
        <f t="shared" si="468"/>
        <v>0</v>
      </c>
      <c r="DC332" s="14">
        <f t="shared" si="469"/>
        <v>0</v>
      </c>
      <c r="DD332" s="14">
        <f t="shared" si="470"/>
        <v>0</v>
      </c>
      <c r="DE332" s="14">
        <f t="shared" si="471"/>
        <v>0</v>
      </c>
      <c r="DF332" s="14">
        <f t="shared" si="472"/>
        <v>0</v>
      </c>
      <c r="DG332" s="14">
        <f t="shared" si="473"/>
        <v>0</v>
      </c>
      <c r="DI332" s="56">
        <f t="shared" si="474"/>
        <v>0</v>
      </c>
      <c r="DJ332" s="14">
        <f>Szilv($CY$2,Eredmény!$H$3,CZ332)</f>
        <v>0</v>
      </c>
      <c r="DK332" s="14">
        <f t="shared" si="475"/>
        <v>0</v>
      </c>
      <c r="DL332" s="14">
        <f t="shared" si="476"/>
        <v>0</v>
      </c>
      <c r="DO332" s="14">
        <f>IF($DN$2=Alapadat!$P332,Alapadat!$Q332,0)</f>
        <v>0</v>
      </c>
      <c r="DP332" s="14">
        <f>IF($DN$2=Alapadat!$P332,Alapadat!$R332,0)</f>
        <v>0</v>
      </c>
      <c r="DQ332" s="14">
        <f t="shared" si="477"/>
        <v>0</v>
      </c>
      <c r="DR332" s="14">
        <f t="shared" si="478"/>
        <v>0</v>
      </c>
      <c r="DS332" s="14">
        <f t="shared" si="479"/>
        <v>0</v>
      </c>
      <c r="DT332" s="14">
        <f t="shared" si="480"/>
        <v>0</v>
      </c>
      <c r="DU332" s="14">
        <f t="shared" si="481"/>
        <v>0</v>
      </c>
      <c r="DV332" s="14">
        <f t="shared" si="482"/>
        <v>0</v>
      </c>
      <c r="DX332" s="56">
        <f t="shared" si="483"/>
        <v>0</v>
      </c>
      <c r="DY332" s="14">
        <f>Szilv($DN$2,Eredmény!$H$3,DO332)</f>
        <v>0</v>
      </c>
      <c r="DZ332" s="14">
        <f t="shared" si="484"/>
        <v>0</v>
      </c>
      <c r="EA332" s="14">
        <f t="shared" si="485"/>
        <v>0</v>
      </c>
    </row>
    <row r="333" spans="2:131">
      <c r="B333" s="14">
        <f>IF($A$2=Alapadat!$P333,Alapadat!$Q333,0)</f>
        <v>0</v>
      </c>
      <c r="C333" s="14">
        <f>IF($A$2=Alapadat!$P333,Alapadat!$R333,0)</f>
        <v>0</v>
      </c>
      <c r="D333" s="14">
        <f t="shared" si="406"/>
        <v>0</v>
      </c>
      <c r="E333" s="14">
        <f t="shared" si="407"/>
        <v>0</v>
      </c>
      <c r="F333" s="14">
        <f t="shared" si="408"/>
        <v>0</v>
      </c>
      <c r="G333" s="14">
        <f t="shared" si="409"/>
        <v>0</v>
      </c>
      <c r="H333" s="14">
        <f t="shared" si="410"/>
        <v>0</v>
      </c>
      <c r="I333" s="14">
        <f t="shared" si="411"/>
        <v>0</v>
      </c>
      <c r="L333" s="56">
        <f t="shared" si="412"/>
        <v>0</v>
      </c>
      <c r="M333" s="14">
        <f>Szilv($A$2,Eredmény!$H$3,B333)</f>
        <v>0</v>
      </c>
      <c r="N333" s="14">
        <f t="shared" si="413"/>
        <v>0</v>
      </c>
      <c r="O333" s="14">
        <f t="shared" si="414"/>
        <v>0</v>
      </c>
      <c r="Q333" s="14">
        <f>IF($P$2=Alapadat!$P333,Alapadat!$Q333,0)</f>
        <v>0</v>
      </c>
      <c r="R333" s="14">
        <f>IF($P$2=Alapadat!$P333,Alapadat!$R333,0)</f>
        <v>0</v>
      </c>
      <c r="S333" s="14">
        <f t="shared" si="415"/>
        <v>0</v>
      </c>
      <c r="T333" s="14">
        <f t="shared" si="416"/>
        <v>0</v>
      </c>
      <c r="U333" s="14">
        <f t="shared" si="417"/>
        <v>0</v>
      </c>
      <c r="V333" s="14">
        <f t="shared" si="418"/>
        <v>0</v>
      </c>
      <c r="W333" s="14">
        <f t="shared" si="419"/>
        <v>0</v>
      </c>
      <c r="X333" s="14">
        <f t="shared" si="420"/>
        <v>0</v>
      </c>
      <c r="Z333" s="56">
        <f t="shared" si="486"/>
        <v>0</v>
      </c>
      <c r="AA333" s="14">
        <f>Szilv($P$2,Eredmény!$H$3,Q333)</f>
        <v>0</v>
      </c>
      <c r="AB333" s="14">
        <f t="shared" si="421"/>
        <v>0</v>
      </c>
      <c r="AC333" s="14">
        <f t="shared" si="422"/>
        <v>0</v>
      </c>
      <c r="AE333" s="14">
        <f>IF($AD$2=Alapadat!$P333,Alapadat!$Q333,0)</f>
        <v>0</v>
      </c>
      <c r="AF333" s="14">
        <f>IF($AD$2=Alapadat!$P333,Alapadat!$R333,0)</f>
        <v>0</v>
      </c>
      <c r="AG333" s="14">
        <f t="shared" si="423"/>
        <v>0</v>
      </c>
      <c r="AH333" s="14">
        <f t="shared" si="424"/>
        <v>0</v>
      </c>
      <c r="AI333" s="14">
        <f t="shared" si="425"/>
        <v>0</v>
      </c>
      <c r="AJ333" s="14">
        <f t="shared" si="426"/>
        <v>0</v>
      </c>
      <c r="AK333" s="14">
        <f t="shared" si="427"/>
        <v>0</v>
      </c>
      <c r="AL333" s="14">
        <f t="shared" si="428"/>
        <v>0</v>
      </c>
      <c r="AN333" s="56">
        <f t="shared" si="429"/>
        <v>0</v>
      </c>
      <c r="AO333" s="14">
        <f>Szilv($AD$2,Eredmény!$H$3,AE333)</f>
        <v>0</v>
      </c>
      <c r="AP333" s="14">
        <f t="shared" si="430"/>
        <v>0</v>
      </c>
      <c r="AQ333" s="14">
        <f t="shared" si="431"/>
        <v>0</v>
      </c>
      <c r="AS333" s="14">
        <f>IF($AR$2=Alapadat!$P333,Alapadat!$Q333,0)</f>
        <v>0</v>
      </c>
      <c r="AT333" s="14">
        <f>IF($AR$2=Alapadat!$P333,Alapadat!$R333,0)</f>
        <v>0</v>
      </c>
      <c r="AU333" s="14">
        <f t="shared" si="432"/>
        <v>0</v>
      </c>
      <c r="AV333" s="14">
        <f t="shared" si="433"/>
        <v>0</v>
      </c>
      <c r="AW333" s="14">
        <f t="shared" si="434"/>
        <v>0</v>
      </c>
      <c r="AX333" s="14">
        <f t="shared" si="435"/>
        <v>0</v>
      </c>
      <c r="AY333" s="14">
        <f t="shared" si="436"/>
        <v>0</v>
      </c>
      <c r="AZ333" s="14">
        <f t="shared" si="437"/>
        <v>0</v>
      </c>
      <c r="BB333" s="56">
        <f t="shared" si="438"/>
        <v>0</v>
      </c>
      <c r="BC333" s="14">
        <f>Szilv($AR$2,Eredmény!$H$3,AS333)</f>
        <v>0</v>
      </c>
      <c r="BD333" s="14">
        <f t="shared" si="439"/>
        <v>0</v>
      </c>
      <c r="BE333" s="14">
        <f t="shared" si="440"/>
        <v>0</v>
      </c>
      <c r="BG333" s="14">
        <f>IF($BF$2=Alapadat!$P333,Alapadat!$Q333,0)</f>
        <v>0</v>
      </c>
      <c r="BH333" s="14">
        <f>IF($BF$2=Alapadat!$P333,Alapadat!$R333,0)</f>
        <v>0</v>
      </c>
      <c r="BI333" s="14">
        <f t="shared" si="441"/>
        <v>0</v>
      </c>
      <c r="BJ333" s="14">
        <f t="shared" si="442"/>
        <v>0</v>
      </c>
      <c r="BK333" s="14">
        <f t="shared" si="443"/>
        <v>0</v>
      </c>
      <c r="BL333" s="14">
        <f t="shared" si="444"/>
        <v>0</v>
      </c>
      <c r="BM333" s="14">
        <f t="shared" si="445"/>
        <v>0</v>
      </c>
      <c r="BN333" s="14">
        <f t="shared" si="446"/>
        <v>0</v>
      </c>
      <c r="BP333" s="56">
        <f t="shared" si="447"/>
        <v>0</v>
      </c>
      <c r="BQ333" s="14">
        <f>Szilv($BF$2,Eredmény!$H$3,BG333)</f>
        <v>0</v>
      </c>
      <c r="BR333" s="14">
        <f t="shared" si="448"/>
        <v>0</v>
      </c>
      <c r="BS333" s="14">
        <f t="shared" si="449"/>
        <v>0</v>
      </c>
      <c r="BV333" s="14">
        <f>IF($BU$2=Alapadat!$P333,Alapadat!$Q333,0)</f>
        <v>0</v>
      </c>
      <c r="BW333" s="14">
        <f>IF($BU$2=Alapadat!$P333,Alapadat!$R333,0)</f>
        <v>0</v>
      </c>
      <c r="BX333" s="14">
        <f t="shared" si="450"/>
        <v>0</v>
      </c>
      <c r="BY333" s="14">
        <f t="shared" si="451"/>
        <v>0</v>
      </c>
      <c r="BZ333" s="14">
        <f t="shared" si="452"/>
        <v>0</v>
      </c>
      <c r="CA333" s="14">
        <f t="shared" si="453"/>
        <v>0</v>
      </c>
      <c r="CB333" s="14">
        <f t="shared" si="454"/>
        <v>0</v>
      </c>
      <c r="CC333" s="14">
        <f t="shared" si="455"/>
        <v>0</v>
      </c>
      <c r="CE333" s="56">
        <f t="shared" si="456"/>
        <v>0</v>
      </c>
      <c r="CF333" s="14">
        <f>Szilv($BU$2,Eredmény!$H$3,BV333)</f>
        <v>0</v>
      </c>
      <c r="CG333" s="14">
        <f t="shared" si="457"/>
        <v>0</v>
      </c>
      <c r="CH333" s="14">
        <f t="shared" si="458"/>
        <v>0</v>
      </c>
      <c r="CK333" s="14">
        <f>IF($CJ$2=Alapadat!$P333,Alapadat!$Q333,0)</f>
        <v>0</v>
      </c>
      <c r="CL333" s="14">
        <f>IF($CJ$2=Alapadat!$P333,Alapadat!$R333,0)</f>
        <v>0</v>
      </c>
      <c r="CM333" s="14">
        <f t="shared" si="459"/>
        <v>0</v>
      </c>
      <c r="CN333" s="14">
        <f t="shared" si="460"/>
        <v>0</v>
      </c>
      <c r="CO333" s="14">
        <f t="shared" si="461"/>
        <v>0</v>
      </c>
      <c r="CP333" s="14">
        <f t="shared" si="462"/>
        <v>0</v>
      </c>
      <c r="CQ333" s="14">
        <f t="shared" si="463"/>
        <v>0</v>
      </c>
      <c r="CR333" s="14">
        <f t="shared" si="464"/>
        <v>0</v>
      </c>
      <c r="CT333" s="56">
        <f t="shared" si="465"/>
        <v>0</v>
      </c>
      <c r="CU333" s="14">
        <f>Szilv($CJ$2,Eredmény!$H$3,CK333)</f>
        <v>0</v>
      </c>
      <c r="CV333" s="14">
        <f t="shared" si="466"/>
        <v>0</v>
      </c>
      <c r="CW333" s="14">
        <f t="shared" si="467"/>
        <v>0</v>
      </c>
      <c r="CZ333" s="14">
        <f>IF($CY$2=Alapadat!$P333,Alapadat!$Q333,0)</f>
        <v>0</v>
      </c>
      <c r="DA333" s="14">
        <f>IF($CY$2=Alapadat!$P333,Alapadat!$R333,0)</f>
        <v>0</v>
      </c>
      <c r="DB333" s="14">
        <f t="shared" si="468"/>
        <v>0</v>
      </c>
      <c r="DC333" s="14">
        <f t="shared" si="469"/>
        <v>0</v>
      </c>
      <c r="DD333" s="14">
        <f t="shared" si="470"/>
        <v>0</v>
      </c>
      <c r="DE333" s="14">
        <f t="shared" si="471"/>
        <v>0</v>
      </c>
      <c r="DF333" s="14">
        <f t="shared" si="472"/>
        <v>0</v>
      </c>
      <c r="DG333" s="14">
        <f t="shared" si="473"/>
        <v>0</v>
      </c>
      <c r="DI333" s="56">
        <f t="shared" si="474"/>
        <v>0</v>
      </c>
      <c r="DJ333" s="14">
        <f>Szilv($CY$2,Eredmény!$H$3,CZ333)</f>
        <v>0</v>
      </c>
      <c r="DK333" s="14">
        <f t="shared" si="475"/>
        <v>0</v>
      </c>
      <c r="DL333" s="14">
        <f t="shared" si="476"/>
        <v>0</v>
      </c>
      <c r="DO333" s="14">
        <f>IF($DN$2=Alapadat!$P333,Alapadat!$Q333,0)</f>
        <v>0</v>
      </c>
      <c r="DP333" s="14">
        <f>IF($DN$2=Alapadat!$P333,Alapadat!$R333,0)</f>
        <v>0</v>
      </c>
      <c r="DQ333" s="14">
        <f t="shared" si="477"/>
        <v>0</v>
      </c>
      <c r="DR333" s="14">
        <f t="shared" si="478"/>
        <v>0</v>
      </c>
      <c r="DS333" s="14">
        <f t="shared" si="479"/>
        <v>0</v>
      </c>
      <c r="DT333" s="14">
        <f t="shared" si="480"/>
        <v>0</v>
      </c>
      <c r="DU333" s="14">
        <f t="shared" si="481"/>
        <v>0</v>
      </c>
      <c r="DV333" s="14">
        <f t="shared" si="482"/>
        <v>0</v>
      </c>
      <c r="DX333" s="56">
        <f t="shared" si="483"/>
        <v>0</v>
      </c>
      <c r="DY333" s="14">
        <f>Szilv($DN$2,Eredmény!$H$3,DO333)</f>
        <v>0</v>
      </c>
      <c r="DZ333" s="14">
        <f t="shared" si="484"/>
        <v>0</v>
      </c>
      <c r="EA333" s="14">
        <f t="shared" si="485"/>
        <v>0</v>
      </c>
    </row>
    <row r="334" spans="2:131">
      <c r="B334" s="14">
        <f>IF($A$2=Alapadat!$P334,Alapadat!$Q334,0)</f>
        <v>0</v>
      </c>
      <c r="C334" s="14">
        <f>IF($A$2=Alapadat!$P334,Alapadat!$R334,0)</f>
        <v>0</v>
      </c>
      <c r="D334" s="14">
        <f t="shared" si="406"/>
        <v>0</v>
      </c>
      <c r="E334" s="14">
        <f t="shared" si="407"/>
        <v>0</v>
      </c>
      <c r="F334" s="14">
        <f t="shared" si="408"/>
        <v>0</v>
      </c>
      <c r="G334" s="14">
        <f t="shared" si="409"/>
        <v>0</v>
      </c>
      <c r="H334" s="14">
        <f t="shared" si="410"/>
        <v>0</v>
      </c>
      <c r="I334" s="14">
        <f t="shared" si="411"/>
        <v>0</v>
      </c>
      <c r="L334" s="56">
        <f t="shared" si="412"/>
        <v>0</v>
      </c>
      <c r="M334" s="14">
        <f>Szilv($A$2,Eredmény!$H$3,B334)</f>
        <v>0</v>
      </c>
      <c r="N334" s="14">
        <f t="shared" si="413"/>
        <v>0</v>
      </c>
      <c r="O334" s="14">
        <f t="shared" si="414"/>
        <v>0</v>
      </c>
      <c r="Q334" s="14">
        <f>IF($P$2=Alapadat!$P334,Alapadat!$Q334,0)</f>
        <v>0</v>
      </c>
      <c r="R334" s="14">
        <f>IF($P$2=Alapadat!$P334,Alapadat!$R334,0)</f>
        <v>0</v>
      </c>
      <c r="S334" s="14">
        <f t="shared" si="415"/>
        <v>0</v>
      </c>
      <c r="T334" s="14">
        <f t="shared" si="416"/>
        <v>0</v>
      </c>
      <c r="U334" s="14">
        <f t="shared" si="417"/>
        <v>0</v>
      </c>
      <c r="V334" s="14">
        <f t="shared" si="418"/>
        <v>0</v>
      </c>
      <c r="W334" s="14">
        <f t="shared" si="419"/>
        <v>0</v>
      </c>
      <c r="X334" s="14">
        <f t="shared" si="420"/>
        <v>0</v>
      </c>
      <c r="Z334" s="56">
        <f t="shared" si="486"/>
        <v>0</v>
      </c>
      <c r="AA334" s="14">
        <f>Szilv($P$2,Eredmény!$H$3,Q334)</f>
        <v>0</v>
      </c>
      <c r="AB334" s="14">
        <f t="shared" si="421"/>
        <v>0</v>
      </c>
      <c r="AC334" s="14">
        <f t="shared" si="422"/>
        <v>0</v>
      </c>
      <c r="AE334" s="14">
        <f>IF($AD$2=Alapadat!$P334,Alapadat!$Q334,0)</f>
        <v>0</v>
      </c>
      <c r="AF334" s="14">
        <f>IF($AD$2=Alapadat!$P334,Alapadat!$R334,0)</f>
        <v>0</v>
      </c>
      <c r="AG334" s="14">
        <f t="shared" si="423"/>
        <v>0</v>
      </c>
      <c r="AH334" s="14">
        <f t="shared" si="424"/>
        <v>0</v>
      </c>
      <c r="AI334" s="14">
        <f t="shared" si="425"/>
        <v>0</v>
      </c>
      <c r="AJ334" s="14">
        <f t="shared" si="426"/>
        <v>0</v>
      </c>
      <c r="AK334" s="14">
        <f t="shared" si="427"/>
        <v>0</v>
      </c>
      <c r="AL334" s="14">
        <f t="shared" si="428"/>
        <v>0</v>
      </c>
      <c r="AN334" s="56">
        <f t="shared" si="429"/>
        <v>0</v>
      </c>
      <c r="AO334" s="14">
        <f>Szilv($AD$2,Eredmény!$H$3,AE334)</f>
        <v>0</v>
      </c>
      <c r="AP334" s="14">
        <f t="shared" si="430"/>
        <v>0</v>
      </c>
      <c r="AQ334" s="14">
        <f t="shared" si="431"/>
        <v>0</v>
      </c>
      <c r="AS334" s="14">
        <f>IF($AR$2=Alapadat!$P334,Alapadat!$Q334,0)</f>
        <v>0</v>
      </c>
      <c r="AT334" s="14">
        <f>IF($AR$2=Alapadat!$P334,Alapadat!$R334,0)</f>
        <v>0</v>
      </c>
      <c r="AU334" s="14">
        <f t="shared" si="432"/>
        <v>0</v>
      </c>
      <c r="AV334" s="14">
        <f t="shared" si="433"/>
        <v>0</v>
      </c>
      <c r="AW334" s="14">
        <f t="shared" si="434"/>
        <v>0</v>
      </c>
      <c r="AX334" s="14">
        <f t="shared" si="435"/>
        <v>0</v>
      </c>
      <c r="AY334" s="14">
        <f t="shared" si="436"/>
        <v>0</v>
      </c>
      <c r="AZ334" s="14">
        <f t="shared" si="437"/>
        <v>0</v>
      </c>
      <c r="BB334" s="56">
        <f t="shared" si="438"/>
        <v>0</v>
      </c>
      <c r="BC334" s="14">
        <f>Szilv($AR$2,Eredmény!$H$3,AS334)</f>
        <v>0</v>
      </c>
      <c r="BD334" s="14">
        <f t="shared" si="439"/>
        <v>0</v>
      </c>
      <c r="BE334" s="14">
        <f t="shared" si="440"/>
        <v>0</v>
      </c>
      <c r="BG334" s="14">
        <f>IF($BF$2=Alapadat!$P334,Alapadat!$Q334,0)</f>
        <v>0</v>
      </c>
      <c r="BH334" s="14">
        <f>IF($BF$2=Alapadat!$P334,Alapadat!$R334,0)</f>
        <v>0</v>
      </c>
      <c r="BI334" s="14">
        <f t="shared" si="441"/>
        <v>0</v>
      </c>
      <c r="BJ334" s="14">
        <f t="shared" si="442"/>
        <v>0</v>
      </c>
      <c r="BK334" s="14">
        <f t="shared" si="443"/>
        <v>0</v>
      </c>
      <c r="BL334" s="14">
        <f t="shared" si="444"/>
        <v>0</v>
      </c>
      <c r="BM334" s="14">
        <f t="shared" si="445"/>
        <v>0</v>
      </c>
      <c r="BN334" s="14">
        <f t="shared" si="446"/>
        <v>0</v>
      </c>
      <c r="BP334" s="56">
        <f t="shared" si="447"/>
        <v>0</v>
      </c>
      <c r="BQ334" s="14">
        <f>Szilv($BF$2,Eredmény!$H$3,BG334)</f>
        <v>0</v>
      </c>
      <c r="BR334" s="14">
        <f t="shared" si="448"/>
        <v>0</v>
      </c>
      <c r="BS334" s="14">
        <f t="shared" si="449"/>
        <v>0</v>
      </c>
      <c r="BV334" s="14">
        <f>IF($BU$2=Alapadat!$P334,Alapadat!$Q334,0)</f>
        <v>0</v>
      </c>
      <c r="BW334" s="14">
        <f>IF($BU$2=Alapadat!$P334,Alapadat!$R334,0)</f>
        <v>0</v>
      </c>
      <c r="BX334" s="14">
        <f t="shared" si="450"/>
        <v>0</v>
      </c>
      <c r="BY334" s="14">
        <f t="shared" si="451"/>
        <v>0</v>
      </c>
      <c r="BZ334" s="14">
        <f t="shared" si="452"/>
        <v>0</v>
      </c>
      <c r="CA334" s="14">
        <f t="shared" si="453"/>
        <v>0</v>
      </c>
      <c r="CB334" s="14">
        <f t="shared" si="454"/>
        <v>0</v>
      </c>
      <c r="CC334" s="14">
        <f t="shared" si="455"/>
        <v>0</v>
      </c>
      <c r="CE334" s="56">
        <f t="shared" si="456"/>
        <v>0</v>
      </c>
      <c r="CF334" s="14">
        <f>Szilv($BU$2,Eredmény!$H$3,BV334)</f>
        <v>0</v>
      </c>
      <c r="CG334" s="14">
        <f t="shared" si="457"/>
        <v>0</v>
      </c>
      <c r="CH334" s="14">
        <f t="shared" si="458"/>
        <v>0</v>
      </c>
      <c r="CK334" s="14">
        <f>IF($CJ$2=Alapadat!$P334,Alapadat!$Q334,0)</f>
        <v>0</v>
      </c>
      <c r="CL334" s="14">
        <f>IF($CJ$2=Alapadat!$P334,Alapadat!$R334,0)</f>
        <v>0</v>
      </c>
      <c r="CM334" s="14">
        <f t="shared" si="459"/>
        <v>0</v>
      </c>
      <c r="CN334" s="14">
        <f t="shared" si="460"/>
        <v>0</v>
      </c>
      <c r="CO334" s="14">
        <f t="shared" si="461"/>
        <v>0</v>
      </c>
      <c r="CP334" s="14">
        <f t="shared" si="462"/>
        <v>0</v>
      </c>
      <c r="CQ334" s="14">
        <f t="shared" si="463"/>
        <v>0</v>
      </c>
      <c r="CR334" s="14">
        <f t="shared" si="464"/>
        <v>0</v>
      </c>
      <c r="CT334" s="56">
        <f t="shared" si="465"/>
        <v>0</v>
      </c>
      <c r="CU334" s="14">
        <f>Szilv($CJ$2,Eredmény!$H$3,CK334)</f>
        <v>0</v>
      </c>
      <c r="CV334" s="14">
        <f t="shared" si="466"/>
        <v>0</v>
      </c>
      <c r="CW334" s="14">
        <f t="shared" si="467"/>
        <v>0</v>
      </c>
      <c r="CZ334" s="14">
        <f>IF($CY$2=Alapadat!$P334,Alapadat!$Q334,0)</f>
        <v>0</v>
      </c>
      <c r="DA334" s="14">
        <f>IF($CY$2=Alapadat!$P334,Alapadat!$R334,0)</f>
        <v>0</v>
      </c>
      <c r="DB334" s="14">
        <f t="shared" si="468"/>
        <v>0</v>
      </c>
      <c r="DC334" s="14">
        <f t="shared" si="469"/>
        <v>0</v>
      </c>
      <c r="DD334" s="14">
        <f t="shared" si="470"/>
        <v>0</v>
      </c>
      <c r="DE334" s="14">
        <f t="shared" si="471"/>
        <v>0</v>
      </c>
      <c r="DF334" s="14">
        <f t="shared" si="472"/>
        <v>0</v>
      </c>
      <c r="DG334" s="14">
        <f t="shared" si="473"/>
        <v>0</v>
      </c>
      <c r="DI334" s="56">
        <f t="shared" si="474"/>
        <v>0</v>
      </c>
      <c r="DJ334" s="14">
        <f>Szilv($CY$2,Eredmény!$H$3,CZ334)</f>
        <v>0</v>
      </c>
      <c r="DK334" s="14">
        <f t="shared" si="475"/>
        <v>0</v>
      </c>
      <c r="DL334" s="14">
        <f t="shared" si="476"/>
        <v>0</v>
      </c>
      <c r="DO334" s="14">
        <f>IF($DN$2=Alapadat!$P334,Alapadat!$Q334,0)</f>
        <v>0</v>
      </c>
      <c r="DP334" s="14">
        <f>IF($DN$2=Alapadat!$P334,Alapadat!$R334,0)</f>
        <v>0</v>
      </c>
      <c r="DQ334" s="14">
        <f t="shared" si="477"/>
        <v>0</v>
      </c>
      <c r="DR334" s="14">
        <f t="shared" si="478"/>
        <v>0</v>
      </c>
      <c r="DS334" s="14">
        <f t="shared" si="479"/>
        <v>0</v>
      </c>
      <c r="DT334" s="14">
        <f t="shared" si="480"/>
        <v>0</v>
      </c>
      <c r="DU334" s="14">
        <f t="shared" si="481"/>
        <v>0</v>
      </c>
      <c r="DV334" s="14">
        <f t="shared" si="482"/>
        <v>0</v>
      </c>
      <c r="DX334" s="56">
        <f t="shared" si="483"/>
        <v>0</v>
      </c>
      <c r="DY334" s="14">
        <f>Szilv($DN$2,Eredmény!$H$3,DO334)</f>
        <v>0</v>
      </c>
      <c r="DZ334" s="14">
        <f t="shared" si="484"/>
        <v>0</v>
      </c>
      <c r="EA334" s="14">
        <f t="shared" si="485"/>
        <v>0</v>
      </c>
    </row>
    <row r="335" spans="2:131">
      <c r="B335" s="14">
        <f>IF($A$2=Alapadat!$P335,Alapadat!$Q335,0)</f>
        <v>0</v>
      </c>
      <c r="C335" s="14">
        <f>IF($A$2=Alapadat!$P335,Alapadat!$R335,0)</f>
        <v>0</v>
      </c>
      <c r="D335" s="14">
        <f t="shared" si="406"/>
        <v>0</v>
      </c>
      <c r="E335" s="14">
        <f t="shared" si="407"/>
        <v>0</v>
      </c>
      <c r="F335" s="14">
        <f t="shared" si="408"/>
        <v>0</v>
      </c>
      <c r="G335" s="14">
        <f t="shared" si="409"/>
        <v>0</v>
      </c>
      <c r="H335" s="14">
        <f t="shared" si="410"/>
        <v>0</v>
      </c>
      <c r="I335" s="14">
        <f t="shared" si="411"/>
        <v>0</v>
      </c>
      <c r="L335" s="56">
        <f t="shared" si="412"/>
        <v>0</v>
      </c>
      <c r="M335" s="14">
        <f>Szilv($A$2,Eredmény!$H$3,B335)</f>
        <v>0</v>
      </c>
      <c r="N335" s="14">
        <f t="shared" si="413"/>
        <v>0</v>
      </c>
      <c r="O335" s="14">
        <f t="shared" si="414"/>
        <v>0</v>
      </c>
      <c r="Q335" s="14">
        <f>IF($P$2=Alapadat!$P335,Alapadat!$Q335,0)</f>
        <v>0</v>
      </c>
      <c r="R335" s="14">
        <f>IF($P$2=Alapadat!$P335,Alapadat!$R335,0)</f>
        <v>0</v>
      </c>
      <c r="S335" s="14">
        <f t="shared" si="415"/>
        <v>0</v>
      </c>
      <c r="T335" s="14">
        <f t="shared" si="416"/>
        <v>0</v>
      </c>
      <c r="U335" s="14">
        <f t="shared" si="417"/>
        <v>0</v>
      </c>
      <c r="V335" s="14">
        <f t="shared" si="418"/>
        <v>0</v>
      </c>
      <c r="W335" s="14">
        <f t="shared" si="419"/>
        <v>0</v>
      </c>
      <c r="X335" s="14">
        <f t="shared" si="420"/>
        <v>0</v>
      </c>
      <c r="Z335" s="56">
        <f t="shared" si="486"/>
        <v>0</v>
      </c>
      <c r="AA335" s="14">
        <f>Szilv($P$2,Eredmény!$H$3,Q335)</f>
        <v>0</v>
      </c>
      <c r="AB335" s="14">
        <f t="shared" si="421"/>
        <v>0</v>
      </c>
      <c r="AC335" s="14">
        <f t="shared" si="422"/>
        <v>0</v>
      </c>
      <c r="AE335" s="14">
        <f>IF($AD$2=Alapadat!$P335,Alapadat!$Q335,0)</f>
        <v>0</v>
      </c>
      <c r="AF335" s="14">
        <f>IF($AD$2=Alapadat!$P335,Alapadat!$R335,0)</f>
        <v>0</v>
      </c>
      <c r="AG335" s="14">
        <f t="shared" si="423"/>
        <v>0</v>
      </c>
      <c r="AH335" s="14">
        <f t="shared" si="424"/>
        <v>0</v>
      </c>
      <c r="AI335" s="14">
        <f t="shared" si="425"/>
        <v>0</v>
      </c>
      <c r="AJ335" s="14">
        <f t="shared" si="426"/>
        <v>0</v>
      </c>
      <c r="AK335" s="14">
        <f t="shared" si="427"/>
        <v>0</v>
      </c>
      <c r="AL335" s="14">
        <f t="shared" si="428"/>
        <v>0</v>
      </c>
      <c r="AN335" s="56">
        <f t="shared" si="429"/>
        <v>0</v>
      </c>
      <c r="AO335" s="14">
        <f>Szilv($AD$2,Eredmény!$H$3,AE335)</f>
        <v>0</v>
      </c>
      <c r="AP335" s="14">
        <f t="shared" si="430"/>
        <v>0</v>
      </c>
      <c r="AQ335" s="14">
        <f t="shared" si="431"/>
        <v>0</v>
      </c>
      <c r="AS335" s="14">
        <f>IF($AR$2=Alapadat!$P335,Alapadat!$Q335,0)</f>
        <v>0</v>
      </c>
      <c r="AT335" s="14">
        <f>IF($AR$2=Alapadat!$P335,Alapadat!$R335,0)</f>
        <v>0</v>
      </c>
      <c r="AU335" s="14">
        <f t="shared" si="432"/>
        <v>0</v>
      </c>
      <c r="AV335" s="14">
        <f t="shared" si="433"/>
        <v>0</v>
      </c>
      <c r="AW335" s="14">
        <f t="shared" si="434"/>
        <v>0</v>
      </c>
      <c r="AX335" s="14">
        <f t="shared" si="435"/>
        <v>0</v>
      </c>
      <c r="AY335" s="14">
        <f t="shared" si="436"/>
        <v>0</v>
      </c>
      <c r="AZ335" s="14">
        <f t="shared" si="437"/>
        <v>0</v>
      </c>
      <c r="BB335" s="56">
        <f t="shared" si="438"/>
        <v>0</v>
      </c>
      <c r="BC335" s="14">
        <f>Szilv($AR$2,Eredmény!$H$3,AS335)</f>
        <v>0</v>
      </c>
      <c r="BD335" s="14">
        <f t="shared" si="439"/>
        <v>0</v>
      </c>
      <c r="BE335" s="14">
        <f t="shared" si="440"/>
        <v>0</v>
      </c>
      <c r="BG335" s="14">
        <f>IF($BF$2=Alapadat!$P335,Alapadat!$Q335,0)</f>
        <v>0</v>
      </c>
      <c r="BH335" s="14">
        <f>IF($BF$2=Alapadat!$P335,Alapadat!$R335,0)</f>
        <v>0</v>
      </c>
      <c r="BI335" s="14">
        <f t="shared" si="441"/>
        <v>0</v>
      </c>
      <c r="BJ335" s="14">
        <f t="shared" si="442"/>
        <v>0</v>
      </c>
      <c r="BK335" s="14">
        <f t="shared" si="443"/>
        <v>0</v>
      </c>
      <c r="BL335" s="14">
        <f t="shared" si="444"/>
        <v>0</v>
      </c>
      <c r="BM335" s="14">
        <f t="shared" si="445"/>
        <v>0</v>
      </c>
      <c r="BN335" s="14">
        <f t="shared" si="446"/>
        <v>0</v>
      </c>
      <c r="BP335" s="56">
        <f t="shared" si="447"/>
        <v>0</v>
      </c>
      <c r="BQ335" s="14">
        <f>Szilv($BF$2,Eredmény!$H$3,BG335)</f>
        <v>0</v>
      </c>
      <c r="BR335" s="14">
        <f t="shared" si="448"/>
        <v>0</v>
      </c>
      <c r="BS335" s="14">
        <f t="shared" si="449"/>
        <v>0</v>
      </c>
      <c r="BV335" s="14">
        <f>IF($BU$2=Alapadat!$P335,Alapadat!$Q335,0)</f>
        <v>0</v>
      </c>
      <c r="BW335" s="14">
        <f>IF($BU$2=Alapadat!$P335,Alapadat!$R335,0)</f>
        <v>0</v>
      </c>
      <c r="BX335" s="14">
        <f t="shared" si="450"/>
        <v>0</v>
      </c>
      <c r="BY335" s="14">
        <f t="shared" si="451"/>
        <v>0</v>
      </c>
      <c r="BZ335" s="14">
        <f t="shared" si="452"/>
        <v>0</v>
      </c>
      <c r="CA335" s="14">
        <f t="shared" si="453"/>
        <v>0</v>
      </c>
      <c r="CB335" s="14">
        <f t="shared" si="454"/>
        <v>0</v>
      </c>
      <c r="CC335" s="14">
        <f t="shared" si="455"/>
        <v>0</v>
      </c>
      <c r="CE335" s="56">
        <f t="shared" si="456"/>
        <v>0</v>
      </c>
      <c r="CF335" s="14">
        <f>Szilv($BU$2,Eredmény!$H$3,BV335)</f>
        <v>0</v>
      </c>
      <c r="CG335" s="14">
        <f t="shared" si="457"/>
        <v>0</v>
      </c>
      <c r="CH335" s="14">
        <f t="shared" si="458"/>
        <v>0</v>
      </c>
      <c r="CK335" s="14">
        <f>IF($CJ$2=Alapadat!$P335,Alapadat!$Q335,0)</f>
        <v>0</v>
      </c>
      <c r="CL335" s="14">
        <f>IF($CJ$2=Alapadat!$P335,Alapadat!$R335,0)</f>
        <v>0</v>
      </c>
      <c r="CM335" s="14">
        <f t="shared" si="459"/>
        <v>0</v>
      </c>
      <c r="CN335" s="14">
        <f t="shared" si="460"/>
        <v>0</v>
      </c>
      <c r="CO335" s="14">
        <f t="shared" si="461"/>
        <v>0</v>
      </c>
      <c r="CP335" s="14">
        <f t="shared" si="462"/>
        <v>0</v>
      </c>
      <c r="CQ335" s="14">
        <f t="shared" si="463"/>
        <v>0</v>
      </c>
      <c r="CR335" s="14">
        <f t="shared" si="464"/>
        <v>0</v>
      </c>
      <c r="CT335" s="56">
        <f t="shared" si="465"/>
        <v>0</v>
      </c>
      <c r="CU335" s="14">
        <f>Szilv($CJ$2,Eredmény!$H$3,CK335)</f>
        <v>0</v>
      </c>
      <c r="CV335" s="14">
        <f t="shared" si="466"/>
        <v>0</v>
      </c>
      <c r="CW335" s="14">
        <f t="shared" si="467"/>
        <v>0</v>
      </c>
      <c r="CZ335" s="14">
        <f>IF($CY$2=Alapadat!$P335,Alapadat!$Q335,0)</f>
        <v>0</v>
      </c>
      <c r="DA335" s="14">
        <f>IF($CY$2=Alapadat!$P335,Alapadat!$R335,0)</f>
        <v>0</v>
      </c>
      <c r="DB335" s="14">
        <f t="shared" si="468"/>
        <v>0</v>
      </c>
      <c r="DC335" s="14">
        <f t="shared" si="469"/>
        <v>0</v>
      </c>
      <c r="DD335" s="14">
        <f t="shared" si="470"/>
        <v>0</v>
      </c>
      <c r="DE335" s="14">
        <f t="shared" si="471"/>
        <v>0</v>
      </c>
      <c r="DF335" s="14">
        <f t="shared" si="472"/>
        <v>0</v>
      </c>
      <c r="DG335" s="14">
        <f t="shared" si="473"/>
        <v>0</v>
      </c>
      <c r="DI335" s="56">
        <f t="shared" si="474"/>
        <v>0</v>
      </c>
      <c r="DJ335" s="14">
        <f>Szilv($CY$2,Eredmény!$H$3,CZ335)</f>
        <v>0</v>
      </c>
      <c r="DK335" s="14">
        <f t="shared" si="475"/>
        <v>0</v>
      </c>
      <c r="DL335" s="14">
        <f t="shared" si="476"/>
        <v>0</v>
      </c>
      <c r="DO335" s="14">
        <f>IF($DN$2=Alapadat!$P335,Alapadat!$Q335,0)</f>
        <v>0</v>
      </c>
      <c r="DP335" s="14">
        <f>IF($DN$2=Alapadat!$P335,Alapadat!$R335,0)</f>
        <v>0</v>
      </c>
      <c r="DQ335" s="14">
        <f t="shared" si="477"/>
        <v>0</v>
      </c>
      <c r="DR335" s="14">
        <f t="shared" si="478"/>
        <v>0</v>
      </c>
      <c r="DS335" s="14">
        <f t="shared" si="479"/>
        <v>0</v>
      </c>
      <c r="DT335" s="14">
        <f t="shared" si="480"/>
        <v>0</v>
      </c>
      <c r="DU335" s="14">
        <f t="shared" si="481"/>
        <v>0</v>
      </c>
      <c r="DV335" s="14">
        <f t="shared" si="482"/>
        <v>0</v>
      </c>
      <c r="DX335" s="56">
        <f t="shared" si="483"/>
        <v>0</v>
      </c>
      <c r="DY335" s="14">
        <f>Szilv($DN$2,Eredmény!$H$3,DO335)</f>
        <v>0</v>
      </c>
      <c r="DZ335" s="14">
        <f t="shared" si="484"/>
        <v>0</v>
      </c>
      <c r="EA335" s="14">
        <f t="shared" si="485"/>
        <v>0</v>
      </c>
    </row>
    <row r="336" spans="2:131">
      <c r="B336" s="14">
        <f>IF($A$2=Alapadat!$P336,Alapadat!$Q336,0)</f>
        <v>0</v>
      </c>
      <c r="C336" s="14">
        <f>IF($A$2=Alapadat!$P336,Alapadat!$R336,0)</f>
        <v>0</v>
      </c>
      <c r="D336" s="14">
        <f t="shared" si="406"/>
        <v>0</v>
      </c>
      <c r="E336" s="14">
        <f t="shared" si="407"/>
        <v>0</v>
      </c>
      <c r="F336" s="14">
        <f t="shared" si="408"/>
        <v>0</v>
      </c>
      <c r="G336" s="14">
        <f t="shared" si="409"/>
        <v>0</v>
      </c>
      <c r="H336" s="14">
        <f t="shared" si="410"/>
        <v>0</v>
      </c>
      <c r="I336" s="14">
        <f t="shared" si="411"/>
        <v>0</v>
      </c>
      <c r="L336" s="56">
        <f t="shared" si="412"/>
        <v>0</v>
      </c>
      <c r="M336" s="14">
        <f>Szilv($A$2,Eredmény!$H$3,B336)</f>
        <v>0</v>
      </c>
      <c r="N336" s="14">
        <f t="shared" si="413"/>
        <v>0</v>
      </c>
      <c r="O336" s="14">
        <f t="shared" si="414"/>
        <v>0</v>
      </c>
      <c r="Q336" s="14">
        <f>IF($P$2=Alapadat!$P336,Alapadat!$Q336,0)</f>
        <v>0</v>
      </c>
      <c r="R336" s="14">
        <f>IF($P$2=Alapadat!$P336,Alapadat!$R336,0)</f>
        <v>0</v>
      </c>
      <c r="S336" s="14">
        <f t="shared" si="415"/>
        <v>0</v>
      </c>
      <c r="T336" s="14">
        <f t="shared" si="416"/>
        <v>0</v>
      </c>
      <c r="U336" s="14">
        <f t="shared" si="417"/>
        <v>0</v>
      </c>
      <c r="V336" s="14">
        <f t="shared" si="418"/>
        <v>0</v>
      </c>
      <c r="W336" s="14">
        <f t="shared" si="419"/>
        <v>0</v>
      </c>
      <c r="X336" s="14">
        <f t="shared" si="420"/>
        <v>0</v>
      </c>
      <c r="Z336" s="56">
        <f t="shared" si="486"/>
        <v>0</v>
      </c>
      <c r="AA336" s="14">
        <f>Szilv($P$2,Eredmény!$H$3,Q336)</f>
        <v>0</v>
      </c>
      <c r="AB336" s="14">
        <f t="shared" si="421"/>
        <v>0</v>
      </c>
      <c r="AC336" s="14">
        <f t="shared" si="422"/>
        <v>0</v>
      </c>
      <c r="AE336" s="14">
        <f>IF($AD$2=Alapadat!$P336,Alapadat!$Q336,0)</f>
        <v>0</v>
      </c>
      <c r="AF336" s="14">
        <f>IF($AD$2=Alapadat!$P336,Alapadat!$R336,0)</f>
        <v>0</v>
      </c>
      <c r="AG336" s="14">
        <f t="shared" si="423"/>
        <v>0</v>
      </c>
      <c r="AH336" s="14">
        <f t="shared" si="424"/>
        <v>0</v>
      </c>
      <c r="AI336" s="14">
        <f t="shared" si="425"/>
        <v>0</v>
      </c>
      <c r="AJ336" s="14">
        <f t="shared" si="426"/>
        <v>0</v>
      </c>
      <c r="AK336" s="14">
        <f t="shared" si="427"/>
        <v>0</v>
      </c>
      <c r="AL336" s="14">
        <f t="shared" si="428"/>
        <v>0</v>
      </c>
      <c r="AN336" s="56">
        <f t="shared" si="429"/>
        <v>0</v>
      </c>
      <c r="AO336" s="14">
        <f>Szilv($AD$2,Eredmény!$H$3,AE336)</f>
        <v>0</v>
      </c>
      <c r="AP336" s="14">
        <f t="shared" si="430"/>
        <v>0</v>
      </c>
      <c r="AQ336" s="14">
        <f t="shared" si="431"/>
        <v>0</v>
      </c>
      <c r="AS336" s="14">
        <f>IF($AR$2=Alapadat!$P336,Alapadat!$Q336,0)</f>
        <v>0</v>
      </c>
      <c r="AT336" s="14">
        <f>IF($AR$2=Alapadat!$P336,Alapadat!$R336,0)</f>
        <v>0</v>
      </c>
      <c r="AU336" s="14">
        <f t="shared" si="432"/>
        <v>0</v>
      </c>
      <c r="AV336" s="14">
        <f t="shared" si="433"/>
        <v>0</v>
      </c>
      <c r="AW336" s="14">
        <f t="shared" si="434"/>
        <v>0</v>
      </c>
      <c r="AX336" s="14">
        <f t="shared" si="435"/>
        <v>0</v>
      </c>
      <c r="AY336" s="14">
        <f t="shared" si="436"/>
        <v>0</v>
      </c>
      <c r="AZ336" s="14">
        <f t="shared" si="437"/>
        <v>0</v>
      </c>
      <c r="BB336" s="56">
        <f t="shared" si="438"/>
        <v>0</v>
      </c>
      <c r="BC336" s="14">
        <f>Szilv($AR$2,Eredmény!$H$3,AS336)</f>
        <v>0</v>
      </c>
      <c r="BD336" s="14">
        <f t="shared" si="439"/>
        <v>0</v>
      </c>
      <c r="BE336" s="14">
        <f t="shared" si="440"/>
        <v>0</v>
      </c>
      <c r="BG336" s="14">
        <f>IF($BF$2=Alapadat!$P336,Alapadat!$Q336,0)</f>
        <v>0</v>
      </c>
      <c r="BH336" s="14">
        <f>IF($BF$2=Alapadat!$P336,Alapadat!$R336,0)</f>
        <v>0</v>
      </c>
      <c r="BI336" s="14">
        <f t="shared" si="441"/>
        <v>0</v>
      </c>
      <c r="BJ336" s="14">
        <f t="shared" si="442"/>
        <v>0</v>
      </c>
      <c r="BK336" s="14">
        <f t="shared" si="443"/>
        <v>0</v>
      </c>
      <c r="BL336" s="14">
        <f t="shared" si="444"/>
        <v>0</v>
      </c>
      <c r="BM336" s="14">
        <f t="shared" si="445"/>
        <v>0</v>
      </c>
      <c r="BN336" s="14">
        <f t="shared" si="446"/>
        <v>0</v>
      </c>
      <c r="BP336" s="56">
        <f t="shared" si="447"/>
        <v>0</v>
      </c>
      <c r="BQ336" s="14">
        <f>Szilv($BF$2,Eredmény!$H$3,BG336)</f>
        <v>0</v>
      </c>
      <c r="BR336" s="14">
        <f t="shared" si="448"/>
        <v>0</v>
      </c>
      <c r="BS336" s="14">
        <f t="shared" si="449"/>
        <v>0</v>
      </c>
      <c r="BV336" s="14">
        <f>IF($BU$2=Alapadat!$P336,Alapadat!$Q336,0)</f>
        <v>0</v>
      </c>
      <c r="BW336" s="14">
        <f>IF($BU$2=Alapadat!$P336,Alapadat!$R336,0)</f>
        <v>0</v>
      </c>
      <c r="BX336" s="14">
        <f t="shared" si="450"/>
        <v>0</v>
      </c>
      <c r="BY336" s="14">
        <f t="shared" si="451"/>
        <v>0</v>
      </c>
      <c r="BZ336" s="14">
        <f t="shared" si="452"/>
        <v>0</v>
      </c>
      <c r="CA336" s="14">
        <f t="shared" si="453"/>
        <v>0</v>
      </c>
      <c r="CB336" s="14">
        <f t="shared" si="454"/>
        <v>0</v>
      </c>
      <c r="CC336" s="14">
        <f t="shared" si="455"/>
        <v>0</v>
      </c>
      <c r="CE336" s="56">
        <f t="shared" si="456"/>
        <v>0</v>
      </c>
      <c r="CF336" s="14">
        <f>Szilv($BU$2,Eredmény!$H$3,BV336)</f>
        <v>0</v>
      </c>
      <c r="CG336" s="14">
        <f t="shared" si="457"/>
        <v>0</v>
      </c>
      <c r="CH336" s="14">
        <f t="shared" si="458"/>
        <v>0</v>
      </c>
      <c r="CK336" s="14">
        <f>IF($CJ$2=Alapadat!$P336,Alapadat!$Q336,0)</f>
        <v>0</v>
      </c>
      <c r="CL336" s="14">
        <f>IF($CJ$2=Alapadat!$P336,Alapadat!$R336,0)</f>
        <v>0</v>
      </c>
      <c r="CM336" s="14">
        <f t="shared" si="459"/>
        <v>0</v>
      </c>
      <c r="CN336" s="14">
        <f t="shared" si="460"/>
        <v>0</v>
      </c>
      <c r="CO336" s="14">
        <f t="shared" si="461"/>
        <v>0</v>
      </c>
      <c r="CP336" s="14">
        <f t="shared" si="462"/>
        <v>0</v>
      </c>
      <c r="CQ336" s="14">
        <f t="shared" si="463"/>
        <v>0</v>
      </c>
      <c r="CR336" s="14">
        <f t="shared" si="464"/>
        <v>0</v>
      </c>
      <c r="CT336" s="56">
        <f t="shared" si="465"/>
        <v>0</v>
      </c>
      <c r="CU336" s="14">
        <f>Szilv($CJ$2,Eredmény!$H$3,CK336)</f>
        <v>0</v>
      </c>
      <c r="CV336" s="14">
        <f t="shared" si="466"/>
        <v>0</v>
      </c>
      <c r="CW336" s="14">
        <f t="shared" si="467"/>
        <v>0</v>
      </c>
      <c r="CZ336" s="14">
        <f>IF($CY$2=Alapadat!$P336,Alapadat!$Q336,0)</f>
        <v>0</v>
      </c>
      <c r="DA336" s="14">
        <f>IF($CY$2=Alapadat!$P336,Alapadat!$R336,0)</f>
        <v>0</v>
      </c>
      <c r="DB336" s="14">
        <f t="shared" si="468"/>
        <v>0</v>
      </c>
      <c r="DC336" s="14">
        <f t="shared" si="469"/>
        <v>0</v>
      </c>
      <c r="DD336" s="14">
        <f t="shared" si="470"/>
        <v>0</v>
      </c>
      <c r="DE336" s="14">
        <f t="shared" si="471"/>
        <v>0</v>
      </c>
      <c r="DF336" s="14">
        <f t="shared" si="472"/>
        <v>0</v>
      </c>
      <c r="DG336" s="14">
        <f t="shared" si="473"/>
        <v>0</v>
      </c>
      <c r="DI336" s="56">
        <f t="shared" si="474"/>
        <v>0</v>
      </c>
      <c r="DJ336" s="14">
        <f>Szilv($CY$2,Eredmény!$H$3,CZ336)</f>
        <v>0</v>
      </c>
      <c r="DK336" s="14">
        <f t="shared" si="475"/>
        <v>0</v>
      </c>
      <c r="DL336" s="14">
        <f t="shared" si="476"/>
        <v>0</v>
      </c>
      <c r="DO336" s="14">
        <f>IF($DN$2=Alapadat!$P336,Alapadat!$Q336,0)</f>
        <v>0</v>
      </c>
      <c r="DP336" s="14">
        <f>IF($DN$2=Alapadat!$P336,Alapadat!$R336,0)</f>
        <v>0</v>
      </c>
      <c r="DQ336" s="14">
        <f t="shared" si="477"/>
        <v>0</v>
      </c>
      <c r="DR336" s="14">
        <f t="shared" si="478"/>
        <v>0</v>
      </c>
      <c r="DS336" s="14">
        <f t="shared" si="479"/>
        <v>0</v>
      </c>
      <c r="DT336" s="14">
        <f t="shared" si="480"/>
        <v>0</v>
      </c>
      <c r="DU336" s="14">
        <f t="shared" si="481"/>
        <v>0</v>
      </c>
      <c r="DV336" s="14">
        <f t="shared" si="482"/>
        <v>0</v>
      </c>
      <c r="DX336" s="56">
        <f t="shared" si="483"/>
        <v>0</v>
      </c>
      <c r="DY336" s="14">
        <f>Szilv($DN$2,Eredmény!$H$3,DO336)</f>
        <v>0</v>
      </c>
      <c r="DZ336" s="14">
        <f t="shared" si="484"/>
        <v>0</v>
      </c>
      <c r="EA336" s="14">
        <f t="shared" si="485"/>
        <v>0</v>
      </c>
    </row>
    <row r="337" spans="2:131">
      <c r="B337" s="14">
        <f>IF($A$2=Alapadat!$P337,Alapadat!$Q337,0)</f>
        <v>0</v>
      </c>
      <c r="C337" s="14">
        <f>IF($A$2=Alapadat!$P337,Alapadat!$R337,0)</f>
        <v>0</v>
      </c>
      <c r="D337" s="14">
        <f t="shared" si="406"/>
        <v>0</v>
      </c>
      <c r="E337" s="14">
        <f t="shared" si="407"/>
        <v>0</v>
      </c>
      <c r="F337" s="14">
        <f t="shared" si="408"/>
        <v>0</v>
      </c>
      <c r="G337" s="14">
        <f t="shared" si="409"/>
        <v>0</v>
      </c>
      <c r="H337" s="14">
        <f t="shared" si="410"/>
        <v>0</v>
      </c>
      <c r="I337" s="14">
        <f t="shared" si="411"/>
        <v>0</v>
      </c>
      <c r="L337" s="56">
        <f t="shared" si="412"/>
        <v>0</v>
      </c>
      <c r="M337" s="14">
        <f>Szilv($A$2,Eredmény!$H$3,B337)</f>
        <v>0</v>
      </c>
      <c r="N337" s="14">
        <f t="shared" si="413"/>
        <v>0</v>
      </c>
      <c r="O337" s="14">
        <f t="shared" si="414"/>
        <v>0</v>
      </c>
      <c r="Q337" s="14">
        <f>IF($P$2=Alapadat!$P337,Alapadat!$Q337,0)</f>
        <v>0</v>
      </c>
      <c r="R337" s="14">
        <f>IF($P$2=Alapadat!$P337,Alapadat!$R337,0)</f>
        <v>0</v>
      </c>
      <c r="S337" s="14">
        <f t="shared" si="415"/>
        <v>0</v>
      </c>
      <c r="T337" s="14">
        <f t="shared" si="416"/>
        <v>0</v>
      </c>
      <c r="U337" s="14">
        <f t="shared" si="417"/>
        <v>0</v>
      </c>
      <c r="V337" s="14">
        <f t="shared" si="418"/>
        <v>0</v>
      </c>
      <c r="W337" s="14">
        <f t="shared" si="419"/>
        <v>0</v>
      </c>
      <c r="X337" s="14">
        <f t="shared" si="420"/>
        <v>0</v>
      </c>
      <c r="Z337" s="56">
        <f t="shared" si="486"/>
        <v>0</v>
      </c>
      <c r="AA337" s="14">
        <f>Szilv($P$2,Eredmény!$H$3,Q337)</f>
        <v>0</v>
      </c>
      <c r="AB337" s="14">
        <f t="shared" si="421"/>
        <v>0</v>
      </c>
      <c r="AC337" s="14">
        <f t="shared" si="422"/>
        <v>0</v>
      </c>
      <c r="AE337" s="14">
        <f>IF($AD$2=Alapadat!$P337,Alapadat!$Q337,0)</f>
        <v>0</v>
      </c>
      <c r="AF337" s="14">
        <f>IF($AD$2=Alapadat!$P337,Alapadat!$R337,0)</f>
        <v>0</v>
      </c>
      <c r="AG337" s="14">
        <f t="shared" si="423"/>
        <v>0</v>
      </c>
      <c r="AH337" s="14">
        <f t="shared" si="424"/>
        <v>0</v>
      </c>
      <c r="AI337" s="14">
        <f t="shared" si="425"/>
        <v>0</v>
      </c>
      <c r="AJ337" s="14">
        <f t="shared" si="426"/>
        <v>0</v>
      </c>
      <c r="AK337" s="14">
        <f t="shared" si="427"/>
        <v>0</v>
      </c>
      <c r="AL337" s="14">
        <f t="shared" si="428"/>
        <v>0</v>
      </c>
      <c r="AN337" s="56">
        <f t="shared" si="429"/>
        <v>0</v>
      </c>
      <c r="AO337" s="14">
        <f>Szilv($AD$2,Eredmény!$H$3,AE337)</f>
        <v>0</v>
      </c>
      <c r="AP337" s="14">
        <f t="shared" si="430"/>
        <v>0</v>
      </c>
      <c r="AQ337" s="14">
        <f t="shared" si="431"/>
        <v>0</v>
      </c>
      <c r="AS337" s="14">
        <f>IF($AR$2=Alapadat!$P337,Alapadat!$Q337,0)</f>
        <v>0</v>
      </c>
      <c r="AT337" s="14">
        <f>IF($AR$2=Alapadat!$P337,Alapadat!$R337,0)</f>
        <v>0</v>
      </c>
      <c r="AU337" s="14">
        <f t="shared" si="432"/>
        <v>0</v>
      </c>
      <c r="AV337" s="14">
        <f t="shared" si="433"/>
        <v>0</v>
      </c>
      <c r="AW337" s="14">
        <f t="shared" si="434"/>
        <v>0</v>
      </c>
      <c r="AX337" s="14">
        <f t="shared" si="435"/>
        <v>0</v>
      </c>
      <c r="AY337" s="14">
        <f t="shared" si="436"/>
        <v>0</v>
      </c>
      <c r="AZ337" s="14">
        <f t="shared" si="437"/>
        <v>0</v>
      </c>
      <c r="BB337" s="56">
        <f t="shared" si="438"/>
        <v>0</v>
      </c>
      <c r="BC337" s="14">
        <f>Szilv($AR$2,Eredmény!$H$3,AS337)</f>
        <v>0</v>
      </c>
      <c r="BD337" s="14">
        <f t="shared" si="439"/>
        <v>0</v>
      </c>
      <c r="BE337" s="14">
        <f t="shared" si="440"/>
        <v>0</v>
      </c>
      <c r="BG337" s="14">
        <f>IF($BF$2=Alapadat!$P337,Alapadat!$Q337,0)</f>
        <v>0</v>
      </c>
      <c r="BH337" s="14">
        <f>IF($BF$2=Alapadat!$P337,Alapadat!$R337,0)</f>
        <v>0</v>
      </c>
      <c r="BI337" s="14">
        <f t="shared" si="441"/>
        <v>0</v>
      </c>
      <c r="BJ337" s="14">
        <f t="shared" si="442"/>
        <v>0</v>
      </c>
      <c r="BK337" s="14">
        <f t="shared" si="443"/>
        <v>0</v>
      </c>
      <c r="BL337" s="14">
        <f t="shared" si="444"/>
        <v>0</v>
      </c>
      <c r="BM337" s="14">
        <f t="shared" si="445"/>
        <v>0</v>
      </c>
      <c r="BN337" s="14">
        <f t="shared" si="446"/>
        <v>0</v>
      </c>
      <c r="BP337" s="56">
        <f t="shared" si="447"/>
        <v>0</v>
      </c>
      <c r="BQ337" s="14">
        <f>Szilv($BF$2,Eredmény!$H$3,BG337)</f>
        <v>0</v>
      </c>
      <c r="BR337" s="14">
        <f t="shared" si="448"/>
        <v>0</v>
      </c>
      <c r="BS337" s="14">
        <f t="shared" si="449"/>
        <v>0</v>
      </c>
      <c r="BV337" s="14">
        <f>IF($BU$2=Alapadat!$P337,Alapadat!$Q337,0)</f>
        <v>0</v>
      </c>
      <c r="BW337" s="14">
        <f>IF($BU$2=Alapadat!$P337,Alapadat!$R337,0)</f>
        <v>0</v>
      </c>
      <c r="BX337" s="14">
        <f t="shared" si="450"/>
        <v>0</v>
      </c>
      <c r="BY337" s="14">
        <f t="shared" si="451"/>
        <v>0</v>
      </c>
      <c r="BZ337" s="14">
        <f t="shared" si="452"/>
        <v>0</v>
      </c>
      <c r="CA337" s="14">
        <f t="shared" si="453"/>
        <v>0</v>
      </c>
      <c r="CB337" s="14">
        <f t="shared" si="454"/>
        <v>0</v>
      </c>
      <c r="CC337" s="14">
        <f t="shared" si="455"/>
        <v>0</v>
      </c>
      <c r="CE337" s="56">
        <f t="shared" si="456"/>
        <v>0</v>
      </c>
      <c r="CF337" s="14">
        <f>Szilv($BU$2,Eredmény!$H$3,BV337)</f>
        <v>0</v>
      </c>
      <c r="CG337" s="14">
        <f t="shared" si="457"/>
        <v>0</v>
      </c>
      <c r="CH337" s="14">
        <f t="shared" si="458"/>
        <v>0</v>
      </c>
      <c r="CK337" s="14">
        <f>IF($CJ$2=Alapadat!$P337,Alapadat!$Q337,0)</f>
        <v>0</v>
      </c>
      <c r="CL337" s="14">
        <f>IF($CJ$2=Alapadat!$P337,Alapadat!$R337,0)</f>
        <v>0</v>
      </c>
      <c r="CM337" s="14">
        <f t="shared" si="459"/>
        <v>0</v>
      </c>
      <c r="CN337" s="14">
        <f t="shared" si="460"/>
        <v>0</v>
      </c>
      <c r="CO337" s="14">
        <f t="shared" si="461"/>
        <v>0</v>
      </c>
      <c r="CP337" s="14">
        <f t="shared" si="462"/>
        <v>0</v>
      </c>
      <c r="CQ337" s="14">
        <f t="shared" si="463"/>
        <v>0</v>
      </c>
      <c r="CR337" s="14">
        <f t="shared" si="464"/>
        <v>0</v>
      </c>
      <c r="CT337" s="56">
        <f t="shared" si="465"/>
        <v>0</v>
      </c>
      <c r="CU337" s="14">
        <f>Szilv($CJ$2,Eredmény!$H$3,CK337)</f>
        <v>0</v>
      </c>
      <c r="CV337" s="14">
        <f t="shared" si="466"/>
        <v>0</v>
      </c>
      <c r="CW337" s="14">
        <f t="shared" si="467"/>
        <v>0</v>
      </c>
      <c r="CZ337" s="14">
        <f>IF($CY$2=Alapadat!$P337,Alapadat!$Q337,0)</f>
        <v>0</v>
      </c>
      <c r="DA337" s="14">
        <f>IF($CY$2=Alapadat!$P337,Alapadat!$R337,0)</f>
        <v>0</v>
      </c>
      <c r="DB337" s="14">
        <f t="shared" si="468"/>
        <v>0</v>
      </c>
      <c r="DC337" s="14">
        <f t="shared" si="469"/>
        <v>0</v>
      </c>
      <c r="DD337" s="14">
        <f t="shared" si="470"/>
        <v>0</v>
      </c>
      <c r="DE337" s="14">
        <f t="shared" si="471"/>
        <v>0</v>
      </c>
      <c r="DF337" s="14">
        <f t="shared" si="472"/>
        <v>0</v>
      </c>
      <c r="DG337" s="14">
        <f t="shared" si="473"/>
        <v>0</v>
      </c>
      <c r="DI337" s="56">
        <f t="shared" si="474"/>
        <v>0</v>
      </c>
      <c r="DJ337" s="14">
        <f>Szilv($CY$2,Eredmény!$H$3,CZ337)</f>
        <v>0</v>
      </c>
      <c r="DK337" s="14">
        <f t="shared" si="475"/>
        <v>0</v>
      </c>
      <c r="DL337" s="14">
        <f t="shared" si="476"/>
        <v>0</v>
      </c>
      <c r="DO337" s="14">
        <f>IF($DN$2=Alapadat!$P337,Alapadat!$Q337,0)</f>
        <v>0</v>
      </c>
      <c r="DP337" s="14">
        <f>IF($DN$2=Alapadat!$P337,Alapadat!$R337,0)</f>
        <v>0</v>
      </c>
      <c r="DQ337" s="14">
        <f t="shared" si="477"/>
        <v>0</v>
      </c>
      <c r="DR337" s="14">
        <f t="shared" si="478"/>
        <v>0</v>
      </c>
      <c r="DS337" s="14">
        <f t="shared" si="479"/>
        <v>0</v>
      </c>
      <c r="DT337" s="14">
        <f t="shared" si="480"/>
        <v>0</v>
      </c>
      <c r="DU337" s="14">
        <f t="shared" si="481"/>
        <v>0</v>
      </c>
      <c r="DV337" s="14">
        <f t="shared" si="482"/>
        <v>0</v>
      </c>
      <c r="DX337" s="56">
        <f t="shared" si="483"/>
        <v>0</v>
      </c>
      <c r="DY337" s="14">
        <f>Szilv($DN$2,Eredmény!$H$3,DO337)</f>
        <v>0</v>
      </c>
      <c r="DZ337" s="14">
        <f t="shared" si="484"/>
        <v>0</v>
      </c>
      <c r="EA337" s="14">
        <f t="shared" si="485"/>
        <v>0</v>
      </c>
    </row>
    <row r="338" spans="2:131">
      <c r="B338" s="14">
        <f>IF($A$2=Alapadat!$P338,Alapadat!$Q338,0)</f>
        <v>0</v>
      </c>
      <c r="C338" s="14">
        <f>IF($A$2=Alapadat!$P338,Alapadat!$R338,0)</f>
        <v>0</v>
      </c>
      <c r="D338" s="14">
        <f t="shared" si="406"/>
        <v>0</v>
      </c>
      <c r="E338" s="14">
        <f t="shared" si="407"/>
        <v>0</v>
      </c>
      <c r="F338" s="14">
        <f t="shared" si="408"/>
        <v>0</v>
      </c>
      <c r="G338" s="14">
        <f t="shared" si="409"/>
        <v>0</v>
      </c>
      <c r="H338" s="14">
        <f t="shared" si="410"/>
        <v>0</v>
      </c>
      <c r="I338" s="14">
        <f t="shared" si="411"/>
        <v>0</v>
      </c>
      <c r="L338" s="56">
        <f t="shared" si="412"/>
        <v>0</v>
      </c>
      <c r="M338" s="14">
        <f>Szilv($A$2,Eredmény!$H$3,B338)</f>
        <v>0</v>
      </c>
      <c r="N338" s="14">
        <f t="shared" si="413"/>
        <v>0</v>
      </c>
      <c r="O338" s="14">
        <f t="shared" si="414"/>
        <v>0</v>
      </c>
      <c r="Q338" s="14">
        <f>IF($P$2=Alapadat!$P338,Alapadat!$Q338,0)</f>
        <v>0</v>
      </c>
      <c r="R338" s="14">
        <f>IF($P$2=Alapadat!$P338,Alapadat!$R338,0)</f>
        <v>0</v>
      </c>
      <c r="S338" s="14">
        <f t="shared" si="415"/>
        <v>0</v>
      </c>
      <c r="T338" s="14">
        <f t="shared" si="416"/>
        <v>0</v>
      </c>
      <c r="U338" s="14">
        <f t="shared" si="417"/>
        <v>0</v>
      </c>
      <c r="V338" s="14">
        <f t="shared" si="418"/>
        <v>0</v>
      </c>
      <c r="W338" s="14">
        <f t="shared" si="419"/>
        <v>0</v>
      </c>
      <c r="X338" s="14">
        <f t="shared" si="420"/>
        <v>0</v>
      </c>
      <c r="Z338" s="56">
        <f t="shared" si="486"/>
        <v>0</v>
      </c>
      <c r="AA338" s="14">
        <f>Szilv($P$2,Eredmény!$H$3,Q338)</f>
        <v>0</v>
      </c>
      <c r="AB338" s="14">
        <f t="shared" si="421"/>
        <v>0</v>
      </c>
      <c r="AC338" s="14">
        <f t="shared" si="422"/>
        <v>0</v>
      </c>
      <c r="AE338" s="14">
        <f>IF($AD$2=Alapadat!$P338,Alapadat!$Q338,0)</f>
        <v>0</v>
      </c>
      <c r="AF338" s="14">
        <f>IF($AD$2=Alapadat!$P338,Alapadat!$R338,0)</f>
        <v>0</v>
      </c>
      <c r="AG338" s="14">
        <f t="shared" si="423"/>
        <v>0</v>
      </c>
      <c r="AH338" s="14">
        <f t="shared" si="424"/>
        <v>0</v>
      </c>
      <c r="AI338" s="14">
        <f t="shared" si="425"/>
        <v>0</v>
      </c>
      <c r="AJ338" s="14">
        <f t="shared" si="426"/>
        <v>0</v>
      </c>
      <c r="AK338" s="14">
        <f t="shared" si="427"/>
        <v>0</v>
      </c>
      <c r="AL338" s="14">
        <f t="shared" si="428"/>
        <v>0</v>
      </c>
      <c r="AN338" s="56">
        <f t="shared" si="429"/>
        <v>0</v>
      </c>
      <c r="AO338" s="14">
        <f>Szilv($AD$2,Eredmény!$H$3,AE338)</f>
        <v>0</v>
      </c>
      <c r="AP338" s="14">
        <f t="shared" si="430"/>
        <v>0</v>
      </c>
      <c r="AQ338" s="14">
        <f t="shared" si="431"/>
        <v>0</v>
      </c>
      <c r="AS338" s="14">
        <f>IF($AR$2=Alapadat!$P338,Alapadat!$Q338,0)</f>
        <v>0</v>
      </c>
      <c r="AT338" s="14">
        <f>IF($AR$2=Alapadat!$P338,Alapadat!$R338,0)</f>
        <v>0</v>
      </c>
      <c r="AU338" s="14">
        <f t="shared" si="432"/>
        <v>0</v>
      </c>
      <c r="AV338" s="14">
        <f t="shared" si="433"/>
        <v>0</v>
      </c>
      <c r="AW338" s="14">
        <f t="shared" si="434"/>
        <v>0</v>
      </c>
      <c r="AX338" s="14">
        <f t="shared" si="435"/>
        <v>0</v>
      </c>
      <c r="AY338" s="14">
        <f t="shared" si="436"/>
        <v>0</v>
      </c>
      <c r="AZ338" s="14">
        <f t="shared" si="437"/>
        <v>0</v>
      </c>
      <c r="BB338" s="56">
        <f t="shared" si="438"/>
        <v>0</v>
      </c>
      <c r="BC338" s="14">
        <f>Szilv($AR$2,Eredmény!$H$3,AS338)</f>
        <v>0</v>
      </c>
      <c r="BD338" s="14">
        <f t="shared" si="439"/>
        <v>0</v>
      </c>
      <c r="BE338" s="14">
        <f t="shared" si="440"/>
        <v>0</v>
      </c>
      <c r="BG338" s="14">
        <f>IF($BF$2=Alapadat!$P338,Alapadat!$Q338,0)</f>
        <v>0</v>
      </c>
      <c r="BH338" s="14">
        <f>IF($BF$2=Alapadat!$P338,Alapadat!$R338,0)</f>
        <v>0</v>
      </c>
      <c r="BI338" s="14">
        <f t="shared" si="441"/>
        <v>0</v>
      </c>
      <c r="BJ338" s="14">
        <f t="shared" si="442"/>
        <v>0</v>
      </c>
      <c r="BK338" s="14">
        <f t="shared" si="443"/>
        <v>0</v>
      </c>
      <c r="BL338" s="14">
        <f t="shared" si="444"/>
        <v>0</v>
      </c>
      <c r="BM338" s="14">
        <f t="shared" si="445"/>
        <v>0</v>
      </c>
      <c r="BN338" s="14">
        <f t="shared" si="446"/>
        <v>0</v>
      </c>
      <c r="BP338" s="56">
        <f t="shared" si="447"/>
        <v>0</v>
      </c>
      <c r="BQ338" s="14">
        <f>Szilv($BF$2,Eredmény!$H$3,BG338)</f>
        <v>0</v>
      </c>
      <c r="BR338" s="14">
        <f t="shared" si="448"/>
        <v>0</v>
      </c>
      <c r="BS338" s="14">
        <f t="shared" si="449"/>
        <v>0</v>
      </c>
      <c r="BV338" s="14">
        <f>IF($BU$2=Alapadat!$P338,Alapadat!$Q338,0)</f>
        <v>0</v>
      </c>
      <c r="BW338" s="14">
        <f>IF($BU$2=Alapadat!$P338,Alapadat!$R338,0)</f>
        <v>0</v>
      </c>
      <c r="BX338" s="14">
        <f t="shared" si="450"/>
        <v>0</v>
      </c>
      <c r="BY338" s="14">
        <f t="shared" si="451"/>
        <v>0</v>
      </c>
      <c r="BZ338" s="14">
        <f t="shared" si="452"/>
        <v>0</v>
      </c>
      <c r="CA338" s="14">
        <f t="shared" si="453"/>
        <v>0</v>
      </c>
      <c r="CB338" s="14">
        <f t="shared" si="454"/>
        <v>0</v>
      </c>
      <c r="CC338" s="14">
        <f t="shared" si="455"/>
        <v>0</v>
      </c>
      <c r="CE338" s="56">
        <f t="shared" si="456"/>
        <v>0</v>
      </c>
      <c r="CF338" s="14">
        <f>Szilv($BU$2,Eredmény!$H$3,BV338)</f>
        <v>0</v>
      </c>
      <c r="CG338" s="14">
        <f t="shared" si="457"/>
        <v>0</v>
      </c>
      <c r="CH338" s="14">
        <f t="shared" si="458"/>
        <v>0</v>
      </c>
      <c r="CK338" s="14">
        <f>IF($CJ$2=Alapadat!$P338,Alapadat!$Q338,0)</f>
        <v>0</v>
      </c>
      <c r="CL338" s="14">
        <f>IF($CJ$2=Alapadat!$P338,Alapadat!$R338,0)</f>
        <v>0</v>
      </c>
      <c r="CM338" s="14">
        <f t="shared" si="459"/>
        <v>0</v>
      </c>
      <c r="CN338" s="14">
        <f t="shared" si="460"/>
        <v>0</v>
      </c>
      <c r="CO338" s="14">
        <f t="shared" si="461"/>
        <v>0</v>
      </c>
      <c r="CP338" s="14">
        <f t="shared" si="462"/>
        <v>0</v>
      </c>
      <c r="CQ338" s="14">
        <f t="shared" si="463"/>
        <v>0</v>
      </c>
      <c r="CR338" s="14">
        <f t="shared" si="464"/>
        <v>0</v>
      </c>
      <c r="CT338" s="56">
        <f t="shared" si="465"/>
        <v>0</v>
      </c>
      <c r="CU338" s="14">
        <f>Szilv($CJ$2,Eredmény!$H$3,CK338)</f>
        <v>0</v>
      </c>
      <c r="CV338" s="14">
        <f t="shared" si="466"/>
        <v>0</v>
      </c>
      <c r="CW338" s="14">
        <f t="shared" si="467"/>
        <v>0</v>
      </c>
      <c r="CZ338" s="14">
        <f>IF($CY$2=Alapadat!$P338,Alapadat!$Q338,0)</f>
        <v>0</v>
      </c>
      <c r="DA338" s="14">
        <f>IF($CY$2=Alapadat!$P338,Alapadat!$R338,0)</f>
        <v>0</v>
      </c>
      <c r="DB338" s="14">
        <f t="shared" si="468"/>
        <v>0</v>
      </c>
      <c r="DC338" s="14">
        <f t="shared" si="469"/>
        <v>0</v>
      </c>
      <c r="DD338" s="14">
        <f t="shared" si="470"/>
        <v>0</v>
      </c>
      <c r="DE338" s="14">
        <f t="shared" si="471"/>
        <v>0</v>
      </c>
      <c r="DF338" s="14">
        <f t="shared" si="472"/>
        <v>0</v>
      </c>
      <c r="DG338" s="14">
        <f t="shared" si="473"/>
        <v>0</v>
      </c>
      <c r="DI338" s="56">
        <f t="shared" si="474"/>
        <v>0</v>
      </c>
      <c r="DJ338" s="14">
        <f>Szilv($CY$2,Eredmény!$H$3,CZ338)</f>
        <v>0</v>
      </c>
      <c r="DK338" s="14">
        <f t="shared" si="475"/>
        <v>0</v>
      </c>
      <c r="DL338" s="14">
        <f t="shared" si="476"/>
        <v>0</v>
      </c>
      <c r="DO338" s="14">
        <f>IF($DN$2=Alapadat!$P338,Alapadat!$Q338,0)</f>
        <v>0</v>
      </c>
      <c r="DP338" s="14">
        <f>IF($DN$2=Alapadat!$P338,Alapadat!$R338,0)</f>
        <v>0</v>
      </c>
      <c r="DQ338" s="14">
        <f t="shared" si="477"/>
        <v>0</v>
      </c>
      <c r="DR338" s="14">
        <f t="shared" si="478"/>
        <v>0</v>
      </c>
      <c r="DS338" s="14">
        <f t="shared" si="479"/>
        <v>0</v>
      </c>
      <c r="DT338" s="14">
        <f t="shared" si="480"/>
        <v>0</v>
      </c>
      <c r="DU338" s="14">
        <f t="shared" si="481"/>
        <v>0</v>
      </c>
      <c r="DV338" s="14">
        <f t="shared" si="482"/>
        <v>0</v>
      </c>
      <c r="DX338" s="56">
        <f t="shared" si="483"/>
        <v>0</v>
      </c>
      <c r="DY338" s="14">
        <f>Szilv($DN$2,Eredmény!$H$3,DO338)</f>
        <v>0</v>
      </c>
      <c r="DZ338" s="14">
        <f t="shared" si="484"/>
        <v>0</v>
      </c>
      <c r="EA338" s="14">
        <f t="shared" si="485"/>
        <v>0</v>
      </c>
    </row>
    <row r="339" spans="2:131">
      <c r="B339" s="14">
        <f>IF($A$2=Alapadat!$P339,Alapadat!$Q339,0)</f>
        <v>0</v>
      </c>
      <c r="C339" s="14">
        <f>IF($A$2=Alapadat!$P339,Alapadat!$R339,0)</f>
        <v>0</v>
      </c>
      <c r="D339" s="14">
        <f t="shared" si="406"/>
        <v>0</v>
      </c>
      <c r="E339" s="14">
        <f t="shared" si="407"/>
        <v>0</v>
      </c>
      <c r="F339" s="14">
        <f t="shared" si="408"/>
        <v>0</v>
      </c>
      <c r="G339" s="14">
        <f t="shared" si="409"/>
        <v>0</v>
      </c>
      <c r="H339" s="14">
        <f t="shared" si="410"/>
        <v>0</v>
      </c>
      <c r="I339" s="14">
        <f t="shared" si="411"/>
        <v>0</v>
      </c>
      <c r="L339" s="56">
        <f t="shared" si="412"/>
        <v>0</v>
      </c>
      <c r="M339" s="14">
        <f>Szilv($A$2,Eredmény!$H$3,B339)</f>
        <v>0</v>
      </c>
      <c r="N339" s="14">
        <f t="shared" si="413"/>
        <v>0</v>
      </c>
      <c r="O339" s="14">
        <f t="shared" si="414"/>
        <v>0</v>
      </c>
      <c r="Q339" s="14">
        <f>IF($P$2=Alapadat!$P339,Alapadat!$Q339,0)</f>
        <v>0</v>
      </c>
      <c r="R339" s="14">
        <f>IF($P$2=Alapadat!$P339,Alapadat!$R339,0)</f>
        <v>0</v>
      </c>
      <c r="S339" s="14">
        <f t="shared" si="415"/>
        <v>0</v>
      </c>
      <c r="T339" s="14">
        <f t="shared" si="416"/>
        <v>0</v>
      </c>
      <c r="U339" s="14">
        <f t="shared" si="417"/>
        <v>0</v>
      </c>
      <c r="V339" s="14">
        <f t="shared" si="418"/>
        <v>0</v>
      </c>
      <c r="W339" s="14">
        <f t="shared" si="419"/>
        <v>0</v>
      </c>
      <c r="X339" s="14">
        <f t="shared" si="420"/>
        <v>0</v>
      </c>
      <c r="Z339" s="56">
        <f t="shared" si="486"/>
        <v>0</v>
      </c>
      <c r="AA339" s="14">
        <f>Szilv($P$2,Eredmény!$H$3,Q339)</f>
        <v>0</v>
      </c>
      <c r="AB339" s="14">
        <f t="shared" si="421"/>
        <v>0</v>
      </c>
      <c r="AC339" s="14">
        <f t="shared" si="422"/>
        <v>0</v>
      </c>
      <c r="AE339" s="14">
        <f>IF($AD$2=Alapadat!$P339,Alapadat!$Q339,0)</f>
        <v>0</v>
      </c>
      <c r="AF339" s="14">
        <f>IF($AD$2=Alapadat!$P339,Alapadat!$R339,0)</f>
        <v>0</v>
      </c>
      <c r="AG339" s="14">
        <f t="shared" si="423"/>
        <v>0</v>
      </c>
      <c r="AH339" s="14">
        <f t="shared" si="424"/>
        <v>0</v>
      </c>
      <c r="AI339" s="14">
        <f t="shared" si="425"/>
        <v>0</v>
      </c>
      <c r="AJ339" s="14">
        <f t="shared" si="426"/>
        <v>0</v>
      </c>
      <c r="AK339" s="14">
        <f t="shared" si="427"/>
        <v>0</v>
      </c>
      <c r="AL339" s="14">
        <f t="shared" si="428"/>
        <v>0</v>
      </c>
      <c r="AN339" s="56">
        <f t="shared" si="429"/>
        <v>0</v>
      </c>
      <c r="AO339" s="14">
        <f>Szilv($AD$2,Eredmény!$H$3,AE339)</f>
        <v>0</v>
      </c>
      <c r="AP339" s="14">
        <f t="shared" si="430"/>
        <v>0</v>
      </c>
      <c r="AQ339" s="14">
        <f t="shared" si="431"/>
        <v>0</v>
      </c>
      <c r="AS339" s="14">
        <f>IF($AR$2=Alapadat!$P339,Alapadat!$Q339,0)</f>
        <v>0</v>
      </c>
      <c r="AT339" s="14">
        <f>IF($AR$2=Alapadat!$P339,Alapadat!$R339,0)</f>
        <v>0</v>
      </c>
      <c r="AU339" s="14">
        <f t="shared" si="432"/>
        <v>0</v>
      </c>
      <c r="AV339" s="14">
        <f t="shared" si="433"/>
        <v>0</v>
      </c>
      <c r="AW339" s="14">
        <f t="shared" si="434"/>
        <v>0</v>
      </c>
      <c r="AX339" s="14">
        <f t="shared" si="435"/>
        <v>0</v>
      </c>
      <c r="AY339" s="14">
        <f t="shared" si="436"/>
        <v>0</v>
      </c>
      <c r="AZ339" s="14">
        <f t="shared" si="437"/>
        <v>0</v>
      </c>
      <c r="BB339" s="56">
        <f t="shared" si="438"/>
        <v>0</v>
      </c>
      <c r="BC339" s="14">
        <f>Szilv($AR$2,Eredmény!$H$3,AS339)</f>
        <v>0</v>
      </c>
      <c r="BD339" s="14">
        <f t="shared" si="439"/>
        <v>0</v>
      </c>
      <c r="BE339" s="14">
        <f t="shared" si="440"/>
        <v>0</v>
      </c>
      <c r="BG339" s="14">
        <f>IF($BF$2=Alapadat!$P339,Alapadat!$Q339,0)</f>
        <v>0</v>
      </c>
      <c r="BH339" s="14">
        <f>IF($BF$2=Alapadat!$P339,Alapadat!$R339,0)</f>
        <v>0</v>
      </c>
      <c r="BI339" s="14">
        <f t="shared" si="441"/>
        <v>0</v>
      </c>
      <c r="BJ339" s="14">
        <f t="shared" si="442"/>
        <v>0</v>
      </c>
      <c r="BK339" s="14">
        <f t="shared" si="443"/>
        <v>0</v>
      </c>
      <c r="BL339" s="14">
        <f t="shared" si="444"/>
        <v>0</v>
      </c>
      <c r="BM339" s="14">
        <f t="shared" si="445"/>
        <v>0</v>
      </c>
      <c r="BN339" s="14">
        <f t="shared" si="446"/>
        <v>0</v>
      </c>
      <c r="BP339" s="56">
        <f t="shared" si="447"/>
        <v>0</v>
      </c>
      <c r="BQ339" s="14">
        <f>Szilv($BF$2,Eredmény!$H$3,BG339)</f>
        <v>0</v>
      </c>
      <c r="BR339" s="14">
        <f t="shared" si="448"/>
        <v>0</v>
      </c>
      <c r="BS339" s="14">
        <f t="shared" si="449"/>
        <v>0</v>
      </c>
      <c r="BV339" s="14">
        <f>IF($BU$2=Alapadat!$P339,Alapadat!$Q339,0)</f>
        <v>0</v>
      </c>
      <c r="BW339" s="14">
        <f>IF($BU$2=Alapadat!$P339,Alapadat!$R339,0)</f>
        <v>0</v>
      </c>
      <c r="BX339" s="14">
        <f t="shared" si="450"/>
        <v>0</v>
      </c>
      <c r="BY339" s="14">
        <f t="shared" si="451"/>
        <v>0</v>
      </c>
      <c r="BZ339" s="14">
        <f t="shared" si="452"/>
        <v>0</v>
      </c>
      <c r="CA339" s="14">
        <f t="shared" si="453"/>
        <v>0</v>
      </c>
      <c r="CB339" s="14">
        <f t="shared" si="454"/>
        <v>0</v>
      </c>
      <c r="CC339" s="14">
        <f t="shared" si="455"/>
        <v>0</v>
      </c>
      <c r="CE339" s="56">
        <f t="shared" si="456"/>
        <v>0</v>
      </c>
      <c r="CF339" s="14">
        <f>Szilv($BU$2,Eredmény!$H$3,BV339)</f>
        <v>0</v>
      </c>
      <c r="CG339" s="14">
        <f t="shared" si="457"/>
        <v>0</v>
      </c>
      <c r="CH339" s="14">
        <f t="shared" si="458"/>
        <v>0</v>
      </c>
      <c r="CK339" s="14">
        <f>IF($CJ$2=Alapadat!$P339,Alapadat!$Q339,0)</f>
        <v>0</v>
      </c>
      <c r="CL339" s="14">
        <f>IF($CJ$2=Alapadat!$P339,Alapadat!$R339,0)</f>
        <v>0</v>
      </c>
      <c r="CM339" s="14">
        <f t="shared" si="459"/>
        <v>0</v>
      </c>
      <c r="CN339" s="14">
        <f t="shared" si="460"/>
        <v>0</v>
      </c>
      <c r="CO339" s="14">
        <f t="shared" si="461"/>
        <v>0</v>
      </c>
      <c r="CP339" s="14">
        <f t="shared" si="462"/>
        <v>0</v>
      </c>
      <c r="CQ339" s="14">
        <f t="shared" si="463"/>
        <v>0</v>
      </c>
      <c r="CR339" s="14">
        <f t="shared" si="464"/>
        <v>0</v>
      </c>
      <c r="CT339" s="56">
        <f t="shared" si="465"/>
        <v>0</v>
      </c>
      <c r="CU339" s="14">
        <f>Szilv($CJ$2,Eredmény!$H$3,CK339)</f>
        <v>0</v>
      </c>
      <c r="CV339" s="14">
        <f t="shared" si="466"/>
        <v>0</v>
      </c>
      <c r="CW339" s="14">
        <f t="shared" si="467"/>
        <v>0</v>
      </c>
      <c r="CZ339" s="14">
        <f>IF($CY$2=Alapadat!$P339,Alapadat!$Q339,0)</f>
        <v>0</v>
      </c>
      <c r="DA339" s="14">
        <f>IF($CY$2=Alapadat!$P339,Alapadat!$R339,0)</f>
        <v>0</v>
      </c>
      <c r="DB339" s="14">
        <f t="shared" si="468"/>
        <v>0</v>
      </c>
      <c r="DC339" s="14">
        <f t="shared" si="469"/>
        <v>0</v>
      </c>
      <c r="DD339" s="14">
        <f t="shared" si="470"/>
        <v>0</v>
      </c>
      <c r="DE339" s="14">
        <f t="shared" si="471"/>
        <v>0</v>
      </c>
      <c r="DF339" s="14">
        <f t="shared" si="472"/>
        <v>0</v>
      </c>
      <c r="DG339" s="14">
        <f t="shared" si="473"/>
        <v>0</v>
      </c>
      <c r="DI339" s="56">
        <f t="shared" si="474"/>
        <v>0</v>
      </c>
      <c r="DJ339" s="14">
        <f>Szilv($CY$2,Eredmény!$H$3,CZ339)</f>
        <v>0</v>
      </c>
      <c r="DK339" s="14">
        <f t="shared" si="475"/>
        <v>0</v>
      </c>
      <c r="DL339" s="14">
        <f t="shared" si="476"/>
        <v>0</v>
      </c>
      <c r="DO339" s="14">
        <f>IF($DN$2=Alapadat!$P339,Alapadat!$Q339,0)</f>
        <v>0</v>
      </c>
      <c r="DP339" s="14">
        <f>IF($DN$2=Alapadat!$P339,Alapadat!$R339,0)</f>
        <v>0</v>
      </c>
      <c r="DQ339" s="14">
        <f t="shared" si="477"/>
        <v>0</v>
      </c>
      <c r="DR339" s="14">
        <f t="shared" si="478"/>
        <v>0</v>
      </c>
      <c r="DS339" s="14">
        <f t="shared" si="479"/>
        <v>0</v>
      </c>
      <c r="DT339" s="14">
        <f t="shared" si="480"/>
        <v>0</v>
      </c>
      <c r="DU339" s="14">
        <f t="shared" si="481"/>
        <v>0</v>
      </c>
      <c r="DV339" s="14">
        <f t="shared" si="482"/>
        <v>0</v>
      </c>
      <c r="DX339" s="56">
        <f t="shared" si="483"/>
        <v>0</v>
      </c>
      <c r="DY339" s="14">
        <f>Szilv($DN$2,Eredmény!$H$3,DO339)</f>
        <v>0</v>
      </c>
      <c r="DZ339" s="14">
        <f t="shared" si="484"/>
        <v>0</v>
      </c>
      <c r="EA339" s="14">
        <f t="shared" si="485"/>
        <v>0</v>
      </c>
    </row>
    <row r="340" spans="2:131">
      <c r="B340" s="14">
        <f>IF($A$2=Alapadat!$P340,Alapadat!$Q340,0)</f>
        <v>0</v>
      </c>
      <c r="C340" s="14">
        <f>IF($A$2=Alapadat!$P340,Alapadat!$R340,0)</f>
        <v>0</v>
      </c>
      <c r="D340" s="14">
        <f t="shared" si="406"/>
        <v>0</v>
      </c>
      <c r="E340" s="14">
        <f t="shared" si="407"/>
        <v>0</v>
      </c>
      <c r="F340" s="14">
        <f t="shared" si="408"/>
        <v>0</v>
      </c>
      <c r="G340" s="14">
        <f t="shared" si="409"/>
        <v>0</v>
      </c>
      <c r="H340" s="14">
        <f t="shared" si="410"/>
        <v>0</v>
      </c>
      <c r="I340" s="14">
        <f t="shared" si="411"/>
        <v>0</v>
      </c>
      <c r="L340" s="56">
        <f t="shared" si="412"/>
        <v>0</v>
      </c>
      <c r="M340" s="14">
        <f>Szilv($A$2,Eredmény!$H$3,B340)</f>
        <v>0</v>
      </c>
      <c r="N340" s="14">
        <f t="shared" si="413"/>
        <v>0</v>
      </c>
      <c r="O340" s="14">
        <f t="shared" si="414"/>
        <v>0</v>
      </c>
      <c r="Q340" s="14">
        <f>IF($P$2=Alapadat!$P340,Alapadat!$Q340,0)</f>
        <v>0</v>
      </c>
      <c r="R340" s="14">
        <f>IF($P$2=Alapadat!$P340,Alapadat!$R340,0)</f>
        <v>0</v>
      </c>
      <c r="S340" s="14">
        <f t="shared" si="415"/>
        <v>0</v>
      </c>
      <c r="T340" s="14">
        <f t="shared" si="416"/>
        <v>0</v>
      </c>
      <c r="U340" s="14">
        <f t="shared" si="417"/>
        <v>0</v>
      </c>
      <c r="V340" s="14">
        <f t="shared" si="418"/>
        <v>0</v>
      </c>
      <c r="W340" s="14">
        <f t="shared" si="419"/>
        <v>0</v>
      </c>
      <c r="X340" s="14">
        <f t="shared" si="420"/>
        <v>0</v>
      </c>
      <c r="Z340" s="56">
        <f t="shared" si="486"/>
        <v>0</v>
      </c>
      <c r="AA340" s="14">
        <f>Szilv($P$2,Eredmény!$H$3,Q340)</f>
        <v>0</v>
      </c>
      <c r="AB340" s="14">
        <f t="shared" si="421"/>
        <v>0</v>
      </c>
      <c r="AC340" s="14">
        <f t="shared" si="422"/>
        <v>0</v>
      </c>
      <c r="AE340" s="14">
        <f>IF($AD$2=Alapadat!$P340,Alapadat!$Q340,0)</f>
        <v>0</v>
      </c>
      <c r="AF340" s="14">
        <f>IF($AD$2=Alapadat!$P340,Alapadat!$R340,0)</f>
        <v>0</v>
      </c>
      <c r="AG340" s="14">
        <f t="shared" si="423"/>
        <v>0</v>
      </c>
      <c r="AH340" s="14">
        <f t="shared" si="424"/>
        <v>0</v>
      </c>
      <c r="AI340" s="14">
        <f t="shared" si="425"/>
        <v>0</v>
      </c>
      <c r="AJ340" s="14">
        <f t="shared" si="426"/>
        <v>0</v>
      </c>
      <c r="AK340" s="14">
        <f t="shared" si="427"/>
        <v>0</v>
      </c>
      <c r="AL340" s="14">
        <f t="shared" si="428"/>
        <v>0</v>
      </c>
      <c r="AN340" s="56">
        <f t="shared" si="429"/>
        <v>0</v>
      </c>
      <c r="AO340" s="14">
        <f>Szilv($AD$2,Eredmény!$H$3,AE340)</f>
        <v>0</v>
      </c>
      <c r="AP340" s="14">
        <f t="shared" si="430"/>
        <v>0</v>
      </c>
      <c r="AQ340" s="14">
        <f t="shared" si="431"/>
        <v>0</v>
      </c>
      <c r="AS340" s="14">
        <f>IF($AR$2=Alapadat!$P340,Alapadat!$Q340,0)</f>
        <v>0</v>
      </c>
      <c r="AT340" s="14">
        <f>IF($AR$2=Alapadat!$P340,Alapadat!$R340,0)</f>
        <v>0</v>
      </c>
      <c r="AU340" s="14">
        <f t="shared" si="432"/>
        <v>0</v>
      </c>
      <c r="AV340" s="14">
        <f t="shared" si="433"/>
        <v>0</v>
      </c>
      <c r="AW340" s="14">
        <f t="shared" si="434"/>
        <v>0</v>
      </c>
      <c r="AX340" s="14">
        <f t="shared" si="435"/>
        <v>0</v>
      </c>
      <c r="AY340" s="14">
        <f t="shared" si="436"/>
        <v>0</v>
      </c>
      <c r="AZ340" s="14">
        <f t="shared" si="437"/>
        <v>0</v>
      </c>
      <c r="BB340" s="56">
        <f t="shared" si="438"/>
        <v>0</v>
      </c>
      <c r="BC340" s="14">
        <f>Szilv($AR$2,Eredmény!$H$3,AS340)</f>
        <v>0</v>
      </c>
      <c r="BD340" s="14">
        <f t="shared" si="439"/>
        <v>0</v>
      </c>
      <c r="BE340" s="14">
        <f t="shared" si="440"/>
        <v>0</v>
      </c>
      <c r="BG340" s="14">
        <f>IF($BF$2=Alapadat!$P340,Alapadat!$Q340,0)</f>
        <v>0</v>
      </c>
      <c r="BH340" s="14">
        <f>IF($BF$2=Alapadat!$P340,Alapadat!$R340,0)</f>
        <v>0</v>
      </c>
      <c r="BI340" s="14">
        <f t="shared" si="441"/>
        <v>0</v>
      </c>
      <c r="BJ340" s="14">
        <f t="shared" si="442"/>
        <v>0</v>
      </c>
      <c r="BK340" s="14">
        <f t="shared" si="443"/>
        <v>0</v>
      </c>
      <c r="BL340" s="14">
        <f t="shared" si="444"/>
        <v>0</v>
      </c>
      <c r="BM340" s="14">
        <f t="shared" si="445"/>
        <v>0</v>
      </c>
      <c r="BN340" s="14">
        <f t="shared" si="446"/>
        <v>0</v>
      </c>
      <c r="BP340" s="56">
        <f t="shared" si="447"/>
        <v>0</v>
      </c>
      <c r="BQ340" s="14">
        <f>Szilv($BF$2,Eredmény!$H$3,BG340)</f>
        <v>0</v>
      </c>
      <c r="BR340" s="14">
        <f t="shared" si="448"/>
        <v>0</v>
      </c>
      <c r="BS340" s="14">
        <f t="shared" si="449"/>
        <v>0</v>
      </c>
      <c r="BV340" s="14">
        <f>IF($BU$2=Alapadat!$P340,Alapadat!$Q340,0)</f>
        <v>0</v>
      </c>
      <c r="BW340" s="14">
        <f>IF($BU$2=Alapadat!$P340,Alapadat!$R340,0)</f>
        <v>0</v>
      </c>
      <c r="BX340" s="14">
        <f t="shared" si="450"/>
        <v>0</v>
      </c>
      <c r="BY340" s="14">
        <f t="shared" si="451"/>
        <v>0</v>
      </c>
      <c r="BZ340" s="14">
        <f t="shared" si="452"/>
        <v>0</v>
      </c>
      <c r="CA340" s="14">
        <f t="shared" si="453"/>
        <v>0</v>
      </c>
      <c r="CB340" s="14">
        <f t="shared" si="454"/>
        <v>0</v>
      </c>
      <c r="CC340" s="14">
        <f t="shared" si="455"/>
        <v>0</v>
      </c>
      <c r="CE340" s="56">
        <f t="shared" si="456"/>
        <v>0</v>
      </c>
      <c r="CF340" s="14">
        <f>Szilv($BU$2,Eredmény!$H$3,BV340)</f>
        <v>0</v>
      </c>
      <c r="CG340" s="14">
        <f t="shared" si="457"/>
        <v>0</v>
      </c>
      <c r="CH340" s="14">
        <f t="shared" si="458"/>
        <v>0</v>
      </c>
      <c r="CK340" s="14">
        <f>IF($CJ$2=Alapadat!$P340,Alapadat!$Q340,0)</f>
        <v>0</v>
      </c>
      <c r="CL340" s="14">
        <f>IF($CJ$2=Alapadat!$P340,Alapadat!$R340,0)</f>
        <v>0</v>
      </c>
      <c r="CM340" s="14">
        <f t="shared" si="459"/>
        <v>0</v>
      </c>
      <c r="CN340" s="14">
        <f t="shared" si="460"/>
        <v>0</v>
      </c>
      <c r="CO340" s="14">
        <f t="shared" si="461"/>
        <v>0</v>
      </c>
      <c r="CP340" s="14">
        <f t="shared" si="462"/>
        <v>0</v>
      </c>
      <c r="CQ340" s="14">
        <f t="shared" si="463"/>
        <v>0</v>
      </c>
      <c r="CR340" s="14">
        <f t="shared" si="464"/>
        <v>0</v>
      </c>
      <c r="CT340" s="56">
        <f t="shared" si="465"/>
        <v>0</v>
      </c>
      <c r="CU340" s="14">
        <f>Szilv($CJ$2,Eredmény!$H$3,CK340)</f>
        <v>0</v>
      </c>
      <c r="CV340" s="14">
        <f t="shared" si="466"/>
        <v>0</v>
      </c>
      <c r="CW340" s="14">
        <f t="shared" si="467"/>
        <v>0</v>
      </c>
      <c r="CZ340" s="14">
        <f>IF($CY$2=Alapadat!$P340,Alapadat!$Q340,0)</f>
        <v>0</v>
      </c>
      <c r="DA340" s="14">
        <f>IF($CY$2=Alapadat!$P340,Alapadat!$R340,0)</f>
        <v>0</v>
      </c>
      <c r="DB340" s="14">
        <f t="shared" si="468"/>
        <v>0</v>
      </c>
      <c r="DC340" s="14">
        <f t="shared" si="469"/>
        <v>0</v>
      </c>
      <c r="DD340" s="14">
        <f t="shared" si="470"/>
        <v>0</v>
      </c>
      <c r="DE340" s="14">
        <f t="shared" si="471"/>
        <v>0</v>
      </c>
      <c r="DF340" s="14">
        <f t="shared" si="472"/>
        <v>0</v>
      </c>
      <c r="DG340" s="14">
        <f t="shared" si="473"/>
        <v>0</v>
      </c>
      <c r="DI340" s="56">
        <f t="shared" si="474"/>
        <v>0</v>
      </c>
      <c r="DJ340" s="14">
        <f>Szilv($CY$2,Eredmény!$H$3,CZ340)</f>
        <v>0</v>
      </c>
      <c r="DK340" s="14">
        <f t="shared" si="475"/>
        <v>0</v>
      </c>
      <c r="DL340" s="14">
        <f t="shared" si="476"/>
        <v>0</v>
      </c>
      <c r="DO340" s="14">
        <f>IF($DN$2=Alapadat!$P340,Alapadat!$Q340,0)</f>
        <v>0</v>
      </c>
      <c r="DP340" s="14">
        <f>IF($DN$2=Alapadat!$P340,Alapadat!$R340,0)</f>
        <v>0</v>
      </c>
      <c r="DQ340" s="14">
        <f t="shared" si="477"/>
        <v>0</v>
      </c>
      <c r="DR340" s="14">
        <f t="shared" si="478"/>
        <v>0</v>
      </c>
      <c r="DS340" s="14">
        <f t="shared" si="479"/>
        <v>0</v>
      </c>
      <c r="DT340" s="14">
        <f t="shared" si="480"/>
        <v>0</v>
      </c>
      <c r="DU340" s="14">
        <f t="shared" si="481"/>
        <v>0</v>
      </c>
      <c r="DV340" s="14">
        <f t="shared" si="482"/>
        <v>0</v>
      </c>
      <c r="DX340" s="56">
        <f t="shared" si="483"/>
        <v>0</v>
      </c>
      <c r="DY340" s="14">
        <f>Szilv($DN$2,Eredmény!$H$3,DO340)</f>
        <v>0</v>
      </c>
      <c r="DZ340" s="14">
        <f t="shared" si="484"/>
        <v>0</v>
      </c>
      <c r="EA340" s="14">
        <f t="shared" si="485"/>
        <v>0</v>
      </c>
    </row>
    <row r="341" spans="2:131">
      <c r="B341" s="14">
        <f>IF($A$2=Alapadat!$P341,Alapadat!$Q341,0)</f>
        <v>0</v>
      </c>
      <c r="C341" s="14">
        <f>IF($A$2=Alapadat!$P341,Alapadat!$R341,0)</f>
        <v>0</v>
      </c>
      <c r="D341" s="14">
        <f t="shared" si="406"/>
        <v>0</v>
      </c>
      <c r="E341" s="14">
        <f t="shared" si="407"/>
        <v>0</v>
      </c>
      <c r="F341" s="14">
        <f t="shared" si="408"/>
        <v>0</v>
      </c>
      <c r="G341" s="14">
        <f t="shared" si="409"/>
        <v>0</v>
      </c>
      <c r="H341" s="14">
        <f t="shared" si="410"/>
        <v>0</v>
      </c>
      <c r="I341" s="14">
        <f t="shared" si="411"/>
        <v>0</v>
      </c>
      <c r="L341" s="56">
        <f t="shared" si="412"/>
        <v>0</v>
      </c>
      <c r="M341" s="14">
        <f>Szilv($A$2,Eredmény!$H$3,B341)</f>
        <v>0</v>
      </c>
      <c r="N341" s="14">
        <f t="shared" si="413"/>
        <v>0</v>
      </c>
      <c r="O341" s="14">
        <f t="shared" si="414"/>
        <v>0</v>
      </c>
      <c r="Q341" s="14">
        <f>IF($P$2=Alapadat!$P341,Alapadat!$Q341,0)</f>
        <v>0</v>
      </c>
      <c r="R341" s="14">
        <f>IF($P$2=Alapadat!$P341,Alapadat!$R341,0)</f>
        <v>0</v>
      </c>
      <c r="S341" s="14">
        <f t="shared" si="415"/>
        <v>0</v>
      </c>
      <c r="T341" s="14">
        <f t="shared" si="416"/>
        <v>0</v>
      </c>
      <c r="U341" s="14">
        <f t="shared" si="417"/>
        <v>0</v>
      </c>
      <c r="V341" s="14">
        <f t="shared" si="418"/>
        <v>0</v>
      </c>
      <c r="W341" s="14">
        <f t="shared" si="419"/>
        <v>0</v>
      </c>
      <c r="X341" s="14">
        <f t="shared" si="420"/>
        <v>0</v>
      </c>
      <c r="Z341" s="56">
        <f t="shared" si="486"/>
        <v>0</v>
      </c>
      <c r="AA341" s="14">
        <f>Szilv($P$2,Eredmény!$H$3,Q341)</f>
        <v>0</v>
      </c>
      <c r="AB341" s="14">
        <f t="shared" si="421"/>
        <v>0</v>
      </c>
      <c r="AC341" s="14">
        <f t="shared" si="422"/>
        <v>0</v>
      </c>
      <c r="AE341" s="14">
        <f>IF($AD$2=Alapadat!$P341,Alapadat!$Q341,0)</f>
        <v>0</v>
      </c>
      <c r="AF341" s="14">
        <f>IF($AD$2=Alapadat!$P341,Alapadat!$R341,0)</f>
        <v>0</v>
      </c>
      <c r="AG341" s="14">
        <f t="shared" si="423"/>
        <v>0</v>
      </c>
      <c r="AH341" s="14">
        <f t="shared" si="424"/>
        <v>0</v>
      </c>
      <c r="AI341" s="14">
        <f t="shared" si="425"/>
        <v>0</v>
      </c>
      <c r="AJ341" s="14">
        <f t="shared" si="426"/>
        <v>0</v>
      </c>
      <c r="AK341" s="14">
        <f t="shared" si="427"/>
        <v>0</v>
      </c>
      <c r="AL341" s="14">
        <f t="shared" si="428"/>
        <v>0</v>
      </c>
      <c r="AN341" s="56">
        <f t="shared" si="429"/>
        <v>0</v>
      </c>
      <c r="AO341" s="14">
        <f>Szilv($AD$2,Eredmény!$H$3,AE341)</f>
        <v>0</v>
      </c>
      <c r="AP341" s="14">
        <f t="shared" si="430"/>
        <v>0</v>
      </c>
      <c r="AQ341" s="14">
        <f t="shared" si="431"/>
        <v>0</v>
      </c>
      <c r="AS341" s="14">
        <f>IF($AR$2=Alapadat!$P341,Alapadat!$Q341,0)</f>
        <v>0</v>
      </c>
      <c r="AT341" s="14">
        <f>IF($AR$2=Alapadat!$P341,Alapadat!$R341,0)</f>
        <v>0</v>
      </c>
      <c r="AU341" s="14">
        <f t="shared" si="432"/>
        <v>0</v>
      </c>
      <c r="AV341" s="14">
        <f t="shared" si="433"/>
        <v>0</v>
      </c>
      <c r="AW341" s="14">
        <f t="shared" si="434"/>
        <v>0</v>
      </c>
      <c r="AX341" s="14">
        <f t="shared" si="435"/>
        <v>0</v>
      </c>
      <c r="AY341" s="14">
        <f t="shared" si="436"/>
        <v>0</v>
      </c>
      <c r="AZ341" s="14">
        <f t="shared" si="437"/>
        <v>0</v>
      </c>
      <c r="BB341" s="56">
        <f t="shared" si="438"/>
        <v>0</v>
      </c>
      <c r="BC341" s="14">
        <f>Szilv($AR$2,Eredmény!$H$3,AS341)</f>
        <v>0</v>
      </c>
      <c r="BD341" s="14">
        <f t="shared" si="439"/>
        <v>0</v>
      </c>
      <c r="BE341" s="14">
        <f t="shared" si="440"/>
        <v>0</v>
      </c>
      <c r="BG341" s="14">
        <f>IF($BF$2=Alapadat!$P341,Alapadat!$Q341,0)</f>
        <v>0</v>
      </c>
      <c r="BH341" s="14">
        <f>IF($BF$2=Alapadat!$P341,Alapadat!$R341,0)</f>
        <v>0</v>
      </c>
      <c r="BI341" s="14">
        <f t="shared" si="441"/>
        <v>0</v>
      </c>
      <c r="BJ341" s="14">
        <f t="shared" si="442"/>
        <v>0</v>
      </c>
      <c r="BK341" s="14">
        <f t="shared" si="443"/>
        <v>0</v>
      </c>
      <c r="BL341" s="14">
        <f t="shared" si="444"/>
        <v>0</v>
      </c>
      <c r="BM341" s="14">
        <f t="shared" si="445"/>
        <v>0</v>
      </c>
      <c r="BN341" s="14">
        <f t="shared" si="446"/>
        <v>0</v>
      </c>
      <c r="BP341" s="56">
        <f t="shared" si="447"/>
        <v>0</v>
      </c>
      <c r="BQ341" s="14">
        <f>Szilv($BF$2,Eredmény!$H$3,BG341)</f>
        <v>0</v>
      </c>
      <c r="BR341" s="14">
        <f t="shared" si="448"/>
        <v>0</v>
      </c>
      <c r="BS341" s="14">
        <f t="shared" si="449"/>
        <v>0</v>
      </c>
      <c r="BV341" s="14">
        <f>IF($BU$2=Alapadat!$P341,Alapadat!$Q341,0)</f>
        <v>0</v>
      </c>
      <c r="BW341" s="14">
        <f>IF($BU$2=Alapadat!$P341,Alapadat!$R341,0)</f>
        <v>0</v>
      </c>
      <c r="BX341" s="14">
        <f t="shared" si="450"/>
        <v>0</v>
      </c>
      <c r="BY341" s="14">
        <f t="shared" si="451"/>
        <v>0</v>
      </c>
      <c r="BZ341" s="14">
        <f t="shared" si="452"/>
        <v>0</v>
      </c>
      <c r="CA341" s="14">
        <f t="shared" si="453"/>
        <v>0</v>
      </c>
      <c r="CB341" s="14">
        <f t="shared" si="454"/>
        <v>0</v>
      </c>
      <c r="CC341" s="14">
        <f t="shared" si="455"/>
        <v>0</v>
      </c>
      <c r="CE341" s="56">
        <f t="shared" si="456"/>
        <v>0</v>
      </c>
      <c r="CF341" s="14">
        <f>Szilv($BU$2,Eredmény!$H$3,BV341)</f>
        <v>0</v>
      </c>
      <c r="CG341" s="14">
        <f t="shared" si="457"/>
        <v>0</v>
      </c>
      <c r="CH341" s="14">
        <f t="shared" si="458"/>
        <v>0</v>
      </c>
      <c r="CK341" s="14">
        <f>IF($CJ$2=Alapadat!$P341,Alapadat!$Q341,0)</f>
        <v>0</v>
      </c>
      <c r="CL341" s="14">
        <f>IF($CJ$2=Alapadat!$P341,Alapadat!$R341,0)</f>
        <v>0</v>
      </c>
      <c r="CM341" s="14">
        <f t="shared" si="459"/>
        <v>0</v>
      </c>
      <c r="CN341" s="14">
        <f t="shared" si="460"/>
        <v>0</v>
      </c>
      <c r="CO341" s="14">
        <f t="shared" si="461"/>
        <v>0</v>
      </c>
      <c r="CP341" s="14">
        <f t="shared" si="462"/>
        <v>0</v>
      </c>
      <c r="CQ341" s="14">
        <f t="shared" si="463"/>
        <v>0</v>
      </c>
      <c r="CR341" s="14">
        <f t="shared" si="464"/>
        <v>0</v>
      </c>
      <c r="CT341" s="56">
        <f t="shared" si="465"/>
        <v>0</v>
      </c>
      <c r="CU341" s="14">
        <f>Szilv($CJ$2,Eredmény!$H$3,CK341)</f>
        <v>0</v>
      </c>
      <c r="CV341" s="14">
        <f t="shared" si="466"/>
        <v>0</v>
      </c>
      <c r="CW341" s="14">
        <f t="shared" si="467"/>
        <v>0</v>
      </c>
      <c r="CZ341" s="14">
        <f>IF($CY$2=Alapadat!$P341,Alapadat!$Q341,0)</f>
        <v>0</v>
      </c>
      <c r="DA341" s="14">
        <f>IF($CY$2=Alapadat!$P341,Alapadat!$R341,0)</f>
        <v>0</v>
      </c>
      <c r="DB341" s="14">
        <f t="shared" si="468"/>
        <v>0</v>
      </c>
      <c r="DC341" s="14">
        <f t="shared" si="469"/>
        <v>0</v>
      </c>
      <c r="DD341" s="14">
        <f t="shared" si="470"/>
        <v>0</v>
      </c>
      <c r="DE341" s="14">
        <f t="shared" si="471"/>
        <v>0</v>
      </c>
      <c r="DF341" s="14">
        <f t="shared" si="472"/>
        <v>0</v>
      </c>
      <c r="DG341" s="14">
        <f t="shared" si="473"/>
        <v>0</v>
      </c>
      <c r="DI341" s="56">
        <f t="shared" si="474"/>
        <v>0</v>
      </c>
      <c r="DJ341" s="14">
        <f>Szilv($CY$2,Eredmény!$H$3,CZ341)</f>
        <v>0</v>
      </c>
      <c r="DK341" s="14">
        <f t="shared" si="475"/>
        <v>0</v>
      </c>
      <c r="DL341" s="14">
        <f t="shared" si="476"/>
        <v>0</v>
      </c>
      <c r="DO341" s="14">
        <f>IF($DN$2=Alapadat!$P341,Alapadat!$Q341,0)</f>
        <v>0</v>
      </c>
      <c r="DP341" s="14">
        <f>IF($DN$2=Alapadat!$P341,Alapadat!$R341,0)</f>
        <v>0</v>
      </c>
      <c r="DQ341" s="14">
        <f t="shared" si="477"/>
        <v>0</v>
      </c>
      <c r="DR341" s="14">
        <f t="shared" si="478"/>
        <v>0</v>
      </c>
      <c r="DS341" s="14">
        <f t="shared" si="479"/>
        <v>0</v>
      </c>
      <c r="DT341" s="14">
        <f t="shared" si="480"/>
        <v>0</v>
      </c>
      <c r="DU341" s="14">
        <f t="shared" si="481"/>
        <v>0</v>
      </c>
      <c r="DV341" s="14">
        <f t="shared" si="482"/>
        <v>0</v>
      </c>
      <c r="DX341" s="56">
        <f t="shared" si="483"/>
        <v>0</v>
      </c>
      <c r="DY341" s="14">
        <f>Szilv($DN$2,Eredmény!$H$3,DO341)</f>
        <v>0</v>
      </c>
      <c r="DZ341" s="14">
        <f t="shared" si="484"/>
        <v>0</v>
      </c>
      <c r="EA341" s="14">
        <f t="shared" si="485"/>
        <v>0</v>
      </c>
    </row>
    <row r="342" spans="2:131">
      <c r="B342" s="14">
        <f>IF($A$2=Alapadat!$P342,Alapadat!$Q342,0)</f>
        <v>0</v>
      </c>
      <c r="C342" s="14">
        <f>IF($A$2=Alapadat!$P342,Alapadat!$R342,0)</f>
        <v>0</v>
      </c>
      <c r="D342" s="14">
        <f t="shared" si="406"/>
        <v>0</v>
      </c>
      <c r="E342" s="14">
        <f t="shared" si="407"/>
        <v>0</v>
      </c>
      <c r="F342" s="14">
        <f t="shared" si="408"/>
        <v>0</v>
      </c>
      <c r="G342" s="14">
        <f t="shared" si="409"/>
        <v>0</v>
      </c>
      <c r="H342" s="14">
        <f t="shared" si="410"/>
        <v>0</v>
      </c>
      <c r="I342" s="14">
        <f t="shared" si="411"/>
        <v>0</v>
      </c>
      <c r="L342" s="56">
        <f t="shared" si="412"/>
        <v>0</v>
      </c>
      <c r="M342" s="14">
        <f>Szilv($A$2,Eredmény!$H$3,B342)</f>
        <v>0</v>
      </c>
      <c r="N342" s="14">
        <f t="shared" si="413"/>
        <v>0</v>
      </c>
      <c r="O342" s="14">
        <f t="shared" si="414"/>
        <v>0</v>
      </c>
      <c r="Q342" s="14">
        <f>IF($P$2=Alapadat!$P342,Alapadat!$Q342,0)</f>
        <v>0</v>
      </c>
      <c r="R342" s="14">
        <f>IF($P$2=Alapadat!$P342,Alapadat!$R342,0)</f>
        <v>0</v>
      </c>
      <c r="S342" s="14">
        <f t="shared" si="415"/>
        <v>0</v>
      </c>
      <c r="T342" s="14">
        <f t="shared" si="416"/>
        <v>0</v>
      </c>
      <c r="U342" s="14">
        <f t="shared" si="417"/>
        <v>0</v>
      </c>
      <c r="V342" s="14">
        <f t="shared" si="418"/>
        <v>0</v>
      </c>
      <c r="W342" s="14">
        <f t="shared" si="419"/>
        <v>0</v>
      </c>
      <c r="X342" s="14">
        <f t="shared" si="420"/>
        <v>0</v>
      </c>
      <c r="Z342" s="56">
        <f t="shared" si="486"/>
        <v>0</v>
      </c>
      <c r="AA342" s="14">
        <f>Szilv($P$2,Eredmény!$H$3,Q342)</f>
        <v>0</v>
      </c>
      <c r="AB342" s="14">
        <f t="shared" si="421"/>
        <v>0</v>
      </c>
      <c r="AC342" s="14">
        <f t="shared" si="422"/>
        <v>0</v>
      </c>
      <c r="AE342" s="14">
        <f>IF($AD$2=Alapadat!$P342,Alapadat!$Q342,0)</f>
        <v>0</v>
      </c>
      <c r="AF342" s="14">
        <f>IF($AD$2=Alapadat!$P342,Alapadat!$R342,0)</f>
        <v>0</v>
      </c>
      <c r="AG342" s="14">
        <f t="shared" si="423"/>
        <v>0</v>
      </c>
      <c r="AH342" s="14">
        <f t="shared" si="424"/>
        <v>0</v>
      </c>
      <c r="AI342" s="14">
        <f t="shared" si="425"/>
        <v>0</v>
      </c>
      <c r="AJ342" s="14">
        <f t="shared" si="426"/>
        <v>0</v>
      </c>
      <c r="AK342" s="14">
        <f t="shared" si="427"/>
        <v>0</v>
      </c>
      <c r="AL342" s="14">
        <f t="shared" si="428"/>
        <v>0</v>
      </c>
      <c r="AN342" s="56">
        <f t="shared" si="429"/>
        <v>0</v>
      </c>
      <c r="AO342" s="14">
        <f>Szilv($AD$2,Eredmény!$H$3,AE342)</f>
        <v>0</v>
      </c>
      <c r="AP342" s="14">
        <f t="shared" si="430"/>
        <v>0</v>
      </c>
      <c r="AQ342" s="14">
        <f t="shared" si="431"/>
        <v>0</v>
      </c>
      <c r="AS342" s="14">
        <f>IF($AR$2=Alapadat!$P342,Alapadat!$Q342,0)</f>
        <v>0</v>
      </c>
      <c r="AT342" s="14">
        <f>IF($AR$2=Alapadat!$P342,Alapadat!$R342,0)</f>
        <v>0</v>
      </c>
      <c r="AU342" s="14">
        <f t="shared" si="432"/>
        <v>0</v>
      </c>
      <c r="AV342" s="14">
        <f t="shared" si="433"/>
        <v>0</v>
      </c>
      <c r="AW342" s="14">
        <f t="shared" si="434"/>
        <v>0</v>
      </c>
      <c r="AX342" s="14">
        <f t="shared" si="435"/>
        <v>0</v>
      </c>
      <c r="AY342" s="14">
        <f t="shared" si="436"/>
        <v>0</v>
      </c>
      <c r="AZ342" s="14">
        <f t="shared" si="437"/>
        <v>0</v>
      </c>
      <c r="BB342" s="56">
        <f t="shared" si="438"/>
        <v>0</v>
      </c>
      <c r="BC342" s="14">
        <f>Szilv($AR$2,Eredmény!$H$3,AS342)</f>
        <v>0</v>
      </c>
      <c r="BD342" s="14">
        <f t="shared" si="439"/>
        <v>0</v>
      </c>
      <c r="BE342" s="14">
        <f t="shared" si="440"/>
        <v>0</v>
      </c>
      <c r="BG342" s="14">
        <f>IF($BF$2=Alapadat!$P342,Alapadat!$Q342,0)</f>
        <v>0</v>
      </c>
      <c r="BH342" s="14">
        <f>IF($BF$2=Alapadat!$P342,Alapadat!$R342,0)</f>
        <v>0</v>
      </c>
      <c r="BI342" s="14">
        <f t="shared" si="441"/>
        <v>0</v>
      </c>
      <c r="BJ342" s="14">
        <f t="shared" si="442"/>
        <v>0</v>
      </c>
      <c r="BK342" s="14">
        <f t="shared" si="443"/>
        <v>0</v>
      </c>
      <c r="BL342" s="14">
        <f t="shared" si="444"/>
        <v>0</v>
      </c>
      <c r="BM342" s="14">
        <f t="shared" si="445"/>
        <v>0</v>
      </c>
      <c r="BN342" s="14">
        <f t="shared" si="446"/>
        <v>0</v>
      </c>
      <c r="BP342" s="56">
        <f t="shared" si="447"/>
        <v>0</v>
      </c>
      <c r="BQ342" s="14">
        <f>Szilv($BF$2,Eredmény!$H$3,BG342)</f>
        <v>0</v>
      </c>
      <c r="BR342" s="14">
        <f t="shared" si="448"/>
        <v>0</v>
      </c>
      <c r="BS342" s="14">
        <f t="shared" si="449"/>
        <v>0</v>
      </c>
      <c r="BV342" s="14">
        <f>IF($BU$2=Alapadat!$P342,Alapadat!$Q342,0)</f>
        <v>0</v>
      </c>
      <c r="BW342" s="14">
        <f>IF($BU$2=Alapadat!$P342,Alapadat!$R342,0)</f>
        <v>0</v>
      </c>
      <c r="BX342" s="14">
        <f t="shared" si="450"/>
        <v>0</v>
      </c>
      <c r="BY342" s="14">
        <f t="shared" si="451"/>
        <v>0</v>
      </c>
      <c r="BZ342" s="14">
        <f t="shared" si="452"/>
        <v>0</v>
      </c>
      <c r="CA342" s="14">
        <f t="shared" si="453"/>
        <v>0</v>
      </c>
      <c r="CB342" s="14">
        <f t="shared" si="454"/>
        <v>0</v>
      </c>
      <c r="CC342" s="14">
        <f t="shared" si="455"/>
        <v>0</v>
      </c>
      <c r="CE342" s="56">
        <f t="shared" si="456"/>
        <v>0</v>
      </c>
      <c r="CF342" s="14">
        <f>Szilv($BU$2,Eredmény!$H$3,BV342)</f>
        <v>0</v>
      </c>
      <c r="CG342" s="14">
        <f t="shared" si="457"/>
        <v>0</v>
      </c>
      <c r="CH342" s="14">
        <f t="shared" si="458"/>
        <v>0</v>
      </c>
      <c r="CK342" s="14">
        <f>IF($CJ$2=Alapadat!$P342,Alapadat!$Q342,0)</f>
        <v>0</v>
      </c>
      <c r="CL342" s="14">
        <f>IF($CJ$2=Alapadat!$P342,Alapadat!$R342,0)</f>
        <v>0</v>
      </c>
      <c r="CM342" s="14">
        <f t="shared" si="459"/>
        <v>0</v>
      </c>
      <c r="CN342" s="14">
        <f t="shared" si="460"/>
        <v>0</v>
      </c>
      <c r="CO342" s="14">
        <f t="shared" si="461"/>
        <v>0</v>
      </c>
      <c r="CP342" s="14">
        <f t="shared" si="462"/>
        <v>0</v>
      </c>
      <c r="CQ342" s="14">
        <f t="shared" si="463"/>
        <v>0</v>
      </c>
      <c r="CR342" s="14">
        <f t="shared" si="464"/>
        <v>0</v>
      </c>
      <c r="CT342" s="56">
        <f t="shared" si="465"/>
        <v>0</v>
      </c>
      <c r="CU342" s="14">
        <f>Szilv($CJ$2,Eredmény!$H$3,CK342)</f>
        <v>0</v>
      </c>
      <c r="CV342" s="14">
        <f t="shared" si="466"/>
        <v>0</v>
      </c>
      <c r="CW342" s="14">
        <f t="shared" si="467"/>
        <v>0</v>
      </c>
      <c r="CZ342" s="14">
        <f>IF($CY$2=Alapadat!$P342,Alapadat!$Q342,0)</f>
        <v>0</v>
      </c>
      <c r="DA342" s="14">
        <f>IF($CY$2=Alapadat!$P342,Alapadat!$R342,0)</f>
        <v>0</v>
      </c>
      <c r="DB342" s="14">
        <f t="shared" si="468"/>
        <v>0</v>
      </c>
      <c r="DC342" s="14">
        <f t="shared" si="469"/>
        <v>0</v>
      </c>
      <c r="DD342" s="14">
        <f t="shared" si="470"/>
        <v>0</v>
      </c>
      <c r="DE342" s="14">
        <f t="shared" si="471"/>
        <v>0</v>
      </c>
      <c r="DF342" s="14">
        <f t="shared" si="472"/>
        <v>0</v>
      </c>
      <c r="DG342" s="14">
        <f t="shared" si="473"/>
        <v>0</v>
      </c>
      <c r="DI342" s="56">
        <f t="shared" si="474"/>
        <v>0</v>
      </c>
      <c r="DJ342" s="14">
        <f>Szilv($CY$2,Eredmény!$H$3,CZ342)</f>
        <v>0</v>
      </c>
      <c r="DK342" s="14">
        <f t="shared" si="475"/>
        <v>0</v>
      </c>
      <c r="DL342" s="14">
        <f t="shared" si="476"/>
        <v>0</v>
      </c>
      <c r="DO342" s="14">
        <f>IF($DN$2=Alapadat!$P342,Alapadat!$Q342,0)</f>
        <v>0</v>
      </c>
      <c r="DP342" s="14">
        <f>IF($DN$2=Alapadat!$P342,Alapadat!$R342,0)</f>
        <v>0</v>
      </c>
      <c r="DQ342" s="14">
        <f t="shared" si="477"/>
        <v>0</v>
      </c>
      <c r="DR342" s="14">
        <f t="shared" si="478"/>
        <v>0</v>
      </c>
      <c r="DS342" s="14">
        <f t="shared" si="479"/>
        <v>0</v>
      </c>
      <c r="DT342" s="14">
        <f t="shared" si="480"/>
        <v>0</v>
      </c>
      <c r="DU342" s="14">
        <f t="shared" si="481"/>
        <v>0</v>
      </c>
      <c r="DV342" s="14">
        <f t="shared" si="482"/>
        <v>0</v>
      </c>
      <c r="DX342" s="56">
        <f t="shared" si="483"/>
        <v>0</v>
      </c>
      <c r="DY342" s="14">
        <f>Szilv($DN$2,Eredmény!$H$3,DO342)</f>
        <v>0</v>
      </c>
      <c r="DZ342" s="14">
        <f t="shared" si="484"/>
        <v>0</v>
      </c>
      <c r="EA342" s="14">
        <f t="shared" si="485"/>
        <v>0</v>
      </c>
    </row>
    <row r="343" spans="2:131">
      <c r="B343" s="14">
        <f>IF($A$2=Alapadat!$P343,Alapadat!$Q343,0)</f>
        <v>0</v>
      </c>
      <c r="C343" s="14">
        <f>IF($A$2=Alapadat!$P343,Alapadat!$R343,0)</f>
        <v>0</v>
      </c>
      <c r="D343" s="14">
        <f t="shared" si="406"/>
        <v>0</v>
      </c>
      <c r="E343" s="14">
        <f t="shared" si="407"/>
        <v>0</v>
      </c>
      <c r="F343" s="14">
        <f t="shared" si="408"/>
        <v>0</v>
      </c>
      <c r="G343" s="14">
        <f t="shared" si="409"/>
        <v>0</v>
      </c>
      <c r="H343" s="14">
        <f t="shared" si="410"/>
        <v>0</v>
      </c>
      <c r="I343" s="14">
        <f t="shared" si="411"/>
        <v>0</v>
      </c>
      <c r="L343" s="56">
        <f t="shared" si="412"/>
        <v>0</v>
      </c>
      <c r="M343" s="14">
        <f>Szilv($A$2,Eredmény!$H$3,B343)</f>
        <v>0</v>
      </c>
      <c r="N343" s="14">
        <f t="shared" si="413"/>
        <v>0</v>
      </c>
      <c r="O343" s="14">
        <f t="shared" si="414"/>
        <v>0</v>
      </c>
      <c r="Q343" s="14">
        <f>IF($P$2=Alapadat!$P343,Alapadat!$Q343,0)</f>
        <v>0</v>
      </c>
      <c r="R343" s="14">
        <f>IF($P$2=Alapadat!$P343,Alapadat!$R343,0)</f>
        <v>0</v>
      </c>
      <c r="S343" s="14">
        <f t="shared" si="415"/>
        <v>0</v>
      </c>
      <c r="T343" s="14">
        <f t="shared" si="416"/>
        <v>0</v>
      </c>
      <c r="U343" s="14">
        <f t="shared" si="417"/>
        <v>0</v>
      </c>
      <c r="V343" s="14">
        <f t="shared" si="418"/>
        <v>0</v>
      </c>
      <c r="W343" s="14">
        <f t="shared" si="419"/>
        <v>0</v>
      </c>
      <c r="X343" s="14">
        <f t="shared" si="420"/>
        <v>0</v>
      </c>
      <c r="Z343" s="56">
        <f t="shared" si="486"/>
        <v>0</v>
      </c>
      <c r="AA343" s="14">
        <f>Szilv($P$2,Eredmény!$H$3,Q343)</f>
        <v>0</v>
      </c>
      <c r="AB343" s="14">
        <f t="shared" si="421"/>
        <v>0</v>
      </c>
      <c r="AC343" s="14">
        <f t="shared" si="422"/>
        <v>0</v>
      </c>
      <c r="AE343" s="14">
        <f>IF($AD$2=Alapadat!$P343,Alapadat!$Q343,0)</f>
        <v>0</v>
      </c>
      <c r="AF343" s="14">
        <f>IF($AD$2=Alapadat!$P343,Alapadat!$R343,0)</f>
        <v>0</v>
      </c>
      <c r="AG343" s="14">
        <f t="shared" si="423"/>
        <v>0</v>
      </c>
      <c r="AH343" s="14">
        <f t="shared" si="424"/>
        <v>0</v>
      </c>
      <c r="AI343" s="14">
        <f t="shared" si="425"/>
        <v>0</v>
      </c>
      <c r="AJ343" s="14">
        <f t="shared" si="426"/>
        <v>0</v>
      </c>
      <c r="AK343" s="14">
        <f t="shared" si="427"/>
        <v>0</v>
      </c>
      <c r="AL343" s="14">
        <f t="shared" si="428"/>
        <v>0</v>
      </c>
      <c r="AN343" s="56">
        <f t="shared" si="429"/>
        <v>0</v>
      </c>
      <c r="AO343" s="14">
        <f>Szilv($AD$2,Eredmény!$H$3,AE343)</f>
        <v>0</v>
      </c>
      <c r="AP343" s="14">
        <f t="shared" si="430"/>
        <v>0</v>
      </c>
      <c r="AQ343" s="14">
        <f t="shared" si="431"/>
        <v>0</v>
      </c>
      <c r="AS343" s="14">
        <f>IF($AR$2=Alapadat!$P343,Alapadat!$Q343,0)</f>
        <v>0</v>
      </c>
      <c r="AT343" s="14">
        <f>IF($AR$2=Alapadat!$P343,Alapadat!$R343,0)</f>
        <v>0</v>
      </c>
      <c r="AU343" s="14">
        <f t="shared" si="432"/>
        <v>0</v>
      </c>
      <c r="AV343" s="14">
        <f t="shared" si="433"/>
        <v>0</v>
      </c>
      <c r="AW343" s="14">
        <f t="shared" si="434"/>
        <v>0</v>
      </c>
      <c r="AX343" s="14">
        <f t="shared" si="435"/>
        <v>0</v>
      </c>
      <c r="AY343" s="14">
        <f t="shared" si="436"/>
        <v>0</v>
      </c>
      <c r="AZ343" s="14">
        <f t="shared" si="437"/>
        <v>0</v>
      </c>
      <c r="BB343" s="56">
        <f t="shared" si="438"/>
        <v>0</v>
      </c>
      <c r="BC343" s="14">
        <f>Szilv($AR$2,Eredmény!$H$3,AS343)</f>
        <v>0</v>
      </c>
      <c r="BD343" s="14">
        <f t="shared" si="439"/>
        <v>0</v>
      </c>
      <c r="BE343" s="14">
        <f t="shared" si="440"/>
        <v>0</v>
      </c>
      <c r="BG343" s="14">
        <f>IF($BF$2=Alapadat!$P343,Alapadat!$Q343,0)</f>
        <v>0</v>
      </c>
      <c r="BH343" s="14">
        <f>IF($BF$2=Alapadat!$P343,Alapadat!$R343,0)</f>
        <v>0</v>
      </c>
      <c r="BI343" s="14">
        <f t="shared" si="441"/>
        <v>0</v>
      </c>
      <c r="BJ343" s="14">
        <f t="shared" si="442"/>
        <v>0</v>
      </c>
      <c r="BK343" s="14">
        <f t="shared" si="443"/>
        <v>0</v>
      </c>
      <c r="BL343" s="14">
        <f t="shared" si="444"/>
        <v>0</v>
      </c>
      <c r="BM343" s="14">
        <f t="shared" si="445"/>
        <v>0</v>
      </c>
      <c r="BN343" s="14">
        <f t="shared" si="446"/>
        <v>0</v>
      </c>
      <c r="BP343" s="56">
        <f t="shared" si="447"/>
        <v>0</v>
      </c>
      <c r="BQ343" s="14">
        <f>Szilv($BF$2,Eredmény!$H$3,BG343)</f>
        <v>0</v>
      </c>
      <c r="BR343" s="14">
        <f t="shared" si="448"/>
        <v>0</v>
      </c>
      <c r="BS343" s="14">
        <f t="shared" si="449"/>
        <v>0</v>
      </c>
      <c r="BV343" s="14">
        <f>IF($BU$2=Alapadat!$P343,Alapadat!$Q343,0)</f>
        <v>0</v>
      </c>
      <c r="BW343" s="14">
        <f>IF($BU$2=Alapadat!$P343,Alapadat!$R343,0)</f>
        <v>0</v>
      </c>
      <c r="BX343" s="14">
        <f t="shared" si="450"/>
        <v>0</v>
      </c>
      <c r="BY343" s="14">
        <f t="shared" si="451"/>
        <v>0</v>
      </c>
      <c r="BZ343" s="14">
        <f t="shared" si="452"/>
        <v>0</v>
      </c>
      <c r="CA343" s="14">
        <f t="shared" si="453"/>
        <v>0</v>
      </c>
      <c r="CB343" s="14">
        <f t="shared" si="454"/>
        <v>0</v>
      </c>
      <c r="CC343" s="14">
        <f t="shared" si="455"/>
        <v>0</v>
      </c>
      <c r="CE343" s="56">
        <f t="shared" si="456"/>
        <v>0</v>
      </c>
      <c r="CF343" s="14">
        <f>Szilv($BU$2,Eredmény!$H$3,BV343)</f>
        <v>0</v>
      </c>
      <c r="CG343" s="14">
        <f t="shared" si="457"/>
        <v>0</v>
      </c>
      <c r="CH343" s="14">
        <f t="shared" si="458"/>
        <v>0</v>
      </c>
      <c r="CK343" s="14">
        <f>IF($CJ$2=Alapadat!$P343,Alapadat!$Q343,0)</f>
        <v>0</v>
      </c>
      <c r="CL343" s="14">
        <f>IF($CJ$2=Alapadat!$P343,Alapadat!$R343,0)</f>
        <v>0</v>
      </c>
      <c r="CM343" s="14">
        <f t="shared" si="459"/>
        <v>0</v>
      </c>
      <c r="CN343" s="14">
        <f t="shared" si="460"/>
        <v>0</v>
      </c>
      <c r="CO343" s="14">
        <f t="shared" si="461"/>
        <v>0</v>
      </c>
      <c r="CP343" s="14">
        <f t="shared" si="462"/>
        <v>0</v>
      </c>
      <c r="CQ343" s="14">
        <f t="shared" si="463"/>
        <v>0</v>
      </c>
      <c r="CR343" s="14">
        <f t="shared" si="464"/>
        <v>0</v>
      </c>
      <c r="CT343" s="56">
        <f t="shared" si="465"/>
        <v>0</v>
      </c>
      <c r="CU343" s="14">
        <f>Szilv($CJ$2,Eredmény!$H$3,CK343)</f>
        <v>0</v>
      </c>
      <c r="CV343" s="14">
        <f t="shared" si="466"/>
        <v>0</v>
      </c>
      <c r="CW343" s="14">
        <f t="shared" si="467"/>
        <v>0</v>
      </c>
      <c r="CZ343" s="14">
        <f>IF($CY$2=Alapadat!$P343,Alapadat!$Q343,0)</f>
        <v>0</v>
      </c>
      <c r="DA343" s="14">
        <f>IF($CY$2=Alapadat!$P343,Alapadat!$R343,0)</f>
        <v>0</v>
      </c>
      <c r="DB343" s="14">
        <f t="shared" si="468"/>
        <v>0</v>
      </c>
      <c r="DC343" s="14">
        <f t="shared" si="469"/>
        <v>0</v>
      </c>
      <c r="DD343" s="14">
        <f t="shared" si="470"/>
        <v>0</v>
      </c>
      <c r="DE343" s="14">
        <f t="shared" si="471"/>
        <v>0</v>
      </c>
      <c r="DF343" s="14">
        <f t="shared" si="472"/>
        <v>0</v>
      </c>
      <c r="DG343" s="14">
        <f t="shared" si="473"/>
        <v>0</v>
      </c>
      <c r="DI343" s="56">
        <f t="shared" si="474"/>
        <v>0</v>
      </c>
      <c r="DJ343" s="14">
        <f>Szilv($CY$2,Eredmény!$H$3,CZ343)</f>
        <v>0</v>
      </c>
      <c r="DK343" s="14">
        <f t="shared" si="475"/>
        <v>0</v>
      </c>
      <c r="DL343" s="14">
        <f t="shared" si="476"/>
        <v>0</v>
      </c>
      <c r="DO343" s="14">
        <f>IF($DN$2=Alapadat!$P343,Alapadat!$Q343,0)</f>
        <v>0</v>
      </c>
      <c r="DP343" s="14">
        <f>IF($DN$2=Alapadat!$P343,Alapadat!$R343,0)</f>
        <v>0</v>
      </c>
      <c r="DQ343" s="14">
        <f t="shared" si="477"/>
        <v>0</v>
      </c>
      <c r="DR343" s="14">
        <f t="shared" si="478"/>
        <v>0</v>
      </c>
      <c r="DS343" s="14">
        <f t="shared" si="479"/>
        <v>0</v>
      </c>
      <c r="DT343" s="14">
        <f t="shared" si="480"/>
        <v>0</v>
      </c>
      <c r="DU343" s="14">
        <f t="shared" si="481"/>
        <v>0</v>
      </c>
      <c r="DV343" s="14">
        <f t="shared" si="482"/>
        <v>0</v>
      </c>
      <c r="DX343" s="56">
        <f t="shared" si="483"/>
        <v>0</v>
      </c>
      <c r="DY343" s="14">
        <f>Szilv($DN$2,Eredmény!$H$3,DO343)</f>
        <v>0</v>
      </c>
      <c r="DZ343" s="14">
        <f t="shared" si="484"/>
        <v>0</v>
      </c>
      <c r="EA343" s="14">
        <f t="shared" si="485"/>
        <v>0</v>
      </c>
    </row>
    <row r="344" spans="2:131">
      <c r="B344" s="14">
        <f>IF($A$2=Alapadat!$P344,Alapadat!$Q344,0)</f>
        <v>0</v>
      </c>
      <c r="C344" s="14">
        <f>IF($A$2=Alapadat!$P344,Alapadat!$R344,0)</f>
        <v>0</v>
      </c>
      <c r="D344" s="14">
        <f t="shared" si="406"/>
        <v>0</v>
      </c>
      <c r="E344" s="14">
        <f t="shared" si="407"/>
        <v>0</v>
      </c>
      <c r="F344" s="14">
        <f t="shared" si="408"/>
        <v>0</v>
      </c>
      <c r="G344" s="14">
        <f t="shared" si="409"/>
        <v>0</v>
      </c>
      <c r="H344" s="14">
        <f t="shared" si="410"/>
        <v>0</v>
      </c>
      <c r="I344" s="14">
        <f t="shared" si="411"/>
        <v>0</v>
      </c>
      <c r="L344" s="56">
        <f t="shared" si="412"/>
        <v>0</v>
      </c>
      <c r="M344" s="14">
        <f>Szilv($A$2,Eredmény!$H$3,B344)</f>
        <v>0</v>
      </c>
      <c r="N344" s="14">
        <f t="shared" si="413"/>
        <v>0</v>
      </c>
      <c r="O344" s="14">
        <f t="shared" si="414"/>
        <v>0</v>
      </c>
      <c r="Q344" s="14">
        <f>IF($P$2=Alapadat!$P344,Alapadat!$Q344,0)</f>
        <v>0</v>
      </c>
      <c r="R344" s="14">
        <f>IF($P$2=Alapadat!$P344,Alapadat!$R344,0)</f>
        <v>0</v>
      </c>
      <c r="S344" s="14">
        <f t="shared" si="415"/>
        <v>0</v>
      </c>
      <c r="T344" s="14">
        <f t="shared" si="416"/>
        <v>0</v>
      </c>
      <c r="U344" s="14">
        <f t="shared" si="417"/>
        <v>0</v>
      </c>
      <c r="V344" s="14">
        <f t="shared" si="418"/>
        <v>0</v>
      </c>
      <c r="W344" s="14">
        <f t="shared" si="419"/>
        <v>0</v>
      </c>
      <c r="X344" s="14">
        <f t="shared" si="420"/>
        <v>0</v>
      </c>
      <c r="Z344" s="56">
        <f t="shared" si="486"/>
        <v>0</v>
      </c>
      <c r="AA344" s="14">
        <f>Szilv($P$2,Eredmény!$H$3,Q344)</f>
        <v>0</v>
      </c>
      <c r="AB344" s="14">
        <f t="shared" si="421"/>
        <v>0</v>
      </c>
      <c r="AC344" s="14">
        <f t="shared" si="422"/>
        <v>0</v>
      </c>
      <c r="AE344" s="14">
        <f>IF($AD$2=Alapadat!$P344,Alapadat!$Q344,0)</f>
        <v>0</v>
      </c>
      <c r="AF344" s="14">
        <f>IF($AD$2=Alapadat!$P344,Alapadat!$R344,0)</f>
        <v>0</v>
      </c>
      <c r="AG344" s="14">
        <f t="shared" si="423"/>
        <v>0</v>
      </c>
      <c r="AH344" s="14">
        <f t="shared" si="424"/>
        <v>0</v>
      </c>
      <c r="AI344" s="14">
        <f t="shared" si="425"/>
        <v>0</v>
      </c>
      <c r="AJ344" s="14">
        <f t="shared" si="426"/>
        <v>0</v>
      </c>
      <c r="AK344" s="14">
        <f t="shared" si="427"/>
        <v>0</v>
      </c>
      <c r="AL344" s="14">
        <f t="shared" si="428"/>
        <v>0</v>
      </c>
      <c r="AN344" s="56">
        <f t="shared" si="429"/>
        <v>0</v>
      </c>
      <c r="AO344" s="14">
        <f>Szilv($AD$2,Eredmény!$H$3,AE344)</f>
        <v>0</v>
      </c>
      <c r="AP344" s="14">
        <f t="shared" si="430"/>
        <v>0</v>
      </c>
      <c r="AQ344" s="14">
        <f t="shared" si="431"/>
        <v>0</v>
      </c>
      <c r="AS344" s="14">
        <f>IF($AR$2=Alapadat!$P344,Alapadat!$Q344,0)</f>
        <v>0</v>
      </c>
      <c r="AT344" s="14">
        <f>IF($AR$2=Alapadat!$P344,Alapadat!$R344,0)</f>
        <v>0</v>
      </c>
      <c r="AU344" s="14">
        <f t="shared" si="432"/>
        <v>0</v>
      </c>
      <c r="AV344" s="14">
        <f t="shared" si="433"/>
        <v>0</v>
      </c>
      <c r="AW344" s="14">
        <f t="shared" si="434"/>
        <v>0</v>
      </c>
      <c r="AX344" s="14">
        <f t="shared" si="435"/>
        <v>0</v>
      </c>
      <c r="AY344" s="14">
        <f t="shared" si="436"/>
        <v>0</v>
      </c>
      <c r="AZ344" s="14">
        <f t="shared" si="437"/>
        <v>0</v>
      </c>
      <c r="BB344" s="56">
        <f t="shared" si="438"/>
        <v>0</v>
      </c>
      <c r="BC344" s="14">
        <f>Szilv($AR$2,Eredmény!$H$3,AS344)</f>
        <v>0</v>
      </c>
      <c r="BD344" s="14">
        <f t="shared" si="439"/>
        <v>0</v>
      </c>
      <c r="BE344" s="14">
        <f t="shared" si="440"/>
        <v>0</v>
      </c>
      <c r="BG344" s="14">
        <f>IF($BF$2=Alapadat!$P344,Alapadat!$Q344,0)</f>
        <v>0</v>
      </c>
      <c r="BH344" s="14">
        <f>IF($BF$2=Alapadat!$P344,Alapadat!$R344,0)</f>
        <v>0</v>
      </c>
      <c r="BI344" s="14">
        <f t="shared" si="441"/>
        <v>0</v>
      </c>
      <c r="BJ344" s="14">
        <f t="shared" si="442"/>
        <v>0</v>
      </c>
      <c r="BK344" s="14">
        <f t="shared" si="443"/>
        <v>0</v>
      </c>
      <c r="BL344" s="14">
        <f t="shared" si="444"/>
        <v>0</v>
      </c>
      <c r="BM344" s="14">
        <f t="shared" si="445"/>
        <v>0</v>
      </c>
      <c r="BN344" s="14">
        <f t="shared" si="446"/>
        <v>0</v>
      </c>
      <c r="BP344" s="56">
        <f t="shared" si="447"/>
        <v>0</v>
      </c>
      <c r="BQ344" s="14">
        <f>Szilv($BF$2,Eredmény!$H$3,BG344)</f>
        <v>0</v>
      </c>
      <c r="BR344" s="14">
        <f t="shared" si="448"/>
        <v>0</v>
      </c>
      <c r="BS344" s="14">
        <f t="shared" si="449"/>
        <v>0</v>
      </c>
      <c r="BV344" s="14">
        <f>IF($BU$2=Alapadat!$P344,Alapadat!$Q344,0)</f>
        <v>0</v>
      </c>
      <c r="BW344" s="14">
        <f>IF($BU$2=Alapadat!$P344,Alapadat!$R344,0)</f>
        <v>0</v>
      </c>
      <c r="BX344" s="14">
        <f t="shared" si="450"/>
        <v>0</v>
      </c>
      <c r="BY344" s="14">
        <f t="shared" si="451"/>
        <v>0</v>
      </c>
      <c r="BZ344" s="14">
        <f t="shared" si="452"/>
        <v>0</v>
      </c>
      <c r="CA344" s="14">
        <f t="shared" si="453"/>
        <v>0</v>
      </c>
      <c r="CB344" s="14">
        <f t="shared" si="454"/>
        <v>0</v>
      </c>
      <c r="CC344" s="14">
        <f t="shared" si="455"/>
        <v>0</v>
      </c>
      <c r="CE344" s="56">
        <f t="shared" si="456"/>
        <v>0</v>
      </c>
      <c r="CF344" s="14">
        <f>Szilv($BU$2,Eredmény!$H$3,BV344)</f>
        <v>0</v>
      </c>
      <c r="CG344" s="14">
        <f t="shared" si="457"/>
        <v>0</v>
      </c>
      <c r="CH344" s="14">
        <f t="shared" si="458"/>
        <v>0</v>
      </c>
      <c r="CK344" s="14">
        <f>IF($CJ$2=Alapadat!$P344,Alapadat!$Q344,0)</f>
        <v>0</v>
      </c>
      <c r="CL344" s="14">
        <f>IF($CJ$2=Alapadat!$P344,Alapadat!$R344,0)</f>
        <v>0</v>
      </c>
      <c r="CM344" s="14">
        <f t="shared" si="459"/>
        <v>0</v>
      </c>
      <c r="CN344" s="14">
        <f t="shared" si="460"/>
        <v>0</v>
      </c>
      <c r="CO344" s="14">
        <f t="shared" si="461"/>
        <v>0</v>
      </c>
      <c r="CP344" s="14">
        <f t="shared" si="462"/>
        <v>0</v>
      </c>
      <c r="CQ344" s="14">
        <f t="shared" si="463"/>
        <v>0</v>
      </c>
      <c r="CR344" s="14">
        <f t="shared" si="464"/>
        <v>0</v>
      </c>
      <c r="CT344" s="56">
        <f t="shared" si="465"/>
        <v>0</v>
      </c>
      <c r="CU344" s="14">
        <f>Szilv($CJ$2,Eredmény!$H$3,CK344)</f>
        <v>0</v>
      </c>
      <c r="CV344" s="14">
        <f t="shared" si="466"/>
        <v>0</v>
      </c>
      <c r="CW344" s="14">
        <f t="shared" si="467"/>
        <v>0</v>
      </c>
      <c r="CZ344" s="14">
        <f>IF($CY$2=Alapadat!$P344,Alapadat!$Q344,0)</f>
        <v>0</v>
      </c>
      <c r="DA344" s="14">
        <f>IF($CY$2=Alapadat!$P344,Alapadat!$R344,0)</f>
        <v>0</v>
      </c>
      <c r="DB344" s="14">
        <f t="shared" si="468"/>
        <v>0</v>
      </c>
      <c r="DC344" s="14">
        <f t="shared" si="469"/>
        <v>0</v>
      </c>
      <c r="DD344" s="14">
        <f t="shared" si="470"/>
        <v>0</v>
      </c>
      <c r="DE344" s="14">
        <f t="shared" si="471"/>
        <v>0</v>
      </c>
      <c r="DF344" s="14">
        <f t="shared" si="472"/>
        <v>0</v>
      </c>
      <c r="DG344" s="14">
        <f t="shared" si="473"/>
        <v>0</v>
      </c>
      <c r="DI344" s="56">
        <f t="shared" si="474"/>
        <v>0</v>
      </c>
      <c r="DJ344" s="14">
        <f>Szilv($CY$2,Eredmény!$H$3,CZ344)</f>
        <v>0</v>
      </c>
      <c r="DK344" s="14">
        <f t="shared" si="475"/>
        <v>0</v>
      </c>
      <c r="DL344" s="14">
        <f t="shared" si="476"/>
        <v>0</v>
      </c>
      <c r="DO344" s="14">
        <f>IF($DN$2=Alapadat!$P344,Alapadat!$Q344,0)</f>
        <v>0</v>
      </c>
      <c r="DP344" s="14">
        <f>IF($DN$2=Alapadat!$P344,Alapadat!$R344,0)</f>
        <v>0</v>
      </c>
      <c r="DQ344" s="14">
        <f t="shared" si="477"/>
        <v>0</v>
      </c>
      <c r="DR344" s="14">
        <f t="shared" si="478"/>
        <v>0</v>
      </c>
      <c r="DS344" s="14">
        <f t="shared" si="479"/>
        <v>0</v>
      </c>
      <c r="DT344" s="14">
        <f t="shared" si="480"/>
        <v>0</v>
      </c>
      <c r="DU344" s="14">
        <f t="shared" si="481"/>
        <v>0</v>
      </c>
      <c r="DV344" s="14">
        <f t="shared" si="482"/>
        <v>0</v>
      </c>
      <c r="DX344" s="56">
        <f t="shared" si="483"/>
        <v>0</v>
      </c>
      <c r="DY344" s="14">
        <f>Szilv($DN$2,Eredmény!$H$3,DO344)</f>
        <v>0</v>
      </c>
      <c r="DZ344" s="14">
        <f t="shared" si="484"/>
        <v>0</v>
      </c>
      <c r="EA344" s="14">
        <f t="shared" si="485"/>
        <v>0</v>
      </c>
    </row>
    <row r="345" spans="2:131">
      <c r="B345" s="14">
        <f>IF($A$2=Alapadat!$P345,Alapadat!$Q345,0)</f>
        <v>0</v>
      </c>
      <c r="C345" s="14">
        <f>IF($A$2=Alapadat!$P345,Alapadat!$R345,0)</f>
        <v>0</v>
      </c>
      <c r="D345" s="14">
        <f t="shared" si="406"/>
        <v>0</v>
      </c>
      <c r="E345" s="14">
        <f t="shared" si="407"/>
        <v>0</v>
      </c>
      <c r="F345" s="14">
        <f t="shared" si="408"/>
        <v>0</v>
      </c>
      <c r="G345" s="14">
        <f t="shared" si="409"/>
        <v>0</v>
      </c>
      <c r="H345" s="14">
        <f t="shared" si="410"/>
        <v>0</v>
      </c>
      <c r="I345" s="14">
        <f t="shared" si="411"/>
        <v>0</v>
      </c>
      <c r="L345" s="56">
        <f t="shared" si="412"/>
        <v>0</v>
      </c>
      <c r="M345" s="14">
        <f>Szilv($A$2,Eredmény!$H$3,B345)</f>
        <v>0</v>
      </c>
      <c r="N345" s="14">
        <f t="shared" si="413"/>
        <v>0</v>
      </c>
      <c r="O345" s="14">
        <f t="shared" si="414"/>
        <v>0</v>
      </c>
      <c r="Q345" s="14">
        <f>IF($P$2=Alapadat!$P345,Alapadat!$Q345,0)</f>
        <v>0</v>
      </c>
      <c r="R345" s="14">
        <f>IF($P$2=Alapadat!$P345,Alapadat!$R345,0)</f>
        <v>0</v>
      </c>
      <c r="S345" s="14">
        <f t="shared" si="415"/>
        <v>0</v>
      </c>
      <c r="T345" s="14">
        <f t="shared" si="416"/>
        <v>0</v>
      </c>
      <c r="U345" s="14">
        <f t="shared" si="417"/>
        <v>0</v>
      </c>
      <c r="V345" s="14">
        <f t="shared" si="418"/>
        <v>0</v>
      </c>
      <c r="W345" s="14">
        <f t="shared" si="419"/>
        <v>0</v>
      </c>
      <c r="X345" s="14">
        <f t="shared" si="420"/>
        <v>0</v>
      </c>
      <c r="Z345" s="56">
        <f t="shared" si="486"/>
        <v>0</v>
      </c>
      <c r="AA345" s="14">
        <f>Szilv($P$2,Eredmény!$H$3,Q345)</f>
        <v>0</v>
      </c>
      <c r="AB345" s="14">
        <f t="shared" si="421"/>
        <v>0</v>
      </c>
      <c r="AC345" s="14">
        <f t="shared" si="422"/>
        <v>0</v>
      </c>
      <c r="AE345" s="14">
        <f>IF($AD$2=Alapadat!$P345,Alapadat!$Q345,0)</f>
        <v>0</v>
      </c>
      <c r="AF345" s="14">
        <f>IF($AD$2=Alapadat!$P345,Alapadat!$R345,0)</f>
        <v>0</v>
      </c>
      <c r="AG345" s="14">
        <f t="shared" si="423"/>
        <v>0</v>
      </c>
      <c r="AH345" s="14">
        <f t="shared" si="424"/>
        <v>0</v>
      </c>
      <c r="AI345" s="14">
        <f t="shared" si="425"/>
        <v>0</v>
      </c>
      <c r="AJ345" s="14">
        <f t="shared" si="426"/>
        <v>0</v>
      </c>
      <c r="AK345" s="14">
        <f t="shared" si="427"/>
        <v>0</v>
      </c>
      <c r="AL345" s="14">
        <f t="shared" si="428"/>
        <v>0</v>
      </c>
      <c r="AN345" s="56">
        <f t="shared" si="429"/>
        <v>0</v>
      </c>
      <c r="AO345" s="14">
        <f>Szilv($AD$2,Eredmény!$H$3,AE345)</f>
        <v>0</v>
      </c>
      <c r="AP345" s="14">
        <f t="shared" si="430"/>
        <v>0</v>
      </c>
      <c r="AQ345" s="14">
        <f t="shared" si="431"/>
        <v>0</v>
      </c>
      <c r="AS345" s="14">
        <f>IF($AR$2=Alapadat!$P345,Alapadat!$Q345,0)</f>
        <v>0</v>
      </c>
      <c r="AT345" s="14">
        <f>IF($AR$2=Alapadat!$P345,Alapadat!$R345,0)</f>
        <v>0</v>
      </c>
      <c r="AU345" s="14">
        <f t="shared" si="432"/>
        <v>0</v>
      </c>
      <c r="AV345" s="14">
        <f t="shared" si="433"/>
        <v>0</v>
      </c>
      <c r="AW345" s="14">
        <f t="shared" si="434"/>
        <v>0</v>
      </c>
      <c r="AX345" s="14">
        <f t="shared" si="435"/>
        <v>0</v>
      </c>
      <c r="AY345" s="14">
        <f t="shared" si="436"/>
        <v>0</v>
      </c>
      <c r="AZ345" s="14">
        <f t="shared" si="437"/>
        <v>0</v>
      </c>
      <c r="BB345" s="56">
        <f t="shared" si="438"/>
        <v>0</v>
      </c>
      <c r="BC345" s="14">
        <f>Szilv($AR$2,Eredmény!$H$3,AS345)</f>
        <v>0</v>
      </c>
      <c r="BD345" s="14">
        <f t="shared" si="439"/>
        <v>0</v>
      </c>
      <c r="BE345" s="14">
        <f t="shared" si="440"/>
        <v>0</v>
      </c>
      <c r="BG345" s="14">
        <f>IF($BF$2=Alapadat!$P345,Alapadat!$Q345,0)</f>
        <v>0</v>
      </c>
      <c r="BH345" s="14">
        <f>IF($BF$2=Alapadat!$P345,Alapadat!$R345,0)</f>
        <v>0</v>
      </c>
      <c r="BI345" s="14">
        <f t="shared" si="441"/>
        <v>0</v>
      </c>
      <c r="BJ345" s="14">
        <f t="shared" si="442"/>
        <v>0</v>
      </c>
      <c r="BK345" s="14">
        <f t="shared" si="443"/>
        <v>0</v>
      </c>
      <c r="BL345" s="14">
        <f t="shared" si="444"/>
        <v>0</v>
      </c>
      <c r="BM345" s="14">
        <f t="shared" si="445"/>
        <v>0</v>
      </c>
      <c r="BN345" s="14">
        <f t="shared" si="446"/>
        <v>0</v>
      </c>
      <c r="BP345" s="56">
        <f t="shared" si="447"/>
        <v>0</v>
      </c>
      <c r="BQ345" s="14">
        <f>Szilv($BF$2,Eredmény!$H$3,BG345)</f>
        <v>0</v>
      </c>
      <c r="BR345" s="14">
        <f t="shared" si="448"/>
        <v>0</v>
      </c>
      <c r="BS345" s="14">
        <f t="shared" si="449"/>
        <v>0</v>
      </c>
      <c r="BV345" s="14">
        <f>IF($BU$2=Alapadat!$P345,Alapadat!$Q345,0)</f>
        <v>0</v>
      </c>
      <c r="BW345" s="14">
        <f>IF($BU$2=Alapadat!$P345,Alapadat!$R345,0)</f>
        <v>0</v>
      </c>
      <c r="BX345" s="14">
        <f t="shared" si="450"/>
        <v>0</v>
      </c>
      <c r="BY345" s="14">
        <f t="shared" si="451"/>
        <v>0</v>
      </c>
      <c r="BZ345" s="14">
        <f t="shared" si="452"/>
        <v>0</v>
      </c>
      <c r="CA345" s="14">
        <f t="shared" si="453"/>
        <v>0</v>
      </c>
      <c r="CB345" s="14">
        <f t="shared" si="454"/>
        <v>0</v>
      </c>
      <c r="CC345" s="14">
        <f t="shared" si="455"/>
        <v>0</v>
      </c>
      <c r="CE345" s="56">
        <f t="shared" si="456"/>
        <v>0</v>
      </c>
      <c r="CF345" s="14">
        <f>Szilv($BU$2,Eredmény!$H$3,BV345)</f>
        <v>0</v>
      </c>
      <c r="CG345" s="14">
        <f t="shared" si="457"/>
        <v>0</v>
      </c>
      <c r="CH345" s="14">
        <f t="shared" si="458"/>
        <v>0</v>
      </c>
      <c r="CK345" s="14">
        <f>IF($CJ$2=Alapadat!$P345,Alapadat!$Q345,0)</f>
        <v>0</v>
      </c>
      <c r="CL345" s="14">
        <f>IF($CJ$2=Alapadat!$P345,Alapadat!$R345,0)</f>
        <v>0</v>
      </c>
      <c r="CM345" s="14">
        <f t="shared" si="459"/>
        <v>0</v>
      </c>
      <c r="CN345" s="14">
        <f t="shared" si="460"/>
        <v>0</v>
      </c>
      <c r="CO345" s="14">
        <f t="shared" si="461"/>
        <v>0</v>
      </c>
      <c r="CP345" s="14">
        <f t="shared" si="462"/>
        <v>0</v>
      </c>
      <c r="CQ345" s="14">
        <f t="shared" si="463"/>
        <v>0</v>
      </c>
      <c r="CR345" s="14">
        <f t="shared" si="464"/>
        <v>0</v>
      </c>
      <c r="CT345" s="56">
        <f t="shared" si="465"/>
        <v>0</v>
      </c>
      <c r="CU345" s="14">
        <f>Szilv($CJ$2,Eredmény!$H$3,CK345)</f>
        <v>0</v>
      </c>
      <c r="CV345" s="14">
        <f t="shared" si="466"/>
        <v>0</v>
      </c>
      <c r="CW345" s="14">
        <f t="shared" si="467"/>
        <v>0</v>
      </c>
      <c r="CZ345" s="14">
        <f>IF($CY$2=Alapadat!$P345,Alapadat!$Q345,0)</f>
        <v>0</v>
      </c>
      <c r="DA345" s="14">
        <f>IF($CY$2=Alapadat!$P345,Alapadat!$R345,0)</f>
        <v>0</v>
      </c>
      <c r="DB345" s="14">
        <f t="shared" si="468"/>
        <v>0</v>
      </c>
      <c r="DC345" s="14">
        <f t="shared" si="469"/>
        <v>0</v>
      </c>
      <c r="DD345" s="14">
        <f t="shared" si="470"/>
        <v>0</v>
      </c>
      <c r="DE345" s="14">
        <f t="shared" si="471"/>
        <v>0</v>
      </c>
      <c r="DF345" s="14">
        <f t="shared" si="472"/>
        <v>0</v>
      </c>
      <c r="DG345" s="14">
        <f t="shared" si="473"/>
        <v>0</v>
      </c>
      <c r="DI345" s="56">
        <f t="shared" si="474"/>
        <v>0</v>
      </c>
      <c r="DJ345" s="14">
        <f>Szilv($CY$2,Eredmény!$H$3,CZ345)</f>
        <v>0</v>
      </c>
      <c r="DK345" s="14">
        <f t="shared" si="475"/>
        <v>0</v>
      </c>
      <c r="DL345" s="14">
        <f t="shared" si="476"/>
        <v>0</v>
      </c>
      <c r="DO345" s="14">
        <f>IF($DN$2=Alapadat!$P345,Alapadat!$Q345,0)</f>
        <v>0</v>
      </c>
      <c r="DP345" s="14">
        <f>IF($DN$2=Alapadat!$P345,Alapadat!$R345,0)</f>
        <v>0</v>
      </c>
      <c r="DQ345" s="14">
        <f t="shared" si="477"/>
        <v>0</v>
      </c>
      <c r="DR345" s="14">
        <f t="shared" si="478"/>
        <v>0</v>
      </c>
      <c r="DS345" s="14">
        <f t="shared" si="479"/>
        <v>0</v>
      </c>
      <c r="DT345" s="14">
        <f t="shared" si="480"/>
        <v>0</v>
      </c>
      <c r="DU345" s="14">
        <f t="shared" si="481"/>
        <v>0</v>
      </c>
      <c r="DV345" s="14">
        <f t="shared" si="482"/>
        <v>0</v>
      </c>
      <c r="DX345" s="56">
        <f t="shared" si="483"/>
        <v>0</v>
      </c>
      <c r="DY345" s="14">
        <f>Szilv($DN$2,Eredmény!$H$3,DO345)</f>
        <v>0</v>
      </c>
      <c r="DZ345" s="14">
        <f t="shared" si="484"/>
        <v>0</v>
      </c>
      <c r="EA345" s="14">
        <f t="shared" si="485"/>
        <v>0</v>
      </c>
    </row>
    <row r="346" spans="2:131">
      <c r="B346" s="14">
        <f>IF($A$2=Alapadat!$P346,Alapadat!$Q346,0)</f>
        <v>0</v>
      </c>
      <c r="C346" s="14">
        <f>IF($A$2=Alapadat!$P346,Alapadat!$R346,0)</f>
        <v>0</v>
      </c>
      <c r="D346" s="14">
        <f t="shared" si="406"/>
        <v>0</v>
      </c>
      <c r="E346" s="14">
        <f t="shared" si="407"/>
        <v>0</v>
      </c>
      <c r="F346" s="14">
        <f t="shared" si="408"/>
        <v>0</v>
      </c>
      <c r="G346" s="14">
        <f t="shared" si="409"/>
        <v>0</v>
      </c>
      <c r="H346" s="14">
        <f t="shared" si="410"/>
        <v>0</v>
      </c>
      <c r="I346" s="14">
        <f t="shared" si="411"/>
        <v>0</v>
      </c>
      <c r="L346" s="56">
        <f t="shared" si="412"/>
        <v>0</v>
      </c>
      <c r="M346" s="14">
        <f>Szilv($A$2,Eredmény!$H$3,B346)</f>
        <v>0</v>
      </c>
      <c r="N346" s="14">
        <f t="shared" si="413"/>
        <v>0</v>
      </c>
      <c r="O346" s="14">
        <f t="shared" si="414"/>
        <v>0</v>
      </c>
      <c r="Q346" s="14">
        <f>IF($P$2=Alapadat!$P346,Alapadat!$Q346,0)</f>
        <v>0</v>
      </c>
      <c r="R346" s="14">
        <f>IF($P$2=Alapadat!$P346,Alapadat!$R346,0)</f>
        <v>0</v>
      </c>
      <c r="S346" s="14">
        <f t="shared" si="415"/>
        <v>0</v>
      </c>
      <c r="T346" s="14">
        <f t="shared" si="416"/>
        <v>0</v>
      </c>
      <c r="U346" s="14">
        <f t="shared" si="417"/>
        <v>0</v>
      </c>
      <c r="V346" s="14">
        <f t="shared" si="418"/>
        <v>0</v>
      </c>
      <c r="W346" s="14">
        <f t="shared" si="419"/>
        <v>0</v>
      </c>
      <c r="X346" s="14">
        <f t="shared" si="420"/>
        <v>0</v>
      </c>
      <c r="Z346" s="56">
        <f t="shared" si="486"/>
        <v>0</v>
      </c>
      <c r="AA346" s="14">
        <f>Szilv($P$2,Eredmény!$H$3,Q346)</f>
        <v>0</v>
      </c>
      <c r="AB346" s="14">
        <f t="shared" si="421"/>
        <v>0</v>
      </c>
      <c r="AC346" s="14">
        <f t="shared" si="422"/>
        <v>0</v>
      </c>
      <c r="AE346" s="14">
        <f>IF($AD$2=Alapadat!$P346,Alapadat!$Q346,0)</f>
        <v>0</v>
      </c>
      <c r="AF346" s="14">
        <f>IF($AD$2=Alapadat!$P346,Alapadat!$R346,0)</f>
        <v>0</v>
      </c>
      <c r="AG346" s="14">
        <f t="shared" si="423"/>
        <v>0</v>
      </c>
      <c r="AH346" s="14">
        <f t="shared" si="424"/>
        <v>0</v>
      </c>
      <c r="AI346" s="14">
        <f t="shared" si="425"/>
        <v>0</v>
      </c>
      <c r="AJ346" s="14">
        <f t="shared" si="426"/>
        <v>0</v>
      </c>
      <c r="AK346" s="14">
        <f t="shared" si="427"/>
        <v>0</v>
      </c>
      <c r="AL346" s="14">
        <f t="shared" si="428"/>
        <v>0</v>
      </c>
      <c r="AN346" s="56">
        <f t="shared" si="429"/>
        <v>0</v>
      </c>
      <c r="AO346" s="14">
        <f>Szilv($AD$2,Eredmény!$H$3,AE346)</f>
        <v>0</v>
      </c>
      <c r="AP346" s="14">
        <f t="shared" si="430"/>
        <v>0</v>
      </c>
      <c r="AQ346" s="14">
        <f t="shared" si="431"/>
        <v>0</v>
      </c>
      <c r="AS346" s="14">
        <f>IF($AR$2=Alapadat!$P346,Alapadat!$Q346,0)</f>
        <v>0</v>
      </c>
      <c r="AT346" s="14">
        <f>IF($AR$2=Alapadat!$P346,Alapadat!$R346,0)</f>
        <v>0</v>
      </c>
      <c r="AU346" s="14">
        <f t="shared" si="432"/>
        <v>0</v>
      </c>
      <c r="AV346" s="14">
        <f t="shared" si="433"/>
        <v>0</v>
      </c>
      <c r="AW346" s="14">
        <f t="shared" si="434"/>
        <v>0</v>
      </c>
      <c r="AX346" s="14">
        <f t="shared" si="435"/>
        <v>0</v>
      </c>
      <c r="AY346" s="14">
        <f t="shared" si="436"/>
        <v>0</v>
      </c>
      <c r="AZ346" s="14">
        <f t="shared" si="437"/>
        <v>0</v>
      </c>
      <c r="BB346" s="56">
        <f t="shared" si="438"/>
        <v>0</v>
      </c>
      <c r="BC346" s="14">
        <f>Szilv($AR$2,Eredmény!$H$3,AS346)</f>
        <v>0</v>
      </c>
      <c r="BD346" s="14">
        <f t="shared" si="439"/>
        <v>0</v>
      </c>
      <c r="BE346" s="14">
        <f t="shared" si="440"/>
        <v>0</v>
      </c>
      <c r="BG346" s="14">
        <f>IF($BF$2=Alapadat!$P346,Alapadat!$Q346,0)</f>
        <v>0</v>
      </c>
      <c r="BH346" s="14">
        <f>IF($BF$2=Alapadat!$P346,Alapadat!$R346,0)</f>
        <v>0</v>
      </c>
      <c r="BI346" s="14">
        <f t="shared" si="441"/>
        <v>0</v>
      </c>
      <c r="BJ346" s="14">
        <f t="shared" si="442"/>
        <v>0</v>
      </c>
      <c r="BK346" s="14">
        <f t="shared" si="443"/>
        <v>0</v>
      </c>
      <c r="BL346" s="14">
        <f t="shared" si="444"/>
        <v>0</v>
      </c>
      <c r="BM346" s="14">
        <f t="shared" si="445"/>
        <v>0</v>
      </c>
      <c r="BN346" s="14">
        <f t="shared" si="446"/>
        <v>0</v>
      </c>
      <c r="BP346" s="56">
        <f t="shared" si="447"/>
        <v>0</v>
      </c>
      <c r="BQ346" s="14">
        <f>Szilv($BF$2,Eredmény!$H$3,BG346)</f>
        <v>0</v>
      </c>
      <c r="BR346" s="14">
        <f t="shared" si="448"/>
        <v>0</v>
      </c>
      <c r="BS346" s="14">
        <f t="shared" si="449"/>
        <v>0</v>
      </c>
      <c r="BV346" s="14">
        <f>IF($BU$2=Alapadat!$P346,Alapadat!$Q346,0)</f>
        <v>0</v>
      </c>
      <c r="BW346" s="14">
        <f>IF($BU$2=Alapadat!$P346,Alapadat!$R346,0)</f>
        <v>0</v>
      </c>
      <c r="BX346" s="14">
        <f t="shared" si="450"/>
        <v>0</v>
      </c>
      <c r="BY346" s="14">
        <f t="shared" si="451"/>
        <v>0</v>
      </c>
      <c r="BZ346" s="14">
        <f t="shared" si="452"/>
        <v>0</v>
      </c>
      <c r="CA346" s="14">
        <f t="shared" si="453"/>
        <v>0</v>
      </c>
      <c r="CB346" s="14">
        <f t="shared" si="454"/>
        <v>0</v>
      </c>
      <c r="CC346" s="14">
        <f t="shared" si="455"/>
        <v>0</v>
      </c>
      <c r="CE346" s="56">
        <f t="shared" si="456"/>
        <v>0</v>
      </c>
      <c r="CF346" s="14">
        <f>Szilv($BU$2,Eredmény!$H$3,BV346)</f>
        <v>0</v>
      </c>
      <c r="CG346" s="14">
        <f t="shared" si="457"/>
        <v>0</v>
      </c>
      <c r="CH346" s="14">
        <f t="shared" si="458"/>
        <v>0</v>
      </c>
      <c r="CK346" s="14">
        <f>IF($CJ$2=Alapadat!$P346,Alapadat!$Q346,0)</f>
        <v>0</v>
      </c>
      <c r="CL346" s="14">
        <f>IF($CJ$2=Alapadat!$P346,Alapadat!$R346,0)</f>
        <v>0</v>
      </c>
      <c r="CM346" s="14">
        <f t="shared" si="459"/>
        <v>0</v>
      </c>
      <c r="CN346" s="14">
        <f t="shared" si="460"/>
        <v>0</v>
      </c>
      <c r="CO346" s="14">
        <f t="shared" si="461"/>
        <v>0</v>
      </c>
      <c r="CP346" s="14">
        <f t="shared" si="462"/>
        <v>0</v>
      </c>
      <c r="CQ346" s="14">
        <f t="shared" si="463"/>
        <v>0</v>
      </c>
      <c r="CR346" s="14">
        <f t="shared" si="464"/>
        <v>0</v>
      </c>
      <c r="CT346" s="56">
        <f t="shared" si="465"/>
        <v>0</v>
      </c>
      <c r="CU346" s="14">
        <f>Szilv($CJ$2,Eredmény!$H$3,CK346)</f>
        <v>0</v>
      </c>
      <c r="CV346" s="14">
        <f t="shared" si="466"/>
        <v>0</v>
      </c>
      <c r="CW346" s="14">
        <f t="shared" si="467"/>
        <v>0</v>
      </c>
      <c r="CZ346" s="14">
        <f>IF($CY$2=Alapadat!$P346,Alapadat!$Q346,0)</f>
        <v>0</v>
      </c>
      <c r="DA346" s="14">
        <f>IF($CY$2=Alapadat!$P346,Alapadat!$R346,0)</f>
        <v>0</v>
      </c>
      <c r="DB346" s="14">
        <f t="shared" si="468"/>
        <v>0</v>
      </c>
      <c r="DC346" s="14">
        <f t="shared" si="469"/>
        <v>0</v>
      </c>
      <c r="DD346" s="14">
        <f t="shared" si="470"/>
        <v>0</v>
      </c>
      <c r="DE346" s="14">
        <f t="shared" si="471"/>
        <v>0</v>
      </c>
      <c r="DF346" s="14">
        <f t="shared" si="472"/>
        <v>0</v>
      </c>
      <c r="DG346" s="14">
        <f t="shared" si="473"/>
        <v>0</v>
      </c>
      <c r="DI346" s="56">
        <f t="shared" si="474"/>
        <v>0</v>
      </c>
      <c r="DJ346" s="14">
        <f>Szilv($CY$2,Eredmény!$H$3,CZ346)</f>
        <v>0</v>
      </c>
      <c r="DK346" s="14">
        <f t="shared" si="475"/>
        <v>0</v>
      </c>
      <c r="DL346" s="14">
        <f t="shared" si="476"/>
        <v>0</v>
      </c>
      <c r="DO346" s="14">
        <f>IF($DN$2=Alapadat!$P346,Alapadat!$Q346,0)</f>
        <v>0</v>
      </c>
      <c r="DP346" s="14">
        <f>IF($DN$2=Alapadat!$P346,Alapadat!$R346,0)</f>
        <v>0</v>
      </c>
      <c r="DQ346" s="14">
        <f t="shared" si="477"/>
        <v>0</v>
      </c>
      <c r="DR346" s="14">
        <f t="shared" si="478"/>
        <v>0</v>
      </c>
      <c r="DS346" s="14">
        <f t="shared" si="479"/>
        <v>0</v>
      </c>
      <c r="DT346" s="14">
        <f t="shared" si="480"/>
        <v>0</v>
      </c>
      <c r="DU346" s="14">
        <f t="shared" si="481"/>
        <v>0</v>
      </c>
      <c r="DV346" s="14">
        <f t="shared" si="482"/>
        <v>0</v>
      </c>
      <c r="DX346" s="56">
        <f t="shared" si="483"/>
        <v>0</v>
      </c>
      <c r="DY346" s="14">
        <f>Szilv($DN$2,Eredmény!$H$3,DO346)</f>
        <v>0</v>
      </c>
      <c r="DZ346" s="14">
        <f t="shared" si="484"/>
        <v>0</v>
      </c>
      <c r="EA346" s="14">
        <f t="shared" si="485"/>
        <v>0</v>
      </c>
    </row>
    <row r="347" spans="2:131">
      <c r="B347" s="14">
        <f>IF($A$2=Alapadat!$P347,Alapadat!$Q347,0)</f>
        <v>0</v>
      </c>
      <c r="C347" s="14">
        <f>IF($A$2=Alapadat!$P347,Alapadat!$R347,0)</f>
        <v>0</v>
      </c>
      <c r="D347" s="14">
        <f t="shared" si="406"/>
        <v>0</v>
      </c>
      <c r="E347" s="14">
        <f t="shared" si="407"/>
        <v>0</v>
      </c>
      <c r="F347" s="14">
        <f t="shared" si="408"/>
        <v>0</v>
      </c>
      <c r="G347" s="14">
        <f t="shared" si="409"/>
        <v>0</v>
      </c>
      <c r="H347" s="14">
        <f t="shared" si="410"/>
        <v>0</v>
      </c>
      <c r="I347" s="14">
        <f t="shared" si="411"/>
        <v>0</v>
      </c>
      <c r="L347" s="56">
        <f t="shared" si="412"/>
        <v>0</v>
      </c>
      <c r="M347" s="14">
        <f>Szilv($A$2,Eredmény!$H$3,B347)</f>
        <v>0</v>
      </c>
      <c r="N347" s="14">
        <f t="shared" si="413"/>
        <v>0</v>
      </c>
      <c r="O347" s="14">
        <f t="shared" si="414"/>
        <v>0</v>
      </c>
      <c r="Q347" s="14">
        <f>IF($P$2=Alapadat!$P347,Alapadat!$Q347,0)</f>
        <v>0</v>
      </c>
      <c r="R347" s="14">
        <f>IF($P$2=Alapadat!$P347,Alapadat!$R347,0)</f>
        <v>0</v>
      </c>
      <c r="S347" s="14">
        <f t="shared" si="415"/>
        <v>0</v>
      </c>
      <c r="T347" s="14">
        <f t="shared" si="416"/>
        <v>0</v>
      </c>
      <c r="U347" s="14">
        <f t="shared" si="417"/>
        <v>0</v>
      </c>
      <c r="V347" s="14">
        <f t="shared" si="418"/>
        <v>0</v>
      </c>
      <c r="W347" s="14">
        <f t="shared" si="419"/>
        <v>0</v>
      </c>
      <c r="X347" s="14">
        <f t="shared" si="420"/>
        <v>0</v>
      </c>
      <c r="Z347" s="56">
        <f t="shared" si="486"/>
        <v>0</v>
      </c>
      <c r="AA347" s="14">
        <f>Szilv($P$2,Eredmény!$H$3,Q347)</f>
        <v>0</v>
      </c>
      <c r="AB347" s="14">
        <f t="shared" si="421"/>
        <v>0</v>
      </c>
      <c r="AC347" s="14">
        <f t="shared" si="422"/>
        <v>0</v>
      </c>
      <c r="AE347" s="14">
        <f>IF($AD$2=Alapadat!$P347,Alapadat!$Q347,0)</f>
        <v>0</v>
      </c>
      <c r="AF347" s="14">
        <f>IF($AD$2=Alapadat!$P347,Alapadat!$R347,0)</f>
        <v>0</v>
      </c>
      <c r="AG347" s="14">
        <f t="shared" si="423"/>
        <v>0</v>
      </c>
      <c r="AH347" s="14">
        <f t="shared" si="424"/>
        <v>0</v>
      </c>
      <c r="AI347" s="14">
        <f t="shared" si="425"/>
        <v>0</v>
      </c>
      <c r="AJ347" s="14">
        <f t="shared" si="426"/>
        <v>0</v>
      </c>
      <c r="AK347" s="14">
        <f t="shared" si="427"/>
        <v>0</v>
      </c>
      <c r="AL347" s="14">
        <f t="shared" si="428"/>
        <v>0</v>
      </c>
      <c r="AN347" s="56">
        <f t="shared" si="429"/>
        <v>0</v>
      </c>
      <c r="AO347" s="14">
        <f>Szilv($AD$2,Eredmény!$H$3,AE347)</f>
        <v>0</v>
      </c>
      <c r="AP347" s="14">
        <f t="shared" si="430"/>
        <v>0</v>
      </c>
      <c r="AQ347" s="14">
        <f t="shared" si="431"/>
        <v>0</v>
      </c>
      <c r="AS347" s="14">
        <f>IF($AR$2=Alapadat!$P347,Alapadat!$Q347,0)</f>
        <v>0</v>
      </c>
      <c r="AT347" s="14">
        <f>IF($AR$2=Alapadat!$P347,Alapadat!$R347,0)</f>
        <v>0</v>
      </c>
      <c r="AU347" s="14">
        <f t="shared" si="432"/>
        <v>0</v>
      </c>
      <c r="AV347" s="14">
        <f t="shared" si="433"/>
        <v>0</v>
      </c>
      <c r="AW347" s="14">
        <f t="shared" si="434"/>
        <v>0</v>
      </c>
      <c r="AX347" s="14">
        <f t="shared" si="435"/>
        <v>0</v>
      </c>
      <c r="AY347" s="14">
        <f t="shared" si="436"/>
        <v>0</v>
      </c>
      <c r="AZ347" s="14">
        <f t="shared" si="437"/>
        <v>0</v>
      </c>
      <c r="BB347" s="56">
        <f t="shared" si="438"/>
        <v>0</v>
      </c>
      <c r="BC347" s="14">
        <f>Szilv($AR$2,Eredmény!$H$3,AS347)</f>
        <v>0</v>
      </c>
      <c r="BD347" s="14">
        <f t="shared" si="439"/>
        <v>0</v>
      </c>
      <c r="BE347" s="14">
        <f t="shared" si="440"/>
        <v>0</v>
      </c>
      <c r="BG347" s="14">
        <f>IF($BF$2=Alapadat!$P347,Alapadat!$Q347,0)</f>
        <v>0</v>
      </c>
      <c r="BH347" s="14">
        <f>IF($BF$2=Alapadat!$P347,Alapadat!$R347,0)</f>
        <v>0</v>
      </c>
      <c r="BI347" s="14">
        <f t="shared" si="441"/>
        <v>0</v>
      </c>
      <c r="BJ347" s="14">
        <f t="shared" si="442"/>
        <v>0</v>
      </c>
      <c r="BK347" s="14">
        <f t="shared" si="443"/>
        <v>0</v>
      </c>
      <c r="BL347" s="14">
        <f t="shared" si="444"/>
        <v>0</v>
      </c>
      <c r="BM347" s="14">
        <f t="shared" si="445"/>
        <v>0</v>
      </c>
      <c r="BN347" s="14">
        <f t="shared" si="446"/>
        <v>0</v>
      </c>
      <c r="BP347" s="56">
        <f t="shared" si="447"/>
        <v>0</v>
      </c>
      <c r="BQ347" s="14">
        <f>Szilv($BF$2,Eredmény!$H$3,BG347)</f>
        <v>0</v>
      </c>
      <c r="BR347" s="14">
        <f t="shared" si="448"/>
        <v>0</v>
      </c>
      <c r="BS347" s="14">
        <f t="shared" si="449"/>
        <v>0</v>
      </c>
      <c r="BV347" s="14">
        <f>IF($BU$2=Alapadat!$P347,Alapadat!$Q347,0)</f>
        <v>0</v>
      </c>
      <c r="BW347" s="14">
        <f>IF($BU$2=Alapadat!$P347,Alapadat!$R347,0)</f>
        <v>0</v>
      </c>
      <c r="BX347" s="14">
        <f t="shared" si="450"/>
        <v>0</v>
      </c>
      <c r="BY347" s="14">
        <f t="shared" si="451"/>
        <v>0</v>
      </c>
      <c r="BZ347" s="14">
        <f t="shared" si="452"/>
        <v>0</v>
      </c>
      <c r="CA347" s="14">
        <f t="shared" si="453"/>
        <v>0</v>
      </c>
      <c r="CB347" s="14">
        <f t="shared" si="454"/>
        <v>0</v>
      </c>
      <c r="CC347" s="14">
        <f t="shared" si="455"/>
        <v>0</v>
      </c>
      <c r="CE347" s="56">
        <f t="shared" si="456"/>
        <v>0</v>
      </c>
      <c r="CF347" s="14">
        <f>Szilv($BU$2,Eredmény!$H$3,BV347)</f>
        <v>0</v>
      </c>
      <c r="CG347" s="14">
        <f t="shared" si="457"/>
        <v>0</v>
      </c>
      <c r="CH347" s="14">
        <f t="shared" si="458"/>
        <v>0</v>
      </c>
      <c r="CK347" s="14">
        <f>IF($CJ$2=Alapadat!$P347,Alapadat!$Q347,0)</f>
        <v>0</v>
      </c>
      <c r="CL347" s="14">
        <f>IF($CJ$2=Alapadat!$P347,Alapadat!$R347,0)</f>
        <v>0</v>
      </c>
      <c r="CM347" s="14">
        <f t="shared" si="459"/>
        <v>0</v>
      </c>
      <c r="CN347" s="14">
        <f t="shared" si="460"/>
        <v>0</v>
      </c>
      <c r="CO347" s="14">
        <f t="shared" si="461"/>
        <v>0</v>
      </c>
      <c r="CP347" s="14">
        <f t="shared" si="462"/>
        <v>0</v>
      </c>
      <c r="CQ347" s="14">
        <f t="shared" si="463"/>
        <v>0</v>
      </c>
      <c r="CR347" s="14">
        <f t="shared" si="464"/>
        <v>0</v>
      </c>
      <c r="CT347" s="56">
        <f t="shared" si="465"/>
        <v>0</v>
      </c>
      <c r="CU347" s="14">
        <f>Szilv($CJ$2,Eredmény!$H$3,CK347)</f>
        <v>0</v>
      </c>
      <c r="CV347" s="14">
        <f t="shared" si="466"/>
        <v>0</v>
      </c>
      <c r="CW347" s="14">
        <f t="shared" si="467"/>
        <v>0</v>
      </c>
      <c r="CZ347" s="14">
        <f>IF($CY$2=Alapadat!$P347,Alapadat!$Q347,0)</f>
        <v>0</v>
      </c>
      <c r="DA347" s="14">
        <f>IF($CY$2=Alapadat!$P347,Alapadat!$R347,0)</f>
        <v>0</v>
      </c>
      <c r="DB347" s="14">
        <f t="shared" si="468"/>
        <v>0</v>
      </c>
      <c r="DC347" s="14">
        <f t="shared" si="469"/>
        <v>0</v>
      </c>
      <c r="DD347" s="14">
        <f t="shared" si="470"/>
        <v>0</v>
      </c>
      <c r="DE347" s="14">
        <f t="shared" si="471"/>
        <v>0</v>
      </c>
      <c r="DF347" s="14">
        <f t="shared" si="472"/>
        <v>0</v>
      </c>
      <c r="DG347" s="14">
        <f t="shared" si="473"/>
        <v>0</v>
      </c>
      <c r="DI347" s="56">
        <f t="shared" si="474"/>
        <v>0</v>
      </c>
      <c r="DJ347" s="14">
        <f>Szilv($CY$2,Eredmény!$H$3,CZ347)</f>
        <v>0</v>
      </c>
      <c r="DK347" s="14">
        <f t="shared" si="475"/>
        <v>0</v>
      </c>
      <c r="DL347" s="14">
        <f t="shared" si="476"/>
        <v>0</v>
      </c>
      <c r="DO347" s="14">
        <f>IF($DN$2=Alapadat!$P347,Alapadat!$Q347,0)</f>
        <v>0</v>
      </c>
      <c r="DP347" s="14">
        <f>IF($DN$2=Alapadat!$P347,Alapadat!$R347,0)</f>
        <v>0</v>
      </c>
      <c r="DQ347" s="14">
        <f t="shared" si="477"/>
        <v>0</v>
      </c>
      <c r="DR347" s="14">
        <f t="shared" si="478"/>
        <v>0</v>
      </c>
      <c r="DS347" s="14">
        <f t="shared" si="479"/>
        <v>0</v>
      </c>
      <c r="DT347" s="14">
        <f t="shared" si="480"/>
        <v>0</v>
      </c>
      <c r="DU347" s="14">
        <f t="shared" si="481"/>
        <v>0</v>
      </c>
      <c r="DV347" s="14">
        <f t="shared" si="482"/>
        <v>0</v>
      </c>
      <c r="DX347" s="56">
        <f t="shared" si="483"/>
        <v>0</v>
      </c>
      <c r="DY347" s="14">
        <f>Szilv($DN$2,Eredmény!$H$3,DO347)</f>
        <v>0</v>
      </c>
      <c r="DZ347" s="14">
        <f t="shared" si="484"/>
        <v>0</v>
      </c>
      <c r="EA347" s="14">
        <f t="shared" si="485"/>
        <v>0</v>
      </c>
    </row>
    <row r="348" spans="2:131">
      <c r="B348" s="14">
        <f>IF($A$2=Alapadat!$P348,Alapadat!$Q348,0)</f>
        <v>0</v>
      </c>
      <c r="C348" s="14">
        <f>IF($A$2=Alapadat!$P348,Alapadat!$R348,0)</f>
        <v>0</v>
      </c>
      <c r="D348" s="14">
        <f t="shared" si="406"/>
        <v>0</v>
      </c>
      <c r="E348" s="14">
        <f t="shared" si="407"/>
        <v>0</v>
      </c>
      <c r="F348" s="14">
        <f t="shared" si="408"/>
        <v>0</v>
      </c>
      <c r="G348" s="14">
        <f t="shared" si="409"/>
        <v>0</v>
      </c>
      <c r="H348" s="14">
        <f t="shared" si="410"/>
        <v>0</v>
      </c>
      <c r="I348" s="14">
        <f t="shared" si="411"/>
        <v>0</v>
      </c>
      <c r="L348" s="56">
        <f t="shared" si="412"/>
        <v>0</v>
      </c>
      <c r="M348" s="14">
        <f>Szilv($A$2,Eredmény!$H$3,B348)</f>
        <v>0</v>
      </c>
      <c r="N348" s="14">
        <f t="shared" si="413"/>
        <v>0</v>
      </c>
      <c r="O348" s="14">
        <f t="shared" si="414"/>
        <v>0</v>
      </c>
      <c r="Q348" s="14">
        <f>IF($P$2=Alapadat!$P348,Alapadat!$Q348,0)</f>
        <v>0</v>
      </c>
      <c r="R348" s="14">
        <f>IF($P$2=Alapadat!$P348,Alapadat!$R348,0)</f>
        <v>0</v>
      </c>
      <c r="S348" s="14">
        <f t="shared" si="415"/>
        <v>0</v>
      </c>
      <c r="T348" s="14">
        <f t="shared" si="416"/>
        <v>0</v>
      </c>
      <c r="U348" s="14">
        <f t="shared" si="417"/>
        <v>0</v>
      </c>
      <c r="V348" s="14">
        <f t="shared" si="418"/>
        <v>0</v>
      </c>
      <c r="W348" s="14">
        <f t="shared" si="419"/>
        <v>0</v>
      </c>
      <c r="X348" s="14">
        <f t="shared" si="420"/>
        <v>0</v>
      </c>
      <c r="Z348" s="56">
        <f t="shared" si="486"/>
        <v>0</v>
      </c>
      <c r="AA348" s="14">
        <f>Szilv($P$2,Eredmény!$H$3,Q348)</f>
        <v>0</v>
      </c>
      <c r="AB348" s="14">
        <f t="shared" si="421"/>
        <v>0</v>
      </c>
      <c r="AC348" s="14">
        <f t="shared" si="422"/>
        <v>0</v>
      </c>
      <c r="AE348" s="14">
        <f>IF($AD$2=Alapadat!$P348,Alapadat!$Q348,0)</f>
        <v>0</v>
      </c>
      <c r="AF348" s="14">
        <f>IF($AD$2=Alapadat!$P348,Alapadat!$R348,0)</f>
        <v>0</v>
      </c>
      <c r="AG348" s="14">
        <f t="shared" si="423"/>
        <v>0</v>
      </c>
      <c r="AH348" s="14">
        <f t="shared" si="424"/>
        <v>0</v>
      </c>
      <c r="AI348" s="14">
        <f t="shared" si="425"/>
        <v>0</v>
      </c>
      <c r="AJ348" s="14">
        <f t="shared" si="426"/>
        <v>0</v>
      </c>
      <c r="AK348" s="14">
        <f t="shared" si="427"/>
        <v>0</v>
      </c>
      <c r="AL348" s="14">
        <f t="shared" si="428"/>
        <v>0</v>
      </c>
      <c r="AN348" s="56">
        <f t="shared" si="429"/>
        <v>0</v>
      </c>
      <c r="AO348" s="14">
        <f>Szilv($AD$2,Eredmény!$H$3,AE348)</f>
        <v>0</v>
      </c>
      <c r="AP348" s="14">
        <f t="shared" si="430"/>
        <v>0</v>
      </c>
      <c r="AQ348" s="14">
        <f t="shared" si="431"/>
        <v>0</v>
      </c>
      <c r="AS348" s="14">
        <f>IF($AR$2=Alapadat!$P348,Alapadat!$Q348,0)</f>
        <v>0</v>
      </c>
      <c r="AT348" s="14">
        <f>IF($AR$2=Alapadat!$P348,Alapadat!$R348,0)</f>
        <v>0</v>
      </c>
      <c r="AU348" s="14">
        <f t="shared" si="432"/>
        <v>0</v>
      </c>
      <c r="AV348" s="14">
        <f t="shared" si="433"/>
        <v>0</v>
      </c>
      <c r="AW348" s="14">
        <f t="shared" si="434"/>
        <v>0</v>
      </c>
      <c r="AX348" s="14">
        <f t="shared" si="435"/>
        <v>0</v>
      </c>
      <c r="AY348" s="14">
        <f t="shared" si="436"/>
        <v>0</v>
      </c>
      <c r="AZ348" s="14">
        <f t="shared" si="437"/>
        <v>0</v>
      </c>
      <c r="BB348" s="56">
        <f t="shared" si="438"/>
        <v>0</v>
      </c>
      <c r="BC348" s="14">
        <f>Szilv($AR$2,Eredmény!$H$3,AS348)</f>
        <v>0</v>
      </c>
      <c r="BD348" s="14">
        <f t="shared" si="439"/>
        <v>0</v>
      </c>
      <c r="BE348" s="14">
        <f t="shared" si="440"/>
        <v>0</v>
      </c>
      <c r="BG348" s="14">
        <f>IF($BF$2=Alapadat!$P348,Alapadat!$Q348,0)</f>
        <v>0</v>
      </c>
      <c r="BH348" s="14">
        <f>IF($BF$2=Alapadat!$P348,Alapadat!$R348,0)</f>
        <v>0</v>
      </c>
      <c r="BI348" s="14">
        <f t="shared" si="441"/>
        <v>0</v>
      </c>
      <c r="BJ348" s="14">
        <f t="shared" si="442"/>
        <v>0</v>
      </c>
      <c r="BK348" s="14">
        <f t="shared" si="443"/>
        <v>0</v>
      </c>
      <c r="BL348" s="14">
        <f t="shared" si="444"/>
        <v>0</v>
      </c>
      <c r="BM348" s="14">
        <f t="shared" si="445"/>
        <v>0</v>
      </c>
      <c r="BN348" s="14">
        <f t="shared" si="446"/>
        <v>0</v>
      </c>
      <c r="BP348" s="56">
        <f t="shared" si="447"/>
        <v>0</v>
      </c>
      <c r="BQ348" s="14">
        <f>Szilv($BF$2,Eredmény!$H$3,BG348)</f>
        <v>0</v>
      </c>
      <c r="BR348" s="14">
        <f t="shared" si="448"/>
        <v>0</v>
      </c>
      <c r="BS348" s="14">
        <f t="shared" si="449"/>
        <v>0</v>
      </c>
      <c r="BV348" s="14">
        <f>IF($BU$2=Alapadat!$P348,Alapadat!$Q348,0)</f>
        <v>0</v>
      </c>
      <c r="BW348" s="14">
        <f>IF($BU$2=Alapadat!$P348,Alapadat!$R348,0)</f>
        <v>0</v>
      </c>
      <c r="BX348" s="14">
        <f t="shared" si="450"/>
        <v>0</v>
      </c>
      <c r="BY348" s="14">
        <f t="shared" si="451"/>
        <v>0</v>
      </c>
      <c r="BZ348" s="14">
        <f t="shared" si="452"/>
        <v>0</v>
      </c>
      <c r="CA348" s="14">
        <f t="shared" si="453"/>
        <v>0</v>
      </c>
      <c r="CB348" s="14">
        <f t="shared" si="454"/>
        <v>0</v>
      </c>
      <c r="CC348" s="14">
        <f t="shared" si="455"/>
        <v>0</v>
      </c>
      <c r="CE348" s="56">
        <f t="shared" si="456"/>
        <v>0</v>
      </c>
      <c r="CF348" s="14">
        <f>Szilv($BU$2,Eredmény!$H$3,BV348)</f>
        <v>0</v>
      </c>
      <c r="CG348" s="14">
        <f t="shared" si="457"/>
        <v>0</v>
      </c>
      <c r="CH348" s="14">
        <f t="shared" si="458"/>
        <v>0</v>
      </c>
      <c r="CK348" s="14">
        <f>IF($CJ$2=Alapadat!$P348,Alapadat!$Q348,0)</f>
        <v>0</v>
      </c>
      <c r="CL348" s="14">
        <f>IF($CJ$2=Alapadat!$P348,Alapadat!$R348,0)</f>
        <v>0</v>
      </c>
      <c r="CM348" s="14">
        <f t="shared" si="459"/>
        <v>0</v>
      </c>
      <c r="CN348" s="14">
        <f t="shared" si="460"/>
        <v>0</v>
      </c>
      <c r="CO348" s="14">
        <f t="shared" si="461"/>
        <v>0</v>
      </c>
      <c r="CP348" s="14">
        <f t="shared" si="462"/>
        <v>0</v>
      </c>
      <c r="CQ348" s="14">
        <f t="shared" si="463"/>
        <v>0</v>
      </c>
      <c r="CR348" s="14">
        <f t="shared" si="464"/>
        <v>0</v>
      </c>
      <c r="CT348" s="56">
        <f t="shared" si="465"/>
        <v>0</v>
      </c>
      <c r="CU348" s="14">
        <f>Szilv($CJ$2,Eredmény!$H$3,CK348)</f>
        <v>0</v>
      </c>
      <c r="CV348" s="14">
        <f t="shared" si="466"/>
        <v>0</v>
      </c>
      <c r="CW348" s="14">
        <f t="shared" si="467"/>
        <v>0</v>
      </c>
      <c r="CZ348" s="14">
        <f>IF($CY$2=Alapadat!$P348,Alapadat!$Q348,0)</f>
        <v>0</v>
      </c>
      <c r="DA348" s="14">
        <f>IF($CY$2=Alapadat!$P348,Alapadat!$R348,0)</f>
        <v>0</v>
      </c>
      <c r="DB348" s="14">
        <f t="shared" si="468"/>
        <v>0</v>
      </c>
      <c r="DC348" s="14">
        <f t="shared" si="469"/>
        <v>0</v>
      </c>
      <c r="DD348" s="14">
        <f t="shared" si="470"/>
        <v>0</v>
      </c>
      <c r="DE348" s="14">
        <f t="shared" si="471"/>
        <v>0</v>
      </c>
      <c r="DF348" s="14">
        <f t="shared" si="472"/>
        <v>0</v>
      </c>
      <c r="DG348" s="14">
        <f t="shared" si="473"/>
        <v>0</v>
      </c>
      <c r="DI348" s="56">
        <f t="shared" si="474"/>
        <v>0</v>
      </c>
      <c r="DJ348" s="14">
        <f>Szilv($CY$2,Eredmény!$H$3,CZ348)</f>
        <v>0</v>
      </c>
      <c r="DK348" s="14">
        <f t="shared" si="475"/>
        <v>0</v>
      </c>
      <c r="DL348" s="14">
        <f t="shared" si="476"/>
        <v>0</v>
      </c>
      <c r="DO348" s="14">
        <f>IF($DN$2=Alapadat!$P348,Alapadat!$Q348,0)</f>
        <v>0</v>
      </c>
      <c r="DP348" s="14">
        <f>IF($DN$2=Alapadat!$P348,Alapadat!$R348,0)</f>
        <v>0</v>
      </c>
      <c r="DQ348" s="14">
        <f t="shared" si="477"/>
        <v>0</v>
      </c>
      <c r="DR348" s="14">
        <f t="shared" si="478"/>
        <v>0</v>
      </c>
      <c r="DS348" s="14">
        <f t="shared" si="479"/>
        <v>0</v>
      </c>
      <c r="DT348" s="14">
        <f t="shared" si="480"/>
        <v>0</v>
      </c>
      <c r="DU348" s="14">
        <f t="shared" si="481"/>
        <v>0</v>
      </c>
      <c r="DV348" s="14">
        <f t="shared" si="482"/>
        <v>0</v>
      </c>
      <c r="DX348" s="56">
        <f t="shared" si="483"/>
        <v>0</v>
      </c>
      <c r="DY348" s="14">
        <f>Szilv($DN$2,Eredmény!$H$3,DO348)</f>
        <v>0</v>
      </c>
      <c r="DZ348" s="14">
        <f t="shared" si="484"/>
        <v>0</v>
      </c>
      <c r="EA348" s="14">
        <f t="shared" si="485"/>
        <v>0</v>
      </c>
    </row>
    <row r="349" spans="2:131">
      <c r="B349" s="14">
        <f>IF($A$2=Alapadat!$P349,Alapadat!$Q349,0)</f>
        <v>0</v>
      </c>
      <c r="C349" s="14">
        <f>IF($A$2=Alapadat!$P349,Alapadat!$R349,0)</f>
        <v>0</v>
      </c>
      <c r="D349" s="14">
        <f t="shared" si="406"/>
        <v>0</v>
      </c>
      <c r="E349" s="14">
        <f t="shared" si="407"/>
        <v>0</v>
      </c>
      <c r="F349" s="14">
        <f t="shared" si="408"/>
        <v>0</v>
      </c>
      <c r="G349" s="14">
        <f t="shared" si="409"/>
        <v>0</v>
      </c>
      <c r="H349" s="14">
        <f t="shared" si="410"/>
        <v>0</v>
      </c>
      <c r="I349" s="14">
        <f t="shared" si="411"/>
        <v>0</v>
      </c>
      <c r="L349" s="56">
        <f t="shared" si="412"/>
        <v>0</v>
      </c>
      <c r="M349" s="14">
        <f>Szilv($A$2,Eredmény!$H$3,B349)</f>
        <v>0</v>
      </c>
      <c r="N349" s="14">
        <f t="shared" si="413"/>
        <v>0</v>
      </c>
      <c r="O349" s="14">
        <f t="shared" si="414"/>
        <v>0</v>
      </c>
      <c r="Q349" s="14">
        <f>IF($P$2=Alapadat!$P349,Alapadat!$Q349,0)</f>
        <v>0</v>
      </c>
      <c r="R349" s="14">
        <f>IF($P$2=Alapadat!$P349,Alapadat!$R349,0)</f>
        <v>0</v>
      </c>
      <c r="S349" s="14">
        <f t="shared" si="415"/>
        <v>0</v>
      </c>
      <c r="T349" s="14">
        <f t="shared" si="416"/>
        <v>0</v>
      </c>
      <c r="U349" s="14">
        <f t="shared" si="417"/>
        <v>0</v>
      </c>
      <c r="V349" s="14">
        <f t="shared" si="418"/>
        <v>0</v>
      </c>
      <c r="W349" s="14">
        <f t="shared" si="419"/>
        <v>0</v>
      </c>
      <c r="X349" s="14">
        <f t="shared" si="420"/>
        <v>0</v>
      </c>
      <c r="Z349" s="56">
        <f t="shared" si="486"/>
        <v>0</v>
      </c>
      <c r="AA349" s="14">
        <f>Szilv($P$2,Eredmény!$H$3,Q349)</f>
        <v>0</v>
      </c>
      <c r="AB349" s="14">
        <f t="shared" si="421"/>
        <v>0</v>
      </c>
      <c r="AC349" s="14">
        <f t="shared" si="422"/>
        <v>0</v>
      </c>
      <c r="AE349" s="14">
        <f>IF($AD$2=Alapadat!$P349,Alapadat!$Q349,0)</f>
        <v>0</v>
      </c>
      <c r="AF349" s="14">
        <f>IF($AD$2=Alapadat!$P349,Alapadat!$R349,0)</f>
        <v>0</v>
      </c>
      <c r="AG349" s="14">
        <f t="shared" si="423"/>
        <v>0</v>
      </c>
      <c r="AH349" s="14">
        <f t="shared" si="424"/>
        <v>0</v>
      </c>
      <c r="AI349" s="14">
        <f t="shared" si="425"/>
        <v>0</v>
      </c>
      <c r="AJ349" s="14">
        <f t="shared" si="426"/>
        <v>0</v>
      </c>
      <c r="AK349" s="14">
        <f t="shared" si="427"/>
        <v>0</v>
      </c>
      <c r="AL349" s="14">
        <f t="shared" si="428"/>
        <v>0</v>
      </c>
      <c r="AN349" s="56">
        <f t="shared" si="429"/>
        <v>0</v>
      </c>
      <c r="AO349" s="14">
        <f>Szilv($AD$2,Eredmény!$H$3,AE349)</f>
        <v>0</v>
      </c>
      <c r="AP349" s="14">
        <f t="shared" si="430"/>
        <v>0</v>
      </c>
      <c r="AQ349" s="14">
        <f t="shared" si="431"/>
        <v>0</v>
      </c>
      <c r="AS349" s="14">
        <f>IF($AR$2=Alapadat!$P349,Alapadat!$Q349,0)</f>
        <v>0</v>
      </c>
      <c r="AT349" s="14">
        <f>IF($AR$2=Alapadat!$P349,Alapadat!$R349,0)</f>
        <v>0</v>
      </c>
      <c r="AU349" s="14">
        <f t="shared" si="432"/>
        <v>0</v>
      </c>
      <c r="AV349" s="14">
        <f t="shared" si="433"/>
        <v>0</v>
      </c>
      <c r="AW349" s="14">
        <f t="shared" si="434"/>
        <v>0</v>
      </c>
      <c r="AX349" s="14">
        <f t="shared" si="435"/>
        <v>0</v>
      </c>
      <c r="AY349" s="14">
        <f t="shared" si="436"/>
        <v>0</v>
      </c>
      <c r="AZ349" s="14">
        <f t="shared" si="437"/>
        <v>0</v>
      </c>
      <c r="BB349" s="56">
        <f t="shared" si="438"/>
        <v>0</v>
      </c>
      <c r="BC349" s="14">
        <f>Szilv($AR$2,Eredmény!$H$3,AS349)</f>
        <v>0</v>
      </c>
      <c r="BD349" s="14">
        <f t="shared" si="439"/>
        <v>0</v>
      </c>
      <c r="BE349" s="14">
        <f t="shared" si="440"/>
        <v>0</v>
      </c>
      <c r="BG349" s="14">
        <f>IF($BF$2=Alapadat!$P349,Alapadat!$Q349,0)</f>
        <v>0</v>
      </c>
      <c r="BH349" s="14">
        <f>IF($BF$2=Alapadat!$P349,Alapadat!$R349,0)</f>
        <v>0</v>
      </c>
      <c r="BI349" s="14">
        <f t="shared" si="441"/>
        <v>0</v>
      </c>
      <c r="BJ349" s="14">
        <f t="shared" si="442"/>
        <v>0</v>
      </c>
      <c r="BK349" s="14">
        <f t="shared" si="443"/>
        <v>0</v>
      </c>
      <c r="BL349" s="14">
        <f t="shared" si="444"/>
        <v>0</v>
      </c>
      <c r="BM349" s="14">
        <f t="shared" si="445"/>
        <v>0</v>
      </c>
      <c r="BN349" s="14">
        <f t="shared" si="446"/>
        <v>0</v>
      </c>
      <c r="BP349" s="56">
        <f t="shared" si="447"/>
        <v>0</v>
      </c>
      <c r="BQ349" s="14">
        <f>Szilv($BF$2,Eredmény!$H$3,BG349)</f>
        <v>0</v>
      </c>
      <c r="BR349" s="14">
        <f t="shared" si="448"/>
        <v>0</v>
      </c>
      <c r="BS349" s="14">
        <f t="shared" si="449"/>
        <v>0</v>
      </c>
      <c r="BV349" s="14">
        <f>IF($BU$2=Alapadat!$P349,Alapadat!$Q349,0)</f>
        <v>0</v>
      </c>
      <c r="BW349" s="14">
        <f>IF($BU$2=Alapadat!$P349,Alapadat!$R349,0)</f>
        <v>0</v>
      </c>
      <c r="BX349" s="14">
        <f t="shared" si="450"/>
        <v>0</v>
      </c>
      <c r="BY349" s="14">
        <f t="shared" si="451"/>
        <v>0</v>
      </c>
      <c r="BZ349" s="14">
        <f t="shared" si="452"/>
        <v>0</v>
      </c>
      <c r="CA349" s="14">
        <f t="shared" si="453"/>
        <v>0</v>
      </c>
      <c r="CB349" s="14">
        <f t="shared" si="454"/>
        <v>0</v>
      </c>
      <c r="CC349" s="14">
        <f t="shared" si="455"/>
        <v>0</v>
      </c>
      <c r="CE349" s="56">
        <f t="shared" si="456"/>
        <v>0</v>
      </c>
      <c r="CF349" s="14">
        <f>Szilv($BU$2,Eredmény!$H$3,BV349)</f>
        <v>0</v>
      </c>
      <c r="CG349" s="14">
        <f t="shared" si="457"/>
        <v>0</v>
      </c>
      <c r="CH349" s="14">
        <f t="shared" si="458"/>
        <v>0</v>
      </c>
      <c r="CK349" s="14">
        <f>IF($CJ$2=Alapadat!$P349,Alapadat!$Q349,0)</f>
        <v>0</v>
      </c>
      <c r="CL349" s="14">
        <f>IF($CJ$2=Alapadat!$P349,Alapadat!$R349,0)</f>
        <v>0</v>
      </c>
      <c r="CM349" s="14">
        <f t="shared" si="459"/>
        <v>0</v>
      </c>
      <c r="CN349" s="14">
        <f t="shared" si="460"/>
        <v>0</v>
      </c>
      <c r="CO349" s="14">
        <f t="shared" si="461"/>
        <v>0</v>
      </c>
      <c r="CP349" s="14">
        <f t="shared" si="462"/>
        <v>0</v>
      </c>
      <c r="CQ349" s="14">
        <f t="shared" si="463"/>
        <v>0</v>
      </c>
      <c r="CR349" s="14">
        <f t="shared" si="464"/>
        <v>0</v>
      </c>
      <c r="CT349" s="56">
        <f t="shared" si="465"/>
        <v>0</v>
      </c>
      <c r="CU349" s="14">
        <f>Szilv($CJ$2,Eredmény!$H$3,CK349)</f>
        <v>0</v>
      </c>
      <c r="CV349" s="14">
        <f t="shared" si="466"/>
        <v>0</v>
      </c>
      <c r="CW349" s="14">
        <f t="shared" si="467"/>
        <v>0</v>
      </c>
      <c r="CZ349" s="14">
        <f>IF($CY$2=Alapadat!$P349,Alapadat!$Q349,0)</f>
        <v>0</v>
      </c>
      <c r="DA349" s="14">
        <f>IF($CY$2=Alapadat!$P349,Alapadat!$R349,0)</f>
        <v>0</v>
      </c>
      <c r="DB349" s="14">
        <f t="shared" si="468"/>
        <v>0</v>
      </c>
      <c r="DC349" s="14">
        <f t="shared" si="469"/>
        <v>0</v>
      </c>
      <c r="DD349" s="14">
        <f t="shared" si="470"/>
        <v>0</v>
      </c>
      <c r="DE349" s="14">
        <f t="shared" si="471"/>
        <v>0</v>
      </c>
      <c r="DF349" s="14">
        <f t="shared" si="472"/>
        <v>0</v>
      </c>
      <c r="DG349" s="14">
        <f t="shared" si="473"/>
        <v>0</v>
      </c>
      <c r="DI349" s="56">
        <f t="shared" si="474"/>
        <v>0</v>
      </c>
      <c r="DJ349" s="14">
        <f>Szilv($CY$2,Eredmény!$H$3,CZ349)</f>
        <v>0</v>
      </c>
      <c r="DK349" s="14">
        <f t="shared" si="475"/>
        <v>0</v>
      </c>
      <c r="DL349" s="14">
        <f t="shared" si="476"/>
        <v>0</v>
      </c>
      <c r="DO349" s="14">
        <f>IF($DN$2=Alapadat!$P349,Alapadat!$Q349,0)</f>
        <v>0</v>
      </c>
      <c r="DP349" s="14">
        <f>IF($DN$2=Alapadat!$P349,Alapadat!$R349,0)</f>
        <v>0</v>
      </c>
      <c r="DQ349" s="14">
        <f t="shared" si="477"/>
        <v>0</v>
      </c>
      <c r="DR349" s="14">
        <f t="shared" si="478"/>
        <v>0</v>
      </c>
      <c r="DS349" s="14">
        <f t="shared" si="479"/>
        <v>0</v>
      </c>
      <c r="DT349" s="14">
        <f t="shared" si="480"/>
        <v>0</v>
      </c>
      <c r="DU349" s="14">
        <f t="shared" si="481"/>
        <v>0</v>
      </c>
      <c r="DV349" s="14">
        <f t="shared" si="482"/>
        <v>0</v>
      </c>
      <c r="DX349" s="56">
        <f t="shared" si="483"/>
        <v>0</v>
      </c>
      <c r="DY349" s="14">
        <f>Szilv($DN$2,Eredmény!$H$3,DO349)</f>
        <v>0</v>
      </c>
      <c r="DZ349" s="14">
        <f t="shared" si="484"/>
        <v>0</v>
      </c>
      <c r="EA349" s="14">
        <f t="shared" si="485"/>
        <v>0</v>
      </c>
    </row>
    <row r="350" spans="2:131">
      <c r="B350" s="14">
        <f>IF($A$2=Alapadat!$P350,Alapadat!$Q350,0)</f>
        <v>0</v>
      </c>
      <c r="C350" s="14">
        <f>IF($A$2=Alapadat!$P350,Alapadat!$R350,0)</f>
        <v>0</v>
      </c>
      <c r="D350" s="14">
        <f t="shared" si="406"/>
        <v>0</v>
      </c>
      <c r="E350" s="14">
        <f t="shared" si="407"/>
        <v>0</v>
      </c>
      <c r="F350" s="14">
        <f t="shared" si="408"/>
        <v>0</v>
      </c>
      <c r="G350" s="14">
        <f t="shared" si="409"/>
        <v>0</v>
      </c>
      <c r="H350" s="14">
        <f t="shared" si="410"/>
        <v>0</v>
      </c>
      <c r="I350" s="14">
        <f t="shared" si="411"/>
        <v>0</v>
      </c>
      <c r="L350" s="56">
        <f t="shared" si="412"/>
        <v>0</v>
      </c>
      <c r="M350" s="14">
        <f>Szilv($A$2,Eredmény!$H$3,B350)</f>
        <v>0</v>
      </c>
      <c r="N350" s="14">
        <f t="shared" si="413"/>
        <v>0</v>
      </c>
      <c r="O350" s="14">
        <f t="shared" si="414"/>
        <v>0</v>
      </c>
      <c r="Q350" s="14">
        <f>IF($P$2=Alapadat!$P350,Alapadat!$Q350,0)</f>
        <v>0</v>
      </c>
      <c r="R350" s="14">
        <f>IF($P$2=Alapadat!$P350,Alapadat!$R350,0)</f>
        <v>0</v>
      </c>
      <c r="S350" s="14">
        <f t="shared" si="415"/>
        <v>0</v>
      </c>
      <c r="T350" s="14">
        <f t="shared" si="416"/>
        <v>0</v>
      </c>
      <c r="U350" s="14">
        <f t="shared" si="417"/>
        <v>0</v>
      </c>
      <c r="V350" s="14">
        <f t="shared" si="418"/>
        <v>0</v>
      </c>
      <c r="W350" s="14">
        <f t="shared" si="419"/>
        <v>0</v>
      </c>
      <c r="X350" s="14">
        <f t="shared" si="420"/>
        <v>0</v>
      </c>
      <c r="Z350" s="56">
        <f t="shared" si="486"/>
        <v>0</v>
      </c>
      <c r="AA350" s="14">
        <f>Szilv($P$2,Eredmény!$H$3,Q350)</f>
        <v>0</v>
      </c>
      <c r="AB350" s="14">
        <f t="shared" si="421"/>
        <v>0</v>
      </c>
      <c r="AC350" s="14">
        <f t="shared" si="422"/>
        <v>0</v>
      </c>
      <c r="AE350" s="14">
        <f>IF($AD$2=Alapadat!$P350,Alapadat!$Q350,0)</f>
        <v>0</v>
      </c>
      <c r="AF350" s="14">
        <f>IF($AD$2=Alapadat!$P350,Alapadat!$R350,0)</f>
        <v>0</v>
      </c>
      <c r="AG350" s="14">
        <f t="shared" si="423"/>
        <v>0</v>
      </c>
      <c r="AH350" s="14">
        <f t="shared" si="424"/>
        <v>0</v>
      </c>
      <c r="AI350" s="14">
        <f t="shared" si="425"/>
        <v>0</v>
      </c>
      <c r="AJ350" s="14">
        <f t="shared" si="426"/>
        <v>0</v>
      </c>
      <c r="AK350" s="14">
        <f t="shared" si="427"/>
        <v>0</v>
      </c>
      <c r="AL350" s="14">
        <f t="shared" si="428"/>
        <v>0</v>
      </c>
      <c r="AN350" s="56">
        <f t="shared" si="429"/>
        <v>0</v>
      </c>
      <c r="AO350" s="14">
        <f>Szilv($AD$2,Eredmény!$H$3,AE350)</f>
        <v>0</v>
      </c>
      <c r="AP350" s="14">
        <f t="shared" si="430"/>
        <v>0</v>
      </c>
      <c r="AQ350" s="14">
        <f t="shared" si="431"/>
        <v>0</v>
      </c>
      <c r="AS350" s="14">
        <f>IF($AR$2=Alapadat!$P350,Alapadat!$Q350,0)</f>
        <v>0</v>
      </c>
      <c r="AT350" s="14">
        <f>IF($AR$2=Alapadat!$P350,Alapadat!$R350,0)</f>
        <v>0</v>
      </c>
      <c r="AU350" s="14">
        <f t="shared" si="432"/>
        <v>0</v>
      </c>
      <c r="AV350" s="14">
        <f t="shared" si="433"/>
        <v>0</v>
      </c>
      <c r="AW350" s="14">
        <f t="shared" si="434"/>
        <v>0</v>
      </c>
      <c r="AX350" s="14">
        <f t="shared" si="435"/>
        <v>0</v>
      </c>
      <c r="AY350" s="14">
        <f t="shared" si="436"/>
        <v>0</v>
      </c>
      <c r="AZ350" s="14">
        <f t="shared" si="437"/>
        <v>0</v>
      </c>
      <c r="BB350" s="56">
        <f t="shared" si="438"/>
        <v>0</v>
      </c>
      <c r="BC350" s="14">
        <f>Szilv($AR$2,Eredmény!$H$3,AS350)</f>
        <v>0</v>
      </c>
      <c r="BD350" s="14">
        <f t="shared" si="439"/>
        <v>0</v>
      </c>
      <c r="BE350" s="14">
        <f t="shared" si="440"/>
        <v>0</v>
      </c>
      <c r="BG350" s="14">
        <f>IF($BF$2=Alapadat!$P350,Alapadat!$Q350,0)</f>
        <v>0</v>
      </c>
      <c r="BH350" s="14">
        <f>IF($BF$2=Alapadat!$P350,Alapadat!$R350,0)</f>
        <v>0</v>
      </c>
      <c r="BI350" s="14">
        <f t="shared" si="441"/>
        <v>0</v>
      </c>
      <c r="BJ350" s="14">
        <f t="shared" si="442"/>
        <v>0</v>
      </c>
      <c r="BK350" s="14">
        <f t="shared" si="443"/>
        <v>0</v>
      </c>
      <c r="BL350" s="14">
        <f t="shared" si="444"/>
        <v>0</v>
      </c>
      <c r="BM350" s="14">
        <f t="shared" si="445"/>
        <v>0</v>
      </c>
      <c r="BN350" s="14">
        <f t="shared" si="446"/>
        <v>0</v>
      </c>
      <c r="BP350" s="56">
        <f t="shared" si="447"/>
        <v>0</v>
      </c>
      <c r="BQ350" s="14">
        <f>Szilv($BF$2,Eredmény!$H$3,BG350)</f>
        <v>0</v>
      </c>
      <c r="BR350" s="14">
        <f t="shared" si="448"/>
        <v>0</v>
      </c>
      <c r="BS350" s="14">
        <f t="shared" si="449"/>
        <v>0</v>
      </c>
      <c r="BV350" s="14">
        <f>IF($BU$2=Alapadat!$P350,Alapadat!$Q350,0)</f>
        <v>0</v>
      </c>
      <c r="BW350" s="14">
        <f>IF($BU$2=Alapadat!$P350,Alapadat!$R350,0)</f>
        <v>0</v>
      </c>
      <c r="BX350" s="14">
        <f t="shared" si="450"/>
        <v>0</v>
      </c>
      <c r="BY350" s="14">
        <f t="shared" si="451"/>
        <v>0</v>
      </c>
      <c r="BZ350" s="14">
        <f t="shared" si="452"/>
        <v>0</v>
      </c>
      <c r="CA350" s="14">
        <f t="shared" si="453"/>
        <v>0</v>
      </c>
      <c r="CB350" s="14">
        <f t="shared" si="454"/>
        <v>0</v>
      </c>
      <c r="CC350" s="14">
        <f t="shared" si="455"/>
        <v>0</v>
      </c>
      <c r="CE350" s="56">
        <f t="shared" si="456"/>
        <v>0</v>
      </c>
      <c r="CF350" s="14">
        <f>Szilv($BU$2,Eredmény!$H$3,BV350)</f>
        <v>0</v>
      </c>
      <c r="CG350" s="14">
        <f t="shared" si="457"/>
        <v>0</v>
      </c>
      <c r="CH350" s="14">
        <f t="shared" si="458"/>
        <v>0</v>
      </c>
      <c r="CK350" s="14">
        <f>IF($CJ$2=Alapadat!$P350,Alapadat!$Q350,0)</f>
        <v>0</v>
      </c>
      <c r="CL350" s="14">
        <f>IF($CJ$2=Alapadat!$P350,Alapadat!$R350,0)</f>
        <v>0</v>
      </c>
      <c r="CM350" s="14">
        <f t="shared" si="459"/>
        <v>0</v>
      </c>
      <c r="CN350" s="14">
        <f t="shared" si="460"/>
        <v>0</v>
      </c>
      <c r="CO350" s="14">
        <f t="shared" si="461"/>
        <v>0</v>
      </c>
      <c r="CP350" s="14">
        <f t="shared" si="462"/>
        <v>0</v>
      </c>
      <c r="CQ350" s="14">
        <f t="shared" si="463"/>
        <v>0</v>
      </c>
      <c r="CR350" s="14">
        <f t="shared" si="464"/>
        <v>0</v>
      </c>
      <c r="CT350" s="56">
        <f t="shared" si="465"/>
        <v>0</v>
      </c>
      <c r="CU350" s="14">
        <f>Szilv($CJ$2,Eredmény!$H$3,CK350)</f>
        <v>0</v>
      </c>
      <c r="CV350" s="14">
        <f t="shared" si="466"/>
        <v>0</v>
      </c>
      <c r="CW350" s="14">
        <f t="shared" si="467"/>
        <v>0</v>
      </c>
      <c r="CZ350" s="14">
        <f>IF($CY$2=Alapadat!$P350,Alapadat!$Q350,0)</f>
        <v>0</v>
      </c>
      <c r="DA350" s="14">
        <f>IF($CY$2=Alapadat!$P350,Alapadat!$R350,0)</f>
        <v>0</v>
      </c>
      <c r="DB350" s="14">
        <f t="shared" si="468"/>
        <v>0</v>
      </c>
      <c r="DC350" s="14">
        <f t="shared" si="469"/>
        <v>0</v>
      </c>
      <c r="DD350" s="14">
        <f t="shared" si="470"/>
        <v>0</v>
      </c>
      <c r="DE350" s="14">
        <f t="shared" si="471"/>
        <v>0</v>
      </c>
      <c r="DF350" s="14">
        <f t="shared" si="472"/>
        <v>0</v>
      </c>
      <c r="DG350" s="14">
        <f t="shared" si="473"/>
        <v>0</v>
      </c>
      <c r="DI350" s="56">
        <f t="shared" si="474"/>
        <v>0</v>
      </c>
      <c r="DJ350" s="14">
        <f>Szilv($CY$2,Eredmény!$H$3,CZ350)</f>
        <v>0</v>
      </c>
      <c r="DK350" s="14">
        <f t="shared" si="475"/>
        <v>0</v>
      </c>
      <c r="DL350" s="14">
        <f t="shared" si="476"/>
        <v>0</v>
      </c>
      <c r="DO350" s="14">
        <f>IF($DN$2=Alapadat!$P350,Alapadat!$Q350,0)</f>
        <v>0</v>
      </c>
      <c r="DP350" s="14">
        <f>IF($DN$2=Alapadat!$P350,Alapadat!$R350,0)</f>
        <v>0</v>
      </c>
      <c r="DQ350" s="14">
        <f t="shared" si="477"/>
        <v>0</v>
      </c>
      <c r="DR350" s="14">
        <f t="shared" si="478"/>
        <v>0</v>
      </c>
      <c r="DS350" s="14">
        <f t="shared" si="479"/>
        <v>0</v>
      </c>
      <c r="DT350" s="14">
        <f t="shared" si="480"/>
        <v>0</v>
      </c>
      <c r="DU350" s="14">
        <f t="shared" si="481"/>
        <v>0</v>
      </c>
      <c r="DV350" s="14">
        <f t="shared" si="482"/>
        <v>0</v>
      </c>
      <c r="DX350" s="56">
        <f t="shared" si="483"/>
        <v>0</v>
      </c>
      <c r="DY350" s="14">
        <f>Szilv($DN$2,Eredmény!$H$3,DO350)</f>
        <v>0</v>
      </c>
      <c r="DZ350" s="14">
        <f t="shared" si="484"/>
        <v>0</v>
      </c>
      <c r="EA350" s="14">
        <f t="shared" si="485"/>
        <v>0</v>
      </c>
    </row>
    <row r="351" spans="2:131">
      <c r="B351" s="14">
        <f>IF($A$2=Alapadat!$P351,Alapadat!$Q351,0)</f>
        <v>0</v>
      </c>
      <c r="C351" s="14">
        <f>IF($A$2=Alapadat!$P351,Alapadat!$R351,0)</f>
        <v>0</v>
      </c>
      <c r="D351" s="14">
        <f t="shared" si="406"/>
        <v>0</v>
      </c>
      <c r="E351" s="14">
        <f t="shared" si="407"/>
        <v>0</v>
      </c>
      <c r="F351" s="14">
        <f t="shared" si="408"/>
        <v>0</v>
      </c>
      <c r="G351" s="14">
        <f t="shared" si="409"/>
        <v>0</v>
      </c>
      <c r="H351" s="14">
        <f t="shared" si="410"/>
        <v>0</v>
      </c>
      <c r="I351" s="14">
        <f t="shared" si="411"/>
        <v>0</v>
      </c>
      <c r="L351" s="56">
        <f t="shared" si="412"/>
        <v>0</v>
      </c>
      <c r="M351" s="14">
        <f>Szilv($A$2,Eredmény!$H$3,B351)</f>
        <v>0</v>
      </c>
      <c r="N351" s="14">
        <f t="shared" si="413"/>
        <v>0</v>
      </c>
      <c r="O351" s="14">
        <f t="shared" si="414"/>
        <v>0</v>
      </c>
      <c r="Q351" s="14">
        <f>IF($P$2=Alapadat!$P351,Alapadat!$Q351,0)</f>
        <v>0</v>
      </c>
      <c r="R351" s="14">
        <f>IF($P$2=Alapadat!$P351,Alapadat!$R351,0)</f>
        <v>0</v>
      </c>
      <c r="S351" s="14">
        <f t="shared" si="415"/>
        <v>0</v>
      </c>
      <c r="T351" s="14">
        <f t="shared" si="416"/>
        <v>0</v>
      </c>
      <c r="U351" s="14">
        <f t="shared" si="417"/>
        <v>0</v>
      </c>
      <c r="V351" s="14">
        <f t="shared" si="418"/>
        <v>0</v>
      </c>
      <c r="W351" s="14">
        <f t="shared" si="419"/>
        <v>0</v>
      </c>
      <c r="X351" s="14">
        <f t="shared" si="420"/>
        <v>0</v>
      </c>
      <c r="Z351" s="56">
        <f t="shared" si="486"/>
        <v>0</v>
      </c>
      <c r="AA351" s="14">
        <f>Szilv($P$2,Eredmény!$H$3,Q351)</f>
        <v>0</v>
      </c>
      <c r="AB351" s="14">
        <f t="shared" si="421"/>
        <v>0</v>
      </c>
      <c r="AC351" s="14">
        <f t="shared" si="422"/>
        <v>0</v>
      </c>
      <c r="AE351" s="14">
        <f>IF($AD$2=Alapadat!$P351,Alapadat!$Q351,0)</f>
        <v>0</v>
      </c>
      <c r="AF351" s="14">
        <f>IF($AD$2=Alapadat!$P351,Alapadat!$R351,0)</f>
        <v>0</v>
      </c>
      <c r="AG351" s="14">
        <f t="shared" si="423"/>
        <v>0</v>
      </c>
      <c r="AH351" s="14">
        <f t="shared" si="424"/>
        <v>0</v>
      </c>
      <c r="AI351" s="14">
        <f t="shared" si="425"/>
        <v>0</v>
      </c>
      <c r="AJ351" s="14">
        <f t="shared" si="426"/>
        <v>0</v>
      </c>
      <c r="AK351" s="14">
        <f t="shared" si="427"/>
        <v>0</v>
      </c>
      <c r="AL351" s="14">
        <f t="shared" si="428"/>
        <v>0</v>
      </c>
      <c r="AN351" s="56">
        <f t="shared" si="429"/>
        <v>0</v>
      </c>
      <c r="AO351" s="14">
        <f>Szilv($AD$2,Eredmény!$H$3,AE351)</f>
        <v>0</v>
      </c>
      <c r="AP351" s="14">
        <f t="shared" si="430"/>
        <v>0</v>
      </c>
      <c r="AQ351" s="14">
        <f t="shared" si="431"/>
        <v>0</v>
      </c>
      <c r="AS351" s="14">
        <f>IF($AR$2=Alapadat!$P351,Alapadat!$Q351,0)</f>
        <v>0</v>
      </c>
      <c r="AT351" s="14">
        <f>IF($AR$2=Alapadat!$P351,Alapadat!$R351,0)</f>
        <v>0</v>
      </c>
      <c r="AU351" s="14">
        <f t="shared" si="432"/>
        <v>0</v>
      </c>
      <c r="AV351" s="14">
        <f t="shared" si="433"/>
        <v>0</v>
      </c>
      <c r="AW351" s="14">
        <f t="shared" si="434"/>
        <v>0</v>
      </c>
      <c r="AX351" s="14">
        <f t="shared" si="435"/>
        <v>0</v>
      </c>
      <c r="AY351" s="14">
        <f t="shared" si="436"/>
        <v>0</v>
      </c>
      <c r="AZ351" s="14">
        <f t="shared" si="437"/>
        <v>0</v>
      </c>
      <c r="BB351" s="56">
        <f t="shared" si="438"/>
        <v>0</v>
      </c>
      <c r="BC351" s="14">
        <f>Szilv($AR$2,Eredmény!$H$3,AS351)</f>
        <v>0</v>
      </c>
      <c r="BD351" s="14">
        <f t="shared" si="439"/>
        <v>0</v>
      </c>
      <c r="BE351" s="14">
        <f t="shared" si="440"/>
        <v>0</v>
      </c>
      <c r="BG351" s="14">
        <f>IF($BF$2=Alapadat!$P351,Alapadat!$Q351,0)</f>
        <v>0</v>
      </c>
      <c r="BH351" s="14">
        <f>IF($BF$2=Alapadat!$P351,Alapadat!$R351,0)</f>
        <v>0</v>
      </c>
      <c r="BI351" s="14">
        <f t="shared" si="441"/>
        <v>0</v>
      </c>
      <c r="BJ351" s="14">
        <f t="shared" si="442"/>
        <v>0</v>
      </c>
      <c r="BK351" s="14">
        <f t="shared" si="443"/>
        <v>0</v>
      </c>
      <c r="BL351" s="14">
        <f t="shared" si="444"/>
        <v>0</v>
      </c>
      <c r="BM351" s="14">
        <f t="shared" si="445"/>
        <v>0</v>
      </c>
      <c r="BN351" s="14">
        <f t="shared" si="446"/>
        <v>0</v>
      </c>
      <c r="BP351" s="56">
        <f t="shared" si="447"/>
        <v>0</v>
      </c>
      <c r="BQ351" s="14">
        <f>Szilv($BF$2,Eredmény!$H$3,BG351)</f>
        <v>0</v>
      </c>
      <c r="BR351" s="14">
        <f t="shared" si="448"/>
        <v>0</v>
      </c>
      <c r="BS351" s="14">
        <f t="shared" si="449"/>
        <v>0</v>
      </c>
      <c r="BV351" s="14">
        <f>IF($BU$2=Alapadat!$P351,Alapadat!$Q351,0)</f>
        <v>0</v>
      </c>
      <c r="BW351" s="14">
        <f>IF($BU$2=Alapadat!$P351,Alapadat!$R351,0)</f>
        <v>0</v>
      </c>
      <c r="BX351" s="14">
        <f t="shared" si="450"/>
        <v>0</v>
      </c>
      <c r="BY351" s="14">
        <f t="shared" si="451"/>
        <v>0</v>
      </c>
      <c r="BZ351" s="14">
        <f t="shared" si="452"/>
        <v>0</v>
      </c>
      <c r="CA351" s="14">
        <f t="shared" si="453"/>
        <v>0</v>
      </c>
      <c r="CB351" s="14">
        <f t="shared" si="454"/>
        <v>0</v>
      </c>
      <c r="CC351" s="14">
        <f t="shared" si="455"/>
        <v>0</v>
      </c>
      <c r="CE351" s="56">
        <f t="shared" si="456"/>
        <v>0</v>
      </c>
      <c r="CF351" s="14">
        <f>Szilv($BU$2,Eredmény!$H$3,BV351)</f>
        <v>0</v>
      </c>
      <c r="CG351" s="14">
        <f t="shared" si="457"/>
        <v>0</v>
      </c>
      <c r="CH351" s="14">
        <f t="shared" si="458"/>
        <v>0</v>
      </c>
      <c r="CK351" s="14">
        <f>IF($CJ$2=Alapadat!$P351,Alapadat!$Q351,0)</f>
        <v>0</v>
      </c>
      <c r="CL351" s="14">
        <f>IF($CJ$2=Alapadat!$P351,Alapadat!$R351,0)</f>
        <v>0</v>
      </c>
      <c r="CM351" s="14">
        <f t="shared" si="459"/>
        <v>0</v>
      </c>
      <c r="CN351" s="14">
        <f t="shared" si="460"/>
        <v>0</v>
      </c>
      <c r="CO351" s="14">
        <f t="shared" si="461"/>
        <v>0</v>
      </c>
      <c r="CP351" s="14">
        <f t="shared" si="462"/>
        <v>0</v>
      </c>
      <c r="CQ351" s="14">
        <f t="shared" si="463"/>
        <v>0</v>
      </c>
      <c r="CR351" s="14">
        <f t="shared" si="464"/>
        <v>0</v>
      </c>
      <c r="CT351" s="56">
        <f t="shared" si="465"/>
        <v>0</v>
      </c>
      <c r="CU351" s="14">
        <f>Szilv($CJ$2,Eredmény!$H$3,CK351)</f>
        <v>0</v>
      </c>
      <c r="CV351" s="14">
        <f t="shared" si="466"/>
        <v>0</v>
      </c>
      <c r="CW351" s="14">
        <f t="shared" si="467"/>
        <v>0</v>
      </c>
      <c r="CZ351" s="14">
        <f>IF($CY$2=Alapadat!$P351,Alapadat!$Q351,0)</f>
        <v>0</v>
      </c>
      <c r="DA351" s="14">
        <f>IF($CY$2=Alapadat!$P351,Alapadat!$R351,0)</f>
        <v>0</v>
      </c>
      <c r="DB351" s="14">
        <f t="shared" si="468"/>
        <v>0</v>
      </c>
      <c r="DC351" s="14">
        <f t="shared" si="469"/>
        <v>0</v>
      </c>
      <c r="DD351" s="14">
        <f t="shared" si="470"/>
        <v>0</v>
      </c>
      <c r="DE351" s="14">
        <f t="shared" si="471"/>
        <v>0</v>
      </c>
      <c r="DF351" s="14">
        <f t="shared" si="472"/>
        <v>0</v>
      </c>
      <c r="DG351" s="14">
        <f t="shared" si="473"/>
        <v>0</v>
      </c>
      <c r="DI351" s="56">
        <f t="shared" si="474"/>
        <v>0</v>
      </c>
      <c r="DJ351" s="14">
        <f>Szilv($CY$2,Eredmény!$H$3,CZ351)</f>
        <v>0</v>
      </c>
      <c r="DK351" s="14">
        <f t="shared" si="475"/>
        <v>0</v>
      </c>
      <c r="DL351" s="14">
        <f t="shared" si="476"/>
        <v>0</v>
      </c>
      <c r="DO351" s="14">
        <f>IF($DN$2=Alapadat!$P351,Alapadat!$Q351,0)</f>
        <v>0</v>
      </c>
      <c r="DP351" s="14">
        <f>IF($DN$2=Alapadat!$P351,Alapadat!$R351,0)</f>
        <v>0</v>
      </c>
      <c r="DQ351" s="14">
        <f t="shared" si="477"/>
        <v>0</v>
      </c>
      <c r="DR351" s="14">
        <f t="shared" si="478"/>
        <v>0</v>
      </c>
      <c r="DS351" s="14">
        <f t="shared" si="479"/>
        <v>0</v>
      </c>
      <c r="DT351" s="14">
        <f t="shared" si="480"/>
        <v>0</v>
      </c>
      <c r="DU351" s="14">
        <f t="shared" si="481"/>
        <v>0</v>
      </c>
      <c r="DV351" s="14">
        <f t="shared" si="482"/>
        <v>0</v>
      </c>
      <c r="DX351" s="56">
        <f t="shared" si="483"/>
        <v>0</v>
      </c>
      <c r="DY351" s="14">
        <f>Szilv($DN$2,Eredmény!$H$3,DO351)</f>
        <v>0</v>
      </c>
      <c r="DZ351" s="14">
        <f t="shared" si="484"/>
        <v>0</v>
      </c>
      <c r="EA351" s="14">
        <f t="shared" si="485"/>
        <v>0</v>
      </c>
    </row>
    <row r="352" spans="2:131">
      <c r="B352" s="14">
        <f>IF($A$2=Alapadat!$P352,Alapadat!$Q352,0)</f>
        <v>0</v>
      </c>
      <c r="C352" s="14">
        <f>IF($A$2=Alapadat!$P352,Alapadat!$R352,0)</f>
        <v>0</v>
      </c>
      <c r="D352" s="14">
        <f t="shared" si="406"/>
        <v>0</v>
      </c>
      <c r="E352" s="14">
        <f t="shared" si="407"/>
        <v>0</v>
      </c>
      <c r="F352" s="14">
        <f t="shared" si="408"/>
        <v>0</v>
      </c>
      <c r="G352" s="14">
        <f t="shared" si="409"/>
        <v>0</v>
      </c>
      <c r="H352" s="14">
        <f t="shared" si="410"/>
        <v>0</v>
      </c>
      <c r="I352" s="14">
        <f t="shared" si="411"/>
        <v>0</v>
      </c>
      <c r="L352" s="56">
        <f t="shared" si="412"/>
        <v>0</v>
      </c>
      <c r="M352" s="14">
        <f>Szilv($A$2,Eredmény!$H$3,B352)</f>
        <v>0</v>
      </c>
      <c r="N352" s="14">
        <f t="shared" si="413"/>
        <v>0</v>
      </c>
      <c r="O352" s="14">
        <f t="shared" si="414"/>
        <v>0</v>
      </c>
      <c r="Q352" s="14">
        <f>IF($P$2=Alapadat!$P352,Alapadat!$Q352,0)</f>
        <v>0</v>
      </c>
      <c r="R352" s="14">
        <f>IF($P$2=Alapadat!$P352,Alapadat!$R352,0)</f>
        <v>0</v>
      </c>
      <c r="S352" s="14">
        <f t="shared" si="415"/>
        <v>0</v>
      </c>
      <c r="T352" s="14">
        <f t="shared" si="416"/>
        <v>0</v>
      </c>
      <c r="U352" s="14">
        <f t="shared" si="417"/>
        <v>0</v>
      </c>
      <c r="V352" s="14">
        <f t="shared" si="418"/>
        <v>0</v>
      </c>
      <c r="W352" s="14">
        <f t="shared" si="419"/>
        <v>0</v>
      </c>
      <c r="X352" s="14">
        <f t="shared" si="420"/>
        <v>0</v>
      </c>
      <c r="Z352" s="56">
        <f t="shared" si="486"/>
        <v>0</v>
      </c>
      <c r="AA352" s="14">
        <f>Szilv($P$2,Eredmény!$H$3,Q352)</f>
        <v>0</v>
      </c>
      <c r="AB352" s="14">
        <f t="shared" si="421"/>
        <v>0</v>
      </c>
      <c r="AC352" s="14">
        <f t="shared" si="422"/>
        <v>0</v>
      </c>
      <c r="AE352" s="14">
        <f>IF($AD$2=Alapadat!$P352,Alapadat!$Q352,0)</f>
        <v>0</v>
      </c>
      <c r="AF352" s="14">
        <f>IF($AD$2=Alapadat!$P352,Alapadat!$R352,0)</f>
        <v>0</v>
      </c>
      <c r="AG352" s="14">
        <f t="shared" si="423"/>
        <v>0</v>
      </c>
      <c r="AH352" s="14">
        <f t="shared" si="424"/>
        <v>0</v>
      </c>
      <c r="AI352" s="14">
        <f t="shared" si="425"/>
        <v>0</v>
      </c>
      <c r="AJ352" s="14">
        <f t="shared" si="426"/>
        <v>0</v>
      </c>
      <c r="AK352" s="14">
        <f t="shared" si="427"/>
        <v>0</v>
      </c>
      <c r="AL352" s="14">
        <f t="shared" si="428"/>
        <v>0</v>
      </c>
      <c r="AN352" s="56">
        <f t="shared" si="429"/>
        <v>0</v>
      </c>
      <c r="AO352" s="14">
        <f>Szilv($AD$2,Eredmény!$H$3,AE352)</f>
        <v>0</v>
      </c>
      <c r="AP352" s="14">
        <f t="shared" si="430"/>
        <v>0</v>
      </c>
      <c r="AQ352" s="14">
        <f t="shared" si="431"/>
        <v>0</v>
      </c>
      <c r="AS352" s="14">
        <f>IF($AR$2=Alapadat!$P352,Alapadat!$Q352,0)</f>
        <v>0</v>
      </c>
      <c r="AT352" s="14">
        <f>IF($AR$2=Alapadat!$P352,Alapadat!$R352,0)</f>
        <v>0</v>
      </c>
      <c r="AU352" s="14">
        <f t="shared" si="432"/>
        <v>0</v>
      </c>
      <c r="AV352" s="14">
        <f t="shared" si="433"/>
        <v>0</v>
      </c>
      <c r="AW352" s="14">
        <f t="shared" si="434"/>
        <v>0</v>
      </c>
      <c r="AX352" s="14">
        <f t="shared" si="435"/>
        <v>0</v>
      </c>
      <c r="AY352" s="14">
        <f t="shared" si="436"/>
        <v>0</v>
      </c>
      <c r="AZ352" s="14">
        <f t="shared" si="437"/>
        <v>0</v>
      </c>
      <c r="BB352" s="56">
        <f t="shared" si="438"/>
        <v>0</v>
      </c>
      <c r="BC352" s="14">
        <f>Szilv($AR$2,Eredmény!$H$3,AS352)</f>
        <v>0</v>
      </c>
      <c r="BD352" s="14">
        <f t="shared" si="439"/>
        <v>0</v>
      </c>
      <c r="BE352" s="14">
        <f t="shared" si="440"/>
        <v>0</v>
      </c>
      <c r="BG352" s="14">
        <f>IF($BF$2=Alapadat!$P352,Alapadat!$Q352,0)</f>
        <v>0</v>
      </c>
      <c r="BH352" s="14">
        <f>IF($BF$2=Alapadat!$P352,Alapadat!$R352,0)</f>
        <v>0</v>
      </c>
      <c r="BI352" s="14">
        <f t="shared" si="441"/>
        <v>0</v>
      </c>
      <c r="BJ352" s="14">
        <f t="shared" si="442"/>
        <v>0</v>
      </c>
      <c r="BK352" s="14">
        <f t="shared" si="443"/>
        <v>0</v>
      </c>
      <c r="BL352" s="14">
        <f t="shared" si="444"/>
        <v>0</v>
      </c>
      <c r="BM352" s="14">
        <f t="shared" si="445"/>
        <v>0</v>
      </c>
      <c r="BN352" s="14">
        <f t="shared" si="446"/>
        <v>0</v>
      </c>
      <c r="BP352" s="56">
        <f t="shared" si="447"/>
        <v>0</v>
      </c>
      <c r="BQ352" s="14">
        <f>Szilv($BF$2,Eredmény!$H$3,BG352)</f>
        <v>0</v>
      </c>
      <c r="BR352" s="14">
        <f t="shared" si="448"/>
        <v>0</v>
      </c>
      <c r="BS352" s="14">
        <f t="shared" si="449"/>
        <v>0</v>
      </c>
      <c r="BV352" s="14">
        <f>IF($BU$2=Alapadat!$P352,Alapadat!$Q352,0)</f>
        <v>0</v>
      </c>
      <c r="BW352" s="14">
        <f>IF($BU$2=Alapadat!$P352,Alapadat!$R352,0)</f>
        <v>0</v>
      </c>
      <c r="BX352" s="14">
        <f t="shared" si="450"/>
        <v>0</v>
      </c>
      <c r="BY352" s="14">
        <f t="shared" si="451"/>
        <v>0</v>
      </c>
      <c r="BZ352" s="14">
        <f t="shared" si="452"/>
        <v>0</v>
      </c>
      <c r="CA352" s="14">
        <f t="shared" si="453"/>
        <v>0</v>
      </c>
      <c r="CB352" s="14">
        <f t="shared" si="454"/>
        <v>0</v>
      </c>
      <c r="CC352" s="14">
        <f t="shared" si="455"/>
        <v>0</v>
      </c>
      <c r="CE352" s="56">
        <f t="shared" si="456"/>
        <v>0</v>
      </c>
      <c r="CF352" s="14">
        <f>Szilv($BU$2,Eredmény!$H$3,BV352)</f>
        <v>0</v>
      </c>
      <c r="CG352" s="14">
        <f t="shared" si="457"/>
        <v>0</v>
      </c>
      <c r="CH352" s="14">
        <f t="shared" si="458"/>
        <v>0</v>
      </c>
      <c r="CK352" s="14">
        <f>IF($CJ$2=Alapadat!$P352,Alapadat!$Q352,0)</f>
        <v>0</v>
      </c>
      <c r="CL352" s="14">
        <f>IF($CJ$2=Alapadat!$P352,Alapadat!$R352,0)</f>
        <v>0</v>
      </c>
      <c r="CM352" s="14">
        <f t="shared" si="459"/>
        <v>0</v>
      </c>
      <c r="CN352" s="14">
        <f t="shared" si="460"/>
        <v>0</v>
      </c>
      <c r="CO352" s="14">
        <f t="shared" si="461"/>
        <v>0</v>
      </c>
      <c r="CP352" s="14">
        <f t="shared" si="462"/>
        <v>0</v>
      </c>
      <c r="CQ352" s="14">
        <f t="shared" si="463"/>
        <v>0</v>
      </c>
      <c r="CR352" s="14">
        <f t="shared" si="464"/>
        <v>0</v>
      </c>
      <c r="CT352" s="56">
        <f t="shared" si="465"/>
        <v>0</v>
      </c>
      <c r="CU352" s="14">
        <f>Szilv($CJ$2,Eredmény!$H$3,CK352)</f>
        <v>0</v>
      </c>
      <c r="CV352" s="14">
        <f t="shared" si="466"/>
        <v>0</v>
      </c>
      <c r="CW352" s="14">
        <f t="shared" si="467"/>
        <v>0</v>
      </c>
      <c r="CZ352" s="14">
        <f>IF($CY$2=Alapadat!$P352,Alapadat!$Q352,0)</f>
        <v>0</v>
      </c>
      <c r="DA352" s="14">
        <f>IF($CY$2=Alapadat!$P352,Alapadat!$R352,0)</f>
        <v>0</v>
      </c>
      <c r="DB352" s="14">
        <f t="shared" si="468"/>
        <v>0</v>
      </c>
      <c r="DC352" s="14">
        <f t="shared" si="469"/>
        <v>0</v>
      </c>
      <c r="DD352" s="14">
        <f t="shared" si="470"/>
        <v>0</v>
      </c>
      <c r="DE352" s="14">
        <f t="shared" si="471"/>
        <v>0</v>
      </c>
      <c r="DF352" s="14">
        <f t="shared" si="472"/>
        <v>0</v>
      </c>
      <c r="DG352" s="14">
        <f t="shared" si="473"/>
        <v>0</v>
      </c>
      <c r="DI352" s="56">
        <f t="shared" si="474"/>
        <v>0</v>
      </c>
      <c r="DJ352" s="14">
        <f>Szilv($CY$2,Eredmény!$H$3,CZ352)</f>
        <v>0</v>
      </c>
      <c r="DK352" s="14">
        <f t="shared" si="475"/>
        <v>0</v>
      </c>
      <c r="DL352" s="14">
        <f t="shared" si="476"/>
        <v>0</v>
      </c>
      <c r="DO352" s="14">
        <f>IF($DN$2=Alapadat!$P352,Alapadat!$Q352,0)</f>
        <v>0</v>
      </c>
      <c r="DP352" s="14">
        <f>IF($DN$2=Alapadat!$P352,Alapadat!$R352,0)</f>
        <v>0</v>
      </c>
      <c r="DQ352" s="14">
        <f t="shared" si="477"/>
        <v>0</v>
      </c>
      <c r="DR352" s="14">
        <f t="shared" si="478"/>
        <v>0</v>
      </c>
      <c r="DS352" s="14">
        <f t="shared" si="479"/>
        <v>0</v>
      </c>
      <c r="DT352" s="14">
        <f t="shared" si="480"/>
        <v>0</v>
      </c>
      <c r="DU352" s="14">
        <f t="shared" si="481"/>
        <v>0</v>
      </c>
      <c r="DV352" s="14">
        <f t="shared" si="482"/>
        <v>0</v>
      </c>
      <c r="DX352" s="56">
        <f t="shared" si="483"/>
        <v>0</v>
      </c>
      <c r="DY352" s="14">
        <f>Szilv($DN$2,Eredmény!$H$3,DO352)</f>
        <v>0</v>
      </c>
      <c r="DZ352" s="14">
        <f t="shared" si="484"/>
        <v>0</v>
      </c>
      <c r="EA352" s="14">
        <f t="shared" si="485"/>
        <v>0</v>
      </c>
    </row>
    <row r="353" spans="2:131">
      <c r="B353" s="14">
        <f>IF($A$2=Alapadat!$P353,Alapadat!$Q353,0)</f>
        <v>0</v>
      </c>
      <c r="C353" s="14">
        <f>IF($A$2=Alapadat!$P353,Alapadat!$R353,0)</f>
        <v>0</v>
      </c>
      <c r="D353" s="14">
        <f t="shared" si="406"/>
        <v>0</v>
      </c>
      <c r="E353" s="14">
        <f t="shared" si="407"/>
        <v>0</v>
      </c>
      <c r="F353" s="14">
        <f t="shared" si="408"/>
        <v>0</v>
      </c>
      <c r="G353" s="14">
        <f t="shared" si="409"/>
        <v>0</v>
      </c>
      <c r="H353" s="14">
        <f t="shared" si="410"/>
        <v>0</v>
      </c>
      <c r="I353" s="14">
        <f t="shared" si="411"/>
        <v>0</v>
      </c>
      <c r="L353" s="56">
        <f t="shared" si="412"/>
        <v>0</v>
      </c>
      <c r="M353" s="14">
        <f>Szilv($A$2,Eredmény!$H$3,B353)</f>
        <v>0</v>
      </c>
      <c r="N353" s="14">
        <f t="shared" si="413"/>
        <v>0</v>
      </c>
      <c r="O353" s="14">
        <f t="shared" si="414"/>
        <v>0</v>
      </c>
      <c r="Q353" s="14">
        <f>IF($P$2=Alapadat!$P353,Alapadat!$Q353,0)</f>
        <v>0</v>
      </c>
      <c r="R353" s="14">
        <f>IF($P$2=Alapadat!$P353,Alapadat!$R353,0)</f>
        <v>0</v>
      </c>
      <c r="S353" s="14">
        <f t="shared" si="415"/>
        <v>0</v>
      </c>
      <c r="T353" s="14">
        <f t="shared" si="416"/>
        <v>0</v>
      </c>
      <c r="U353" s="14">
        <f t="shared" si="417"/>
        <v>0</v>
      </c>
      <c r="V353" s="14">
        <f t="shared" si="418"/>
        <v>0</v>
      </c>
      <c r="W353" s="14">
        <f t="shared" si="419"/>
        <v>0</v>
      </c>
      <c r="X353" s="14">
        <f t="shared" si="420"/>
        <v>0</v>
      </c>
      <c r="Z353" s="56">
        <f t="shared" si="486"/>
        <v>0</v>
      </c>
      <c r="AA353" s="14">
        <f>Szilv($P$2,Eredmény!$H$3,Q353)</f>
        <v>0</v>
      </c>
      <c r="AB353" s="14">
        <f t="shared" si="421"/>
        <v>0</v>
      </c>
      <c r="AC353" s="14">
        <f t="shared" si="422"/>
        <v>0</v>
      </c>
      <c r="AE353" s="14">
        <f>IF($AD$2=Alapadat!$P353,Alapadat!$Q353,0)</f>
        <v>0</v>
      </c>
      <c r="AF353" s="14">
        <f>IF($AD$2=Alapadat!$P353,Alapadat!$R353,0)</f>
        <v>0</v>
      </c>
      <c r="AG353" s="14">
        <f t="shared" si="423"/>
        <v>0</v>
      </c>
      <c r="AH353" s="14">
        <f t="shared" si="424"/>
        <v>0</v>
      </c>
      <c r="AI353" s="14">
        <f t="shared" si="425"/>
        <v>0</v>
      </c>
      <c r="AJ353" s="14">
        <f t="shared" si="426"/>
        <v>0</v>
      </c>
      <c r="AK353" s="14">
        <f t="shared" si="427"/>
        <v>0</v>
      </c>
      <c r="AL353" s="14">
        <f t="shared" si="428"/>
        <v>0</v>
      </c>
      <c r="AN353" s="56">
        <f t="shared" si="429"/>
        <v>0</v>
      </c>
      <c r="AO353" s="14">
        <f>Szilv($AD$2,Eredmény!$H$3,AE353)</f>
        <v>0</v>
      </c>
      <c r="AP353" s="14">
        <f t="shared" si="430"/>
        <v>0</v>
      </c>
      <c r="AQ353" s="14">
        <f t="shared" si="431"/>
        <v>0</v>
      </c>
      <c r="AS353" s="14">
        <f>IF($AR$2=Alapadat!$P353,Alapadat!$Q353,0)</f>
        <v>0</v>
      </c>
      <c r="AT353" s="14">
        <f>IF($AR$2=Alapadat!$P353,Alapadat!$R353,0)</f>
        <v>0</v>
      </c>
      <c r="AU353" s="14">
        <f t="shared" si="432"/>
        <v>0</v>
      </c>
      <c r="AV353" s="14">
        <f t="shared" si="433"/>
        <v>0</v>
      </c>
      <c r="AW353" s="14">
        <f t="shared" si="434"/>
        <v>0</v>
      </c>
      <c r="AX353" s="14">
        <f t="shared" si="435"/>
        <v>0</v>
      </c>
      <c r="AY353" s="14">
        <f t="shared" si="436"/>
        <v>0</v>
      </c>
      <c r="AZ353" s="14">
        <f t="shared" si="437"/>
        <v>0</v>
      </c>
      <c r="BB353" s="56">
        <f t="shared" si="438"/>
        <v>0</v>
      </c>
      <c r="BC353" s="14">
        <f>Szilv($AR$2,Eredmény!$H$3,AS353)</f>
        <v>0</v>
      </c>
      <c r="BD353" s="14">
        <f t="shared" si="439"/>
        <v>0</v>
      </c>
      <c r="BE353" s="14">
        <f t="shared" si="440"/>
        <v>0</v>
      </c>
      <c r="BG353" s="14">
        <f>IF($BF$2=Alapadat!$P353,Alapadat!$Q353,0)</f>
        <v>0</v>
      </c>
      <c r="BH353" s="14">
        <f>IF($BF$2=Alapadat!$P353,Alapadat!$R353,0)</f>
        <v>0</v>
      </c>
      <c r="BI353" s="14">
        <f t="shared" si="441"/>
        <v>0</v>
      </c>
      <c r="BJ353" s="14">
        <f t="shared" si="442"/>
        <v>0</v>
      </c>
      <c r="BK353" s="14">
        <f t="shared" si="443"/>
        <v>0</v>
      </c>
      <c r="BL353" s="14">
        <f t="shared" si="444"/>
        <v>0</v>
      </c>
      <c r="BM353" s="14">
        <f t="shared" si="445"/>
        <v>0</v>
      </c>
      <c r="BN353" s="14">
        <f t="shared" si="446"/>
        <v>0</v>
      </c>
      <c r="BP353" s="56">
        <f t="shared" si="447"/>
        <v>0</v>
      </c>
      <c r="BQ353" s="14">
        <f>Szilv($BF$2,Eredmény!$H$3,BG353)</f>
        <v>0</v>
      </c>
      <c r="BR353" s="14">
        <f t="shared" si="448"/>
        <v>0</v>
      </c>
      <c r="BS353" s="14">
        <f t="shared" si="449"/>
        <v>0</v>
      </c>
      <c r="BV353" s="14">
        <f>IF($BU$2=Alapadat!$P353,Alapadat!$Q353,0)</f>
        <v>0</v>
      </c>
      <c r="BW353" s="14">
        <f>IF($BU$2=Alapadat!$P353,Alapadat!$R353,0)</f>
        <v>0</v>
      </c>
      <c r="BX353" s="14">
        <f t="shared" si="450"/>
        <v>0</v>
      </c>
      <c r="BY353" s="14">
        <f t="shared" si="451"/>
        <v>0</v>
      </c>
      <c r="BZ353" s="14">
        <f t="shared" si="452"/>
        <v>0</v>
      </c>
      <c r="CA353" s="14">
        <f t="shared" si="453"/>
        <v>0</v>
      </c>
      <c r="CB353" s="14">
        <f t="shared" si="454"/>
        <v>0</v>
      </c>
      <c r="CC353" s="14">
        <f t="shared" si="455"/>
        <v>0</v>
      </c>
      <c r="CE353" s="56">
        <f t="shared" si="456"/>
        <v>0</v>
      </c>
      <c r="CF353" s="14">
        <f>Szilv($BU$2,Eredmény!$H$3,BV353)</f>
        <v>0</v>
      </c>
      <c r="CG353" s="14">
        <f t="shared" si="457"/>
        <v>0</v>
      </c>
      <c r="CH353" s="14">
        <f t="shared" si="458"/>
        <v>0</v>
      </c>
      <c r="CK353" s="14">
        <f>IF($CJ$2=Alapadat!$P353,Alapadat!$Q353,0)</f>
        <v>0</v>
      </c>
      <c r="CL353" s="14">
        <f>IF($CJ$2=Alapadat!$P353,Alapadat!$R353,0)</f>
        <v>0</v>
      </c>
      <c r="CM353" s="14">
        <f t="shared" si="459"/>
        <v>0</v>
      </c>
      <c r="CN353" s="14">
        <f t="shared" si="460"/>
        <v>0</v>
      </c>
      <c r="CO353" s="14">
        <f t="shared" si="461"/>
        <v>0</v>
      </c>
      <c r="CP353" s="14">
        <f t="shared" si="462"/>
        <v>0</v>
      </c>
      <c r="CQ353" s="14">
        <f t="shared" si="463"/>
        <v>0</v>
      </c>
      <c r="CR353" s="14">
        <f t="shared" si="464"/>
        <v>0</v>
      </c>
      <c r="CT353" s="56">
        <f t="shared" si="465"/>
        <v>0</v>
      </c>
      <c r="CU353" s="14">
        <f>Szilv($CJ$2,Eredmény!$H$3,CK353)</f>
        <v>0</v>
      </c>
      <c r="CV353" s="14">
        <f t="shared" si="466"/>
        <v>0</v>
      </c>
      <c r="CW353" s="14">
        <f t="shared" si="467"/>
        <v>0</v>
      </c>
      <c r="CZ353" s="14">
        <f>IF($CY$2=Alapadat!$P353,Alapadat!$Q353,0)</f>
        <v>0</v>
      </c>
      <c r="DA353" s="14">
        <f>IF($CY$2=Alapadat!$P353,Alapadat!$R353,0)</f>
        <v>0</v>
      </c>
      <c r="DB353" s="14">
        <f t="shared" si="468"/>
        <v>0</v>
      </c>
      <c r="DC353" s="14">
        <f t="shared" si="469"/>
        <v>0</v>
      </c>
      <c r="DD353" s="14">
        <f t="shared" si="470"/>
        <v>0</v>
      </c>
      <c r="DE353" s="14">
        <f t="shared" si="471"/>
        <v>0</v>
      </c>
      <c r="DF353" s="14">
        <f t="shared" si="472"/>
        <v>0</v>
      </c>
      <c r="DG353" s="14">
        <f t="shared" si="473"/>
        <v>0</v>
      </c>
      <c r="DI353" s="56">
        <f t="shared" si="474"/>
        <v>0</v>
      </c>
      <c r="DJ353" s="14">
        <f>Szilv($CY$2,Eredmény!$H$3,CZ353)</f>
        <v>0</v>
      </c>
      <c r="DK353" s="14">
        <f t="shared" si="475"/>
        <v>0</v>
      </c>
      <c r="DL353" s="14">
        <f t="shared" si="476"/>
        <v>0</v>
      </c>
      <c r="DO353" s="14">
        <f>IF($DN$2=Alapadat!$P353,Alapadat!$Q353,0)</f>
        <v>0</v>
      </c>
      <c r="DP353" s="14">
        <f>IF($DN$2=Alapadat!$P353,Alapadat!$R353,0)</f>
        <v>0</v>
      </c>
      <c r="DQ353" s="14">
        <f t="shared" si="477"/>
        <v>0</v>
      </c>
      <c r="DR353" s="14">
        <f t="shared" si="478"/>
        <v>0</v>
      </c>
      <c r="DS353" s="14">
        <f t="shared" si="479"/>
        <v>0</v>
      </c>
      <c r="DT353" s="14">
        <f t="shared" si="480"/>
        <v>0</v>
      </c>
      <c r="DU353" s="14">
        <f t="shared" si="481"/>
        <v>0</v>
      </c>
      <c r="DV353" s="14">
        <f t="shared" si="482"/>
        <v>0</v>
      </c>
      <c r="DX353" s="56">
        <f t="shared" si="483"/>
        <v>0</v>
      </c>
      <c r="DY353" s="14">
        <f>Szilv($DN$2,Eredmény!$H$3,DO353)</f>
        <v>0</v>
      </c>
      <c r="DZ353" s="14">
        <f t="shared" si="484"/>
        <v>0</v>
      </c>
      <c r="EA353" s="14">
        <f t="shared" si="485"/>
        <v>0</v>
      </c>
    </row>
    <row r="354" spans="2:131">
      <c r="B354" s="14">
        <f>IF($A$2=Alapadat!$P354,Alapadat!$Q354,0)</f>
        <v>0</v>
      </c>
      <c r="C354" s="14">
        <f>IF($A$2=Alapadat!$P354,Alapadat!$R354,0)</f>
        <v>0</v>
      </c>
      <c r="D354" s="14">
        <f t="shared" si="406"/>
        <v>0</v>
      </c>
      <c r="E354" s="14">
        <f t="shared" si="407"/>
        <v>0</v>
      </c>
      <c r="F354" s="14">
        <f t="shared" si="408"/>
        <v>0</v>
      </c>
      <c r="G354" s="14">
        <f t="shared" si="409"/>
        <v>0</v>
      </c>
      <c r="H354" s="14">
        <f t="shared" si="410"/>
        <v>0</v>
      </c>
      <c r="I354" s="14">
        <f t="shared" si="411"/>
        <v>0</v>
      </c>
      <c r="L354" s="56">
        <f t="shared" si="412"/>
        <v>0</v>
      </c>
      <c r="M354" s="14">
        <f>Szilv($A$2,Eredmény!$H$3,B354)</f>
        <v>0</v>
      </c>
      <c r="N354" s="14">
        <f t="shared" si="413"/>
        <v>0</v>
      </c>
      <c r="O354" s="14">
        <f t="shared" si="414"/>
        <v>0</v>
      </c>
      <c r="Q354" s="14">
        <f>IF($P$2=Alapadat!$P354,Alapadat!$Q354,0)</f>
        <v>0</v>
      </c>
      <c r="R354" s="14">
        <f>IF($P$2=Alapadat!$P354,Alapadat!$R354,0)</f>
        <v>0</v>
      </c>
      <c r="S354" s="14">
        <f t="shared" si="415"/>
        <v>0</v>
      </c>
      <c r="T354" s="14">
        <f t="shared" si="416"/>
        <v>0</v>
      </c>
      <c r="U354" s="14">
        <f t="shared" si="417"/>
        <v>0</v>
      </c>
      <c r="V354" s="14">
        <f t="shared" si="418"/>
        <v>0</v>
      </c>
      <c r="W354" s="14">
        <f t="shared" si="419"/>
        <v>0</v>
      </c>
      <c r="X354" s="14">
        <f t="shared" si="420"/>
        <v>0</v>
      </c>
      <c r="Z354" s="56">
        <f t="shared" si="486"/>
        <v>0</v>
      </c>
      <c r="AA354" s="14">
        <f>Szilv($P$2,Eredmény!$H$3,Q354)</f>
        <v>0</v>
      </c>
      <c r="AB354" s="14">
        <f t="shared" si="421"/>
        <v>0</v>
      </c>
      <c r="AC354" s="14">
        <f t="shared" si="422"/>
        <v>0</v>
      </c>
      <c r="AE354" s="14">
        <f>IF($AD$2=Alapadat!$P354,Alapadat!$Q354,0)</f>
        <v>0</v>
      </c>
      <c r="AF354" s="14">
        <f>IF($AD$2=Alapadat!$P354,Alapadat!$R354,0)</f>
        <v>0</v>
      </c>
      <c r="AG354" s="14">
        <f t="shared" si="423"/>
        <v>0</v>
      </c>
      <c r="AH354" s="14">
        <f t="shared" si="424"/>
        <v>0</v>
      </c>
      <c r="AI354" s="14">
        <f t="shared" si="425"/>
        <v>0</v>
      </c>
      <c r="AJ354" s="14">
        <f t="shared" si="426"/>
        <v>0</v>
      </c>
      <c r="AK354" s="14">
        <f t="shared" si="427"/>
        <v>0</v>
      </c>
      <c r="AL354" s="14">
        <f t="shared" si="428"/>
        <v>0</v>
      </c>
      <c r="AN354" s="56">
        <f t="shared" si="429"/>
        <v>0</v>
      </c>
      <c r="AO354" s="14">
        <f>Szilv($AD$2,Eredmény!$H$3,AE354)</f>
        <v>0</v>
      </c>
      <c r="AP354" s="14">
        <f t="shared" si="430"/>
        <v>0</v>
      </c>
      <c r="AQ354" s="14">
        <f t="shared" si="431"/>
        <v>0</v>
      </c>
      <c r="AS354" s="14">
        <f>IF($AR$2=Alapadat!$P354,Alapadat!$Q354,0)</f>
        <v>0</v>
      </c>
      <c r="AT354" s="14">
        <f>IF($AR$2=Alapadat!$P354,Alapadat!$R354,0)</f>
        <v>0</v>
      </c>
      <c r="AU354" s="14">
        <f t="shared" si="432"/>
        <v>0</v>
      </c>
      <c r="AV354" s="14">
        <f t="shared" si="433"/>
        <v>0</v>
      </c>
      <c r="AW354" s="14">
        <f t="shared" si="434"/>
        <v>0</v>
      </c>
      <c r="AX354" s="14">
        <f t="shared" si="435"/>
        <v>0</v>
      </c>
      <c r="AY354" s="14">
        <f t="shared" si="436"/>
        <v>0</v>
      </c>
      <c r="AZ354" s="14">
        <f t="shared" si="437"/>
        <v>0</v>
      </c>
      <c r="BB354" s="56">
        <f t="shared" si="438"/>
        <v>0</v>
      </c>
      <c r="BC354" s="14">
        <f>Szilv($AR$2,Eredmény!$H$3,AS354)</f>
        <v>0</v>
      </c>
      <c r="BD354" s="14">
        <f t="shared" si="439"/>
        <v>0</v>
      </c>
      <c r="BE354" s="14">
        <f t="shared" si="440"/>
        <v>0</v>
      </c>
      <c r="BG354" s="14">
        <f>IF($BF$2=Alapadat!$P354,Alapadat!$Q354,0)</f>
        <v>0</v>
      </c>
      <c r="BH354" s="14">
        <f>IF($BF$2=Alapadat!$P354,Alapadat!$R354,0)</f>
        <v>0</v>
      </c>
      <c r="BI354" s="14">
        <f t="shared" si="441"/>
        <v>0</v>
      </c>
      <c r="BJ354" s="14">
        <f t="shared" si="442"/>
        <v>0</v>
      </c>
      <c r="BK354" s="14">
        <f t="shared" si="443"/>
        <v>0</v>
      </c>
      <c r="BL354" s="14">
        <f t="shared" si="444"/>
        <v>0</v>
      </c>
      <c r="BM354" s="14">
        <f t="shared" si="445"/>
        <v>0</v>
      </c>
      <c r="BN354" s="14">
        <f t="shared" si="446"/>
        <v>0</v>
      </c>
      <c r="BP354" s="56">
        <f t="shared" si="447"/>
        <v>0</v>
      </c>
      <c r="BQ354" s="14">
        <f>Szilv($BF$2,Eredmény!$H$3,BG354)</f>
        <v>0</v>
      </c>
      <c r="BR354" s="14">
        <f t="shared" si="448"/>
        <v>0</v>
      </c>
      <c r="BS354" s="14">
        <f t="shared" si="449"/>
        <v>0</v>
      </c>
      <c r="BV354" s="14">
        <f>IF($BU$2=Alapadat!$P354,Alapadat!$Q354,0)</f>
        <v>0</v>
      </c>
      <c r="BW354" s="14">
        <f>IF($BU$2=Alapadat!$P354,Alapadat!$R354,0)</f>
        <v>0</v>
      </c>
      <c r="BX354" s="14">
        <f t="shared" si="450"/>
        <v>0</v>
      </c>
      <c r="BY354" s="14">
        <f t="shared" si="451"/>
        <v>0</v>
      </c>
      <c r="BZ354" s="14">
        <f t="shared" si="452"/>
        <v>0</v>
      </c>
      <c r="CA354" s="14">
        <f t="shared" si="453"/>
        <v>0</v>
      </c>
      <c r="CB354" s="14">
        <f t="shared" si="454"/>
        <v>0</v>
      </c>
      <c r="CC354" s="14">
        <f t="shared" si="455"/>
        <v>0</v>
      </c>
      <c r="CE354" s="56">
        <f t="shared" si="456"/>
        <v>0</v>
      </c>
      <c r="CF354" s="14">
        <f>Szilv($BU$2,Eredmény!$H$3,BV354)</f>
        <v>0</v>
      </c>
      <c r="CG354" s="14">
        <f t="shared" si="457"/>
        <v>0</v>
      </c>
      <c r="CH354" s="14">
        <f t="shared" si="458"/>
        <v>0</v>
      </c>
      <c r="CK354" s="14">
        <f>IF($CJ$2=Alapadat!$P354,Alapadat!$Q354,0)</f>
        <v>0</v>
      </c>
      <c r="CL354" s="14">
        <f>IF($CJ$2=Alapadat!$P354,Alapadat!$R354,0)</f>
        <v>0</v>
      </c>
      <c r="CM354" s="14">
        <f t="shared" si="459"/>
        <v>0</v>
      </c>
      <c r="CN354" s="14">
        <f t="shared" si="460"/>
        <v>0</v>
      </c>
      <c r="CO354" s="14">
        <f t="shared" si="461"/>
        <v>0</v>
      </c>
      <c r="CP354" s="14">
        <f t="shared" si="462"/>
        <v>0</v>
      </c>
      <c r="CQ354" s="14">
        <f t="shared" si="463"/>
        <v>0</v>
      </c>
      <c r="CR354" s="14">
        <f t="shared" si="464"/>
        <v>0</v>
      </c>
      <c r="CT354" s="56">
        <f t="shared" si="465"/>
        <v>0</v>
      </c>
      <c r="CU354" s="14">
        <f>Szilv($CJ$2,Eredmény!$H$3,CK354)</f>
        <v>0</v>
      </c>
      <c r="CV354" s="14">
        <f t="shared" si="466"/>
        <v>0</v>
      </c>
      <c r="CW354" s="14">
        <f t="shared" si="467"/>
        <v>0</v>
      </c>
      <c r="CZ354" s="14">
        <f>IF($CY$2=Alapadat!$P354,Alapadat!$Q354,0)</f>
        <v>0</v>
      </c>
      <c r="DA354" s="14">
        <f>IF($CY$2=Alapadat!$P354,Alapadat!$R354,0)</f>
        <v>0</v>
      </c>
      <c r="DB354" s="14">
        <f t="shared" si="468"/>
        <v>0</v>
      </c>
      <c r="DC354" s="14">
        <f t="shared" si="469"/>
        <v>0</v>
      </c>
      <c r="DD354" s="14">
        <f t="shared" si="470"/>
        <v>0</v>
      </c>
      <c r="DE354" s="14">
        <f t="shared" si="471"/>
        <v>0</v>
      </c>
      <c r="DF354" s="14">
        <f t="shared" si="472"/>
        <v>0</v>
      </c>
      <c r="DG354" s="14">
        <f t="shared" si="473"/>
        <v>0</v>
      </c>
      <c r="DI354" s="56">
        <f t="shared" si="474"/>
        <v>0</v>
      </c>
      <c r="DJ354" s="14">
        <f>Szilv($CY$2,Eredmény!$H$3,CZ354)</f>
        <v>0</v>
      </c>
      <c r="DK354" s="14">
        <f t="shared" si="475"/>
        <v>0</v>
      </c>
      <c r="DL354" s="14">
        <f t="shared" si="476"/>
        <v>0</v>
      </c>
      <c r="DO354" s="14">
        <f>IF($DN$2=Alapadat!$P354,Alapadat!$Q354,0)</f>
        <v>0</v>
      </c>
      <c r="DP354" s="14">
        <f>IF($DN$2=Alapadat!$P354,Alapadat!$R354,0)</f>
        <v>0</v>
      </c>
      <c r="DQ354" s="14">
        <f t="shared" si="477"/>
        <v>0</v>
      </c>
      <c r="DR354" s="14">
        <f t="shared" si="478"/>
        <v>0</v>
      </c>
      <c r="DS354" s="14">
        <f t="shared" si="479"/>
        <v>0</v>
      </c>
      <c r="DT354" s="14">
        <f t="shared" si="480"/>
        <v>0</v>
      </c>
      <c r="DU354" s="14">
        <f t="shared" si="481"/>
        <v>0</v>
      </c>
      <c r="DV354" s="14">
        <f t="shared" si="482"/>
        <v>0</v>
      </c>
      <c r="DX354" s="56">
        <f t="shared" si="483"/>
        <v>0</v>
      </c>
      <c r="DY354" s="14">
        <f>Szilv($DN$2,Eredmény!$H$3,DO354)</f>
        <v>0</v>
      </c>
      <c r="DZ354" s="14">
        <f t="shared" si="484"/>
        <v>0</v>
      </c>
      <c r="EA354" s="14">
        <f t="shared" si="485"/>
        <v>0</v>
      </c>
    </row>
    <row r="355" spans="2:131">
      <c r="B355" s="14">
        <f>IF($A$2=Alapadat!$P355,Alapadat!$Q355,0)</f>
        <v>0</v>
      </c>
      <c r="C355" s="14">
        <f>IF($A$2=Alapadat!$P355,Alapadat!$R355,0)</f>
        <v>0</v>
      </c>
      <c r="D355" s="14">
        <f t="shared" si="406"/>
        <v>0</v>
      </c>
      <c r="E355" s="14">
        <f t="shared" si="407"/>
        <v>0</v>
      </c>
      <c r="F355" s="14">
        <f t="shared" si="408"/>
        <v>0</v>
      </c>
      <c r="G355" s="14">
        <f t="shared" si="409"/>
        <v>0</v>
      </c>
      <c r="H355" s="14">
        <f t="shared" si="410"/>
        <v>0</v>
      </c>
      <c r="I355" s="14">
        <f t="shared" si="411"/>
        <v>0</v>
      </c>
      <c r="L355" s="56">
        <f t="shared" si="412"/>
        <v>0</v>
      </c>
      <c r="M355" s="14">
        <f>Szilv($A$2,Eredmény!$H$3,B355)</f>
        <v>0</v>
      </c>
      <c r="N355" s="14">
        <f t="shared" si="413"/>
        <v>0</v>
      </c>
      <c r="O355" s="14">
        <f t="shared" si="414"/>
        <v>0</v>
      </c>
      <c r="Q355" s="14">
        <f>IF($P$2=Alapadat!$P355,Alapadat!$Q355,0)</f>
        <v>0</v>
      </c>
      <c r="R355" s="14">
        <f>IF($P$2=Alapadat!$P355,Alapadat!$R355,0)</f>
        <v>0</v>
      </c>
      <c r="S355" s="14">
        <f t="shared" si="415"/>
        <v>0</v>
      </c>
      <c r="T355" s="14">
        <f t="shared" si="416"/>
        <v>0</v>
      </c>
      <c r="U355" s="14">
        <f t="shared" si="417"/>
        <v>0</v>
      </c>
      <c r="V355" s="14">
        <f t="shared" si="418"/>
        <v>0</v>
      </c>
      <c r="W355" s="14">
        <f t="shared" si="419"/>
        <v>0</v>
      </c>
      <c r="X355" s="14">
        <f t="shared" si="420"/>
        <v>0</v>
      </c>
      <c r="Z355" s="56">
        <f t="shared" si="486"/>
        <v>0</v>
      </c>
      <c r="AA355" s="14">
        <f>Szilv($P$2,Eredmény!$H$3,Q355)</f>
        <v>0</v>
      </c>
      <c r="AB355" s="14">
        <f t="shared" si="421"/>
        <v>0</v>
      </c>
      <c r="AC355" s="14">
        <f t="shared" si="422"/>
        <v>0</v>
      </c>
      <c r="AE355" s="14">
        <f>IF($AD$2=Alapadat!$P355,Alapadat!$Q355,0)</f>
        <v>0</v>
      </c>
      <c r="AF355" s="14">
        <f>IF($AD$2=Alapadat!$P355,Alapadat!$R355,0)</f>
        <v>0</v>
      </c>
      <c r="AG355" s="14">
        <f t="shared" si="423"/>
        <v>0</v>
      </c>
      <c r="AH355" s="14">
        <f t="shared" si="424"/>
        <v>0</v>
      </c>
      <c r="AI355" s="14">
        <f t="shared" si="425"/>
        <v>0</v>
      </c>
      <c r="AJ355" s="14">
        <f t="shared" si="426"/>
        <v>0</v>
      </c>
      <c r="AK355" s="14">
        <f t="shared" si="427"/>
        <v>0</v>
      </c>
      <c r="AL355" s="14">
        <f t="shared" si="428"/>
        <v>0</v>
      </c>
      <c r="AN355" s="56">
        <f t="shared" si="429"/>
        <v>0</v>
      </c>
      <c r="AO355" s="14">
        <f>Szilv($AD$2,Eredmény!$H$3,AE355)</f>
        <v>0</v>
      </c>
      <c r="AP355" s="14">
        <f t="shared" si="430"/>
        <v>0</v>
      </c>
      <c r="AQ355" s="14">
        <f t="shared" si="431"/>
        <v>0</v>
      </c>
      <c r="AS355" s="14">
        <f>IF($AR$2=Alapadat!$P355,Alapadat!$Q355,0)</f>
        <v>0</v>
      </c>
      <c r="AT355" s="14">
        <f>IF($AR$2=Alapadat!$P355,Alapadat!$R355,0)</f>
        <v>0</v>
      </c>
      <c r="AU355" s="14">
        <f t="shared" si="432"/>
        <v>0</v>
      </c>
      <c r="AV355" s="14">
        <f t="shared" si="433"/>
        <v>0</v>
      </c>
      <c r="AW355" s="14">
        <f t="shared" si="434"/>
        <v>0</v>
      </c>
      <c r="AX355" s="14">
        <f t="shared" si="435"/>
        <v>0</v>
      </c>
      <c r="AY355" s="14">
        <f t="shared" si="436"/>
        <v>0</v>
      </c>
      <c r="AZ355" s="14">
        <f t="shared" si="437"/>
        <v>0</v>
      </c>
      <c r="BB355" s="56">
        <f t="shared" si="438"/>
        <v>0</v>
      </c>
      <c r="BC355" s="14">
        <f>Szilv($AR$2,Eredmény!$H$3,AS355)</f>
        <v>0</v>
      </c>
      <c r="BD355" s="14">
        <f t="shared" si="439"/>
        <v>0</v>
      </c>
      <c r="BE355" s="14">
        <f t="shared" si="440"/>
        <v>0</v>
      </c>
      <c r="BG355" s="14">
        <f>IF($BF$2=Alapadat!$P355,Alapadat!$Q355,0)</f>
        <v>0</v>
      </c>
      <c r="BH355" s="14">
        <f>IF($BF$2=Alapadat!$P355,Alapadat!$R355,0)</f>
        <v>0</v>
      </c>
      <c r="BI355" s="14">
        <f t="shared" si="441"/>
        <v>0</v>
      </c>
      <c r="BJ355" s="14">
        <f t="shared" si="442"/>
        <v>0</v>
      </c>
      <c r="BK355" s="14">
        <f t="shared" si="443"/>
        <v>0</v>
      </c>
      <c r="BL355" s="14">
        <f t="shared" si="444"/>
        <v>0</v>
      </c>
      <c r="BM355" s="14">
        <f t="shared" si="445"/>
        <v>0</v>
      </c>
      <c r="BN355" s="14">
        <f t="shared" si="446"/>
        <v>0</v>
      </c>
      <c r="BP355" s="56">
        <f t="shared" si="447"/>
        <v>0</v>
      </c>
      <c r="BQ355" s="14">
        <f>Szilv($BF$2,Eredmény!$H$3,BG355)</f>
        <v>0</v>
      </c>
      <c r="BR355" s="14">
        <f t="shared" si="448"/>
        <v>0</v>
      </c>
      <c r="BS355" s="14">
        <f t="shared" si="449"/>
        <v>0</v>
      </c>
      <c r="BV355" s="14">
        <f>IF($BU$2=Alapadat!$P355,Alapadat!$Q355,0)</f>
        <v>0</v>
      </c>
      <c r="BW355" s="14">
        <f>IF($BU$2=Alapadat!$P355,Alapadat!$R355,0)</f>
        <v>0</v>
      </c>
      <c r="BX355" s="14">
        <f t="shared" si="450"/>
        <v>0</v>
      </c>
      <c r="BY355" s="14">
        <f t="shared" si="451"/>
        <v>0</v>
      </c>
      <c r="BZ355" s="14">
        <f t="shared" si="452"/>
        <v>0</v>
      </c>
      <c r="CA355" s="14">
        <f t="shared" si="453"/>
        <v>0</v>
      </c>
      <c r="CB355" s="14">
        <f t="shared" si="454"/>
        <v>0</v>
      </c>
      <c r="CC355" s="14">
        <f t="shared" si="455"/>
        <v>0</v>
      </c>
      <c r="CE355" s="56">
        <f t="shared" si="456"/>
        <v>0</v>
      </c>
      <c r="CF355" s="14">
        <f>Szilv($BU$2,Eredmény!$H$3,BV355)</f>
        <v>0</v>
      </c>
      <c r="CG355" s="14">
        <f t="shared" si="457"/>
        <v>0</v>
      </c>
      <c r="CH355" s="14">
        <f t="shared" si="458"/>
        <v>0</v>
      </c>
      <c r="CK355" s="14">
        <f>IF($CJ$2=Alapadat!$P355,Alapadat!$Q355,0)</f>
        <v>0</v>
      </c>
      <c r="CL355" s="14">
        <f>IF($CJ$2=Alapadat!$P355,Alapadat!$R355,0)</f>
        <v>0</v>
      </c>
      <c r="CM355" s="14">
        <f t="shared" si="459"/>
        <v>0</v>
      </c>
      <c r="CN355" s="14">
        <f t="shared" si="460"/>
        <v>0</v>
      </c>
      <c r="CO355" s="14">
        <f t="shared" si="461"/>
        <v>0</v>
      </c>
      <c r="CP355" s="14">
        <f t="shared" si="462"/>
        <v>0</v>
      </c>
      <c r="CQ355" s="14">
        <f t="shared" si="463"/>
        <v>0</v>
      </c>
      <c r="CR355" s="14">
        <f t="shared" si="464"/>
        <v>0</v>
      </c>
      <c r="CT355" s="56">
        <f t="shared" si="465"/>
        <v>0</v>
      </c>
      <c r="CU355" s="14">
        <f>Szilv($CJ$2,Eredmény!$H$3,CK355)</f>
        <v>0</v>
      </c>
      <c r="CV355" s="14">
        <f t="shared" si="466"/>
        <v>0</v>
      </c>
      <c r="CW355" s="14">
        <f t="shared" si="467"/>
        <v>0</v>
      </c>
      <c r="CZ355" s="14">
        <f>IF($CY$2=Alapadat!$P355,Alapadat!$Q355,0)</f>
        <v>0</v>
      </c>
      <c r="DA355" s="14">
        <f>IF($CY$2=Alapadat!$P355,Alapadat!$R355,0)</f>
        <v>0</v>
      </c>
      <c r="DB355" s="14">
        <f t="shared" si="468"/>
        <v>0</v>
      </c>
      <c r="DC355" s="14">
        <f t="shared" si="469"/>
        <v>0</v>
      </c>
      <c r="DD355" s="14">
        <f t="shared" si="470"/>
        <v>0</v>
      </c>
      <c r="DE355" s="14">
        <f t="shared" si="471"/>
        <v>0</v>
      </c>
      <c r="DF355" s="14">
        <f t="shared" si="472"/>
        <v>0</v>
      </c>
      <c r="DG355" s="14">
        <f t="shared" si="473"/>
        <v>0</v>
      </c>
      <c r="DI355" s="56">
        <f t="shared" si="474"/>
        <v>0</v>
      </c>
      <c r="DJ355" s="14">
        <f>Szilv($CY$2,Eredmény!$H$3,CZ355)</f>
        <v>0</v>
      </c>
      <c r="DK355" s="14">
        <f t="shared" si="475"/>
        <v>0</v>
      </c>
      <c r="DL355" s="14">
        <f t="shared" si="476"/>
        <v>0</v>
      </c>
      <c r="DO355" s="14">
        <f>IF($DN$2=Alapadat!$P355,Alapadat!$Q355,0)</f>
        <v>0</v>
      </c>
      <c r="DP355" s="14">
        <f>IF($DN$2=Alapadat!$P355,Alapadat!$R355,0)</f>
        <v>0</v>
      </c>
      <c r="DQ355" s="14">
        <f t="shared" si="477"/>
        <v>0</v>
      </c>
      <c r="DR355" s="14">
        <f t="shared" si="478"/>
        <v>0</v>
      </c>
      <c r="DS355" s="14">
        <f t="shared" si="479"/>
        <v>0</v>
      </c>
      <c r="DT355" s="14">
        <f t="shared" si="480"/>
        <v>0</v>
      </c>
      <c r="DU355" s="14">
        <f t="shared" si="481"/>
        <v>0</v>
      </c>
      <c r="DV355" s="14">
        <f t="shared" si="482"/>
        <v>0</v>
      </c>
      <c r="DX355" s="56">
        <f t="shared" si="483"/>
        <v>0</v>
      </c>
      <c r="DY355" s="14">
        <f>Szilv($DN$2,Eredmény!$H$3,DO355)</f>
        <v>0</v>
      </c>
      <c r="DZ355" s="14">
        <f t="shared" si="484"/>
        <v>0</v>
      </c>
      <c r="EA355" s="14">
        <f t="shared" si="485"/>
        <v>0</v>
      </c>
    </row>
    <row r="356" spans="2:131">
      <c r="B356" s="14">
        <f>IF($A$2=Alapadat!$P356,Alapadat!$Q356,0)</f>
        <v>0</v>
      </c>
      <c r="C356" s="14">
        <f>IF($A$2=Alapadat!$P356,Alapadat!$R356,0)</f>
        <v>0</v>
      </c>
      <c r="D356" s="14">
        <f t="shared" si="406"/>
        <v>0</v>
      </c>
      <c r="E356" s="14">
        <f t="shared" si="407"/>
        <v>0</v>
      </c>
      <c r="F356" s="14">
        <f t="shared" si="408"/>
        <v>0</v>
      </c>
      <c r="G356" s="14">
        <f t="shared" si="409"/>
        <v>0</v>
      </c>
      <c r="H356" s="14">
        <f t="shared" si="410"/>
        <v>0</v>
      </c>
      <c r="I356" s="14">
        <f t="shared" si="411"/>
        <v>0</v>
      </c>
      <c r="L356" s="56">
        <f t="shared" si="412"/>
        <v>0</v>
      </c>
      <c r="M356" s="14">
        <f>Szilv($A$2,Eredmény!$H$3,B356)</f>
        <v>0</v>
      </c>
      <c r="N356" s="14">
        <f t="shared" si="413"/>
        <v>0</v>
      </c>
      <c r="O356" s="14">
        <f t="shared" si="414"/>
        <v>0</v>
      </c>
      <c r="Q356" s="14">
        <f>IF($P$2=Alapadat!$P356,Alapadat!$Q356,0)</f>
        <v>0</v>
      </c>
      <c r="R356" s="14">
        <f>IF($P$2=Alapadat!$P356,Alapadat!$R356,0)</f>
        <v>0</v>
      </c>
      <c r="S356" s="14">
        <f t="shared" si="415"/>
        <v>0</v>
      </c>
      <c r="T356" s="14">
        <f t="shared" si="416"/>
        <v>0</v>
      </c>
      <c r="U356" s="14">
        <f t="shared" si="417"/>
        <v>0</v>
      </c>
      <c r="V356" s="14">
        <f t="shared" si="418"/>
        <v>0</v>
      </c>
      <c r="W356" s="14">
        <f t="shared" si="419"/>
        <v>0</v>
      </c>
      <c r="X356" s="14">
        <f t="shared" si="420"/>
        <v>0</v>
      </c>
      <c r="Z356" s="56">
        <f t="shared" si="486"/>
        <v>0</v>
      </c>
      <c r="AA356" s="14">
        <f>Szilv($P$2,Eredmény!$H$3,Q356)</f>
        <v>0</v>
      </c>
      <c r="AB356" s="14">
        <f t="shared" si="421"/>
        <v>0</v>
      </c>
      <c r="AC356" s="14">
        <f t="shared" si="422"/>
        <v>0</v>
      </c>
      <c r="AE356" s="14">
        <f>IF($AD$2=Alapadat!$P356,Alapadat!$Q356,0)</f>
        <v>0</v>
      </c>
      <c r="AF356" s="14">
        <f>IF($AD$2=Alapadat!$P356,Alapadat!$R356,0)</f>
        <v>0</v>
      </c>
      <c r="AG356" s="14">
        <f t="shared" si="423"/>
        <v>0</v>
      </c>
      <c r="AH356" s="14">
        <f t="shared" si="424"/>
        <v>0</v>
      </c>
      <c r="AI356" s="14">
        <f t="shared" si="425"/>
        <v>0</v>
      </c>
      <c r="AJ356" s="14">
        <f t="shared" si="426"/>
        <v>0</v>
      </c>
      <c r="AK356" s="14">
        <f t="shared" si="427"/>
        <v>0</v>
      </c>
      <c r="AL356" s="14">
        <f t="shared" si="428"/>
        <v>0</v>
      </c>
      <c r="AN356" s="56">
        <f t="shared" si="429"/>
        <v>0</v>
      </c>
      <c r="AO356" s="14">
        <f>Szilv($AD$2,Eredmény!$H$3,AE356)</f>
        <v>0</v>
      </c>
      <c r="AP356" s="14">
        <f t="shared" si="430"/>
        <v>0</v>
      </c>
      <c r="AQ356" s="14">
        <f t="shared" si="431"/>
        <v>0</v>
      </c>
      <c r="AS356" s="14">
        <f>IF($AR$2=Alapadat!$P356,Alapadat!$Q356,0)</f>
        <v>0</v>
      </c>
      <c r="AT356" s="14">
        <f>IF($AR$2=Alapadat!$P356,Alapadat!$R356,0)</f>
        <v>0</v>
      </c>
      <c r="AU356" s="14">
        <f t="shared" si="432"/>
        <v>0</v>
      </c>
      <c r="AV356" s="14">
        <f t="shared" si="433"/>
        <v>0</v>
      </c>
      <c r="AW356" s="14">
        <f t="shared" si="434"/>
        <v>0</v>
      </c>
      <c r="AX356" s="14">
        <f t="shared" si="435"/>
        <v>0</v>
      </c>
      <c r="AY356" s="14">
        <f t="shared" si="436"/>
        <v>0</v>
      </c>
      <c r="AZ356" s="14">
        <f t="shared" si="437"/>
        <v>0</v>
      </c>
      <c r="BB356" s="56">
        <f t="shared" si="438"/>
        <v>0</v>
      </c>
      <c r="BC356" s="14">
        <f>Szilv($AR$2,Eredmény!$H$3,AS356)</f>
        <v>0</v>
      </c>
      <c r="BD356" s="14">
        <f t="shared" si="439"/>
        <v>0</v>
      </c>
      <c r="BE356" s="14">
        <f t="shared" si="440"/>
        <v>0</v>
      </c>
      <c r="BG356" s="14">
        <f>IF($BF$2=Alapadat!$P356,Alapadat!$Q356,0)</f>
        <v>0</v>
      </c>
      <c r="BH356" s="14">
        <f>IF($BF$2=Alapadat!$P356,Alapadat!$R356,0)</f>
        <v>0</v>
      </c>
      <c r="BI356" s="14">
        <f t="shared" si="441"/>
        <v>0</v>
      </c>
      <c r="BJ356" s="14">
        <f t="shared" si="442"/>
        <v>0</v>
      </c>
      <c r="BK356" s="14">
        <f t="shared" si="443"/>
        <v>0</v>
      </c>
      <c r="BL356" s="14">
        <f t="shared" si="444"/>
        <v>0</v>
      </c>
      <c r="BM356" s="14">
        <f t="shared" si="445"/>
        <v>0</v>
      </c>
      <c r="BN356" s="14">
        <f t="shared" si="446"/>
        <v>0</v>
      </c>
      <c r="BP356" s="56">
        <f t="shared" si="447"/>
        <v>0</v>
      </c>
      <c r="BQ356" s="14">
        <f>Szilv($BF$2,Eredmény!$H$3,BG356)</f>
        <v>0</v>
      </c>
      <c r="BR356" s="14">
        <f t="shared" si="448"/>
        <v>0</v>
      </c>
      <c r="BS356" s="14">
        <f t="shared" si="449"/>
        <v>0</v>
      </c>
      <c r="BV356" s="14">
        <f>IF($BU$2=Alapadat!$P356,Alapadat!$Q356,0)</f>
        <v>0</v>
      </c>
      <c r="BW356" s="14">
        <f>IF($BU$2=Alapadat!$P356,Alapadat!$R356,0)</f>
        <v>0</v>
      </c>
      <c r="BX356" s="14">
        <f t="shared" si="450"/>
        <v>0</v>
      </c>
      <c r="BY356" s="14">
        <f t="shared" si="451"/>
        <v>0</v>
      </c>
      <c r="BZ356" s="14">
        <f t="shared" si="452"/>
        <v>0</v>
      </c>
      <c r="CA356" s="14">
        <f t="shared" si="453"/>
        <v>0</v>
      </c>
      <c r="CB356" s="14">
        <f t="shared" si="454"/>
        <v>0</v>
      </c>
      <c r="CC356" s="14">
        <f t="shared" si="455"/>
        <v>0</v>
      </c>
      <c r="CE356" s="56">
        <f t="shared" si="456"/>
        <v>0</v>
      </c>
      <c r="CF356" s="14">
        <f>Szilv($BU$2,Eredmény!$H$3,BV356)</f>
        <v>0</v>
      </c>
      <c r="CG356" s="14">
        <f t="shared" si="457"/>
        <v>0</v>
      </c>
      <c r="CH356" s="14">
        <f t="shared" si="458"/>
        <v>0</v>
      </c>
      <c r="CK356" s="14">
        <f>IF($CJ$2=Alapadat!$P356,Alapadat!$Q356,0)</f>
        <v>0</v>
      </c>
      <c r="CL356" s="14">
        <f>IF($CJ$2=Alapadat!$P356,Alapadat!$R356,0)</f>
        <v>0</v>
      </c>
      <c r="CM356" s="14">
        <f t="shared" si="459"/>
        <v>0</v>
      </c>
      <c r="CN356" s="14">
        <f t="shared" si="460"/>
        <v>0</v>
      </c>
      <c r="CO356" s="14">
        <f t="shared" si="461"/>
        <v>0</v>
      </c>
      <c r="CP356" s="14">
        <f t="shared" si="462"/>
        <v>0</v>
      </c>
      <c r="CQ356" s="14">
        <f t="shared" si="463"/>
        <v>0</v>
      </c>
      <c r="CR356" s="14">
        <f t="shared" si="464"/>
        <v>0</v>
      </c>
      <c r="CT356" s="56">
        <f t="shared" si="465"/>
        <v>0</v>
      </c>
      <c r="CU356" s="14">
        <f>Szilv($CJ$2,Eredmény!$H$3,CK356)</f>
        <v>0</v>
      </c>
      <c r="CV356" s="14">
        <f t="shared" si="466"/>
        <v>0</v>
      </c>
      <c r="CW356" s="14">
        <f t="shared" si="467"/>
        <v>0</v>
      </c>
      <c r="CZ356" s="14">
        <f>IF($CY$2=Alapadat!$P356,Alapadat!$Q356,0)</f>
        <v>0</v>
      </c>
      <c r="DA356" s="14">
        <f>IF($CY$2=Alapadat!$P356,Alapadat!$R356,0)</f>
        <v>0</v>
      </c>
      <c r="DB356" s="14">
        <f t="shared" si="468"/>
        <v>0</v>
      </c>
      <c r="DC356" s="14">
        <f t="shared" si="469"/>
        <v>0</v>
      </c>
      <c r="DD356" s="14">
        <f t="shared" si="470"/>
        <v>0</v>
      </c>
      <c r="DE356" s="14">
        <f t="shared" si="471"/>
        <v>0</v>
      </c>
      <c r="DF356" s="14">
        <f t="shared" si="472"/>
        <v>0</v>
      </c>
      <c r="DG356" s="14">
        <f t="shared" si="473"/>
        <v>0</v>
      </c>
      <c r="DI356" s="56">
        <f t="shared" si="474"/>
        <v>0</v>
      </c>
      <c r="DJ356" s="14">
        <f>Szilv($CY$2,Eredmény!$H$3,CZ356)</f>
        <v>0</v>
      </c>
      <c r="DK356" s="14">
        <f t="shared" si="475"/>
        <v>0</v>
      </c>
      <c r="DL356" s="14">
        <f t="shared" si="476"/>
        <v>0</v>
      </c>
      <c r="DO356" s="14">
        <f>IF($DN$2=Alapadat!$P356,Alapadat!$Q356,0)</f>
        <v>0</v>
      </c>
      <c r="DP356" s="14">
        <f>IF($DN$2=Alapadat!$P356,Alapadat!$R356,0)</f>
        <v>0</v>
      </c>
      <c r="DQ356" s="14">
        <f t="shared" si="477"/>
        <v>0</v>
      </c>
      <c r="DR356" s="14">
        <f t="shared" si="478"/>
        <v>0</v>
      </c>
      <c r="DS356" s="14">
        <f t="shared" si="479"/>
        <v>0</v>
      </c>
      <c r="DT356" s="14">
        <f t="shared" si="480"/>
        <v>0</v>
      </c>
      <c r="DU356" s="14">
        <f t="shared" si="481"/>
        <v>0</v>
      </c>
      <c r="DV356" s="14">
        <f t="shared" si="482"/>
        <v>0</v>
      </c>
      <c r="DX356" s="56">
        <f t="shared" si="483"/>
        <v>0</v>
      </c>
      <c r="DY356" s="14">
        <f>Szilv($DN$2,Eredmény!$H$3,DO356)</f>
        <v>0</v>
      </c>
      <c r="DZ356" s="14">
        <f t="shared" si="484"/>
        <v>0</v>
      </c>
      <c r="EA356" s="14">
        <f t="shared" si="485"/>
        <v>0</v>
      </c>
    </row>
    <row r="357" spans="2:131">
      <c r="B357" s="14">
        <f>IF($A$2=Alapadat!$P357,Alapadat!$Q357,0)</f>
        <v>0</v>
      </c>
      <c r="C357" s="14">
        <f>IF($A$2=Alapadat!$P357,Alapadat!$R357,0)</f>
        <v>0</v>
      </c>
      <c r="D357" s="14">
        <f t="shared" si="406"/>
        <v>0</v>
      </c>
      <c r="E357" s="14">
        <f t="shared" si="407"/>
        <v>0</v>
      </c>
      <c r="F357" s="14">
        <f t="shared" si="408"/>
        <v>0</v>
      </c>
      <c r="G357" s="14">
        <f t="shared" si="409"/>
        <v>0</v>
      </c>
      <c r="H357" s="14">
        <f t="shared" si="410"/>
        <v>0</v>
      </c>
      <c r="I357" s="14">
        <f t="shared" si="411"/>
        <v>0</v>
      </c>
      <c r="L357" s="56">
        <f t="shared" si="412"/>
        <v>0</v>
      </c>
      <c r="M357" s="14">
        <f>Szilv($A$2,Eredmény!$H$3,B357)</f>
        <v>0</v>
      </c>
      <c r="N357" s="14">
        <f t="shared" si="413"/>
        <v>0</v>
      </c>
      <c r="O357" s="14">
        <f t="shared" si="414"/>
        <v>0</v>
      </c>
      <c r="Q357" s="14">
        <f>IF($P$2=Alapadat!$P357,Alapadat!$Q357,0)</f>
        <v>0</v>
      </c>
      <c r="R357" s="14">
        <f>IF($P$2=Alapadat!$P357,Alapadat!$R357,0)</f>
        <v>0</v>
      </c>
      <c r="S357" s="14">
        <f t="shared" si="415"/>
        <v>0</v>
      </c>
      <c r="T357" s="14">
        <f t="shared" si="416"/>
        <v>0</v>
      </c>
      <c r="U357" s="14">
        <f t="shared" si="417"/>
        <v>0</v>
      </c>
      <c r="V357" s="14">
        <f t="shared" si="418"/>
        <v>0</v>
      </c>
      <c r="W357" s="14">
        <f t="shared" si="419"/>
        <v>0</v>
      </c>
      <c r="X357" s="14">
        <f t="shared" si="420"/>
        <v>0</v>
      </c>
      <c r="Z357" s="56">
        <f t="shared" si="486"/>
        <v>0</v>
      </c>
      <c r="AA357" s="14">
        <f>Szilv($P$2,Eredmény!$H$3,Q357)</f>
        <v>0</v>
      </c>
      <c r="AB357" s="14">
        <f t="shared" si="421"/>
        <v>0</v>
      </c>
      <c r="AC357" s="14">
        <f t="shared" si="422"/>
        <v>0</v>
      </c>
      <c r="AE357" s="14">
        <f>IF($AD$2=Alapadat!$P357,Alapadat!$Q357,0)</f>
        <v>0</v>
      </c>
      <c r="AF357" s="14">
        <f>IF($AD$2=Alapadat!$P357,Alapadat!$R357,0)</f>
        <v>0</v>
      </c>
      <c r="AG357" s="14">
        <f t="shared" si="423"/>
        <v>0</v>
      </c>
      <c r="AH357" s="14">
        <f t="shared" si="424"/>
        <v>0</v>
      </c>
      <c r="AI357" s="14">
        <f t="shared" si="425"/>
        <v>0</v>
      </c>
      <c r="AJ357" s="14">
        <f t="shared" si="426"/>
        <v>0</v>
      </c>
      <c r="AK357" s="14">
        <f t="shared" si="427"/>
        <v>0</v>
      </c>
      <c r="AL357" s="14">
        <f t="shared" si="428"/>
        <v>0</v>
      </c>
      <c r="AN357" s="56">
        <f t="shared" si="429"/>
        <v>0</v>
      </c>
      <c r="AO357" s="14">
        <f>Szilv($AD$2,Eredmény!$H$3,AE357)</f>
        <v>0</v>
      </c>
      <c r="AP357" s="14">
        <f t="shared" si="430"/>
        <v>0</v>
      </c>
      <c r="AQ357" s="14">
        <f t="shared" si="431"/>
        <v>0</v>
      </c>
      <c r="AS357" s="14">
        <f>IF($AR$2=Alapadat!$P357,Alapadat!$Q357,0)</f>
        <v>0</v>
      </c>
      <c r="AT357" s="14">
        <f>IF($AR$2=Alapadat!$P357,Alapadat!$R357,0)</f>
        <v>0</v>
      </c>
      <c r="AU357" s="14">
        <f t="shared" si="432"/>
        <v>0</v>
      </c>
      <c r="AV357" s="14">
        <f t="shared" si="433"/>
        <v>0</v>
      </c>
      <c r="AW357" s="14">
        <f t="shared" si="434"/>
        <v>0</v>
      </c>
      <c r="AX357" s="14">
        <f t="shared" si="435"/>
        <v>0</v>
      </c>
      <c r="AY357" s="14">
        <f t="shared" si="436"/>
        <v>0</v>
      </c>
      <c r="AZ357" s="14">
        <f t="shared" si="437"/>
        <v>0</v>
      </c>
      <c r="BB357" s="56">
        <f t="shared" si="438"/>
        <v>0</v>
      </c>
      <c r="BC357" s="14">
        <f>Szilv($AR$2,Eredmény!$H$3,AS357)</f>
        <v>0</v>
      </c>
      <c r="BD357" s="14">
        <f t="shared" si="439"/>
        <v>0</v>
      </c>
      <c r="BE357" s="14">
        <f t="shared" si="440"/>
        <v>0</v>
      </c>
      <c r="BG357" s="14">
        <f>IF($BF$2=Alapadat!$P357,Alapadat!$Q357,0)</f>
        <v>0</v>
      </c>
      <c r="BH357" s="14">
        <f>IF($BF$2=Alapadat!$P357,Alapadat!$R357,0)</f>
        <v>0</v>
      </c>
      <c r="BI357" s="14">
        <f t="shared" si="441"/>
        <v>0</v>
      </c>
      <c r="BJ357" s="14">
        <f t="shared" si="442"/>
        <v>0</v>
      </c>
      <c r="BK357" s="14">
        <f t="shared" si="443"/>
        <v>0</v>
      </c>
      <c r="BL357" s="14">
        <f t="shared" si="444"/>
        <v>0</v>
      </c>
      <c r="BM357" s="14">
        <f t="shared" si="445"/>
        <v>0</v>
      </c>
      <c r="BN357" s="14">
        <f t="shared" si="446"/>
        <v>0</v>
      </c>
      <c r="BP357" s="56">
        <f t="shared" si="447"/>
        <v>0</v>
      </c>
      <c r="BQ357" s="14">
        <f>Szilv($BF$2,Eredmény!$H$3,BG357)</f>
        <v>0</v>
      </c>
      <c r="BR357" s="14">
        <f t="shared" si="448"/>
        <v>0</v>
      </c>
      <c r="BS357" s="14">
        <f t="shared" si="449"/>
        <v>0</v>
      </c>
      <c r="BV357" s="14">
        <f>IF($BU$2=Alapadat!$P357,Alapadat!$Q357,0)</f>
        <v>0</v>
      </c>
      <c r="BW357" s="14">
        <f>IF($BU$2=Alapadat!$P357,Alapadat!$R357,0)</f>
        <v>0</v>
      </c>
      <c r="BX357" s="14">
        <f t="shared" si="450"/>
        <v>0</v>
      </c>
      <c r="BY357" s="14">
        <f t="shared" si="451"/>
        <v>0</v>
      </c>
      <c r="BZ357" s="14">
        <f t="shared" si="452"/>
        <v>0</v>
      </c>
      <c r="CA357" s="14">
        <f t="shared" si="453"/>
        <v>0</v>
      </c>
      <c r="CB357" s="14">
        <f t="shared" si="454"/>
        <v>0</v>
      </c>
      <c r="CC357" s="14">
        <f t="shared" si="455"/>
        <v>0</v>
      </c>
      <c r="CE357" s="56">
        <f t="shared" si="456"/>
        <v>0</v>
      </c>
      <c r="CF357" s="14">
        <f>Szilv($BU$2,Eredmény!$H$3,BV357)</f>
        <v>0</v>
      </c>
      <c r="CG357" s="14">
        <f t="shared" si="457"/>
        <v>0</v>
      </c>
      <c r="CH357" s="14">
        <f t="shared" si="458"/>
        <v>0</v>
      </c>
      <c r="CK357" s="14">
        <f>IF($CJ$2=Alapadat!$P357,Alapadat!$Q357,0)</f>
        <v>0</v>
      </c>
      <c r="CL357" s="14">
        <f>IF($CJ$2=Alapadat!$P357,Alapadat!$R357,0)</f>
        <v>0</v>
      </c>
      <c r="CM357" s="14">
        <f t="shared" si="459"/>
        <v>0</v>
      </c>
      <c r="CN357" s="14">
        <f t="shared" si="460"/>
        <v>0</v>
      </c>
      <c r="CO357" s="14">
        <f t="shared" si="461"/>
        <v>0</v>
      </c>
      <c r="CP357" s="14">
        <f t="shared" si="462"/>
        <v>0</v>
      </c>
      <c r="CQ357" s="14">
        <f t="shared" si="463"/>
        <v>0</v>
      </c>
      <c r="CR357" s="14">
        <f t="shared" si="464"/>
        <v>0</v>
      </c>
      <c r="CT357" s="56">
        <f t="shared" si="465"/>
        <v>0</v>
      </c>
      <c r="CU357" s="14">
        <f>Szilv($CJ$2,Eredmény!$H$3,CK357)</f>
        <v>0</v>
      </c>
      <c r="CV357" s="14">
        <f t="shared" si="466"/>
        <v>0</v>
      </c>
      <c r="CW357" s="14">
        <f t="shared" si="467"/>
        <v>0</v>
      </c>
      <c r="CZ357" s="14">
        <f>IF($CY$2=Alapadat!$P357,Alapadat!$Q357,0)</f>
        <v>0</v>
      </c>
      <c r="DA357" s="14">
        <f>IF($CY$2=Alapadat!$P357,Alapadat!$R357,0)</f>
        <v>0</v>
      </c>
      <c r="DB357" s="14">
        <f t="shared" si="468"/>
        <v>0</v>
      </c>
      <c r="DC357" s="14">
        <f t="shared" si="469"/>
        <v>0</v>
      </c>
      <c r="DD357" s="14">
        <f t="shared" si="470"/>
        <v>0</v>
      </c>
      <c r="DE357" s="14">
        <f t="shared" si="471"/>
        <v>0</v>
      </c>
      <c r="DF357" s="14">
        <f t="shared" si="472"/>
        <v>0</v>
      </c>
      <c r="DG357" s="14">
        <f t="shared" si="473"/>
        <v>0</v>
      </c>
      <c r="DI357" s="56">
        <f t="shared" si="474"/>
        <v>0</v>
      </c>
      <c r="DJ357" s="14">
        <f>Szilv($CY$2,Eredmény!$H$3,CZ357)</f>
        <v>0</v>
      </c>
      <c r="DK357" s="14">
        <f t="shared" si="475"/>
        <v>0</v>
      </c>
      <c r="DL357" s="14">
        <f t="shared" si="476"/>
        <v>0</v>
      </c>
      <c r="DO357" s="14">
        <f>IF($DN$2=Alapadat!$P357,Alapadat!$Q357,0)</f>
        <v>0</v>
      </c>
      <c r="DP357" s="14">
        <f>IF($DN$2=Alapadat!$P357,Alapadat!$R357,0)</f>
        <v>0</v>
      </c>
      <c r="DQ357" s="14">
        <f t="shared" si="477"/>
        <v>0</v>
      </c>
      <c r="DR357" s="14">
        <f t="shared" si="478"/>
        <v>0</v>
      </c>
      <c r="DS357" s="14">
        <f t="shared" si="479"/>
        <v>0</v>
      </c>
      <c r="DT357" s="14">
        <f t="shared" si="480"/>
        <v>0</v>
      </c>
      <c r="DU357" s="14">
        <f t="shared" si="481"/>
        <v>0</v>
      </c>
      <c r="DV357" s="14">
        <f t="shared" si="482"/>
        <v>0</v>
      </c>
      <c r="DX357" s="56">
        <f t="shared" si="483"/>
        <v>0</v>
      </c>
      <c r="DY357" s="14">
        <f>Szilv($DN$2,Eredmény!$H$3,DO357)</f>
        <v>0</v>
      </c>
      <c r="DZ357" s="14">
        <f t="shared" si="484"/>
        <v>0</v>
      </c>
      <c r="EA357" s="14">
        <f t="shared" si="485"/>
        <v>0</v>
      </c>
    </row>
    <row r="358" spans="2:131">
      <c r="B358" s="14">
        <f>IF($A$2=Alapadat!$P358,Alapadat!$Q358,0)</f>
        <v>0</v>
      </c>
      <c r="C358" s="14">
        <f>IF($A$2=Alapadat!$P358,Alapadat!$R358,0)</f>
        <v>0</v>
      </c>
      <c r="D358" s="14">
        <f t="shared" si="406"/>
        <v>0</v>
      </c>
      <c r="E358" s="14">
        <f t="shared" si="407"/>
        <v>0</v>
      </c>
      <c r="F358" s="14">
        <f t="shared" si="408"/>
        <v>0</v>
      </c>
      <c r="G358" s="14">
        <f t="shared" si="409"/>
        <v>0</v>
      </c>
      <c r="H358" s="14">
        <f t="shared" si="410"/>
        <v>0</v>
      </c>
      <c r="I358" s="14">
        <f t="shared" si="411"/>
        <v>0</v>
      </c>
      <c r="L358" s="56">
        <f t="shared" si="412"/>
        <v>0</v>
      </c>
      <c r="M358" s="14">
        <f>Szilv($A$2,Eredmény!$H$3,B358)</f>
        <v>0</v>
      </c>
      <c r="N358" s="14">
        <f t="shared" si="413"/>
        <v>0</v>
      </c>
      <c r="O358" s="14">
        <f t="shared" si="414"/>
        <v>0</v>
      </c>
      <c r="Q358" s="14">
        <f>IF($P$2=Alapadat!$P358,Alapadat!$Q358,0)</f>
        <v>0</v>
      </c>
      <c r="R358" s="14">
        <f>IF($P$2=Alapadat!$P358,Alapadat!$R358,0)</f>
        <v>0</v>
      </c>
      <c r="S358" s="14">
        <f t="shared" si="415"/>
        <v>0</v>
      </c>
      <c r="T358" s="14">
        <f t="shared" si="416"/>
        <v>0</v>
      </c>
      <c r="U358" s="14">
        <f t="shared" si="417"/>
        <v>0</v>
      </c>
      <c r="V358" s="14">
        <f t="shared" si="418"/>
        <v>0</v>
      </c>
      <c r="W358" s="14">
        <f t="shared" si="419"/>
        <v>0</v>
      </c>
      <c r="X358" s="14">
        <f t="shared" si="420"/>
        <v>0</v>
      </c>
      <c r="Z358" s="56">
        <f t="shared" si="486"/>
        <v>0</v>
      </c>
      <c r="AA358" s="14">
        <f>Szilv($P$2,Eredmény!$H$3,Q358)</f>
        <v>0</v>
      </c>
      <c r="AB358" s="14">
        <f t="shared" si="421"/>
        <v>0</v>
      </c>
      <c r="AC358" s="14">
        <f t="shared" si="422"/>
        <v>0</v>
      </c>
      <c r="AE358" s="14">
        <f>IF($AD$2=Alapadat!$P358,Alapadat!$Q358,0)</f>
        <v>0</v>
      </c>
      <c r="AF358" s="14">
        <f>IF($AD$2=Alapadat!$P358,Alapadat!$R358,0)</f>
        <v>0</v>
      </c>
      <c r="AG358" s="14">
        <f t="shared" si="423"/>
        <v>0</v>
      </c>
      <c r="AH358" s="14">
        <f t="shared" si="424"/>
        <v>0</v>
      </c>
      <c r="AI358" s="14">
        <f t="shared" si="425"/>
        <v>0</v>
      </c>
      <c r="AJ358" s="14">
        <f t="shared" si="426"/>
        <v>0</v>
      </c>
      <c r="AK358" s="14">
        <f t="shared" si="427"/>
        <v>0</v>
      </c>
      <c r="AL358" s="14">
        <f t="shared" si="428"/>
        <v>0</v>
      </c>
      <c r="AN358" s="56">
        <f t="shared" si="429"/>
        <v>0</v>
      </c>
      <c r="AO358" s="14">
        <f>Szilv($AD$2,Eredmény!$H$3,AE358)</f>
        <v>0</v>
      </c>
      <c r="AP358" s="14">
        <f t="shared" si="430"/>
        <v>0</v>
      </c>
      <c r="AQ358" s="14">
        <f t="shared" si="431"/>
        <v>0</v>
      </c>
      <c r="AS358" s="14">
        <f>IF($AR$2=Alapadat!$P358,Alapadat!$Q358,0)</f>
        <v>0</v>
      </c>
      <c r="AT358" s="14">
        <f>IF($AR$2=Alapadat!$P358,Alapadat!$R358,0)</f>
        <v>0</v>
      </c>
      <c r="AU358" s="14">
        <f t="shared" si="432"/>
        <v>0</v>
      </c>
      <c r="AV358" s="14">
        <f t="shared" si="433"/>
        <v>0</v>
      </c>
      <c r="AW358" s="14">
        <f t="shared" si="434"/>
        <v>0</v>
      </c>
      <c r="AX358" s="14">
        <f t="shared" si="435"/>
        <v>0</v>
      </c>
      <c r="AY358" s="14">
        <f t="shared" si="436"/>
        <v>0</v>
      </c>
      <c r="AZ358" s="14">
        <f t="shared" si="437"/>
        <v>0</v>
      </c>
      <c r="BB358" s="56">
        <f t="shared" si="438"/>
        <v>0</v>
      </c>
      <c r="BC358" s="14">
        <f>Szilv($AR$2,Eredmény!$H$3,AS358)</f>
        <v>0</v>
      </c>
      <c r="BD358" s="14">
        <f t="shared" si="439"/>
        <v>0</v>
      </c>
      <c r="BE358" s="14">
        <f t="shared" si="440"/>
        <v>0</v>
      </c>
      <c r="BG358" s="14">
        <f>IF($BF$2=Alapadat!$P358,Alapadat!$Q358,0)</f>
        <v>0</v>
      </c>
      <c r="BH358" s="14">
        <f>IF($BF$2=Alapadat!$P358,Alapadat!$R358,0)</f>
        <v>0</v>
      </c>
      <c r="BI358" s="14">
        <f t="shared" si="441"/>
        <v>0</v>
      </c>
      <c r="BJ358" s="14">
        <f t="shared" si="442"/>
        <v>0</v>
      </c>
      <c r="BK358" s="14">
        <f t="shared" si="443"/>
        <v>0</v>
      </c>
      <c r="BL358" s="14">
        <f t="shared" si="444"/>
        <v>0</v>
      </c>
      <c r="BM358" s="14">
        <f t="shared" si="445"/>
        <v>0</v>
      </c>
      <c r="BN358" s="14">
        <f t="shared" si="446"/>
        <v>0</v>
      </c>
      <c r="BP358" s="56">
        <f t="shared" si="447"/>
        <v>0</v>
      </c>
      <c r="BQ358" s="14">
        <f>Szilv($BF$2,Eredmény!$H$3,BG358)</f>
        <v>0</v>
      </c>
      <c r="BR358" s="14">
        <f t="shared" si="448"/>
        <v>0</v>
      </c>
      <c r="BS358" s="14">
        <f t="shared" si="449"/>
        <v>0</v>
      </c>
      <c r="BV358" s="14">
        <f>IF($BU$2=Alapadat!$P358,Alapadat!$Q358,0)</f>
        <v>0</v>
      </c>
      <c r="BW358" s="14">
        <f>IF($BU$2=Alapadat!$P358,Alapadat!$R358,0)</f>
        <v>0</v>
      </c>
      <c r="BX358" s="14">
        <f t="shared" si="450"/>
        <v>0</v>
      </c>
      <c r="BY358" s="14">
        <f t="shared" si="451"/>
        <v>0</v>
      </c>
      <c r="BZ358" s="14">
        <f t="shared" si="452"/>
        <v>0</v>
      </c>
      <c r="CA358" s="14">
        <f t="shared" si="453"/>
        <v>0</v>
      </c>
      <c r="CB358" s="14">
        <f t="shared" si="454"/>
        <v>0</v>
      </c>
      <c r="CC358" s="14">
        <f t="shared" si="455"/>
        <v>0</v>
      </c>
      <c r="CE358" s="56">
        <f t="shared" si="456"/>
        <v>0</v>
      </c>
      <c r="CF358" s="14">
        <f>Szilv($BU$2,Eredmény!$H$3,BV358)</f>
        <v>0</v>
      </c>
      <c r="CG358" s="14">
        <f t="shared" si="457"/>
        <v>0</v>
      </c>
      <c r="CH358" s="14">
        <f t="shared" si="458"/>
        <v>0</v>
      </c>
      <c r="CK358" s="14">
        <f>IF($CJ$2=Alapadat!$P358,Alapadat!$Q358,0)</f>
        <v>0</v>
      </c>
      <c r="CL358" s="14">
        <f>IF($CJ$2=Alapadat!$P358,Alapadat!$R358,0)</f>
        <v>0</v>
      </c>
      <c r="CM358" s="14">
        <f t="shared" si="459"/>
        <v>0</v>
      </c>
      <c r="CN358" s="14">
        <f t="shared" si="460"/>
        <v>0</v>
      </c>
      <c r="CO358" s="14">
        <f t="shared" si="461"/>
        <v>0</v>
      </c>
      <c r="CP358" s="14">
        <f t="shared" si="462"/>
        <v>0</v>
      </c>
      <c r="CQ358" s="14">
        <f t="shared" si="463"/>
        <v>0</v>
      </c>
      <c r="CR358" s="14">
        <f t="shared" si="464"/>
        <v>0</v>
      </c>
      <c r="CT358" s="56">
        <f t="shared" si="465"/>
        <v>0</v>
      </c>
      <c r="CU358" s="14">
        <f>Szilv($CJ$2,Eredmény!$H$3,CK358)</f>
        <v>0</v>
      </c>
      <c r="CV358" s="14">
        <f t="shared" si="466"/>
        <v>0</v>
      </c>
      <c r="CW358" s="14">
        <f t="shared" si="467"/>
        <v>0</v>
      </c>
      <c r="CZ358" s="14">
        <f>IF($CY$2=Alapadat!$P358,Alapadat!$Q358,0)</f>
        <v>0</v>
      </c>
      <c r="DA358" s="14">
        <f>IF($CY$2=Alapadat!$P358,Alapadat!$R358,0)</f>
        <v>0</v>
      </c>
      <c r="DB358" s="14">
        <f t="shared" si="468"/>
        <v>0</v>
      </c>
      <c r="DC358" s="14">
        <f t="shared" si="469"/>
        <v>0</v>
      </c>
      <c r="DD358" s="14">
        <f t="shared" si="470"/>
        <v>0</v>
      </c>
      <c r="DE358" s="14">
        <f t="shared" si="471"/>
        <v>0</v>
      </c>
      <c r="DF358" s="14">
        <f t="shared" si="472"/>
        <v>0</v>
      </c>
      <c r="DG358" s="14">
        <f t="shared" si="473"/>
        <v>0</v>
      </c>
      <c r="DI358" s="56">
        <f t="shared" si="474"/>
        <v>0</v>
      </c>
      <c r="DJ358" s="14">
        <f>Szilv($CY$2,Eredmény!$H$3,CZ358)</f>
        <v>0</v>
      </c>
      <c r="DK358" s="14">
        <f t="shared" si="475"/>
        <v>0</v>
      </c>
      <c r="DL358" s="14">
        <f t="shared" si="476"/>
        <v>0</v>
      </c>
      <c r="DO358" s="14">
        <f>IF($DN$2=Alapadat!$P358,Alapadat!$Q358,0)</f>
        <v>0</v>
      </c>
      <c r="DP358" s="14">
        <f>IF($DN$2=Alapadat!$P358,Alapadat!$R358,0)</f>
        <v>0</v>
      </c>
      <c r="DQ358" s="14">
        <f t="shared" si="477"/>
        <v>0</v>
      </c>
      <c r="DR358" s="14">
        <f t="shared" si="478"/>
        <v>0</v>
      </c>
      <c r="DS358" s="14">
        <f t="shared" si="479"/>
        <v>0</v>
      </c>
      <c r="DT358" s="14">
        <f t="shared" si="480"/>
        <v>0</v>
      </c>
      <c r="DU358" s="14">
        <f t="shared" si="481"/>
        <v>0</v>
      </c>
      <c r="DV358" s="14">
        <f t="shared" si="482"/>
        <v>0</v>
      </c>
      <c r="DX358" s="56">
        <f t="shared" si="483"/>
        <v>0</v>
      </c>
      <c r="DY358" s="14">
        <f>Szilv($DN$2,Eredmény!$H$3,DO358)</f>
        <v>0</v>
      </c>
      <c r="DZ358" s="14">
        <f t="shared" si="484"/>
        <v>0</v>
      </c>
      <c r="EA358" s="14">
        <f t="shared" si="485"/>
        <v>0</v>
      </c>
    </row>
    <row r="359" spans="2:131">
      <c r="B359" s="14">
        <f>IF($A$2=Alapadat!$P359,Alapadat!$Q359,0)</f>
        <v>0</v>
      </c>
      <c r="C359" s="14">
        <f>IF($A$2=Alapadat!$P359,Alapadat!$R359,0)</f>
        <v>0</v>
      </c>
      <c r="D359" s="14">
        <f t="shared" si="406"/>
        <v>0</v>
      </c>
      <c r="E359" s="14">
        <f t="shared" si="407"/>
        <v>0</v>
      </c>
      <c r="F359" s="14">
        <f t="shared" si="408"/>
        <v>0</v>
      </c>
      <c r="G359" s="14">
        <f t="shared" si="409"/>
        <v>0</v>
      </c>
      <c r="H359" s="14">
        <f t="shared" si="410"/>
        <v>0</v>
      </c>
      <c r="I359" s="14">
        <f t="shared" si="411"/>
        <v>0</v>
      </c>
      <c r="L359" s="56">
        <f t="shared" si="412"/>
        <v>0</v>
      </c>
      <c r="M359" s="14">
        <f>Szilv($A$2,Eredmény!$H$3,B359)</f>
        <v>0</v>
      </c>
      <c r="N359" s="14">
        <f t="shared" si="413"/>
        <v>0</v>
      </c>
      <c r="O359" s="14">
        <f t="shared" si="414"/>
        <v>0</v>
      </c>
      <c r="Q359" s="14">
        <f>IF($P$2=Alapadat!$P359,Alapadat!$Q359,0)</f>
        <v>0</v>
      </c>
      <c r="R359" s="14">
        <f>IF($P$2=Alapadat!$P359,Alapadat!$R359,0)</f>
        <v>0</v>
      </c>
      <c r="S359" s="14">
        <f t="shared" si="415"/>
        <v>0</v>
      </c>
      <c r="T359" s="14">
        <f t="shared" si="416"/>
        <v>0</v>
      </c>
      <c r="U359" s="14">
        <f t="shared" si="417"/>
        <v>0</v>
      </c>
      <c r="V359" s="14">
        <f t="shared" si="418"/>
        <v>0</v>
      </c>
      <c r="W359" s="14">
        <f t="shared" si="419"/>
        <v>0</v>
      </c>
      <c r="X359" s="14">
        <f t="shared" si="420"/>
        <v>0</v>
      </c>
      <c r="Z359" s="56">
        <f t="shared" si="486"/>
        <v>0</v>
      </c>
      <c r="AA359" s="14">
        <f>Szilv($P$2,Eredmény!$H$3,Q359)</f>
        <v>0</v>
      </c>
      <c r="AB359" s="14">
        <f t="shared" si="421"/>
        <v>0</v>
      </c>
      <c r="AC359" s="14">
        <f t="shared" si="422"/>
        <v>0</v>
      </c>
      <c r="AE359" s="14">
        <f>IF($AD$2=Alapadat!$P359,Alapadat!$Q359,0)</f>
        <v>0</v>
      </c>
      <c r="AF359" s="14">
        <f>IF($AD$2=Alapadat!$P359,Alapadat!$R359,0)</f>
        <v>0</v>
      </c>
      <c r="AG359" s="14">
        <f t="shared" si="423"/>
        <v>0</v>
      </c>
      <c r="AH359" s="14">
        <f t="shared" si="424"/>
        <v>0</v>
      </c>
      <c r="AI359" s="14">
        <f t="shared" si="425"/>
        <v>0</v>
      </c>
      <c r="AJ359" s="14">
        <f t="shared" si="426"/>
        <v>0</v>
      </c>
      <c r="AK359" s="14">
        <f t="shared" si="427"/>
        <v>0</v>
      </c>
      <c r="AL359" s="14">
        <f t="shared" si="428"/>
        <v>0</v>
      </c>
      <c r="AN359" s="56">
        <f t="shared" si="429"/>
        <v>0</v>
      </c>
      <c r="AO359" s="14">
        <f>Szilv($AD$2,Eredmény!$H$3,AE359)</f>
        <v>0</v>
      </c>
      <c r="AP359" s="14">
        <f t="shared" si="430"/>
        <v>0</v>
      </c>
      <c r="AQ359" s="14">
        <f t="shared" si="431"/>
        <v>0</v>
      </c>
      <c r="AS359" s="14">
        <f>IF($AR$2=Alapadat!$P359,Alapadat!$Q359,0)</f>
        <v>0</v>
      </c>
      <c r="AT359" s="14">
        <f>IF($AR$2=Alapadat!$P359,Alapadat!$R359,0)</f>
        <v>0</v>
      </c>
      <c r="AU359" s="14">
        <f t="shared" si="432"/>
        <v>0</v>
      </c>
      <c r="AV359" s="14">
        <f t="shared" si="433"/>
        <v>0</v>
      </c>
      <c r="AW359" s="14">
        <f t="shared" si="434"/>
        <v>0</v>
      </c>
      <c r="AX359" s="14">
        <f t="shared" si="435"/>
        <v>0</v>
      </c>
      <c r="AY359" s="14">
        <f t="shared" si="436"/>
        <v>0</v>
      </c>
      <c r="AZ359" s="14">
        <f t="shared" si="437"/>
        <v>0</v>
      </c>
      <c r="BB359" s="56">
        <f t="shared" si="438"/>
        <v>0</v>
      </c>
      <c r="BC359" s="14">
        <f>Szilv($AR$2,Eredmény!$H$3,AS359)</f>
        <v>0</v>
      </c>
      <c r="BD359" s="14">
        <f t="shared" si="439"/>
        <v>0</v>
      </c>
      <c r="BE359" s="14">
        <f t="shared" si="440"/>
        <v>0</v>
      </c>
      <c r="BG359" s="14">
        <f>IF($BF$2=Alapadat!$P359,Alapadat!$Q359,0)</f>
        <v>0</v>
      </c>
      <c r="BH359" s="14">
        <f>IF($BF$2=Alapadat!$P359,Alapadat!$R359,0)</f>
        <v>0</v>
      </c>
      <c r="BI359" s="14">
        <f t="shared" si="441"/>
        <v>0</v>
      </c>
      <c r="BJ359" s="14">
        <f t="shared" si="442"/>
        <v>0</v>
      </c>
      <c r="BK359" s="14">
        <f t="shared" si="443"/>
        <v>0</v>
      </c>
      <c r="BL359" s="14">
        <f t="shared" si="444"/>
        <v>0</v>
      </c>
      <c r="BM359" s="14">
        <f t="shared" si="445"/>
        <v>0</v>
      </c>
      <c r="BN359" s="14">
        <f t="shared" si="446"/>
        <v>0</v>
      </c>
      <c r="BP359" s="56">
        <f t="shared" si="447"/>
        <v>0</v>
      </c>
      <c r="BQ359" s="14">
        <f>Szilv($BF$2,Eredmény!$H$3,BG359)</f>
        <v>0</v>
      </c>
      <c r="BR359" s="14">
        <f t="shared" si="448"/>
        <v>0</v>
      </c>
      <c r="BS359" s="14">
        <f t="shared" si="449"/>
        <v>0</v>
      </c>
      <c r="BV359" s="14">
        <f>IF($BU$2=Alapadat!$P359,Alapadat!$Q359,0)</f>
        <v>0</v>
      </c>
      <c r="BW359" s="14">
        <f>IF($BU$2=Alapadat!$P359,Alapadat!$R359,0)</f>
        <v>0</v>
      </c>
      <c r="BX359" s="14">
        <f t="shared" si="450"/>
        <v>0</v>
      </c>
      <c r="BY359" s="14">
        <f t="shared" si="451"/>
        <v>0</v>
      </c>
      <c r="BZ359" s="14">
        <f t="shared" si="452"/>
        <v>0</v>
      </c>
      <c r="CA359" s="14">
        <f t="shared" si="453"/>
        <v>0</v>
      </c>
      <c r="CB359" s="14">
        <f t="shared" si="454"/>
        <v>0</v>
      </c>
      <c r="CC359" s="14">
        <f t="shared" si="455"/>
        <v>0</v>
      </c>
      <c r="CE359" s="56">
        <f t="shared" si="456"/>
        <v>0</v>
      </c>
      <c r="CF359" s="14">
        <f>Szilv($BU$2,Eredmény!$H$3,BV359)</f>
        <v>0</v>
      </c>
      <c r="CG359" s="14">
        <f t="shared" si="457"/>
        <v>0</v>
      </c>
      <c r="CH359" s="14">
        <f t="shared" si="458"/>
        <v>0</v>
      </c>
      <c r="CK359" s="14">
        <f>IF($CJ$2=Alapadat!$P359,Alapadat!$Q359,0)</f>
        <v>0</v>
      </c>
      <c r="CL359" s="14">
        <f>IF($CJ$2=Alapadat!$P359,Alapadat!$R359,0)</f>
        <v>0</v>
      </c>
      <c r="CM359" s="14">
        <f t="shared" si="459"/>
        <v>0</v>
      </c>
      <c r="CN359" s="14">
        <f t="shared" si="460"/>
        <v>0</v>
      </c>
      <c r="CO359" s="14">
        <f t="shared" si="461"/>
        <v>0</v>
      </c>
      <c r="CP359" s="14">
        <f t="shared" si="462"/>
        <v>0</v>
      </c>
      <c r="CQ359" s="14">
        <f t="shared" si="463"/>
        <v>0</v>
      </c>
      <c r="CR359" s="14">
        <f t="shared" si="464"/>
        <v>0</v>
      </c>
      <c r="CT359" s="56">
        <f t="shared" si="465"/>
        <v>0</v>
      </c>
      <c r="CU359" s="14">
        <f>Szilv($CJ$2,Eredmény!$H$3,CK359)</f>
        <v>0</v>
      </c>
      <c r="CV359" s="14">
        <f t="shared" si="466"/>
        <v>0</v>
      </c>
      <c r="CW359" s="14">
        <f t="shared" si="467"/>
        <v>0</v>
      </c>
      <c r="CZ359" s="14">
        <f>IF($CY$2=Alapadat!$P359,Alapadat!$Q359,0)</f>
        <v>0</v>
      </c>
      <c r="DA359" s="14">
        <f>IF($CY$2=Alapadat!$P359,Alapadat!$R359,0)</f>
        <v>0</v>
      </c>
      <c r="DB359" s="14">
        <f t="shared" si="468"/>
        <v>0</v>
      </c>
      <c r="DC359" s="14">
        <f t="shared" si="469"/>
        <v>0</v>
      </c>
      <c r="DD359" s="14">
        <f t="shared" si="470"/>
        <v>0</v>
      </c>
      <c r="DE359" s="14">
        <f t="shared" si="471"/>
        <v>0</v>
      </c>
      <c r="DF359" s="14">
        <f t="shared" si="472"/>
        <v>0</v>
      </c>
      <c r="DG359" s="14">
        <f t="shared" si="473"/>
        <v>0</v>
      </c>
      <c r="DI359" s="56">
        <f t="shared" si="474"/>
        <v>0</v>
      </c>
      <c r="DJ359" s="14">
        <f>Szilv($CY$2,Eredmény!$H$3,CZ359)</f>
        <v>0</v>
      </c>
      <c r="DK359" s="14">
        <f t="shared" si="475"/>
        <v>0</v>
      </c>
      <c r="DL359" s="14">
        <f t="shared" si="476"/>
        <v>0</v>
      </c>
      <c r="DO359" s="14">
        <f>IF($DN$2=Alapadat!$P359,Alapadat!$Q359,0)</f>
        <v>0</v>
      </c>
      <c r="DP359" s="14">
        <f>IF($DN$2=Alapadat!$P359,Alapadat!$R359,0)</f>
        <v>0</v>
      </c>
      <c r="DQ359" s="14">
        <f t="shared" si="477"/>
        <v>0</v>
      </c>
      <c r="DR359" s="14">
        <f t="shared" si="478"/>
        <v>0</v>
      </c>
      <c r="DS359" s="14">
        <f t="shared" si="479"/>
        <v>0</v>
      </c>
      <c r="DT359" s="14">
        <f t="shared" si="480"/>
        <v>0</v>
      </c>
      <c r="DU359" s="14">
        <f t="shared" si="481"/>
        <v>0</v>
      </c>
      <c r="DV359" s="14">
        <f t="shared" si="482"/>
        <v>0</v>
      </c>
      <c r="DX359" s="56">
        <f t="shared" si="483"/>
        <v>0</v>
      </c>
      <c r="DY359" s="14">
        <f>Szilv($DN$2,Eredmény!$H$3,DO359)</f>
        <v>0</v>
      </c>
      <c r="DZ359" s="14">
        <f t="shared" si="484"/>
        <v>0</v>
      </c>
      <c r="EA359" s="14">
        <f t="shared" si="485"/>
        <v>0</v>
      </c>
    </row>
    <row r="360" spans="2:131">
      <c r="B360" s="14">
        <f>IF($A$2=Alapadat!$P360,Alapadat!$Q360,0)</f>
        <v>0</v>
      </c>
      <c r="C360" s="14">
        <f>IF($A$2=Alapadat!$P360,Alapadat!$R360,0)</f>
        <v>0</v>
      </c>
      <c r="D360" s="14">
        <f t="shared" si="406"/>
        <v>0</v>
      </c>
      <c r="E360" s="14">
        <f t="shared" si="407"/>
        <v>0</v>
      </c>
      <c r="F360" s="14">
        <f t="shared" si="408"/>
        <v>0</v>
      </c>
      <c r="G360" s="14">
        <f t="shared" si="409"/>
        <v>0</v>
      </c>
      <c r="H360" s="14">
        <f t="shared" si="410"/>
        <v>0</v>
      </c>
      <c r="I360" s="14">
        <f t="shared" si="411"/>
        <v>0</v>
      </c>
      <c r="L360" s="56">
        <f t="shared" si="412"/>
        <v>0</v>
      </c>
      <c r="M360" s="14">
        <f>Szilv($A$2,Eredmény!$H$3,B360)</f>
        <v>0</v>
      </c>
      <c r="N360" s="14">
        <f t="shared" si="413"/>
        <v>0</v>
      </c>
      <c r="O360" s="14">
        <f t="shared" si="414"/>
        <v>0</v>
      </c>
      <c r="Q360" s="14">
        <f>IF($P$2=Alapadat!$P360,Alapadat!$Q360,0)</f>
        <v>0</v>
      </c>
      <c r="R360" s="14">
        <f>IF($P$2=Alapadat!$P360,Alapadat!$R360,0)</f>
        <v>0</v>
      </c>
      <c r="S360" s="14">
        <f t="shared" si="415"/>
        <v>0</v>
      </c>
      <c r="T360" s="14">
        <f t="shared" si="416"/>
        <v>0</v>
      </c>
      <c r="U360" s="14">
        <f t="shared" si="417"/>
        <v>0</v>
      </c>
      <c r="V360" s="14">
        <f t="shared" si="418"/>
        <v>0</v>
      </c>
      <c r="W360" s="14">
        <f t="shared" si="419"/>
        <v>0</v>
      </c>
      <c r="X360" s="14">
        <f t="shared" si="420"/>
        <v>0</v>
      </c>
      <c r="Z360" s="56">
        <f t="shared" si="486"/>
        <v>0</v>
      </c>
      <c r="AA360" s="14">
        <f>Szilv($P$2,Eredmény!$H$3,Q360)</f>
        <v>0</v>
      </c>
      <c r="AB360" s="14">
        <f t="shared" si="421"/>
        <v>0</v>
      </c>
      <c r="AC360" s="14">
        <f t="shared" si="422"/>
        <v>0</v>
      </c>
      <c r="AE360" s="14">
        <f>IF($AD$2=Alapadat!$P360,Alapadat!$Q360,0)</f>
        <v>0</v>
      </c>
      <c r="AF360" s="14">
        <f>IF($AD$2=Alapadat!$P360,Alapadat!$R360,0)</f>
        <v>0</v>
      </c>
      <c r="AG360" s="14">
        <f t="shared" si="423"/>
        <v>0</v>
      </c>
      <c r="AH360" s="14">
        <f t="shared" si="424"/>
        <v>0</v>
      </c>
      <c r="AI360" s="14">
        <f t="shared" si="425"/>
        <v>0</v>
      </c>
      <c r="AJ360" s="14">
        <f t="shared" si="426"/>
        <v>0</v>
      </c>
      <c r="AK360" s="14">
        <f t="shared" si="427"/>
        <v>0</v>
      </c>
      <c r="AL360" s="14">
        <f t="shared" si="428"/>
        <v>0</v>
      </c>
      <c r="AN360" s="56">
        <f t="shared" si="429"/>
        <v>0</v>
      </c>
      <c r="AO360" s="14">
        <f>Szilv($AD$2,Eredmény!$H$3,AE360)</f>
        <v>0</v>
      </c>
      <c r="AP360" s="14">
        <f t="shared" si="430"/>
        <v>0</v>
      </c>
      <c r="AQ360" s="14">
        <f t="shared" si="431"/>
        <v>0</v>
      </c>
      <c r="AS360" s="14">
        <f>IF($AR$2=Alapadat!$P360,Alapadat!$Q360,0)</f>
        <v>0</v>
      </c>
      <c r="AT360" s="14">
        <f>IF($AR$2=Alapadat!$P360,Alapadat!$R360,0)</f>
        <v>0</v>
      </c>
      <c r="AU360" s="14">
        <f t="shared" si="432"/>
        <v>0</v>
      </c>
      <c r="AV360" s="14">
        <f t="shared" si="433"/>
        <v>0</v>
      </c>
      <c r="AW360" s="14">
        <f t="shared" si="434"/>
        <v>0</v>
      </c>
      <c r="AX360" s="14">
        <f t="shared" si="435"/>
        <v>0</v>
      </c>
      <c r="AY360" s="14">
        <f t="shared" si="436"/>
        <v>0</v>
      </c>
      <c r="AZ360" s="14">
        <f t="shared" si="437"/>
        <v>0</v>
      </c>
      <c r="BB360" s="56">
        <f t="shared" si="438"/>
        <v>0</v>
      </c>
      <c r="BC360" s="14">
        <f>Szilv($AR$2,Eredmény!$H$3,AS360)</f>
        <v>0</v>
      </c>
      <c r="BD360" s="14">
        <f t="shared" si="439"/>
        <v>0</v>
      </c>
      <c r="BE360" s="14">
        <f t="shared" si="440"/>
        <v>0</v>
      </c>
      <c r="BG360" s="14">
        <f>IF($BF$2=Alapadat!$P360,Alapadat!$Q360,0)</f>
        <v>0</v>
      </c>
      <c r="BH360" s="14">
        <f>IF($BF$2=Alapadat!$P360,Alapadat!$R360,0)</f>
        <v>0</v>
      </c>
      <c r="BI360" s="14">
        <f t="shared" si="441"/>
        <v>0</v>
      </c>
      <c r="BJ360" s="14">
        <f t="shared" si="442"/>
        <v>0</v>
      </c>
      <c r="BK360" s="14">
        <f t="shared" si="443"/>
        <v>0</v>
      </c>
      <c r="BL360" s="14">
        <f t="shared" si="444"/>
        <v>0</v>
      </c>
      <c r="BM360" s="14">
        <f t="shared" si="445"/>
        <v>0</v>
      </c>
      <c r="BN360" s="14">
        <f t="shared" si="446"/>
        <v>0</v>
      </c>
      <c r="BP360" s="56">
        <f t="shared" si="447"/>
        <v>0</v>
      </c>
      <c r="BQ360" s="14">
        <f>Szilv($BF$2,Eredmény!$H$3,BG360)</f>
        <v>0</v>
      </c>
      <c r="BR360" s="14">
        <f t="shared" si="448"/>
        <v>0</v>
      </c>
      <c r="BS360" s="14">
        <f t="shared" si="449"/>
        <v>0</v>
      </c>
      <c r="BV360" s="14">
        <f>IF($BU$2=Alapadat!$P360,Alapadat!$Q360,0)</f>
        <v>0</v>
      </c>
      <c r="BW360" s="14">
        <f>IF($BU$2=Alapadat!$P360,Alapadat!$R360,0)</f>
        <v>0</v>
      </c>
      <c r="BX360" s="14">
        <f t="shared" si="450"/>
        <v>0</v>
      </c>
      <c r="BY360" s="14">
        <f t="shared" si="451"/>
        <v>0</v>
      </c>
      <c r="BZ360" s="14">
        <f t="shared" si="452"/>
        <v>0</v>
      </c>
      <c r="CA360" s="14">
        <f t="shared" si="453"/>
        <v>0</v>
      </c>
      <c r="CB360" s="14">
        <f t="shared" si="454"/>
        <v>0</v>
      </c>
      <c r="CC360" s="14">
        <f t="shared" si="455"/>
        <v>0</v>
      </c>
      <c r="CE360" s="56">
        <f t="shared" si="456"/>
        <v>0</v>
      </c>
      <c r="CF360" s="14">
        <f>Szilv($BU$2,Eredmény!$H$3,BV360)</f>
        <v>0</v>
      </c>
      <c r="CG360" s="14">
        <f t="shared" si="457"/>
        <v>0</v>
      </c>
      <c r="CH360" s="14">
        <f t="shared" si="458"/>
        <v>0</v>
      </c>
      <c r="CK360" s="14">
        <f>IF($CJ$2=Alapadat!$P360,Alapadat!$Q360,0)</f>
        <v>0</v>
      </c>
      <c r="CL360" s="14">
        <f>IF($CJ$2=Alapadat!$P360,Alapadat!$R360,0)</f>
        <v>0</v>
      </c>
      <c r="CM360" s="14">
        <f t="shared" si="459"/>
        <v>0</v>
      </c>
      <c r="CN360" s="14">
        <f t="shared" si="460"/>
        <v>0</v>
      </c>
      <c r="CO360" s="14">
        <f t="shared" si="461"/>
        <v>0</v>
      </c>
      <c r="CP360" s="14">
        <f t="shared" si="462"/>
        <v>0</v>
      </c>
      <c r="CQ360" s="14">
        <f t="shared" si="463"/>
        <v>0</v>
      </c>
      <c r="CR360" s="14">
        <f t="shared" si="464"/>
        <v>0</v>
      </c>
      <c r="CT360" s="56">
        <f t="shared" si="465"/>
        <v>0</v>
      </c>
      <c r="CU360" s="14">
        <f>Szilv($CJ$2,Eredmény!$H$3,CK360)</f>
        <v>0</v>
      </c>
      <c r="CV360" s="14">
        <f t="shared" si="466"/>
        <v>0</v>
      </c>
      <c r="CW360" s="14">
        <f t="shared" si="467"/>
        <v>0</v>
      </c>
      <c r="CZ360" s="14">
        <f>IF($CY$2=Alapadat!$P360,Alapadat!$Q360,0)</f>
        <v>0</v>
      </c>
      <c r="DA360" s="14">
        <f>IF($CY$2=Alapadat!$P360,Alapadat!$R360,0)</f>
        <v>0</v>
      </c>
      <c r="DB360" s="14">
        <f t="shared" si="468"/>
        <v>0</v>
      </c>
      <c r="DC360" s="14">
        <f t="shared" si="469"/>
        <v>0</v>
      </c>
      <c r="DD360" s="14">
        <f t="shared" si="470"/>
        <v>0</v>
      </c>
      <c r="DE360" s="14">
        <f t="shared" si="471"/>
        <v>0</v>
      </c>
      <c r="DF360" s="14">
        <f t="shared" si="472"/>
        <v>0</v>
      </c>
      <c r="DG360" s="14">
        <f t="shared" si="473"/>
        <v>0</v>
      </c>
      <c r="DI360" s="56">
        <f t="shared" si="474"/>
        <v>0</v>
      </c>
      <c r="DJ360" s="14">
        <f>Szilv($CY$2,Eredmény!$H$3,CZ360)</f>
        <v>0</v>
      </c>
      <c r="DK360" s="14">
        <f t="shared" si="475"/>
        <v>0</v>
      </c>
      <c r="DL360" s="14">
        <f t="shared" si="476"/>
        <v>0</v>
      </c>
      <c r="DO360" s="14">
        <f>IF($DN$2=Alapadat!$P360,Alapadat!$Q360,0)</f>
        <v>0</v>
      </c>
      <c r="DP360" s="14">
        <f>IF($DN$2=Alapadat!$P360,Alapadat!$R360,0)</f>
        <v>0</v>
      </c>
      <c r="DQ360" s="14">
        <f t="shared" si="477"/>
        <v>0</v>
      </c>
      <c r="DR360" s="14">
        <f t="shared" si="478"/>
        <v>0</v>
      </c>
      <c r="DS360" s="14">
        <f t="shared" si="479"/>
        <v>0</v>
      </c>
      <c r="DT360" s="14">
        <f t="shared" si="480"/>
        <v>0</v>
      </c>
      <c r="DU360" s="14">
        <f t="shared" si="481"/>
        <v>0</v>
      </c>
      <c r="DV360" s="14">
        <f t="shared" si="482"/>
        <v>0</v>
      </c>
      <c r="DX360" s="56">
        <f t="shared" si="483"/>
        <v>0</v>
      </c>
      <c r="DY360" s="14">
        <f>Szilv($DN$2,Eredmény!$H$3,DO360)</f>
        <v>0</v>
      </c>
      <c r="DZ360" s="14">
        <f t="shared" si="484"/>
        <v>0</v>
      </c>
      <c r="EA360" s="14">
        <f t="shared" si="485"/>
        <v>0</v>
      </c>
    </row>
    <row r="361" spans="2:131">
      <c r="B361" s="14">
        <f>IF($A$2=Alapadat!$P361,Alapadat!$Q361,0)</f>
        <v>0</v>
      </c>
      <c r="C361" s="14">
        <f>IF($A$2=Alapadat!$P361,Alapadat!$R361,0)</f>
        <v>0</v>
      </c>
      <c r="D361" s="14">
        <f t="shared" si="406"/>
        <v>0</v>
      </c>
      <c r="E361" s="14">
        <f t="shared" si="407"/>
        <v>0</v>
      </c>
      <c r="F361" s="14">
        <f t="shared" si="408"/>
        <v>0</v>
      </c>
      <c r="G361" s="14">
        <f t="shared" si="409"/>
        <v>0</v>
      </c>
      <c r="H361" s="14">
        <f t="shared" si="410"/>
        <v>0</v>
      </c>
      <c r="I361" s="14">
        <f t="shared" si="411"/>
        <v>0</v>
      </c>
      <c r="L361" s="56">
        <f t="shared" si="412"/>
        <v>0</v>
      </c>
      <c r="M361" s="14">
        <f>Szilv($A$2,Eredmény!$H$3,B361)</f>
        <v>0</v>
      </c>
      <c r="N361" s="14">
        <f t="shared" si="413"/>
        <v>0</v>
      </c>
      <c r="O361" s="14">
        <f t="shared" si="414"/>
        <v>0</v>
      </c>
      <c r="Q361" s="14">
        <f>IF($P$2=Alapadat!$P361,Alapadat!$Q361,0)</f>
        <v>0</v>
      </c>
      <c r="R361" s="14">
        <f>IF($P$2=Alapadat!$P361,Alapadat!$R361,0)</f>
        <v>0</v>
      </c>
      <c r="S361" s="14">
        <f t="shared" si="415"/>
        <v>0</v>
      </c>
      <c r="T361" s="14">
        <f t="shared" si="416"/>
        <v>0</v>
      </c>
      <c r="U361" s="14">
        <f t="shared" si="417"/>
        <v>0</v>
      </c>
      <c r="V361" s="14">
        <f t="shared" si="418"/>
        <v>0</v>
      </c>
      <c r="W361" s="14">
        <f t="shared" si="419"/>
        <v>0</v>
      </c>
      <c r="X361" s="14">
        <f t="shared" si="420"/>
        <v>0</v>
      </c>
      <c r="Z361" s="56">
        <f t="shared" si="486"/>
        <v>0</v>
      </c>
      <c r="AA361" s="14">
        <f>Szilv($P$2,Eredmény!$H$3,Q361)</f>
        <v>0</v>
      </c>
      <c r="AB361" s="14">
        <f t="shared" si="421"/>
        <v>0</v>
      </c>
      <c r="AC361" s="14">
        <f t="shared" si="422"/>
        <v>0</v>
      </c>
      <c r="AE361" s="14">
        <f>IF($AD$2=Alapadat!$P361,Alapadat!$Q361,0)</f>
        <v>0</v>
      </c>
      <c r="AF361" s="14">
        <f>IF($AD$2=Alapadat!$P361,Alapadat!$R361,0)</f>
        <v>0</v>
      </c>
      <c r="AG361" s="14">
        <f t="shared" si="423"/>
        <v>0</v>
      </c>
      <c r="AH361" s="14">
        <f t="shared" si="424"/>
        <v>0</v>
      </c>
      <c r="AI361" s="14">
        <f t="shared" si="425"/>
        <v>0</v>
      </c>
      <c r="AJ361" s="14">
        <f t="shared" si="426"/>
        <v>0</v>
      </c>
      <c r="AK361" s="14">
        <f t="shared" si="427"/>
        <v>0</v>
      </c>
      <c r="AL361" s="14">
        <f t="shared" si="428"/>
        <v>0</v>
      </c>
      <c r="AN361" s="56">
        <f t="shared" si="429"/>
        <v>0</v>
      </c>
      <c r="AO361" s="14">
        <f>Szilv($AD$2,Eredmény!$H$3,AE361)</f>
        <v>0</v>
      </c>
      <c r="AP361" s="14">
        <f t="shared" si="430"/>
        <v>0</v>
      </c>
      <c r="AQ361" s="14">
        <f t="shared" si="431"/>
        <v>0</v>
      </c>
      <c r="AS361" s="14">
        <f>IF($AR$2=Alapadat!$P361,Alapadat!$Q361,0)</f>
        <v>0</v>
      </c>
      <c r="AT361" s="14">
        <f>IF($AR$2=Alapadat!$P361,Alapadat!$R361,0)</f>
        <v>0</v>
      </c>
      <c r="AU361" s="14">
        <f t="shared" si="432"/>
        <v>0</v>
      </c>
      <c r="AV361" s="14">
        <f t="shared" si="433"/>
        <v>0</v>
      </c>
      <c r="AW361" s="14">
        <f t="shared" si="434"/>
        <v>0</v>
      </c>
      <c r="AX361" s="14">
        <f t="shared" si="435"/>
        <v>0</v>
      </c>
      <c r="AY361" s="14">
        <f t="shared" si="436"/>
        <v>0</v>
      </c>
      <c r="AZ361" s="14">
        <f t="shared" si="437"/>
        <v>0</v>
      </c>
      <c r="BB361" s="56">
        <f t="shared" si="438"/>
        <v>0</v>
      </c>
      <c r="BC361" s="14">
        <f>Szilv($AR$2,Eredmény!$H$3,AS361)</f>
        <v>0</v>
      </c>
      <c r="BD361" s="14">
        <f t="shared" si="439"/>
        <v>0</v>
      </c>
      <c r="BE361" s="14">
        <f t="shared" si="440"/>
        <v>0</v>
      </c>
      <c r="BG361" s="14">
        <f>IF($BF$2=Alapadat!$P361,Alapadat!$Q361,0)</f>
        <v>0</v>
      </c>
      <c r="BH361" s="14">
        <f>IF($BF$2=Alapadat!$P361,Alapadat!$R361,0)</f>
        <v>0</v>
      </c>
      <c r="BI361" s="14">
        <f t="shared" si="441"/>
        <v>0</v>
      </c>
      <c r="BJ361" s="14">
        <f t="shared" si="442"/>
        <v>0</v>
      </c>
      <c r="BK361" s="14">
        <f t="shared" si="443"/>
        <v>0</v>
      </c>
      <c r="BL361" s="14">
        <f t="shared" si="444"/>
        <v>0</v>
      </c>
      <c r="BM361" s="14">
        <f t="shared" si="445"/>
        <v>0</v>
      </c>
      <c r="BN361" s="14">
        <f t="shared" si="446"/>
        <v>0</v>
      </c>
      <c r="BP361" s="56">
        <f t="shared" si="447"/>
        <v>0</v>
      </c>
      <c r="BQ361" s="14">
        <f>Szilv($BF$2,Eredmény!$H$3,BG361)</f>
        <v>0</v>
      </c>
      <c r="BR361" s="14">
        <f t="shared" si="448"/>
        <v>0</v>
      </c>
      <c r="BS361" s="14">
        <f t="shared" si="449"/>
        <v>0</v>
      </c>
      <c r="BV361" s="14">
        <f>IF($BU$2=Alapadat!$P361,Alapadat!$Q361,0)</f>
        <v>0</v>
      </c>
      <c r="BW361" s="14">
        <f>IF($BU$2=Alapadat!$P361,Alapadat!$R361,0)</f>
        <v>0</v>
      </c>
      <c r="BX361" s="14">
        <f t="shared" si="450"/>
        <v>0</v>
      </c>
      <c r="BY361" s="14">
        <f t="shared" si="451"/>
        <v>0</v>
      </c>
      <c r="BZ361" s="14">
        <f t="shared" si="452"/>
        <v>0</v>
      </c>
      <c r="CA361" s="14">
        <f t="shared" si="453"/>
        <v>0</v>
      </c>
      <c r="CB361" s="14">
        <f t="shared" si="454"/>
        <v>0</v>
      </c>
      <c r="CC361" s="14">
        <f t="shared" si="455"/>
        <v>0</v>
      </c>
      <c r="CE361" s="56">
        <f t="shared" si="456"/>
        <v>0</v>
      </c>
      <c r="CF361" s="14">
        <f>Szilv($BU$2,Eredmény!$H$3,BV361)</f>
        <v>0</v>
      </c>
      <c r="CG361" s="14">
        <f t="shared" si="457"/>
        <v>0</v>
      </c>
      <c r="CH361" s="14">
        <f t="shared" si="458"/>
        <v>0</v>
      </c>
      <c r="CK361" s="14">
        <f>IF($CJ$2=Alapadat!$P361,Alapadat!$Q361,0)</f>
        <v>0</v>
      </c>
      <c r="CL361" s="14">
        <f>IF($CJ$2=Alapadat!$P361,Alapadat!$R361,0)</f>
        <v>0</v>
      </c>
      <c r="CM361" s="14">
        <f t="shared" si="459"/>
        <v>0</v>
      </c>
      <c r="CN361" s="14">
        <f t="shared" si="460"/>
        <v>0</v>
      </c>
      <c r="CO361" s="14">
        <f t="shared" si="461"/>
        <v>0</v>
      </c>
      <c r="CP361" s="14">
        <f t="shared" si="462"/>
        <v>0</v>
      </c>
      <c r="CQ361" s="14">
        <f t="shared" si="463"/>
        <v>0</v>
      </c>
      <c r="CR361" s="14">
        <f t="shared" si="464"/>
        <v>0</v>
      </c>
      <c r="CT361" s="56">
        <f t="shared" si="465"/>
        <v>0</v>
      </c>
      <c r="CU361" s="14">
        <f>Szilv($CJ$2,Eredmény!$H$3,CK361)</f>
        <v>0</v>
      </c>
      <c r="CV361" s="14">
        <f t="shared" si="466"/>
        <v>0</v>
      </c>
      <c r="CW361" s="14">
        <f t="shared" si="467"/>
        <v>0</v>
      </c>
      <c r="CZ361" s="14">
        <f>IF($CY$2=Alapadat!$P361,Alapadat!$Q361,0)</f>
        <v>0</v>
      </c>
      <c r="DA361" s="14">
        <f>IF($CY$2=Alapadat!$P361,Alapadat!$R361,0)</f>
        <v>0</v>
      </c>
      <c r="DB361" s="14">
        <f t="shared" si="468"/>
        <v>0</v>
      </c>
      <c r="DC361" s="14">
        <f t="shared" si="469"/>
        <v>0</v>
      </c>
      <c r="DD361" s="14">
        <f t="shared" si="470"/>
        <v>0</v>
      </c>
      <c r="DE361" s="14">
        <f t="shared" si="471"/>
        <v>0</v>
      </c>
      <c r="DF361" s="14">
        <f t="shared" si="472"/>
        <v>0</v>
      </c>
      <c r="DG361" s="14">
        <f t="shared" si="473"/>
        <v>0</v>
      </c>
      <c r="DI361" s="56">
        <f t="shared" si="474"/>
        <v>0</v>
      </c>
      <c r="DJ361" s="14">
        <f>Szilv($CY$2,Eredmény!$H$3,CZ361)</f>
        <v>0</v>
      </c>
      <c r="DK361" s="14">
        <f t="shared" si="475"/>
        <v>0</v>
      </c>
      <c r="DL361" s="14">
        <f t="shared" si="476"/>
        <v>0</v>
      </c>
      <c r="DO361" s="14">
        <f>IF($DN$2=Alapadat!$P361,Alapadat!$Q361,0)</f>
        <v>0</v>
      </c>
      <c r="DP361" s="14">
        <f>IF($DN$2=Alapadat!$P361,Alapadat!$R361,0)</f>
        <v>0</v>
      </c>
      <c r="DQ361" s="14">
        <f t="shared" si="477"/>
        <v>0</v>
      </c>
      <c r="DR361" s="14">
        <f t="shared" si="478"/>
        <v>0</v>
      </c>
      <c r="DS361" s="14">
        <f t="shared" si="479"/>
        <v>0</v>
      </c>
      <c r="DT361" s="14">
        <f t="shared" si="480"/>
        <v>0</v>
      </c>
      <c r="DU361" s="14">
        <f t="shared" si="481"/>
        <v>0</v>
      </c>
      <c r="DV361" s="14">
        <f t="shared" si="482"/>
        <v>0</v>
      </c>
      <c r="DX361" s="56">
        <f t="shared" si="483"/>
        <v>0</v>
      </c>
      <c r="DY361" s="14">
        <f>Szilv($DN$2,Eredmény!$H$3,DO361)</f>
        <v>0</v>
      </c>
      <c r="DZ361" s="14">
        <f t="shared" si="484"/>
        <v>0</v>
      </c>
      <c r="EA361" s="14">
        <f t="shared" si="485"/>
        <v>0</v>
      </c>
    </row>
    <row r="362" spans="2:131">
      <c r="B362" s="14">
        <f>IF($A$2=Alapadat!$P362,Alapadat!$Q362,0)</f>
        <v>0</v>
      </c>
      <c r="C362" s="14">
        <f>IF($A$2=Alapadat!$P362,Alapadat!$R362,0)</f>
        <v>0</v>
      </c>
      <c r="D362" s="14">
        <f t="shared" si="406"/>
        <v>0</v>
      </c>
      <c r="E362" s="14">
        <f t="shared" si="407"/>
        <v>0</v>
      </c>
      <c r="F362" s="14">
        <f t="shared" si="408"/>
        <v>0</v>
      </c>
      <c r="G362" s="14">
        <f t="shared" si="409"/>
        <v>0</v>
      </c>
      <c r="H362" s="14">
        <f t="shared" si="410"/>
        <v>0</v>
      </c>
      <c r="I362" s="14">
        <f t="shared" si="411"/>
        <v>0</v>
      </c>
      <c r="L362" s="56">
        <f t="shared" si="412"/>
        <v>0</v>
      </c>
      <c r="M362" s="14">
        <f>Szilv($A$2,Eredmény!$H$3,B362)</f>
        <v>0</v>
      </c>
      <c r="N362" s="14">
        <f t="shared" si="413"/>
        <v>0</v>
      </c>
      <c r="O362" s="14">
        <f t="shared" si="414"/>
        <v>0</v>
      </c>
      <c r="Q362" s="14">
        <f>IF($P$2=Alapadat!$P362,Alapadat!$Q362,0)</f>
        <v>0</v>
      </c>
      <c r="R362" s="14">
        <f>IF($P$2=Alapadat!$P362,Alapadat!$R362,0)</f>
        <v>0</v>
      </c>
      <c r="S362" s="14">
        <f t="shared" si="415"/>
        <v>0</v>
      </c>
      <c r="T362" s="14">
        <f t="shared" si="416"/>
        <v>0</v>
      </c>
      <c r="U362" s="14">
        <f t="shared" si="417"/>
        <v>0</v>
      </c>
      <c r="V362" s="14">
        <f t="shared" si="418"/>
        <v>0</v>
      </c>
      <c r="W362" s="14">
        <f t="shared" si="419"/>
        <v>0</v>
      </c>
      <c r="X362" s="14">
        <f t="shared" si="420"/>
        <v>0</v>
      </c>
      <c r="Z362" s="56">
        <f t="shared" si="486"/>
        <v>0</v>
      </c>
      <c r="AA362" s="14">
        <f>Szilv($P$2,Eredmény!$H$3,Q362)</f>
        <v>0</v>
      </c>
      <c r="AB362" s="14">
        <f t="shared" si="421"/>
        <v>0</v>
      </c>
      <c r="AC362" s="14">
        <f t="shared" si="422"/>
        <v>0</v>
      </c>
      <c r="AE362" s="14">
        <f>IF($AD$2=Alapadat!$P362,Alapadat!$Q362,0)</f>
        <v>0</v>
      </c>
      <c r="AF362" s="14">
        <f>IF($AD$2=Alapadat!$P362,Alapadat!$R362,0)</f>
        <v>0</v>
      </c>
      <c r="AG362" s="14">
        <f t="shared" si="423"/>
        <v>0</v>
      </c>
      <c r="AH362" s="14">
        <f t="shared" si="424"/>
        <v>0</v>
      </c>
      <c r="AI362" s="14">
        <f t="shared" si="425"/>
        <v>0</v>
      </c>
      <c r="AJ362" s="14">
        <f t="shared" si="426"/>
        <v>0</v>
      </c>
      <c r="AK362" s="14">
        <f t="shared" si="427"/>
        <v>0</v>
      </c>
      <c r="AL362" s="14">
        <f t="shared" si="428"/>
        <v>0</v>
      </c>
      <c r="AN362" s="56">
        <f t="shared" si="429"/>
        <v>0</v>
      </c>
      <c r="AO362" s="14">
        <f>Szilv($AD$2,Eredmény!$H$3,AE362)</f>
        <v>0</v>
      </c>
      <c r="AP362" s="14">
        <f t="shared" si="430"/>
        <v>0</v>
      </c>
      <c r="AQ362" s="14">
        <f t="shared" si="431"/>
        <v>0</v>
      </c>
      <c r="AS362" s="14">
        <f>IF($AR$2=Alapadat!$P362,Alapadat!$Q362,0)</f>
        <v>0</v>
      </c>
      <c r="AT362" s="14">
        <f>IF($AR$2=Alapadat!$P362,Alapadat!$R362,0)</f>
        <v>0</v>
      </c>
      <c r="AU362" s="14">
        <f t="shared" si="432"/>
        <v>0</v>
      </c>
      <c r="AV362" s="14">
        <f t="shared" si="433"/>
        <v>0</v>
      </c>
      <c r="AW362" s="14">
        <f t="shared" si="434"/>
        <v>0</v>
      </c>
      <c r="AX362" s="14">
        <f t="shared" si="435"/>
        <v>0</v>
      </c>
      <c r="AY362" s="14">
        <f t="shared" si="436"/>
        <v>0</v>
      </c>
      <c r="AZ362" s="14">
        <f t="shared" si="437"/>
        <v>0</v>
      </c>
      <c r="BB362" s="56">
        <f t="shared" si="438"/>
        <v>0</v>
      </c>
      <c r="BC362" s="14">
        <f>Szilv($AR$2,Eredmény!$H$3,AS362)</f>
        <v>0</v>
      </c>
      <c r="BD362" s="14">
        <f t="shared" si="439"/>
        <v>0</v>
      </c>
      <c r="BE362" s="14">
        <f t="shared" si="440"/>
        <v>0</v>
      </c>
      <c r="BG362" s="14">
        <f>IF($BF$2=Alapadat!$P362,Alapadat!$Q362,0)</f>
        <v>0</v>
      </c>
      <c r="BH362" s="14">
        <f>IF($BF$2=Alapadat!$P362,Alapadat!$R362,0)</f>
        <v>0</v>
      </c>
      <c r="BI362" s="14">
        <f t="shared" si="441"/>
        <v>0</v>
      </c>
      <c r="BJ362" s="14">
        <f t="shared" si="442"/>
        <v>0</v>
      </c>
      <c r="BK362" s="14">
        <f t="shared" si="443"/>
        <v>0</v>
      </c>
      <c r="BL362" s="14">
        <f t="shared" si="444"/>
        <v>0</v>
      </c>
      <c r="BM362" s="14">
        <f t="shared" si="445"/>
        <v>0</v>
      </c>
      <c r="BN362" s="14">
        <f t="shared" si="446"/>
        <v>0</v>
      </c>
      <c r="BP362" s="56">
        <f t="shared" si="447"/>
        <v>0</v>
      </c>
      <c r="BQ362" s="14">
        <f>Szilv($BF$2,Eredmény!$H$3,BG362)</f>
        <v>0</v>
      </c>
      <c r="BR362" s="14">
        <f t="shared" si="448"/>
        <v>0</v>
      </c>
      <c r="BS362" s="14">
        <f t="shared" si="449"/>
        <v>0</v>
      </c>
      <c r="BV362" s="14">
        <f>IF($BU$2=Alapadat!$P362,Alapadat!$Q362,0)</f>
        <v>0</v>
      </c>
      <c r="BW362" s="14">
        <f>IF($BU$2=Alapadat!$P362,Alapadat!$R362,0)</f>
        <v>0</v>
      </c>
      <c r="BX362" s="14">
        <f t="shared" si="450"/>
        <v>0</v>
      </c>
      <c r="BY362" s="14">
        <f t="shared" si="451"/>
        <v>0</v>
      </c>
      <c r="BZ362" s="14">
        <f t="shared" si="452"/>
        <v>0</v>
      </c>
      <c r="CA362" s="14">
        <f t="shared" si="453"/>
        <v>0</v>
      </c>
      <c r="CB362" s="14">
        <f t="shared" si="454"/>
        <v>0</v>
      </c>
      <c r="CC362" s="14">
        <f t="shared" si="455"/>
        <v>0</v>
      </c>
      <c r="CE362" s="56">
        <f t="shared" si="456"/>
        <v>0</v>
      </c>
      <c r="CF362" s="14">
        <f>Szilv($BU$2,Eredmény!$H$3,BV362)</f>
        <v>0</v>
      </c>
      <c r="CG362" s="14">
        <f t="shared" si="457"/>
        <v>0</v>
      </c>
      <c r="CH362" s="14">
        <f t="shared" si="458"/>
        <v>0</v>
      </c>
      <c r="CK362" s="14">
        <f>IF($CJ$2=Alapadat!$P362,Alapadat!$Q362,0)</f>
        <v>0</v>
      </c>
      <c r="CL362" s="14">
        <f>IF($CJ$2=Alapadat!$P362,Alapadat!$R362,0)</f>
        <v>0</v>
      </c>
      <c r="CM362" s="14">
        <f t="shared" si="459"/>
        <v>0</v>
      </c>
      <c r="CN362" s="14">
        <f t="shared" si="460"/>
        <v>0</v>
      </c>
      <c r="CO362" s="14">
        <f t="shared" si="461"/>
        <v>0</v>
      </c>
      <c r="CP362" s="14">
        <f t="shared" si="462"/>
        <v>0</v>
      </c>
      <c r="CQ362" s="14">
        <f t="shared" si="463"/>
        <v>0</v>
      </c>
      <c r="CR362" s="14">
        <f t="shared" si="464"/>
        <v>0</v>
      </c>
      <c r="CT362" s="56">
        <f t="shared" si="465"/>
        <v>0</v>
      </c>
      <c r="CU362" s="14">
        <f>Szilv($CJ$2,Eredmény!$H$3,CK362)</f>
        <v>0</v>
      </c>
      <c r="CV362" s="14">
        <f t="shared" si="466"/>
        <v>0</v>
      </c>
      <c r="CW362" s="14">
        <f t="shared" si="467"/>
        <v>0</v>
      </c>
      <c r="CZ362" s="14">
        <f>IF($CY$2=Alapadat!$P362,Alapadat!$Q362,0)</f>
        <v>0</v>
      </c>
      <c r="DA362" s="14">
        <f>IF($CY$2=Alapadat!$P362,Alapadat!$R362,0)</f>
        <v>0</v>
      </c>
      <c r="DB362" s="14">
        <f t="shared" si="468"/>
        <v>0</v>
      </c>
      <c r="DC362" s="14">
        <f t="shared" si="469"/>
        <v>0</v>
      </c>
      <c r="DD362" s="14">
        <f t="shared" si="470"/>
        <v>0</v>
      </c>
      <c r="DE362" s="14">
        <f t="shared" si="471"/>
        <v>0</v>
      </c>
      <c r="DF362" s="14">
        <f t="shared" si="472"/>
        <v>0</v>
      </c>
      <c r="DG362" s="14">
        <f t="shared" si="473"/>
        <v>0</v>
      </c>
      <c r="DI362" s="56">
        <f t="shared" si="474"/>
        <v>0</v>
      </c>
      <c r="DJ362" s="14">
        <f>Szilv($CY$2,Eredmény!$H$3,CZ362)</f>
        <v>0</v>
      </c>
      <c r="DK362" s="14">
        <f t="shared" si="475"/>
        <v>0</v>
      </c>
      <c r="DL362" s="14">
        <f t="shared" si="476"/>
        <v>0</v>
      </c>
      <c r="DO362" s="14">
        <f>IF($DN$2=Alapadat!$P362,Alapadat!$Q362,0)</f>
        <v>0</v>
      </c>
      <c r="DP362" s="14">
        <f>IF($DN$2=Alapadat!$P362,Alapadat!$R362,0)</f>
        <v>0</v>
      </c>
      <c r="DQ362" s="14">
        <f t="shared" si="477"/>
        <v>0</v>
      </c>
      <c r="DR362" s="14">
        <f t="shared" si="478"/>
        <v>0</v>
      </c>
      <c r="DS362" s="14">
        <f t="shared" si="479"/>
        <v>0</v>
      </c>
      <c r="DT362" s="14">
        <f t="shared" si="480"/>
        <v>0</v>
      </c>
      <c r="DU362" s="14">
        <f t="shared" si="481"/>
        <v>0</v>
      </c>
      <c r="DV362" s="14">
        <f t="shared" si="482"/>
        <v>0</v>
      </c>
      <c r="DX362" s="56">
        <f t="shared" si="483"/>
        <v>0</v>
      </c>
      <c r="DY362" s="14">
        <f>Szilv($DN$2,Eredmény!$H$3,DO362)</f>
        <v>0</v>
      </c>
      <c r="DZ362" s="14">
        <f t="shared" si="484"/>
        <v>0</v>
      </c>
      <c r="EA362" s="14">
        <f t="shared" si="485"/>
        <v>0</v>
      </c>
    </row>
    <row r="363" spans="2:131">
      <c r="B363" s="14">
        <f>IF($A$2=Alapadat!$P363,Alapadat!$Q363,0)</f>
        <v>0</v>
      </c>
      <c r="C363" s="14">
        <f>IF($A$2=Alapadat!$P363,Alapadat!$R363,0)</f>
        <v>0</v>
      </c>
      <c r="D363" s="14">
        <f t="shared" si="406"/>
        <v>0</v>
      </c>
      <c r="E363" s="14">
        <f t="shared" si="407"/>
        <v>0</v>
      </c>
      <c r="F363" s="14">
        <f t="shared" si="408"/>
        <v>0</v>
      </c>
      <c r="G363" s="14">
        <f t="shared" si="409"/>
        <v>0</v>
      </c>
      <c r="H363" s="14">
        <f t="shared" si="410"/>
        <v>0</v>
      </c>
      <c r="I363" s="14">
        <f t="shared" si="411"/>
        <v>0</v>
      </c>
      <c r="L363" s="56">
        <f t="shared" si="412"/>
        <v>0</v>
      </c>
      <c r="M363" s="14">
        <f>Szilv($A$2,Eredmény!$H$3,B363)</f>
        <v>0</v>
      </c>
      <c r="N363" s="14">
        <f t="shared" si="413"/>
        <v>0</v>
      </c>
      <c r="O363" s="14">
        <f t="shared" si="414"/>
        <v>0</v>
      </c>
      <c r="Q363" s="14">
        <f>IF($P$2=Alapadat!$P363,Alapadat!$Q363,0)</f>
        <v>0</v>
      </c>
      <c r="R363" s="14">
        <f>IF($P$2=Alapadat!$P363,Alapadat!$R363,0)</f>
        <v>0</v>
      </c>
      <c r="S363" s="14">
        <f t="shared" si="415"/>
        <v>0</v>
      </c>
      <c r="T363" s="14">
        <f t="shared" si="416"/>
        <v>0</v>
      </c>
      <c r="U363" s="14">
        <f t="shared" si="417"/>
        <v>0</v>
      </c>
      <c r="V363" s="14">
        <f t="shared" si="418"/>
        <v>0</v>
      </c>
      <c r="W363" s="14">
        <f t="shared" si="419"/>
        <v>0</v>
      </c>
      <c r="X363" s="14">
        <f t="shared" si="420"/>
        <v>0</v>
      </c>
      <c r="Z363" s="56">
        <f t="shared" si="486"/>
        <v>0</v>
      </c>
      <c r="AA363" s="14">
        <f>Szilv($P$2,Eredmény!$H$3,Q363)</f>
        <v>0</v>
      </c>
      <c r="AB363" s="14">
        <f t="shared" si="421"/>
        <v>0</v>
      </c>
      <c r="AC363" s="14">
        <f t="shared" si="422"/>
        <v>0</v>
      </c>
      <c r="AE363" s="14">
        <f>IF($AD$2=Alapadat!$P363,Alapadat!$Q363,0)</f>
        <v>0</v>
      </c>
      <c r="AF363" s="14">
        <f>IF($AD$2=Alapadat!$P363,Alapadat!$R363,0)</f>
        <v>0</v>
      </c>
      <c r="AG363" s="14">
        <f t="shared" si="423"/>
        <v>0</v>
      </c>
      <c r="AH363" s="14">
        <f t="shared" si="424"/>
        <v>0</v>
      </c>
      <c r="AI363" s="14">
        <f t="shared" si="425"/>
        <v>0</v>
      </c>
      <c r="AJ363" s="14">
        <f t="shared" si="426"/>
        <v>0</v>
      </c>
      <c r="AK363" s="14">
        <f t="shared" si="427"/>
        <v>0</v>
      </c>
      <c r="AL363" s="14">
        <f t="shared" si="428"/>
        <v>0</v>
      </c>
      <c r="AN363" s="56">
        <f t="shared" si="429"/>
        <v>0</v>
      </c>
      <c r="AO363" s="14">
        <f>Szilv($AD$2,Eredmény!$H$3,AE363)</f>
        <v>0</v>
      </c>
      <c r="AP363" s="14">
        <f t="shared" si="430"/>
        <v>0</v>
      </c>
      <c r="AQ363" s="14">
        <f t="shared" si="431"/>
        <v>0</v>
      </c>
      <c r="AS363" s="14">
        <f>IF($AR$2=Alapadat!$P363,Alapadat!$Q363,0)</f>
        <v>0</v>
      </c>
      <c r="AT363" s="14">
        <f>IF($AR$2=Alapadat!$P363,Alapadat!$R363,0)</f>
        <v>0</v>
      </c>
      <c r="AU363" s="14">
        <f t="shared" si="432"/>
        <v>0</v>
      </c>
      <c r="AV363" s="14">
        <f t="shared" si="433"/>
        <v>0</v>
      </c>
      <c r="AW363" s="14">
        <f t="shared" si="434"/>
        <v>0</v>
      </c>
      <c r="AX363" s="14">
        <f t="shared" si="435"/>
        <v>0</v>
      </c>
      <c r="AY363" s="14">
        <f t="shared" si="436"/>
        <v>0</v>
      </c>
      <c r="AZ363" s="14">
        <f t="shared" si="437"/>
        <v>0</v>
      </c>
      <c r="BB363" s="56">
        <f t="shared" si="438"/>
        <v>0</v>
      </c>
      <c r="BC363" s="14">
        <f>Szilv($AR$2,Eredmény!$H$3,AS363)</f>
        <v>0</v>
      </c>
      <c r="BD363" s="14">
        <f t="shared" si="439"/>
        <v>0</v>
      </c>
      <c r="BE363" s="14">
        <f t="shared" si="440"/>
        <v>0</v>
      </c>
      <c r="BG363" s="14">
        <f>IF($BF$2=Alapadat!$P363,Alapadat!$Q363,0)</f>
        <v>0</v>
      </c>
      <c r="BH363" s="14">
        <f>IF($BF$2=Alapadat!$P363,Alapadat!$R363,0)</f>
        <v>0</v>
      </c>
      <c r="BI363" s="14">
        <f t="shared" si="441"/>
        <v>0</v>
      </c>
      <c r="BJ363" s="14">
        <f t="shared" si="442"/>
        <v>0</v>
      </c>
      <c r="BK363" s="14">
        <f t="shared" si="443"/>
        <v>0</v>
      </c>
      <c r="BL363" s="14">
        <f t="shared" si="444"/>
        <v>0</v>
      </c>
      <c r="BM363" s="14">
        <f t="shared" si="445"/>
        <v>0</v>
      </c>
      <c r="BN363" s="14">
        <f t="shared" si="446"/>
        <v>0</v>
      </c>
      <c r="BP363" s="56">
        <f t="shared" si="447"/>
        <v>0</v>
      </c>
      <c r="BQ363" s="14">
        <f>Szilv($BF$2,Eredmény!$H$3,BG363)</f>
        <v>0</v>
      </c>
      <c r="BR363" s="14">
        <f t="shared" si="448"/>
        <v>0</v>
      </c>
      <c r="BS363" s="14">
        <f t="shared" si="449"/>
        <v>0</v>
      </c>
      <c r="BV363" s="14">
        <f>IF($BU$2=Alapadat!$P363,Alapadat!$Q363,0)</f>
        <v>0</v>
      </c>
      <c r="BW363" s="14">
        <f>IF($BU$2=Alapadat!$P363,Alapadat!$R363,0)</f>
        <v>0</v>
      </c>
      <c r="BX363" s="14">
        <f t="shared" si="450"/>
        <v>0</v>
      </c>
      <c r="BY363" s="14">
        <f t="shared" si="451"/>
        <v>0</v>
      </c>
      <c r="BZ363" s="14">
        <f t="shared" si="452"/>
        <v>0</v>
      </c>
      <c r="CA363" s="14">
        <f t="shared" si="453"/>
        <v>0</v>
      </c>
      <c r="CB363" s="14">
        <f t="shared" si="454"/>
        <v>0</v>
      </c>
      <c r="CC363" s="14">
        <f t="shared" si="455"/>
        <v>0</v>
      </c>
      <c r="CE363" s="56">
        <f t="shared" si="456"/>
        <v>0</v>
      </c>
      <c r="CF363" s="14">
        <f>Szilv($BU$2,Eredmény!$H$3,BV363)</f>
        <v>0</v>
      </c>
      <c r="CG363" s="14">
        <f t="shared" si="457"/>
        <v>0</v>
      </c>
      <c r="CH363" s="14">
        <f t="shared" si="458"/>
        <v>0</v>
      </c>
      <c r="CK363" s="14">
        <f>IF($CJ$2=Alapadat!$P363,Alapadat!$Q363,0)</f>
        <v>0</v>
      </c>
      <c r="CL363" s="14">
        <f>IF($CJ$2=Alapadat!$P363,Alapadat!$R363,0)</f>
        <v>0</v>
      </c>
      <c r="CM363" s="14">
        <f t="shared" si="459"/>
        <v>0</v>
      </c>
      <c r="CN363" s="14">
        <f t="shared" si="460"/>
        <v>0</v>
      </c>
      <c r="CO363" s="14">
        <f t="shared" si="461"/>
        <v>0</v>
      </c>
      <c r="CP363" s="14">
        <f t="shared" si="462"/>
        <v>0</v>
      </c>
      <c r="CQ363" s="14">
        <f t="shared" si="463"/>
        <v>0</v>
      </c>
      <c r="CR363" s="14">
        <f t="shared" si="464"/>
        <v>0</v>
      </c>
      <c r="CT363" s="56">
        <f t="shared" si="465"/>
        <v>0</v>
      </c>
      <c r="CU363" s="14">
        <f>Szilv($CJ$2,Eredmény!$H$3,CK363)</f>
        <v>0</v>
      </c>
      <c r="CV363" s="14">
        <f t="shared" si="466"/>
        <v>0</v>
      </c>
      <c r="CW363" s="14">
        <f t="shared" si="467"/>
        <v>0</v>
      </c>
      <c r="CZ363" s="14">
        <f>IF($CY$2=Alapadat!$P363,Alapadat!$Q363,0)</f>
        <v>0</v>
      </c>
      <c r="DA363" s="14">
        <f>IF($CY$2=Alapadat!$P363,Alapadat!$R363,0)</f>
        <v>0</v>
      </c>
      <c r="DB363" s="14">
        <f t="shared" si="468"/>
        <v>0</v>
      </c>
      <c r="DC363" s="14">
        <f t="shared" si="469"/>
        <v>0</v>
      </c>
      <c r="DD363" s="14">
        <f t="shared" si="470"/>
        <v>0</v>
      </c>
      <c r="DE363" s="14">
        <f t="shared" si="471"/>
        <v>0</v>
      </c>
      <c r="DF363" s="14">
        <f t="shared" si="472"/>
        <v>0</v>
      </c>
      <c r="DG363" s="14">
        <f t="shared" si="473"/>
        <v>0</v>
      </c>
      <c r="DI363" s="56">
        <f t="shared" si="474"/>
        <v>0</v>
      </c>
      <c r="DJ363" s="14">
        <f>Szilv($CY$2,Eredmény!$H$3,CZ363)</f>
        <v>0</v>
      </c>
      <c r="DK363" s="14">
        <f t="shared" si="475"/>
        <v>0</v>
      </c>
      <c r="DL363" s="14">
        <f t="shared" si="476"/>
        <v>0</v>
      </c>
      <c r="DO363" s="14">
        <f>IF($DN$2=Alapadat!$P363,Alapadat!$Q363,0)</f>
        <v>0</v>
      </c>
      <c r="DP363" s="14">
        <f>IF($DN$2=Alapadat!$P363,Alapadat!$R363,0)</f>
        <v>0</v>
      </c>
      <c r="DQ363" s="14">
        <f t="shared" si="477"/>
        <v>0</v>
      </c>
      <c r="DR363" s="14">
        <f t="shared" si="478"/>
        <v>0</v>
      </c>
      <c r="DS363" s="14">
        <f t="shared" si="479"/>
        <v>0</v>
      </c>
      <c r="DT363" s="14">
        <f t="shared" si="480"/>
        <v>0</v>
      </c>
      <c r="DU363" s="14">
        <f t="shared" si="481"/>
        <v>0</v>
      </c>
      <c r="DV363" s="14">
        <f t="shared" si="482"/>
        <v>0</v>
      </c>
      <c r="DX363" s="56">
        <f t="shared" si="483"/>
        <v>0</v>
      </c>
      <c r="DY363" s="14">
        <f>Szilv($DN$2,Eredmény!$H$3,DO363)</f>
        <v>0</v>
      </c>
      <c r="DZ363" s="14">
        <f t="shared" si="484"/>
        <v>0</v>
      </c>
      <c r="EA363" s="14">
        <f t="shared" si="485"/>
        <v>0</v>
      </c>
    </row>
    <row r="364" spans="2:131">
      <c r="B364" s="14">
        <f>IF($A$2=Alapadat!$P364,Alapadat!$Q364,0)</f>
        <v>0</v>
      </c>
      <c r="C364" s="14">
        <f>IF($A$2=Alapadat!$P364,Alapadat!$R364,0)</f>
        <v>0</v>
      </c>
      <c r="D364" s="14">
        <f t="shared" si="406"/>
        <v>0</v>
      </c>
      <c r="E364" s="14">
        <f t="shared" si="407"/>
        <v>0</v>
      </c>
      <c r="F364" s="14">
        <f t="shared" si="408"/>
        <v>0</v>
      </c>
      <c r="G364" s="14">
        <f t="shared" si="409"/>
        <v>0</v>
      </c>
      <c r="H364" s="14">
        <f t="shared" si="410"/>
        <v>0</v>
      </c>
      <c r="I364" s="14">
        <f t="shared" si="411"/>
        <v>0</v>
      </c>
      <c r="L364" s="56">
        <f t="shared" si="412"/>
        <v>0</v>
      </c>
      <c r="M364" s="14">
        <f>Szilv($A$2,Eredmény!$H$3,B364)</f>
        <v>0</v>
      </c>
      <c r="N364" s="14">
        <f t="shared" si="413"/>
        <v>0</v>
      </c>
      <c r="O364" s="14">
        <f t="shared" si="414"/>
        <v>0</v>
      </c>
      <c r="Q364" s="14">
        <f>IF($P$2=Alapadat!$P364,Alapadat!$Q364,0)</f>
        <v>0</v>
      </c>
      <c r="R364" s="14">
        <f>IF($P$2=Alapadat!$P364,Alapadat!$R364,0)</f>
        <v>0</v>
      </c>
      <c r="S364" s="14">
        <f t="shared" si="415"/>
        <v>0</v>
      </c>
      <c r="T364" s="14">
        <f t="shared" si="416"/>
        <v>0</v>
      </c>
      <c r="U364" s="14">
        <f t="shared" si="417"/>
        <v>0</v>
      </c>
      <c r="V364" s="14">
        <f t="shared" si="418"/>
        <v>0</v>
      </c>
      <c r="W364" s="14">
        <f t="shared" si="419"/>
        <v>0</v>
      </c>
      <c r="X364" s="14">
        <f t="shared" si="420"/>
        <v>0</v>
      </c>
      <c r="Z364" s="56">
        <f t="shared" si="486"/>
        <v>0</v>
      </c>
      <c r="AA364" s="14">
        <f>Szilv($P$2,Eredmény!$H$3,Q364)</f>
        <v>0</v>
      </c>
      <c r="AB364" s="14">
        <f t="shared" si="421"/>
        <v>0</v>
      </c>
      <c r="AC364" s="14">
        <f t="shared" si="422"/>
        <v>0</v>
      </c>
      <c r="AE364" s="14">
        <f>IF($AD$2=Alapadat!$P364,Alapadat!$Q364,0)</f>
        <v>0</v>
      </c>
      <c r="AF364" s="14">
        <f>IF($AD$2=Alapadat!$P364,Alapadat!$R364,0)</f>
        <v>0</v>
      </c>
      <c r="AG364" s="14">
        <f t="shared" si="423"/>
        <v>0</v>
      </c>
      <c r="AH364" s="14">
        <f t="shared" si="424"/>
        <v>0</v>
      </c>
      <c r="AI364" s="14">
        <f t="shared" si="425"/>
        <v>0</v>
      </c>
      <c r="AJ364" s="14">
        <f t="shared" si="426"/>
        <v>0</v>
      </c>
      <c r="AK364" s="14">
        <f t="shared" si="427"/>
        <v>0</v>
      </c>
      <c r="AL364" s="14">
        <f t="shared" si="428"/>
        <v>0</v>
      </c>
      <c r="AN364" s="56">
        <f t="shared" si="429"/>
        <v>0</v>
      </c>
      <c r="AO364" s="14">
        <f>Szilv($AD$2,Eredmény!$H$3,AE364)</f>
        <v>0</v>
      </c>
      <c r="AP364" s="14">
        <f t="shared" si="430"/>
        <v>0</v>
      </c>
      <c r="AQ364" s="14">
        <f t="shared" si="431"/>
        <v>0</v>
      </c>
      <c r="AS364" s="14">
        <f>IF($AR$2=Alapadat!$P364,Alapadat!$Q364,0)</f>
        <v>0</v>
      </c>
      <c r="AT364" s="14">
        <f>IF($AR$2=Alapadat!$P364,Alapadat!$R364,0)</f>
        <v>0</v>
      </c>
      <c r="AU364" s="14">
        <f t="shared" si="432"/>
        <v>0</v>
      </c>
      <c r="AV364" s="14">
        <f t="shared" si="433"/>
        <v>0</v>
      </c>
      <c r="AW364" s="14">
        <f t="shared" si="434"/>
        <v>0</v>
      </c>
      <c r="AX364" s="14">
        <f t="shared" si="435"/>
        <v>0</v>
      </c>
      <c r="AY364" s="14">
        <f t="shared" si="436"/>
        <v>0</v>
      </c>
      <c r="AZ364" s="14">
        <f t="shared" si="437"/>
        <v>0</v>
      </c>
      <c r="BB364" s="56">
        <f t="shared" si="438"/>
        <v>0</v>
      </c>
      <c r="BC364" s="14">
        <f>Szilv($AR$2,Eredmény!$H$3,AS364)</f>
        <v>0</v>
      </c>
      <c r="BD364" s="14">
        <f t="shared" si="439"/>
        <v>0</v>
      </c>
      <c r="BE364" s="14">
        <f t="shared" si="440"/>
        <v>0</v>
      </c>
      <c r="BG364" s="14">
        <f>IF($BF$2=Alapadat!$P364,Alapadat!$Q364,0)</f>
        <v>0</v>
      </c>
      <c r="BH364" s="14">
        <f>IF($BF$2=Alapadat!$P364,Alapadat!$R364,0)</f>
        <v>0</v>
      </c>
      <c r="BI364" s="14">
        <f t="shared" si="441"/>
        <v>0</v>
      </c>
      <c r="BJ364" s="14">
        <f t="shared" si="442"/>
        <v>0</v>
      </c>
      <c r="BK364" s="14">
        <f t="shared" si="443"/>
        <v>0</v>
      </c>
      <c r="BL364" s="14">
        <f t="shared" si="444"/>
        <v>0</v>
      </c>
      <c r="BM364" s="14">
        <f t="shared" si="445"/>
        <v>0</v>
      </c>
      <c r="BN364" s="14">
        <f t="shared" si="446"/>
        <v>0</v>
      </c>
      <c r="BP364" s="56">
        <f t="shared" si="447"/>
        <v>0</v>
      </c>
      <c r="BQ364" s="14">
        <f>Szilv($BF$2,Eredmény!$H$3,BG364)</f>
        <v>0</v>
      </c>
      <c r="BR364" s="14">
        <f t="shared" si="448"/>
        <v>0</v>
      </c>
      <c r="BS364" s="14">
        <f t="shared" si="449"/>
        <v>0</v>
      </c>
      <c r="BV364" s="14">
        <f>IF($BU$2=Alapadat!$P364,Alapadat!$Q364,0)</f>
        <v>0</v>
      </c>
      <c r="BW364" s="14">
        <f>IF($BU$2=Alapadat!$P364,Alapadat!$R364,0)</f>
        <v>0</v>
      </c>
      <c r="BX364" s="14">
        <f t="shared" si="450"/>
        <v>0</v>
      </c>
      <c r="BY364" s="14">
        <f t="shared" si="451"/>
        <v>0</v>
      </c>
      <c r="BZ364" s="14">
        <f t="shared" si="452"/>
        <v>0</v>
      </c>
      <c r="CA364" s="14">
        <f t="shared" si="453"/>
        <v>0</v>
      </c>
      <c r="CB364" s="14">
        <f t="shared" si="454"/>
        <v>0</v>
      </c>
      <c r="CC364" s="14">
        <f t="shared" si="455"/>
        <v>0</v>
      </c>
      <c r="CE364" s="56">
        <f t="shared" si="456"/>
        <v>0</v>
      </c>
      <c r="CF364" s="14">
        <f>Szilv($BU$2,Eredmény!$H$3,BV364)</f>
        <v>0</v>
      </c>
      <c r="CG364" s="14">
        <f t="shared" si="457"/>
        <v>0</v>
      </c>
      <c r="CH364" s="14">
        <f t="shared" si="458"/>
        <v>0</v>
      </c>
      <c r="CK364" s="14">
        <f>IF($CJ$2=Alapadat!$P364,Alapadat!$Q364,0)</f>
        <v>0</v>
      </c>
      <c r="CL364" s="14">
        <f>IF($CJ$2=Alapadat!$P364,Alapadat!$R364,0)</f>
        <v>0</v>
      </c>
      <c r="CM364" s="14">
        <f t="shared" si="459"/>
        <v>0</v>
      </c>
      <c r="CN364" s="14">
        <f t="shared" si="460"/>
        <v>0</v>
      </c>
      <c r="CO364" s="14">
        <f t="shared" si="461"/>
        <v>0</v>
      </c>
      <c r="CP364" s="14">
        <f t="shared" si="462"/>
        <v>0</v>
      </c>
      <c r="CQ364" s="14">
        <f t="shared" si="463"/>
        <v>0</v>
      </c>
      <c r="CR364" s="14">
        <f t="shared" si="464"/>
        <v>0</v>
      </c>
      <c r="CT364" s="56">
        <f t="shared" si="465"/>
        <v>0</v>
      </c>
      <c r="CU364" s="14">
        <f>Szilv($CJ$2,Eredmény!$H$3,CK364)</f>
        <v>0</v>
      </c>
      <c r="CV364" s="14">
        <f t="shared" si="466"/>
        <v>0</v>
      </c>
      <c r="CW364" s="14">
        <f t="shared" si="467"/>
        <v>0</v>
      </c>
      <c r="CZ364" s="14">
        <f>IF($CY$2=Alapadat!$P364,Alapadat!$Q364,0)</f>
        <v>0</v>
      </c>
      <c r="DA364" s="14">
        <f>IF($CY$2=Alapadat!$P364,Alapadat!$R364,0)</f>
        <v>0</v>
      </c>
      <c r="DB364" s="14">
        <f t="shared" si="468"/>
        <v>0</v>
      </c>
      <c r="DC364" s="14">
        <f t="shared" si="469"/>
        <v>0</v>
      </c>
      <c r="DD364" s="14">
        <f t="shared" si="470"/>
        <v>0</v>
      </c>
      <c r="DE364" s="14">
        <f t="shared" si="471"/>
        <v>0</v>
      </c>
      <c r="DF364" s="14">
        <f t="shared" si="472"/>
        <v>0</v>
      </c>
      <c r="DG364" s="14">
        <f t="shared" si="473"/>
        <v>0</v>
      </c>
      <c r="DI364" s="56">
        <f t="shared" si="474"/>
        <v>0</v>
      </c>
      <c r="DJ364" s="14">
        <f>Szilv($CY$2,Eredmény!$H$3,CZ364)</f>
        <v>0</v>
      </c>
      <c r="DK364" s="14">
        <f t="shared" si="475"/>
        <v>0</v>
      </c>
      <c r="DL364" s="14">
        <f t="shared" si="476"/>
        <v>0</v>
      </c>
      <c r="DO364" s="14">
        <f>IF($DN$2=Alapadat!$P364,Alapadat!$Q364,0)</f>
        <v>0</v>
      </c>
      <c r="DP364" s="14">
        <f>IF($DN$2=Alapadat!$P364,Alapadat!$R364,0)</f>
        <v>0</v>
      </c>
      <c r="DQ364" s="14">
        <f t="shared" si="477"/>
        <v>0</v>
      </c>
      <c r="DR364" s="14">
        <f t="shared" si="478"/>
        <v>0</v>
      </c>
      <c r="DS364" s="14">
        <f t="shared" si="479"/>
        <v>0</v>
      </c>
      <c r="DT364" s="14">
        <f t="shared" si="480"/>
        <v>0</v>
      </c>
      <c r="DU364" s="14">
        <f t="shared" si="481"/>
        <v>0</v>
      </c>
      <c r="DV364" s="14">
        <f t="shared" si="482"/>
        <v>0</v>
      </c>
      <c r="DX364" s="56">
        <f t="shared" si="483"/>
        <v>0</v>
      </c>
      <c r="DY364" s="14">
        <f>Szilv($DN$2,Eredmény!$H$3,DO364)</f>
        <v>0</v>
      </c>
      <c r="DZ364" s="14">
        <f t="shared" si="484"/>
        <v>0</v>
      </c>
      <c r="EA364" s="14">
        <f t="shared" si="485"/>
        <v>0</v>
      </c>
    </row>
    <row r="365" spans="2:131">
      <c r="B365" s="14">
        <f>IF($A$2=Alapadat!$P365,Alapadat!$Q365,0)</f>
        <v>0</v>
      </c>
      <c r="C365" s="14">
        <f>IF($A$2=Alapadat!$P365,Alapadat!$R365,0)</f>
        <v>0</v>
      </c>
      <c r="D365" s="14">
        <f t="shared" si="406"/>
        <v>0</v>
      </c>
      <c r="E365" s="14">
        <f t="shared" si="407"/>
        <v>0</v>
      </c>
      <c r="F365" s="14">
        <f t="shared" si="408"/>
        <v>0</v>
      </c>
      <c r="G365" s="14">
        <f t="shared" si="409"/>
        <v>0</v>
      </c>
      <c r="H365" s="14">
        <f t="shared" si="410"/>
        <v>0</v>
      </c>
      <c r="I365" s="14">
        <f t="shared" si="411"/>
        <v>0</v>
      </c>
      <c r="L365" s="56">
        <f t="shared" si="412"/>
        <v>0</v>
      </c>
      <c r="M365" s="14">
        <f>Szilv($A$2,Eredmény!$H$3,B365)</f>
        <v>0</v>
      </c>
      <c r="N365" s="14">
        <f t="shared" si="413"/>
        <v>0</v>
      </c>
      <c r="O365" s="14">
        <f t="shared" si="414"/>
        <v>0</v>
      </c>
      <c r="Q365" s="14">
        <f>IF($P$2=Alapadat!$P365,Alapadat!$Q365,0)</f>
        <v>0</v>
      </c>
      <c r="R365" s="14">
        <f>IF($P$2=Alapadat!$P365,Alapadat!$R365,0)</f>
        <v>0</v>
      </c>
      <c r="S365" s="14">
        <f t="shared" si="415"/>
        <v>0</v>
      </c>
      <c r="T365" s="14">
        <f t="shared" si="416"/>
        <v>0</v>
      </c>
      <c r="U365" s="14">
        <f t="shared" si="417"/>
        <v>0</v>
      </c>
      <c r="V365" s="14">
        <f t="shared" si="418"/>
        <v>0</v>
      </c>
      <c r="W365" s="14">
        <f t="shared" si="419"/>
        <v>0</v>
      </c>
      <c r="X365" s="14">
        <f t="shared" si="420"/>
        <v>0</v>
      </c>
      <c r="Z365" s="56">
        <f t="shared" si="486"/>
        <v>0</v>
      </c>
      <c r="AA365" s="14">
        <f>Szilv($P$2,Eredmény!$H$3,Q365)</f>
        <v>0</v>
      </c>
      <c r="AB365" s="14">
        <f t="shared" si="421"/>
        <v>0</v>
      </c>
      <c r="AC365" s="14">
        <f t="shared" si="422"/>
        <v>0</v>
      </c>
      <c r="AE365" s="14">
        <f>IF($AD$2=Alapadat!$P365,Alapadat!$Q365,0)</f>
        <v>0</v>
      </c>
      <c r="AF365" s="14">
        <f>IF($AD$2=Alapadat!$P365,Alapadat!$R365,0)</f>
        <v>0</v>
      </c>
      <c r="AG365" s="14">
        <f t="shared" si="423"/>
        <v>0</v>
      </c>
      <c r="AH365" s="14">
        <f t="shared" si="424"/>
        <v>0</v>
      </c>
      <c r="AI365" s="14">
        <f t="shared" si="425"/>
        <v>0</v>
      </c>
      <c r="AJ365" s="14">
        <f t="shared" si="426"/>
        <v>0</v>
      </c>
      <c r="AK365" s="14">
        <f t="shared" si="427"/>
        <v>0</v>
      </c>
      <c r="AL365" s="14">
        <f t="shared" si="428"/>
        <v>0</v>
      </c>
      <c r="AN365" s="56">
        <f t="shared" si="429"/>
        <v>0</v>
      </c>
      <c r="AO365" s="14">
        <f>Szilv($AD$2,Eredmény!$H$3,AE365)</f>
        <v>0</v>
      </c>
      <c r="AP365" s="14">
        <f t="shared" si="430"/>
        <v>0</v>
      </c>
      <c r="AQ365" s="14">
        <f t="shared" si="431"/>
        <v>0</v>
      </c>
      <c r="AS365" s="14">
        <f>IF($AR$2=Alapadat!$P365,Alapadat!$Q365,0)</f>
        <v>0</v>
      </c>
      <c r="AT365" s="14">
        <f>IF($AR$2=Alapadat!$P365,Alapadat!$R365,0)</f>
        <v>0</v>
      </c>
      <c r="AU365" s="14">
        <f t="shared" si="432"/>
        <v>0</v>
      </c>
      <c r="AV365" s="14">
        <f t="shared" si="433"/>
        <v>0</v>
      </c>
      <c r="AW365" s="14">
        <f t="shared" si="434"/>
        <v>0</v>
      </c>
      <c r="AX365" s="14">
        <f t="shared" si="435"/>
        <v>0</v>
      </c>
      <c r="AY365" s="14">
        <f t="shared" si="436"/>
        <v>0</v>
      </c>
      <c r="AZ365" s="14">
        <f t="shared" si="437"/>
        <v>0</v>
      </c>
      <c r="BB365" s="56">
        <f t="shared" si="438"/>
        <v>0</v>
      </c>
      <c r="BC365" s="14">
        <f>Szilv($AR$2,Eredmény!$H$3,AS365)</f>
        <v>0</v>
      </c>
      <c r="BD365" s="14">
        <f t="shared" si="439"/>
        <v>0</v>
      </c>
      <c r="BE365" s="14">
        <f t="shared" si="440"/>
        <v>0</v>
      </c>
      <c r="BG365" s="14">
        <f>IF($BF$2=Alapadat!$P365,Alapadat!$Q365,0)</f>
        <v>0</v>
      </c>
      <c r="BH365" s="14">
        <f>IF($BF$2=Alapadat!$P365,Alapadat!$R365,0)</f>
        <v>0</v>
      </c>
      <c r="BI365" s="14">
        <f t="shared" si="441"/>
        <v>0</v>
      </c>
      <c r="BJ365" s="14">
        <f t="shared" si="442"/>
        <v>0</v>
      </c>
      <c r="BK365" s="14">
        <f t="shared" si="443"/>
        <v>0</v>
      </c>
      <c r="BL365" s="14">
        <f t="shared" si="444"/>
        <v>0</v>
      </c>
      <c r="BM365" s="14">
        <f t="shared" si="445"/>
        <v>0</v>
      </c>
      <c r="BN365" s="14">
        <f t="shared" si="446"/>
        <v>0</v>
      </c>
      <c r="BP365" s="56">
        <f t="shared" si="447"/>
        <v>0</v>
      </c>
      <c r="BQ365" s="14">
        <f>Szilv($BF$2,Eredmény!$H$3,BG365)</f>
        <v>0</v>
      </c>
      <c r="BR365" s="14">
        <f t="shared" si="448"/>
        <v>0</v>
      </c>
      <c r="BS365" s="14">
        <f t="shared" si="449"/>
        <v>0</v>
      </c>
      <c r="BV365" s="14">
        <f>IF($BU$2=Alapadat!$P365,Alapadat!$Q365,0)</f>
        <v>0</v>
      </c>
      <c r="BW365" s="14">
        <f>IF($BU$2=Alapadat!$P365,Alapadat!$R365,0)</f>
        <v>0</v>
      </c>
      <c r="BX365" s="14">
        <f t="shared" si="450"/>
        <v>0</v>
      </c>
      <c r="BY365" s="14">
        <f t="shared" si="451"/>
        <v>0</v>
      </c>
      <c r="BZ365" s="14">
        <f t="shared" si="452"/>
        <v>0</v>
      </c>
      <c r="CA365" s="14">
        <f t="shared" si="453"/>
        <v>0</v>
      </c>
      <c r="CB365" s="14">
        <f t="shared" si="454"/>
        <v>0</v>
      </c>
      <c r="CC365" s="14">
        <f t="shared" si="455"/>
        <v>0</v>
      </c>
      <c r="CE365" s="56">
        <f t="shared" si="456"/>
        <v>0</v>
      </c>
      <c r="CF365" s="14">
        <f>Szilv($BU$2,Eredmény!$H$3,BV365)</f>
        <v>0</v>
      </c>
      <c r="CG365" s="14">
        <f t="shared" si="457"/>
        <v>0</v>
      </c>
      <c r="CH365" s="14">
        <f t="shared" si="458"/>
        <v>0</v>
      </c>
      <c r="CK365" s="14">
        <f>IF($CJ$2=Alapadat!$P365,Alapadat!$Q365,0)</f>
        <v>0</v>
      </c>
      <c r="CL365" s="14">
        <f>IF($CJ$2=Alapadat!$P365,Alapadat!$R365,0)</f>
        <v>0</v>
      </c>
      <c r="CM365" s="14">
        <f t="shared" si="459"/>
        <v>0</v>
      </c>
      <c r="CN365" s="14">
        <f t="shared" si="460"/>
        <v>0</v>
      </c>
      <c r="CO365" s="14">
        <f t="shared" si="461"/>
        <v>0</v>
      </c>
      <c r="CP365" s="14">
        <f t="shared" si="462"/>
        <v>0</v>
      </c>
      <c r="CQ365" s="14">
        <f t="shared" si="463"/>
        <v>0</v>
      </c>
      <c r="CR365" s="14">
        <f t="shared" si="464"/>
        <v>0</v>
      </c>
      <c r="CT365" s="56">
        <f t="shared" si="465"/>
        <v>0</v>
      </c>
      <c r="CU365" s="14">
        <f>Szilv($CJ$2,Eredmény!$H$3,CK365)</f>
        <v>0</v>
      </c>
      <c r="CV365" s="14">
        <f t="shared" si="466"/>
        <v>0</v>
      </c>
      <c r="CW365" s="14">
        <f t="shared" si="467"/>
        <v>0</v>
      </c>
      <c r="CZ365" s="14">
        <f>IF($CY$2=Alapadat!$P365,Alapadat!$Q365,0)</f>
        <v>0</v>
      </c>
      <c r="DA365" s="14">
        <f>IF($CY$2=Alapadat!$P365,Alapadat!$R365,0)</f>
        <v>0</v>
      </c>
      <c r="DB365" s="14">
        <f t="shared" si="468"/>
        <v>0</v>
      </c>
      <c r="DC365" s="14">
        <f t="shared" si="469"/>
        <v>0</v>
      </c>
      <c r="DD365" s="14">
        <f t="shared" si="470"/>
        <v>0</v>
      </c>
      <c r="DE365" s="14">
        <f t="shared" si="471"/>
        <v>0</v>
      </c>
      <c r="DF365" s="14">
        <f t="shared" si="472"/>
        <v>0</v>
      </c>
      <c r="DG365" s="14">
        <f t="shared" si="473"/>
        <v>0</v>
      </c>
      <c r="DI365" s="56">
        <f t="shared" si="474"/>
        <v>0</v>
      </c>
      <c r="DJ365" s="14">
        <f>Szilv($CY$2,Eredmény!$H$3,CZ365)</f>
        <v>0</v>
      </c>
      <c r="DK365" s="14">
        <f t="shared" si="475"/>
        <v>0</v>
      </c>
      <c r="DL365" s="14">
        <f t="shared" si="476"/>
        <v>0</v>
      </c>
      <c r="DO365" s="14">
        <f>IF($DN$2=Alapadat!$P365,Alapadat!$Q365,0)</f>
        <v>0</v>
      </c>
      <c r="DP365" s="14">
        <f>IF($DN$2=Alapadat!$P365,Alapadat!$R365,0)</f>
        <v>0</v>
      </c>
      <c r="DQ365" s="14">
        <f t="shared" si="477"/>
        <v>0</v>
      </c>
      <c r="DR365" s="14">
        <f t="shared" si="478"/>
        <v>0</v>
      </c>
      <c r="DS365" s="14">
        <f t="shared" si="479"/>
        <v>0</v>
      </c>
      <c r="DT365" s="14">
        <f t="shared" si="480"/>
        <v>0</v>
      </c>
      <c r="DU365" s="14">
        <f t="shared" si="481"/>
        <v>0</v>
      </c>
      <c r="DV365" s="14">
        <f t="shared" si="482"/>
        <v>0</v>
      </c>
      <c r="DX365" s="56">
        <f t="shared" si="483"/>
        <v>0</v>
      </c>
      <c r="DY365" s="14">
        <f>Szilv($DN$2,Eredmény!$H$3,DO365)</f>
        <v>0</v>
      </c>
      <c r="DZ365" s="14">
        <f t="shared" si="484"/>
        <v>0</v>
      </c>
      <c r="EA365" s="14">
        <f t="shared" si="485"/>
        <v>0</v>
      </c>
    </row>
    <row r="366" spans="2:131">
      <c r="B366" s="14">
        <f>IF($A$2=Alapadat!$P366,Alapadat!$Q366,0)</f>
        <v>0</v>
      </c>
      <c r="C366" s="14">
        <f>IF($A$2=Alapadat!$P366,Alapadat!$R366,0)</f>
        <v>0</v>
      </c>
      <c r="D366" s="14">
        <f t="shared" si="406"/>
        <v>0</v>
      </c>
      <c r="E366" s="14">
        <f t="shared" si="407"/>
        <v>0</v>
      </c>
      <c r="F366" s="14">
        <f t="shared" si="408"/>
        <v>0</v>
      </c>
      <c r="G366" s="14">
        <f t="shared" si="409"/>
        <v>0</v>
      </c>
      <c r="H366" s="14">
        <f t="shared" si="410"/>
        <v>0</v>
      </c>
      <c r="I366" s="14">
        <f t="shared" si="411"/>
        <v>0</v>
      </c>
      <c r="L366" s="56">
        <f t="shared" si="412"/>
        <v>0</v>
      </c>
      <c r="M366" s="14">
        <f>Szilv($A$2,Eredmény!$H$3,B366)</f>
        <v>0</v>
      </c>
      <c r="N366" s="14">
        <f t="shared" si="413"/>
        <v>0</v>
      </c>
      <c r="O366" s="14">
        <f t="shared" si="414"/>
        <v>0</v>
      </c>
      <c r="Q366" s="14">
        <f>IF($P$2=Alapadat!$P366,Alapadat!$Q366,0)</f>
        <v>0</v>
      </c>
      <c r="R366" s="14">
        <f>IF($P$2=Alapadat!$P366,Alapadat!$R366,0)</f>
        <v>0</v>
      </c>
      <c r="S366" s="14">
        <f t="shared" si="415"/>
        <v>0</v>
      </c>
      <c r="T366" s="14">
        <f t="shared" si="416"/>
        <v>0</v>
      </c>
      <c r="U366" s="14">
        <f t="shared" si="417"/>
        <v>0</v>
      </c>
      <c r="V366" s="14">
        <f t="shared" si="418"/>
        <v>0</v>
      </c>
      <c r="W366" s="14">
        <f t="shared" si="419"/>
        <v>0</v>
      </c>
      <c r="X366" s="14">
        <f t="shared" si="420"/>
        <v>0</v>
      </c>
      <c r="Z366" s="56">
        <f t="shared" si="486"/>
        <v>0</v>
      </c>
      <c r="AA366" s="14">
        <f>Szilv($P$2,Eredmény!$H$3,Q366)</f>
        <v>0</v>
      </c>
      <c r="AB366" s="14">
        <f t="shared" si="421"/>
        <v>0</v>
      </c>
      <c r="AC366" s="14">
        <f t="shared" si="422"/>
        <v>0</v>
      </c>
      <c r="AE366" s="14">
        <f>IF($AD$2=Alapadat!$P366,Alapadat!$Q366,0)</f>
        <v>0</v>
      </c>
      <c r="AF366" s="14">
        <f>IF($AD$2=Alapadat!$P366,Alapadat!$R366,0)</f>
        <v>0</v>
      </c>
      <c r="AG366" s="14">
        <f t="shared" si="423"/>
        <v>0</v>
      </c>
      <c r="AH366" s="14">
        <f t="shared" si="424"/>
        <v>0</v>
      </c>
      <c r="AI366" s="14">
        <f t="shared" si="425"/>
        <v>0</v>
      </c>
      <c r="AJ366" s="14">
        <f t="shared" si="426"/>
        <v>0</v>
      </c>
      <c r="AK366" s="14">
        <f t="shared" si="427"/>
        <v>0</v>
      </c>
      <c r="AL366" s="14">
        <f t="shared" si="428"/>
        <v>0</v>
      </c>
      <c r="AN366" s="56">
        <f t="shared" si="429"/>
        <v>0</v>
      </c>
      <c r="AO366" s="14">
        <f>Szilv($AD$2,Eredmény!$H$3,AE366)</f>
        <v>0</v>
      </c>
      <c r="AP366" s="14">
        <f t="shared" si="430"/>
        <v>0</v>
      </c>
      <c r="AQ366" s="14">
        <f t="shared" si="431"/>
        <v>0</v>
      </c>
      <c r="AS366" s="14">
        <f>IF($AR$2=Alapadat!$P366,Alapadat!$Q366,0)</f>
        <v>0</v>
      </c>
      <c r="AT366" s="14">
        <f>IF($AR$2=Alapadat!$P366,Alapadat!$R366,0)</f>
        <v>0</v>
      </c>
      <c r="AU366" s="14">
        <f t="shared" si="432"/>
        <v>0</v>
      </c>
      <c r="AV366" s="14">
        <f t="shared" si="433"/>
        <v>0</v>
      </c>
      <c r="AW366" s="14">
        <f t="shared" si="434"/>
        <v>0</v>
      </c>
      <c r="AX366" s="14">
        <f t="shared" si="435"/>
        <v>0</v>
      </c>
      <c r="AY366" s="14">
        <f t="shared" si="436"/>
        <v>0</v>
      </c>
      <c r="AZ366" s="14">
        <f t="shared" si="437"/>
        <v>0</v>
      </c>
      <c r="BB366" s="56">
        <f t="shared" si="438"/>
        <v>0</v>
      </c>
      <c r="BC366" s="14">
        <f>Szilv($AR$2,Eredmény!$H$3,AS366)</f>
        <v>0</v>
      </c>
      <c r="BD366" s="14">
        <f t="shared" si="439"/>
        <v>0</v>
      </c>
      <c r="BE366" s="14">
        <f t="shared" si="440"/>
        <v>0</v>
      </c>
      <c r="BG366" s="14">
        <f>IF($BF$2=Alapadat!$P366,Alapadat!$Q366,0)</f>
        <v>0</v>
      </c>
      <c r="BH366" s="14">
        <f>IF($BF$2=Alapadat!$P366,Alapadat!$R366,0)</f>
        <v>0</v>
      </c>
      <c r="BI366" s="14">
        <f t="shared" si="441"/>
        <v>0</v>
      </c>
      <c r="BJ366" s="14">
        <f t="shared" si="442"/>
        <v>0</v>
      </c>
      <c r="BK366" s="14">
        <f t="shared" si="443"/>
        <v>0</v>
      </c>
      <c r="BL366" s="14">
        <f t="shared" si="444"/>
        <v>0</v>
      </c>
      <c r="BM366" s="14">
        <f t="shared" si="445"/>
        <v>0</v>
      </c>
      <c r="BN366" s="14">
        <f t="shared" si="446"/>
        <v>0</v>
      </c>
      <c r="BP366" s="56">
        <f t="shared" si="447"/>
        <v>0</v>
      </c>
      <c r="BQ366" s="14">
        <f>Szilv($BF$2,Eredmény!$H$3,BG366)</f>
        <v>0</v>
      </c>
      <c r="BR366" s="14">
        <f t="shared" si="448"/>
        <v>0</v>
      </c>
      <c r="BS366" s="14">
        <f t="shared" si="449"/>
        <v>0</v>
      </c>
      <c r="BV366" s="14">
        <f>IF($BU$2=Alapadat!$P366,Alapadat!$Q366,0)</f>
        <v>0</v>
      </c>
      <c r="BW366" s="14">
        <f>IF($BU$2=Alapadat!$P366,Alapadat!$R366,0)</f>
        <v>0</v>
      </c>
      <c r="BX366" s="14">
        <f t="shared" si="450"/>
        <v>0</v>
      </c>
      <c r="BY366" s="14">
        <f t="shared" si="451"/>
        <v>0</v>
      </c>
      <c r="BZ366" s="14">
        <f t="shared" si="452"/>
        <v>0</v>
      </c>
      <c r="CA366" s="14">
        <f t="shared" si="453"/>
        <v>0</v>
      </c>
      <c r="CB366" s="14">
        <f t="shared" si="454"/>
        <v>0</v>
      </c>
      <c r="CC366" s="14">
        <f t="shared" si="455"/>
        <v>0</v>
      </c>
      <c r="CE366" s="56">
        <f t="shared" si="456"/>
        <v>0</v>
      </c>
      <c r="CF366" s="14">
        <f>Szilv($BU$2,Eredmény!$H$3,BV366)</f>
        <v>0</v>
      </c>
      <c r="CG366" s="14">
        <f t="shared" si="457"/>
        <v>0</v>
      </c>
      <c r="CH366" s="14">
        <f t="shared" si="458"/>
        <v>0</v>
      </c>
      <c r="CK366" s="14">
        <f>IF($CJ$2=Alapadat!$P366,Alapadat!$Q366,0)</f>
        <v>0</v>
      </c>
      <c r="CL366" s="14">
        <f>IF($CJ$2=Alapadat!$P366,Alapadat!$R366,0)</f>
        <v>0</v>
      </c>
      <c r="CM366" s="14">
        <f t="shared" si="459"/>
        <v>0</v>
      </c>
      <c r="CN366" s="14">
        <f t="shared" si="460"/>
        <v>0</v>
      </c>
      <c r="CO366" s="14">
        <f t="shared" si="461"/>
        <v>0</v>
      </c>
      <c r="CP366" s="14">
        <f t="shared" si="462"/>
        <v>0</v>
      </c>
      <c r="CQ366" s="14">
        <f t="shared" si="463"/>
        <v>0</v>
      </c>
      <c r="CR366" s="14">
        <f t="shared" si="464"/>
        <v>0</v>
      </c>
      <c r="CT366" s="56">
        <f t="shared" si="465"/>
        <v>0</v>
      </c>
      <c r="CU366" s="14">
        <f>Szilv($CJ$2,Eredmény!$H$3,CK366)</f>
        <v>0</v>
      </c>
      <c r="CV366" s="14">
        <f t="shared" si="466"/>
        <v>0</v>
      </c>
      <c r="CW366" s="14">
        <f t="shared" si="467"/>
        <v>0</v>
      </c>
      <c r="CZ366" s="14">
        <f>IF($CY$2=Alapadat!$P366,Alapadat!$Q366,0)</f>
        <v>0</v>
      </c>
      <c r="DA366" s="14">
        <f>IF($CY$2=Alapadat!$P366,Alapadat!$R366,0)</f>
        <v>0</v>
      </c>
      <c r="DB366" s="14">
        <f t="shared" si="468"/>
        <v>0</v>
      </c>
      <c r="DC366" s="14">
        <f t="shared" si="469"/>
        <v>0</v>
      </c>
      <c r="DD366" s="14">
        <f t="shared" si="470"/>
        <v>0</v>
      </c>
      <c r="DE366" s="14">
        <f t="shared" si="471"/>
        <v>0</v>
      </c>
      <c r="DF366" s="14">
        <f t="shared" si="472"/>
        <v>0</v>
      </c>
      <c r="DG366" s="14">
        <f t="shared" si="473"/>
        <v>0</v>
      </c>
      <c r="DI366" s="56">
        <f t="shared" si="474"/>
        <v>0</v>
      </c>
      <c r="DJ366" s="14">
        <f>Szilv($CY$2,Eredmény!$H$3,CZ366)</f>
        <v>0</v>
      </c>
      <c r="DK366" s="14">
        <f t="shared" si="475"/>
        <v>0</v>
      </c>
      <c r="DL366" s="14">
        <f t="shared" si="476"/>
        <v>0</v>
      </c>
      <c r="DO366" s="14">
        <f>IF($DN$2=Alapadat!$P366,Alapadat!$Q366,0)</f>
        <v>0</v>
      </c>
      <c r="DP366" s="14">
        <f>IF($DN$2=Alapadat!$P366,Alapadat!$R366,0)</f>
        <v>0</v>
      </c>
      <c r="DQ366" s="14">
        <f t="shared" si="477"/>
        <v>0</v>
      </c>
      <c r="DR366" s="14">
        <f t="shared" si="478"/>
        <v>0</v>
      </c>
      <c r="DS366" s="14">
        <f t="shared" si="479"/>
        <v>0</v>
      </c>
      <c r="DT366" s="14">
        <f t="shared" si="480"/>
        <v>0</v>
      </c>
      <c r="DU366" s="14">
        <f t="shared" si="481"/>
        <v>0</v>
      </c>
      <c r="DV366" s="14">
        <f t="shared" si="482"/>
        <v>0</v>
      </c>
      <c r="DX366" s="56">
        <f t="shared" si="483"/>
        <v>0</v>
      </c>
      <c r="DY366" s="14">
        <f>Szilv($DN$2,Eredmény!$H$3,DO366)</f>
        <v>0</v>
      </c>
      <c r="DZ366" s="14">
        <f t="shared" si="484"/>
        <v>0</v>
      </c>
      <c r="EA366" s="14">
        <f t="shared" si="485"/>
        <v>0</v>
      </c>
    </row>
    <row r="367" spans="2:131">
      <c r="B367" s="14">
        <f>IF($A$2=Alapadat!$P367,Alapadat!$Q367,0)</f>
        <v>0</v>
      </c>
      <c r="C367" s="14">
        <f>IF($A$2=Alapadat!$P367,Alapadat!$R367,0)</f>
        <v>0</v>
      </c>
      <c r="D367" s="14">
        <f t="shared" si="406"/>
        <v>0</v>
      </c>
      <c r="E367" s="14">
        <f t="shared" si="407"/>
        <v>0</v>
      </c>
      <c r="F367" s="14">
        <f t="shared" si="408"/>
        <v>0</v>
      </c>
      <c r="G367" s="14">
        <f t="shared" si="409"/>
        <v>0</v>
      </c>
      <c r="H367" s="14">
        <f t="shared" si="410"/>
        <v>0</v>
      </c>
      <c r="I367" s="14">
        <f t="shared" si="411"/>
        <v>0</v>
      </c>
      <c r="L367" s="56">
        <f t="shared" si="412"/>
        <v>0</v>
      </c>
      <c r="M367" s="14">
        <f>Szilv($A$2,Eredmény!$H$3,B367)</f>
        <v>0</v>
      </c>
      <c r="N367" s="14">
        <f t="shared" si="413"/>
        <v>0</v>
      </c>
      <c r="O367" s="14">
        <f t="shared" si="414"/>
        <v>0</v>
      </c>
      <c r="Q367" s="14">
        <f>IF($P$2=Alapadat!$P367,Alapadat!$Q367,0)</f>
        <v>0</v>
      </c>
      <c r="R367" s="14">
        <f>IF($P$2=Alapadat!$P367,Alapadat!$R367,0)</f>
        <v>0</v>
      </c>
      <c r="S367" s="14">
        <f t="shared" si="415"/>
        <v>0</v>
      </c>
      <c r="T367" s="14">
        <f t="shared" si="416"/>
        <v>0</v>
      </c>
      <c r="U367" s="14">
        <f t="shared" si="417"/>
        <v>0</v>
      </c>
      <c r="V367" s="14">
        <f t="shared" si="418"/>
        <v>0</v>
      </c>
      <c r="W367" s="14">
        <f t="shared" si="419"/>
        <v>0</v>
      </c>
      <c r="X367" s="14">
        <f t="shared" si="420"/>
        <v>0</v>
      </c>
      <c r="Z367" s="56">
        <f t="shared" si="486"/>
        <v>0</v>
      </c>
      <c r="AA367" s="14">
        <f>Szilv($P$2,Eredmény!$H$3,Q367)</f>
        <v>0</v>
      </c>
      <c r="AB367" s="14">
        <f t="shared" si="421"/>
        <v>0</v>
      </c>
      <c r="AC367" s="14">
        <f t="shared" si="422"/>
        <v>0</v>
      </c>
      <c r="AE367" s="14">
        <f>IF($AD$2=Alapadat!$P367,Alapadat!$Q367,0)</f>
        <v>0</v>
      </c>
      <c r="AF367" s="14">
        <f>IF($AD$2=Alapadat!$P367,Alapadat!$R367,0)</f>
        <v>0</v>
      </c>
      <c r="AG367" s="14">
        <f t="shared" si="423"/>
        <v>0</v>
      </c>
      <c r="AH367" s="14">
        <f t="shared" si="424"/>
        <v>0</v>
      </c>
      <c r="AI367" s="14">
        <f t="shared" si="425"/>
        <v>0</v>
      </c>
      <c r="AJ367" s="14">
        <f t="shared" si="426"/>
        <v>0</v>
      </c>
      <c r="AK367" s="14">
        <f t="shared" si="427"/>
        <v>0</v>
      </c>
      <c r="AL367" s="14">
        <f t="shared" si="428"/>
        <v>0</v>
      </c>
      <c r="AN367" s="56">
        <f t="shared" si="429"/>
        <v>0</v>
      </c>
      <c r="AO367" s="14">
        <f>Szilv($AD$2,Eredmény!$H$3,AE367)</f>
        <v>0</v>
      </c>
      <c r="AP367" s="14">
        <f t="shared" si="430"/>
        <v>0</v>
      </c>
      <c r="AQ367" s="14">
        <f t="shared" si="431"/>
        <v>0</v>
      </c>
      <c r="AS367" s="14">
        <f>IF($AR$2=Alapadat!$P367,Alapadat!$Q367,0)</f>
        <v>0</v>
      </c>
      <c r="AT367" s="14">
        <f>IF($AR$2=Alapadat!$P367,Alapadat!$R367,0)</f>
        <v>0</v>
      </c>
      <c r="AU367" s="14">
        <f t="shared" si="432"/>
        <v>0</v>
      </c>
      <c r="AV367" s="14">
        <f t="shared" si="433"/>
        <v>0</v>
      </c>
      <c r="AW367" s="14">
        <f t="shared" si="434"/>
        <v>0</v>
      </c>
      <c r="AX367" s="14">
        <f t="shared" si="435"/>
        <v>0</v>
      </c>
      <c r="AY367" s="14">
        <f t="shared" si="436"/>
        <v>0</v>
      </c>
      <c r="AZ367" s="14">
        <f t="shared" si="437"/>
        <v>0</v>
      </c>
      <c r="BB367" s="56">
        <f t="shared" si="438"/>
        <v>0</v>
      </c>
      <c r="BC367" s="14">
        <f>Szilv($AR$2,Eredmény!$H$3,AS367)</f>
        <v>0</v>
      </c>
      <c r="BD367" s="14">
        <f t="shared" si="439"/>
        <v>0</v>
      </c>
      <c r="BE367" s="14">
        <f t="shared" si="440"/>
        <v>0</v>
      </c>
      <c r="BG367" s="14">
        <f>IF($BF$2=Alapadat!$P367,Alapadat!$Q367,0)</f>
        <v>0</v>
      </c>
      <c r="BH367" s="14">
        <f>IF($BF$2=Alapadat!$P367,Alapadat!$R367,0)</f>
        <v>0</v>
      </c>
      <c r="BI367" s="14">
        <f t="shared" si="441"/>
        <v>0</v>
      </c>
      <c r="BJ367" s="14">
        <f t="shared" si="442"/>
        <v>0</v>
      </c>
      <c r="BK367" s="14">
        <f t="shared" si="443"/>
        <v>0</v>
      </c>
      <c r="BL367" s="14">
        <f t="shared" si="444"/>
        <v>0</v>
      </c>
      <c r="BM367" s="14">
        <f t="shared" si="445"/>
        <v>0</v>
      </c>
      <c r="BN367" s="14">
        <f t="shared" si="446"/>
        <v>0</v>
      </c>
      <c r="BP367" s="56">
        <f t="shared" si="447"/>
        <v>0</v>
      </c>
      <c r="BQ367" s="14">
        <f>Szilv($BF$2,Eredmény!$H$3,BG367)</f>
        <v>0</v>
      </c>
      <c r="BR367" s="14">
        <f t="shared" si="448"/>
        <v>0</v>
      </c>
      <c r="BS367" s="14">
        <f t="shared" si="449"/>
        <v>0</v>
      </c>
      <c r="BV367" s="14">
        <f>IF($BU$2=Alapadat!$P367,Alapadat!$Q367,0)</f>
        <v>0</v>
      </c>
      <c r="BW367" s="14">
        <f>IF($BU$2=Alapadat!$P367,Alapadat!$R367,0)</f>
        <v>0</v>
      </c>
      <c r="BX367" s="14">
        <f t="shared" si="450"/>
        <v>0</v>
      </c>
      <c r="BY367" s="14">
        <f t="shared" si="451"/>
        <v>0</v>
      </c>
      <c r="BZ367" s="14">
        <f t="shared" si="452"/>
        <v>0</v>
      </c>
      <c r="CA367" s="14">
        <f t="shared" si="453"/>
        <v>0</v>
      </c>
      <c r="CB367" s="14">
        <f t="shared" si="454"/>
        <v>0</v>
      </c>
      <c r="CC367" s="14">
        <f t="shared" si="455"/>
        <v>0</v>
      </c>
      <c r="CE367" s="56">
        <f t="shared" si="456"/>
        <v>0</v>
      </c>
      <c r="CF367" s="14">
        <f>Szilv($BU$2,Eredmény!$H$3,BV367)</f>
        <v>0</v>
      </c>
      <c r="CG367" s="14">
        <f t="shared" si="457"/>
        <v>0</v>
      </c>
      <c r="CH367" s="14">
        <f t="shared" si="458"/>
        <v>0</v>
      </c>
      <c r="CK367" s="14">
        <f>IF($CJ$2=Alapadat!$P367,Alapadat!$Q367,0)</f>
        <v>0</v>
      </c>
      <c r="CL367" s="14">
        <f>IF($CJ$2=Alapadat!$P367,Alapadat!$R367,0)</f>
        <v>0</v>
      </c>
      <c r="CM367" s="14">
        <f t="shared" si="459"/>
        <v>0</v>
      </c>
      <c r="CN367" s="14">
        <f t="shared" si="460"/>
        <v>0</v>
      </c>
      <c r="CO367" s="14">
        <f t="shared" si="461"/>
        <v>0</v>
      </c>
      <c r="CP367" s="14">
        <f t="shared" si="462"/>
        <v>0</v>
      </c>
      <c r="CQ367" s="14">
        <f t="shared" si="463"/>
        <v>0</v>
      </c>
      <c r="CR367" s="14">
        <f t="shared" si="464"/>
        <v>0</v>
      </c>
      <c r="CT367" s="56">
        <f t="shared" si="465"/>
        <v>0</v>
      </c>
      <c r="CU367" s="14">
        <f>Szilv($CJ$2,Eredmény!$H$3,CK367)</f>
        <v>0</v>
      </c>
      <c r="CV367" s="14">
        <f t="shared" si="466"/>
        <v>0</v>
      </c>
      <c r="CW367" s="14">
        <f t="shared" si="467"/>
        <v>0</v>
      </c>
      <c r="CZ367" s="14">
        <f>IF($CY$2=Alapadat!$P367,Alapadat!$Q367,0)</f>
        <v>0</v>
      </c>
      <c r="DA367" s="14">
        <f>IF($CY$2=Alapadat!$P367,Alapadat!$R367,0)</f>
        <v>0</v>
      </c>
      <c r="DB367" s="14">
        <f t="shared" si="468"/>
        <v>0</v>
      </c>
      <c r="DC367" s="14">
        <f t="shared" si="469"/>
        <v>0</v>
      </c>
      <c r="DD367" s="14">
        <f t="shared" si="470"/>
        <v>0</v>
      </c>
      <c r="DE367" s="14">
        <f t="shared" si="471"/>
        <v>0</v>
      </c>
      <c r="DF367" s="14">
        <f t="shared" si="472"/>
        <v>0</v>
      </c>
      <c r="DG367" s="14">
        <f t="shared" si="473"/>
        <v>0</v>
      </c>
      <c r="DI367" s="56">
        <f t="shared" si="474"/>
        <v>0</v>
      </c>
      <c r="DJ367" s="14">
        <f>Szilv($CY$2,Eredmény!$H$3,CZ367)</f>
        <v>0</v>
      </c>
      <c r="DK367" s="14">
        <f t="shared" si="475"/>
        <v>0</v>
      </c>
      <c r="DL367" s="14">
        <f t="shared" si="476"/>
        <v>0</v>
      </c>
      <c r="DO367" s="14">
        <f>IF($DN$2=Alapadat!$P367,Alapadat!$Q367,0)</f>
        <v>0</v>
      </c>
      <c r="DP367" s="14">
        <f>IF($DN$2=Alapadat!$P367,Alapadat!$R367,0)</f>
        <v>0</v>
      </c>
      <c r="DQ367" s="14">
        <f t="shared" si="477"/>
        <v>0</v>
      </c>
      <c r="DR367" s="14">
        <f t="shared" si="478"/>
        <v>0</v>
      </c>
      <c r="DS367" s="14">
        <f t="shared" si="479"/>
        <v>0</v>
      </c>
      <c r="DT367" s="14">
        <f t="shared" si="480"/>
        <v>0</v>
      </c>
      <c r="DU367" s="14">
        <f t="shared" si="481"/>
        <v>0</v>
      </c>
      <c r="DV367" s="14">
        <f t="shared" si="482"/>
        <v>0</v>
      </c>
      <c r="DX367" s="56">
        <f t="shared" si="483"/>
        <v>0</v>
      </c>
      <c r="DY367" s="14">
        <f>Szilv($DN$2,Eredmény!$H$3,DO367)</f>
        <v>0</v>
      </c>
      <c r="DZ367" s="14">
        <f t="shared" si="484"/>
        <v>0</v>
      </c>
      <c r="EA367" s="14">
        <f t="shared" si="485"/>
        <v>0</v>
      </c>
    </row>
    <row r="368" spans="2:131">
      <c r="B368" s="14">
        <f>IF($A$2=Alapadat!$P368,Alapadat!$Q368,0)</f>
        <v>0</v>
      </c>
      <c r="C368" s="14">
        <f>IF($A$2=Alapadat!$P368,Alapadat!$R368,0)</f>
        <v>0</v>
      </c>
      <c r="D368" s="14">
        <f t="shared" si="406"/>
        <v>0</v>
      </c>
      <c r="E368" s="14">
        <f t="shared" si="407"/>
        <v>0</v>
      </c>
      <c r="F368" s="14">
        <f t="shared" si="408"/>
        <v>0</v>
      </c>
      <c r="G368" s="14">
        <f t="shared" si="409"/>
        <v>0</v>
      </c>
      <c r="H368" s="14">
        <f t="shared" si="410"/>
        <v>0</v>
      </c>
      <c r="I368" s="14">
        <f t="shared" si="411"/>
        <v>0</v>
      </c>
      <c r="L368" s="56">
        <f t="shared" si="412"/>
        <v>0</v>
      </c>
      <c r="M368" s="14">
        <f>Szilv($A$2,Eredmény!$H$3,B368)</f>
        <v>0</v>
      </c>
      <c r="N368" s="14">
        <f t="shared" si="413"/>
        <v>0</v>
      </c>
      <c r="O368" s="14">
        <f t="shared" si="414"/>
        <v>0</v>
      </c>
      <c r="Q368" s="14">
        <f>IF($P$2=Alapadat!$P368,Alapadat!$Q368,0)</f>
        <v>0</v>
      </c>
      <c r="R368" s="14">
        <f>IF($P$2=Alapadat!$P368,Alapadat!$R368,0)</f>
        <v>0</v>
      </c>
      <c r="S368" s="14">
        <f t="shared" si="415"/>
        <v>0</v>
      </c>
      <c r="T368" s="14">
        <f t="shared" si="416"/>
        <v>0</v>
      </c>
      <c r="U368" s="14">
        <f t="shared" si="417"/>
        <v>0</v>
      </c>
      <c r="V368" s="14">
        <f t="shared" si="418"/>
        <v>0</v>
      </c>
      <c r="W368" s="14">
        <f t="shared" si="419"/>
        <v>0</v>
      </c>
      <c r="X368" s="14">
        <f t="shared" si="420"/>
        <v>0</v>
      </c>
      <c r="Z368" s="56">
        <f t="shared" si="486"/>
        <v>0</v>
      </c>
      <c r="AA368" s="14">
        <f>Szilv($P$2,Eredmény!$H$3,Q368)</f>
        <v>0</v>
      </c>
      <c r="AB368" s="14">
        <f t="shared" si="421"/>
        <v>0</v>
      </c>
      <c r="AC368" s="14">
        <f t="shared" si="422"/>
        <v>0</v>
      </c>
      <c r="AE368" s="14">
        <f>IF($AD$2=Alapadat!$P368,Alapadat!$Q368,0)</f>
        <v>0</v>
      </c>
      <c r="AF368" s="14">
        <f>IF($AD$2=Alapadat!$P368,Alapadat!$R368,0)</f>
        <v>0</v>
      </c>
      <c r="AG368" s="14">
        <f t="shared" si="423"/>
        <v>0</v>
      </c>
      <c r="AH368" s="14">
        <f t="shared" si="424"/>
        <v>0</v>
      </c>
      <c r="AI368" s="14">
        <f t="shared" si="425"/>
        <v>0</v>
      </c>
      <c r="AJ368" s="14">
        <f t="shared" si="426"/>
        <v>0</v>
      </c>
      <c r="AK368" s="14">
        <f t="shared" si="427"/>
        <v>0</v>
      </c>
      <c r="AL368" s="14">
        <f t="shared" si="428"/>
        <v>0</v>
      </c>
      <c r="AN368" s="56">
        <f t="shared" si="429"/>
        <v>0</v>
      </c>
      <c r="AO368" s="14">
        <f>Szilv($AD$2,Eredmény!$H$3,AE368)</f>
        <v>0</v>
      </c>
      <c r="AP368" s="14">
        <f t="shared" si="430"/>
        <v>0</v>
      </c>
      <c r="AQ368" s="14">
        <f t="shared" si="431"/>
        <v>0</v>
      </c>
      <c r="AS368" s="14">
        <f>IF($AR$2=Alapadat!$P368,Alapadat!$Q368,0)</f>
        <v>0</v>
      </c>
      <c r="AT368" s="14">
        <f>IF($AR$2=Alapadat!$P368,Alapadat!$R368,0)</f>
        <v>0</v>
      </c>
      <c r="AU368" s="14">
        <f t="shared" si="432"/>
        <v>0</v>
      </c>
      <c r="AV368" s="14">
        <f t="shared" si="433"/>
        <v>0</v>
      </c>
      <c r="AW368" s="14">
        <f t="shared" si="434"/>
        <v>0</v>
      </c>
      <c r="AX368" s="14">
        <f t="shared" si="435"/>
        <v>0</v>
      </c>
      <c r="AY368" s="14">
        <f t="shared" si="436"/>
        <v>0</v>
      </c>
      <c r="AZ368" s="14">
        <f t="shared" si="437"/>
        <v>0</v>
      </c>
      <c r="BB368" s="56">
        <f t="shared" si="438"/>
        <v>0</v>
      </c>
      <c r="BC368" s="14">
        <f>Szilv($AR$2,Eredmény!$H$3,AS368)</f>
        <v>0</v>
      </c>
      <c r="BD368" s="14">
        <f t="shared" si="439"/>
        <v>0</v>
      </c>
      <c r="BE368" s="14">
        <f t="shared" si="440"/>
        <v>0</v>
      </c>
      <c r="BG368" s="14">
        <f>IF($BF$2=Alapadat!$P368,Alapadat!$Q368,0)</f>
        <v>0</v>
      </c>
      <c r="BH368" s="14">
        <f>IF($BF$2=Alapadat!$P368,Alapadat!$R368,0)</f>
        <v>0</v>
      </c>
      <c r="BI368" s="14">
        <f t="shared" si="441"/>
        <v>0</v>
      </c>
      <c r="BJ368" s="14">
        <f t="shared" si="442"/>
        <v>0</v>
      </c>
      <c r="BK368" s="14">
        <f t="shared" si="443"/>
        <v>0</v>
      </c>
      <c r="BL368" s="14">
        <f t="shared" si="444"/>
        <v>0</v>
      </c>
      <c r="BM368" s="14">
        <f t="shared" si="445"/>
        <v>0</v>
      </c>
      <c r="BN368" s="14">
        <f t="shared" si="446"/>
        <v>0</v>
      </c>
      <c r="BP368" s="56">
        <f t="shared" si="447"/>
        <v>0</v>
      </c>
      <c r="BQ368" s="14">
        <f>Szilv($BF$2,Eredmény!$H$3,BG368)</f>
        <v>0</v>
      </c>
      <c r="BR368" s="14">
        <f t="shared" si="448"/>
        <v>0</v>
      </c>
      <c r="BS368" s="14">
        <f t="shared" si="449"/>
        <v>0</v>
      </c>
      <c r="BV368" s="14">
        <f>IF($BU$2=Alapadat!$P368,Alapadat!$Q368,0)</f>
        <v>0</v>
      </c>
      <c r="BW368" s="14">
        <f>IF($BU$2=Alapadat!$P368,Alapadat!$R368,0)</f>
        <v>0</v>
      </c>
      <c r="BX368" s="14">
        <f t="shared" si="450"/>
        <v>0</v>
      </c>
      <c r="BY368" s="14">
        <f t="shared" si="451"/>
        <v>0</v>
      </c>
      <c r="BZ368" s="14">
        <f t="shared" si="452"/>
        <v>0</v>
      </c>
      <c r="CA368" s="14">
        <f t="shared" si="453"/>
        <v>0</v>
      </c>
      <c r="CB368" s="14">
        <f t="shared" si="454"/>
        <v>0</v>
      </c>
      <c r="CC368" s="14">
        <f t="shared" si="455"/>
        <v>0</v>
      </c>
      <c r="CE368" s="56">
        <f t="shared" si="456"/>
        <v>0</v>
      </c>
      <c r="CF368" s="14">
        <f>Szilv($BU$2,Eredmény!$H$3,BV368)</f>
        <v>0</v>
      </c>
      <c r="CG368" s="14">
        <f t="shared" si="457"/>
        <v>0</v>
      </c>
      <c r="CH368" s="14">
        <f t="shared" si="458"/>
        <v>0</v>
      </c>
      <c r="CK368" s="14">
        <f>IF($CJ$2=Alapadat!$P368,Alapadat!$Q368,0)</f>
        <v>0</v>
      </c>
      <c r="CL368" s="14">
        <f>IF($CJ$2=Alapadat!$P368,Alapadat!$R368,0)</f>
        <v>0</v>
      </c>
      <c r="CM368" s="14">
        <f t="shared" si="459"/>
        <v>0</v>
      </c>
      <c r="CN368" s="14">
        <f t="shared" si="460"/>
        <v>0</v>
      </c>
      <c r="CO368" s="14">
        <f t="shared" si="461"/>
        <v>0</v>
      </c>
      <c r="CP368" s="14">
        <f t="shared" si="462"/>
        <v>0</v>
      </c>
      <c r="CQ368" s="14">
        <f t="shared" si="463"/>
        <v>0</v>
      </c>
      <c r="CR368" s="14">
        <f t="shared" si="464"/>
        <v>0</v>
      </c>
      <c r="CT368" s="56">
        <f t="shared" si="465"/>
        <v>0</v>
      </c>
      <c r="CU368" s="14">
        <f>Szilv($CJ$2,Eredmény!$H$3,CK368)</f>
        <v>0</v>
      </c>
      <c r="CV368" s="14">
        <f t="shared" si="466"/>
        <v>0</v>
      </c>
      <c r="CW368" s="14">
        <f t="shared" si="467"/>
        <v>0</v>
      </c>
      <c r="CZ368" s="14">
        <f>IF($CY$2=Alapadat!$P368,Alapadat!$Q368,0)</f>
        <v>0</v>
      </c>
      <c r="DA368" s="14">
        <f>IF($CY$2=Alapadat!$P368,Alapadat!$R368,0)</f>
        <v>0</v>
      </c>
      <c r="DB368" s="14">
        <f t="shared" si="468"/>
        <v>0</v>
      </c>
      <c r="DC368" s="14">
        <f t="shared" si="469"/>
        <v>0</v>
      </c>
      <c r="DD368" s="14">
        <f t="shared" si="470"/>
        <v>0</v>
      </c>
      <c r="DE368" s="14">
        <f t="shared" si="471"/>
        <v>0</v>
      </c>
      <c r="DF368" s="14">
        <f t="shared" si="472"/>
        <v>0</v>
      </c>
      <c r="DG368" s="14">
        <f t="shared" si="473"/>
        <v>0</v>
      </c>
      <c r="DI368" s="56">
        <f t="shared" si="474"/>
        <v>0</v>
      </c>
      <c r="DJ368" s="14">
        <f>Szilv($CY$2,Eredmény!$H$3,CZ368)</f>
        <v>0</v>
      </c>
      <c r="DK368" s="14">
        <f t="shared" si="475"/>
        <v>0</v>
      </c>
      <c r="DL368" s="14">
        <f t="shared" si="476"/>
        <v>0</v>
      </c>
      <c r="DO368" s="14">
        <f>IF($DN$2=Alapadat!$P368,Alapadat!$Q368,0)</f>
        <v>0</v>
      </c>
      <c r="DP368" s="14">
        <f>IF($DN$2=Alapadat!$P368,Alapadat!$R368,0)</f>
        <v>0</v>
      </c>
      <c r="DQ368" s="14">
        <f t="shared" si="477"/>
        <v>0</v>
      </c>
      <c r="DR368" s="14">
        <f t="shared" si="478"/>
        <v>0</v>
      </c>
      <c r="DS368" s="14">
        <f t="shared" si="479"/>
        <v>0</v>
      </c>
      <c r="DT368" s="14">
        <f t="shared" si="480"/>
        <v>0</v>
      </c>
      <c r="DU368" s="14">
        <f t="shared" si="481"/>
        <v>0</v>
      </c>
      <c r="DV368" s="14">
        <f t="shared" si="482"/>
        <v>0</v>
      </c>
      <c r="DX368" s="56">
        <f t="shared" si="483"/>
        <v>0</v>
      </c>
      <c r="DY368" s="14">
        <f>Szilv($DN$2,Eredmény!$H$3,DO368)</f>
        <v>0</v>
      </c>
      <c r="DZ368" s="14">
        <f t="shared" si="484"/>
        <v>0</v>
      </c>
      <c r="EA368" s="14">
        <f t="shared" si="485"/>
        <v>0</v>
      </c>
    </row>
    <row r="369" spans="2:131">
      <c r="B369" s="14">
        <f>IF($A$2=Alapadat!$P369,Alapadat!$Q369,0)</f>
        <v>0</v>
      </c>
      <c r="C369" s="14">
        <f>IF($A$2=Alapadat!$P369,Alapadat!$R369,0)</f>
        <v>0</v>
      </c>
      <c r="D369" s="14">
        <f t="shared" si="406"/>
        <v>0</v>
      </c>
      <c r="E369" s="14">
        <f t="shared" si="407"/>
        <v>0</v>
      </c>
      <c r="F369" s="14">
        <f t="shared" si="408"/>
        <v>0</v>
      </c>
      <c r="G369" s="14">
        <f t="shared" si="409"/>
        <v>0</v>
      </c>
      <c r="H369" s="14">
        <f t="shared" si="410"/>
        <v>0</v>
      </c>
      <c r="I369" s="14">
        <f t="shared" si="411"/>
        <v>0</v>
      </c>
      <c r="L369" s="56">
        <f t="shared" si="412"/>
        <v>0</v>
      </c>
      <c r="M369" s="14">
        <f>Szilv($A$2,Eredmény!$H$3,B369)</f>
        <v>0</v>
      </c>
      <c r="N369" s="14">
        <f t="shared" si="413"/>
        <v>0</v>
      </c>
      <c r="O369" s="14">
        <f t="shared" si="414"/>
        <v>0</v>
      </c>
      <c r="Q369" s="14">
        <f>IF($P$2=Alapadat!$P369,Alapadat!$Q369,0)</f>
        <v>0</v>
      </c>
      <c r="R369" s="14">
        <f>IF($P$2=Alapadat!$P369,Alapadat!$R369,0)</f>
        <v>0</v>
      </c>
      <c r="S369" s="14">
        <f t="shared" si="415"/>
        <v>0</v>
      </c>
      <c r="T369" s="14">
        <f t="shared" si="416"/>
        <v>0</v>
      </c>
      <c r="U369" s="14">
        <f t="shared" si="417"/>
        <v>0</v>
      </c>
      <c r="V369" s="14">
        <f t="shared" si="418"/>
        <v>0</v>
      </c>
      <c r="W369" s="14">
        <f t="shared" si="419"/>
        <v>0</v>
      </c>
      <c r="X369" s="14">
        <f t="shared" si="420"/>
        <v>0</v>
      </c>
      <c r="Z369" s="56">
        <f t="shared" si="486"/>
        <v>0</v>
      </c>
      <c r="AA369" s="14">
        <f>Szilv($P$2,Eredmény!$H$3,Q369)</f>
        <v>0</v>
      </c>
      <c r="AB369" s="14">
        <f t="shared" si="421"/>
        <v>0</v>
      </c>
      <c r="AC369" s="14">
        <f t="shared" si="422"/>
        <v>0</v>
      </c>
      <c r="AE369" s="14">
        <f>IF($AD$2=Alapadat!$P369,Alapadat!$Q369,0)</f>
        <v>0</v>
      </c>
      <c r="AF369" s="14">
        <f>IF($AD$2=Alapadat!$P369,Alapadat!$R369,0)</f>
        <v>0</v>
      </c>
      <c r="AG369" s="14">
        <f t="shared" si="423"/>
        <v>0</v>
      </c>
      <c r="AH369" s="14">
        <f t="shared" si="424"/>
        <v>0</v>
      </c>
      <c r="AI369" s="14">
        <f t="shared" si="425"/>
        <v>0</v>
      </c>
      <c r="AJ369" s="14">
        <f t="shared" si="426"/>
        <v>0</v>
      </c>
      <c r="AK369" s="14">
        <f t="shared" si="427"/>
        <v>0</v>
      </c>
      <c r="AL369" s="14">
        <f t="shared" si="428"/>
        <v>0</v>
      </c>
      <c r="AN369" s="56">
        <f t="shared" si="429"/>
        <v>0</v>
      </c>
      <c r="AO369" s="14">
        <f>Szilv($AD$2,Eredmény!$H$3,AE369)</f>
        <v>0</v>
      </c>
      <c r="AP369" s="14">
        <f t="shared" si="430"/>
        <v>0</v>
      </c>
      <c r="AQ369" s="14">
        <f t="shared" si="431"/>
        <v>0</v>
      </c>
      <c r="AS369" s="14">
        <f>IF($AR$2=Alapadat!$P369,Alapadat!$Q369,0)</f>
        <v>0</v>
      </c>
      <c r="AT369" s="14">
        <f>IF($AR$2=Alapadat!$P369,Alapadat!$R369,0)</f>
        <v>0</v>
      </c>
      <c r="AU369" s="14">
        <f t="shared" si="432"/>
        <v>0</v>
      </c>
      <c r="AV369" s="14">
        <f t="shared" si="433"/>
        <v>0</v>
      </c>
      <c r="AW369" s="14">
        <f t="shared" si="434"/>
        <v>0</v>
      </c>
      <c r="AX369" s="14">
        <f t="shared" si="435"/>
        <v>0</v>
      </c>
      <c r="AY369" s="14">
        <f t="shared" si="436"/>
        <v>0</v>
      </c>
      <c r="AZ369" s="14">
        <f t="shared" si="437"/>
        <v>0</v>
      </c>
      <c r="BB369" s="56">
        <f t="shared" si="438"/>
        <v>0</v>
      </c>
      <c r="BC369" s="14">
        <f>Szilv($AR$2,Eredmény!$H$3,AS369)</f>
        <v>0</v>
      </c>
      <c r="BD369" s="14">
        <f t="shared" si="439"/>
        <v>0</v>
      </c>
      <c r="BE369" s="14">
        <f t="shared" si="440"/>
        <v>0</v>
      </c>
      <c r="BG369" s="14">
        <f>IF($BF$2=Alapadat!$P369,Alapadat!$Q369,0)</f>
        <v>0</v>
      </c>
      <c r="BH369" s="14">
        <f>IF($BF$2=Alapadat!$P369,Alapadat!$R369,0)</f>
        <v>0</v>
      </c>
      <c r="BI369" s="14">
        <f t="shared" si="441"/>
        <v>0</v>
      </c>
      <c r="BJ369" s="14">
        <f t="shared" si="442"/>
        <v>0</v>
      </c>
      <c r="BK369" s="14">
        <f t="shared" si="443"/>
        <v>0</v>
      </c>
      <c r="BL369" s="14">
        <f t="shared" si="444"/>
        <v>0</v>
      </c>
      <c r="BM369" s="14">
        <f t="shared" si="445"/>
        <v>0</v>
      </c>
      <c r="BN369" s="14">
        <f t="shared" si="446"/>
        <v>0</v>
      </c>
      <c r="BP369" s="56">
        <f t="shared" si="447"/>
        <v>0</v>
      </c>
      <c r="BQ369" s="14">
        <f>Szilv($BF$2,Eredmény!$H$3,BG369)</f>
        <v>0</v>
      </c>
      <c r="BR369" s="14">
        <f t="shared" si="448"/>
        <v>0</v>
      </c>
      <c r="BS369" s="14">
        <f t="shared" si="449"/>
        <v>0</v>
      </c>
      <c r="BV369" s="14">
        <f>IF($BU$2=Alapadat!$P369,Alapadat!$Q369,0)</f>
        <v>0</v>
      </c>
      <c r="BW369" s="14">
        <f>IF($BU$2=Alapadat!$P369,Alapadat!$R369,0)</f>
        <v>0</v>
      </c>
      <c r="BX369" s="14">
        <f t="shared" si="450"/>
        <v>0</v>
      </c>
      <c r="BY369" s="14">
        <f t="shared" si="451"/>
        <v>0</v>
      </c>
      <c r="BZ369" s="14">
        <f t="shared" si="452"/>
        <v>0</v>
      </c>
      <c r="CA369" s="14">
        <f t="shared" si="453"/>
        <v>0</v>
      </c>
      <c r="CB369" s="14">
        <f t="shared" si="454"/>
        <v>0</v>
      </c>
      <c r="CC369" s="14">
        <f t="shared" si="455"/>
        <v>0</v>
      </c>
      <c r="CE369" s="56">
        <f t="shared" si="456"/>
        <v>0</v>
      </c>
      <c r="CF369" s="14">
        <f>Szilv($BU$2,Eredmény!$H$3,BV369)</f>
        <v>0</v>
      </c>
      <c r="CG369" s="14">
        <f t="shared" si="457"/>
        <v>0</v>
      </c>
      <c r="CH369" s="14">
        <f t="shared" si="458"/>
        <v>0</v>
      </c>
      <c r="CK369" s="14">
        <f>IF($CJ$2=Alapadat!$P369,Alapadat!$Q369,0)</f>
        <v>0</v>
      </c>
      <c r="CL369" s="14">
        <f>IF($CJ$2=Alapadat!$P369,Alapadat!$R369,0)</f>
        <v>0</v>
      </c>
      <c r="CM369" s="14">
        <f t="shared" si="459"/>
        <v>0</v>
      </c>
      <c r="CN369" s="14">
        <f t="shared" si="460"/>
        <v>0</v>
      </c>
      <c r="CO369" s="14">
        <f t="shared" si="461"/>
        <v>0</v>
      </c>
      <c r="CP369" s="14">
        <f t="shared" si="462"/>
        <v>0</v>
      </c>
      <c r="CQ369" s="14">
        <f t="shared" si="463"/>
        <v>0</v>
      </c>
      <c r="CR369" s="14">
        <f t="shared" si="464"/>
        <v>0</v>
      </c>
      <c r="CT369" s="56">
        <f t="shared" si="465"/>
        <v>0</v>
      </c>
      <c r="CU369" s="14">
        <f>Szilv($CJ$2,Eredmény!$H$3,CK369)</f>
        <v>0</v>
      </c>
      <c r="CV369" s="14">
        <f t="shared" si="466"/>
        <v>0</v>
      </c>
      <c r="CW369" s="14">
        <f t="shared" si="467"/>
        <v>0</v>
      </c>
      <c r="CZ369" s="14">
        <f>IF($CY$2=Alapadat!$P369,Alapadat!$Q369,0)</f>
        <v>0</v>
      </c>
      <c r="DA369" s="14">
        <f>IF($CY$2=Alapadat!$P369,Alapadat!$R369,0)</f>
        <v>0</v>
      </c>
      <c r="DB369" s="14">
        <f t="shared" si="468"/>
        <v>0</v>
      </c>
      <c r="DC369" s="14">
        <f t="shared" si="469"/>
        <v>0</v>
      </c>
      <c r="DD369" s="14">
        <f t="shared" si="470"/>
        <v>0</v>
      </c>
      <c r="DE369" s="14">
        <f t="shared" si="471"/>
        <v>0</v>
      </c>
      <c r="DF369" s="14">
        <f t="shared" si="472"/>
        <v>0</v>
      </c>
      <c r="DG369" s="14">
        <f t="shared" si="473"/>
        <v>0</v>
      </c>
      <c r="DI369" s="56">
        <f t="shared" si="474"/>
        <v>0</v>
      </c>
      <c r="DJ369" s="14">
        <f>Szilv($CY$2,Eredmény!$H$3,CZ369)</f>
        <v>0</v>
      </c>
      <c r="DK369" s="14">
        <f t="shared" si="475"/>
        <v>0</v>
      </c>
      <c r="DL369" s="14">
        <f t="shared" si="476"/>
        <v>0</v>
      </c>
      <c r="DO369" s="14">
        <f>IF($DN$2=Alapadat!$P369,Alapadat!$Q369,0)</f>
        <v>0</v>
      </c>
      <c r="DP369" s="14">
        <f>IF($DN$2=Alapadat!$P369,Alapadat!$R369,0)</f>
        <v>0</v>
      </c>
      <c r="DQ369" s="14">
        <f t="shared" si="477"/>
        <v>0</v>
      </c>
      <c r="DR369" s="14">
        <f t="shared" si="478"/>
        <v>0</v>
      </c>
      <c r="DS369" s="14">
        <f t="shared" si="479"/>
        <v>0</v>
      </c>
      <c r="DT369" s="14">
        <f t="shared" si="480"/>
        <v>0</v>
      </c>
      <c r="DU369" s="14">
        <f t="shared" si="481"/>
        <v>0</v>
      </c>
      <c r="DV369" s="14">
        <f t="shared" si="482"/>
        <v>0</v>
      </c>
      <c r="DX369" s="56">
        <f t="shared" si="483"/>
        <v>0</v>
      </c>
      <c r="DY369" s="14">
        <f>Szilv($DN$2,Eredmény!$H$3,DO369)</f>
        <v>0</v>
      </c>
      <c r="DZ369" s="14">
        <f t="shared" si="484"/>
        <v>0</v>
      </c>
      <c r="EA369" s="14">
        <f t="shared" si="485"/>
        <v>0</v>
      </c>
    </row>
    <row r="370" spans="2:131">
      <c r="B370" s="14">
        <f>IF($A$2=Alapadat!$P370,Alapadat!$Q370,0)</f>
        <v>0</v>
      </c>
      <c r="C370" s="14">
        <f>IF($A$2=Alapadat!$P370,Alapadat!$R370,0)</f>
        <v>0</v>
      </c>
      <c r="D370" s="14">
        <f t="shared" si="406"/>
        <v>0</v>
      </c>
      <c r="E370" s="14">
        <f t="shared" si="407"/>
        <v>0</v>
      </c>
      <c r="F370" s="14">
        <f t="shared" si="408"/>
        <v>0</v>
      </c>
      <c r="G370" s="14">
        <f t="shared" si="409"/>
        <v>0</v>
      </c>
      <c r="H370" s="14">
        <f t="shared" si="410"/>
        <v>0</v>
      </c>
      <c r="I370" s="14">
        <f t="shared" si="411"/>
        <v>0</v>
      </c>
      <c r="L370" s="56">
        <f t="shared" si="412"/>
        <v>0</v>
      </c>
      <c r="M370" s="14">
        <f>Szilv($A$2,Eredmény!$H$3,B370)</f>
        <v>0</v>
      </c>
      <c r="N370" s="14">
        <f t="shared" si="413"/>
        <v>0</v>
      </c>
      <c r="O370" s="14">
        <f t="shared" si="414"/>
        <v>0</v>
      </c>
      <c r="Q370" s="14">
        <f>IF($P$2=Alapadat!$P370,Alapadat!$Q370,0)</f>
        <v>0</v>
      </c>
      <c r="R370" s="14">
        <f>IF($P$2=Alapadat!$P370,Alapadat!$R370,0)</f>
        <v>0</v>
      </c>
      <c r="S370" s="14">
        <f t="shared" si="415"/>
        <v>0</v>
      </c>
      <c r="T370" s="14">
        <f t="shared" si="416"/>
        <v>0</v>
      </c>
      <c r="U370" s="14">
        <f t="shared" si="417"/>
        <v>0</v>
      </c>
      <c r="V370" s="14">
        <f t="shared" si="418"/>
        <v>0</v>
      </c>
      <c r="W370" s="14">
        <f t="shared" si="419"/>
        <v>0</v>
      </c>
      <c r="X370" s="14">
        <f t="shared" si="420"/>
        <v>0</v>
      </c>
      <c r="Z370" s="56">
        <f t="shared" si="486"/>
        <v>0</v>
      </c>
      <c r="AA370" s="14">
        <f>Szilv($P$2,Eredmény!$H$3,Q370)</f>
        <v>0</v>
      </c>
      <c r="AB370" s="14">
        <f t="shared" si="421"/>
        <v>0</v>
      </c>
      <c r="AC370" s="14">
        <f t="shared" si="422"/>
        <v>0</v>
      </c>
      <c r="AE370" s="14">
        <f>IF($AD$2=Alapadat!$P370,Alapadat!$Q370,0)</f>
        <v>0</v>
      </c>
      <c r="AF370" s="14">
        <f>IF($AD$2=Alapadat!$P370,Alapadat!$R370,0)</f>
        <v>0</v>
      </c>
      <c r="AG370" s="14">
        <f t="shared" si="423"/>
        <v>0</v>
      </c>
      <c r="AH370" s="14">
        <f t="shared" si="424"/>
        <v>0</v>
      </c>
      <c r="AI370" s="14">
        <f t="shared" si="425"/>
        <v>0</v>
      </c>
      <c r="AJ370" s="14">
        <f t="shared" si="426"/>
        <v>0</v>
      </c>
      <c r="AK370" s="14">
        <f t="shared" si="427"/>
        <v>0</v>
      </c>
      <c r="AL370" s="14">
        <f t="shared" si="428"/>
        <v>0</v>
      </c>
      <c r="AN370" s="56">
        <f t="shared" si="429"/>
        <v>0</v>
      </c>
      <c r="AO370" s="14">
        <f>Szilv($AD$2,Eredmény!$H$3,AE370)</f>
        <v>0</v>
      </c>
      <c r="AP370" s="14">
        <f t="shared" si="430"/>
        <v>0</v>
      </c>
      <c r="AQ370" s="14">
        <f t="shared" si="431"/>
        <v>0</v>
      </c>
      <c r="AS370" s="14">
        <f>IF($AR$2=Alapadat!$P370,Alapadat!$Q370,0)</f>
        <v>0</v>
      </c>
      <c r="AT370" s="14">
        <f>IF($AR$2=Alapadat!$P370,Alapadat!$R370,0)</f>
        <v>0</v>
      </c>
      <c r="AU370" s="14">
        <f t="shared" si="432"/>
        <v>0</v>
      </c>
      <c r="AV370" s="14">
        <f t="shared" si="433"/>
        <v>0</v>
      </c>
      <c r="AW370" s="14">
        <f t="shared" si="434"/>
        <v>0</v>
      </c>
      <c r="AX370" s="14">
        <f t="shared" si="435"/>
        <v>0</v>
      </c>
      <c r="AY370" s="14">
        <f t="shared" si="436"/>
        <v>0</v>
      </c>
      <c r="AZ370" s="14">
        <f t="shared" si="437"/>
        <v>0</v>
      </c>
      <c r="BB370" s="56">
        <f t="shared" si="438"/>
        <v>0</v>
      </c>
      <c r="BC370" s="14">
        <f>Szilv($AR$2,Eredmény!$H$3,AS370)</f>
        <v>0</v>
      </c>
      <c r="BD370" s="14">
        <f t="shared" si="439"/>
        <v>0</v>
      </c>
      <c r="BE370" s="14">
        <f t="shared" si="440"/>
        <v>0</v>
      </c>
      <c r="BG370" s="14">
        <f>IF($BF$2=Alapadat!$P370,Alapadat!$Q370,0)</f>
        <v>0</v>
      </c>
      <c r="BH370" s="14">
        <f>IF($BF$2=Alapadat!$P370,Alapadat!$R370,0)</f>
        <v>0</v>
      </c>
      <c r="BI370" s="14">
        <f t="shared" si="441"/>
        <v>0</v>
      </c>
      <c r="BJ370" s="14">
        <f t="shared" si="442"/>
        <v>0</v>
      </c>
      <c r="BK370" s="14">
        <f t="shared" si="443"/>
        <v>0</v>
      </c>
      <c r="BL370" s="14">
        <f t="shared" si="444"/>
        <v>0</v>
      </c>
      <c r="BM370" s="14">
        <f t="shared" si="445"/>
        <v>0</v>
      </c>
      <c r="BN370" s="14">
        <f t="shared" si="446"/>
        <v>0</v>
      </c>
      <c r="BP370" s="56">
        <f t="shared" si="447"/>
        <v>0</v>
      </c>
      <c r="BQ370" s="14">
        <f>Szilv($BF$2,Eredmény!$H$3,BG370)</f>
        <v>0</v>
      </c>
      <c r="BR370" s="14">
        <f t="shared" si="448"/>
        <v>0</v>
      </c>
      <c r="BS370" s="14">
        <f t="shared" si="449"/>
        <v>0</v>
      </c>
      <c r="BV370" s="14">
        <f>IF($BU$2=Alapadat!$P370,Alapadat!$Q370,0)</f>
        <v>0</v>
      </c>
      <c r="BW370" s="14">
        <f>IF($BU$2=Alapadat!$P370,Alapadat!$R370,0)</f>
        <v>0</v>
      </c>
      <c r="BX370" s="14">
        <f t="shared" si="450"/>
        <v>0</v>
      </c>
      <c r="BY370" s="14">
        <f t="shared" si="451"/>
        <v>0</v>
      </c>
      <c r="BZ370" s="14">
        <f t="shared" si="452"/>
        <v>0</v>
      </c>
      <c r="CA370" s="14">
        <f t="shared" si="453"/>
        <v>0</v>
      </c>
      <c r="CB370" s="14">
        <f t="shared" si="454"/>
        <v>0</v>
      </c>
      <c r="CC370" s="14">
        <f t="shared" si="455"/>
        <v>0</v>
      </c>
      <c r="CE370" s="56">
        <f t="shared" si="456"/>
        <v>0</v>
      </c>
      <c r="CF370" s="14">
        <f>Szilv($BU$2,Eredmény!$H$3,BV370)</f>
        <v>0</v>
      </c>
      <c r="CG370" s="14">
        <f t="shared" si="457"/>
        <v>0</v>
      </c>
      <c r="CH370" s="14">
        <f t="shared" si="458"/>
        <v>0</v>
      </c>
      <c r="CK370" s="14">
        <f>IF($CJ$2=Alapadat!$P370,Alapadat!$Q370,0)</f>
        <v>0</v>
      </c>
      <c r="CL370" s="14">
        <f>IF($CJ$2=Alapadat!$P370,Alapadat!$R370,0)</f>
        <v>0</v>
      </c>
      <c r="CM370" s="14">
        <f t="shared" si="459"/>
        <v>0</v>
      </c>
      <c r="CN370" s="14">
        <f t="shared" si="460"/>
        <v>0</v>
      </c>
      <c r="CO370" s="14">
        <f t="shared" si="461"/>
        <v>0</v>
      </c>
      <c r="CP370" s="14">
        <f t="shared" si="462"/>
        <v>0</v>
      </c>
      <c r="CQ370" s="14">
        <f t="shared" si="463"/>
        <v>0</v>
      </c>
      <c r="CR370" s="14">
        <f t="shared" si="464"/>
        <v>0</v>
      </c>
      <c r="CT370" s="56">
        <f t="shared" si="465"/>
        <v>0</v>
      </c>
      <c r="CU370" s="14">
        <f>Szilv($CJ$2,Eredmény!$H$3,CK370)</f>
        <v>0</v>
      </c>
      <c r="CV370" s="14">
        <f t="shared" si="466"/>
        <v>0</v>
      </c>
      <c r="CW370" s="14">
        <f t="shared" si="467"/>
        <v>0</v>
      </c>
      <c r="CZ370" s="14">
        <f>IF($CY$2=Alapadat!$P370,Alapadat!$Q370,0)</f>
        <v>0</v>
      </c>
      <c r="DA370" s="14">
        <f>IF($CY$2=Alapadat!$P370,Alapadat!$R370,0)</f>
        <v>0</v>
      </c>
      <c r="DB370" s="14">
        <f t="shared" si="468"/>
        <v>0</v>
      </c>
      <c r="DC370" s="14">
        <f t="shared" si="469"/>
        <v>0</v>
      </c>
      <c r="DD370" s="14">
        <f t="shared" si="470"/>
        <v>0</v>
      </c>
      <c r="DE370" s="14">
        <f t="shared" si="471"/>
        <v>0</v>
      </c>
      <c r="DF370" s="14">
        <f t="shared" si="472"/>
        <v>0</v>
      </c>
      <c r="DG370" s="14">
        <f t="shared" si="473"/>
        <v>0</v>
      </c>
      <c r="DI370" s="56">
        <f t="shared" si="474"/>
        <v>0</v>
      </c>
      <c r="DJ370" s="14">
        <f>Szilv($CY$2,Eredmény!$H$3,CZ370)</f>
        <v>0</v>
      </c>
      <c r="DK370" s="14">
        <f t="shared" si="475"/>
        <v>0</v>
      </c>
      <c r="DL370" s="14">
        <f t="shared" si="476"/>
        <v>0</v>
      </c>
      <c r="DO370" s="14">
        <f>IF($DN$2=Alapadat!$P370,Alapadat!$Q370,0)</f>
        <v>0</v>
      </c>
      <c r="DP370" s="14">
        <f>IF($DN$2=Alapadat!$P370,Alapadat!$R370,0)</f>
        <v>0</v>
      </c>
      <c r="DQ370" s="14">
        <f t="shared" si="477"/>
        <v>0</v>
      </c>
      <c r="DR370" s="14">
        <f t="shared" si="478"/>
        <v>0</v>
      </c>
      <c r="DS370" s="14">
        <f t="shared" si="479"/>
        <v>0</v>
      </c>
      <c r="DT370" s="14">
        <f t="shared" si="480"/>
        <v>0</v>
      </c>
      <c r="DU370" s="14">
        <f t="shared" si="481"/>
        <v>0</v>
      </c>
      <c r="DV370" s="14">
        <f t="shared" si="482"/>
        <v>0</v>
      </c>
      <c r="DX370" s="56">
        <f t="shared" si="483"/>
        <v>0</v>
      </c>
      <c r="DY370" s="14">
        <f>Szilv($DN$2,Eredmény!$H$3,DO370)</f>
        <v>0</v>
      </c>
      <c r="DZ370" s="14">
        <f t="shared" si="484"/>
        <v>0</v>
      </c>
      <c r="EA370" s="14">
        <f t="shared" si="485"/>
        <v>0</v>
      </c>
    </row>
    <row r="371" spans="2:131">
      <c r="B371" s="14">
        <f>IF($A$2=Alapadat!$P371,Alapadat!$Q371,0)</f>
        <v>0</v>
      </c>
      <c r="C371" s="14">
        <f>IF($A$2=Alapadat!$P371,Alapadat!$R371,0)</f>
        <v>0</v>
      </c>
      <c r="D371" s="14">
        <f t="shared" si="406"/>
        <v>0</v>
      </c>
      <c r="E371" s="14">
        <f t="shared" si="407"/>
        <v>0</v>
      </c>
      <c r="F371" s="14">
        <f t="shared" si="408"/>
        <v>0</v>
      </c>
      <c r="G371" s="14">
        <f t="shared" si="409"/>
        <v>0</v>
      </c>
      <c r="H371" s="14">
        <f t="shared" si="410"/>
        <v>0</v>
      </c>
      <c r="I371" s="14">
        <f t="shared" si="411"/>
        <v>0</v>
      </c>
      <c r="L371" s="56">
        <f t="shared" si="412"/>
        <v>0</v>
      </c>
      <c r="M371" s="14">
        <f>Szilv($A$2,Eredmény!$H$3,B371)</f>
        <v>0</v>
      </c>
      <c r="N371" s="14">
        <f t="shared" si="413"/>
        <v>0</v>
      </c>
      <c r="O371" s="14">
        <f t="shared" si="414"/>
        <v>0</v>
      </c>
      <c r="Q371" s="14">
        <f>IF($P$2=Alapadat!$P371,Alapadat!$Q371,0)</f>
        <v>0</v>
      </c>
      <c r="R371" s="14">
        <f>IF($P$2=Alapadat!$P371,Alapadat!$R371,0)</f>
        <v>0</v>
      </c>
      <c r="S371" s="14">
        <f t="shared" si="415"/>
        <v>0</v>
      </c>
      <c r="T371" s="14">
        <f t="shared" si="416"/>
        <v>0</v>
      </c>
      <c r="U371" s="14">
        <f t="shared" si="417"/>
        <v>0</v>
      </c>
      <c r="V371" s="14">
        <f t="shared" si="418"/>
        <v>0</v>
      </c>
      <c r="W371" s="14">
        <f t="shared" si="419"/>
        <v>0</v>
      </c>
      <c r="X371" s="14">
        <f t="shared" si="420"/>
        <v>0</v>
      </c>
      <c r="Z371" s="56">
        <f t="shared" si="486"/>
        <v>0</v>
      </c>
      <c r="AA371" s="14">
        <f>Szilv($P$2,Eredmény!$H$3,Q371)</f>
        <v>0</v>
      </c>
      <c r="AB371" s="14">
        <f t="shared" si="421"/>
        <v>0</v>
      </c>
      <c r="AC371" s="14">
        <f t="shared" si="422"/>
        <v>0</v>
      </c>
      <c r="AE371" s="14">
        <f>IF($AD$2=Alapadat!$P371,Alapadat!$Q371,0)</f>
        <v>0</v>
      </c>
      <c r="AF371" s="14">
        <f>IF($AD$2=Alapadat!$P371,Alapadat!$R371,0)</f>
        <v>0</v>
      </c>
      <c r="AG371" s="14">
        <f t="shared" si="423"/>
        <v>0</v>
      </c>
      <c r="AH371" s="14">
        <f t="shared" si="424"/>
        <v>0</v>
      </c>
      <c r="AI371" s="14">
        <f t="shared" si="425"/>
        <v>0</v>
      </c>
      <c r="AJ371" s="14">
        <f t="shared" si="426"/>
        <v>0</v>
      </c>
      <c r="AK371" s="14">
        <f t="shared" si="427"/>
        <v>0</v>
      </c>
      <c r="AL371" s="14">
        <f t="shared" si="428"/>
        <v>0</v>
      </c>
      <c r="AN371" s="56">
        <f t="shared" si="429"/>
        <v>0</v>
      </c>
      <c r="AO371" s="14">
        <f>Szilv($AD$2,Eredmény!$H$3,AE371)</f>
        <v>0</v>
      </c>
      <c r="AP371" s="14">
        <f t="shared" si="430"/>
        <v>0</v>
      </c>
      <c r="AQ371" s="14">
        <f t="shared" si="431"/>
        <v>0</v>
      </c>
      <c r="AS371" s="14">
        <f>IF($AR$2=Alapadat!$P371,Alapadat!$Q371,0)</f>
        <v>0</v>
      </c>
      <c r="AT371" s="14">
        <f>IF($AR$2=Alapadat!$P371,Alapadat!$R371,0)</f>
        <v>0</v>
      </c>
      <c r="AU371" s="14">
        <f t="shared" si="432"/>
        <v>0</v>
      </c>
      <c r="AV371" s="14">
        <f t="shared" si="433"/>
        <v>0</v>
      </c>
      <c r="AW371" s="14">
        <f t="shared" si="434"/>
        <v>0</v>
      </c>
      <c r="AX371" s="14">
        <f t="shared" si="435"/>
        <v>0</v>
      </c>
      <c r="AY371" s="14">
        <f t="shared" si="436"/>
        <v>0</v>
      </c>
      <c r="AZ371" s="14">
        <f t="shared" si="437"/>
        <v>0</v>
      </c>
      <c r="BB371" s="56">
        <f t="shared" si="438"/>
        <v>0</v>
      </c>
      <c r="BC371" s="14">
        <f>Szilv($AR$2,Eredmény!$H$3,AS371)</f>
        <v>0</v>
      </c>
      <c r="BD371" s="14">
        <f t="shared" si="439"/>
        <v>0</v>
      </c>
      <c r="BE371" s="14">
        <f t="shared" si="440"/>
        <v>0</v>
      </c>
      <c r="BG371" s="14">
        <f>IF($BF$2=Alapadat!$P371,Alapadat!$Q371,0)</f>
        <v>0</v>
      </c>
      <c r="BH371" s="14">
        <f>IF($BF$2=Alapadat!$P371,Alapadat!$R371,0)</f>
        <v>0</v>
      </c>
      <c r="BI371" s="14">
        <f t="shared" si="441"/>
        <v>0</v>
      </c>
      <c r="BJ371" s="14">
        <f t="shared" si="442"/>
        <v>0</v>
      </c>
      <c r="BK371" s="14">
        <f t="shared" si="443"/>
        <v>0</v>
      </c>
      <c r="BL371" s="14">
        <f t="shared" si="444"/>
        <v>0</v>
      </c>
      <c r="BM371" s="14">
        <f t="shared" si="445"/>
        <v>0</v>
      </c>
      <c r="BN371" s="14">
        <f t="shared" si="446"/>
        <v>0</v>
      </c>
      <c r="BP371" s="56">
        <f t="shared" si="447"/>
        <v>0</v>
      </c>
      <c r="BQ371" s="14">
        <f>Szilv($BF$2,Eredmény!$H$3,BG371)</f>
        <v>0</v>
      </c>
      <c r="BR371" s="14">
        <f t="shared" si="448"/>
        <v>0</v>
      </c>
      <c r="BS371" s="14">
        <f t="shared" si="449"/>
        <v>0</v>
      </c>
      <c r="BV371" s="14">
        <f>IF($BU$2=Alapadat!$P371,Alapadat!$Q371,0)</f>
        <v>0</v>
      </c>
      <c r="BW371" s="14">
        <f>IF($BU$2=Alapadat!$P371,Alapadat!$R371,0)</f>
        <v>0</v>
      </c>
      <c r="BX371" s="14">
        <f t="shared" si="450"/>
        <v>0</v>
      </c>
      <c r="BY371" s="14">
        <f t="shared" si="451"/>
        <v>0</v>
      </c>
      <c r="BZ371" s="14">
        <f t="shared" si="452"/>
        <v>0</v>
      </c>
      <c r="CA371" s="14">
        <f t="shared" si="453"/>
        <v>0</v>
      </c>
      <c r="CB371" s="14">
        <f t="shared" si="454"/>
        <v>0</v>
      </c>
      <c r="CC371" s="14">
        <f t="shared" si="455"/>
        <v>0</v>
      </c>
      <c r="CE371" s="56">
        <f t="shared" si="456"/>
        <v>0</v>
      </c>
      <c r="CF371" s="14">
        <f>Szilv($BU$2,Eredmény!$H$3,BV371)</f>
        <v>0</v>
      </c>
      <c r="CG371" s="14">
        <f t="shared" si="457"/>
        <v>0</v>
      </c>
      <c r="CH371" s="14">
        <f t="shared" si="458"/>
        <v>0</v>
      </c>
      <c r="CK371" s="14">
        <f>IF($CJ$2=Alapadat!$P371,Alapadat!$Q371,0)</f>
        <v>0</v>
      </c>
      <c r="CL371" s="14">
        <f>IF($CJ$2=Alapadat!$P371,Alapadat!$R371,0)</f>
        <v>0</v>
      </c>
      <c r="CM371" s="14">
        <f t="shared" si="459"/>
        <v>0</v>
      </c>
      <c r="CN371" s="14">
        <f t="shared" si="460"/>
        <v>0</v>
      </c>
      <c r="CO371" s="14">
        <f t="shared" si="461"/>
        <v>0</v>
      </c>
      <c r="CP371" s="14">
        <f t="shared" si="462"/>
        <v>0</v>
      </c>
      <c r="CQ371" s="14">
        <f t="shared" si="463"/>
        <v>0</v>
      </c>
      <c r="CR371" s="14">
        <f t="shared" si="464"/>
        <v>0</v>
      </c>
      <c r="CT371" s="56">
        <f t="shared" si="465"/>
        <v>0</v>
      </c>
      <c r="CU371" s="14">
        <f>Szilv($CJ$2,Eredmény!$H$3,CK371)</f>
        <v>0</v>
      </c>
      <c r="CV371" s="14">
        <f t="shared" si="466"/>
        <v>0</v>
      </c>
      <c r="CW371" s="14">
        <f t="shared" si="467"/>
        <v>0</v>
      </c>
      <c r="CZ371" s="14">
        <f>IF($CY$2=Alapadat!$P371,Alapadat!$Q371,0)</f>
        <v>0</v>
      </c>
      <c r="DA371" s="14">
        <f>IF($CY$2=Alapadat!$P371,Alapadat!$R371,0)</f>
        <v>0</v>
      </c>
      <c r="DB371" s="14">
        <f t="shared" si="468"/>
        <v>0</v>
      </c>
      <c r="DC371" s="14">
        <f t="shared" si="469"/>
        <v>0</v>
      </c>
      <c r="DD371" s="14">
        <f t="shared" si="470"/>
        <v>0</v>
      </c>
      <c r="DE371" s="14">
        <f t="shared" si="471"/>
        <v>0</v>
      </c>
      <c r="DF371" s="14">
        <f t="shared" si="472"/>
        <v>0</v>
      </c>
      <c r="DG371" s="14">
        <f t="shared" si="473"/>
        <v>0</v>
      </c>
      <c r="DI371" s="56">
        <f t="shared" si="474"/>
        <v>0</v>
      </c>
      <c r="DJ371" s="14">
        <f>Szilv($CY$2,Eredmény!$H$3,CZ371)</f>
        <v>0</v>
      </c>
      <c r="DK371" s="14">
        <f t="shared" si="475"/>
        <v>0</v>
      </c>
      <c r="DL371" s="14">
        <f t="shared" si="476"/>
        <v>0</v>
      </c>
      <c r="DO371" s="14">
        <f>IF($DN$2=Alapadat!$P371,Alapadat!$Q371,0)</f>
        <v>0</v>
      </c>
      <c r="DP371" s="14">
        <f>IF($DN$2=Alapadat!$P371,Alapadat!$R371,0)</f>
        <v>0</v>
      </c>
      <c r="DQ371" s="14">
        <f t="shared" si="477"/>
        <v>0</v>
      </c>
      <c r="DR371" s="14">
        <f t="shared" si="478"/>
        <v>0</v>
      </c>
      <c r="DS371" s="14">
        <f t="shared" si="479"/>
        <v>0</v>
      </c>
      <c r="DT371" s="14">
        <f t="shared" si="480"/>
        <v>0</v>
      </c>
      <c r="DU371" s="14">
        <f t="shared" si="481"/>
        <v>0</v>
      </c>
      <c r="DV371" s="14">
        <f t="shared" si="482"/>
        <v>0</v>
      </c>
      <c r="DX371" s="56">
        <f t="shared" si="483"/>
        <v>0</v>
      </c>
      <c r="DY371" s="14">
        <f>Szilv($DN$2,Eredmény!$H$3,DO371)</f>
        <v>0</v>
      </c>
      <c r="DZ371" s="14">
        <f t="shared" si="484"/>
        <v>0</v>
      </c>
      <c r="EA371" s="14">
        <f t="shared" si="485"/>
        <v>0</v>
      </c>
    </row>
    <row r="372" spans="2:131">
      <c r="B372" s="14">
        <f>IF($A$2=Alapadat!$P372,Alapadat!$Q372,0)</f>
        <v>0</v>
      </c>
      <c r="C372" s="14">
        <f>IF($A$2=Alapadat!$P372,Alapadat!$R372,0)</f>
        <v>0</v>
      </c>
      <c r="D372" s="14">
        <f t="shared" si="406"/>
        <v>0</v>
      </c>
      <c r="E372" s="14">
        <f t="shared" si="407"/>
        <v>0</v>
      </c>
      <c r="F372" s="14">
        <f t="shared" si="408"/>
        <v>0</v>
      </c>
      <c r="G372" s="14">
        <f t="shared" si="409"/>
        <v>0</v>
      </c>
      <c r="H372" s="14">
        <f t="shared" si="410"/>
        <v>0</v>
      </c>
      <c r="I372" s="14">
        <f t="shared" si="411"/>
        <v>0</v>
      </c>
      <c r="L372" s="56">
        <f t="shared" si="412"/>
        <v>0</v>
      </c>
      <c r="M372" s="14">
        <f>Szilv($A$2,Eredmény!$H$3,B372)</f>
        <v>0</v>
      </c>
      <c r="N372" s="14">
        <f t="shared" si="413"/>
        <v>0</v>
      </c>
      <c r="O372" s="14">
        <f t="shared" si="414"/>
        <v>0</v>
      </c>
      <c r="Q372" s="14">
        <f>IF($P$2=Alapadat!$P372,Alapadat!$Q372,0)</f>
        <v>0</v>
      </c>
      <c r="R372" s="14">
        <f>IF($P$2=Alapadat!$P372,Alapadat!$R372,0)</f>
        <v>0</v>
      </c>
      <c r="S372" s="14">
        <f t="shared" si="415"/>
        <v>0</v>
      </c>
      <c r="T372" s="14">
        <f t="shared" si="416"/>
        <v>0</v>
      </c>
      <c r="U372" s="14">
        <f t="shared" si="417"/>
        <v>0</v>
      </c>
      <c r="V372" s="14">
        <f t="shared" si="418"/>
        <v>0</v>
      </c>
      <c r="W372" s="14">
        <f t="shared" si="419"/>
        <v>0</v>
      </c>
      <c r="X372" s="14">
        <f t="shared" si="420"/>
        <v>0</v>
      </c>
      <c r="Z372" s="56">
        <f t="shared" si="486"/>
        <v>0</v>
      </c>
      <c r="AA372" s="14">
        <f>Szilv($P$2,Eredmény!$H$3,Q372)</f>
        <v>0</v>
      </c>
      <c r="AB372" s="14">
        <f t="shared" si="421"/>
        <v>0</v>
      </c>
      <c r="AC372" s="14">
        <f t="shared" si="422"/>
        <v>0</v>
      </c>
      <c r="AE372" s="14">
        <f>IF($AD$2=Alapadat!$P372,Alapadat!$Q372,0)</f>
        <v>0</v>
      </c>
      <c r="AF372" s="14">
        <f>IF($AD$2=Alapadat!$P372,Alapadat!$R372,0)</f>
        <v>0</v>
      </c>
      <c r="AG372" s="14">
        <f t="shared" si="423"/>
        <v>0</v>
      </c>
      <c r="AH372" s="14">
        <f t="shared" si="424"/>
        <v>0</v>
      </c>
      <c r="AI372" s="14">
        <f t="shared" si="425"/>
        <v>0</v>
      </c>
      <c r="AJ372" s="14">
        <f t="shared" si="426"/>
        <v>0</v>
      </c>
      <c r="AK372" s="14">
        <f t="shared" si="427"/>
        <v>0</v>
      </c>
      <c r="AL372" s="14">
        <f t="shared" si="428"/>
        <v>0</v>
      </c>
      <c r="AN372" s="56">
        <f t="shared" si="429"/>
        <v>0</v>
      </c>
      <c r="AO372" s="14">
        <f>Szilv($AD$2,Eredmény!$H$3,AE372)</f>
        <v>0</v>
      </c>
      <c r="AP372" s="14">
        <f t="shared" si="430"/>
        <v>0</v>
      </c>
      <c r="AQ372" s="14">
        <f t="shared" si="431"/>
        <v>0</v>
      </c>
      <c r="AS372" s="14">
        <f>IF($AR$2=Alapadat!$P372,Alapadat!$Q372,0)</f>
        <v>0</v>
      </c>
      <c r="AT372" s="14">
        <f>IF($AR$2=Alapadat!$P372,Alapadat!$R372,0)</f>
        <v>0</v>
      </c>
      <c r="AU372" s="14">
        <f t="shared" si="432"/>
        <v>0</v>
      </c>
      <c r="AV372" s="14">
        <f t="shared" si="433"/>
        <v>0</v>
      </c>
      <c r="AW372" s="14">
        <f t="shared" si="434"/>
        <v>0</v>
      </c>
      <c r="AX372" s="14">
        <f t="shared" si="435"/>
        <v>0</v>
      </c>
      <c r="AY372" s="14">
        <f t="shared" si="436"/>
        <v>0</v>
      </c>
      <c r="AZ372" s="14">
        <f t="shared" si="437"/>
        <v>0</v>
      </c>
      <c r="BB372" s="56">
        <f t="shared" si="438"/>
        <v>0</v>
      </c>
      <c r="BC372" s="14">
        <f>Szilv($AR$2,Eredmény!$H$3,AS372)</f>
        <v>0</v>
      </c>
      <c r="BD372" s="14">
        <f t="shared" si="439"/>
        <v>0</v>
      </c>
      <c r="BE372" s="14">
        <f t="shared" si="440"/>
        <v>0</v>
      </c>
      <c r="BG372" s="14">
        <f>IF($BF$2=Alapadat!$P372,Alapadat!$Q372,0)</f>
        <v>0</v>
      </c>
      <c r="BH372" s="14">
        <f>IF($BF$2=Alapadat!$P372,Alapadat!$R372,0)</f>
        <v>0</v>
      </c>
      <c r="BI372" s="14">
        <f t="shared" si="441"/>
        <v>0</v>
      </c>
      <c r="BJ372" s="14">
        <f t="shared" si="442"/>
        <v>0</v>
      </c>
      <c r="BK372" s="14">
        <f t="shared" si="443"/>
        <v>0</v>
      </c>
      <c r="BL372" s="14">
        <f t="shared" si="444"/>
        <v>0</v>
      </c>
      <c r="BM372" s="14">
        <f t="shared" si="445"/>
        <v>0</v>
      </c>
      <c r="BN372" s="14">
        <f t="shared" si="446"/>
        <v>0</v>
      </c>
      <c r="BP372" s="56">
        <f t="shared" si="447"/>
        <v>0</v>
      </c>
      <c r="BQ372" s="14">
        <f>Szilv($BF$2,Eredmény!$H$3,BG372)</f>
        <v>0</v>
      </c>
      <c r="BR372" s="14">
        <f t="shared" si="448"/>
        <v>0</v>
      </c>
      <c r="BS372" s="14">
        <f t="shared" si="449"/>
        <v>0</v>
      </c>
      <c r="BV372" s="14">
        <f>IF($BU$2=Alapadat!$P372,Alapadat!$Q372,0)</f>
        <v>0</v>
      </c>
      <c r="BW372" s="14">
        <f>IF($BU$2=Alapadat!$P372,Alapadat!$R372,0)</f>
        <v>0</v>
      </c>
      <c r="BX372" s="14">
        <f t="shared" si="450"/>
        <v>0</v>
      </c>
      <c r="BY372" s="14">
        <f t="shared" si="451"/>
        <v>0</v>
      </c>
      <c r="BZ372" s="14">
        <f t="shared" si="452"/>
        <v>0</v>
      </c>
      <c r="CA372" s="14">
        <f t="shared" si="453"/>
        <v>0</v>
      </c>
      <c r="CB372" s="14">
        <f t="shared" si="454"/>
        <v>0</v>
      </c>
      <c r="CC372" s="14">
        <f t="shared" si="455"/>
        <v>0</v>
      </c>
      <c r="CE372" s="56">
        <f t="shared" si="456"/>
        <v>0</v>
      </c>
      <c r="CF372" s="14">
        <f>Szilv($BU$2,Eredmény!$H$3,BV372)</f>
        <v>0</v>
      </c>
      <c r="CG372" s="14">
        <f t="shared" si="457"/>
        <v>0</v>
      </c>
      <c r="CH372" s="14">
        <f t="shared" si="458"/>
        <v>0</v>
      </c>
      <c r="CK372" s="14">
        <f>IF($CJ$2=Alapadat!$P372,Alapadat!$Q372,0)</f>
        <v>0</v>
      </c>
      <c r="CL372" s="14">
        <f>IF($CJ$2=Alapadat!$P372,Alapadat!$R372,0)</f>
        <v>0</v>
      </c>
      <c r="CM372" s="14">
        <f t="shared" si="459"/>
        <v>0</v>
      </c>
      <c r="CN372" s="14">
        <f t="shared" si="460"/>
        <v>0</v>
      </c>
      <c r="CO372" s="14">
        <f t="shared" si="461"/>
        <v>0</v>
      </c>
      <c r="CP372" s="14">
        <f t="shared" si="462"/>
        <v>0</v>
      </c>
      <c r="CQ372" s="14">
        <f t="shared" si="463"/>
        <v>0</v>
      </c>
      <c r="CR372" s="14">
        <f t="shared" si="464"/>
        <v>0</v>
      </c>
      <c r="CT372" s="56">
        <f t="shared" si="465"/>
        <v>0</v>
      </c>
      <c r="CU372" s="14">
        <f>Szilv($CJ$2,Eredmény!$H$3,CK372)</f>
        <v>0</v>
      </c>
      <c r="CV372" s="14">
        <f t="shared" si="466"/>
        <v>0</v>
      </c>
      <c r="CW372" s="14">
        <f t="shared" si="467"/>
        <v>0</v>
      </c>
      <c r="CZ372" s="14">
        <f>IF($CY$2=Alapadat!$P372,Alapadat!$Q372,0)</f>
        <v>0</v>
      </c>
      <c r="DA372" s="14">
        <f>IF($CY$2=Alapadat!$P372,Alapadat!$R372,0)</f>
        <v>0</v>
      </c>
      <c r="DB372" s="14">
        <f t="shared" si="468"/>
        <v>0</v>
      </c>
      <c r="DC372" s="14">
        <f t="shared" si="469"/>
        <v>0</v>
      </c>
      <c r="DD372" s="14">
        <f t="shared" si="470"/>
        <v>0</v>
      </c>
      <c r="DE372" s="14">
        <f t="shared" si="471"/>
        <v>0</v>
      </c>
      <c r="DF372" s="14">
        <f t="shared" si="472"/>
        <v>0</v>
      </c>
      <c r="DG372" s="14">
        <f t="shared" si="473"/>
        <v>0</v>
      </c>
      <c r="DI372" s="56">
        <f t="shared" si="474"/>
        <v>0</v>
      </c>
      <c r="DJ372" s="14">
        <f>Szilv($CY$2,Eredmény!$H$3,CZ372)</f>
        <v>0</v>
      </c>
      <c r="DK372" s="14">
        <f t="shared" si="475"/>
        <v>0</v>
      </c>
      <c r="DL372" s="14">
        <f t="shared" si="476"/>
        <v>0</v>
      </c>
      <c r="DO372" s="14">
        <f>IF($DN$2=Alapadat!$P372,Alapadat!$Q372,0)</f>
        <v>0</v>
      </c>
      <c r="DP372" s="14">
        <f>IF($DN$2=Alapadat!$P372,Alapadat!$R372,0)</f>
        <v>0</v>
      </c>
      <c r="DQ372" s="14">
        <f t="shared" si="477"/>
        <v>0</v>
      </c>
      <c r="DR372" s="14">
        <f t="shared" si="478"/>
        <v>0</v>
      </c>
      <c r="DS372" s="14">
        <f t="shared" si="479"/>
        <v>0</v>
      </c>
      <c r="DT372" s="14">
        <f t="shared" si="480"/>
        <v>0</v>
      </c>
      <c r="DU372" s="14">
        <f t="shared" si="481"/>
        <v>0</v>
      </c>
      <c r="DV372" s="14">
        <f t="shared" si="482"/>
        <v>0</v>
      </c>
      <c r="DX372" s="56">
        <f t="shared" si="483"/>
        <v>0</v>
      </c>
      <c r="DY372" s="14">
        <f>Szilv($DN$2,Eredmény!$H$3,DO372)</f>
        <v>0</v>
      </c>
      <c r="DZ372" s="14">
        <f t="shared" si="484"/>
        <v>0</v>
      </c>
      <c r="EA372" s="14">
        <f t="shared" si="485"/>
        <v>0</v>
      </c>
    </row>
    <row r="373" spans="2:131">
      <c r="B373" s="14">
        <f>IF($A$2=Alapadat!$P373,Alapadat!$Q373,0)</f>
        <v>0</v>
      </c>
      <c r="C373" s="14">
        <f>IF($A$2=Alapadat!$P373,Alapadat!$R373,0)</f>
        <v>0</v>
      </c>
      <c r="D373" s="14">
        <f t="shared" si="406"/>
        <v>0</v>
      </c>
      <c r="E373" s="14">
        <f t="shared" si="407"/>
        <v>0</v>
      </c>
      <c r="F373" s="14">
        <f t="shared" si="408"/>
        <v>0</v>
      </c>
      <c r="G373" s="14">
        <f t="shared" si="409"/>
        <v>0</v>
      </c>
      <c r="H373" s="14">
        <f t="shared" si="410"/>
        <v>0</v>
      </c>
      <c r="I373" s="14">
        <f t="shared" si="411"/>
        <v>0</v>
      </c>
      <c r="L373" s="56">
        <f t="shared" si="412"/>
        <v>0</v>
      </c>
      <c r="M373" s="14">
        <f>Szilv($A$2,Eredmény!$H$3,B373)</f>
        <v>0</v>
      </c>
      <c r="N373" s="14">
        <f t="shared" si="413"/>
        <v>0</v>
      </c>
      <c r="O373" s="14">
        <f t="shared" si="414"/>
        <v>0</v>
      </c>
      <c r="Q373" s="14">
        <f>IF($P$2=Alapadat!$P373,Alapadat!$Q373,0)</f>
        <v>0</v>
      </c>
      <c r="R373" s="14">
        <f>IF($P$2=Alapadat!$P373,Alapadat!$R373,0)</f>
        <v>0</v>
      </c>
      <c r="S373" s="14">
        <f t="shared" si="415"/>
        <v>0</v>
      </c>
      <c r="T373" s="14">
        <f t="shared" si="416"/>
        <v>0</v>
      </c>
      <c r="U373" s="14">
        <f t="shared" si="417"/>
        <v>0</v>
      </c>
      <c r="V373" s="14">
        <f t="shared" si="418"/>
        <v>0</v>
      </c>
      <c r="W373" s="14">
        <f t="shared" si="419"/>
        <v>0</v>
      </c>
      <c r="X373" s="14">
        <f t="shared" si="420"/>
        <v>0</v>
      </c>
      <c r="Z373" s="56">
        <f t="shared" si="486"/>
        <v>0</v>
      </c>
      <c r="AA373" s="14">
        <f>Szilv($P$2,Eredmény!$H$3,Q373)</f>
        <v>0</v>
      </c>
      <c r="AB373" s="14">
        <f t="shared" si="421"/>
        <v>0</v>
      </c>
      <c r="AC373" s="14">
        <f t="shared" si="422"/>
        <v>0</v>
      </c>
      <c r="AE373" s="14">
        <f>IF($AD$2=Alapadat!$P373,Alapadat!$Q373,0)</f>
        <v>0</v>
      </c>
      <c r="AF373" s="14">
        <f>IF($AD$2=Alapadat!$P373,Alapadat!$R373,0)</f>
        <v>0</v>
      </c>
      <c r="AG373" s="14">
        <f t="shared" si="423"/>
        <v>0</v>
      </c>
      <c r="AH373" s="14">
        <f t="shared" si="424"/>
        <v>0</v>
      </c>
      <c r="AI373" s="14">
        <f t="shared" si="425"/>
        <v>0</v>
      </c>
      <c r="AJ373" s="14">
        <f t="shared" si="426"/>
        <v>0</v>
      </c>
      <c r="AK373" s="14">
        <f t="shared" si="427"/>
        <v>0</v>
      </c>
      <c r="AL373" s="14">
        <f t="shared" si="428"/>
        <v>0</v>
      </c>
      <c r="AN373" s="56">
        <f t="shared" si="429"/>
        <v>0</v>
      </c>
      <c r="AO373" s="14">
        <f>Szilv($AD$2,Eredmény!$H$3,AE373)</f>
        <v>0</v>
      </c>
      <c r="AP373" s="14">
        <f t="shared" si="430"/>
        <v>0</v>
      </c>
      <c r="AQ373" s="14">
        <f t="shared" si="431"/>
        <v>0</v>
      </c>
      <c r="AS373" s="14">
        <f>IF($AR$2=Alapadat!$P373,Alapadat!$Q373,0)</f>
        <v>0</v>
      </c>
      <c r="AT373" s="14">
        <f>IF($AR$2=Alapadat!$P373,Alapadat!$R373,0)</f>
        <v>0</v>
      </c>
      <c r="AU373" s="14">
        <f t="shared" si="432"/>
        <v>0</v>
      </c>
      <c r="AV373" s="14">
        <f t="shared" si="433"/>
        <v>0</v>
      </c>
      <c r="AW373" s="14">
        <f t="shared" si="434"/>
        <v>0</v>
      </c>
      <c r="AX373" s="14">
        <f t="shared" si="435"/>
        <v>0</v>
      </c>
      <c r="AY373" s="14">
        <f t="shared" si="436"/>
        <v>0</v>
      </c>
      <c r="AZ373" s="14">
        <f t="shared" si="437"/>
        <v>0</v>
      </c>
      <c r="BB373" s="56">
        <f t="shared" si="438"/>
        <v>0</v>
      </c>
      <c r="BC373" s="14">
        <f>Szilv($AR$2,Eredmény!$H$3,AS373)</f>
        <v>0</v>
      </c>
      <c r="BD373" s="14">
        <f t="shared" si="439"/>
        <v>0</v>
      </c>
      <c r="BE373" s="14">
        <f t="shared" si="440"/>
        <v>0</v>
      </c>
      <c r="BG373" s="14">
        <f>IF($BF$2=Alapadat!$P373,Alapadat!$Q373,0)</f>
        <v>0</v>
      </c>
      <c r="BH373" s="14">
        <f>IF($BF$2=Alapadat!$P373,Alapadat!$R373,0)</f>
        <v>0</v>
      </c>
      <c r="BI373" s="14">
        <f t="shared" si="441"/>
        <v>0</v>
      </c>
      <c r="BJ373" s="14">
        <f t="shared" si="442"/>
        <v>0</v>
      </c>
      <c r="BK373" s="14">
        <f t="shared" si="443"/>
        <v>0</v>
      </c>
      <c r="BL373" s="14">
        <f t="shared" si="444"/>
        <v>0</v>
      </c>
      <c r="BM373" s="14">
        <f t="shared" si="445"/>
        <v>0</v>
      </c>
      <c r="BN373" s="14">
        <f t="shared" si="446"/>
        <v>0</v>
      </c>
      <c r="BP373" s="56">
        <f t="shared" si="447"/>
        <v>0</v>
      </c>
      <c r="BQ373" s="14">
        <f>Szilv($BF$2,Eredmény!$H$3,BG373)</f>
        <v>0</v>
      </c>
      <c r="BR373" s="14">
        <f t="shared" si="448"/>
        <v>0</v>
      </c>
      <c r="BS373" s="14">
        <f t="shared" si="449"/>
        <v>0</v>
      </c>
      <c r="BV373" s="14">
        <f>IF($BU$2=Alapadat!$P373,Alapadat!$Q373,0)</f>
        <v>0</v>
      </c>
      <c r="BW373" s="14">
        <f>IF($BU$2=Alapadat!$P373,Alapadat!$R373,0)</f>
        <v>0</v>
      </c>
      <c r="BX373" s="14">
        <f t="shared" si="450"/>
        <v>0</v>
      </c>
      <c r="BY373" s="14">
        <f t="shared" si="451"/>
        <v>0</v>
      </c>
      <c r="BZ373" s="14">
        <f t="shared" si="452"/>
        <v>0</v>
      </c>
      <c r="CA373" s="14">
        <f t="shared" si="453"/>
        <v>0</v>
      </c>
      <c r="CB373" s="14">
        <f t="shared" si="454"/>
        <v>0</v>
      </c>
      <c r="CC373" s="14">
        <f t="shared" si="455"/>
        <v>0</v>
      </c>
      <c r="CE373" s="56">
        <f t="shared" si="456"/>
        <v>0</v>
      </c>
      <c r="CF373" s="14">
        <f>Szilv($BU$2,Eredmény!$H$3,BV373)</f>
        <v>0</v>
      </c>
      <c r="CG373" s="14">
        <f t="shared" si="457"/>
        <v>0</v>
      </c>
      <c r="CH373" s="14">
        <f t="shared" si="458"/>
        <v>0</v>
      </c>
      <c r="CK373" s="14">
        <f>IF($CJ$2=Alapadat!$P373,Alapadat!$Q373,0)</f>
        <v>0</v>
      </c>
      <c r="CL373" s="14">
        <f>IF($CJ$2=Alapadat!$P373,Alapadat!$R373,0)</f>
        <v>0</v>
      </c>
      <c r="CM373" s="14">
        <f t="shared" si="459"/>
        <v>0</v>
      </c>
      <c r="CN373" s="14">
        <f t="shared" si="460"/>
        <v>0</v>
      </c>
      <c r="CO373" s="14">
        <f t="shared" si="461"/>
        <v>0</v>
      </c>
      <c r="CP373" s="14">
        <f t="shared" si="462"/>
        <v>0</v>
      </c>
      <c r="CQ373" s="14">
        <f t="shared" si="463"/>
        <v>0</v>
      </c>
      <c r="CR373" s="14">
        <f t="shared" si="464"/>
        <v>0</v>
      </c>
      <c r="CT373" s="56">
        <f t="shared" si="465"/>
        <v>0</v>
      </c>
      <c r="CU373" s="14">
        <f>Szilv($CJ$2,Eredmény!$H$3,CK373)</f>
        <v>0</v>
      </c>
      <c r="CV373" s="14">
        <f t="shared" si="466"/>
        <v>0</v>
      </c>
      <c r="CW373" s="14">
        <f t="shared" si="467"/>
        <v>0</v>
      </c>
      <c r="CZ373" s="14">
        <f>IF($CY$2=Alapadat!$P373,Alapadat!$Q373,0)</f>
        <v>0</v>
      </c>
      <c r="DA373" s="14">
        <f>IF($CY$2=Alapadat!$P373,Alapadat!$R373,0)</f>
        <v>0</v>
      </c>
      <c r="DB373" s="14">
        <f t="shared" si="468"/>
        <v>0</v>
      </c>
      <c r="DC373" s="14">
        <f t="shared" si="469"/>
        <v>0</v>
      </c>
      <c r="DD373" s="14">
        <f t="shared" si="470"/>
        <v>0</v>
      </c>
      <c r="DE373" s="14">
        <f t="shared" si="471"/>
        <v>0</v>
      </c>
      <c r="DF373" s="14">
        <f t="shared" si="472"/>
        <v>0</v>
      </c>
      <c r="DG373" s="14">
        <f t="shared" si="473"/>
        <v>0</v>
      </c>
      <c r="DI373" s="56">
        <f t="shared" si="474"/>
        <v>0</v>
      </c>
      <c r="DJ373" s="14">
        <f>Szilv($CY$2,Eredmény!$H$3,CZ373)</f>
        <v>0</v>
      </c>
      <c r="DK373" s="14">
        <f t="shared" si="475"/>
        <v>0</v>
      </c>
      <c r="DL373" s="14">
        <f t="shared" si="476"/>
        <v>0</v>
      </c>
      <c r="DO373" s="14">
        <f>IF($DN$2=Alapadat!$P373,Alapadat!$Q373,0)</f>
        <v>0</v>
      </c>
      <c r="DP373" s="14">
        <f>IF($DN$2=Alapadat!$P373,Alapadat!$R373,0)</f>
        <v>0</v>
      </c>
      <c r="DQ373" s="14">
        <f t="shared" si="477"/>
        <v>0</v>
      </c>
      <c r="DR373" s="14">
        <f t="shared" si="478"/>
        <v>0</v>
      </c>
      <c r="DS373" s="14">
        <f t="shared" si="479"/>
        <v>0</v>
      </c>
      <c r="DT373" s="14">
        <f t="shared" si="480"/>
        <v>0</v>
      </c>
      <c r="DU373" s="14">
        <f t="shared" si="481"/>
        <v>0</v>
      </c>
      <c r="DV373" s="14">
        <f t="shared" si="482"/>
        <v>0</v>
      </c>
      <c r="DX373" s="56">
        <f t="shared" si="483"/>
        <v>0</v>
      </c>
      <c r="DY373" s="14">
        <f>Szilv($DN$2,Eredmény!$H$3,DO373)</f>
        <v>0</v>
      </c>
      <c r="DZ373" s="14">
        <f t="shared" si="484"/>
        <v>0</v>
      </c>
      <c r="EA373" s="14">
        <f t="shared" si="485"/>
        <v>0</v>
      </c>
    </row>
    <row r="374" spans="2:131">
      <c r="B374" s="14">
        <f>IF($A$2=Alapadat!$P374,Alapadat!$Q374,0)</f>
        <v>0</v>
      </c>
      <c r="C374" s="14">
        <f>IF($A$2=Alapadat!$P374,Alapadat!$R374,0)</f>
        <v>0</v>
      </c>
      <c r="D374" s="14">
        <f t="shared" si="406"/>
        <v>0</v>
      </c>
      <c r="E374" s="14">
        <f t="shared" si="407"/>
        <v>0</v>
      </c>
      <c r="F374" s="14">
        <f t="shared" si="408"/>
        <v>0</v>
      </c>
      <c r="G374" s="14">
        <f t="shared" si="409"/>
        <v>0</v>
      </c>
      <c r="H374" s="14">
        <f t="shared" si="410"/>
        <v>0</v>
      </c>
      <c r="I374" s="14">
        <f t="shared" si="411"/>
        <v>0</v>
      </c>
      <c r="L374" s="56">
        <f t="shared" si="412"/>
        <v>0</v>
      </c>
      <c r="M374" s="14">
        <f>Szilv($A$2,Eredmény!$H$3,B374)</f>
        <v>0</v>
      </c>
      <c r="N374" s="14">
        <f t="shared" si="413"/>
        <v>0</v>
      </c>
      <c r="O374" s="14">
        <f t="shared" si="414"/>
        <v>0</v>
      </c>
      <c r="Q374" s="14">
        <f>IF($P$2=Alapadat!$P374,Alapadat!$Q374,0)</f>
        <v>0</v>
      </c>
      <c r="R374" s="14">
        <f>IF($P$2=Alapadat!$P374,Alapadat!$R374,0)</f>
        <v>0</v>
      </c>
      <c r="S374" s="14">
        <f t="shared" si="415"/>
        <v>0</v>
      </c>
      <c r="T374" s="14">
        <f t="shared" si="416"/>
        <v>0</v>
      </c>
      <c r="U374" s="14">
        <f t="shared" si="417"/>
        <v>0</v>
      </c>
      <c r="V374" s="14">
        <f t="shared" si="418"/>
        <v>0</v>
      </c>
      <c r="W374" s="14">
        <f t="shared" si="419"/>
        <v>0</v>
      </c>
      <c r="X374" s="14">
        <f t="shared" si="420"/>
        <v>0</v>
      </c>
      <c r="Z374" s="56">
        <f t="shared" si="486"/>
        <v>0</v>
      </c>
      <c r="AA374" s="14">
        <f>Szilv($P$2,Eredmény!$H$3,Q374)</f>
        <v>0</v>
      </c>
      <c r="AB374" s="14">
        <f t="shared" si="421"/>
        <v>0</v>
      </c>
      <c r="AC374" s="14">
        <f t="shared" si="422"/>
        <v>0</v>
      </c>
      <c r="AE374" s="14">
        <f>IF($AD$2=Alapadat!$P374,Alapadat!$Q374,0)</f>
        <v>0</v>
      </c>
      <c r="AF374" s="14">
        <f>IF($AD$2=Alapadat!$P374,Alapadat!$R374,0)</f>
        <v>0</v>
      </c>
      <c r="AG374" s="14">
        <f t="shared" si="423"/>
        <v>0</v>
      </c>
      <c r="AH374" s="14">
        <f t="shared" si="424"/>
        <v>0</v>
      </c>
      <c r="AI374" s="14">
        <f t="shared" si="425"/>
        <v>0</v>
      </c>
      <c r="AJ374" s="14">
        <f t="shared" si="426"/>
        <v>0</v>
      </c>
      <c r="AK374" s="14">
        <f t="shared" si="427"/>
        <v>0</v>
      </c>
      <c r="AL374" s="14">
        <f t="shared" si="428"/>
        <v>0</v>
      </c>
      <c r="AN374" s="56">
        <f t="shared" si="429"/>
        <v>0</v>
      </c>
      <c r="AO374" s="14">
        <f>Szilv($AD$2,Eredmény!$H$3,AE374)</f>
        <v>0</v>
      </c>
      <c r="AP374" s="14">
        <f t="shared" si="430"/>
        <v>0</v>
      </c>
      <c r="AQ374" s="14">
        <f t="shared" si="431"/>
        <v>0</v>
      </c>
      <c r="AS374" s="14">
        <f>IF($AR$2=Alapadat!$P374,Alapadat!$Q374,0)</f>
        <v>0</v>
      </c>
      <c r="AT374" s="14">
        <f>IF($AR$2=Alapadat!$P374,Alapadat!$R374,0)</f>
        <v>0</v>
      </c>
      <c r="AU374" s="14">
        <f t="shared" si="432"/>
        <v>0</v>
      </c>
      <c r="AV374" s="14">
        <f t="shared" si="433"/>
        <v>0</v>
      </c>
      <c r="AW374" s="14">
        <f t="shared" si="434"/>
        <v>0</v>
      </c>
      <c r="AX374" s="14">
        <f t="shared" si="435"/>
        <v>0</v>
      </c>
      <c r="AY374" s="14">
        <f t="shared" si="436"/>
        <v>0</v>
      </c>
      <c r="AZ374" s="14">
        <f t="shared" si="437"/>
        <v>0</v>
      </c>
      <c r="BB374" s="56">
        <f t="shared" si="438"/>
        <v>0</v>
      </c>
      <c r="BC374" s="14">
        <f>Szilv($AR$2,Eredmény!$H$3,AS374)</f>
        <v>0</v>
      </c>
      <c r="BD374" s="14">
        <f t="shared" si="439"/>
        <v>0</v>
      </c>
      <c r="BE374" s="14">
        <f t="shared" si="440"/>
        <v>0</v>
      </c>
      <c r="BG374" s="14">
        <f>IF($BF$2=Alapadat!$P374,Alapadat!$Q374,0)</f>
        <v>0</v>
      </c>
      <c r="BH374" s="14">
        <f>IF($BF$2=Alapadat!$P374,Alapadat!$R374,0)</f>
        <v>0</v>
      </c>
      <c r="BI374" s="14">
        <f t="shared" si="441"/>
        <v>0</v>
      </c>
      <c r="BJ374" s="14">
        <f t="shared" si="442"/>
        <v>0</v>
      </c>
      <c r="BK374" s="14">
        <f t="shared" si="443"/>
        <v>0</v>
      </c>
      <c r="BL374" s="14">
        <f t="shared" si="444"/>
        <v>0</v>
      </c>
      <c r="BM374" s="14">
        <f t="shared" si="445"/>
        <v>0</v>
      </c>
      <c r="BN374" s="14">
        <f t="shared" si="446"/>
        <v>0</v>
      </c>
      <c r="BP374" s="56">
        <f t="shared" si="447"/>
        <v>0</v>
      </c>
      <c r="BQ374" s="14">
        <f>Szilv($BF$2,Eredmény!$H$3,BG374)</f>
        <v>0</v>
      </c>
      <c r="BR374" s="14">
        <f t="shared" si="448"/>
        <v>0</v>
      </c>
      <c r="BS374" s="14">
        <f t="shared" si="449"/>
        <v>0</v>
      </c>
      <c r="BV374" s="14">
        <f>IF($BU$2=Alapadat!$P374,Alapadat!$Q374,0)</f>
        <v>0</v>
      </c>
      <c r="BW374" s="14">
        <f>IF($BU$2=Alapadat!$P374,Alapadat!$R374,0)</f>
        <v>0</v>
      </c>
      <c r="BX374" s="14">
        <f t="shared" si="450"/>
        <v>0</v>
      </c>
      <c r="BY374" s="14">
        <f t="shared" si="451"/>
        <v>0</v>
      </c>
      <c r="BZ374" s="14">
        <f t="shared" si="452"/>
        <v>0</v>
      </c>
      <c r="CA374" s="14">
        <f t="shared" si="453"/>
        <v>0</v>
      </c>
      <c r="CB374" s="14">
        <f t="shared" si="454"/>
        <v>0</v>
      </c>
      <c r="CC374" s="14">
        <f t="shared" si="455"/>
        <v>0</v>
      </c>
      <c r="CE374" s="56">
        <f t="shared" si="456"/>
        <v>0</v>
      </c>
      <c r="CF374" s="14">
        <f>Szilv($BU$2,Eredmény!$H$3,BV374)</f>
        <v>0</v>
      </c>
      <c r="CG374" s="14">
        <f t="shared" si="457"/>
        <v>0</v>
      </c>
      <c r="CH374" s="14">
        <f t="shared" si="458"/>
        <v>0</v>
      </c>
      <c r="CK374" s="14">
        <f>IF($CJ$2=Alapadat!$P374,Alapadat!$Q374,0)</f>
        <v>0</v>
      </c>
      <c r="CL374" s="14">
        <f>IF($CJ$2=Alapadat!$P374,Alapadat!$R374,0)</f>
        <v>0</v>
      </c>
      <c r="CM374" s="14">
        <f t="shared" si="459"/>
        <v>0</v>
      </c>
      <c r="CN374" s="14">
        <f t="shared" si="460"/>
        <v>0</v>
      </c>
      <c r="CO374" s="14">
        <f t="shared" si="461"/>
        <v>0</v>
      </c>
      <c r="CP374" s="14">
        <f t="shared" si="462"/>
        <v>0</v>
      </c>
      <c r="CQ374" s="14">
        <f t="shared" si="463"/>
        <v>0</v>
      </c>
      <c r="CR374" s="14">
        <f t="shared" si="464"/>
        <v>0</v>
      </c>
      <c r="CT374" s="56">
        <f t="shared" si="465"/>
        <v>0</v>
      </c>
      <c r="CU374" s="14">
        <f>Szilv($CJ$2,Eredmény!$H$3,CK374)</f>
        <v>0</v>
      </c>
      <c r="CV374" s="14">
        <f t="shared" si="466"/>
        <v>0</v>
      </c>
      <c r="CW374" s="14">
        <f t="shared" si="467"/>
        <v>0</v>
      </c>
      <c r="CZ374" s="14">
        <f>IF($CY$2=Alapadat!$P374,Alapadat!$Q374,0)</f>
        <v>0</v>
      </c>
      <c r="DA374" s="14">
        <f>IF($CY$2=Alapadat!$P374,Alapadat!$R374,0)</f>
        <v>0</v>
      </c>
      <c r="DB374" s="14">
        <f t="shared" si="468"/>
        <v>0</v>
      </c>
      <c r="DC374" s="14">
        <f t="shared" si="469"/>
        <v>0</v>
      </c>
      <c r="DD374" s="14">
        <f t="shared" si="470"/>
        <v>0</v>
      </c>
      <c r="DE374" s="14">
        <f t="shared" si="471"/>
        <v>0</v>
      </c>
      <c r="DF374" s="14">
        <f t="shared" si="472"/>
        <v>0</v>
      </c>
      <c r="DG374" s="14">
        <f t="shared" si="473"/>
        <v>0</v>
      </c>
      <c r="DI374" s="56">
        <f t="shared" si="474"/>
        <v>0</v>
      </c>
      <c r="DJ374" s="14">
        <f>Szilv($CY$2,Eredmény!$H$3,CZ374)</f>
        <v>0</v>
      </c>
      <c r="DK374" s="14">
        <f t="shared" si="475"/>
        <v>0</v>
      </c>
      <c r="DL374" s="14">
        <f t="shared" si="476"/>
        <v>0</v>
      </c>
      <c r="DO374" s="14">
        <f>IF($DN$2=Alapadat!$P374,Alapadat!$Q374,0)</f>
        <v>0</v>
      </c>
      <c r="DP374" s="14">
        <f>IF($DN$2=Alapadat!$P374,Alapadat!$R374,0)</f>
        <v>0</v>
      </c>
      <c r="DQ374" s="14">
        <f t="shared" si="477"/>
        <v>0</v>
      </c>
      <c r="DR374" s="14">
        <f t="shared" si="478"/>
        <v>0</v>
      </c>
      <c r="DS374" s="14">
        <f t="shared" si="479"/>
        <v>0</v>
      </c>
      <c r="DT374" s="14">
        <f t="shared" si="480"/>
        <v>0</v>
      </c>
      <c r="DU374" s="14">
        <f t="shared" si="481"/>
        <v>0</v>
      </c>
      <c r="DV374" s="14">
        <f t="shared" si="482"/>
        <v>0</v>
      </c>
      <c r="DX374" s="56">
        <f t="shared" si="483"/>
        <v>0</v>
      </c>
      <c r="DY374" s="14">
        <f>Szilv($DN$2,Eredmény!$H$3,DO374)</f>
        <v>0</v>
      </c>
      <c r="DZ374" s="14">
        <f t="shared" si="484"/>
        <v>0</v>
      </c>
      <c r="EA374" s="14">
        <f t="shared" si="485"/>
        <v>0</v>
      </c>
    </row>
    <row r="375" spans="2:131">
      <c r="B375" s="14">
        <f>IF($A$2=Alapadat!$P375,Alapadat!$Q375,0)</f>
        <v>0</v>
      </c>
      <c r="C375" s="14">
        <f>IF($A$2=Alapadat!$P375,Alapadat!$R375,0)</f>
        <v>0</v>
      </c>
      <c r="D375" s="14">
        <f t="shared" si="406"/>
        <v>0</v>
      </c>
      <c r="E375" s="14">
        <f t="shared" si="407"/>
        <v>0</v>
      </c>
      <c r="F375" s="14">
        <f t="shared" si="408"/>
        <v>0</v>
      </c>
      <c r="G375" s="14">
        <f t="shared" si="409"/>
        <v>0</v>
      </c>
      <c r="H375" s="14">
        <f t="shared" si="410"/>
        <v>0</v>
      </c>
      <c r="I375" s="14">
        <f t="shared" si="411"/>
        <v>0</v>
      </c>
      <c r="L375" s="56">
        <f t="shared" si="412"/>
        <v>0</v>
      </c>
      <c r="M375" s="14">
        <f>Szilv($A$2,Eredmény!$H$3,B375)</f>
        <v>0</v>
      </c>
      <c r="N375" s="14">
        <f t="shared" si="413"/>
        <v>0</v>
      </c>
      <c r="O375" s="14">
        <f t="shared" si="414"/>
        <v>0</v>
      </c>
      <c r="Q375" s="14">
        <f>IF($P$2=Alapadat!$P375,Alapadat!$Q375,0)</f>
        <v>0</v>
      </c>
      <c r="R375" s="14">
        <f>IF($P$2=Alapadat!$P375,Alapadat!$R375,0)</f>
        <v>0</v>
      </c>
      <c r="S375" s="14">
        <f t="shared" si="415"/>
        <v>0</v>
      </c>
      <c r="T375" s="14">
        <f t="shared" si="416"/>
        <v>0</v>
      </c>
      <c r="U375" s="14">
        <f t="shared" si="417"/>
        <v>0</v>
      </c>
      <c r="V375" s="14">
        <f t="shared" si="418"/>
        <v>0</v>
      </c>
      <c r="W375" s="14">
        <f t="shared" si="419"/>
        <v>0</v>
      </c>
      <c r="X375" s="14">
        <f t="shared" si="420"/>
        <v>0</v>
      </c>
      <c r="Z375" s="56">
        <f t="shared" si="486"/>
        <v>0</v>
      </c>
      <c r="AA375" s="14">
        <f>Szilv($P$2,Eredmény!$H$3,Q375)</f>
        <v>0</v>
      </c>
      <c r="AB375" s="14">
        <f t="shared" si="421"/>
        <v>0</v>
      </c>
      <c r="AC375" s="14">
        <f t="shared" si="422"/>
        <v>0</v>
      </c>
      <c r="AE375" s="14">
        <f>IF($AD$2=Alapadat!$P375,Alapadat!$Q375,0)</f>
        <v>0</v>
      </c>
      <c r="AF375" s="14">
        <f>IF($AD$2=Alapadat!$P375,Alapadat!$R375,0)</f>
        <v>0</v>
      </c>
      <c r="AG375" s="14">
        <f t="shared" si="423"/>
        <v>0</v>
      </c>
      <c r="AH375" s="14">
        <f t="shared" si="424"/>
        <v>0</v>
      </c>
      <c r="AI375" s="14">
        <f t="shared" si="425"/>
        <v>0</v>
      </c>
      <c r="AJ375" s="14">
        <f t="shared" si="426"/>
        <v>0</v>
      </c>
      <c r="AK375" s="14">
        <f t="shared" si="427"/>
        <v>0</v>
      </c>
      <c r="AL375" s="14">
        <f t="shared" si="428"/>
        <v>0</v>
      </c>
      <c r="AN375" s="56">
        <f t="shared" si="429"/>
        <v>0</v>
      </c>
      <c r="AO375" s="14">
        <f>Szilv($AD$2,Eredmény!$H$3,AE375)</f>
        <v>0</v>
      </c>
      <c r="AP375" s="14">
        <f t="shared" si="430"/>
        <v>0</v>
      </c>
      <c r="AQ375" s="14">
        <f t="shared" si="431"/>
        <v>0</v>
      </c>
      <c r="AS375" s="14">
        <f>IF($AR$2=Alapadat!$P375,Alapadat!$Q375,0)</f>
        <v>0</v>
      </c>
      <c r="AT375" s="14">
        <f>IF($AR$2=Alapadat!$P375,Alapadat!$R375,0)</f>
        <v>0</v>
      </c>
      <c r="AU375" s="14">
        <f t="shared" si="432"/>
        <v>0</v>
      </c>
      <c r="AV375" s="14">
        <f t="shared" si="433"/>
        <v>0</v>
      </c>
      <c r="AW375" s="14">
        <f t="shared" si="434"/>
        <v>0</v>
      </c>
      <c r="AX375" s="14">
        <f t="shared" si="435"/>
        <v>0</v>
      </c>
      <c r="AY375" s="14">
        <f t="shared" si="436"/>
        <v>0</v>
      </c>
      <c r="AZ375" s="14">
        <f t="shared" si="437"/>
        <v>0</v>
      </c>
      <c r="BB375" s="56">
        <f t="shared" si="438"/>
        <v>0</v>
      </c>
      <c r="BC375" s="14">
        <f>Szilv($AR$2,Eredmény!$H$3,AS375)</f>
        <v>0</v>
      </c>
      <c r="BD375" s="14">
        <f t="shared" si="439"/>
        <v>0</v>
      </c>
      <c r="BE375" s="14">
        <f t="shared" si="440"/>
        <v>0</v>
      </c>
      <c r="BG375" s="14">
        <f>IF($BF$2=Alapadat!$P375,Alapadat!$Q375,0)</f>
        <v>0</v>
      </c>
      <c r="BH375" s="14">
        <f>IF($BF$2=Alapadat!$P375,Alapadat!$R375,0)</f>
        <v>0</v>
      </c>
      <c r="BI375" s="14">
        <f t="shared" si="441"/>
        <v>0</v>
      </c>
      <c r="BJ375" s="14">
        <f t="shared" si="442"/>
        <v>0</v>
      </c>
      <c r="BK375" s="14">
        <f t="shared" si="443"/>
        <v>0</v>
      </c>
      <c r="BL375" s="14">
        <f t="shared" si="444"/>
        <v>0</v>
      </c>
      <c r="BM375" s="14">
        <f t="shared" si="445"/>
        <v>0</v>
      </c>
      <c r="BN375" s="14">
        <f t="shared" si="446"/>
        <v>0</v>
      </c>
      <c r="BP375" s="56">
        <f t="shared" si="447"/>
        <v>0</v>
      </c>
      <c r="BQ375" s="14">
        <f>Szilv($BF$2,Eredmény!$H$3,BG375)</f>
        <v>0</v>
      </c>
      <c r="BR375" s="14">
        <f t="shared" si="448"/>
        <v>0</v>
      </c>
      <c r="BS375" s="14">
        <f t="shared" si="449"/>
        <v>0</v>
      </c>
      <c r="BV375" s="14">
        <f>IF($BU$2=Alapadat!$P375,Alapadat!$Q375,0)</f>
        <v>0</v>
      </c>
      <c r="BW375" s="14">
        <f>IF($BU$2=Alapadat!$P375,Alapadat!$R375,0)</f>
        <v>0</v>
      </c>
      <c r="BX375" s="14">
        <f t="shared" si="450"/>
        <v>0</v>
      </c>
      <c r="BY375" s="14">
        <f t="shared" si="451"/>
        <v>0</v>
      </c>
      <c r="BZ375" s="14">
        <f t="shared" si="452"/>
        <v>0</v>
      </c>
      <c r="CA375" s="14">
        <f t="shared" si="453"/>
        <v>0</v>
      </c>
      <c r="CB375" s="14">
        <f t="shared" si="454"/>
        <v>0</v>
      </c>
      <c r="CC375" s="14">
        <f t="shared" si="455"/>
        <v>0</v>
      </c>
      <c r="CE375" s="56">
        <f t="shared" si="456"/>
        <v>0</v>
      </c>
      <c r="CF375" s="14">
        <f>Szilv($BU$2,Eredmény!$H$3,BV375)</f>
        <v>0</v>
      </c>
      <c r="CG375" s="14">
        <f t="shared" si="457"/>
        <v>0</v>
      </c>
      <c r="CH375" s="14">
        <f t="shared" si="458"/>
        <v>0</v>
      </c>
      <c r="CK375" s="14">
        <f>IF($CJ$2=Alapadat!$P375,Alapadat!$Q375,0)</f>
        <v>0</v>
      </c>
      <c r="CL375" s="14">
        <f>IF($CJ$2=Alapadat!$P375,Alapadat!$R375,0)</f>
        <v>0</v>
      </c>
      <c r="CM375" s="14">
        <f t="shared" si="459"/>
        <v>0</v>
      </c>
      <c r="CN375" s="14">
        <f t="shared" si="460"/>
        <v>0</v>
      </c>
      <c r="CO375" s="14">
        <f t="shared" si="461"/>
        <v>0</v>
      </c>
      <c r="CP375" s="14">
        <f t="shared" si="462"/>
        <v>0</v>
      </c>
      <c r="CQ375" s="14">
        <f t="shared" si="463"/>
        <v>0</v>
      </c>
      <c r="CR375" s="14">
        <f t="shared" si="464"/>
        <v>0</v>
      </c>
      <c r="CT375" s="56">
        <f t="shared" si="465"/>
        <v>0</v>
      </c>
      <c r="CU375" s="14">
        <f>Szilv($CJ$2,Eredmény!$H$3,CK375)</f>
        <v>0</v>
      </c>
      <c r="CV375" s="14">
        <f t="shared" si="466"/>
        <v>0</v>
      </c>
      <c r="CW375" s="14">
        <f t="shared" si="467"/>
        <v>0</v>
      </c>
      <c r="CZ375" s="14">
        <f>IF($CY$2=Alapadat!$P375,Alapadat!$Q375,0)</f>
        <v>0</v>
      </c>
      <c r="DA375" s="14">
        <f>IF($CY$2=Alapadat!$P375,Alapadat!$R375,0)</f>
        <v>0</v>
      </c>
      <c r="DB375" s="14">
        <f t="shared" si="468"/>
        <v>0</v>
      </c>
      <c r="DC375" s="14">
        <f t="shared" si="469"/>
        <v>0</v>
      </c>
      <c r="DD375" s="14">
        <f t="shared" si="470"/>
        <v>0</v>
      </c>
      <c r="DE375" s="14">
        <f t="shared" si="471"/>
        <v>0</v>
      </c>
      <c r="DF375" s="14">
        <f t="shared" si="472"/>
        <v>0</v>
      </c>
      <c r="DG375" s="14">
        <f t="shared" si="473"/>
        <v>0</v>
      </c>
      <c r="DI375" s="56">
        <f t="shared" si="474"/>
        <v>0</v>
      </c>
      <c r="DJ375" s="14">
        <f>Szilv($CY$2,Eredmény!$H$3,CZ375)</f>
        <v>0</v>
      </c>
      <c r="DK375" s="14">
        <f t="shared" si="475"/>
        <v>0</v>
      </c>
      <c r="DL375" s="14">
        <f t="shared" si="476"/>
        <v>0</v>
      </c>
      <c r="DO375" s="14">
        <f>IF($DN$2=Alapadat!$P375,Alapadat!$Q375,0)</f>
        <v>0</v>
      </c>
      <c r="DP375" s="14">
        <f>IF($DN$2=Alapadat!$P375,Alapadat!$R375,0)</f>
        <v>0</v>
      </c>
      <c r="DQ375" s="14">
        <f t="shared" si="477"/>
        <v>0</v>
      </c>
      <c r="DR375" s="14">
        <f t="shared" si="478"/>
        <v>0</v>
      </c>
      <c r="DS375" s="14">
        <f t="shared" si="479"/>
        <v>0</v>
      </c>
      <c r="DT375" s="14">
        <f t="shared" si="480"/>
        <v>0</v>
      </c>
      <c r="DU375" s="14">
        <f t="shared" si="481"/>
        <v>0</v>
      </c>
      <c r="DV375" s="14">
        <f t="shared" si="482"/>
        <v>0</v>
      </c>
      <c r="DX375" s="56">
        <f t="shared" si="483"/>
        <v>0</v>
      </c>
      <c r="DY375" s="14">
        <f>Szilv($DN$2,Eredmény!$H$3,DO375)</f>
        <v>0</v>
      </c>
      <c r="DZ375" s="14">
        <f t="shared" si="484"/>
        <v>0</v>
      </c>
      <c r="EA375" s="14">
        <f t="shared" si="485"/>
        <v>0</v>
      </c>
    </row>
    <row r="376" spans="2:131">
      <c r="B376" s="14">
        <f>IF($A$2=Alapadat!$P376,Alapadat!$Q376,0)</f>
        <v>0</v>
      </c>
      <c r="C376" s="14">
        <f>IF($A$2=Alapadat!$P376,Alapadat!$R376,0)</f>
        <v>0</v>
      </c>
      <c r="D376" s="14">
        <f t="shared" si="406"/>
        <v>0</v>
      </c>
      <c r="E376" s="14">
        <f t="shared" si="407"/>
        <v>0</v>
      </c>
      <c r="F376" s="14">
        <f t="shared" si="408"/>
        <v>0</v>
      </c>
      <c r="G376" s="14">
        <f t="shared" si="409"/>
        <v>0</v>
      </c>
      <c r="H376" s="14">
        <f t="shared" si="410"/>
        <v>0</v>
      </c>
      <c r="I376" s="14">
        <f t="shared" si="411"/>
        <v>0</v>
      </c>
      <c r="L376" s="56">
        <f t="shared" si="412"/>
        <v>0</v>
      </c>
      <c r="M376" s="14">
        <f>Szilv($A$2,Eredmény!$H$3,B376)</f>
        <v>0</v>
      </c>
      <c r="N376" s="14">
        <f t="shared" si="413"/>
        <v>0</v>
      </c>
      <c r="O376" s="14">
        <f t="shared" si="414"/>
        <v>0</v>
      </c>
      <c r="Q376" s="14">
        <f>IF($P$2=Alapadat!$P376,Alapadat!$Q376,0)</f>
        <v>0</v>
      </c>
      <c r="R376" s="14">
        <f>IF($P$2=Alapadat!$P376,Alapadat!$R376,0)</f>
        <v>0</v>
      </c>
      <c r="S376" s="14">
        <f t="shared" si="415"/>
        <v>0</v>
      </c>
      <c r="T376" s="14">
        <f t="shared" si="416"/>
        <v>0</v>
      </c>
      <c r="U376" s="14">
        <f t="shared" si="417"/>
        <v>0</v>
      </c>
      <c r="V376" s="14">
        <f t="shared" si="418"/>
        <v>0</v>
      </c>
      <c r="W376" s="14">
        <f t="shared" si="419"/>
        <v>0</v>
      </c>
      <c r="X376" s="14">
        <f t="shared" si="420"/>
        <v>0</v>
      </c>
      <c r="Z376" s="56">
        <f t="shared" si="486"/>
        <v>0</v>
      </c>
      <c r="AA376" s="14">
        <f>Szilv($P$2,Eredmény!$H$3,Q376)</f>
        <v>0</v>
      </c>
      <c r="AB376" s="14">
        <f t="shared" si="421"/>
        <v>0</v>
      </c>
      <c r="AC376" s="14">
        <f t="shared" si="422"/>
        <v>0</v>
      </c>
      <c r="AE376" s="14">
        <f>IF($AD$2=Alapadat!$P376,Alapadat!$Q376,0)</f>
        <v>0</v>
      </c>
      <c r="AF376" s="14">
        <f>IF($AD$2=Alapadat!$P376,Alapadat!$R376,0)</f>
        <v>0</v>
      </c>
      <c r="AG376" s="14">
        <f t="shared" si="423"/>
        <v>0</v>
      </c>
      <c r="AH376" s="14">
        <f t="shared" si="424"/>
        <v>0</v>
      </c>
      <c r="AI376" s="14">
        <f t="shared" si="425"/>
        <v>0</v>
      </c>
      <c r="AJ376" s="14">
        <f t="shared" si="426"/>
        <v>0</v>
      </c>
      <c r="AK376" s="14">
        <f t="shared" si="427"/>
        <v>0</v>
      </c>
      <c r="AL376" s="14">
        <f t="shared" si="428"/>
        <v>0</v>
      </c>
      <c r="AN376" s="56">
        <f t="shared" si="429"/>
        <v>0</v>
      </c>
      <c r="AO376" s="14">
        <f>Szilv($AD$2,Eredmény!$H$3,AE376)</f>
        <v>0</v>
      </c>
      <c r="AP376" s="14">
        <f t="shared" si="430"/>
        <v>0</v>
      </c>
      <c r="AQ376" s="14">
        <f t="shared" si="431"/>
        <v>0</v>
      </c>
      <c r="AS376" s="14">
        <f>IF($AR$2=Alapadat!$P376,Alapadat!$Q376,0)</f>
        <v>0</v>
      </c>
      <c r="AT376" s="14">
        <f>IF($AR$2=Alapadat!$P376,Alapadat!$R376,0)</f>
        <v>0</v>
      </c>
      <c r="AU376" s="14">
        <f t="shared" si="432"/>
        <v>0</v>
      </c>
      <c r="AV376" s="14">
        <f t="shared" si="433"/>
        <v>0</v>
      </c>
      <c r="AW376" s="14">
        <f t="shared" si="434"/>
        <v>0</v>
      </c>
      <c r="AX376" s="14">
        <f t="shared" si="435"/>
        <v>0</v>
      </c>
      <c r="AY376" s="14">
        <f t="shared" si="436"/>
        <v>0</v>
      </c>
      <c r="AZ376" s="14">
        <f t="shared" si="437"/>
        <v>0</v>
      </c>
      <c r="BB376" s="56">
        <f t="shared" si="438"/>
        <v>0</v>
      </c>
      <c r="BC376" s="14">
        <f>Szilv($AR$2,Eredmény!$H$3,AS376)</f>
        <v>0</v>
      </c>
      <c r="BD376" s="14">
        <f t="shared" si="439"/>
        <v>0</v>
      </c>
      <c r="BE376" s="14">
        <f t="shared" si="440"/>
        <v>0</v>
      </c>
      <c r="BG376" s="14">
        <f>IF($BF$2=Alapadat!$P376,Alapadat!$Q376,0)</f>
        <v>0</v>
      </c>
      <c r="BH376" s="14">
        <f>IF($BF$2=Alapadat!$P376,Alapadat!$R376,0)</f>
        <v>0</v>
      </c>
      <c r="BI376" s="14">
        <f t="shared" si="441"/>
        <v>0</v>
      </c>
      <c r="BJ376" s="14">
        <f t="shared" si="442"/>
        <v>0</v>
      </c>
      <c r="BK376" s="14">
        <f t="shared" si="443"/>
        <v>0</v>
      </c>
      <c r="BL376" s="14">
        <f t="shared" si="444"/>
        <v>0</v>
      </c>
      <c r="BM376" s="14">
        <f t="shared" si="445"/>
        <v>0</v>
      </c>
      <c r="BN376" s="14">
        <f t="shared" si="446"/>
        <v>0</v>
      </c>
      <c r="BP376" s="56">
        <f t="shared" si="447"/>
        <v>0</v>
      </c>
      <c r="BQ376" s="14">
        <f>Szilv($BF$2,Eredmény!$H$3,BG376)</f>
        <v>0</v>
      </c>
      <c r="BR376" s="14">
        <f t="shared" si="448"/>
        <v>0</v>
      </c>
      <c r="BS376" s="14">
        <f t="shared" si="449"/>
        <v>0</v>
      </c>
      <c r="BV376" s="14">
        <f>IF($BU$2=Alapadat!$P376,Alapadat!$Q376,0)</f>
        <v>0</v>
      </c>
      <c r="BW376" s="14">
        <f>IF($BU$2=Alapadat!$P376,Alapadat!$R376,0)</f>
        <v>0</v>
      </c>
      <c r="BX376" s="14">
        <f t="shared" si="450"/>
        <v>0</v>
      </c>
      <c r="BY376" s="14">
        <f t="shared" si="451"/>
        <v>0</v>
      </c>
      <c r="BZ376" s="14">
        <f t="shared" si="452"/>
        <v>0</v>
      </c>
      <c r="CA376" s="14">
        <f t="shared" si="453"/>
        <v>0</v>
      </c>
      <c r="CB376" s="14">
        <f t="shared" si="454"/>
        <v>0</v>
      </c>
      <c r="CC376" s="14">
        <f t="shared" si="455"/>
        <v>0</v>
      </c>
      <c r="CE376" s="56">
        <f t="shared" si="456"/>
        <v>0</v>
      </c>
      <c r="CF376" s="14">
        <f>Szilv($BU$2,Eredmény!$H$3,BV376)</f>
        <v>0</v>
      </c>
      <c r="CG376" s="14">
        <f t="shared" si="457"/>
        <v>0</v>
      </c>
      <c r="CH376" s="14">
        <f t="shared" si="458"/>
        <v>0</v>
      </c>
      <c r="CK376" s="14">
        <f>IF($CJ$2=Alapadat!$P376,Alapadat!$Q376,0)</f>
        <v>0</v>
      </c>
      <c r="CL376" s="14">
        <f>IF($CJ$2=Alapadat!$P376,Alapadat!$R376,0)</f>
        <v>0</v>
      </c>
      <c r="CM376" s="14">
        <f t="shared" si="459"/>
        <v>0</v>
      </c>
      <c r="CN376" s="14">
        <f t="shared" si="460"/>
        <v>0</v>
      </c>
      <c r="CO376" s="14">
        <f t="shared" si="461"/>
        <v>0</v>
      </c>
      <c r="CP376" s="14">
        <f t="shared" si="462"/>
        <v>0</v>
      </c>
      <c r="CQ376" s="14">
        <f t="shared" si="463"/>
        <v>0</v>
      </c>
      <c r="CR376" s="14">
        <f t="shared" si="464"/>
        <v>0</v>
      </c>
      <c r="CT376" s="56">
        <f t="shared" si="465"/>
        <v>0</v>
      </c>
      <c r="CU376" s="14">
        <f>Szilv($CJ$2,Eredmény!$H$3,CK376)</f>
        <v>0</v>
      </c>
      <c r="CV376" s="14">
        <f t="shared" si="466"/>
        <v>0</v>
      </c>
      <c r="CW376" s="14">
        <f t="shared" si="467"/>
        <v>0</v>
      </c>
      <c r="CZ376" s="14">
        <f>IF($CY$2=Alapadat!$P376,Alapadat!$Q376,0)</f>
        <v>0</v>
      </c>
      <c r="DA376" s="14">
        <f>IF($CY$2=Alapadat!$P376,Alapadat!$R376,0)</f>
        <v>0</v>
      </c>
      <c r="DB376" s="14">
        <f t="shared" si="468"/>
        <v>0</v>
      </c>
      <c r="DC376" s="14">
        <f t="shared" si="469"/>
        <v>0</v>
      </c>
      <c r="DD376" s="14">
        <f t="shared" si="470"/>
        <v>0</v>
      </c>
      <c r="DE376" s="14">
        <f t="shared" si="471"/>
        <v>0</v>
      </c>
      <c r="DF376" s="14">
        <f t="shared" si="472"/>
        <v>0</v>
      </c>
      <c r="DG376" s="14">
        <f t="shared" si="473"/>
        <v>0</v>
      </c>
      <c r="DI376" s="56">
        <f t="shared" si="474"/>
        <v>0</v>
      </c>
      <c r="DJ376" s="14">
        <f>Szilv($CY$2,Eredmény!$H$3,CZ376)</f>
        <v>0</v>
      </c>
      <c r="DK376" s="14">
        <f t="shared" si="475"/>
        <v>0</v>
      </c>
      <c r="DL376" s="14">
        <f t="shared" si="476"/>
        <v>0</v>
      </c>
      <c r="DO376" s="14">
        <f>IF($DN$2=Alapadat!$P376,Alapadat!$Q376,0)</f>
        <v>0</v>
      </c>
      <c r="DP376" s="14">
        <f>IF($DN$2=Alapadat!$P376,Alapadat!$R376,0)</f>
        <v>0</v>
      </c>
      <c r="DQ376" s="14">
        <f t="shared" si="477"/>
        <v>0</v>
      </c>
      <c r="DR376" s="14">
        <f t="shared" si="478"/>
        <v>0</v>
      </c>
      <c r="DS376" s="14">
        <f t="shared" si="479"/>
        <v>0</v>
      </c>
      <c r="DT376" s="14">
        <f t="shared" si="480"/>
        <v>0</v>
      </c>
      <c r="DU376" s="14">
        <f t="shared" si="481"/>
        <v>0</v>
      </c>
      <c r="DV376" s="14">
        <f t="shared" si="482"/>
        <v>0</v>
      </c>
      <c r="DX376" s="56">
        <f t="shared" si="483"/>
        <v>0</v>
      </c>
      <c r="DY376" s="14">
        <f>Szilv($DN$2,Eredmény!$H$3,DO376)</f>
        <v>0</v>
      </c>
      <c r="DZ376" s="14">
        <f t="shared" si="484"/>
        <v>0</v>
      </c>
      <c r="EA376" s="14">
        <f t="shared" si="485"/>
        <v>0</v>
      </c>
    </row>
    <row r="377" spans="2:131">
      <c r="B377" s="14">
        <f>IF($A$2=Alapadat!$P377,Alapadat!$Q377,0)</f>
        <v>0</v>
      </c>
      <c r="C377" s="14">
        <f>IF($A$2=Alapadat!$P377,Alapadat!$R377,0)</f>
        <v>0</v>
      </c>
      <c r="D377" s="14">
        <f t="shared" si="406"/>
        <v>0</v>
      </c>
      <c r="E377" s="14">
        <f t="shared" si="407"/>
        <v>0</v>
      </c>
      <c r="F377" s="14">
        <f t="shared" si="408"/>
        <v>0</v>
      </c>
      <c r="G377" s="14">
        <f t="shared" si="409"/>
        <v>0</v>
      </c>
      <c r="H377" s="14">
        <f t="shared" si="410"/>
        <v>0</v>
      </c>
      <c r="I377" s="14">
        <f t="shared" si="411"/>
        <v>0</v>
      </c>
      <c r="L377" s="56">
        <f t="shared" si="412"/>
        <v>0</v>
      </c>
      <c r="M377" s="14">
        <f>Szilv($A$2,Eredmény!$H$3,B377)</f>
        <v>0</v>
      </c>
      <c r="N377" s="14">
        <f t="shared" si="413"/>
        <v>0</v>
      </c>
      <c r="O377" s="14">
        <f t="shared" si="414"/>
        <v>0</v>
      </c>
      <c r="Q377" s="14">
        <f>IF($P$2=Alapadat!$P377,Alapadat!$Q377,0)</f>
        <v>0</v>
      </c>
      <c r="R377" s="14">
        <f>IF($P$2=Alapadat!$P377,Alapadat!$R377,0)</f>
        <v>0</v>
      </c>
      <c r="S377" s="14">
        <f t="shared" si="415"/>
        <v>0</v>
      </c>
      <c r="T377" s="14">
        <f t="shared" si="416"/>
        <v>0</v>
      </c>
      <c r="U377" s="14">
        <f t="shared" si="417"/>
        <v>0</v>
      </c>
      <c r="V377" s="14">
        <f t="shared" si="418"/>
        <v>0</v>
      </c>
      <c r="W377" s="14">
        <f t="shared" si="419"/>
        <v>0</v>
      </c>
      <c r="X377" s="14">
        <f t="shared" si="420"/>
        <v>0</v>
      </c>
      <c r="Z377" s="56">
        <f t="shared" si="486"/>
        <v>0</v>
      </c>
      <c r="AA377" s="14">
        <f>Szilv($P$2,Eredmény!$H$3,Q377)</f>
        <v>0</v>
      </c>
      <c r="AB377" s="14">
        <f t="shared" si="421"/>
        <v>0</v>
      </c>
      <c r="AC377" s="14">
        <f t="shared" si="422"/>
        <v>0</v>
      </c>
      <c r="AE377" s="14">
        <f>IF($AD$2=Alapadat!$P377,Alapadat!$Q377,0)</f>
        <v>0</v>
      </c>
      <c r="AF377" s="14">
        <f>IF($AD$2=Alapadat!$P377,Alapadat!$R377,0)</f>
        <v>0</v>
      </c>
      <c r="AG377" s="14">
        <f t="shared" si="423"/>
        <v>0</v>
      </c>
      <c r="AH377" s="14">
        <f t="shared" si="424"/>
        <v>0</v>
      </c>
      <c r="AI377" s="14">
        <f t="shared" si="425"/>
        <v>0</v>
      </c>
      <c r="AJ377" s="14">
        <f t="shared" si="426"/>
        <v>0</v>
      </c>
      <c r="AK377" s="14">
        <f t="shared" si="427"/>
        <v>0</v>
      </c>
      <c r="AL377" s="14">
        <f t="shared" si="428"/>
        <v>0</v>
      </c>
      <c r="AN377" s="56">
        <f t="shared" si="429"/>
        <v>0</v>
      </c>
      <c r="AO377" s="14">
        <f>Szilv($AD$2,Eredmény!$H$3,AE377)</f>
        <v>0</v>
      </c>
      <c r="AP377" s="14">
        <f t="shared" si="430"/>
        <v>0</v>
      </c>
      <c r="AQ377" s="14">
        <f t="shared" si="431"/>
        <v>0</v>
      </c>
      <c r="AS377" s="14">
        <f>IF($AR$2=Alapadat!$P377,Alapadat!$Q377,0)</f>
        <v>0</v>
      </c>
      <c r="AT377" s="14">
        <f>IF($AR$2=Alapadat!$P377,Alapadat!$R377,0)</f>
        <v>0</v>
      </c>
      <c r="AU377" s="14">
        <f t="shared" si="432"/>
        <v>0</v>
      </c>
      <c r="AV377" s="14">
        <f t="shared" si="433"/>
        <v>0</v>
      </c>
      <c r="AW377" s="14">
        <f t="shared" si="434"/>
        <v>0</v>
      </c>
      <c r="AX377" s="14">
        <f t="shared" si="435"/>
        <v>0</v>
      </c>
      <c r="AY377" s="14">
        <f t="shared" si="436"/>
        <v>0</v>
      </c>
      <c r="AZ377" s="14">
        <f t="shared" si="437"/>
        <v>0</v>
      </c>
      <c r="BB377" s="56">
        <f t="shared" si="438"/>
        <v>0</v>
      </c>
      <c r="BC377" s="14">
        <f>Szilv($AR$2,Eredmény!$H$3,AS377)</f>
        <v>0</v>
      </c>
      <c r="BD377" s="14">
        <f t="shared" si="439"/>
        <v>0</v>
      </c>
      <c r="BE377" s="14">
        <f t="shared" si="440"/>
        <v>0</v>
      </c>
      <c r="BG377" s="14">
        <f>IF($BF$2=Alapadat!$P377,Alapadat!$Q377,0)</f>
        <v>0</v>
      </c>
      <c r="BH377" s="14">
        <f>IF($BF$2=Alapadat!$P377,Alapadat!$R377,0)</f>
        <v>0</v>
      </c>
      <c r="BI377" s="14">
        <f t="shared" si="441"/>
        <v>0</v>
      </c>
      <c r="BJ377" s="14">
        <f t="shared" si="442"/>
        <v>0</v>
      </c>
      <c r="BK377" s="14">
        <f t="shared" si="443"/>
        <v>0</v>
      </c>
      <c r="BL377" s="14">
        <f t="shared" si="444"/>
        <v>0</v>
      </c>
      <c r="BM377" s="14">
        <f t="shared" si="445"/>
        <v>0</v>
      </c>
      <c r="BN377" s="14">
        <f t="shared" si="446"/>
        <v>0</v>
      </c>
      <c r="BP377" s="56">
        <f t="shared" si="447"/>
        <v>0</v>
      </c>
      <c r="BQ377" s="14">
        <f>Szilv($BF$2,Eredmény!$H$3,BG377)</f>
        <v>0</v>
      </c>
      <c r="BR377" s="14">
        <f t="shared" si="448"/>
        <v>0</v>
      </c>
      <c r="BS377" s="14">
        <f t="shared" si="449"/>
        <v>0</v>
      </c>
      <c r="BV377" s="14">
        <f>IF($BU$2=Alapadat!$P377,Alapadat!$Q377,0)</f>
        <v>0</v>
      </c>
      <c r="BW377" s="14">
        <f>IF($BU$2=Alapadat!$P377,Alapadat!$R377,0)</f>
        <v>0</v>
      </c>
      <c r="BX377" s="14">
        <f t="shared" si="450"/>
        <v>0</v>
      </c>
      <c r="BY377" s="14">
        <f t="shared" si="451"/>
        <v>0</v>
      </c>
      <c r="BZ377" s="14">
        <f t="shared" si="452"/>
        <v>0</v>
      </c>
      <c r="CA377" s="14">
        <f t="shared" si="453"/>
        <v>0</v>
      </c>
      <c r="CB377" s="14">
        <f t="shared" si="454"/>
        <v>0</v>
      </c>
      <c r="CC377" s="14">
        <f t="shared" si="455"/>
        <v>0</v>
      </c>
      <c r="CE377" s="56">
        <f t="shared" si="456"/>
        <v>0</v>
      </c>
      <c r="CF377" s="14">
        <f>Szilv($BU$2,Eredmény!$H$3,BV377)</f>
        <v>0</v>
      </c>
      <c r="CG377" s="14">
        <f t="shared" si="457"/>
        <v>0</v>
      </c>
      <c r="CH377" s="14">
        <f t="shared" si="458"/>
        <v>0</v>
      </c>
      <c r="CK377" s="14">
        <f>IF($CJ$2=Alapadat!$P377,Alapadat!$Q377,0)</f>
        <v>0</v>
      </c>
      <c r="CL377" s="14">
        <f>IF($CJ$2=Alapadat!$P377,Alapadat!$R377,0)</f>
        <v>0</v>
      </c>
      <c r="CM377" s="14">
        <f t="shared" si="459"/>
        <v>0</v>
      </c>
      <c r="CN377" s="14">
        <f t="shared" si="460"/>
        <v>0</v>
      </c>
      <c r="CO377" s="14">
        <f t="shared" si="461"/>
        <v>0</v>
      </c>
      <c r="CP377" s="14">
        <f t="shared" si="462"/>
        <v>0</v>
      </c>
      <c r="CQ377" s="14">
        <f t="shared" si="463"/>
        <v>0</v>
      </c>
      <c r="CR377" s="14">
        <f t="shared" si="464"/>
        <v>0</v>
      </c>
      <c r="CT377" s="56">
        <f t="shared" si="465"/>
        <v>0</v>
      </c>
      <c r="CU377" s="14">
        <f>Szilv($CJ$2,Eredmény!$H$3,CK377)</f>
        <v>0</v>
      </c>
      <c r="CV377" s="14">
        <f t="shared" si="466"/>
        <v>0</v>
      </c>
      <c r="CW377" s="14">
        <f t="shared" si="467"/>
        <v>0</v>
      </c>
      <c r="CZ377" s="14">
        <f>IF($CY$2=Alapadat!$P377,Alapadat!$Q377,0)</f>
        <v>0</v>
      </c>
      <c r="DA377" s="14">
        <f>IF($CY$2=Alapadat!$P377,Alapadat!$R377,0)</f>
        <v>0</v>
      </c>
      <c r="DB377" s="14">
        <f t="shared" si="468"/>
        <v>0</v>
      </c>
      <c r="DC377" s="14">
        <f t="shared" si="469"/>
        <v>0</v>
      </c>
      <c r="DD377" s="14">
        <f t="shared" si="470"/>
        <v>0</v>
      </c>
      <c r="DE377" s="14">
        <f t="shared" si="471"/>
        <v>0</v>
      </c>
      <c r="DF377" s="14">
        <f t="shared" si="472"/>
        <v>0</v>
      </c>
      <c r="DG377" s="14">
        <f t="shared" si="473"/>
        <v>0</v>
      </c>
      <c r="DI377" s="56">
        <f t="shared" si="474"/>
        <v>0</v>
      </c>
      <c r="DJ377" s="14">
        <f>Szilv($CY$2,Eredmény!$H$3,CZ377)</f>
        <v>0</v>
      </c>
      <c r="DK377" s="14">
        <f t="shared" si="475"/>
        <v>0</v>
      </c>
      <c r="DL377" s="14">
        <f t="shared" si="476"/>
        <v>0</v>
      </c>
      <c r="DO377" s="14">
        <f>IF($DN$2=Alapadat!$P377,Alapadat!$Q377,0)</f>
        <v>0</v>
      </c>
      <c r="DP377" s="14">
        <f>IF($DN$2=Alapadat!$P377,Alapadat!$R377,0)</f>
        <v>0</v>
      </c>
      <c r="DQ377" s="14">
        <f t="shared" si="477"/>
        <v>0</v>
      </c>
      <c r="DR377" s="14">
        <f t="shared" si="478"/>
        <v>0</v>
      </c>
      <c r="DS377" s="14">
        <f t="shared" si="479"/>
        <v>0</v>
      </c>
      <c r="DT377" s="14">
        <f t="shared" si="480"/>
        <v>0</v>
      </c>
      <c r="DU377" s="14">
        <f t="shared" si="481"/>
        <v>0</v>
      </c>
      <c r="DV377" s="14">
        <f t="shared" si="482"/>
        <v>0</v>
      </c>
      <c r="DX377" s="56">
        <f t="shared" si="483"/>
        <v>0</v>
      </c>
      <c r="DY377" s="14">
        <f>Szilv($DN$2,Eredmény!$H$3,DO377)</f>
        <v>0</v>
      </c>
      <c r="DZ377" s="14">
        <f t="shared" si="484"/>
        <v>0</v>
      </c>
      <c r="EA377" s="14">
        <f t="shared" si="485"/>
        <v>0</v>
      </c>
    </row>
    <row r="378" spans="2:131">
      <c r="B378" s="14">
        <f>IF($A$2=Alapadat!$P378,Alapadat!$Q378,0)</f>
        <v>0</v>
      </c>
      <c r="C378" s="14">
        <f>IF($A$2=Alapadat!$P378,Alapadat!$R378,0)</f>
        <v>0</v>
      </c>
      <c r="D378" s="14">
        <f t="shared" si="406"/>
        <v>0</v>
      </c>
      <c r="E378" s="14">
        <f t="shared" si="407"/>
        <v>0</v>
      </c>
      <c r="F378" s="14">
        <f t="shared" si="408"/>
        <v>0</v>
      </c>
      <c r="G378" s="14">
        <f t="shared" si="409"/>
        <v>0</v>
      </c>
      <c r="H378" s="14">
        <f t="shared" si="410"/>
        <v>0</v>
      </c>
      <c r="I378" s="14">
        <f t="shared" si="411"/>
        <v>0</v>
      </c>
      <c r="L378" s="56">
        <f t="shared" si="412"/>
        <v>0</v>
      </c>
      <c r="M378" s="14">
        <f>Szilv($A$2,Eredmény!$H$3,B378)</f>
        <v>0</v>
      </c>
      <c r="N378" s="14">
        <f t="shared" si="413"/>
        <v>0</v>
      </c>
      <c r="O378" s="14">
        <f t="shared" si="414"/>
        <v>0</v>
      </c>
      <c r="Q378" s="14">
        <f>IF($P$2=Alapadat!$P378,Alapadat!$Q378,0)</f>
        <v>0</v>
      </c>
      <c r="R378" s="14">
        <f>IF($P$2=Alapadat!$P378,Alapadat!$R378,0)</f>
        <v>0</v>
      </c>
      <c r="S378" s="14">
        <f t="shared" si="415"/>
        <v>0</v>
      </c>
      <c r="T378" s="14">
        <f t="shared" si="416"/>
        <v>0</v>
      </c>
      <c r="U378" s="14">
        <f t="shared" si="417"/>
        <v>0</v>
      </c>
      <c r="V378" s="14">
        <f t="shared" si="418"/>
        <v>0</v>
      </c>
      <c r="W378" s="14">
        <f t="shared" si="419"/>
        <v>0</v>
      </c>
      <c r="X378" s="14">
        <f t="shared" si="420"/>
        <v>0</v>
      </c>
      <c r="Z378" s="56">
        <f t="shared" si="486"/>
        <v>0</v>
      </c>
      <c r="AA378" s="14">
        <f>Szilv($P$2,Eredmény!$H$3,Q378)</f>
        <v>0</v>
      </c>
      <c r="AB378" s="14">
        <f t="shared" si="421"/>
        <v>0</v>
      </c>
      <c r="AC378" s="14">
        <f t="shared" si="422"/>
        <v>0</v>
      </c>
      <c r="AE378" s="14">
        <f>IF($AD$2=Alapadat!$P378,Alapadat!$Q378,0)</f>
        <v>0</v>
      </c>
      <c r="AF378" s="14">
        <f>IF($AD$2=Alapadat!$P378,Alapadat!$R378,0)</f>
        <v>0</v>
      </c>
      <c r="AG378" s="14">
        <f t="shared" si="423"/>
        <v>0</v>
      </c>
      <c r="AH378" s="14">
        <f t="shared" si="424"/>
        <v>0</v>
      </c>
      <c r="AI378" s="14">
        <f t="shared" si="425"/>
        <v>0</v>
      </c>
      <c r="AJ378" s="14">
        <f t="shared" si="426"/>
        <v>0</v>
      </c>
      <c r="AK378" s="14">
        <f t="shared" si="427"/>
        <v>0</v>
      </c>
      <c r="AL378" s="14">
        <f t="shared" si="428"/>
        <v>0</v>
      </c>
      <c r="AN378" s="56">
        <f t="shared" si="429"/>
        <v>0</v>
      </c>
      <c r="AO378" s="14">
        <f>Szilv($AD$2,Eredmény!$H$3,AE378)</f>
        <v>0</v>
      </c>
      <c r="AP378" s="14">
        <f t="shared" si="430"/>
        <v>0</v>
      </c>
      <c r="AQ378" s="14">
        <f t="shared" si="431"/>
        <v>0</v>
      </c>
      <c r="AS378" s="14">
        <f>IF($AR$2=Alapadat!$P378,Alapadat!$Q378,0)</f>
        <v>0</v>
      </c>
      <c r="AT378" s="14">
        <f>IF($AR$2=Alapadat!$P378,Alapadat!$R378,0)</f>
        <v>0</v>
      </c>
      <c r="AU378" s="14">
        <f t="shared" si="432"/>
        <v>0</v>
      </c>
      <c r="AV378" s="14">
        <f t="shared" si="433"/>
        <v>0</v>
      </c>
      <c r="AW378" s="14">
        <f t="shared" si="434"/>
        <v>0</v>
      </c>
      <c r="AX378" s="14">
        <f t="shared" si="435"/>
        <v>0</v>
      </c>
      <c r="AY378" s="14">
        <f t="shared" si="436"/>
        <v>0</v>
      </c>
      <c r="AZ378" s="14">
        <f t="shared" si="437"/>
        <v>0</v>
      </c>
      <c r="BB378" s="56">
        <f t="shared" si="438"/>
        <v>0</v>
      </c>
      <c r="BC378" s="14">
        <f>Szilv($AR$2,Eredmény!$H$3,AS378)</f>
        <v>0</v>
      </c>
      <c r="BD378" s="14">
        <f t="shared" si="439"/>
        <v>0</v>
      </c>
      <c r="BE378" s="14">
        <f t="shared" si="440"/>
        <v>0</v>
      </c>
      <c r="BG378" s="14">
        <f>IF($BF$2=Alapadat!$P378,Alapadat!$Q378,0)</f>
        <v>0</v>
      </c>
      <c r="BH378" s="14">
        <f>IF($BF$2=Alapadat!$P378,Alapadat!$R378,0)</f>
        <v>0</v>
      </c>
      <c r="BI378" s="14">
        <f t="shared" si="441"/>
        <v>0</v>
      </c>
      <c r="BJ378" s="14">
        <f t="shared" si="442"/>
        <v>0</v>
      </c>
      <c r="BK378" s="14">
        <f t="shared" si="443"/>
        <v>0</v>
      </c>
      <c r="BL378" s="14">
        <f t="shared" si="444"/>
        <v>0</v>
      </c>
      <c r="BM378" s="14">
        <f t="shared" si="445"/>
        <v>0</v>
      </c>
      <c r="BN378" s="14">
        <f t="shared" si="446"/>
        <v>0</v>
      </c>
      <c r="BP378" s="56">
        <f t="shared" si="447"/>
        <v>0</v>
      </c>
      <c r="BQ378" s="14">
        <f>Szilv($BF$2,Eredmény!$H$3,BG378)</f>
        <v>0</v>
      </c>
      <c r="BR378" s="14">
        <f t="shared" si="448"/>
        <v>0</v>
      </c>
      <c r="BS378" s="14">
        <f t="shared" si="449"/>
        <v>0</v>
      </c>
      <c r="BV378" s="14">
        <f>IF($BU$2=Alapadat!$P378,Alapadat!$Q378,0)</f>
        <v>0</v>
      </c>
      <c r="BW378" s="14">
        <f>IF($BU$2=Alapadat!$P378,Alapadat!$R378,0)</f>
        <v>0</v>
      </c>
      <c r="BX378" s="14">
        <f t="shared" si="450"/>
        <v>0</v>
      </c>
      <c r="BY378" s="14">
        <f t="shared" si="451"/>
        <v>0</v>
      </c>
      <c r="BZ378" s="14">
        <f t="shared" si="452"/>
        <v>0</v>
      </c>
      <c r="CA378" s="14">
        <f t="shared" si="453"/>
        <v>0</v>
      </c>
      <c r="CB378" s="14">
        <f t="shared" si="454"/>
        <v>0</v>
      </c>
      <c r="CC378" s="14">
        <f t="shared" si="455"/>
        <v>0</v>
      </c>
      <c r="CE378" s="56">
        <f t="shared" si="456"/>
        <v>0</v>
      </c>
      <c r="CF378" s="14">
        <f>Szilv($BU$2,Eredmény!$H$3,BV378)</f>
        <v>0</v>
      </c>
      <c r="CG378" s="14">
        <f t="shared" si="457"/>
        <v>0</v>
      </c>
      <c r="CH378" s="14">
        <f t="shared" si="458"/>
        <v>0</v>
      </c>
      <c r="CK378" s="14">
        <f>IF($CJ$2=Alapadat!$P378,Alapadat!$Q378,0)</f>
        <v>0</v>
      </c>
      <c r="CL378" s="14">
        <f>IF($CJ$2=Alapadat!$P378,Alapadat!$R378,0)</f>
        <v>0</v>
      </c>
      <c r="CM378" s="14">
        <f t="shared" si="459"/>
        <v>0</v>
      </c>
      <c r="CN378" s="14">
        <f t="shared" si="460"/>
        <v>0</v>
      </c>
      <c r="CO378" s="14">
        <f t="shared" si="461"/>
        <v>0</v>
      </c>
      <c r="CP378" s="14">
        <f t="shared" si="462"/>
        <v>0</v>
      </c>
      <c r="CQ378" s="14">
        <f t="shared" si="463"/>
        <v>0</v>
      </c>
      <c r="CR378" s="14">
        <f t="shared" si="464"/>
        <v>0</v>
      </c>
      <c r="CT378" s="56">
        <f t="shared" si="465"/>
        <v>0</v>
      </c>
      <c r="CU378" s="14">
        <f>Szilv($CJ$2,Eredmény!$H$3,CK378)</f>
        <v>0</v>
      </c>
      <c r="CV378" s="14">
        <f t="shared" si="466"/>
        <v>0</v>
      </c>
      <c r="CW378" s="14">
        <f t="shared" si="467"/>
        <v>0</v>
      </c>
      <c r="CZ378" s="14">
        <f>IF($CY$2=Alapadat!$P378,Alapadat!$Q378,0)</f>
        <v>0</v>
      </c>
      <c r="DA378" s="14">
        <f>IF($CY$2=Alapadat!$P378,Alapadat!$R378,0)</f>
        <v>0</v>
      </c>
      <c r="DB378" s="14">
        <f t="shared" si="468"/>
        <v>0</v>
      </c>
      <c r="DC378" s="14">
        <f t="shared" si="469"/>
        <v>0</v>
      </c>
      <c r="DD378" s="14">
        <f t="shared" si="470"/>
        <v>0</v>
      </c>
      <c r="DE378" s="14">
        <f t="shared" si="471"/>
        <v>0</v>
      </c>
      <c r="DF378" s="14">
        <f t="shared" si="472"/>
        <v>0</v>
      </c>
      <c r="DG378" s="14">
        <f t="shared" si="473"/>
        <v>0</v>
      </c>
      <c r="DI378" s="56">
        <f t="shared" si="474"/>
        <v>0</v>
      </c>
      <c r="DJ378" s="14">
        <f>Szilv($CY$2,Eredmény!$H$3,CZ378)</f>
        <v>0</v>
      </c>
      <c r="DK378" s="14">
        <f t="shared" si="475"/>
        <v>0</v>
      </c>
      <c r="DL378" s="14">
        <f t="shared" si="476"/>
        <v>0</v>
      </c>
      <c r="DO378" s="14">
        <f>IF($DN$2=Alapadat!$P378,Alapadat!$Q378,0)</f>
        <v>0</v>
      </c>
      <c r="DP378" s="14">
        <f>IF($DN$2=Alapadat!$P378,Alapadat!$R378,0)</f>
        <v>0</v>
      </c>
      <c r="DQ378" s="14">
        <f t="shared" si="477"/>
        <v>0</v>
      </c>
      <c r="DR378" s="14">
        <f t="shared" si="478"/>
        <v>0</v>
      </c>
      <c r="DS378" s="14">
        <f t="shared" si="479"/>
        <v>0</v>
      </c>
      <c r="DT378" s="14">
        <f t="shared" si="480"/>
        <v>0</v>
      </c>
      <c r="DU378" s="14">
        <f t="shared" si="481"/>
        <v>0</v>
      </c>
      <c r="DV378" s="14">
        <f t="shared" si="482"/>
        <v>0</v>
      </c>
      <c r="DX378" s="56">
        <f t="shared" si="483"/>
        <v>0</v>
      </c>
      <c r="DY378" s="14">
        <f>Szilv($DN$2,Eredmény!$H$3,DO378)</f>
        <v>0</v>
      </c>
      <c r="DZ378" s="14">
        <f t="shared" si="484"/>
        <v>0</v>
      </c>
      <c r="EA378" s="14">
        <f t="shared" si="485"/>
        <v>0</v>
      </c>
    </row>
    <row r="379" spans="2:131">
      <c r="B379" s="14">
        <f>IF($A$2=Alapadat!$P379,Alapadat!$Q379,0)</f>
        <v>0</v>
      </c>
      <c r="C379" s="14">
        <f>IF($A$2=Alapadat!$P379,Alapadat!$R379,0)</f>
        <v>0</v>
      </c>
      <c r="D379" s="14">
        <f t="shared" si="406"/>
        <v>0</v>
      </c>
      <c r="E379" s="14">
        <f t="shared" si="407"/>
        <v>0</v>
      </c>
      <c r="F379" s="14">
        <f t="shared" si="408"/>
        <v>0</v>
      </c>
      <c r="G379" s="14">
        <f t="shared" si="409"/>
        <v>0</v>
      </c>
      <c r="H379" s="14">
        <f t="shared" si="410"/>
        <v>0</v>
      </c>
      <c r="I379" s="14">
        <f t="shared" si="411"/>
        <v>0</v>
      </c>
      <c r="L379" s="56">
        <f t="shared" si="412"/>
        <v>0</v>
      </c>
      <c r="M379" s="14">
        <f>Szilv($A$2,Eredmény!$H$3,B379)</f>
        <v>0</v>
      </c>
      <c r="N379" s="14">
        <f t="shared" si="413"/>
        <v>0</v>
      </c>
      <c r="O379" s="14">
        <f t="shared" si="414"/>
        <v>0</v>
      </c>
      <c r="Q379" s="14">
        <f>IF($P$2=Alapadat!$P379,Alapadat!$Q379,0)</f>
        <v>0</v>
      </c>
      <c r="R379" s="14">
        <f>IF($P$2=Alapadat!$P379,Alapadat!$R379,0)</f>
        <v>0</v>
      </c>
      <c r="S379" s="14">
        <f t="shared" si="415"/>
        <v>0</v>
      </c>
      <c r="T379" s="14">
        <f t="shared" si="416"/>
        <v>0</v>
      </c>
      <c r="U379" s="14">
        <f t="shared" si="417"/>
        <v>0</v>
      </c>
      <c r="V379" s="14">
        <f t="shared" si="418"/>
        <v>0</v>
      </c>
      <c r="W379" s="14">
        <f t="shared" si="419"/>
        <v>0</v>
      </c>
      <c r="X379" s="14">
        <f t="shared" si="420"/>
        <v>0</v>
      </c>
      <c r="Z379" s="56">
        <f t="shared" si="486"/>
        <v>0</v>
      </c>
      <c r="AA379" s="14">
        <f>Szilv($P$2,Eredmény!$H$3,Q379)</f>
        <v>0</v>
      </c>
      <c r="AB379" s="14">
        <f t="shared" si="421"/>
        <v>0</v>
      </c>
      <c r="AC379" s="14">
        <f t="shared" si="422"/>
        <v>0</v>
      </c>
      <c r="AE379" s="14">
        <f>IF($AD$2=Alapadat!$P379,Alapadat!$Q379,0)</f>
        <v>0</v>
      </c>
      <c r="AF379" s="14">
        <f>IF($AD$2=Alapadat!$P379,Alapadat!$R379,0)</f>
        <v>0</v>
      </c>
      <c r="AG379" s="14">
        <f t="shared" si="423"/>
        <v>0</v>
      </c>
      <c r="AH379" s="14">
        <f t="shared" si="424"/>
        <v>0</v>
      </c>
      <c r="AI379" s="14">
        <f t="shared" si="425"/>
        <v>0</v>
      </c>
      <c r="AJ379" s="14">
        <f t="shared" si="426"/>
        <v>0</v>
      </c>
      <c r="AK379" s="14">
        <f t="shared" si="427"/>
        <v>0</v>
      </c>
      <c r="AL379" s="14">
        <f t="shared" si="428"/>
        <v>0</v>
      </c>
      <c r="AN379" s="56">
        <f t="shared" si="429"/>
        <v>0</v>
      </c>
      <c r="AO379" s="14">
        <f>Szilv($AD$2,Eredmény!$H$3,AE379)</f>
        <v>0</v>
      </c>
      <c r="AP379" s="14">
        <f t="shared" si="430"/>
        <v>0</v>
      </c>
      <c r="AQ379" s="14">
        <f t="shared" si="431"/>
        <v>0</v>
      </c>
      <c r="AS379" s="14">
        <f>IF($AR$2=Alapadat!$P379,Alapadat!$Q379,0)</f>
        <v>0</v>
      </c>
      <c r="AT379" s="14">
        <f>IF($AR$2=Alapadat!$P379,Alapadat!$R379,0)</f>
        <v>0</v>
      </c>
      <c r="AU379" s="14">
        <f t="shared" si="432"/>
        <v>0</v>
      </c>
      <c r="AV379" s="14">
        <f t="shared" si="433"/>
        <v>0</v>
      </c>
      <c r="AW379" s="14">
        <f t="shared" si="434"/>
        <v>0</v>
      </c>
      <c r="AX379" s="14">
        <f t="shared" si="435"/>
        <v>0</v>
      </c>
      <c r="AY379" s="14">
        <f t="shared" si="436"/>
        <v>0</v>
      </c>
      <c r="AZ379" s="14">
        <f t="shared" si="437"/>
        <v>0</v>
      </c>
      <c r="BB379" s="56">
        <f t="shared" si="438"/>
        <v>0</v>
      </c>
      <c r="BC379" s="14">
        <f>Szilv($AR$2,Eredmény!$H$3,AS379)</f>
        <v>0</v>
      </c>
      <c r="BD379" s="14">
        <f t="shared" si="439"/>
        <v>0</v>
      </c>
      <c r="BE379" s="14">
        <f t="shared" si="440"/>
        <v>0</v>
      </c>
      <c r="BG379" s="14">
        <f>IF($BF$2=Alapadat!$P379,Alapadat!$Q379,0)</f>
        <v>0</v>
      </c>
      <c r="BH379" s="14">
        <f>IF($BF$2=Alapadat!$P379,Alapadat!$R379,0)</f>
        <v>0</v>
      </c>
      <c r="BI379" s="14">
        <f t="shared" si="441"/>
        <v>0</v>
      </c>
      <c r="BJ379" s="14">
        <f t="shared" si="442"/>
        <v>0</v>
      </c>
      <c r="BK379" s="14">
        <f t="shared" si="443"/>
        <v>0</v>
      </c>
      <c r="BL379" s="14">
        <f t="shared" si="444"/>
        <v>0</v>
      </c>
      <c r="BM379" s="14">
        <f t="shared" si="445"/>
        <v>0</v>
      </c>
      <c r="BN379" s="14">
        <f t="shared" si="446"/>
        <v>0</v>
      </c>
      <c r="BP379" s="56">
        <f t="shared" si="447"/>
        <v>0</v>
      </c>
      <c r="BQ379" s="14">
        <f>Szilv($BF$2,Eredmény!$H$3,BG379)</f>
        <v>0</v>
      </c>
      <c r="BR379" s="14">
        <f t="shared" si="448"/>
        <v>0</v>
      </c>
      <c r="BS379" s="14">
        <f t="shared" si="449"/>
        <v>0</v>
      </c>
      <c r="BV379" s="14">
        <f>IF($BU$2=Alapadat!$P379,Alapadat!$Q379,0)</f>
        <v>0</v>
      </c>
      <c r="BW379" s="14">
        <f>IF($BU$2=Alapadat!$P379,Alapadat!$R379,0)</f>
        <v>0</v>
      </c>
      <c r="BX379" s="14">
        <f t="shared" si="450"/>
        <v>0</v>
      </c>
      <c r="BY379" s="14">
        <f t="shared" si="451"/>
        <v>0</v>
      </c>
      <c r="BZ379" s="14">
        <f t="shared" si="452"/>
        <v>0</v>
      </c>
      <c r="CA379" s="14">
        <f t="shared" si="453"/>
        <v>0</v>
      </c>
      <c r="CB379" s="14">
        <f t="shared" si="454"/>
        <v>0</v>
      </c>
      <c r="CC379" s="14">
        <f t="shared" si="455"/>
        <v>0</v>
      </c>
      <c r="CE379" s="56">
        <f t="shared" si="456"/>
        <v>0</v>
      </c>
      <c r="CF379" s="14">
        <f>Szilv($BU$2,Eredmény!$H$3,BV379)</f>
        <v>0</v>
      </c>
      <c r="CG379" s="14">
        <f t="shared" si="457"/>
        <v>0</v>
      </c>
      <c r="CH379" s="14">
        <f t="shared" si="458"/>
        <v>0</v>
      </c>
      <c r="CK379" s="14">
        <f>IF($CJ$2=Alapadat!$P379,Alapadat!$Q379,0)</f>
        <v>0</v>
      </c>
      <c r="CL379" s="14">
        <f>IF($CJ$2=Alapadat!$P379,Alapadat!$R379,0)</f>
        <v>0</v>
      </c>
      <c r="CM379" s="14">
        <f t="shared" si="459"/>
        <v>0</v>
      </c>
      <c r="CN379" s="14">
        <f t="shared" si="460"/>
        <v>0</v>
      </c>
      <c r="CO379" s="14">
        <f t="shared" si="461"/>
        <v>0</v>
      </c>
      <c r="CP379" s="14">
        <f t="shared" si="462"/>
        <v>0</v>
      </c>
      <c r="CQ379" s="14">
        <f t="shared" si="463"/>
        <v>0</v>
      </c>
      <c r="CR379" s="14">
        <f t="shared" si="464"/>
        <v>0</v>
      </c>
      <c r="CT379" s="56">
        <f t="shared" si="465"/>
        <v>0</v>
      </c>
      <c r="CU379" s="14">
        <f>Szilv($CJ$2,Eredmény!$H$3,CK379)</f>
        <v>0</v>
      </c>
      <c r="CV379" s="14">
        <f t="shared" si="466"/>
        <v>0</v>
      </c>
      <c r="CW379" s="14">
        <f t="shared" si="467"/>
        <v>0</v>
      </c>
      <c r="CZ379" s="14">
        <f>IF($CY$2=Alapadat!$P379,Alapadat!$Q379,0)</f>
        <v>0</v>
      </c>
      <c r="DA379" s="14">
        <f>IF($CY$2=Alapadat!$P379,Alapadat!$R379,0)</f>
        <v>0</v>
      </c>
      <c r="DB379" s="14">
        <f t="shared" si="468"/>
        <v>0</v>
      </c>
      <c r="DC379" s="14">
        <f t="shared" si="469"/>
        <v>0</v>
      </c>
      <c r="DD379" s="14">
        <f t="shared" si="470"/>
        <v>0</v>
      </c>
      <c r="DE379" s="14">
        <f t="shared" si="471"/>
        <v>0</v>
      </c>
      <c r="DF379" s="14">
        <f t="shared" si="472"/>
        <v>0</v>
      </c>
      <c r="DG379" s="14">
        <f t="shared" si="473"/>
        <v>0</v>
      </c>
      <c r="DI379" s="56">
        <f t="shared" si="474"/>
        <v>0</v>
      </c>
      <c r="DJ379" s="14">
        <f>Szilv($CY$2,Eredmény!$H$3,CZ379)</f>
        <v>0</v>
      </c>
      <c r="DK379" s="14">
        <f t="shared" si="475"/>
        <v>0</v>
      </c>
      <c r="DL379" s="14">
        <f t="shared" si="476"/>
        <v>0</v>
      </c>
      <c r="DO379" s="14">
        <f>IF($DN$2=Alapadat!$P379,Alapadat!$Q379,0)</f>
        <v>0</v>
      </c>
      <c r="DP379" s="14">
        <f>IF($DN$2=Alapadat!$P379,Alapadat!$R379,0)</f>
        <v>0</v>
      </c>
      <c r="DQ379" s="14">
        <f t="shared" si="477"/>
        <v>0</v>
      </c>
      <c r="DR379" s="14">
        <f t="shared" si="478"/>
        <v>0</v>
      </c>
      <c r="DS379" s="14">
        <f t="shared" si="479"/>
        <v>0</v>
      </c>
      <c r="DT379" s="14">
        <f t="shared" si="480"/>
        <v>0</v>
      </c>
      <c r="DU379" s="14">
        <f t="shared" si="481"/>
        <v>0</v>
      </c>
      <c r="DV379" s="14">
        <f t="shared" si="482"/>
        <v>0</v>
      </c>
      <c r="DX379" s="56">
        <f t="shared" si="483"/>
        <v>0</v>
      </c>
      <c r="DY379" s="14">
        <f>Szilv($DN$2,Eredmény!$H$3,DO379)</f>
        <v>0</v>
      </c>
      <c r="DZ379" s="14">
        <f t="shared" si="484"/>
        <v>0</v>
      </c>
      <c r="EA379" s="14">
        <f t="shared" si="485"/>
        <v>0</v>
      </c>
    </row>
    <row r="380" spans="2:131">
      <c r="B380" s="14">
        <f>IF($A$2=Alapadat!$P380,Alapadat!$Q380,0)</f>
        <v>0</v>
      </c>
      <c r="C380" s="14">
        <f>IF($A$2=Alapadat!$P380,Alapadat!$R380,0)</f>
        <v>0</v>
      </c>
      <c r="D380" s="14">
        <f t="shared" si="406"/>
        <v>0</v>
      </c>
      <c r="E380" s="14">
        <f t="shared" si="407"/>
        <v>0</v>
      </c>
      <c r="F380" s="14">
        <f t="shared" si="408"/>
        <v>0</v>
      </c>
      <c r="G380" s="14">
        <f t="shared" si="409"/>
        <v>0</v>
      </c>
      <c r="H380" s="14">
        <f t="shared" si="410"/>
        <v>0</v>
      </c>
      <c r="I380" s="14">
        <f t="shared" si="411"/>
        <v>0</v>
      </c>
      <c r="L380" s="56">
        <f t="shared" si="412"/>
        <v>0</v>
      </c>
      <c r="M380" s="14">
        <f>Szilv($A$2,Eredmény!$H$3,B380)</f>
        <v>0</v>
      </c>
      <c r="N380" s="14">
        <f t="shared" si="413"/>
        <v>0</v>
      </c>
      <c r="O380" s="14">
        <f t="shared" si="414"/>
        <v>0</v>
      </c>
      <c r="Q380" s="14">
        <f>IF($P$2=Alapadat!$P380,Alapadat!$Q380,0)</f>
        <v>0</v>
      </c>
      <c r="R380" s="14">
        <f>IF($P$2=Alapadat!$P380,Alapadat!$R380,0)</f>
        <v>0</v>
      </c>
      <c r="S380" s="14">
        <f t="shared" si="415"/>
        <v>0</v>
      </c>
      <c r="T380" s="14">
        <f t="shared" si="416"/>
        <v>0</v>
      </c>
      <c r="U380" s="14">
        <f t="shared" si="417"/>
        <v>0</v>
      </c>
      <c r="V380" s="14">
        <f t="shared" si="418"/>
        <v>0</v>
      </c>
      <c r="W380" s="14">
        <f t="shared" si="419"/>
        <v>0</v>
      </c>
      <c r="X380" s="14">
        <f t="shared" si="420"/>
        <v>0</v>
      </c>
      <c r="Z380" s="56">
        <f t="shared" si="486"/>
        <v>0</v>
      </c>
      <c r="AA380" s="14">
        <f>Szilv($P$2,Eredmény!$H$3,Q380)</f>
        <v>0</v>
      </c>
      <c r="AB380" s="14">
        <f t="shared" si="421"/>
        <v>0</v>
      </c>
      <c r="AC380" s="14">
        <f t="shared" si="422"/>
        <v>0</v>
      </c>
      <c r="AE380" s="14">
        <f>IF($AD$2=Alapadat!$P380,Alapadat!$Q380,0)</f>
        <v>0</v>
      </c>
      <c r="AF380" s="14">
        <f>IF($AD$2=Alapadat!$P380,Alapadat!$R380,0)</f>
        <v>0</v>
      </c>
      <c r="AG380" s="14">
        <f t="shared" si="423"/>
        <v>0</v>
      </c>
      <c r="AH380" s="14">
        <f t="shared" si="424"/>
        <v>0</v>
      </c>
      <c r="AI380" s="14">
        <f t="shared" si="425"/>
        <v>0</v>
      </c>
      <c r="AJ380" s="14">
        <f t="shared" si="426"/>
        <v>0</v>
      </c>
      <c r="AK380" s="14">
        <f t="shared" si="427"/>
        <v>0</v>
      </c>
      <c r="AL380" s="14">
        <f t="shared" si="428"/>
        <v>0</v>
      </c>
      <c r="AN380" s="56">
        <f t="shared" si="429"/>
        <v>0</v>
      </c>
      <c r="AO380" s="14">
        <f>Szilv($AD$2,Eredmény!$H$3,AE380)</f>
        <v>0</v>
      </c>
      <c r="AP380" s="14">
        <f t="shared" si="430"/>
        <v>0</v>
      </c>
      <c r="AQ380" s="14">
        <f t="shared" si="431"/>
        <v>0</v>
      </c>
      <c r="AS380" s="14">
        <f>IF($AR$2=Alapadat!$P380,Alapadat!$Q380,0)</f>
        <v>0</v>
      </c>
      <c r="AT380" s="14">
        <f>IF($AR$2=Alapadat!$P380,Alapadat!$R380,0)</f>
        <v>0</v>
      </c>
      <c r="AU380" s="14">
        <f t="shared" si="432"/>
        <v>0</v>
      </c>
      <c r="AV380" s="14">
        <f t="shared" si="433"/>
        <v>0</v>
      </c>
      <c r="AW380" s="14">
        <f t="shared" si="434"/>
        <v>0</v>
      </c>
      <c r="AX380" s="14">
        <f t="shared" si="435"/>
        <v>0</v>
      </c>
      <c r="AY380" s="14">
        <f t="shared" si="436"/>
        <v>0</v>
      </c>
      <c r="AZ380" s="14">
        <f t="shared" si="437"/>
        <v>0</v>
      </c>
      <c r="BB380" s="56">
        <f t="shared" si="438"/>
        <v>0</v>
      </c>
      <c r="BC380" s="14">
        <f>Szilv($AR$2,Eredmény!$H$3,AS380)</f>
        <v>0</v>
      </c>
      <c r="BD380" s="14">
        <f t="shared" si="439"/>
        <v>0</v>
      </c>
      <c r="BE380" s="14">
        <f t="shared" si="440"/>
        <v>0</v>
      </c>
      <c r="BG380" s="14">
        <f>IF($BF$2=Alapadat!$P380,Alapadat!$Q380,0)</f>
        <v>0</v>
      </c>
      <c r="BH380" s="14">
        <f>IF($BF$2=Alapadat!$P380,Alapadat!$R380,0)</f>
        <v>0</v>
      </c>
      <c r="BI380" s="14">
        <f t="shared" si="441"/>
        <v>0</v>
      </c>
      <c r="BJ380" s="14">
        <f t="shared" si="442"/>
        <v>0</v>
      </c>
      <c r="BK380" s="14">
        <f t="shared" si="443"/>
        <v>0</v>
      </c>
      <c r="BL380" s="14">
        <f t="shared" si="444"/>
        <v>0</v>
      </c>
      <c r="BM380" s="14">
        <f t="shared" si="445"/>
        <v>0</v>
      </c>
      <c r="BN380" s="14">
        <f t="shared" si="446"/>
        <v>0</v>
      </c>
      <c r="BP380" s="56">
        <f t="shared" si="447"/>
        <v>0</v>
      </c>
      <c r="BQ380" s="14">
        <f>Szilv($BF$2,Eredmény!$H$3,BG380)</f>
        <v>0</v>
      </c>
      <c r="BR380" s="14">
        <f t="shared" si="448"/>
        <v>0</v>
      </c>
      <c r="BS380" s="14">
        <f t="shared" si="449"/>
        <v>0</v>
      </c>
      <c r="BV380" s="14">
        <f>IF($BU$2=Alapadat!$P380,Alapadat!$Q380,0)</f>
        <v>0</v>
      </c>
      <c r="BW380" s="14">
        <f>IF($BU$2=Alapadat!$P380,Alapadat!$R380,0)</f>
        <v>0</v>
      </c>
      <c r="BX380" s="14">
        <f t="shared" si="450"/>
        <v>0</v>
      </c>
      <c r="BY380" s="14">
        <f t="shared" si="451"/>
        <v>0</v>
      </c>
      <c r="BZ380" s="14">
        <f t="shared" si="452"/>
        <v>0</v>
      </c>
      <c r="CA380" s="14">
        <f t="shared" si="453"/>
        <v>0</v>
      </c>
      <c r="CB380" s="14">
        <f t="shared" si="454"/>
        <v>0</v>
      </c>
      <c r="CC380" s="14">
        <f t="shared" si="455"/>
        <v>0</v>
      </c>
      <c r="CE380" s="56">
        <f t="shared" si="456"/>
        <v>0</v>
      </c>
      <c r="CF380" s="14">
        <f>Szilv($BU$2,Eredmény!$H$3,BV380)</f>
        <v>0</v>
      </c>
      <c r="CG380" s="14">
        <f t="shared" si="457"/>
        <v>0</v>
      </c>
      <c r="CH380" s="14">
        <f t="shared" si="458"/>
        <v>0</v>
      </c>
      <c r="CK380" s="14">
        <f>IF($CJ$2=Alapadat!$P380,Alapadat!$Q380,0)</f>
        <v>0</v>
      </c>
      <c r="CL380" s="14">
        <f>IF($CJ$2=Alapadat!$P380,Alapadat!$R380,0)</f>
        <v>0</v>
      </c>
      <c r="CM380" s="14">
        <f t="shared" si="459"/>
        <v>0</v>
      </c>
      <c r="CN380" s="14">
        <f t="shared" si="460"/>
        <v>0</v>
      </c>
      <c r="CO380" s="14">
        <f t="shared" si="461"/>
        <v>0</v>
      </c>
      <c r="CP380" s="14">
        <f t="shared" si="462"/>
        <v>0</v>
      </c>
      <c r="CQ380" s="14">
        <f t="shared" si="463"/>
        <v>0</v>
      </c>
      <c r="CR380" s="14">
        <f t="shared" si="464"/>
        <v>0</v>
      </c>
      <c r="CT380" s="56">
        <f t="shared" si="465"/>
        <v>0</v>
      </c>
      <c r="CU380" s="14">
        <f>Szilv($CJ$2,Eredmény!$H$3,CK380)</f>
        <v>0</v>
      </c>
      <c r="CV380" s="14">
        <f t="shared" si="466"/>
        <v>0</v>
      </c>
      <c r="CW380" s="14">
        <f t="shared" si="467"/>
        <v>0</v>
      </c>
      <c r="CZ380" s="14">
        <f>IF($CY$2=Alapadat!$P380,Alapadat!$Q380,0)</f>
        <v>0</v>
      </c>
      <c r="DA380" s="14">
        <f>IF($CY$2=Alapadat!$P380,Alapadat!$R380,0)</f>
        <v>0</v>
      </c>
      <c r="DB380" s="14">
        <f t="shared" si="468"/>
        <v>0</v>
      </c>
      <c r="DC380" s="14">
        <f t="shared" si="469"/>
        <v>0</v>
      </c>
      <c r="DD380" s="14">
        <f t="shared" si="470"/>
        <v>0</v>
      </c>
      <c r="DE380" s="14">
        <f t="shared" si="471"/>
        <v>0</v>
      </c>
      <c r="DF380" s="14">
        <f t="shared" si="472"/>
        <v>0</v>
      </c>
      <c r="DG380" s="14">
        <f t="shared" si="473"/>
        <v>0</v>
      </c>
      <c r="DI380" s="56">
        <f t="shared" si="474"/>
        <v>0</v>
      </c>
      <c r="DJ380" s="14">
        <f>Szilv($CY$2,Eredmény!$H$3,CZ380)</f>
        <v>0</v>
      </c>
      <c r="DK380" s="14">
        <f t="shared" si="475"/>
        <v>0</v>
      </c>
      <c r="DL380" s="14">
        <f t="shared" si="476"/>
        <v>0</v>
      </c>
      <c r="DO380" s="14">
        <f>IF($DN$2=Alapadat!$P380,Alapadat!$Q380,0)</f>
        <v>0</v>
      </c>
      <c r="DP380" s="14">
        <f>IF($DN$2=Alapadat!$P380,Alapadat!$R380,0)</f>
        <v>0</v>
      </c>
      <c r="DQ380" s="14">
        <f t="shared" si="477"/>
        <v>0</v>
      </c>
      <c r="DR380" s="14">
        <f t="shared" si="478"/>
        <v>0</v>
      </c>
      <c r="DS380" s="14">
        <f t="shared" si="479"/>
        <v>0</v>
      </c>
      <c r="DT380" s="14">
        <f t="shared" si="480"/>
        <v>0</v>
      </c>
      <c r="DU380" s="14">
        <f t="shared" si="481"/>
        <v>0</v>
      </c>
      <c r="DV380" s="14">
        <f t="shared" si="482"/>
        <v>0</v>
      </c>
      <c r="DX380" s="56">
        <f t="shared" si="483"/>
        <v>0</v>
      </c>
      <c r="DY380" s="14">
        <f>Szilv($DN$2,Eredmény!$H$3,DO380)</f>
        <v>0</v>
      </c>
      <c r="DZ380" s="14">
        <f t="shared" si="484"/>
        <v>0</v>
      </c>
      <c r="EA380" s="14">
        <f t="shared" si="485"/>
        <v>0</v>
      </c>
    </row>
    <row r="381" spans="2:131">
      <c r="B381" s="14">
        <f>IF($A$2=Alapadat!$P381,Alapadat!$Q381,0)</f>
        <v>0</v>
      </c>
      <c r="C381" s="14">
        <f>IF($A$2=Alapadat!$P381,Alapadat!$R381,0)</f>
        <v>0</v>
      </c>
      <c r="D381" s="14">
        <f t="shared" si="406"/>
        <v>0</v>
      </c>
      <c r="E381" s="14">
        <f t="shared" si="407"/>
        <v>0</v>
      </c>
      <c r="F381" s="14">
        <f t="shared" si="408"/>
        <v>0</v>
      </c>
      <c r="G381" s="14">
        <f t="shared" si="409"/>
        <v>0</v>
      </c>
      <c r="H381" s="14">
        <f t="shared" si="410"/>
        <v>0</v>
      </c>
      <c r="I381" s="14">
        <f t="shared" si="411"/>
        <v>0</v>
      </c>
      <c r="L381" s="56">
        <f t="shared" si="412"/>
        <v>0</v>
      </c>
      <c r="M381" s="14">
        <f>Szilv($A$2,Eredmény!$H$3,B381)</f>
        <v>0</v>
      </c>
      <c r="N381" s="14">
        <f t="shared" si="413"/>
        <v>0</v>
      </c>
      <c r="O381" s="14">
        <f t="shared" si="414"/>
        <v>0</v>
      </c>
      <c r="Q381" s="14">
        <f>IF($P$2=Alapadat!$P381,Alapadat!$Q381,0)</f>
        <v>0</v>
      </c>
      <c r="R381" s="14">
        <f>IF($P$2=Alapadat!$P381,Alapadat!$R381,0)</f>
        <v>0</v>
      </c>
      <c r="S381" s="14">
        <f t="shared" si="415"/>
        <v>0</v>
      </c>
      <c r="T381" s="14">
        <f t="shared" si="416"/>
        <v>0</v>
      </c>
      <c r="U381" s="14">
        <f t="shared" si="417"/>
        <v>0</v>
      </c>
      <c r="V381" s="14">
        <f t="shared" si="418"/>
        <v>0</v>
      </c>
      <c r="W381" s="14">
        <f t="shared" si="419"/>
        <v>0</v>
      </c>
      <c r="X381" s="14">
        <f t="shared" si="420"/>
        <v>0</v>
      </c>
      <c r="Z381" s="56">
        <f t="shared" si="486"/>
        <v>0</v>
      </c>
      <c r="AA381" s="14">
        <f>Szilv($P$2,Eredmény!$H$3,Q381)</f>
        <v>0</v>
      </c>
      <c r="AB381" s="14">
        <f t="shared" si="421"/>
        <v>0</v>
      </c>
      <c r="AC381" s="14">
        <f t="shared" si="422"/>
        <v>0</v>
      </c>
      <c r="AE381" s="14">
        <f>IF($AD$2=Alapadat!$P381,Alapadat!$Q381,0)</f>
        <v>0</v>
      </c>
      <c r="AF381" s="14">
        <f>IF($AD$2=Alapadat!$P381,Alapadat!$R381,0)</f>
        <v>0</v>
      </c>
      <c r="AG381" s="14">
        <f t="shared" si="423"/>
        <v>0</v>
      </c>
      <c r="AH381" s="14">
        <f t="shared" si="424"/>
        <v>0</v>
      </c>
      <c r="AI381" s="14">
        <f t="shared" si="425"/>
        <v>0</v>
      </c>
      <c r="AJ381" s="14">
        <f t="shared" si="426"/>
        <v>0</v>
      </c>
      <c r="AK381" s="14">
        <f t="shared" si="427"/>
        <v>0</v>
      </c>
      <c r="AL381" s="14">
        <f t="shared" si="428"/>
        <v>0</v>
      </c>
      <c r="AN381" s="56">
        <f t="shared" si="429"/>
        <v>0</v>
      </c>
      <c r="AO381" s="14">
        <f>Szilv($AD$2,Eredmény!$H$3,AE381)</f>
        <v>0</v>
      </c>
      <c r="AP381" s="14">
        <f t="shared" si="430"/>
        <v>0</v>
      </c>
      <c r="AQ381" s="14">
        <f t="shared" si="431"/>
        <v>0</v>
      </c>
      <c r="AS381" s="14">
        <f>IF($AR$2=Alapadat!$P381,Alapadat!$Q381,0)</f>
        <v>0</v>
      </c>
      <c r="AT381" s="14">
        <f>IF($AR$2=Alapadat!$P381,Alapadat!$R381,0)</f>
        <v>0</v>
      </c>
      <c r="AU381" s="14">
        <f t="shared" si="432"/>
        <v>0</v>
      </c>
      <c r="AV381" s="14">
        <f t="shared" si="433"/>
        <v>0</v>
      </c>
      <c r="AW381" s="14">
        <f t="shared" si="434"/>
        <v>0</v>
      </c>
      <c r="AX381" s="14">
        <f t="shared" si="435"/>
        <v>0</v>
      </c>
      <c r="AY381" s="14">
        <f t="shared" si="436"/>
        <v>0</v>
      </c>
      <c r="AZ381" s="14">
        <f t="shared" si="437"/>
        <v>0</v>
      </c>
      <c r="BB381" s="56">
        <f t="shared" si="438"/>
        <v>0</v>
      </c>
      <c r="BC381" s="14">
        <f>Szilv($AR$2,Eredmény!$H$3,AS381)</f>
        <v>0</v>
      </c>
      <c r="BD381" s="14">
        <f t="shared" si="439"/>
        <v>0</v>
      </c>
      <c r="BE381" s="14">
        <f t="shared" si="440"/>
        <v>0</v>
      </c>
      <c r="BG381" s="14">
        <f>IF($BF$2=Alapadat!$P381,Alapadat!$Q381,0)</f>
        <v>0</v>
      </c>
      <c r="BH381" s="14">
        <f>IF($BF$2=Alapadat!$P381,Alapadat!$R381,0)</f>
        <v>0</v>
      </c>
      <c r="BI381" s="14">
        <f t="shared" si="441"/>
        <v>0</v>
      </c>
      <c r="BJ381" s="14">
        <f t="shared" si="442"/>
        <v>0</v>
      </c>
      <c r="BK381" s="14">
        <f t="shared" si="443"/>
        <v>0</v>
      </c>
      <c r="BL381" s="14">
        <f t="shared" si="444"/>
        <v>0</v>
      </c>
      <c r="BM381" s="14">
        <f t="shared" si="445"/>
        <v>0</v>
      </c>
      <c r="BN381" s="14">
        <f t="shared" si="446"/>
        <v>0</v>
      </c>
      <c r="BP381" s="56">
        <f t="shared" si="447"/>
        <v>0</v>
      </c>
      <c r="BQ381" s="14">
        <f>Szilv($BF$2,Eredmény!$H$3,BG381)</f>
        <v>0</v>
      </c>
      <c r="BR381" s="14">
        <f t="shared" si="448"/>
        <v>0</v>
      </c>
      <c r="BS381" s="14">
        <f t="shared" si="449"/>
        <v>0</v>
      </c>
      <c r="BV381" s="14">
        <f>IF($BU$2=Alapadat!$P381,Alapadat!$Q381,0)</f>
        <v>0</v>
      </c>
      <c r="BW381" s="14">
        <f>IF($BU$2=Alapadat!$P381,Alapadat!$R381,0)</f>
        <v>0</v>
      </c>
      <c r="BX381" s="14">
        <f t="shared" si="450"/>
        <v>0</v>
      </c>
      <c r="BY381" s="14">
        <f t="shared" si="451"/>
        <v>0</v>
      </c>
      <c r="BZ381" s="14">
        <f t="shared" si="452"/>
        <v>0</v>
      </c>
      <c r="CA381" s="14">
        <f t="shared" si="453"/>
        <v>0</v>
      </c>
      <c r="CB381" s="14">
        <f t="shared" si="454"/>
        <v>0</v>
      </c>
      <c r="CC381" s="14">
        <f t="shared" si="455"/>
        <v>0</v>
      </c>
      <c r="CE381" s="56">
        <f t="shared" si="456"/>
        <v>0</v>
      </c>
      <c r="CF381" s="14">
        <f>Szilv($BU$2,Eredmény!$H$3,BV381)</f>
        <v>0</v>
      </c>
      <c r="CG381" s="14">
        <f t="shared" si="457"/>
        <v>0</v>
      </c>
      <c r="CH381" s="14">
        <f t="shared" si="458"/>
        <v>0</v>
      </c>
      <c r="CK381" s="14">
        <f>IF($CJ$2=Alapadat!$P381,Alapadat!$Q381,0)</f>
        <v>0</v>
      </c>
      <c r="CL381" s="14">
        <f>IF($CJ$2=Alapadat!$P381,Alapadat!$R381,0)</f>
        <v>0</v>
      </c>
      <c r="CM381" s="14">
        <f t="shared" si="459"/>
        <v>0</v>
      </c>
      <c r="CN381" s="14">
        <f t="shared" si="460"/>
        <v>0</v>
      </c>
      <c r="CO381" s="14">
        <f t="shared" si="461"/>
        <v>0</v>
      </c>
      <c r="CP381" s="14">
        <f t="shared" si="462"/>
        <v>0</v>
      </c>
      <c r="CQ381" s="14">
        <f t="shared" si="463"/>
        <v>0</v>
      </c>
      <c r="CR381" s="14">
        <f t="shared" si="464"/>
        <v>0</v>
      </c>
      <c r="CT381" s="56">
        <f t="shared" si="465"/>
        <v>0</v>
      </c>
      <c r="CU381" s="14">
        <f>Szilv($CJ$2,Eredmény!$H$3,CK381)</f>
        <v>0</v>
      </c>
      <c r="CV381" s="14">
        <f t="shared" si="466"/>
        <v>0</v>
      </c>
      <c r="CW381" s="14">
        <f t="shared" si="467"/>
        <v>0</v>
      </c>
      <c r="CZ381" s="14">
        <f>IF($CY$2=Alapadat!$P381,Alapadat!$Q381,0)</f>
        <v>0</v>
      </c>
      <c r="DA381" s="14">
        <f>IF($CY$2=Alapadat!$P381,Alapadat!$R381,0)</f>
        <v>0</v>
      </c>
      <c r="DB381" s="14">
        <f t="shared" si="468"/>
        <v>0</v>
      </c>
      <c r="DC381" s="14">
        <f t="shared" si="469"/>
        <v>0</v>
      </c>
      <c r="DD381" s="14">
        <f t="shared" si="470"/>
        <v>0</v>
      </c>
      <c r="DE381" s="14">
        <f t="shared" si="471"/>
        <v>0</v>
      </c>
      <c r="DF381" s="14">
        <f t="shared" si="472"/>
        <v>0</v>
      </c>
      <c r="DG381" s="14">
        <f t="shared" si="473"/>
        <v>0</v>
      </c>
      <c r="DI381" s="56">
        <f t="shared" si="474"/>
        <v>0</v>
      </c>
      <c r="DJ381" s="14">
        <f>Szilv($CY$2,Eredmény!$H$3,CZ381)</f>
        <v>0</v>
      </c>
      <c r="DK381" s="14">
        <f t="shared" si="475"/>
        <v>0</v>
      </c>
      <c r="DL381" s="14">
        <f t="shared" si="476"/>
        <v>0</v>
      </c>
      <c r="DO381" s="14">
        <f>IF($DN$2=Alapadat!$P381,Alapadat!$Q381,0)</f>
        <v>0</v>
      </c>
      <c r="DP381" s="14">
        <f>IF($DN$2=Alapadat!$P381,Alapadat!$R381,0)</f>
        <v>0</v>
      </c>
      <c r="DQ381" s="14">
        <f t="shared" si="477"/>
        <v>0</v>
      </c>
      <c r="DR381" s="14">
        <f t="shared" si="478"/>
        <v>0</v>
      </c>
      <c r="DS381" s="14">
        <f t="shared" si="479"/>
        <v>0</v>
      </c>
      <c r="DT381" s="14">
        <f t="shared" si="480"/>
        <v>0</v>
      </c>
      <c r="DU381" s="14">
        <f t="shared" si="481"/>
        <v>0</v>
      </c>
      <c r="DV381" s="14">
        <f t="shared" si="482"/>
        <v>0</v>
      </c>
      <c r="DX381" s="56">
        <f t="shared" si="483"/>
        <v>0</v>
      </c>
      <c r="DY381" s="14">
        <f>Szilv($DN$2,Eredmény!$H$3,DO381)</f>
        <v>0</v>
      </c>
      <c r="DZ381" s="14">
        <f t="shared" si="484"/>
        <v>0</v>
      </c>
      <c r="EA381" s="14">
        <f t="shared" si="485"/>
        <v>0</v>
      </c>
    </row>
    <row r="382" spans="2:131">
      <c r="B382" s="14">
        <f>IF($A$2=Alapadat!$P382,Alapadat!$Q382,0)</f>
        <v>0</v>
      </c>
      <c r="C382" s="14">
        <f>IF($A$2=Alapadat!$P382,Alapadat!$R382,0)</f>
        <v>0</v>
      </c>
      <c r="D382" s="14">
        <f t="shared" si="406"/>
        <v>0</v>
      </c>
      <c r="E382" s="14">
        <f t="shared" si="407"/>
        <v>0</v>
      </c>
      <c r="F382" s="14">
        <f t="shared" si="408"/>
        <v>0</v>
      </c>
      <c r="G382" s="14">
        <f t="shared" si="409"/>
        <v>0</v>
      </c>
      <c r="H382" s="14">
        <f t="shared" si="410"/>
        <v>0</v>
      </c>
      <c r="I382" s="14">
        <f t="shared" si="411"/>
        <v>0</v>
      </c>
      <c r="L382" s="56">
        <f t="shared" si="412"/>
        <v>0</v>
      </c>
      <c r="M382" s="14">
        <f>Szilv($A$2,Eredmény!$H$3,B382)</f>
        <v>0</v>
      </c>
      <c r="N382" s="14">
        <f t="shared" si="413"/>
        <v>0</v>
      </c>
      <c r="O382" s="14">
        <f t="shared" si="414"/>
        <v>0</v>
      </c>
      <c r="Q382" s="14">
        <f>IF($P$2=Alapadat!$P382,Alapadat!$Q382,0)</f>
        <v>0</v>
      </c>
      <c r="R382" s="14">
        <f>IF($P$2=Alapadat!$P382,Alapadat!$R382,0)</f>
        <v>0</v>
      </c>
      <c r="S382" s="14">
        <f t="shared" si="415"/>
        <v>0</v>
      </c>
      <c r="T382" s="14">
        <f t="shared" si="416"/>
        <v>0</v>
      </c>
      <c r="U382" s="14">
        <f t="shared" si="417"/>
        <v>0</v>
      </c>
      <c r="V382" s="14">
        <f t="shared" si="418"/>
        <v>0</v>
      </c>
      <c r="W382" s="14">
        <f t="shared" si="419"/>
        <v>0</v>
      </c>
      <c r="X382" s="14">
        <f t="shared" si="420"/>
        <v>0</v>
      </c>
      <c r="Z382" s="56">
        <f t="shared" si="486"/>
        <v>0</v>
      </c>
      <c r="AA382" s="14">
        <f>Szilv($P$2,Eredmény!$H$3,Q382)</f>
        <v>0</v>
      </c>
      <c r="AB382" s="14">
        <f t="shared" si="421"/>
        <v>0</v>
      </c>
      <c r="AC382" s="14">
        <f t="shared" si="422"/>
        <v>0</v>
      </c>
      <c r="AE382" s="14">
        <f>IF($AD$2=Alapadat!$P382,Alapadat!$Q382,0)</f>
        <v>0</v>
      </c>
      <c r="AF382" s="14">
        <f>IF($AD$2=Alapadat!$P382,Alapadat!$R382,0)</f>
        <v>0</v>
      </c>
      <c r="AG382" s="14">
        <f t="shared" si="423"/>
        <v>0</v>
      </c>
      <c r="AH382" s="14">
        <f t="shared" si="424"/>
        <v>0</v>
      </c>
      <c r="AI382" s="14">
        <f t="shared" si="425"/>
        <v>0</v>
      </c>
      <c r="AJ382" s="14">
        <f t="shared" si="426"/>
        <v>0</v>
      </c>
      <c r="AK382" s="14">
        <f t="shared" si="427"/>
        <v>0</v>
      </c>
      <c r="AL382" s="14">
        <f t="shared" si="428"/>
        <v>0</v>
      </c>
      <c r="AN382" s="56">
        <f t="shared" si="429"/>
        <v>0</v>
      </c>
      <c r="AO382" s="14">
        <f>Szilv($AD$2,Eredmény!$H$3,AE382)</f>
        <v>0</v>
      </c>
      <c r="AP382" s="14">
        <f t="shared" si="430"/>
        <v>0</v>
      </c>
      <c r="AQ382" s="14">
        <f t="shared" si="431"/>
        <v>0</v>
      </c>
      <c r="AS382" s="14">
        <f>IF($AR$2=Alapadat!$P382,Alapadat!$Q382,0)</f>
        <v>0</v>
      </c>
      <c r="AT382" s="14">
        <f>IF($AR$2=Alapadat!$P382,Alapadat!$R382,0)</f>
        <v>0</v>
      </c>
      <c r="AU382" s="14">
        <f t="shared" si="432"/>
        <v>0</v>
      </c>
      <c r="AV382" s="14">
        <f t="shared" si="433"/>
        <v>0</v>
      </c>
      <c r="AW382" s="14">
        <f t="shared" si="434"/>
        <v>0</v>
      </c>
      <c r="AX382" s="14">
        <f t="shared" si="435"/>
        <v>0</v>
      </c>
      <c r="AY382" s="14">
        <f t="shared" si="436"/>
        <v>0</v>
      </c>
      <c r="AZ382" s="14">
        <f t="shared" si="437"/>
        <v>0</v>
      </c>
      <c r="BB382" s="56">
        <f t="shared" si="438"/>
        <v>0</v>
      </c>
      <c r="BC382" s="14">
        <f>Szilv($AR$2,Eredmény!$H$3,AS382)</f>
        <v>0</v>
      </c>
      <c r="BD382" s="14">
        <f t="shared" si="439"/>
        <v>0</v>
      </c>
      <c r="BE382" s="14">
        <f t="shared" si="440"/>
        <v>0</v>
      </c>
      <c r="BG382" s="14">
        <f>IF($BF$2=Alapadat!$P382,Alapadat!$Q382,0)</f>
        <v>0</v>
      </c>
      <c r="BH382" s="14">
        <f>IF($BF$2=Alapadat!$P382,Alapadat!$R382,0)</f>
        <v>0</v>
      </c>
      <c r="BI382" s="14">
        <f t="shared" si="441"/>
        <v>0</v>
      </c>
      <c r="BJ382" s="14">
        <f t="shared" si="442"/>
        <v>0</v>
      </c>
      <c r="BK382" s="14">
        <f t="shared" si="443"/>
        <v>0</v>
      </c>
      <c r="BL382" s="14">
        <f t="shared" si="444"/>
        <v>0</v>
      </c>
      <c r="BM382" s="14">
        <f t="shared" si="445"/>
        <v>0</v>
      </c>
      <c r="BN382" s="14">
        <f t="shared" si="446"/>
        <v>0</v>
      </c>
      <c r="BP382" s="56">
        <f t="shared" si="447"/>
        <v>0</v>
      </c>
      <c r="BQ382" s="14">
        <f>Szilv($BF$2,Eredmény!$H$3,BG382)</f>
        <v>0</v>
      </c>
      <c r="BR382" s="14">
        <f t="shared" si="448"/>
        <v>0</v>
      </c>
      <c r="BS382" s="14">
        <f t="shared" si="449"/>
        <v>0</v>
      </c>
      <c r="BV382" s="14">
        <f>IF($BU$2=Alapadat!$P382,Alapadat!$Q382,0)</f>
        <v>0</v>
      </c>
      <c r="BW382" s="14">
        <f>IF($BU$2=Alapadat!$P382,Alapadat!$R382,0)</f>
        <v>0</v>
      </c>
      <c r="BX382" s="14">
        <f t="shared" si="450"/>
        <v>0</v>
      </c>
      <c r="BY382" s="14">
        <f t="shared" si="451"/>
        <v>0</v>
      </c>
      <c r="BZ382" s="14">
        <f t="shared" si="452"/>
        <v>0</v>
      </c>
      <c r="CA382" s="14">
        <f t="shared" si="453"/>
        <v>0</v>
      </c>
      <c r="CB382" s="14">
        <f t="shared" si="454"/>
        <v>0</v>
      </c>
      <c r="CC382" s="14">
        <f t="shared" si="455"/>
        <v>0</v>
      </c>
      <c r="CE382" s="56">
        <f t="shared" si="456"/>
        <v>0</v>
      </c>
      <c r="CF382" s="14">
        <f>Szilv($BU$2,Eredmény!$H$3,BV382)</f>
        <v>0</v>
      </c>
      <c r="CG382" s="14">
        <f t="shared" si="457"/>
        <v>0</v>
      </c>
      <c r="CH382" s="14">
        <f t="shared" si="458"/>
        <v>0</v>
      </c>
      <c r="CK382" s="14">
        <f>IF($CJ$2=Alapadat!$P382,Alapadat!$Q382,0)</f>
        <v>0</v>
      </c>
      <c r="CL382" s="14">
        <f>IF($CJ$2=Alapadat!$P382,Alapadat!$R382,0)</f>
        <v>0</v>
      </c>
      <c r="CM382" s="14">
        <f t="shared" si="459"/>
        <v>0</v>
      </c>
      <c r="CN382" s="14">
        <f t="shared" si="460"/>
        <v>0</v>
      </c>
      <c r="CO382" s="14">
        <f t="shared" si="461"/>
        <v>0</v>
      </c>
      <c r="CP382" s="14">
        <f t="shared" si="462"/>
        <v>0</v>
      </c>
      <c r="CQ382" s="14">
        <f t="shared" si="463"/>
        <v>0</v>
      </c>
      <c r="CR382" s="14">
        <f t="shared" si="464"/>
        <v>0</v>
      </c>
      <c r="CT382" s="56">
        <f t="shared" si="465"/>
        <v>0</v>
      </c>
      <c r="CU382" s="14">
        <f>Szilv($CJ$2,Eredmény!$H$3,CK382)</f>
        <v>0</v>
      </c>
      <c r="CV382" s="14">
        <f t="shared" si="466"/>
        <v>0</v>
      </c>
      <c r="CW382" s="14">
        <f t="shared" si="467"/>
        <v>0</v>
      </c>
      <c r="CZ382" s="14">
        <f>IF($CY$2=Alapadat!$P382,Alapadat!$Q382,0)</f>
        <v>0</v>
      </c>
      <c r="DA382" s="14">
        <f>IF($CY$2=Alapadat!$P382,Alapadat!$R382,0)</f>
        <v>0</v>
      </c>
      <c r="DB382" s="14">
        <f t="shared" si="468"/>
        <v>0</v>
      </c>
      <c r="DC382" s="14">
        <f t="shared" si="469"/>
        <v>0</v>
      </c>
      <c r="DD382" s="14">
        <f t="shared" si="470"/>
        <v>0</v>
      </c>
      <c r="DE382" s="14">
        <f t="shared" si="471"/>
        <v>0</v>
      </c>
      <c r="DF382" s="14">
        <f t="shared" si="472"/>
        <v>0</v>
      </c>
      <c r="DG382" s="14">
        <f t="shared" si="473"/>
        <v>0</v>
      </c>
      <c r="DI382" s="56">
        <f t="shared" si="474"/>
        <v>0</v>
      </c>
      <c r="DJ382" s="14">
        <f>Szilv($CY$2,Eredmény!$H$3,CZ382)</f>
        <v>0</v>
      </c>
      <c r="DK382" s="14">
        <f t="shared" si="475"/>
        <v>0</v>
      </c>
      <c r="DL382" s="14">
        <f t="shared" si="476"/>
        <v>0</v>
      </c>
      <c r="DO382" s="14">
        <f>IF($DN$2=Alapadat!$P382,Alapadat!$Q382,0)</f>
        <v>0</v>
      </c>
      <c r="DP382" s="14">
        <f>IF($DN$2=Alapadat!$P382,Alapadat!$R382,0)</f>
        <v>0</v>
      </c>
      <c r="DQ382" s="14">
        <f t="shared" si="477"/>
        <v>0</v>
      </c>
      <c r="DR382" s="14">
        <f t="shared" si="478"/>
        <v>0</v>
      </c>
      <c r="DS382" s="14">
        <f t="shared" si="479"/>
        <v>0</v>
      </c>
      <c r="DT382" s="14">
        <f t="shared" si="480"/>
        <v>0</v>
      </c>
      <c r="DU382" s="14">
        <f t="shared" si="481"/>
        <v>0</v>
      </c>
      <c r="DV382" s="14">
        <f t="shared" si="482"/>
        <v>0</v>
      </c>
      <c r="DX382" s="56">
        <f t="shared" si="483"/>
        <v>0</v>
      </c>
      <c r="DY382" s="14">
        <f>Szilv($DN$2,Eredmény!$H$3,DO382)</f>
        <v>0</v>
      </c>
      <c r="DZ382" s="14">
        <f t="shared" si="484"/>
        <v>0</v>
      </c>
      <c r="EA382" s="14">
        <f t="shared" si="485"/>
        <v>0</v>
      </c>
    </row>
    <row r="383" spans="2:131">
      <c r="B383" s="14">
        <f>IF($A$2=Alapadat!$P383,Alapadat!$Q383,0)</f>
        <v>0</v>
      </c>
      <c r="C383" s="14">
        <f>IF($A$2=Alapadat!$P383,Alapadat!$R383,0)</f>
        <v>0</v>
      </c>
      <c r="D383" s="14">
        <f t="shared" si="406"/>
        <v>0</v>
      </c>
      <c r="E383" s="14">
        <f t="shared" si="407"/>
        <v>0</v>
      </c>
      <c r="F383" s="14">
        <f t="shared" si="408"/>
        <v>0</v>
      </c>
      <c r="G383" s="14">
        <f t="shared" si="409"/>
        <v>0</v>
      </c>
      <c r="H383" s="14">
        <f t="shared" si="410"/>
        <v>0</v>
      </c>
      <c r="I383" s="14">
        <f t="shared" si="411"/>
        <v>0</v>
      </c>
      <c r="L383" s="56">
        <f t="shared" si="412"/>
        <v>0</v>
      </c>
      <c r="M383" s="14">
        <f>Szilv($A$2,Eredmény!$H$3,B383)</f>
        <v>0</v>
      </c>
      <c r="N383" s="14">
        <f t="shared" si="413"/>
        <v>0</v>
      </c>
      <c r="O383" s="14">
        <f t="shared" si="414"/>
        <v>0</v>
      </c>
      <c r="Q383" s="14">
        <f>IF($P$2=Alapadat!$P383,Alapadat!$Q383,0)</f>
        <v>0</v>
      </c>
      <c r="R383" s="14">
        <f>IF($P$2=Alapadat!$P383,Alapadat!$R383,0)</f>
        <v>0</v>
      </c>
      <c r="S383" s="14">
        <f t="shared" si="415"/>
        <v>0</v>
      </c>
      <c r="T383" s="14">
        <f t="shared" si="416"/>
        <v>0</v>
      </c>
      <c r="U383" s="14">
        <f t="shared" si="417"/>
        <v>0</v>
      </c>
      <c r="V383" s="14">
        <f t="shared" si="418"/>
        <v>0</v>
      </c>
      <c r="W383" s="14">
        <f t="shared" si="419"/>
        <v>0</v>
      </c>
      <c r="X383" s="14">
        <f t="shared" si="420"/>
        <v>0</v>
      </c>
      <c r="Z383" s="56">
        <f t="shared" si="486"/>
        <v>0</v>
      </c>
      <c r="AA383" s="14">
        <f>Szilv($P$2,Eredmény!$H$3,Q383)</f>
        <v>0</v>
      </c>
      <c r="AB383" s="14">
        <f t="shared" si="421"/>
        <v>0</v>
      </c>
      <c r="AC383" s="14">
        <f t="shared" si="422"/>
        <v>0</v>
      </c>
      <c r="AE383" s="14">
        <f>IF($AD$2=Alapadat!$P383,Alapadat!$Q383,0)</f>
        <v>0</v>
      </c>
      <c r="AF383" s="14">
        <f>IF($AD$2=Alapadat!$P383,Alapadat!$R383,0)</f>
        <v>0</v>
      </c>
      <c r="AG383" s="14">
        <f t="shared" si="423"/>
        <v>0</v>
      </c>
      <c r="AH383" s="14">
        <f t="shared" si="424"/>
        <v>0</v>
      </c>
      <c r="AI383" s="14">
        <f t="shared" si="425"/>
        <v>0</v>
      </c>
      <c r="AJ383" s="14">
        <f t="shared" si="426"/>
        <v>0</v>
      </c>
      <c r="AK383" s="14">
        <f t="shared" si="427"/>
        <v>0</v>
      </c>
      <c r="AL383" s="14">
        <f t="shared" si="428"/>
        <v>0</v>
      </c>
      <c r="AN383" s="56">
        <f t="shared" si="429"/>
        <v>0</v>
      </c>
      <c r="AO383" s="14">
        <f>Szilv($AD$2,Eredmény!$H$3,AE383)</f>
        <v>0</v>
      </c>
      <c r="AP383" s="14">
        <f t="shared" si="430"/>
        <v>0</v>
      </c>
      <c r="AQ383" s="14">
        <f t="shared" si="431"/>
        <v>0</v>
      </c>
      <c r="AS383" s="14">
        <f>IF($AR$2=Alapadat!$P383,Alapadat!$Q383,0)</f>
        <v>0</v>
      </c>
      <c r="AT383" s="14">
        <f>IF($AR$2=Alapadat!$P383,Alapadat!$R383,0)</f>
        <v>0</v>
      </c>
      <c r="AU383" s="14">
        <f t="shared" si="432"/>
        <v>0</v>
      </c>
      <c r="AV383" s="14">
        <f t="shared" si="433"/>
        <v>0</v>
      </c>
      <c r="AW383" s="14">
        <f t="shared" si="434"/>
        <v>0</v>
      </c>
      <c r="AX383" s="14">
        <f t="shared" si="435"/>
        <v>0</v>
      </c>
      <c r="AY383" s="14">
        <f t="shared" si="436"/>
        <v>0</v>
      </c>
      <c r="AZ383" s="14">
        <f t="shared" si="437"/>
        <v>0</v>
      </c>
      <c r="BB383" s="56">
        <f t="shared" si="438"/>
        <v>0</v>
      </c>
      <c r="BC383" s="14">
        <f>Szilv($AR$2,Eredmény!$H$3,AS383)</f>
        <v>0</v>
      </c>
      <c r="BD383" s="14">
        <f t="shared" si="439"/>
        <v>0</v>
      </c>
      <c r="BE383" s="14">
        <f t="shared" si="440"/>
        <v>0</v>
      </c>
      <c r="BG383" s="14">
        <f>IF($BF$2=Alapadat!$P383,Alapadat!$Q383,0)</f>
        <v>0</v>
      </c>
      <c r="BH383" s="14">
        <f>IF($BF$2=Alapadat!$P383,Alapadat!$R383,0)</f>
        <v>0</v>
      </c>
      <c r="BI383" s="14">
        <f t="shared" si="441"/>
        <v>0</v>
      </c>
      <c r="BJ383" s="14">
        <f t="shared" si="442"/>
        <v>0</v>
      </c>
      <c r="BK383" s="14">
        <f t="shared" si="443"/>
        <v>0</v>
      </c>
      <c r="BL383" s="14">
        <f t="shared" si="444"/>
        <v>0</v>
      </c>
      <c r="BM383" s="14">
        <f t="shared" si="445"/>
        <v>0</v>
      </c>
      <c r="BN383" s="14">
        <f t="shared" si="446"/>
        <v>0</v>
      </c>
      <c r="BP383" s="56">
        <f t="shared" si="447"/>
        <v>0</v>
      </c>
      <c r="BQ383" s="14">
        <f>Szilv($BF$2,Eredmény!$H$3,BG383)</f>
        <v>0</v>
      </c>
      <c r="BR383" s="14">
        <f t="shared" si="448"/>
        <v>0</v>
      </c>
      <c r="BS383" s="14">
        <f t="shared" si="449"/>
        <v>0</v>
      </c>
      <c r="BV383" s="14">
        <f>IF($BU$2=Alapadat!$P383,Alapadat!$Q383,0)</f>
        <v>0</v>
      </c>
      <c r="BW383" s="14">
        <f>IF($BU$2=Alapadat!$P383,Alapadat!$R383,0)</f>
        <v>0</v>
      </c>
      <c r="BX383" s="14">
        <f t="shared" si="450"/>
        <v>0</v>
      </c>
      <c r="BY383" s="14">
        <f t="shared" si="451"/>
        <v>0</v>
      </c>
      <c r="BZ383" s="14">
        <f t="shared" si="452"/>
        <v>0</v>
      </c>
      <c r="CA383" s="14">
        <f t="shared" si="453"/>
        <v>0</v>
      </c>
      <c r="CB383" s="14">
        <f t="shared" si="454"/>
        <v>0</v>
      </c>
      <c r="CC383" s="14">
        <f t="shared" si="455"/>
        <v>0</v>
      </c>
      <c r="CE383" s="56">
        <f t="shared" si="456"/>
        <v>0</v>
      </c>
      <c r="CF383" s="14">
        <f>Szilv($BU$2,Eredmény!$H$3,BV383)</f>
        <v>0</v>
      </c>
      <c r="CG383" s="14">
        <f t="shared" si="457"/>
        <v>0</v>
      </c>
      <c r="CH383" s="14">
        <f t="shared" si="458"/>
        <v>0</v>
      </c>
      <c r="CK383" s="14">
        <f>IF($CJ$2=Alapadat!$P383,Alapadat!$Q383,0)</f>
        <v>0</v>
      </c>
      <c r="CL383" s="14">
        <f>IF($CJ$2=Alapadat!$P383,Alapadat!$R383,0)</f>
        <v>0</v>
      </c>
      <c r="CM383" s="14">
        <f t="shared" si="459"/>
        <v>0</v>
      </c>
      <c r="CN383" s="14">
        <f t="shared" si="460"/>
        <v>0</v>
      </c>
      <c r="CO383" s="14">
        <f t="shared" si="461"/>
        <v>0</v>
      </c>
      <c r="CP383" s="14">
        <f t="shared" si="462"/>
        <v>0</v>
      </c>
      <c r="CQ383" s="14">
        <f t="shared" si="463"/>
        <v>0</v>
      </c>
      <c r="CR383" s="14">
        <f t="shared" si="464"/>
        <v>0</v>
      </c>
      <c r="CT383" s="56">
        <f t="shared" si="465"/>
        <v>0</v>
      </c>
      <c r="CU383" s="14">
        <f>Szilv($CJ$2,Eredmény!$H$3,CK383)</f>
        <v>0</v>
      </c>
      <c r="CV383" s="14">
        <f t="shared" si="466"/>
        <v>0</v>
      </c>
      <c r="CW383" s="14">
        <f t="shared" si="467"/>
        <v>0</v>
      </c>
      <c r="CZ383" s="14">
        <f>IF($CY$2=Alapadat!$P383,Alapadat!$Q383,0)</f>
        <v>0</v>
      </c>
      <c r="DA383" s="14">
        <f>IF($CY$2=Alapadat!$P383,Alapadat!$R383,0)</f>
        <v>0</v>
      </c>
      <c r="DB383" s="14">
        <f t="shared" si="468"/>
        <v>0</v>
      </c>
      <c r="DC383" s="14">
        <f t="shared" si="469"/>
        <v>0</v>
      </c>
      <c r="DD383" s="14">
        <f t="shared" si="470"/>
        <v>0</v>
      </c>
      <c r="DE383" s="14">
        <f t="shared" si="471"/>
        <v>0</v>
      </c>
      <c r="DF383" s="14">
        <f t="shared" si="472"/>
        <v>0</v>
      </c>
      <c r="DG383" s="14">
        <f t="shared" si="473"/>
        <v>0</v>
      </c>
      <c r="DI383" s="56">
        <f t="shared" si="474"/>
        <v>0</v>
      </c>
      <c r="DJ383" s="14">
        <f>Szilv($CY$2,Eredmény!$H$3,CZ383)</f>
        <v>0</v>
      </c>
      <c r="DK383" s="14">
        <f t="shared" si="475"/>
        <v>0</v>
      </c>
      <c r="DL383" s="14">
        <f t="shared" si="476"/>
        <v>0</v>
      </c>
      <c r="DO383" s="14">
        <f>IF($DN$2=Alapadat!$P383,Alapadat!$Q383,0)</f>
        <v>0</v>
      </c>
      <c r="DP383" s="14">
        <f>IF($DN$2=Alapadat!$P383,Alapadat!$R383,0)</f>
        <v>0</v>
      </c>
      <c r="DQ383" s="14">
        <f t="shared" si="477"/>
        <v>0</v>
      </c>
      <c r="DR383" s="14">
        <f t="shared" si="478"/>
        <v>0</v>
      </c>
      <c r="DS383" s="14">
        <f t="shared" si="479"/>
        <v>0</v>
      </c>
      <c r="DT383" s="14">
        <f t="shared" si="480"/>
        <v>0</v>
      </c>
      <c r="DU383" s="14">
        <f t="shared" si="481"/>
        <v>0</v>
      </c>
      <c r="DV383" s="14">
        <f t="shared" si="482"/>
        <v>0</v>
      </c>
      <c r="DX383" s="56">
        <f t="shared" si="483"/>
        <v>0</v>
      </c>
      <c r="DY383" s="14">
        <f>Szilv($DN$2,Eredmény!$H$3,DO383)</f>
        <v>0</v>
      </c>
      <c r="DZ383" s="14">
        <f t="shared" si="484"/>
        <v>0</v>
      </c>
      <c r="EA383" s="14">
        <f t="shared" si="485"/>
        <v>0</v>
      </c>
    </row>
    <row r="384" spans="2:131">
      <c r="B384" s="14">
        <f>IF($A$2=Alapadat!$P384,Alapadat!$Q384,0)</f>
        <v>0</v>
      </c>
      <c r="C384" s="14">
        <f>IF($A$2=Alapadat!$P384,Alapadat!$R384,0)</f>
        <v>0</v>
      </c>
      <c r="D384" s="14">
        <f t="shared" si="406"/>
        <v>0</v>
      </c>
      <c r="E384" s="14">
        <f t="shared" si="407"/>
        <v>0</v>
      </c>
      <c r="F384" s="14">
        <f t="shared" si="408"/>
        <v>0</v>
      </c>
      <c r="G384" s="14">
        <f t="shared" si="409"/>
        <v>0</v>
      </c>
      <c r="H384" s="14">
        <f t="shared" si="410"/>
        <v>0</v>
      </c>
      <c r="I384" s="14">
        <f t="shared" si="411"/>
        <v>0</v>
      </c>
      <c r="L384" s="56">
        <f t="shared" si="412"/>
        <v>0</v>
      </c>
      <c r="M384" s="14">
        <f>Szilv($A$2,Eredmény!$H$3,B384)</f>
        <v>0</v>
      </c>
      <c r="N384" s="14">
        <f t="shared" si="413"/>
        <v>0</v>
      </c>
      <c r="O384" s="14">
        <f t="shared" si="414"/>
        <v>0</v>
      </c>
      <c r="Q384" s="14">
        <f>IF($P$2=Alapadat!$P384,Alapadat!$Q384,0)</f>
        <v>0</v>
      </c>
      <c r="R384" s="14">
        <f>IF($P$2=Alapadat!$P384,Alapadat!$R384,0)</f>
        <v>0</v>
      </c>
      <c r="S384" s="14">
        <f t="shared" si="415"/>
        <v>0</v>
      </c>
      <c r="T384" s="14">
        <f t="shared" si="416"/>
        <v>0</v>
      </c>
      <c r="U384" s="14">
        <f t="shared" si="417"/>
        <v>0</v>
      </c>
      <c r="V384" s="14">
        <f t="shared" si="418"/>
        <v>0</v>
      </c>
      <c r="W384" s="14">
        <f t="shared" si="419"/>
        <v>0</v>
      </c>
      <c r="X384" s="14">
        <f t="shared" si="420"/>
        <v>0</v>
      </c>
      <c r="Z384" s="56">
        <f t="shared" si="486"/>
        <v>0</v>
      </c>
      <c r="AA384" s="14">
        <f>Szilv($P$2,Eredmény!$H$3,Q384)</f>
        <v>0</v>
      </c>
      <c r="AB384" s="14">
        <f t="shared" si="421"/>
        <v>0</v>
      </c>
      <c r="AC384" s="14">
        <f t="shared" si="422"/>
        <v>0</v>
      </c>
      <c r="AE384" s="14">
        <f>IF($AD$2=Alapadat!$P384,Alapadat!$Q384,0)</f>
        <v>0</v>
      </c>
      <c r="AF384" s="14">
        <f>IF($AD$2=Alapadat!$P384,Alapadat!$R384,0)</f>
        <v>0</v>
      </c>
      <c r="AG384" s="14">
        <f t="shared" si="423"/>
        <v>0</v>
      </c>
      <c r="AH384" s="14">
        <f t="shared" si="424"/>
        <v>0</v>
      </c>
      <c r="AI384" s="14">
        <f t="shared" si="425"/>
        <v>0</v>
      </c>
      <c r="AJ384" s="14">
        <f t="shared" si="426"/>
        <v>0</v>
      </c>
      <c r="AK384" s="14">
        <f t="shared" si="427"/>
        <v>0</v>
      </c>
      <c r="AL384" s="14">
        <f t="shared" si="428"/>
        <v>0</v>
      </c>
      <c r="AN384" s="56">
        <f t="shared" si="429"/>
        <v>0</v>
      </c>
      <c r="AO384" s="14">
        <f>Szilv($AD$2,Eredmény!$H$3,AE384)</f>
        <v>0</v>
      </c>
      <c r="AP384" s="14">
        <f t="shared" si="430"/>
        <v>0</v>
      </c>
      <c r="AQ384" s="14">
        <f t="shared" si="431"/>
        <v>0</v>
      </c>
      <c r="AS384" s="14">
        <f>IF($AR$2=Alapadat!$P384,Alapadat!$Q384,0)</f>
        <v>0</v>
      </c>
      <c r="AT384" s="14">
        <f>IF($AR$2=Alapadat!$P384,Alapadat!$R384,0)</f>
        <v>0</v>
      </c>
      <c r="AU384" s="14">
        <f t="shared" si="432"/>
        <v>0</v>
      </c>
      <c r="AV384" s="14">
        <f t="shared" si="433"/>
        <v>0</v>
      </c>
      <c r="AW384" s="14">
        <f t="shared" si="434"/>
        <v>0</v>
      </c>
      <c r="AX384" s="14">
        <f t="shared" si="435"/>
        <v>0</v>
      </c>
      <c r="AY384" s="14">
        <f t="shared" si="436"/>
        <v>0</v>
      </c>
      <c r="AZ384" s="14">
        <f t="shared" si="437"/>
        <v>0</v>
      </c>
      <c r="BB384" s="56">
        <f t="shared" si="438"/>
        <v>0</v>
      </c>
      <c r="BC384" s="14">
        <f>Szilv($AR$2,Eredmény!$H$3,AS384)</f>
        <v>0</v>
      </c>
      <c r="BD384" s="14">
        <f t="shared" si="439"/>
        <v>0</v>
      </c>
      <c r="BE384" s="14">
        <f t="shared" si="440"/>
        <v>0</v>
      </c>
      <c r="BG384" s="14">
        <f>IF($BF$2=Alapadat!$P384,Alapadat!$Q384,0)</f>
        <v>0</v>
      </c>
      <c r="BH384" s="14">
        <f>IF($BF$2=Alapadat!$P384,Alapadat!$R384,0)</f>
        <v>0</v>
      </c>
      <c r="BI384" s="14">
        <f t="shared" si="441"/>
        <v>0</v>
      </c>
      <c r="BJ384" s="14">
        <f t="shared" si="442"/>
        <v>0</v>
      </c>
      <c r="BK384" s="14">
        <f t="shared" si="443"/>
        <v>0</v>
      </c>
      <c r="BL384" s="14">
        <f t="shared" si="444"/>
        <v>0</v>
      </c>
      <c r="BM384" s="14">
        <f t="shared" si="445"/>
        <v>0</v>
      </c>
      <c r="BN384" s="14">
        <f t="shared" si="446"/>
        <v>0</v>
      </c>
      <c r="BP384" s="56">
        <f t="shared" si="447"/>
        <v>0</v>
      </c>
      <c r="BQ384" s="14">
        <f>Szilv($BF$2,Eredmény!$H$3,BG384)</f>
        <v>0</v>
      </c>
      <c r="BR384" s="14">
        <f t="shared" si="448"/>
        <v>0</v>
      </c>
      <c r="BS384" s="14">
        <f t="shared" si="449"/>
        <v>0</v>
      </c>
      <c r="BV384" s="14">
        <f>IF($BU$2=Alapadat!$P384,Alapadat!$Q384,0)</f>
        <v>0</v>
      </c>
      <c r="BW384" s="14">
        <f>IF($BU$2=Alapadat!$P384,Alapadat!$R384,0)</f>
        <v>0</v>
      </c>
      <c r="BX384" s="14">
        <f t="shared" si="450"/>
        <v>0</v>
      </c>
      <c r="BY384" s="14">
        <f t="shared" si="451"/>
        <v>0</v>
      </c>
      <c r="BZ384" s="14">
        <f t="shared" si="452"/>
        <v>0</v>
      </c>
      <c r="CA384" s="14">
        <f t="shared" si="453"/>
        <v>0</v>
      </c>
      <c r="CB384" s="14">
        <f t="shared" si="454"/>
        <v>0</v>
      </c>
      <c r="CC384" s="14">
        <f t="shared" si="455"/>
        <v>0</v>
      </c>
      <c r="CE384" s="56">
        <f t="shared" si="456"/>
        <v>0</v>
      </c>
      <c r="CF384" s="14">
        <f>Szilv($BU$2,Eredmény!$H$3,BV384)</f>
        <v>0</v>
      </c>
      <c r="CG384" s="14">
        <f t="shared" si="457"/>
        <v>0</v>
      </c>
      <c r="CH384" s="14">
        <f t="shared" si="458"/>
        <v>0</v>
      </c>
      <c r="CK384" s="14">
        <f>IF($CJ$2=Alapadat!$P384,Alapadat!$Q384,0)</f>
        <v>0</v>
      </c>
      <c r="CL384" s="14">
        <f>IF($CJ$2=Alapadat!$P384,Alapadat!$R384,0)</f>
        <v>0</v>
      </c>
      <c r="CM384" s="14">
        <f t="shared" si="459"/>
        <v>0</v>
      </c>
      <c r="CN384" s="14">
        <f t="shared" si="460"/>
        <v>0</v>
      </c>
      <c r="CO384" s="14">
        <f t="shared" si="461"/>
        <v>0</v>
      </c>
      <c r="CP384" s="14">
        <f t="shared" si="462"/>
        <v>0</v>
      </c>
      <c r="CQ384" s="14">
        <f t="shared" si="463"/>
        <v>0</v>
      </c>
      <c r="CR384" s="14">
        <f t="shared" si="464"/>
        <v>0</v>
      </c>
      <c r="CT384" s="56">
        <f t="shared" si="465"/>
        <v>0</v>
      </c>
      <c r="CU384" s="14">
        <f>Szilv($CJ$2,Eredmény!$H$3,CK384)</f>
        <v>0</v>
      </c>
      <c r="CV384" s="14">
        <f t="shared" si="466"/>
        <v>0</v>
      </c>
      <c r="CW384" s="14">
        <f t="shared" si="467"/>
        <v>0</v>
      </c>
      <c r="CZ384" s="14">
        <f>IF($CY$2=Alapadat!$P384,Alapadat!$Q384,0)</f>
        <v>0</v>
      </c>
      <c r="DA384" s="14">
        <f>IF($CY$2=Alapadat!$P384,Alapadat!$R384,0)</f>
        <v>0</v>
      </c>
      <c r="DB384" s="14">
        <f t="shared" si="468"/>
        <v>0</v>
      </c>
      <c r="DC384" s="14">
        <f t="shared" si="469"/>
        <v>0</v>
      </c>
      <c r="DD384" s="14">
        <f t="shared" si="470"/>
        <v>0</v>
      </c>
      <c r="DE384" s="14">
        <f t="shared" si="471"/>
        <v>0</v>
      </c>
      <c r="DF384" s="14">
        <f t="shared" si="472"/>
        <v>0</v>
      </c>
      <c r="DG384" s="14">
        <f t="shared" si="473"/>
        <v>0</v>
      </c>
      <c r="DI384" s="56">
        <f t="shared" si="474"/>
        <v>0</v>
      </c>
      <c r="DJ384" s="14">
        <f>Szilv($CY$2,Eredmény!$H$3,CZ384)</f>
        <v>0</v>
      </c>
      <c r="DK384" s="14">
        <f t="shared" si="475"/>
        <v>0</v>
      </c>
      <c r="DL384" s="14">
        <f t="shared" si="476"/>
        <v>0</v>
      </c>
      <c r="DO384" s="14">
        <f>IF($DN$2=Alapadat!$P384,Alapadat!$Q384,0)</f>
        <v>0</v>
      </c>
      <c r="DP384" s="14">
        <f>IF($DN$2=Alapadat!$P384,Alapadat!$R384,0)</f>
        <v>0</v>
      </c>
      <c r="DQ384" s="14">
        <f t="shared" si="477"/>
        <v>0</v>
      </c>
      <c r="DR384" s="14">
        <f t="shared" si="478"/>
        <v>0</v>
      </c>
      <c r="DS384" s="14">
        <f t="shared" si="479"/>
        <v>0</v>
      </c>
      <c r="DT384" s="14">
        <f t="shared" si="480"/>
        <v>0</v>
      </c>
      <c r="DU384" s="14">
        <f t="shared" si="481"/>
        <v>0</v>
      </c>
      <c r="DV384" s="14">
        <f t="shared" si="482"/>
        <v>0</v>
      </c>
      <c r="DX384" s="56">
        <f t="shared" si="483"/>
        <v>0</v>
      </c>
      <c r="DY384" s="14">
        <f>Szilv($DN$2,Eredmény!$H$3,DO384)</f>
        <v>0</v>
      </c>
      <c r="DZ384" s="14">
        <f t="shared" si="484"/>
        <v>0</v>
      </c>
      <c r="EA384" s="14">
        <f t="shared" si="485"/>
        <v>0</v>
      </c>
    </row>
    <row r="385" spans="2:131">
      <c r="B385" s="14">
        <f>IF($A$2=Alapadat!$P385,Alapadat!$Q385,0)</f>
        <v>0</v>
      </c>
      <c r="C385" s="14">
        <f>IF($A$2=Alapadat!$P385,Alapadat!$R385,0)</f>
        <v>0</v>
      </c>
      <c r="D385" s="14">
        <f t="shared" si="406"/>
        <v>0</v>
      </c>
      <c r="E385" s="14">
        <f t="shared" si="407"/>
        <v>0</v>
      </c>
      <c r="F385" s="14">
        <f t="shared" si="408"/>
        <v>0</v>
      </c>
      <c r="G385" s="14">
        <f t="shared" si="409"/>
        <v>0</v>
      </c>
      <c r="H385" s="14">
        <f t="shared" si="410"/>
        <v>0</v>
      </c>
      <c r="I385" s="14">
        <f t="shared" si="411"/>
        <v>0</v>
      </c>
      <c r="L385" s="56">
        <f t="shared" si="412"/>
        <v>0</v>
      </c>
      <c r="M385" s="14">
        <f>Szilv($A$2,Eredmény!$H$3,B385)</f>
        <v>0</v>
      </c>
      <c r="N385" s="14">
        <f t="shared" si="413"/>
        <v>0</v>
      </c>
      <c r="O385" s="14">
        <f t="shared" si="414"/>
        <v>0</v>
      </c>
      <c r="Q385" s="14">
        <f>IF($P$2=Alapadat!$P385,Alapadat!$Q385,0)</f>
        <v>0</v>
      </c>
      <c r="R385" s="14">
        <f>IF($P$2=Alapadat!$P385,Alapadat!$R385,0)</f>
        <v>0</v>
      </c>
      <c r="S385" s="14">
        <f t="shared" si="415"/>
        <v>0</v>
      </c>
      <c r="T385" s="14">
        <f t="shared" si="416"/>
        <v>0</v>
      </c>
      <c r="U385" s="14">
        <f t="shared" si="417"/>
        <v>0</v>
      </c>
      <c r="V385" s="14">
        <f t="shared" si="418"/>
        <v>0</v>
      </c>
      <c r="W385" s="14">
        <f t="shared" si="419"/>
        <v>0</v>
      </c>
      <c r="X385" s="14">
        <f t="shared" si="420"/>
        <v>0</v>
      </c>
      <c r="Z385" s="56">
        <f t="shared" si="486"/>
        <v>0</v>
      </c>
      <c r="AA385" s="14">
        <f>Szilv($P$2,Eredmény!$H$3,Q385)</f>
        <v>0</v>
      </c>
      <c r="AB385" s="14">
        <f t="shared" si="421"/>
        <v>0</v>
      </c>
      <c r="AC385" s="14">
        <f t="shared" si="422"/>
        <v>0</v>
      </c>
      <c r="AE385" s="14">
        <f>IF($AD$2=Alapadat!$P385,Alapadat!$Q385,0)</f>
        <v>0</v>
      </c>
      <c r="AF385" s="14">
        <f>IF($AD$2=Alapadat!$P385,Alapadat!$R385,0)</f>
        <v>0</v>
      </c>
      <c r="AG385" s="14">
        <f t="shared" si="423"/>
        <v>0</v>
      </c>
      <c r="AH385" s="14">
        <f t="shared" si="424"/>
        <v>0</v>
      </c>
      <c r="AI385" s="14">
        <f t="shared" si="425"/>
        <v>0</v>
      </c>
      <c r="AJ385" s="14">
        <f t="shared" si="426"/>
        <v>0</v>
      </c>
      <c r="AK385" s="14">
        <f t="shared" si="427"/>
        <v>0</v>
      </c>
      <c r="AL385" s="14">
        <f t="shared" si="428"/>
        <v>0</v>
      </c>
      <c r="AN385" s="56">
        <f t="shared" si="429"/>
        <v>0</v>
      </c>
      <c r="AO385" s="14">
        <f>Szilv($AD$2,Eredmény!$H$3,AE385)</f>
        <v>0</v>
      </c>
      <c r="AP385" s="14">
        <f t="shared" si="430"/>
        <v>0</v>
      </c>
      <c r="AQ385" s="14">
        <f t="shared" si="431"/>
        <v>0</v>
      </c>
      <c r="AS385" s="14">
        <f>IF($AR$2=Alapadat!$P385,Alapadat!$Q385,0)</f>
        <v>0</v>
      </c>
      <c r="AT385" s="14">
        <f>IF($AR$2=Alapadat!$P385,Alapadat!$R385,0)</f>
        <v>0</v>
      </c>
      <c r="AU385" s="14">
        <f t="shared" si="432"/>
        <v>0</v>
      </c>
      <c r="AV385" s="14">
        <f t="shared" si="433"/>
        <v>0</v>
      </c>
      <c r="AW385" s="14">
        <f t="shared" si="434"/>
        <v>0</v>
      </c>
      <c r="AX385" s="14">
        <f t="shared" si="435"/>
        <v>0</v>
      </c>
      <c r="AY385" s="14">
        <f t="shared" si="436"/>
        <v>0</v>
      </c>
      <c r="AZ385" s="14">
        <f t="shared" si="437"/>
        <v>0</v>
      </c>
      <c r="BB385" s="56">
        <f t="shared" si="438"/>
        <v>0</v>
      </c>
      <c r="BC385" s="14">
        <f>Szilv($AR$2,Eredmény!$H$3,AS385)</f>
        <v>0</v>
      </c>
      <c r="BD385" s="14">
        <f t="shared" si="439"/>
        <v>0</v>
      </c>
      <c r="BE385" s="14">
        <f t="shared" si="440"/>
        <v>0</v>
      </c>
      <c r="BG385" s="14">
        <f>IF($BF$2=Alapadat!$P385,Alapadat!$Q385,0)</f>
        <v>0</v>
      </c>
      <c r="BH385" s="14">
        <f>IF($BF$2=Alapadat!$P385,Alapadat!$R385,0)</f>
        <v>0</v>
      </c>
      <c r="BI385" s="14">
        <f t="shared" si="441"/>
        <v>0</v>
      </c>
      <c r="BJ385" s="14">
        <f t="shared" si="442"/>
        <v>0</v>
      </c>
      <c r="BK385" s="14">
        <f t="shared" si="443"/>
        <v>0</v>
      </c>
      <c r="BL385" s="14">
        <f t="shared" si="444"/>
        <v>0</v>
      </c>
      <c r="BM385" s="14">
        <f t="shared" si="445"/>
        <v>0</v>
      </c>
      <c r="BN385" s="14">
        <f t="shared" si="446"/>
        <v>0</v>
      </c>
      <c r="BP385" s="56">
        <f t="shared" si="447"/>
        <v>0</v>
      </c>
      <c r="BQ385" s="14">
        <f>Szilv($BF$2,Eredmény!$H$3,BG385)</f>
        <v>0</v>
      </c>
      <c r="BR385" s="14">
        <f t="shared" si="448"/>
        <v>0</v>
      </c>
      <c r="BS385" s="14">
        <f t="shared" si="449"/>
        <v>0</v>
      </c>
      <c r="BV385" s="14">
        <f>IF($BU$2=Alapadat!$P385,Alapadat!$Q385,0)</f>
        <v>0</v>
      </c>
      <c r="BW385" s="14">
        <f>IF($BU$2=Alapadat!$P385,Alapadat!$R385,0)</f>
        <v>0</v>
      </c>
      <c r="BX385" s="14">
        <f t="shared" si="450"/>
        <v>0</v>
      </c>
      <c r="BY385" s="14">
        <f t="shared" si="451"/>
        <v>0</v>
      </c>
      <c r="BZ385" s="14">
        <f t="shared" si="452"/>
        <v>0</v>
      </c>
      <c r="CA385" s="14">
        <f t="shared" si="453"/>
        <v>0</v>
      </c>
      <c r="CB385" s="14">
        <f t="shared" si="454"/>
        <v>0</v>
      </c>
      <c r="CC385" s="14">
        <f t="shared" si="455"/>
        <v>0</v>
      </c>
      <c r="CE385" s="56">
        <f t="shared" si="456"/>
        <v>0</v>
      </c>
      <c r="CF385" s="14">
        <f>Szilv($BU$2,Eredmény!$H$3,BV385)</f>
        <v>0</v>
      </c>
      <c r="CG385" s="14">
        <f t="shared" si="457"/>
        <v>0</v>
      </c>
      <c r="CH385" s="14">
        <f t="shared" si="458"/>
        <v>0</v>
      </c>
      <c r="CK385" s="14">
        <f>IF($CJ$2=Alapadat!$P385,Alapadat!$Q385,0)</f>
        <v>0</v>
      </c>
      <c r="CL385" s="14">
        <f>IF($CJ$2=Alapadat!$P385,Alapadat!$R385,0)</f>
        <v>0</v>
      </c>
      <c r="CM385" s="14">
        <f t="shared" si="459"/>
        <v>0</v>
      </c>
      <c r="CN385" s="14">
        <f t="shared" si="460"/>
        <v>0</v>
      </c>
      <c r="CO385" s="14">
        <f t="shared" si="461"/>
        <v>0</v>
      </c>
      <c r="CP385" s="14">
        <f t="shared" si="462"/>
        <v>0</v>
      </c>
      <c r="CQ385" s="14">
        <f t="shared" si="463"/>
        <v>0</v>
      </c>
      <c r="CR385" s="14">
        <f t="shared" si="464"/>
        <v>0</v>
      </c>
      <c r="CT385" s="56">
        <f t="shared" si="465"/>
        <v>0</v>
      </c>
      <c r="CU385" s="14">
        <f>Szilv($CJ$2,Eredmény!$H$3,CK385)</f>
        <v>0</v>
      </c>
      <c r="CV385" s="14">
        <f t="shared" si="466"/>
        <v>0</v>
      </c>
      <c r="CW385" s="14">
        <f t="shared" si="467"/>
        <v>0</v>
      </c>
      <c r="CZ385" s="14">
        <f>IF($CY$2=Alapadat!$P385,Alapadat!$Q385,0)</f>
        <v>0</v>
      </c>
      <c r="DA385" s="14">
        <f>IF($CY$2=Alapadat!$P385,Alapadat!$R385,0)</f>
        <v>0</v>
      </c>
      <c r="DB385" s="14">
        <f t="shared" si="468"/>
        <v>0</v>
      </c>
      <c r="DC385" s="14">
        <f t="shared" si="469"/>
        <v>0</v>
      </c>
      <c r="DD385" s="14">
        <f t="shared" si="470"/>
        <v>0</v>
      </c>
      <c r="DE385" s="14">
        <f t="shared" si="471"/>
        <v>0</v>
      </c>
      <c r="DF385" s="14">
        <f t="shared" si="472"/>
        <v>0</v>
      </c>
      <c r="DG385" s="14">
        <f t="shared" si="473"/>
        <v>0</v>
      </c>
      <c r="DI385" s="56">
        <f t="shared" si="474"/>
        <v>0</v>
      </c>
      <c r="DJ385" s="14">
        <f>Szilv($CY$2,Eredmény!$H$3,CZ385)</f>
        <v>0</v>
      </c>
      <c r="DK385" s="14">
        <f t="shared" si="475"/>
        <v>0</v>
      </c>
      <c r="DL385" s="14">
        <f t="shared" si="476"/>
        <v>0</v>
      </c>
      <c r="DO385" s="14">
        <f>IF($DN$2=Alapadat!$P385,Alapadat!$Q385,0)</f>
        <v>0</v>
      </c>
      <c r="DP385" s="14">
        <f>IF($DN$2=Alapadat!$P385,Alapadat!$R385,0)</f>
        <v>0</v>
      </c>
      <c r="DQ385" s="14">
        <f t="shared" si="477"/>
        <v>0</v>
      </c>
      <c r="DR385" s="14">
        <f t="shared" si="478"/>
        <v>0</v>
      </c>
      <c r="DS385" s="14">
        <f t="shared" si="479"/>
        <v>0</v>
      </c>
      <c r="DT385" s="14">
        <f t="shared" si="480"/>
        <v>0</v>
      </c>
      <c r="DU385" s="14">
        <f t="shared" si="481"/>
        <v>0</v>
      </c>
      <c r="DV385" s="14">
        <f t="shared" si="482"/>
        <v>0</v>
      </c>
      <c r="DX385" s="56">
        <f t="shared" si="483"/>
        <v>0</v>
      </c>
      <c r="DY385" s="14">
        <f>Szilv($DN$2,Eredmény!$H$3,DO385)</f>
        <v>0</v>
      </c>
      <c r="DZ385" s="14">
        <f t="shared" si="484"/>
        <v>0</v>
      </c>
      <c r="EA385" s="14">
        <f t="shared" si="485"/>
        <v>0</v>
      </c>
    </row>
    <row r="386" spans="2:131">
      <c r="B386" s="14">
        <f>IF($A$2=Alapadat!$P386,Alapadat!$Q386,0)</f>
        <v>0</v>
      </c>
      <c r="C386" s="14">
        <f>IF($A$2=Alapadat!$P386,Alapadat!$R386,0)</f>
        <v>0</v>
      </c>
      <c r="D386" s="14">
        <f t="shared" si="406"/>
        <v>0</v>
      </c>
      <c r="E386" s="14">
        <f t="shared" si="407"/>
        <v>0</v>
      </c>
      <c r="F386" s="14">
        <f t="shared" si="408"/>
        <v>0</v>
      </c>
      <c r="G386" s="14">
        <f t="shared" si="409"/>
        <v>0</v>
      </c>
      <c r="H386" s="14">
        <f t="shared" si="410"/>
        <v>0</v>
      </c>
      <c r="I386" s="14">
        <f t="shared" si="411"/>
        <v>0</v>
      </c>
      <c r="L386" s="56">
        <f t="shared" si="412"/>
        <v>0</v>
      </c>
      <c r="M386" s="14">
        <f>Szilv($A$2,Eredmény!$H$3,B386)</f>
        <v>0</v>
      </c>
      <c r="N386" s="14">
        <f t="shared" si="413"/>
        <v>0</v>
      </c>
      <c r="O386" s="14">
        <f t="shared" si="414"/>
        <v>0</v>
      </c>
      <c r="Q386" s="14">
        <f>IF($P$2=Alapadat!$P386,Alapadat!$Q386,0)</f>
        <v>0</v>
      </c>
      <c r="R386" s="14">
        <f>IF($P$2=Alapadat!$P386,Alapadat!$R386,0)</f>
        <v>0</v>
      </c>
      <c r="S386" s="14">
        <f t="shared" si="415"/>
        <v>0</v>
      </c>
      <c r="T386" s="14">
        <f t="shared" si="416"/>
        <v>0</v>
      </c>
      <c r="U386" s="14">
        <f t="shared" si="417"/>
        <v>0</v>
      </c>
      <c r="V386" s="14">
        <f t="shared" si="418"/>
        <v>0</v>
      </c>
      <c r="W386" s="14">
        <f t="shared" si="419"/>
        <v>0</v>
      </c>
      <c r="X386" s="14">
        <f t="shared" si="420"/>
        <v>0</v>
      </c>
      <c r="Z386" s="56">
        <f t="shared" si="486"/>
        <v>0</v>
      </c>
      <c r="AA386" s="14">
        <f>Szilv($P$2,Eredmény!$H$3,Q386)</f>
        <v>0</v>
      </c>
      <c r="AB386" s="14">
        <f t="shared" si="421"/>
        <v>0</v>
      </c>
      <c r="AC386" s="14">
        <f t="shared" si="422"/>
        <v>0</v>
      </c>
      <c r="AE386" s="14">
        <f>IF($AD$2=Alapadat!$P386,Alapadat!$Q386,0)</f>
        <v>0</v>
      </c>
      <c r="AF386" s="14">
        <f>IF($AD$2=Alapadat!$P386,Alapadat!$R386,0)</f>
        <v>0</v>
      </c>
      <c r="AG386" s="14">
        <f t="shared" si="423"/>
        <v>0</v>
      </c>
      <c r="AH386" s="14">
        <f t="shared" si="424"/>
        <v>0</v>
      </c>
      <c r="AI386" s="14">
        <f t="shared" si="425"/>
        <v>0</v>
      </c>
      <c r="AJ386" s="14">
        <f t="shared" si="426"/>
        <v>0</v>
      </c>
      <c r="AK386" s="14">
        <f t="shared" si="427"/>
        <v>0</v>
      </c>
      <c r="AL386" s="14">
        <f t="shared" si="428"/>
        <v>0</v>
      </c>
      <c r="AN386" s="56">
        <f t="shared" si="429"/>
        <v>0</v>
      </c>
      <c r="AO386" s="14">
        <f>Szilv($AD$2,Eredmény!$H$3,AE386)</f>
        <v>0</v>
      </c>
      <c r="AP386" s="14">
        <f t="shared" si="430"/>
        <v>0</v>
      </c>
      <c r="AQ386" s="14">
        <f t="shared" si="431"/>
        <v>0</v>
      </c>
      <c r="AS386" s="14">
        <f>IF($AR$2=Alapadat!$P386,Alapadat!$Q386,0)</f>
        <v>0</v>
      </c>
      <c r="AT386" s="14">
        <f>IF($AR$2=Alapadat!$P386,Alapadat!$R386,0)</f>
        <v>0</v>
      </c>
      <c r="AU386" s="14">
        <f t="shared" si="432"/>
        <v>0</v>
      </c>
      <c r="AV386" s="14">
        <f t="shared" si="433"/>
        <v>0</v>
      </c>
      <c r="AW386" s="14">
        <f t="shared" si="434"/>
        <v>0</v>
      </c>
      <c r="AX386" s="14">
        <f t="shared" si="435"/>
        <v>0</v>
      </c>
      <c r="AY386" s="14">
        <f t="shared" si="436"/>
        <v>0</v>
      </c>
      <c r="AZ386" s="14">
        <f t="shared" si="437"/>
        <v>0</v>
      </c>
      <c r="BB386" s="56">
        <f t="shared" si="438"/>
        <v>0</v>
      </c>
      <c r="BC386" s="14">
        <f>Szilv($AR$2,Eredmény!$H$3,AS386)</f>
        <v>0</v>
      </c>
      <c r="BD386" s="14">
        <f t="shared" si="439"/>
        <v>0</v>
      </c>
      <c r="BE386" s="14">
        <f t="shared" si="440"/>
        <v>0</v>
      </c>
      <c r="BG386" s="14">
        <f>IF($BF$2=Alapadat!$P386,Alapadat!$Q386,0)</f>
        <v>0</v>
      </c>
      <c r="BH386" s="14">
        <f>IF($BF$2=Alapadat!$P386,Alapadat!$R386,0)</f>
        <v>0</v>
      </c>
      <c r="BI386" s="14">
        <f t="shared" si="441"/>
        <v>0</v>
      </c>
      <c r="BJ386" s="14">
        <f t="shared" si="442"/>
        <v>0</v>
      </c>
      <c r="BK386" s="14">
        <f t="shared" si="443"/>
        <v>0</v>
      </c>
      <c r="BL386" s="14">
        <f t="shared" si="444"/>
        <v>0</v>
      </c>
      <c r="BM386" s="14">
        <f t="shared" si="445"/>
        <v>0</v>
      </c>
      <c r="BN386" s="14">
        <f t="shared" si="446"/>
        <v>0</v>
      </c>
      <c r="BP386" s="56">
        <f t="shared" si="447"/>
        <v>0</v>
      </c>
      <c r="BQ386" s="14">
        <f>Szilv($BF$2,Eredmény!$H$3,BG386)</f>
        <v>0</v>
      </c>
      <c r="BR386" s="14">
        <f t="shared" si="448"/>
        <v>0</v>
      </c>
      <c r="BS386" s="14">
        <f t="shared" si="449"/>
        <v>0</v>
      </c>
      <c r="BV386" s="14">
        <f>IF($BU$2=Alapadat!$P386,Alapadat!$Q386,0)</f>
        <v>0</v>
      </c>
      <c r="BW386" s="14">
        <f>IF($BU$2=Alapadat!$P386,Alapadat!$R386,0)</f>
        <v>0</v>
      </c>
      <c r="BX386" s="14">
        <f t="shared" si="450"/>
        <v>0</v>
      </c>
      <c r="BY386" s="14">
        <f t="shared" si="451"/>
        <v>0</v>
      </c>
      <c r="BZ386" s="14">
        <f t="shared" si="452"/>
        <v>0</v>
      </c>
      <c r="CA386" s="14">
        <f t="shared" si="453"/>
        <v>0</v>
      </c>
      <c r="CB386" s="14">
        <f t="shared" si="454"/>
        <v>0</v>
      </c>
      <c r="CC386" s="14">
        <f t="shared" si="455"/>
        <v>0</v>
      </c>
      <c r="CE386" s="56">
        <f t="shared" si="456"/>
        <v>0</v>
      </c>
      <c r="CF386" s="14">
        <f>Szilv($BU$2,Eredmény!$H$3,BV386)</f>
        <v>0</v>
      </c>
      <c r="CG386" s="14">
        <f t="shared" si="457"/>
        <v>0</v>
      </c>
      <c r="CH386" s="14">
        <f t="shared" si="458"/>
        <v>0</v>
      </c>
      <c r="CK386" s="14">
        <f>IF($CJ$2=Alapadat!$P386,Alapadat!$Q386,0)</f>
        <v>0</v>
      </c>
      <c r="CL386" s="14">
        <f>IF($CJ$2=Alapadat!$P386,Alapadat!$R386,0)</f>
        <v>0</v>
      </c>
      <c r="CM386" s="14">
        <f t="shared" si="459"/>
        <v>0</v>
      </c>
      <c r="CN386" s="14">
        <f t="shared" si="460"/>
        <v>0</v>
      </c>
      <c r="CO386" s="14">
        <f t="shared" si="461"/>
        <v>0</v>
      </c>
      <c r="CP386" s="14">
        <f t="shared" si="462"/>
        <v>0</v>
      </c>
      <c r="CQ386" s="14">
        <f t="shared" si="463"/>
        <v>0</v>
      </c>
      <c r="CR386" s="14">
        <f t="shared" si="464"/>
        <v>0</v>
      </c>
      <c r="CT386" s="56">
        <f t="shared" si="465"/>
        <v>0</v>
      </c>
      <c r="CU386" s="14">
        <f>Szilv($CJ$2,Eredmény!$H$3,CK386)</f>
        <v>0</v>
      </c>
      <c r="CV386" s="14">
        <f t="shared" si="466"/>
        <v>0</v>
      </c>
      <c r="CW386" s="14">
        <f t="shared" si="467"/>
        <v>0</v>
      </c>
      <c r="CZ386" s="14">
        <f>IF($CY$2=Alapadat!$P386,Alapadat!$Q386,0)</f>
        <v>0</v>
      </c>
      <c r="DA386" s="14">
        <f>IF($CY$2=Alapadat!$P386,Alapadat!$R386,0)</f>
        <v>0</v>
      </c>
      <c r="DB386" s="14">
        <f t="shared" si="468"/>
        <v>0</v>
      </c>
      <c r="DC386" s="14">
        <f t="shared" si="469"/>
        <v>0</v>
      </c>
      <c r="DD386" s="14">
        <f t="shared" si="470"/>
        <v>0</v>
      </c>
      <c r="DE386" s="14">
        <f t="shared" si="471"/>
        <v>0</v>
      </c>
      <c r="DF386" s="14">
        <f t="shared" si="472"/>
        <v>0</v>
      </c>
      <c r="DG386" s="14">
        <f t="shared" si="473"/>
        <v>0</v>
      </c>
      <c r="DI386" s="56">
        <f t="shared" si="474"/>
        <v>0</v>
      </c>
      <c r="DJ386" s="14">
        <f>Szilv($CY$2,Eredmény!$H$3,CZ386)</f>
        <v>0</v>
      </c>
      <c r="DK386" s="14">
        <f t="shared" si="475"/>
        <v>0</v>
      </c>
      <c r="DL386" s="14">
        <f t="shared" si="476"/>
        <v>0</v>
      </c>
      <c r="DO386" s="14">
        <f>IF($DN$2=Alapadat!$P386,Alapadat!$Q386,0)</f>
        <v>0</v>
      </c>
      <c r="DP386" s="14">
        <f>IF($DN$2=Alapadat!$P386,Alapadat!$R386,0)</f>
        <v>0</v>
      </c>
      <c r="DQ386" s="14">
        <f t="shared" si="477"/>
        <v>0</v>
      </c>
      <c r="DR386" s="14">
        <f t="shared" si="478"/>
        <v>0</v>
      </c>
      <c r="DS386" s="14">
        <f t="shared" si="479"/>
        <v>0</v>
      </c>
      <c r="DT386" s="14">
        <f t="shared" si="480"/>
        <v>0</v>
      </c>
      <c r="DU386" s="14">
        <f t="shared" si="481"/>
        <v>0</v>
      </c>
      <c r="DV386" s="14">
        <f t="shared" si="482"/>
        <v>0</v>
      </c>
      <c r="DX386" s="56">
        <f t="shared" si="483"/>
        <v>0</v>
      </c>
      <c r="DY386" s="14">
        <f>Szilv($DN$2,Eredmény!$H$3,DO386)</f>
        <v>0</v>
      </c>
      <c r="DZ386" s="14">
        <f t="shared" si="484"/>
        <v>0</v>
      </c>
      <c r="EA386" s="14">
        <f t="shared" si="485"/>
        <v>0</v>
      </c>
    </row>
    <row r="387" spans="2:131">
      <c r="B387" s="14">
        <f>IF($A$2=Alapadat!$P387,Alapadat!$Q387,0)</f>
        <v>0</v>
      </c>
      <c r="C387" s="14">
        <f>IF($A$2=Alapadat!$P387,Alapadat!$R387,0)</f>
        <v>0</v>
      </c>
      <c r="D387" s="14">
        <f t="shared" ref="D387:D450" si="487">IF(C387&gt;0,B387,0)</f>
        <v>0</v>
      </c>
      <c r="E387" s="14">
        <f t="shared" ref="E387:E450" si="488">IF(C387&gt;0,LN(B387),0)</f>
        <v>0</v>
      </c>
      <c r="F387" s="14">
        <f t="shared" ref="F387:F450" si="489">(E387^2)</f>
        <v>0</v>
      </c>
      <c r="G387" s="14">
        <f t="shared" ref="G387:G450" si="490">(C387^2)</f>
        <v>0</v>
      </c>
      <c r="H387" s="14">
        <f t="shared" ref="H387:H450" si="491">(E387*C387)</f>
        <v>0</v>
      </c>
      <c r="I387" s="14">
        <f t="shared" ref="I387:I450" si="492">IF(B387=0,0,IF(C387&gt;0,C387,IF(J$1&lt;2,0,($J$14+$J$11*LN(B387)))))</f>
        <v>0</v>
      </c>
      <c r="L387" s="56">
        <f t="shared" ref="L387:L450" si="493">(B387/200)^2*PI()</f>
        <v>0</v>
      </c>
      <c r="M387" s="14">
        <f>Szilv($A$2,Eredmény!$H$3,B387)</f>
        <v>0</v>
      </c>
      <c r="N387" s="14">
        <f t="shared" ref="N387:N450" si="494">skf_b2($A$2,B387,I387)</f>
        <v>0</v>
      </c>
      <c r="O387" s="14">
        <f t="shared" ref="O387:O450" si="495">IF(B387&gt;0,1,0)</f>
        <v>0</v>
      </c>
      <c r="Q387" s="14">
        <f>IF($P$2=Alapadat!$P387,Alapadat!$Q387,0)</f>
        <v>0</v>
      </c>
      <c r="R387" s="14">
        <f>IF($P$2=Alapadat!$P387,Alapadat!$R387,0)</f>
        <v>0</v>
      </c>
      <c r="S387" s="14">
        <f t="shared" ref="S387:S450" si="496">IF(R387&gt;0,Q387,0)</f>
        <v>0</v>
      </c>
      <c r="T387" s="14">
        <f t="shared" ref="T387:T450" si="497">IF(R387&gt;0,LN(Q387),0)</f>
        <v>0</v>
      </c>
      <c r="U387" s="14">
        <f t="shared" ref="U387:U450" si="498">(T387^2)</f>
        <v>0</v>
      </c>
      <c r="V387" s="14">
        <f t="shared" ref="V387:V450" si="499">(R387^2)</f>
        <v>0</v>
      </c>
      <c r="W387" s="14">
        <f t="shared" ref="W387:W450" si="500">(T387*R387)</f>
        <v>0</v>
      </c>
      <c r="X387" s="14">
        <f t="shared" ref="X387:X450" si="501">IF(Q387=0,0,IF(R387&gt;0,R387,IF(Y$1&lt;2,0,($Y$14+$Y$11*LN(Q387)))))</f>
        <v>0</v>
      </c>
      <c r="Z387" s="56">
        <f t="shared" si="486"/>
        <v>0</v>
      </c>
      <c r="AA387" s="14">
        <f>Szilv($P$2,Eredmény!$H$3,Q387)</f>
        <v>0</v>
      </c>
      <c r="AB387" s="14">
        <f t="shared" ref="AB387:AB450" si="502">skf_b2($P$2,Q387,X387)</f>
        <v>0</v>
      </c>
      <c r="AC387" s="14">
        <f t="shared" ref="AC387:AC450" si="503">IF(Q387&gt;0,1,0)</f>
        <v>0</v>
      </c>
      <c r="AE387" s="14">
        <f>IF($AD$2=Alapadat!$P387,Alapadat!$Q387,0)</f>
        <v>0</v>
      </c>
      <c r="AF387" s="14">
        <f>IF($AD$2=Alapadat!$P387,Alapadat!$R387,0)</f>
        <v>0</v>
      </c>
      <c r="AG387" s="14">
        <f t="shared" ref="AG387:AG450" si="504">IF(AF387&gt;0,AE387,0)</f>
        <v>0</v>
      </c>
      <c r="AH387" s="14">
        <f t="shared" ref="AH387:AH450" si="505">IF(AF387&gt;0,LN(AE387),0)</f>
        <v>0</v>
      </c>
      <c r="AI387" s="14">
        <f t="shared" ref="AI387:AI450" si="506">(AH387^2)</f>
        <v>0</v>
      </c>
      <c r="AJ387" s="14">
        <f t="shared" ref="AJ387:AJ450" si="507">(AF387^2)</f>
        <v>0</v>
      </c>
      <c r="AK387" s="14">
        <f t="shared" ref="AK387:AK450" si="508">(AH387*AF387)</f>
        <v>0</v>
      </c>
      <c r="AL387" s="14">
        <f t="shared" ref="AL387:AL450" si="509">IF(AE387=0,0,IF(AF387&gt;0,AF387,IF(AM$1&lt;2,0,($AM$14+$AM$11*LN(AE387)))))</f>
        <v>0</v>
      </c>
      <c r="AN387" s="56">
        <f t="shared" ref="AN387:AN450" si="510">(AE387/200)^2*PI()</f>
        <v>0</v>
      </c>
      <c r="AO387" s="14">
        <f>Szilv($AD$2,Eredmény!$H$3,AE387)</f>
        <v>0</v>
      </c>
      <c r="AP387" s="14">
        <f t="shared" ref="AP387:AP450" si="511">skf_b2($AD$2,AE387,AL387)</f>
        <v>0</v>
      </c>
      <c r="AQ387" s="14">
        <f t="shared" ref="AQ387:AQ450" si="512">IF(AE387&gt;0,1,0)</f>
        <v>0</v>
      </c>
      <c r="AS387" s="14">
        <f>IF($AR$2=Alapadat!$P387,Alapadat!$Q387,0)</f>
        <v>0</v>
      </c>
      <c r="AT387" s="14">
        <f>IF($AR$2=Alapadat!$P387,Alapadat!$R387,0)</f>
        <v>0</v>
      </c>
      <c r="AU387" s="14">
        <f t="shared" ref="AU387:AU450" si="513">IF(AT387&gt;0,AS387,0)</f>
        <v>0</v>
      </c>
      <c r="AV387" s="14">
        <f t="shared" ref="AV387:AV450" si="514">IF(AT387&gt;0,LN(AS387),0)</f>
        <v>0</v>
      </c>
      <c r="AW387" s="14">
        <f t="shared" ref="AW387:AW450" si="515">(AV387^2)</f>
        <v>0</v>
      </c>
      <c r="AX387" s="14">
        <f t="shared" ref="AX387:AX450" si="516">(AT387^2)</f>
        <v>0</v>
      </c>
      <c r="AY387" s="14">
        <f t="shared" ref="AY387:AY450" si="517">(AV387*AT387)</f>
        <v>0</v>
      </c>
      <c r="AZ387" s="14">
        <f t="shared" ref="AZ387:AZ450" si="518">IF(AS387=0,0,IF(AT387&gt;0,AT387,IF(BA$1&lt;2,0,($BA$14+$BA$11*LN(AS387)))))</f>
        <v>0</v>
      </c>
      <c r="BB387" s="56">
        <f t="shared" ref="BB387:BB450" si="519">(AS387/200)^2*PI()</f>
        <v>0</v>
      </c>
      <c r="BC387" s="14">
        <f>Szilv($AR$2,Eredmény!$H$3,AS387)</f>
        <v>0</v>
      </c>
      <c r="BD387" s="14">
        <f t="shared" ref="BD387:BD450" si="520">skf_b2($AR$2,AS387,AZ387)</f>
        <v>0</v>
      </c>
      <c r="BE387" s="14">
        <f t="shared" ref="BE387:BE450" si="521">IF(AS387&gt;0,1,0)</f>
        <v>0</v>
      </c>
      <c r="BG387" s="14">
        <f>IF($BF$2=Alapadat!$P387,Alapadat!$Q387,0)</f>
        <v>0</v>
      </c>
      <c r="BH387" s="14">
        <f>IF($BF$2=Alapadat!$P387,Alapadat!$R387,0)</f>
        <v>0</v>
      </c>
      <c r="BI387" s="14">
        <f t="shared" ref="BI387:BI450" si="522">IF(BH387&gt;0,BG387,0)</f>
        <v>0</v>
      </c>
      <c r="BJ387" s="14">
        <f t="shared" ref="BJ387:BJ450" si="523">IF(BH387&gt;0,LN(BG387),0)</f>
        <v>0</v>
      </c>
      <c r="BK387" s="14">
        <f t="shared" ref="BK387:BK450" si="524">(BJ387^2)</f>
        <v>0</v>
      </c>
      <c r="BL387" s="14">
        <f t="shared" ref="BL387:BL450" si="525">(BH387^2)</f>
        <v>0</v>
      </c>
      <c r="BM387" s="14">
        <f t="shared" ref="BM387:BM450" si="526">(BJ387*BH387)</f>
        <v>0</v>
      </c>
      <c r="BN387" s="14">
        <f t="shared" ref="BN387:BN450" si="527">IF(BG387=0,0,IF(BH387&gt;0,BH387,IF(BO$1&lt;2,0,($BO$14+$BO$11*LN(BG387)))))</f>
        <v>0</v>
      </c>
      <c r="BP387" s="56">
        <f t="shared" ref="BP387:BP450" si="528">(BG387/200)^2*PI()</f>
        <v>0</v>
      </c>
      <c r="BQ387" s="14">
        <f>Szilv($BF$2,Eredmény!$H$3,BG387)</f>
        <v>0</v>
      </c>
      <c r="BR387" s="14">
        <f t="shared" ref="BR387:BR450" si="529">skf_b2($BF$2,BG387,BN387)</f>
        <v>0</v>
      </c>
      <c r="BS387" s="14">
        <f t="shared" ref="BS387:BS450" si="530">IF(BG387&gt;0,1,0)</f>
        <v>0</v>
      </c>
      <c r="BV387" s="14">
        <f>IF($BU$2=Alapadat!$P387,Alapadat!$Q387,0)</f>
        <v>0</v>
      </c>
      <c r="BW387" s="14">
        <f>IF($BU$2=Alapadat!$P387,Alapadat!$R387,0)</f>
        <v>0</v>
      </c>
      <c r="BX387" s="14">
        <f t="shared" ref="BX387:BX450" si="531">IF(BW387&gt;0,BV387,0)</f>
        <v>0</v>
      </c>
      <c r="BY387" s="14">
        <f t="shared" ref="BY387:BY450" si="532">IF(BW387&gt;0,LN(BV387),0)</f>
        <v>0</v>
      </c>
      <c r="BZ387" s="14">
        <f t="shared" ref="BZ387:BZ450" si="533">(BY387^2)</f>
        <v>0</v>
      </c>
      <c r="CA387" s="14">
        <f t="shared" ref="CA387:CA450" si="534">(BW387^2)</f>
        <v>0</v>
      </c>
      <c r="CB387" s="14">
        <f t="shared" ref="CB387:CB450" si="535">(BY387*BW387)</f>
        <v>0</v>
      </c>
      <c r="CC387" s="14">
        <f t="shared" ref="CC387:CC450" si="536">IF(BV387=0,0,IF(BW387&gt;0,BW387,IF(CD$1&lt;2,0,($CD$14+$CD$11*LN(BV387)))))</f>
        <v>0</v>
      </c>
      <c r="CE387" s="56">
        <f t="shared" ref="CE387:CE450" si="537">(BV387/200)^2*PI()</f>
        <v>0</v>
      </c>
      <c r="CF387" s="14">
        <f>Szilv($BU$2,Eredmény!$H$3,BV387)</f>
        <v>0</v>
      </c>
      <c r="CG387" s="14">
        <f t="shared" ref="CG387:CG450" si="538">skf_b2($BU$2,BV387,CC387)</f>
        <v>0</v>
      </c>
      <c r="CH387" s="14">
        <f t="shared" ref="CH387:CH450" si="539">IF(BV387&gt;0,1,0)</f>
        <v>0</v>
      </c>
      <c r="CK387" s="14">
        <f>IF($CJ$2=Alapadat!$P387,Alapadat!$Q387,0)</f>
        <v>0</v>
      </c>
      <c r="CL387" s="14">
        <f>IF($CJ$2=Alapadat!$P387,Alapadat!$R387,0)</f>
        <v>0</v>
      </c>
      <c r="CM387" s="14">
        <f t="shared" ref="CM387:CM450" si="540">IF(CL387&gt;0,CK387,0)</f>
        <v>0</v>
      </c>
      <c r="CN387" s="14">
        <f t="shared" ref="CN387:CN450" si="541">IF(CL387&gt;0,LN(CK387),0)</f>
        <v>0</v>
      </c>
      <c r="CO387" s="14">
        <f t="shared" ref="CO387:CO450" si="542">(CN387^2)</f>
        <v>0</v>
      </c>
      <c r="CP387" s="14">
        <f t="shared" ref="CP387:CP450" si="543">(CL387^2)</f>
        <v>0</v>
      </c>
      <c r="CQ387" s="14">
        <f t="shared" ref="CQ387:CQ450" si="544">(CN387*CL387)</f>
        <v>0</v>
      </c>
      <c r="CR387" s="14">
        <f t="shared" ref="CR387:CR450" si="545">IF(CK387=0,0,IF(CL387&gt;0,CL387,IF(CS$1&lt;2,0,($CS$14+$CS$11*LN(CK387)))))</f>
        <v>0</v>
      </c>
      <c r="CT387" s="56">
        <f t="shared" ref="CT387:CT450" si="546">(CK387/200)^2*PI()</f>
        <v>0</v>
      </c>
      <c r="CU387" s="14">
        <f>Szilv($CJ$2,Eredmény!$H$3,CK387)</f>
        <v>0</v>
      </c>
      <c r="CV387" s="14">
        <f t="shared" ref="CV387:CV450" si="547">skf_b2($CJ$2,CK387,CR387)</f>
        <v>0</v>
      </c>
      <c r="CW387" s="14">
        <f t="shared" ref="CW387:CW450" si="548">IF(CK387&gt;0,1,0)</f>
        <v>0</v>
      </c>
      <c r="CZ387" s="14">
        <f>IF($CY$2=Alapadat!$P387,Alapadat!$Q387,0)</f>
        <v>0</v>
      </c>
      <c r="DA387" s="14">
        <f>IF($CY$2=Alapadat!$P387,Alapadat!$R387,0)</f>
        <v>0</v>
      </c>
      <c r="DB387" s="14">
        <f t="shared" ref="DB387:DB450" si="549">IF(DA387&gt;0,CZ387,0)</f>
        <v>0</v>
      </c>
      <c r="DC387" s="14">
        <f t="shared" ref="DC387:DC450" si="550">IF(DA387&gt;0,LN(CZ387),0)</f>
        <v>0</v>
      </c>
      <c r="DD387" s="14">
        <f t="shared" ref="DD387:DD450" si="551">(DC387^2)</f>
        <v>0</v>
      </c>
      <c r="DE387" s="14">
        <f t="shared" ref="DE387:DE450" si="552">(DA387^2)</f>
        <v>0</v>
      </c>
      <c r="DF387" s="14">
        <f t="shared" ref="DF387:DF450" si="553">(DC387*DA387)</f>
        <v>0</v>
      </c>
      <c r="DG387" s="14">
        <f t="shared" ref="DG387:DG450" si="554">IF(CZ387=0,0,IF(DA387&gt;0,DA387,IF(DH$1&lt;2,0,($DH$14+$DH$11*LN(CZ387)))))</f>
        <v>0</v>
      </c>
      <c r="DI387" s="56">
        <f t="shared" ref="DI387:DI450" si="555">(CZ387/200)^2*PI()</f>
        <v>0</v>
      </c>
      <c r="DJ387" s="14">
        <f>Szilv($CY$2,Eredmény!$H$3,CZ387)</f>
        <v>0</v>
      </c>
      <c r="DK387" s="14">
        <f t="shared" ref="DK387:DK450" si="556">skf_b2($CY$2,CZ387,DG387)</f>
        <v>0</v>
      </c>
      <c r="DL387" s="14">
        <f t="shared" ref="DL387:DL450" si="557">IF(CZ387&gt;0,1,0)</f>
        <v>0</v>
      </c>
      <c r="DO387" s="14">
        <f>IF($DN$2=Alapadat!$P387,Alapadat!$Q387,0)</f>
        <v>0</v>
      </c>
      <c r="DP387" s="14">
        <f>IF($DN$2=Alapadat!$P387,Alapadat!$R387,0)</f>
        <v>0</v>
      </c>
      <c r="DQ387" s="14">
        <f t="shared" ref="DQ387:DQ450" si="558">IF(DP387&gt;0,DO387,0)</f>
        <v>0</v>
      </c>
      <c r="DR387" s="14">
        <f t="shared" ref="DR387:DR450" si="559">IF(DP387&gt;0,LN(DO387),0)</f>
        <v>0</v>
      </c>
      <c r="DS387" s="14">
        <f t="shared" ref="DS387:DS450" si="560">(DR387^2)</f>
        <v>0</v>
      </c>
      <c r="DT387" s="14">
        <f t="shared" ref="DT387:DT450" si="561">(DP387^2)</f>
        <v>0</v>
      </c>
      <c r="DU387" s="14">
        <f t="shared" ref="DU387:DU450" si="562">(DR387*DP387)</f>
        <v>0</v>
      </c>
      <c r="DV387" s="14">
        <f t="shared" ref="DV387:DV450" si="563">IF(DO387=0,0,IF(DP387&gt;0,DP387,IF(DW$1&lt;2,0,($DW$14+$DW$11*LN(DO387)))))</f>
        <v>0</v>
      </c>
      <c r="DX387" s="56">
        <f t="shared" ref="DX387:DX450" si="564">(DO387/200)^2*PI()</f>
        <v>0</v>
      </c>
      <c r="DY387" s="14">
        <f>Szilv($DN$2,Eredmény!$H$3,DO387)</f>
        <v>0</v>
      </c>
      <c r="DZ387" s="14">
        <f t="shared" ref="DZ387:DZ450" si="565">skf_b2($DN$2,DO387,DV387)</f>
        <v>0</v>
      </c>
      <c r="EA387" s="14">
        <f t="shared" ref="EA387:EA450" si="566">IF(DO387&gt;0,1,0)</f>
        <v>0</v>
      </c>
    </row>
    <row r="388" spans="2:131">
      <c r="B388" s="14">
        <f>IF($A$2=Alapadat!$P388,Alapadat!$Q388,0)</f>
        <v>0</v>
      </c>
      <c r="C388" s="14">
        <f>IF($A$2=Alapadat!$P388,Alapadat!$R388,0)</f>
        <v>0</v>
      </c>
      <c r="D388" s="14">
        <f t="shared" si="487"/>
        <v>0</v>
      </c>
      <c r="E388" s="14">
        <f t="shared" si="488"/>
        <v>0</v>
      </c>
      <c r="F388" s="14">
        <f t="shared" si="489"/>
        <v>0</v>
      </c>
      <c r="G388" s="14">
        <f t="shared" si="490"/>
        <v>0</v>
      </c>
      <c r="H388" s="14">
        <f t="shared" si="491"/>
        <v>0</v>
      </c>
      <c r="I388" s="14">
        <f t="shared" si="492"/>
        <v>0</v>
      </c>
      <c r="L388" s="56">
        <f t="shared" si="493"/>
        <v>0</v>
      </c>
      <c r="M388" s="14">
        <f>Szilv($A$2,Eredmény!$H$3,B388)</f>
        <v>0</v>
      </c>
      <c r="N388" s="14">
        <f t="shared" si="494"/>
        <v>0</v>
      </c>
      <c r="O388" s="14">
        <f t="shared" si="495"/>
        <v>0</v>
      </c>
      <c r="Q388" s="14">
        <f>IF($P$2=Alapadat!$P388,Alapadat!$Q388,0)</f>
        <v>0</v>
      </c>
      <c r="R388" s="14">
        <f>IF($P$2=Alapadat!$P388,Alapadat!$R388,0)</f>
        <v>0</v>
      </c>
      <c r="S388" s="14">
        <f t="shared" si="496"/>
        <v>0</v>
      </c>
      <c r="T388" s="14">
        <f t="shared" si="497"/>
        <v>0</v>
      </c>
      <c r="U388" s="14">
        <f t="shared" si="498"/>
        <v>0</v>
      </c>
      <c r="V388" s="14">
        <f t="shared" si="499"/>
        <v>0</v>
      </c>
      <c r="W388" s="14">
        <f t="shared" si="500"/>
        <v>0</v>
      </c>
      <c r="X388" s="14">
        <f t="shared" si="501"/>
        <v>0</v>
      </c>
      <c r="Z388" s="56">
        <f t="shared" si="486"/>
        <v>0</v>
      </c>
      <c r="AA388" s="14">
        <f>Szilv($P$2,Eredmény!$H$3,Q388)</f>
        <v>0</v>
      </c>
      <c r="AB388" s="14">
        <f t="shared" si="502"/>
        <v>0</v>
      </c>
      <c r="AC388" s="14">
        <f t="shared" si="503"/>
        <v>0</v>
      </c>
      <c r="AE388" s="14">
        <f>IF($AD$2=Alapadat!$P388,Alapadat!$Q388,0)</f>
        <v>0</v>
      </c>
      <c r="AF388" s="14">
        <f>IF($AD$2=Alapadat!$P388,Alapadat!$R388,0)</f>
        <v>0</v>
      </c>
      <c r="AG388" s="14">
        <f t="shared" si="504"/>
        <v>0</v>
      </c>
      <c r="AH388" s="14">
        <f t="shared" si="505"/>
        <v>0</v>
      </c>
      <c r="AI388" s="14">
        <f t="shared" si="506"/>
        <v>0</v>
      </c>
      <c r="AJ388" s="14">
        <f t="shared" si="507"/>
        <v>0</v>
      </c>
      <c r="AK388" s="14">
        <f t="shared" si="508"/>
        <v>0</v>
      </c>
      <c r="AL388" s="14">
        <f t="shared" si="509"/>
        <v>0</v>
      </c>
      <c r="AN388" s="56">
        <f t="shared" si="510"/>
        <v>0</v>
      </c>
      <c r="AO388" s="14">
        <f>Szilv($AD$2,Eredmény!$H$3,AE388)</f>
        <v>0</v>
      </c>
      <c r="AP388" s="14">
        <f t="shared" si="511"/>
        <v>0</v>
      </c>
      <c r="AQ388" s="14">
        <f t="shared" si="512"/>
        <v>0</v>
      </c>
      <c r="AS388" s="14">
        <f>IF($AR$2=Alapadat!$P388,Alapadat!$Q388,0)</f>
        <v>0</v>
      </c>
      <c r="AT388" s="14">
        <f>IF($AR$2=Alapadat!$P388,Alapadat!$R388,0)</f>
        <v>0</v>
      </c>
      <c r="AU388" s="14">
        <f t="shared" si="513"/>
        <v>0</v>
      </c>
      <c r="AV388" s="14">
        <f t="shared" si="514"/>
        <v>0</v>
      </c>
      <c r="AW388" s="14">
        <f t="shared" si="515"/>
        <v>0</v>
      </c>
      <c r="AX388" s="14">
        <f t="shared" si="516"/>
        <v>0</v>
      </c>
      <c r="AY388" s="14">
        <f t="shared" si="517"/>
        <v>0</v>
      </c>
      <c r="AZ388" s="14">
        <f t="shared" si="518"/>
        <v>0</v>
      </c>
      <c r="BB388" s="56">
        <f t="shared" si="519"/>
        <v>0</v>
      </c>
      <c r="BC388" s="14">
        <f>Szilv($AR$2,Eredmény!$H$3,AS388)</f>
        <v>0</v>
      </c>
      <c r="BD388" s="14">
        <f t="shared" si="520"/>
        <v>0</v>
      </c>
      <c r="BE388" s="14">
        <f t="shared" si="521"/>
        <v>0</v>
      </c>
      <c r="BG388" s="14">
        <f>IF($BF$2=Alapadat!$P388,Alapadat!$Q388,0)</f>
        <v>0</v>
      </c>
      <c r="BH388" s="14">
        <f>IF($BF$2=Alapadat!$P388,Alapadat!$R388,0)</f>
        <v>0</v>
      </c>
      <c r="BI388" s="14">
        <f t="shared" si="522"/>
        <v>0</v>
      </c>
      <c r="BJ388" s="14">
        <f t="shared" si="523"/>
        <v>0</v>
      </c>
      <c r="BK388" s="14">
        <f t="shared" si="524"/>
        <v>0</v>
      </c>
      <c r="BL388" s="14">
        <f t="shared" si="525"/>
        <v>0</v>
      </c>
      <c r="BM388" s="14">
        <f t="shared" si="526"/>
        <v>0</v>
      </c>
      <c r="BN388" s="14">
        <f t="shared" si="527"/>
        <v>0</v>
      </c>
      <c r="BP388" s="56">
        <f t="shared" si="528"/>
        <v>0</v>
      </c>
      <c r="BQ388" s="14">
        <f>Szilv($BF$2,Eredmény!$H$3,BG388)</f>
        <v>0</v>
      </c>
      <c r="BR388" s="14">
        <f t="shared" si="529"/>
        <v>0</v>
      </c>
      <c r="BS388" s="14">
        <f t="shared" si="530"/>
        <v>0</v>
      </c>
      <c r="BV388" s="14">
        <f>IF($BU$2=Alapadat!$P388,Alapadat!$Q388,0)</f>
        <v>0</v>
      </c>
      <c r="BW388" s="14">
        <f>IF($BU$2=Alapadat!$P388,Alapadat!$R388,0)</f>
        <v>0</v>
      </c>
      <c r="BX388" s="14">
        <f t="shared" si="531"/>
        <v>0</v>
      </c>
      <c r="BY388" s="14">
        <f t="shared" si="532"/>
        <v>0</v>
      </c>
      <c r="BZ388" s="14">
        <f t="shared" si="533"/>
        <v>0</v>
      </c>
      <c r="CA388" s="14">
        <f t="shared" si="534"/>
        <v>0</v>
      </c>
      <c r="CB388" s="14">
        <f t="shared" si="535"/>
        <v>0</v>
      </c>
      <c r="CC388" s="14">
        <f t="shared" si="536"/>
        <v>0</v>
      </c>
      <c r="CE388" s="56">
        <f t="shared" si="537"/>
        <v>0</v>
      </c>
      <c r="CF388" s="14">
        <f>Szilv($BU$2,Eredmény!$H$3,BV388)</f>
        <v>0</v>
      </c>
      <c r="CG388" s="14">
        <f t="shared" si="538"/>
        <v>0</v>
      </c>
      <c r="CH388" s="14">
        <f t="shared" si="539"/>
        <v>0</v>
      </c>
      <c r="CK388" s="14">
        <f>IF($CJ$2=Alapadat!$P388,Alapadat!$Q388,0)</f>
        <v>0</v>
      </c>
      <c r="CL388" s="14">
        <f>IF($CJ$2=Alapadat!$P388,Alapadat!$R388,0)</f>
        <v>0</v>
      </c>
      <c r="CM388" s="14">
        <f t="shared" si="540"/>
        <v>0</v>
      </c>
      <c r="CN388" s="14">
        <f t="shared" si="541"/>
        <v>0</v>
      </c>
      <c r="CO388" s="14">
        <f t="shared" si="542"/>
        <v>0</v>
      </c>
      <c r="CP388" s="14">
        <f t="shared" si="543"/>
        <v>0</v>
      </c>
      <c r="CQ388" s="14">
        <f t="shared" si="544"/>
        <v>0</v>
      </c>
      <c r="CR388" s="14">
        <f t="shared" si="545"/>
        <v>0</v>
      </c>
      <c r="CT388" s="56">
        <f t="shared" si="546"/>
        <v>0</v>
      </c>
      <c r="CU388" s="14">
        <f>Szilv($CJ$2,Eredmény!$H$3,CK388)</f>
        <v>0</v>
      </c>
      <c r="CV388" s="14">
        <f t="shared" si="547"/>
        <v>0</v>
      </c>
      <c r="CW388" s="14">
        <f t="shared" si="548"/>
        <v>0</v>
      </c>
      <c r="CZ388" s="14">
        <f>IF($CY$2=Alapadat!$P388,Alapadat!$Q388,0)</f>
        <v>0</v>
      </c>
      <c r="DA388" s="14">
        <f>IF($CY$2=Alapadat!$P388,Alapadat!$R388,0)</f>
        <v>0</v>
      </c>
      <c r="DB388" s="14">
        <f t="shared" si="549"/>
        <v>0</v>
      </c>
      <c r="DC388" s="14">
        <f t="shared" si="550"/>
        <v>0</v>
      </c>
      <c r="DD388" s="14">
        <f t="shared" si="551"/>
        <v>0</v>
      </c>
      <c r="DE388" s="14">
        <f t="shared" si="552"/>
        <v>0</v>
      </c>
      <c r="DF388" s="14">
        <f t="shared" si="553"/>
        <v>0</v>
      </c>
      <c r="DG388" s="14">
        <f t="shared" si="554"/>
        <v>0</v>
      </c>
      <c r="DI388" s="56">
        <f t="shared" si="555"/>
        <v>0</v>
      </c>
      <c r="DJ388" s="14">
        <f>Szilv($CY$2,Eredmény!$H$3,CZ388)</f>
        <v>0</v>
      </c>
      <c r="DK388" s="14">
        <f t="shared" si="556"/>
        <v>0</v>
      </c>
      <c r="DL388" s="14">
        <f t="shared" si="557"/>
        <v>0</v>
      </c>
      <c r="DO388" s="14">
        <f>IF($DN$2=Alapadat!$P388,Alapadat!$Q388,0)</f>
        <v>0</v>
      </c>
      <c r="DP388" s="14">
        <f>IF($DN$2=Alapadat!$P388,Alapadat!$R388,0)</f>
        <v>0</v>
      </c>
      <c r="DQ388" s="14">
        <f t="shared" si="558"/>
        <v>0</v>
      </c>
      <c r="DR388" s="14">
        <f t="shared" si="559"/>
        <v>0</v>
      </c>
      <c r="DS388" s="14">
        <f t="shared" si="560"/>
        <v>0</v>
      </c>
      <c r="DT388" s="14">
        <f t="shared" si="561"/>
        <v>0</v>
      </c>
      <c r="DU388" s="14">
        <f t="shared" si="562"/>
        <v>0</v>
      </c>
      <c r="DV388" s="14">
        <f t="shared" si="563"/>
        <v>0</v>
      </c>
      <c r="DX388" s="56">
        <f t="shared" si="564"/>
        <v>0</v>
      </c>
      <c r="DY388" s="14">
        <f>Szilv($DN$2,Eredmény!$H$3,DO388)</f>
        <v>0</v>
      </c>
      <c r="DZ388" s="14">
        <f t="shared" si="565"/>
        <v>0</v>
      </c>
      <c r="EA388" s="14">
        <f t="shared" si="566"/>
        <v>0</v>
      </c>
    </row>
    <row r="389" spans="2:131">
      <c r="B389" s="14">
        <f>IF($A$2=Alapadat!$P389,Alapadat!$Q389,0)</f>
        <v>0</v>
      </c>
      <c r="C389" s="14">
        <f>IF($A$2=Alapadat!$P389,Alapadat!$R389,0)</f>
        <v>0</v>
      </c>
      <c r="D389" s="14">
        <f t="shared" si="487"/>
        <v>0</v>
      </c>
      <c r="E389" s="14">
        <f t="shared" si="488"/>
        <v>0</v>
      </c>
      <c r="F389" s="14">
        <f t="shared" si="489"/>
        <v>0</v>
      </c>
      <c r="G389" s="14">
        <f t="shared" si="490"/>
        <v>0</v>
      </c>
      <c r="H389" s="14">
        <f t="shared" si="491"/>
        <v>0</v>
      </c>
      <c r="I389" s="14">
        <f t="shared" si="492"/>
        <v>0</v>
      </c>
      <c r="L389" s="56">
        <f t="shared" si="493"/>
        <v>0</v>
      </c>
      <c r="M389" s="14">
        <f>Szilv($A$2,Eredmény!$H$3,B389)</f>
        <v>0</v>
      </c>
      <c r="N389" s="14">
        <f t="shared" si="494"/>
        <v>0</v>
      </c>
      <c r="O389" s="14">
        <f t="shared" si="495"/>
        <v>0</v>
      </c>
      <c r="Q389" s="14">
        <f>IF($P$2=Alapadat!$P389,Alapadat!$Q389,0)</f>
        <v>0</v>
      </c>
      <c r="R389" s="14">
        <f>IF($P$2=Alapadat!$P389,Alapadat!$R389,0)</f>
        <v>0</v>
      </c>
      <c r="S389" s="14">
        <f t="shared" si="496"/>
        <v>0</v>
      </c>
      <c r="T389" s="14">
        <f t="shared" si="497"/>
        <v>0</v>
      </c>
      <c r="U389" s="14">
        <f t="shared" si="498"/>
        <v>0</v>
      </c>
      <c r="V389" s="14">
        <f t="shared" si="499"/>
        <v>0</v>
      </c>
      <c r="W389" s="14">
        <f t="shared" si="500"/>
        <v>0</v>
      </c>
      <c r="X389" s="14">
        <f t="shared" si="501"/>
        <v>0</v>
      </c>
      <c r="Z389" s="56">
        <f t="shared" si="486"/>
        <v>0</v>
      </c>
      <c r="AA389" s="14">
        <f>Szilv($P$2,Eredmény!$H$3,Q389)</f>
        <v>0</v>
      </c>
      <c r="AB389" s="14">
        <f t="shared" si="502"/>
        <v>0</v>
      </c>
      <c r="AC389" s="14">
        <f t="shared" si="503"/>
        <v>0</v>
      </c>
      <c r="AE389" s="14">
        <f>IF($AD$2=Alapadat!$P389,Alapadat!$Q389,0)</f>
        <v>0</v>
      </c>
      <c r="AF389" s="14">
        <f>IF($AD$2=Alapadat!$P389,Alapadat!$R389,0)</f>
        <v>0</v>
      </c>
      <c r="AG389" s="14">
        <f t="shared" si="504"/>
        <v>0</v>
      </c>
      <c r="AH389" s="14">
        <f t="shared" si="505"/>
        <v>0</v>
      </c>
      <c r="AI389" s="14">
        <f t="shared" si="506"/>
        <v>0</v>
      </c>
      <c r="AJ389" s="14">
        <f t="shared" si="507"/>
        <v>0</v>
      </c>
      <c r="AK389" s="14">
        <f t="shared" si="508"/>
        <v>0</v>
      </c>
      <c r="AL389" s="14">
        <f t="shared" si="509"/>
        <v>0</v>
      </c>
      <c r="AN389" s="56">
        <f t="shared" si="510"/>
        <v>0</v>
      </c>
      <c r="AO389" s="14">
        <f>Szilv($AD$2,Eredmény!$H$3,AE389)</f>
        <v>0</v>
      </c>
      <c r="AP389" s="14">
        <f t="shared" si="511"/>
        <v>0</v>
      </c>
      <c r="AQ389" s="14">
        <f t="shared" si="512"/>
        <v>0</v>
      </c>
      <c r="AS389" s="14">
        <f>IF($AR$2=Alapadat!$P389,Alapadat!$Q389,0)</f>
        <v>0</v>
      </c>
      <c r="AT389" s="14">
        <f>IF($AR$2=Alapadat!$P389,Alapadat!$R389,0)</f>
        <v>0</v>
      </c>
      <c r="AU389" s="14">
        <f t="shared" si="513"/>
        <v>0</v>
      </c>
      <c r="AV389" s="14">
        <f t="shared" si="514"/>
        <v>0</v>
      </c>
      <c r="AW389" s="14">
        <f t="shared" si="515"/>
        <v>0</v>
      </c>
      <c r="AX389" s="14">
        <f t="shared" si="516"/>
        <v>0</v>
      </c>
      <c r="AY389" s="14">
        <f t="shared" si="517"/>
        <v>0</v>
      </c>
      <c r="AZ389" s="14">
        <f t="shared" si="518"/>
        <v>0</v>
      </c>
      <c r="BB389" s="56">
        <f t="shared" si="519"/>
        <v>0</v>
      </c>
      <c r="BC389" s="14">
        <f>Szilv($AR$2,Eredmény!$H$3,AS389)</f>
        <v>0</v>
      </c>
      <c r="BD389" s="14">
        <f t="shared" si="520"/>
        <v>0</v>
      </c>
      <c r="BE389" s="14">
        <f t="shared" si="521"/>
        <v>0</v>
      </c>
      <c r="BG389" s="14">
        <f>IF($BF$2=Alapadat!$P389,Alapadat!$Q389,0)</f>
        <v>0</v>
      </c>
      <c r="BH389" s="14">
        <f>IF($BF$2=Alapadat!$P389,Alapadat!$R389,0)</f>
        <v>0</v>
      </c>
      <c r="BI389" s="14">
        <f t="shared" si="522"/>
        <v>0</v>
      </c>
      <c r="BJ389" s="14">
        <f t="shared" si="523"/>
        <v>0</v>
      </c>
      <c r="BK389" s="14">
        <f t="shared" si="524"/>
        <v>0</v>
      </c>
      <c r="BL389" s="14">
        <f t="shared" si="525"/>
        <v>0</v>
      </c>
      <c r="BM389" s="14">
        <f t="shared" si="526"/>
        <v>0</v>
      </c>
      <c r="BN389" s="14">
        <f t="shared" si="527"/>
        <v>0</v>
      </c>
      <c r="BP389" s="56">
        <f t="shared" si="528"/>
        <v>0</v>
      </c>
      <c r="BQ389" s="14">
        <f>Szilv($BF$2,Eredmény!$H$3,BG389)</f>
        <v>0</v>
      </c>
      <c r="BR389" s="14">
        <f t="shared" si="529"/>
        <v>0</v>
      </c>
      <c r="BS389" s="14">
        <f t="shared" si="530"/>
        <v>0</v>
      </c>
      <c r="BV389" s="14">
        <f>IF($BU$2=Alapadat!$P389,Alapadat!$Q389,0)</f>
        <v>0</v>
      </c>
      <c r="BW389" s="14">
        <f>IF($BU$2=Alapadat!$P389,Alapadat!$R389,0)</f>
        <v>0</v>
      </c>
      <c r="BX389" s="14">
        <f t="shared" si="531"/>
        <v>0</v>
      </c>
      <c r="BY389" s="14">
        <f t="shared" si="532"/>
        <v>0</v>
      </c>
      <c r="BZ389" s="14">
        <f t="shared" si="533"/>
        <v>0</v>
      </c>
      <c r="CA389" s="14">
        <f t="shared" si="534"/>
        <v>0</v>
      </c>
      <c r="CB389" s="14">
        <f t="shared" si="535"/>
        <v>0</v>
      </c>
      <c r="CC389" s="14">
        <f t="shared" si="536"/>
        <v>0</v>
      </c>
      <c r="CE389" s="56">
        <f t="shared" si="537"/>
        <v>0</v>
      </c>
      <c r="CF389" s="14">
        <f>Szilv($BU$2,Eredmény!$H$3,BV389)</f>
        <v>0</v>
      </c>
      <c r="CG389" s="14">
        <f t="shared" si="538"/>
        <v>0</v>
      </c>
      <c r="CH389" s="14">
        <f t="shared" si="539"/>
        <v>0</v>
      </c>
      <c r="CK389" s="14">
        <f>IF($CJ$2=Alapadat!$P389,Alapadat!$Q389,0)</f>
        <v>0</v>
      </c>
      <c r="CL389" s="14">
        <f>IF($CJ$2=Alapadat!$P389,Alapadat!$R389,0)</f>
        <v>0</v>
      </c>
      <c r="CM389" s="14">
        <f t="shared" si="540"/>
        <v>0</v>
      </c>
      <c r="CN389" s="14">
        <f t="shared" si="541"/>
        <v>0</v>
      </c>
      <c r="CO389" s="14">
        <f t="shared" si="542"/>
        <v>0</v>
      </c>
      <c r="CP389" s="14">
        <f t="shared" si="543"/>
        <v>0</v>
      </c>
      <c r="CQ389" s="14">
        <f t="shared" si="544"/>
        <v>0</v>
      </c>
      <c r="CR389" s="14">
        <f t="shared" si="545"/>
        <v>0</v>
      </c>
      <c r="CT389" s="56">
        <f t="shared" si="546"/>
        <v>0</v>
      </c>
      <c r="CU389" s="14">
        <f>Szilv($CJ$2,Eredmény!$H$3,CK389)</f>
        <v>0</v>
      </c>
      <c r="CV389" s="14">
        <f t="shared" si="547"/>
        <v>0</v>
      </c>
      <c r="CW389" s="14">
        <f t="shared" si="548"/>
        <v>0</v>
      </c>
      <c r="CZ389" s="14">
        <f>IF($CY$2=Alapadat!$P389,Alapadat!$Q389,0)</f>
        <v>0</v>
      </c>
      <c r="DA389" s="14">
        <f>IF($CY$2=Alapadat!$P389,Alapadat!$R389,0)</f>
        <v>0</v>
      </c>
      <c r="DB389" s="14">
        <f t="shared" si="549"/>
        <v>0</v>
      </c>
      <c r="DC389" s="14">
        <f t="shared" si="550"/>
        <v>0</v>
      </c>
      <c r="DD389" s="14">
        <f t="shared" si="551"/>
        <v>0</v>
      </c>
      <c r="DE389" s="14">
        <f t="shared" si="552"/>
        <v>0</v>
      </c>
      <c r="DF389" s="14">
        <f t="shared" si="553"/>
        <v>0</v>
      </c>
      <c r="DG389" s="14">
        <f t="shared" si="554"/>
        <v>0</v>
      </c>
      <c r="DI389" s="56">
        <f t="shared" si="555"/>
        <v>0</v>
      </c>
      <c r="DJ389" s="14">
        <f>Szilv($CY$2,Eredmény!$H$3,CZ389)</f>
        <v>0</v>
      </c>
      <c r="DK389" s="14">
        <f t="shared" si="556"/>
        <v>0</v>
      </c>
      <c r="DL389" s="14">
        <f t="shared" si="557"/>
        <v>0</v>
      </c>
      <c r="DO389" s="14">
        <f>IF($DN$2=Alapadat!$P389,Alapadat!$Q389,0)</f>
        <v>0</v>
      </c>
      <c r="DP389" s="14">
        <f>IF($DN$2=Alapadat!$P389,Alapadat!$R389,0)</f>
        <v>0</v>
      </c>
      <c r="DQ389" s="14">
        <f t="shared" si="558"/>
        <v>0</v>
      </c>
      <c r="DR389" s="14">
        <f t="shared" si="559"/>
        <v>0</v>
      </c>
      <c r="DS389" s="14">
        <f t="shared" si="560"/>
        <v>0</v>
      </c>
      <c r="DT389" s="14">
        <f t="shared" si="561"/>
        <v>0</v>
      </c>
      <c r="DU389" s="14">
        <f t="shared" si="562"/>
        <v>0</v>
      </c>
      <c r="DV389" s="14">
        <f t="shared" si="563"/>
        <v>0</v>
      </c>
      <c r="DX389" s="56">
        <f t="shared" si="564"/>
        <v>0</v>
      </c>
      <c r="DY389" s="14">
        <f>Szilv($DN$2,Eredmény!$H$3,DO389)</f>
        <v>0</v>
      </c>
      <c r="DZ389" s="14">
        <f t="shared" si="565"/>
        <v>0</v>
      </c>
      <c r="EA389" s="14">
        <f t="shared" si="566"/>
        <v>0</v>
      </c>
    </row>
    <row r="390" spans="2:131">
      <c r="B390" s="14">
        <f>IF($A$2=Alapadat!$P390,Alapadat!$Q390,0)</f>
        <v>0</v>
      </c>
      <c r="C390" s="14">
        <f>IF($A$2=Alapadat!$P390,Alapadat!$R390,0)</f>
        <v>0</v>
      </c>
      <c r="D390" s="14">
        <f t="shared" si="487"/>
        <v>0</v>
      </c>
      <c r="E390" s="14">
        <f t="shared" si="488"/>
        <v>0</v>
      </c>
      <c r="F390" s="14">
        <f t="shared" si="489"/>
        <v>0</v>
      </c>
      <c r="G390" s="14">
        <f t="shared" si="490"/>
        <v>0</v>
      </c>
      <c r="H390" s="14">
        <f t="shared" si="491"/>
        <v>0</v>
      </c>
      <c r="I390" s="14">
        <f t="shared" si="492"/>
        <v>0</v>
      </c>
      <c r="L390" s="56">
        <f t="shared" si="493"/>
        <v>0</v>
      </c>
      <c r="M390" s="14">
        <f>Szilv($A$2,Eredmény!$H$3,B390)</f>
        <v>0</v>
      </c>
      <c r="N390" s="14">
        <f t="shared" si="494"/>
        <v>0</v>
      </c>
      <c r="O390" s="14">
        <f t="shared" si="495"/>
        <v>0</v>
      </c>
      <c r="Q390" s="14">
        <f>IF($P$2=Alapadat!$P390,Alapadat!$Q390,0)</f>
        <v>0</v>
      </c>
      <c r="R390" s="14">
        <f>IF($P$2=Alapadat!$P390,Alapadat!$R390,0)</f>
        <v>0</v>
      </c>
      <c r="S390" s="14">
        <f t="shared" si="496"/>
        <v>0</v>
      </c>
      <c r="T390" s="14">
        <f t="shared" si="497"/>
        <v>0</v>
      </c>
      <c r="U390" s="14">
        <f t="shared" si="498"/>
        <v>0</v>
      </c>
      <c r="V390" s="14">
        <f t="shared" si="499"/>
        <v>0</v>
      </c>
      <c r="W390" s="14">
        <f t="shared" si="500"/>
        <v>0</v>
      </c>
      <c r="X390" s="14">
        <f t="shared" si="501"/>
        <v>0</v>
      </c>
      <c r="Z390" s="56">
        <f t="shared" si="486"/>
        <v>0</v>
      </c>
      <c r="AA390" s="14">
        <f>Szilv($P$2,Eredmény!$H$3,Q390)</f>
        <v>0</v>
      </c>
      <c r="AB390" s="14">
        <f t="shared" si="502"/>
        <v>0</v>
      </c>
      <c r="AC390" s="14">
        <f t="shared" si="503"/>
        <v>0</v>
      </c>
      <c r="AE390" s="14">
        <f>IF($AD$2=Alapadat!$P390,Alapadat!$Q390,0)</f>
        <v>0</v>
      </c>
      <c r="AF390" s="14">
        <f>IF($AD$2=Alapadat!$P390,Alapadat!$R390,0)</f>
        <v>0</v>
      </c>
      <c r="AG390" s="14">
        <f t="shared" si="504"/>
        <v>0</v>
      </c>
      <c r="AH390" s="14">
        <f t="shared" si="505"/>
        <v>0</v>
      </c>
      <c r="AI390" s="14">
        <f t="shared" si="506"/>
        <v>0</v>
      </c>
      <c r="AJ390" s="14">
        <f t="shared" si="507"/>
        <v>0</v>
      </c>
      <c r="AK390" s="14">
        <f t="shared" si="508"/>
        <v>0</v>
      </c>
      <c r="AL390" s="14">
        <f t="shared" si="509"/>
        <v>0</v>
      </c>
      <c r="AN390" s="56">
        <f t="shared" si="510"/>
        <v>0</v>
      </c>
      <c r="AO390" s="14">
        <f>Szilv($AD$2,Eredmény!$H$3,AE390)</f>
        <v>0</v>
      </c>
      <c r="AP390" s="14">
        <f t="shared" si="511"/>
        <v>0</v>
      </c>
      <c r="AQ390" s="14">
        <f t="shared" si="512"/>
        <v>0</v>
      </c>
      <c r="AS390" s="14">
        <f>IF($AR$2=Alapadat!$P390,Alapadat!$Q390,0)</f>
        <v>0</v>
      </c>
      <c r="AT390" s="14">
        <f>IF($AR$2=Alapadat!$P390,Alapadat!$R390,0)</f>
        <v>0</v>
      </c>
      <c r="AU390" s="14">
        <f t="shared" si="513"/>
        <v>0</v>
      </c>
      <c r="AV390" s="14">
        <f t="shared" si="514"/>
        <v>0</v>
      </c>
      <c r="AW390" s="14">
        <f t="shared" si="515"/>
        <v>0</v>
      </c>
      <c r="AX390" s="14">
        <f t="shared" si="516"/>
        <v>0</v>
      </c>
      <c r="AY390" s="14">
        <f t="shared" si="517"/>
        <v>0</v>
      </c>
      <c r="AZ390" s="14">
        <f t="shared" si="518"/>
        <v>0</v>
      </c>
      <c r="BB390" s="56">
        <f t="shared" si="519"/>
        <v>0</v>
      </c>
      <c r="BC390" s="14">
        <f>Szilv($AR$2,Eredmény!$H$3,AS390)</f>
        <v>0</v>
      </c>
      <c r="BD390" s="14">
        <f t="shared" si="520"/>
        <v>0</v>
      </c>
      <c r="BE390" s="14">
        <f t="shared" si="521"/>
        <v>0</v>
      </c>
      <c r="BG390" s="14">
        <f>IF($BF$2=Alapadat!$P390,Alapadat!$Q390,0)</f>
        <v>0</v>
      </c>
      <c r="BH390" s="14">
        <f>IF($BF$2=Alapadat!$P390,Alapadat!$R390,0)</f>
        <v>0</v>
      </c>
      <c r="BI390" s="14">
        <f t="shared" si="522"/>
        <v>0</v>
      </c>
      <c r="BJ390" s="14">
        <f t="shared" si="523"/>
        <v>0</v>
      </c>
      <c r="BK390" s="14">
        <f t="shared" si="524"/>
        <v>0</v>
      </c>
      <c r="BL390" s="14">
        <f t="shared" si="525"/>
        <v>0</v>
      </c>
      <c r="BM390" s="14">
        <f t="shared" si="526"/>
        <v>0</v>
      </c>
      <c r="BN390" s="14">
        <f t="shared" si="527"/>
        <v>0</v>
      </c>
      <c r="BP390" s="56">
        <f t="shared" si="528"/>
        <v>0</v>
      </c>
      <c r="BQ390" s="14">
        <f>Szilv($BF$2,Eredmény!$H$3,BG390)</f>
        <v>0</v>
      </c>
      <c r="BR390" s="14">
        <f t="shared" si="529"/>
        <v>0</v>
      </c>
      <c r="BS390" s="14">
        <f t="shared" si="530"/>
        <v>0</v>
      </c>
      <c r="BV390" s="14">
        <f>IF($BU$2=Alapadat!$P390,Alapadat!$Q390,0)</f>
        <v>0</v>
      </c>
      <c r="BW390" s="14">
        <f>IF($BU$2=Alapadat!$P390,Alapadat!$R390,0)</f>
        <v>0</v>
      </c>
      <c r="BX390" s="14">
        <f t="shared" si="531"/>
        <v>0</v>
      </c>
      <c r="BY390" s="14">
        <f t="shared" si="532"/>
        <v>0</v>
      </c>
      <c r="BZ390" s="14">
        <f t="shared" si="533"/>
        <v>0</v>
      </c>
      <c r="CA390" s="14">
        <f t="shared" si="534"/>
        <v>0</v>
      </c>
      <c r="CB390" s="14">
        <f t="shared" si="535"/>
        <v>0</v>
      </c>
      <c r="CC390" s="14">
        <f t="shared" si="536"/>
        <v>0</v>
      </c>
      <c r="CE390" s="56">
        <f t="shared" si="537"/>
        <v>0</v>
      </c>
      <c r="CF390" s="14">
        <f>Szilv($BU$2,Eredmény!$H$3,BV390)</f>
        <v>0</v>
      </c>
      <c r="CG390" s="14">
        <f t="shared" si="538"/>
        <v>0</v>
      </c>
      <c r="CH390" s="14">
        <f t="shared" si="539"/>
        <v>0</v>
      </c>
      <c r="CK390" s="14">
        <f>IF($CJ$2=Alapadat!$P390,Alapadat!$Q390,0)</f>
        <v>0</v>
      </c>
      <c r="CL390" s="14">
        <f>IF($CJ$2=Alapadat!$P390,Alapadat!$R390,0)</f>
        <v>0</v>
      </c>
      <c r="CM390" s="14">
        <f t="shared" si="540"/>
        <v>0</v>
      </c>
      <c r="CN390" s="14">
        <f t="shared" si="541"/>
        <v>0</v>
      </c>
      <c r="CO390" s="14">
        <f t="shared" si="542"/>
        <v>0</v>
      </c>
      <c r="CP390" s="14">
        <f t="shared" si="543"/>
        <v>0</v>
      </c>
      <c r="CQ390" s="14">
        <f t="shared" si="544"/>
        <v>0</v>
      </c>
      <c r="CR390" s="14">
        <f t="shared" si="545"/>
        <v>0</v>
      </c>
      <c r="CT390" s="56">
        <f t="shared" si="546"/>
        <v>0</v>
      </c>
      <c r="CU390" s="14">
        <f>Szilv($CJ$2,Eredmény!$H$3,CK390)</f>
        <v>0</v>
      </c>
      <c r="CV390" s="14">
        <f t="shared" si="547"/>
        <v>0</v>
      </c>
      <c r="CW390" s="14">
        <f t="shared" si="548"/>
        <v>0</v>
      </c>
      <c r="CZ390" s="14">
        <f>IF($CY$2=Alapadat!$P390,Alapadat!$Q390,0)</f>
        <v>0</v>
      </c>
      <c r="DA390" s="14">
        <f>IF($CY$2=Alapadat!$P390,Alapadat!$R390,0)</f>
        <v>0</v>
      </c>
      <c r="DB390" s="14">
        <f t="shared" si="549"/>
        <v>0</v>
      </c>
      <c r="DC390" s="14">
        <f t="shared" si="550"/>
        <v>0</v>
      </c>
      <c r="DD390" s="14">
        <f t="shared" si="551"/>
        <v>0</v>
      </c>
      <c r="DE390" s="14">
        <f t="shared" si="552"/>
        <v>0</v>
      </c>
      <c r="DF390" s="14">
        <f t="shared" si="553"/>
        <v>0</v>
      </c>
      <c r="DG390" s="14">
        <f t="shared" si="554"/>
        <v>0</v>
      </c>
      <c r="DI390" s="56">
        <f t="shared" si="555"/>
        <v>0</v>
      </c>
      <c r="DJ390" s="14">
        <f>Szilv($CY$2,Eredmény!$H$3,CZ390)</f>
        <v>0</v>
      </c>
      <c r="DK390" s="14">
        <f t="shared" si="556"/>
        <v>0</v>
      </c>
      <c r="DL390" s="14">
        <f t="shared" si="557"/>
        <v>0</v>
      </c>
      <c r="DO390" s="14">
        <f>IF($DN$2=Alapadat!$P390,Alapadat!$Q390,0)</f>
        <v>0</v>
      </c>
      <c r="DP390" s="14">
        <f>IF($DN$2=Alapadat!$P390,Alapadat!$R390,0)</f>
        <v>0</v>
      </c>
      <c r="DQ390" s="14">
        <f t="shared" si="558"/>
        <v>0</v>
      </c>
      <c r="DR390" s="14">
        <f t="shared" si="559"/>
        <v>0</v>
      </c>
      <c r="DS390" s="14">
        <f t="shared" si="560"/>
        <v>0</v>
      </c>
      <c r="DT390" s="14">
        <f t="shared" si="561"/>
        <v>0</v>
      </c>
      <c r="DU390" s="14">
        <f t="shared" si="562"/>
        <v>0</v>
      </c>
      <c r="DV390" s="14">
        <f t="shared" si="563"/>
        <v>0</v>
      </c>
      <c r="DX390" s="56">
        <f t="shared" si="564"/>
        <v>0</v>
      </c>
      <c r="DY390" s="14">
        <f>Szilv($DN$2,Eredmény!$H$3,DO390)</f>
        <v>0</v>
      </c>
      <c r="DZ390" s="14">
        <f t="shared" si="565"/>
        <v>0</v>
      </c>
      <c r="EA390" s="14">
        <f t="shared" si="566"/>
        <v>0</v>
      </c>
    </row>
    <row r="391" spans="2:131">
      <c r="B391" s="14">
        <f>IF($A$2=Alapadat!$P391,Alapadat!$Q391,0)</f>
        <v>0</v>
      </c>
      <c r="C391" s="14">
        <f>IF($A$2=Alapadat!$P391,Alapadat!$R391,0)</f>
        <v>0</v>
      </c>
      <c r="D391" s="14">
        <f t="shared" si="487"/>
        <v>0</v>
      </c>
      <c r="E391" s="14">
        <f t="shared" si="488"/>
        <v>0</v>
      </c>
      <c r="F391" s="14">
        <f t="shared" si="489"/>
        <v>0</v>
      </c>
      <c r="G391" s="14">
        <f t="shared" si="490"/>
        <v>0</v>
      </c>
      <c r="H391" s="14">
        <f t="shared" si="491"/>
        <v>0</v>
      </c>
      <c r="I391" s="14">
        <f t="shared" si="492"/>
        <v>0</v>
      </c>
      <c r="L391" s="56">
        <f t="shared" si="493"/>
        <v>0</v>
      </c>
      <c r="M391" s="14">
        <f>Szilv($A$2,Eredmény!$H$3,B391)</f>
        <v>0</v>
      </c>
      <c r="N391" s="14">
        <f t="shared" si="494"/>
        <v>0</v>
      </c>
      <c r="O391" s="14">
        <f t="shared" si="495"/>
        <v>0</v>
      </c>
      <c r="Q391" s="14">
        <f>IF($P$2=Alapadat!$P391,Alapadat!$Q391,0)</f>
        <v>0</v>
      </c>
      <c r="R391" s="14">
        <f>IF($P$2=Alapadat!$P391,Alapadat!$R391,0)</f>
        <v>0</v>
      </c>
      <c r="S391" s="14">
        <f t="shared" si="496"/>
        <v>0</v>
      </c>
      <c r="T391" s="14">
        <f t="shared" si="497"/>
        <v>0</v>
      </c>
      <c r="U391" s="14">
        <f t="shared" si="498"/>
        <v>0</v>
      </c>
      <c r="V391" s="14">
        <f t="shared" si="499"/>
        <v>0</v>
      </c>
      <c r="W391" s="14">
        <f t="shared" si="500"/>
        <v>0</v>
      </c>
      <c r="X391" s="14">
        <f t="shared" si="501"/>
        <v>0</v>
      </c>
      <c r="Z391" s="56">
        <f t="shared" si="486"/>
        <v>0</v>
      </c>
      <c r="AA391" s="14">
        <f>Szilv($P$2,Eredmény!$H$3,Q391)</f>
        <v>0</v>
      </c>
      <c r="AB391" s="14">
        <f t="shared" si="502"/>
        <v>0</v>
      </c>
      <c r="AC391" s="14">
        <f t="shared" si="503"/>
        <v>0</v>
      </c>
      <c r="AE391" s="14">
        <f>IF($AD$2=Alapadat!$P391,Alapadat!$Q391,0)</f>
        <v>0</v>
      </c>
      <c r="AF391" s="14">
        <f>IF($AD$2=Alapadat!$P391,Alapadat!$R391,0)</f>
        <v>0</v>
      </c>
      <c r="AG391" s="14">
        <f t="shared" si="504"/>
        <v>0</v>
      </c>
      <c r="AH391" s="14">
        <f t="shared" si="505"/>
        <v>0</v>
      </c>
      <c r="AI391" s="14">
        <f t="shared" si="506"/>
        <v>0</v>
      </c>
      <c r="AJ391" s="14">
        <f t="shared" si="507"/>
        <v>0</v>
      </c>
      <c r="AK391" s="14">
        <f t="shared" si="508"/>
        <v>0</v>
      </c>
      <c r="AL391" s="14">
        <f t="shared" si="509"/>
        <v>0</v>
      </c>
      <c r="AN391" s="56">
        <f t="shared" si="510"/>
        <v>0</v>
      </c>
      <c r="AO391" s="14">
        <f>Szilv($AD$2,Eredmény!$H$3,AE391)</f>
        <v>0</v>
      </c>
      <c r="AP391" s="14">
        <f t="shared" si="511"/>
        <v>0</v>
      </c>
      <c r="AQ391" s="14">
        <f t="shared" si="512"/>
        <v>0</v>
      </c>
      <c r="AS391" s="14">
        <f>IF($AR$2=Alapadat!$P391,Alapadat!$Q391,0)</f>
        <v>0</v>
      </c>
      <c r="AT391" s="14">
        <f>IF($AR$2=Alapadat!$P391,Alapadat!$R391,0)</f>
        <v>0</v>
      </c>
      <c r="AU391" s="14">
        <f t="shared" si="513"/>
        <v>0</v>
      </c>
      <c r="AV391" s="14">
        <f t="shared" si="514"/>
        <v>0</v>
      </c>
      <c r="AW391" s="14">
        <f t="shared" si="515"/>
        <v>0</v>
      </c>
      <c r="AX391" s="14">
        <f t="shared" si="516"/>
        <v>0</v>
      </c>
      <c r="AY391" s="14">
        <f t="shared" si="517"/>
        <v>0</v>
      </c>
      <c r="AZ391" s="14">
        <f t="shared" si="518"/>
        <v>0</v>
      </c>
      <c r="BB391" s="56">
        <f t="shared" si="519"/>
        <v>0</v>
      </c>
      <c r="BC391" s="14">
        <f>Szilv($AR$2,Eredmény!$H$3,AS391)</f>
        <v>0</v>
      </c>
      <c r="BD391" s="14">
        <f t="shared" si="520"/>
        <v>0</v>
      </c>
      <c r="BE391" s="14">
        <f t="shared" si="521"/>
        <v>0</v>
      </c>
      <c r="BG391" s="14">
        <f>IF($BF$2=Alapadat!$P391,Alapadat!$Q391,0)</f>
        <v>0</v>
      </c>
      <c r="BH391" s="14">
        <f>IF($BF$2=Alapadat!$P391,Alapadat!$R391,0)</f>
        <v>0</v>
      </c>
      <c r="BI391" s="14">
        <f t="shared" si="522"/>
        <v>0</v>
      </c>
      <c r="BJ391" s="14">
        <f t="shared" si="523"/>
        <v>0</v>
      </c>
      <c r="BK391" s="14">
        <f t="shared" si="524"/>
        <v>0</v>
      </c>
      <c r="BL391" s="14">
        <f t="shared" si="525"/>
        <v>0</v>
      </c>
      <c r="BM391" s="14">
        <f t="shared" si="526"/>
        <v>0</v>
      </c>
      <c r="BN391" s="14">
        <f t="shared" si="527"/>
        <v>0</v>
      </c>
      <c r="BP391" s="56">
        <f t="shared" si="528"/>
        <v>0</v>
      </c>
      <c r="BQ391" s="14">
        <f>Szilv($BF$2,Eredmény!$H$3,BG391)</f>
        <v>0</v>
      </c>
      <c r="BR391" s="14">
        <f t="shared" si="529"/>
        <v>0</v>
      </c>
      <c r="BS391" s="14">
        <f t="shared" si="530"/>
        <v>0</v>
      </c>
      <c r="BV391" s="14">
        <f>IF($BU$2=Alapadat!$P391,Alapadat!$Q391,0)</f>
        <v>0</v>
      </c>
      <c r="BW391" s="14">
        <f>IF($BU$2=Alapadat!$P391,Alapadat!$R391,0)</f>
        <v>0</v>
      </c>
      <c r="BX391" s="14">
        <f t="shared" si="531"/>
        <v>0</v>
      </c>
      <c r="BY391" s="14">
        <f t="shared" si="532"/>
        <v>0</v>
      </c>
      <c r="BZ391" s="14">
        <f t="shared" si="533"/>
        <v>0</v>
      </c>
      <c r="CA391" s="14">
        <f t="shared" si="534"/>
        <v>0</v>
      </c>
      <c r="CB391" s="14">
        <f t="shared" si="535"/>
        <v>0</v>
      </c>
      <c r="CC391" s="14">
        <f t="shared" si="536"/>
        <v>0</v>
      </c>
      <c r="CE391" s="56">
        <f t="shared" si="537"/>
        <v>0</v>
      </c>
      <c r="CF391" s="14">
        <f>Szilv($BU$2,Eredmény!$H$3,BV391)</f>
        <v>0</v>
      </c>
      <c r="CG391" s="14">
        <f t="shared" si="538"/>
        <v>0</v>
      </c>
      <c r="CH391" s="14">
        <f t="shared" si="539"/>
        <v>0</v>
      </c>
      <c r="CK391" s="14">
        <f>IF($CJ$2=Alapadat!$P391,Alapadat!$Q391,0)</f>
        <v>0</v>
      </c>
      <c r="CL391" s="14">
        <f>IF($CJ$2=Alapadat!$P391,Alapadat!$R391,0)</f>
        <v>0</v>
      </c>
      <c r="CM391" s="14">
        <f t="shared" si="540"/>
        <v>0</v>
      </c>
      <c r="CN391" s="14">
        <f t="shared" si="541"/>
        <v>0</v>
      </c>
      <c r="CO391" s="14">
        <f t="shared" si="542"/>
        <v>0</v>
      </c>
      <c r="CP391" s="14">
        <f t="shared" si="543"/>
        <v>0</v>
      </c>
      <c r="CQ391" s="14">
        <f t="shared" si="544"/>
        <v>0</v>
      </c>
      <c r="CR391" s="14">
        <f t="shared" si="545"/>
        <v>0</v>
      </c>
      <c r="CT391" s="56">
        <f t="shared" si="546"/>
        <v>0</v>
      </c>
      <c r="CU391" s="14">
        <f>Szilv($CJ$2,Eredmény!$H$3,CK391)</f>
        <v>0</v>
      </c>
      <c r="CV391" s="14">
        <f t="shared" si="547"/>
        <v>0</v>
      </c>
      <c r="CW391" s="14">
        <f t="shared" si="548"/>
        <v>0</v>
      </c>
      <c r="CZ391" s="14">
        <f>IF($CY$2=Alapadat!$P391,Alapadat!$Q391,0)</f>
        <v>0</v>
      </c>
      <c r="DA391" s="14">
        <f>IF($CY$2=Alapadat!$P391,Alapadat!$R391,0)</f>
        <v>0</v>
      </c>
      <c r="DB391" s="14">
        <f t="shared" si="549"/>
        <v>0</v>
      </c>
      <c r="DC391" s="14">
        <f t="shared" si="550"/>
        <v>0</v>
      </c>
      <c r="DD391" s="14">
        <f t="shared" si="551"/>
        <v>0</v>
      </c>
      <c r="DE391" s="14">
        <f t="shared" si="552"/>
        <v>0</v>
      </c>
      <c r="DF391" s="14">
        <f t="shared" si="553"/>
        <v>0</v>
      </c>
      <c r="DG391" s="14">
        <f t="shared" si="554"/>
        <v>0</v>
      </c>
      <c r="DI391" s="56">
        <f t="shared" si="555"/>
        <v>0</v>
      </c>
      <c r="DJ391" s="14">
        <f>Szilv($CY$2,Eredmény!$H$3,CZ391)</f>
        <v>0</v>
      </c>
      <c r="DK391" s="14">
        <f t="shared" si="556"/>
        <v>0</v>
      </c>
      <c r="DL391" s="14">
        <f t="shared" si="557"/>
        <v>0</v>
      </c>
      <c r="DO391" s="14">
        <f>IF($DN$2=Alapadat!$P391,Alapadat!$Q391,0)</f>
        <v>0</v>
      </c>
      <c r="DP391" s="14">
        <f>IF($DN$2=Alapadat!$P391,Alapadat!$R391,0)</f>
        <v>0</v>
      </c>
      <c r="DQ391" s="14">
        <f t="shared" si="558"/>
        <v>0</v>
      </c>
      <c r="DR391" s="14">
        <f t="shared" si="559"/>
        <v>0</v>
      </c>
      <c r="DS391" s="14">
        <f t="shared" si="560"/>
        <v>0</v>
      </c>
      <c r="DT391" s="14">
        <f t="shared" si="561"/>
        <v>0</v>
      </c>
      <c r="DU391" s="14">
        <f t="shared" si="562"/>
        <v>0</v>
      </c>
      <c r="DV391" s="14">
        <f t="shared" si="563"/>
        <v>0</v>
      </c>
      <c r="DX391" s="56">
        <f t="shared" si="564"/>
        <v>0</v>
      </c>
      <c r="DY391" s="14">
        <f>Szilv($DN$2,Eredmény!$H$3,DO391)</f>
        <v>0</v>
      </c>
      <c r="DZ391" s="14">
        <f t="shared" si="565"/>
        <v>0</v>
      </c>
      <c r="EA391" s="14">
        <f t="shared" si="566"/>
        <v>0</v>
      </c>
    </row>
    <row r="392" spans="2:131">
      <c r="B392" s="14">
        <f>IF($A$2=Alapadat!$P392,Alapadat!$Q392,0)</f>
        <v>0</v>
      </c>
      <c r="C392" s="14">
        <f>IF($A$2=Alapadat!$P392,Alapadat!$R392,0)</f>
        <v>0</v>
      </c>
      <c r="D392" s="14">
        <f t="shared" si="487"/>
        <v>0</v>
      </c>
      <c r="E392" s="14">
        <f t="shared" si="488"/>
        <v>0</v>
      </c>
      <c r="F392" s="14">
        <f t="shared" si="489"/>
        <v>0</v>
      </c>
      <c r="G392" s="14">
        <f t="shared" si="490"/>
        <v>0</v>
      </c>
      <c r="H392" s="14">
        <f t="shared" si="491"/>
        <v>0</v>
      </c>
      <c r="I392" s="14">
        <f t="shared" si="492"/>
        <v>0</v>
      </c>
      <c r="L392" s="56">
        <f t="shared" si="493"/>
        <v>0</v>
      </c>
      <c r="M392" s="14">
        <f>Szilv($A$2,Eredmény!$H$3,B392)</f>
        <v>0</v>
      </c>
      <c r="N392" s="14">
        <f t="shared" si="494"/>
        <v>0</v>
      </c>
      <c r="O392" s="14">
        <f t="shared" si="495"/>
        <v>0</v>
      </c>
      <c r="Q392" s="14">
        <f>IF($P$2=Alapadat!$P392,Alapadat!$Q392,0)</f>
        <v>0</v>
      </c>
      <c r="R392" s="14">
        <f>IF($P$2=Alapadat!$P392,Alapadat!$R392,0)</f>
        <v>0</v>
      </c>
      <c r="S392" s="14">
        <f t="shared" si="496"/>
        <v>0</v>
      </c>
      <c r="T392" s="14">
        <f t="shared" si="497"/>
        <v>0</v>
      </c>
      <c r="U392" s="14">
        <f t="shared" si="498"/>
        <v>0</v>
      </c>
      <c r="V392" s="14">
        <f t="shared" si="499"/>
        <v>0</v>
      </c>
      <c r="W392" s="14">
        <f t="shared" si="500"/>
        <v>0</v>
      </c>
      <c r="X392" s="14">
        <f t="shared" si="501"/>
        <v>0</v>
      </c>
      <c r="Z392" s="56">
        <f t="shared" si="486"/>
        <v>0</v>
      </c>
      <c r="AA392" s="14">
        <f>Szilv($P$2,Eredmény!$H$3,Q392)</f>
        <v>0</v>
      </c>
      <c r="AB392" s="14">
        <f t="shared" si="502"/>
        <v>0</v>
      </c>
      <c r="AC392" s="14">
        <f t="shared" si="503"/>
        <v>0</v>
      </c>
      <c r="AE392" s="14">
        <f>IF($AD$2=Alapadat!$P392,Alapadat!$Q392,0)</f>
        <v>0</v>
      </c>
      <c r="AF392" s="14">
        <f>IF($AD$2=Alapadat!$P392,Alapadat!$R392,0)</f>
        <v>0</v>
      </c>
      <c r="AG392" s="14">
        <f t="shared" si="504"/>
        <v>0</v>
      </c>
      <c r="AH392" s="14">
        <f t="shared" si="505"/>
        <v>0</v>
      </c>
      <c r="AI392" s="14">
        <f t="shared" si="506"/>
        <v>0</v>
      </c>
      <c r="AJ392" s="14">
        <f t="shared" si="507"/>
        <v>0</v>
      </c>
      <c r="AK392" s="14">
        <f t="shared" si="508"/>
        <v>0</v>
      </c>
      <c r="AL392" s="14">
        <f t="shared" si="509"/>
        <v>0</v>
      </c>
      <c r="AN392" s="56">
        <f t="shared" si="510"/>
        <v>0</v>
      </c>
      <c r="AO392" s="14">
        <f>Szilv($AD$2,Eredmény!$H$3,AE392)</f>
        <v>0</v>
      </c>
      <c r="AP392" s="14">
        <f t="shared" si="511"/>
        <v>0</v>
      </c>
      <c r="AQ392" s="14">
        <f t="shared" si="512"/>
        <v>0</v>
      </c>
      <c r="AS392" s="14">
        <f>IF($AR$2=Alapadat!$P392,Alapadat!$Q392,0)</f>
        <v>0</v>
      </c>
      <c r="AT392" s="14">
        <f>IF($AR$2=Alapadat!$P392,Alapadat!$R392,0)</f>
        <v>0</v>
      </c>
      <c r="AU392" s="14">
        <f t="shared" si="513"/>
        <v>0</v>
      </c>
      <c r="AV392" s="14">
        <f t="shared" si="514"/>
        <v>0</v>
      </c>
      <c r="AW392" s="14">
        <f t="shared" si="515"/>
        <v>0</v>
      </c>
      <c r="AX392" s="14">
        <f t="shared" si="516"/>
        <v>0</v>
      </c>
      <c r="AY392" s="14">
        <f t="shared" si="517"/>
        <v>0</v>
      </c>
      <c r="AZ392" s="14">
        <f t="shared" si="518"/>
        <v>0</v>
      </c>
      <c r="BB392" s="56">
        <f t="shared" si="519"/>
        <v>0</v>
      </c>
      <c r="BC392" s="14">
        <f>Szilv($AR$2,Eredmény!$H$3,AS392)</f>
        <v>0</v>
      </c>
      <c r="BD392" s="14">
        <f t="shared" si="520"/>
        <v>0</v>
      </c>
      <c r="BE392" s="14">
        <f t="shared" si="521"/>
        <v>0</v>
      </c>
      <c r="BG392" s="14">
        <f>IF($BF$2=Alapadat!$P392,Alapadat!$Q392,0)</f>
        <v>0</v>
      </c>
      <c r="BH392" s="14">
        <f>IF($BF$2=Alapadat!$P392,Alapadat!$R392,0)</f>
        <v>0</v>
      </c>
      <c r="BI392" s="14">
        <f t="shared" si="522"/>
        <v>0</v>
      </c>
      <c r="BJ392" s="14">
        <f t="shared" si="523"/>
        <v>0</v>
      </c>
      <c r="BK392" s="14">
        <f t="shared" si="524"/>
        <v>0</v>
      </c>
      <c r="BL392" s="14">
        <f t="shared" si="525"/>
        <v>0</v>
      </c>
      <c r="BM392" s="14">
        <f t="shared" si="526"/>
        <v>0</v>
      </c>
      <c r="BN392" s="14">
        <f t="shared" si="527"/>
        <v>0</v>
      </c>
      <c r="BP392" s="56">
        <f t="shared" si="528"/>
        <v>0</v>
      </c>
      <c r="BQ392" s="14">
        <f>Szilv($BF$2,Eredmény!$H$3,BG392)</f>
        <v>0</v>
      </c>
      <c r="BR392" s="14">
        <f t="shared" si="529"/>
        <v>0</v>
      </c>
      <c r="BS392" s="14">
        <f t="shared" si="530"/>
        <v>0</v>
      </c>
      <c r="BV392" s="14">
        <f>IF($BU$2=Alapadat!$P392,Alapadat!$Q392,0)</f>
        <v>0</v>
      </c>
      <c r="BW392" s="14">
        <f>IF($BU$2=Alapadat!$P392,Alapadat!$R392,0)</f>
        <v>0</v>
      </c>
      <c r="BX392" s="14">
        <f t="shared" si="531"/>
        <v>0</v>
      </c>
      <c r="BY392" s="14">
        <f t="shared" si="532"/>
        <v>0</v>
      </c>
      <c r="BZ392" s="14">
        <f t="shared" si="533"/>
        <v>0</v>
      </c>
      <c r="CA392" s="14">
        <f t="shared" si="534"/>
        <v>0</v>
      </c>
      <c r="CB392" s="14">
        <f t="shared" si="535"/>
        <v>0</v>
      </c>
      <c r="CC392" s="14">
        <f t="shared" si="536"/>
        <v>0</v>
      </c>
      <c r="CE392" s="56">
        <f t="shared" si="537"/>
        <v>0</v>
      </c>
      <c r="CF392" s="14">
        <f>Szilv($BU$2,Eredmény!$H$3,BV392)</f>
        <v>0</v>
      </c>
      <c r="CG392" s="14">
        <f t="shared" si="538"/>
        <v>0</v>
      </c>
      <c r="CH392" s="14">
        <f t="shared" si="539"/>
        <v>0</v>
      </c>
      <c r="CK392" s="14">
        <f>IF($CJ$2=Alapadat!$P392,Alapadat!$Q392,0)</f>
        <v>0</v>
      </c>
      <c r="CL392" s="14">
        <f>IF($CJ$2=Alapadat!$P392,Alapadat!$R392,0)</f>
        <v>0</v>
      </c>
      <c r="CM392" s="14">
        <f t="shared" si="540"/>
        <v>0</v>
      </c>
      <c r="CN392" s="14">
        <f t="shared" si="541"/>
        <v>0</v>
      </c>
      <c r="CO392" s="14">
        <f t="shared" si="542"/>
        <v>0</v>
      </c>
      <c r="CP392" s="14">
        <f t="shared" si="543"/>
        <v>0</v>
      </c>
      <c r="CQ392" s="14">
        <f t="shared" si="544"/>
        <v>0</v>
      </c>
      <c r="CR392" s="14">
        <f t="shared" si="545"/>
        <v>0</v>
      </c>
      <c r="CT392" s="56">
        <f t="shared" si="546"/>
        <v>0</v>
      </c>
      <c r="CU392" s="14">
        <f>Szilv($CJ$2,Eredmény!$H$3,CK392)</f>
        <v>0</v>
      </c>
      <c r="CV392" s="14">
        <f t="shared" si="547"/>
        <v>0</v>
      </c>
      <c r="CW392" s="14">
        <f t="shared" si="548"/>
        <v>0</v>
      </c>
      <c r="CZ392" s="14">
        <f>IF($CY$2=Alapadat!$P392,Alapadat!$Q392,0)</f>
        <v>0</v>
      </c>
      <c r="DA392" s="14">
        <f>IF($CY$2=Alapadat!$P392,Alapadat!$R392,0)</f>
        <v>0</v>
      </c>
      <c r="DB392" s="14">
        <f t="shared" si="549"/>
        <v>0</v>
      </c>
      <c r="DC392" s="14">
        <f t="shared" si="550"/>
        <v>0</v>
      </c>
      <c r="DD392" s="14">
        <f t="shared" si="551"/>
        <v>0</v>
      </c>
      <c r="DE392" s="14">
        <f t="shared" si="552"/>
        <v>0</v>
      </c>
      <c r="DF392" s="14">
        <f t="shared" si="553"/>
        <v>0</v>
      </c>
      <c r="DG392" s="14">
        <f t="shared" si="554"/>
        <v>0</v>
      </c>
      <c r="DI392" s="56">
        <f t="shared" si="555"/>
        <v>0</v>
      </c>
      <c r="DJ392" s="14">
        <f>Szilv($CY$2,Eredmény!$H$3,CZ392)</f>
        <v>0</v>
      </c>
      <c r="DK392" s="14">
        <f t="shared" si="556"/>
        <v>0</v>
      </c>
      <c r="DL392" s="14">
        <f t="shared" si="557"/>
        <v>0</v>
      </c>
      <c r="DO392" s="14">
        <f>IF($DN$2=Alapadat!$P392,Alapadat!$Q392,0)</f>
        <v>0</v>
      </c>
      <c r="DP392" s="14">
        <f>IF($DN$2=Alapadat!$P392,Alapadat!$R392,0)</f>
        <v>0</v>
      </c>
      <c r="DQ392" s="14">
        <f t="shared" si="558"/>
        <v>0</v>
      </c>
      <c r="DR392" s="14">
        <f t="shared" si="559"/>
        <v>0</v>
      </c>
      <c r="DS392" s="14">
        <f t="shared" si="560"/>
        <v>0</v>
      </c>
      <c r="DT392" s="14">
        <f t="shared" si="561"/>
        <v>0</v>
      </c>
      <c r="DU392" s="14">
        <f t="shared" si="562"/>
        <v>0</v>
      </c>
      <c r="DV392" s="14">
        <f t="shared" si="563"/>
        <v>0</v>
      </c>
      <c r="DX392" s="56">
        <f t="shared" si="564"/>
        <v>0</v>
      </c>
      <c r="DY392" s="14">
        <f>Szilv($DN$2,Eredmény!$H$3,DO392)</f>
        <v>0</v>
      </c>
      <c r="DZ392" s="14">
        <f t="shared" si="565"/>
        <v>0</v>
      </c>
      <c r="EA392" s="14">
        <f t="shared" si="566"/>
        <v>0</v>
      </c>
    </row>
    <row r="393" spans="2:131">
      <c r="B393" s="14">
        <f>IF($A$2=Alapadat!$P393,Alapadat!$Q393,0)</f>
        <v>0</v>
      </c>
      <c r="C393" s="14">
        <f>IF($A$2=Alapadat!$P393,Alapadat!$R393,0)</f>
        <v>0</v>
      </c>
      <c r="D393" s="14">
        <f t="shared" si="487"/>
        <v>0</v>
      </c>
      <c r="E393" s="14">
        <f t="shared" si="488"/>
        <v>0</v>
      </c>
      <c r="F393" s="14">
        <f t="shared" si="489"/>
        <v>0</v>
      </c>
      <c r="G393" s="14">
        <f t="shared" si="490"/>
        <v>0</v>
      </c>
      <c r="H393" s="14">
        <f t="shared" si="491"/>
        <v>0</v>
      </c>
      <c r="I393" s="14">
        <f t="shared" si="492"/>
        <v>0</v>
      </c>
      <c r="L393" s="56">
        <f t="shared" si="493"/>
        <v>0</v>
      </c>
      <c r="M393" s="14">
        <f>Szilv($A$2,Eredmény!$H$3,B393)</f>
        <v>0</v>
      </c>
      <c r="N393" s="14">
        <f t="shared" si="494"/>
        <v>0</v>
      </c>
      <c r="O393" s="14">
        <f t="shared" si="495"/>
        <v>0</v>
      </c>
      <c r="Q393" s="14">
        <f>IF($P$2=Alapadat!$P393,Alapadat!$Q393,0)</f>
        <v>0</v>
      </c>
      <c r="R393" s="14">
        <f>IF($P$2=Alapadat!$P393,Alapadat!$R393,0)</f>
        <v>0</v>
      </c>
      <c r="S393" s="14">
        <f t="shared" si="496"/>
        <v>0</v>
      </c>
      <c r="T393" s="14">
        <f t="shared" si="497"/>
        <v>0</v>
      </c>
      <c r="U393" s="14">
        <f t="shared" si="498"/>
        <v>0</v>
      </c>
      <c r="V393" s="14">
        <f t="shared" si="499"/>
        <v>0</v>
      </c>
      <c r="W393" s="14">
        <f t="shared" si="500"/>
        <v>0</v>
      </c>
      <c r="X393" s="14">
        <f t="shared" si="501"/>
        <v>0</v>
      </c>
      <c r="Z393" s="56">
        <f t="shared" si="486"/>
        <v>0</v>
      </c>
      <c r="AA393" s="14">
        <f>Szilv($P$2,Eredmény!$H$3,Q393)</f>
        <v>0</v>
      </c>
      <c r="AB393" s="14">
        <f t="shared" si="502"/>
        <v>0</v>
      </c>
      <c r="AC393" s="14">
        <f t="shared" si="503"/>
        <v>0</v>
      </c>
      <c r="AE393" s="14">
        <f>IF($AD$2=Alapadat!$P393,Alapadat!$Q393,0)</f>
        <v>0</v>
      </c>
      <c r="AF393" s="14">
        <f>IF($AD$2=Alapadat!$P393,Alapadat!$R393,0)</f>
        <v>0</v>
      </c>
      <c r="AG393" s="14">
        <f t="shared" si="504"/>
        <v>0</v>
      </c>
      <c r="AH393" s="14">
        <f t="shared" si="505"/>
        <v>0</v>
      </c>
      <c r="AI393" s="14">
        <f t="shared" si="506"/>
        <v>0</v>
      </c>
      <c r="AJ393" s="14">
        <f t="shared" si="507"/>
        <v>0</v>
      </c>
      <c r="AK393" s="14">
        <f t="shared" si="508"/>
        <v>0</v>
      </c>
      <c r="AL393" s="14">
        <f t="shared" si="509"/>
        <v>0</v>
      </c>
      <c r="AN393" s="56">
        <f t="shared" si="510"/>
        <v>0</v>
      </c>
      <c r="AO393" s="14">
        <f>Szilv($AD$2,Eredmény!$H$3,AE393)</f>
        <v>0</v>
      </c>
      <c r="AP393" s="14">
        <f t="shared" si="511"/>
        <v>0</v>
      </c>
      <c r="AQ393" s="14">
        <f t="shared" si="512"/>
        <v>0</v>
      </c>
      <c r="AS393" s="14">
        <f>IF($AR$2=Alapadat!$P393,Alapadat!$Q393,0)</f>
        <v>0</v>
      </c>
      <c r="AT393" s="14">
        <f>IF($AR$2=Alapadat!$P393,Alapadat!$R393,0)</f>
        <v>0</v>
      </c>
      <c r="AU393" s="14">
        <f t="shared" si="513"/>
        <v>0</v>
      </c>
      <c r="AV393" s="14">
        <f t="shared" si="514"/>
        <v>0</v>
      </c>
      <c r="AW393" s="14">
        <f t="shared" si="515"/>
        <v>0</v>
      </c>
      <c r="AX393" s="14">
        <f t="shared" si="516"/>
        <v>0</v>
      </c>
      <c r="AY393" s="14">
        <f t="shared" si="517"/>
        <v>0</v>
      </c>
      <c r="AZ393" s="14">
        <f t="shared" si="518"/>
        <v>0</v>
      </c>
      <c r="BB393" s="56">
        <f t="shared" si="519"/>
        <v>0</v>
      </c>
      <c r="BC393" s="14">
        <f>Szilv($AR$2,Eredmény!$H$3,AS393)</f>
        <v>0</v>
      </c>
      <c r="BD393" s="14">
        <f t="shared" si="520"/>
        <v>0</v>
      </c>
      <c r="BE393" s="14">
        <f t="shared" si="521"/>
        <v>0</v>
      </c>
      <c r="BG393" s="14">
        <f>IF($BF$2=Alapadat!$P393,Alapadat!$Q393,0)</f>
        <v>0</v>
      </c>
      <c r="BH393" s="14">
        <f>IF($BF$2=Alapadat!$P393,Alapadat!$R393,0)</f>
        <v>0</v>
      </c>
      <c r="BI393" s="14">
        <f t="shared" si="522"/>
        <v>0</v>
      </c>
      <c r="BJ393" s="14">
        <f t="shared" si="523"/>
        <v>0</v>
      </c>
      <c r="BK393" s="14">
        <f t="shared" si="524"/>
        <v>0</v>
      </c>
      <c r="BL393" s="14">
        <f t="shared" si="525"/>
        <v>0</v>
      </c>
      <c r="BM393" s="14">
        <f t="shared" si="526"/>
        <v>0</v>
      </c>
      <c r="BN393" s="14">
        <f t="shared" si="527"/>
        <v>0</v>
      </c>
      <c r="BP393" s="56">
        <f t="shared" si="528"/>
        <v>0</v>
      </c>
      <c r="BQ393" s="14">
        <f>Szilv($BF$2,Eredmény!$H$3,BG393)</f>
        <v>0</v>
      </c>
      <c r="BR393" s="14">
        <f t="shared" si="529"/>
        <v>0</v>
      </c>
      <c r="BS393" s="14">
        <f t="shared" si="530"/>
        <v>0</v>
      </c>
      <c r="BV393" s="14">
        <f>IF($BU$2=Alapadat!$P393,Alapadat!$Q393,0)</f>
        <v>0</v>
      </c>
      <c r="BW393" s="14">
        <f>IF($BU$2=Alapadat!$P393,Alapadat!$R393,0)</f>
        <v>0</v>
      </c>
      <c r="BX393" s="14">
        <f t="shared" si="531"/>
        <v>0</v>
      </c>
      <c r="BY393" s="14">
        <f t="shared" si="532"/>
        <v>0</v>
      </c>
      <c r="BZ393" s="14">
        <f t="shared" si="533"/>
        <v>0</v>
      </c>
      <c r="CA393" s="14">
        <f t="shared" si="534"/>
        <v>0</v>
      </c>
      <c r="CB393" s="14">
        <f t="shared" si="535"/>
        <v>0</v>
      </c>
      <c r="CC393" s="14">
        <f t="shared" si="536"/>
        <v>0</v>
      </c>
      <c r="CE393" s="56">
        <f t="shared" si="537"/>
        <v>0</v>
      </c>
      <c r="CF393" s="14">
        <f>Szilv($BU$2,Eredmény!$H$3,BV393)</f>
        <v>0</v>
      </c>
      <c r="CG393" s="14">
        <f t="shared" si="538"/>
        <v>0</v>
      </c>
      <c r="CH393" s="14">
        <f t="shared" si="539"/>
        <v>0</v>
      </c>
      <c r="CK393" s="14">
        <f>IF($CJ$2=Alapadat!$P393,Alapadat!$Q393,0)</f>
        <v>0</v>
      </c>
      <c r="CL393" s="14">
        <f>IF($CJ$2=Alapadat!$P393,Alapadat!$R393,0)</f>
        <v>0</v>
      </c>
      <c r="CM393" s="14">
        <f t="shared" si="540"/>
        <v>0</v>
      </c>
      <c r="CN393" s="14">
        <f t="shared" si="541"/>
        <v>0</v>
      </c>
      <c r="CO393" s="14">
        <f t="shared" si="542"/>
        <v>0</v>
      </c>
      <c r="CP393" s="14">
        <f t="shared" si="543"/>
        <v>0</v>
      </c>
      <c r="CQ393" s="14">
        <f t="shared" si="544"/>
        <v>0</v>
      </c>
      <c r="CR393" s="14">
        <f t="shared" si="545"/>
        <v>0</v>
      </c>
      <c r="CT393" s="56">
        <f t="shared" si="546"/>
        <v>0</v>
      </c>
      <c r="CU393" s="14">
        <f>Szilv($CJ$2,Eredmény!$H$3,CK393)</f>
        <v>0</v>
      </c>
      <c r="CV393" s="14">
        <f t="shared" si="547"/>
        <v>0</v>
      </c>
      <c r="CW393" s="14">
        <f t="shared" si="548"/>
        <v>0</v>
      </c>
      <c r="CZ393" s="14">
        <f>IF($CY$2=Alapadat!$P393,Alapadat!$Q393,0)</f>
        <v>0</v>
      </c>
      <c r="DA393" s="14">
        <f>IF($CY$2=Alapadat!$P393,Alapadat!$R393,0)</f>
        <v>0</v>
      </c>
      <c r="DB393" s="14">
        <f t="shared" si="549"/>
        <v>0</v>
      </c>
      <c r="DC393" s="14">
        <f t="shared" si="550"/>
        <v>0</v>
      </c>
      <c r="DD393" s="14">
        <f t="shared" si="551"/>
        <v>0</v>
      </c>
      <c r="DE393" s="14">
        <f t="shared" si="552"/>
        <v>0</v>
      </c>
      <c r="DF393" s="14">
        <f t="shared" si="553"/>
        <v>0</v>
      </c>
      <c r="DG393" s="14">
        <f t="shared" si="554"/>
        <v>0</v>
      </c>
      <c r="DI393" s="56">
        <f t="shared" si="555"/>
        <v>0</v>
      </c>
      <c r="DJ393" s="14">
        <f>Szilv($CY$2,Eredmény!$H$3,CZ393)</f>
        <v>0</v>
      </c>
      <c r="DK393" s="14">
        <f t="shared" si="556"/>
        <v>0</v>
      </c>
      <c r="DL393" s="14">
        <f t="shared" si="557"/>
        <v>0</v>
      </c>
      <c r="DO393" s="14">
        <f>IF($DN$2=Alapadat!$P393,Alapadat!$Q393,0)</f>
        <v>0</v>
      </c>
      <c r="DP393" s="14">
        <f>IF($DN$2=Alapadat!$P393,Alapadat!$R393,0)</f>
        <v>0</v>
      </c>
      <c r="DQ393" s="14">
        <f t="shared" si="558"/>
        <v>0</v>
      </c>
      <c r="DR393" s="14">
        <f t="shared" si="559"/>
        <v>0</v>
      </c>
      <c r="DS393" s="14">
        <f t="shared" si="560"/>
        <v>0</v>
      </c>
      <c r="DT393" s="14">
        <f t="shared" si="561"/>
        <v>0</v>
      </c>
      <c r="DU393" s="14">
        <f t="shared" si="562"/>
        <v>0</v>
      </c>
      <c r="DV393" s="14">
        <f t="shared" si="563"/>
        <v>0</v>
      </c>
      <c r="DX393" s="56">
        <f t="shared" si="564"/>
        <v>0</v>
      </c>
      <c r="DY393" s="14">
        <f>Szilv($DN$2,Eredmény!$H$3,DO393)</f>
        <v>0</v>
      </c>
      <c r="DZ393" s="14">
        <f t="shared" si="565"/>
        <v>0</v>
      </c>
      <c r="EA393" s="14">
        <f t="shared" si="566"/>
        <v>0</v>
      </c>
    </row>
    <row r="394" spans="2:131">
      <c r="B394" s="14">
        <f>IF($A$2=Alapadat!$P394,Alapadat!$Q394,0)</f>
        <v>0</v>
      </c>
      <c r="C394" s="14">
        <f>IF($A$2=Alapadat!$P394,Alapadat!$R394,0)</f>
        <v>0</v>
      </c>
      <c r="D394" s="14">
        <f t="shared" si="487"/>
        <v>0</v>
      </c>
      <c r="E394" s="14">
        <f t="shared" si="488"/>
        <v>0</v>
      </c>
      <c r="F394" s="14">
        <f t="shared" si="489"/>
        <v>0</v>
      </c>
      <c r="G394" s="14">
        <f t="shared" si="490"/>
        <v>0</v>
      </c>
      <c r="H394" s="14">
        <f t="shared" si="491"/>
        <v>0</v>
      </c>
      <c r="I394" s="14">
        <f t="shared" si="492"/>
        <v>0</v>
      </c>
      <c r="L394" s="56">
        <f t="shared" si="493"/>
        <v>0</v>
      </c>
      <c r="M394" s="14">
        <f>Szilv($A$2,Eredmény!$H$3,B394)</f>
        <v>0</v>
      </c>
      <c r="N394" s="14">
        <f t="shared" si="494"/>
        <v>0</v>
      </c>
      <c r="O394" s="14">
        <f t="shared" si="495"/>
        <v>0</v>
      </c>
      <c r="Q394" s="14">
        <f>IF($P$2=Alapadat!$P394,Alapadat!$Q394,0)</f>
        <v>0</v>
      </c>
      <c r="R394" s="14">
        <f>IF($P$2=Alapadat!$P394,Alapadat!$R394,0)</f>
        <v>0</v>
      </c>
      <c r="S394" s="14">
        <f t="shared" si="496"/>
        <v>0</v>
      </c>
      <c r="T394" s="14">
        <f t="shared" si="497"/>
        <v>0</v>
      </c>
      <c r="U394" s="14">
        <f t="shared" si="498"/>
        <v>0</v>
      </c>
      <c r="V394" s="14">
        <f t="shared" si="499"/>
        <v>0</v>
      </c>
      <c r="W394" s="14">
        <f t="shared" si="500"/>
        <v>0</v>
      </c>
      <c r="X394" s="14">
        <f t="shared" si="501"/>
        <v>0</v>
      </c>
      <c r="Z394" s="56">
        <f t="shared" si="486"/>
        <v>0</v>
      </c>
      <c r="AA394" s="14">
        <f>Szilv($P$2,Eredmény!$H$3,Q394)</f>
        <v>0</v>
      </c>
      <c r="AB394" s="14">
        <f t="shared" si="502"/>
        <v>0</v>
      </c>
      <c r="AC394" s="14">
        <f t="shared" si="503"/>
        <v>0</v>
      </c>
      <c r="AE394" s="14">
        <f>IF($AD$2=Alapadat!$P394,Alapadat!$Q394,0)</f>
        <v>0</v>
      </c>
      <c r="AF394" s="14">
        <f>IF($AD$2=Alapadat!$P394,Alapadat!$R394,0)</f>
        <v>0</v>
      </c>
      <c r="AG394" s="14">
        <f t="shared" si="504"/>
        <v>0</v>
      </c>
      <c r="AH394" s="14">
        <f t="shared" si="505"/>
        <v>0</v>
      </c>
      <c r="AI394" s="14">
        <f t="shared" si="506"/>
        <v>0</v>
      </c>
      <c r="AJ394" s="14">
        <f t="shared" si="507"/>
        <v>0</v>
      </c>
      <c r="AK394" s="14">
        <f t="shared" si="508"/>
        <v>0</v>
      </c>
      <c r="AL394" s="14">
        <f t="shared" si="509"/>
        <v>0</v>
      </c>
      <c r="AN394" s="56">
        <f t="shared" si="510"/>
        <v>0</v>
      </c>
      <c r="AO394" s="14">
        <f>Szilv($AD$2,Eredmény!$H$3,AE394)</f>
        <v>0</v>
      </c>
      <c r="AP394" s="14">
        <f t="shared" si="511"/>
        <v>0</v>
      </c>
      <c r="AQ394" s="14">
        <f t="shared" si="512"/>
        <v>0</v>
      </c>
      <c r="AS394" s="14">
        <f>IF($AR$2=Alapadat!$P394,Alapadat!$Q394,0)</f>
        <v>0</v>
      </c>
      <c r="AT394" s="14">
        <f>IF($AR$2=Alapadat!$P394,Alapadat!$R394,0)</f>
        <v>0</v>
      </c>
      <c r="AU394" s="14">
        <f t="shared" si="513"/>
        <v>0</v>
      </c>
      <c r="AV394" s="14">
        <f t="shared" si="514"/>
        <v>0</v>
      </c>
      <c r="AW394" s="14">
        <f t="shared" si="515"/>
        <v>0</v>
      </c>
      <c r="AX394" s="14">
        <f t="shared" si="516"/>
        <v>0</v>
      </c>
      <c r="AY394" s="14">
        <f t="shared" si="517"/>
        <v>0</v>
      </c>
      <c r="AZ394" s="14">
        <f t="shared" si="518"/>
        <v>0</v>
      </c>
      <c r="BB394" s="56">
        <f t="shared" si="519"/>
        <v>0</v>
      </c>
      <c r="BC394" s="14">
        <f>Szilv($AR$2,Eredmény!$H$3,AS394)</f>
        <v>0</v>
      </c>
      <c r="BD394" s="14">
        <f t="shared" si="520"/>
        <v>0</v>
      </c>
      <c r="BE394" s="14">
        <f t="shared" si="521"/>
        <v>0</v>
      </c>
      <c r="BG394" s="14">
        <f>IF($BF$2=Alapadat!$P394,Alapadat!$Q394,0)</f>
        <v>0</v>
      </c>
      <c r="BH394" s="14">
        <f>IF($BF$2=Alapadat!$P394,Alapadat!$R394,0)</f>
        <v>0</v>
      </c>
      <c r="BI394" s="14">
        <f t="shared" si="522"/>
        <v>0</v>
      </c>
      <c r="BJ394" s="14">
        <f t="shared" si="523"/>
        <v>0</v>
      </c>
      <c r="BK394" s="14">
        <f t="shared" si="524"/>
        <v>0</v>
      </c>
      <c r="BL394" s="14">
        <f t="shared" si="525"/>
        <v>0</v>
      </c>
      <c r="BM394" s="14">
        <f t="shared" si="526"/>
        <v>0</v>
      </c>
      <c r="BN394" s="14">
        <f t="shared" si="527"/>
        <v>0</v>
      </c>
      <c r="BP394" s="56">
        <f t="shared" si="528"/>
        <v>0</v>
      </c>
      <c r="BQ394" s="14">
        <f>Szilv($BF$2,Eredmény!$H$3,BG394)</f>
        <v>0</v>
      </c>
      <c r="BR394" s="14">
        <f t="shared" si="529"/>
        <v>0</v>
      </c>
      <c r="BS394" s="14">
        <f t="shared" si="530"/>
        <v>0</v>
      </c>
      <c r="BV394" s="14">
        <f>IF($BU$2=Alapadat!$P394,Alapadat!$Q394,0)</f>
        <v>0</v>
      </c>
      <c r="BW394" s="14">
        <f>IF($BU$2=Alapadat!$P394,Alapadat!$R394,0)</f>
        <v>0</v>
      </c>
      <c r="BX394" s="14">
        <f t="shared" si="531"/>
        <v>0</v>
      </c>
      <c r="BY394" s="14">
        <f t="shared" si="532"/>
        <v>0</v>
      </c>
      <c r="BZ394" s="14">
        <f t="shared" si="533"/>
        <v>0</v>
      </c>
      <c r="CA394" s="14">
        <f t="shared" si="534"/>
        <v>0</v>
      </c>
      <c r="CB394" s="14">
        <f t="shared" si="535"/>
        <v>0</v>
      </c>
      <c r="CC394" s="14">
        <f t="shared" si="536"/>
        <v>0</v>
      </c>
      <c r="CE394" s="56">
        <f t="shared" si="537"/>
        <v>0</v>
      </c>
      <c r="CF394" s="14">
        <f>Szilv($BU$2,Eredmény!$H$3,BV394)</f>
        <v>0</v>
      </c>
      <c r="CG394" s="14">
        <f t="shared" si="538"/>
        <v>0</v>
      </c>
      <c r="CH394" s="14">
        <f t="shared" si="539"/>
        <v>0</v>
      </c>
      <c r="CK394" s="14">
        <f>IF($CJ$2=Alapadat!$P394,Alapadat!$Q394,0)</f>
        <v>0</v>
      </c>
      <c r="CL394" s="14">
        <f>IF($CJ$2=Alapadat!$P394,Alapadat!$R394,0)</f>
        <v>0</v>
      </c>
      <c r="CM394" s="14">
        <f t="shared" si="540"/>
        <v>0</v>
      </c>
      <c r="CN394" s="14">
        <f t="shared" si="541"/>
        <v>0</v>
      </c>
      <c r="CO394" s="14">
        <f t="shared" si="542"/>
        <v>0</v>
      </c>
      <c r="CP394" s="14">
        <f t="shared" si="543"/>
        <v>0</v>
      </c>
      <c r="CQ394" s="14">
        <f t="shared" si="544"/>
        <v>0</v>
      </c>
      <c r="CR394" s="14">
        <f t="shared" si="545"/>
        <v>0</v>
      </c>
      <c r="CT394" s="56">
        <f t="shared" si="546"/>
        <v>0</v>
      </c>
      <c r="CU394" s="14">
        <f>Szilv($CJ$2,Eredmény!$H$3,CK394)</f>
        <v>0</v>
      </c>
      <c r="CV394" s="14">
        <f t="shared" si="547"/>
        <v>0</v>
      </c>
      <c r="CW394" s="14">
        <f t="shared" si="548"/>
        <v>0</v>
      </c>
      <c r="CZ394" s="14">
        <f>IF($CY$2=Alapadat!$P394,Alapadat!$Q394,0)</f>
        <v>0</v>
      </c>
      <c r="DA394" s="14">
        <f>IF($CY$2=Alapadat!$P394,Alapadat!$R394,0)</f>
        <v>0</v>
      </c>
      <c r="DB394" s="14">
        <f t="shared" si="549"/>
        <v>0</v>
      </c>
      <c r="DC394" s="14">
        <f t="shared" si="550"/>
        <v>0</v>
      </c>
      <c r="DD394" s="14">
        <f t="shared" si="551"/>
        <v>0</v>
      </c>
      <c r="DE394" s="14">
        <f t="shared" si="552"/>
        <v>0</v>
      </c>
      <c r="DF394" s="14">
        <f t="shared" si="553"/>
        <v>0</v>
      </c>
      <c r="DG394" s="14">
        <f t="shared" si="554"/>
        <v>0</v>
      </c>
      <c r="DI394" s="56">
        <f t="shared" si="555"/>
        <v>0</v>
      </c>
      <c r="DJ394" s="14">
        <f>Szilv($CY$2,Eredmény!$H$3,CZ394)</f>
        <v>0</v>
      </c>
      <c r="DK394" s="14">
        <f t="shared" si="556"/>
        <v>0</v>
      </c>
      <c r="DL394" s="14">
        <f t="shared" si="557"/>
        <v>0</v>
      </c>
      <c r="DO394" s="14">
        <f>IF($DN$2=Alapadat!$P394,Alapadat!$Q394,0)</f>
        <v>0</v>
      </c>
      <c r="DP394" s="14">
        <f>IF($DN$2=Alapadat!$P394,Alapadat!$R394,0)</f>
        <v>0</v>
      </c>
      <c r="DQ394" s="14">
        <f t="shared" si="558"/>
        <v>0</v>
      </c>
      <c r="DR394" s="14">
        <f t="shared" si="559"/>
        <v>0</v>
      </c>
      <c r="DS394" s="14">
        <f t="shared" si="560"/>
        <v>0</v>
      </c>
      <c r="DT394" s="14">
        <f t="shared" si="561"/>
        <v>0</v>
      </c>
      <c r="DU394" s="14">
        <f t="shared" si="562"/>
        <v>0</v>
      </c>
      <c r="DV394" s="14">
        <f t="shared" si="563"/>
        <v>0</v>
      </c>
      <c r="DX394" s="56">
        <f t="shared" si="564"/>
        <v>0</v>
      </c>
      <c r="DY394" s="14">
        <f>Szilv($DN$2,Eredmény!$H$3,DO394)</f>
        <v>0</v>
      </c>
      <c r="DZ394" s="14">
        <f t="shared" si="565"/>
        <v>0</v>
      </c>
      <c r="EA394" s="14">
        <f t="shared" si="566"/>
        <v>0</v>
      </c>
    </row>
    <row r="395" spans="2:131">
      <c r="B395" s="14">
        <f>IF($A$2=Alapadat!$P395,Alapadat!$Q395,0)</f>
        <v>0</v>
      </c>
      <c r="C395" s="14">
        <f>IF($A$2=Alapadat!$P395,Alapadat!$R395,0)</f>
        <v>0</v>
      </c>
      <c r="D395" s="14">
        <f t="shared" si="487"/>
        <v>0</v>
      </c>
      <c r="E395" s="14">
        <f t="shared" si="488"/>
        <v>0</v>
      </c>
      <c r="F395" s="14">
        <f t="shared" si="489"/>
        <v>0</v>
      </c>
      <c r="G395" s="14">
        <f t="shared" si="490"/>
        <v>0</v>
      </c>
      <c r="H395" s="14">
        <f t="shared" si="491"/>
        <v>0</v>
      </c>
      <c r="I395" s="14">
        <f t="shared" si="492"/>
        <v>0</v>
      </c>
      <c r="L395" s="56">
        <f t="shared" si="493"/>
        <v>0</v>
      </c>
      <c r="M395" s="14">
        <f>Szilv($A$2,Eredmény!$H$3,B395)</f>
        <v>0</v>
      </c>
      <c r="N395" s="14">
        <f t="shared" si="494"/>
        <v>0</v>
      </c>
      <c r="O395" s="14">
        <f t="shared" si="495"/>
        <v>0</v>
      </c>
      <c r="Q395" s="14">
        <f>IF($P$2=Alapadat!$P395,Alapadat!$Q395,0)</f>
        <v>0</v>
      </c>
      <c r="R395" s="14">
        <f>IF($P$2=Alapadat!$P395,Alapadat!$R395,0)</f>
        <v>0</v>
      </c>
      <c r="S395" s="14">
        <f t="shared" si="496"/>
        <v>0</v>
      </c>
      <c r="T395" s="14">
        <f t="shared" si="497"/>
        <v>0</v>
      </c>
      <c r="U395" s="14">
        <f t="shared" si="498"/>
        <v>0</v>
      </c>
      <c r="V395" s="14">
        <f t="shared" si="499"/>
        <v>0</v>
      </c>
      <c r="W395" s="14">
        <f t="shared" si="500"/>
        <v>0</v>
      </c>
      <c r="X395" s="14">
        <f t="shared" si="501"/>
        <v>0</v>
      </c>
      <c r="Z395" s="56">
        <f t="shared" si="486"/>
        <v>0</v>
      </c>
      <c r="AA395" s="14">
        <f>Szilv($P$2,Eredmény!$H$3,Q395)</f>
        <v>0</v>
      </c>
      <c r="AB395" s="14">
        <f t="shared" si="502"/>
        <v>0</v>
      </c>
      <c r="AC395" s="14">
        <f t="shared" si="503"/>
        <v>0</v>
      </c>
      <c r="AE395" s="14">
        <f>IF($AD$2=Alapadat!$P395,Alapadat!$Q395,0)</f>
        <v>0</v>
      </c>
      <c r="AF395" s="14">
        <f>IF($AD$2=Alapadat!$P395,Alapadat!$R395,0)</f>
        <v>0</v>
      </c>
      <c r="AG395" s="14">
        <f t="shared" si="504"/>
        <v>0</v>
      </c>
      <c r="AH395" s="14">
        <f t="shared" si="505"/>
        <v>0</v>
      </c>
      <c r="AI395" s="14">
        <f t="shared" si="506"/>
        <v>0</v>
      </c>
      <c r="AJ395" s="14">
        <f t="shared" si="507"/>
        <v>0</v>
      </c>
      <c r="AK395" s="14">
        <f t="shared" si="508"/>
        <v>0</v>
      </c>
      <c r="AL395" s="14">
        <f t="shared" si="509"/>
        <v>0</v>
      </c>
      <c r="AN395" s="56">
        <f t="shared" si="510"/>
        <v>0</v>
      </c>
      <c r="AO395" s="14">
        <f>Szilv($AD$2,Eredmény!$H$3,AE395)</f>
        <v>0</v>
      </c>
      <c r="AP395" s="14">
        <f t="shared" si="511"/>
        <v>0</v>
      </c>
      <c r="AQ395" s="14">
        <f t="shared" si="512"/>
        <v>0</v>
      </c>
      <c r="AS395" s="14">
        <f>IF($AR$2=Alapadat!$P395,Alapadat!$Q395,0)</f>
        <v>0</v>
      </c>
      <c r="AT395" s="14">
        <f>IF($AR$2=Alapadat!$P395,Alapadat!$R395,0)</f>
        <v>0</v>
      </c>
      <c r="AU395" s="14">
        <f t="shared" si="513"/>
        <v>0</v>
      </c>
      <c r="AV395" s="14">
        <f t="shared" si="514"/>
        <v>0</v>
      </c>
      <c r="AW395" s="14">
        <f t="shared" si="515"/>
        <v>0</v>
      </c>
      <c r="AX395" s="14">
        <f t="shared" si="516"/>
        <v>0</v>
      </c>
      <c r="AY395" s="14">
        <f t="shared" si="517"/>
        <v>0</v>
      </c>
      <c r="AZ395" s="14">
        <f t="shared" si="518"/>
        <v>0</v>
      </c>
      <c r="BB395" s="56">
        <f t="shared" si="519"/>
        <v>0</v>
      </c>
      <c r="BC395" s="14">
        <f>Szilv($AR$2,Eredmény!$H$3,AS395)</f>
        <v>0</v>
      </c>
      <c r="BD395" s="14">
        <f t="shared" si="520"/>
        <v>0</v>
      </c>
      <c r="BE395" s="14">
        <f t="shared" si="521"/>
        <v>0</v>
      </c>
      <c r="BG395" s="14">
        <f>IF($BF$2=Alapadat!$P395,Alapadat!$Q395,0)</f>
        <v>0</v>
      </c>
      <c r="BH395" s="14">
        <f>IF($BF$2=Alapadat!$P395,Alapadat!$R395,0)</f>
        <v>0</v>
      </c>
      <c r="BI395" s="14">
        <f t="shared" si="522"/>
        <v>0</v>
      </c>
      <c r="BJ395" s="14">
        <f t="shared" si="523"/>
        <v>0</v>
      </c>
      <c r="BK395" s="14">
        <f t="shared" si="524"/>
        <v>0</v>
      </c>
      <c r="BL395" s="14">
        <f t="shared" si="525"/>
        <v>0</v>
      </c>
      <c r="BM395" s="14">
        <f t="shared" si="526"/>
        <v>0</v>
      </c>
      <c r="BN395" s="14">
        <f t="shared" si="527"/>
        <v>0</v>
      </c>
      <c r="BP395" s="56">
        <f t="shared" si="528"/>
        <v>0</v>
      </c>
      <c r="BQ395" s="14">
        <f>Szilv($BF$2,Eredmény!$H$3,BG395)</f>
        <v>0</v>
      </c>
      <c r="BR395" s="14">
        <f t="shared" si="529"/>
        <v>0</v>
      </c>
      <c r="BS395" s="14">
        <f t="shared" si="530"/>
        <v>0</v>
      </c>
      <c r="BV395" s="14">
        <f>IF($BU$2=Alapadat!$P395,Alapadat!$Q395,0)</f>
        <v>0</v>
      </c>
      <c r="BW395" s="14">
        <f>IF($BU$2=Alapadat!$P395,Alapadat!$R395,0)</f>
        <v>0</v>
      </c>
      <c r="BX395" s="14">
        <f t="shared" si="531"/>
        <v>0</v>
      </c>
      <c r="BY395" s="14">
        <f t="shared" si="532"/>
        <v>0</v>
      </c>
      <c r="BZ395" s="14">
        <f t="shared" si="533"/>
        <v>0</v>
      </c>
      <c r="CA395" s="14">
        <f t="shared" si="534"/>
        <v>0</v>
      </c>
      <c r="CB395" s="14">
        <f t="shared" si="535"/>
        <v>0</v>
      </c>
      <c r="CC395" s="14">
        <f t="shared" si="536"/>
        <v>0</v>
      </c>
      <c r="CE395" s="56">
        <f t="shared" si="537"/>
        <v>0</v>
      </c>
      <c r="CF395" s="14">
        <f>Szilv($BU$2,Eredmény!$H$3,BV395)</f>
        <v>0</v>
      </c>
      <c r="CG395" s="14">
        <f t="shared" si="538"/>
        <v>0</v>
      </c>
      <c r="CH395" s="14">
        <f t="shared" si="539"/>
        <v>0</v>
      </c>
      <c r="CK395" s="14">
        <f>IF($CJ$2=Alapadat!$P395,Alapadat!$Q395,0)</f>
        <v>0</v>
      </c>
      <c r="CL395" s="14">
        <f>IF($CJ$2=Alapadat!$P395,Alapadat!$R395,0)</f>
        <v>0</v>
      </c>
      <c r="CM395" s="14">
        <f t="shared" si="540"/>
        <v>0</v>
      </c>
      <c r="CN395" s="14">
        <f t="shared" si="541"/>
        <v>0</v>
      </c>
      <c r="CO395" s="14">
        <f t="shared" si="542"/>
        <v>0</v>
      </c>
      <c r="CP395" s="14">
        <f t="shared" si="543"/>
        <v>0</v>
      </c>
      <c r="CQ395" s="14">
        <f t="shared" si="544"/>
        <v>0</v>
      </c>
      <c r="CR395" s="14">
        <f t="shared" si="545"/>
        <v>0</v>
      </c>
      <c r="CT395" s="56">
        <f t="shared" si="546"/>
        <v>0</v>
      </c>
      <c r="CU395" s="14">
        <f>Szilv($CJ$2,Eredmény!$H$3,CK395)</f>
        <v>0</v>
      </c>
      <c r="CV395" s="14">
        <f t="shared" si="547"/>
        <v>0</v>
      </c>
      <c r="CW395" s="14">
        <f t="shared" si="548"/>
        <v>0</v>
      </c>
      <c r="CZ395" s="14">
        <f>IF($CY$2=Alapadat!$P395,Alapadat!$Q395,0)</f>
        <v>0</v>
      </c>
      <c r="DA395" s="14">
        <f>IF($CY$2=Alapadat!$P395,Alapadat!$R395,0)</f>
        <v>0</v>
      </c>
      <c r="DB395" s="14">
        <f t="shared" si="549"/>
        <v>0</v>
      </c>
      <c r="DC395" s="14">
        <f t="shared" si="550"/>
        <v>0</v>
      </c>
      <c r="DD395" s="14">
        <f t="shared" si="551"/>
        <v>0</v>
      </c>
      <c r="DE395" s="14">
        <f t="shared" si="552"/>
        <v>0</v>
      </c>
      <c r="DF395" s="14">
        <f t="shared" si="553"/>
        <v>0</v>
      </c>
      <c r="DG395" s="14">
        <f t="shared" si="554"/>
        <v>0</v>
      </c>
      <c r="DI395" s="56">
        <f t="shared" si="555"/>
        <v>0</v>
      </c>
      <c r="DJ395" s="14">
        <f>Szilv($CY$2,Eredmény!$H$3,CZ395)</f>
        <v>0</v>
      </c>
      <c r="DK395" s="14">
        <f t="shared" si="556"/>
        <v>0</v>
      </c>
      <c r="DL395" s="14">
        <f t="shared" si="557"/>
        <v>0</v>
      </c>
      <c r="DO395" s="14">
        <f>IF($DN$2=Alapadat!$P395,Alapadat!$Q395,0)</f>
        <v>0</v>
      </c>
      <c r="DP395" s="14">
        <f>IF($DN$2=Alapadat!$P395,Alapadat!$R395,0)</f>
        <v>0</v>
      </c>
      <c r="DQ395" s="14">
        <f t="shared" si="558"/>
        <v>0</v>
      </c>
      <c r="DR395" s="14">
        <f t="shared" si="559"/>
        <v>0</v>
      </c>
      <c r="DS395" s="14">
        <f t="shared" si="560"/>
        <v>0</v>
      </c>
      <c r="DT395" s="14">
        <f t="shared" si="561"/>
        <v>0</v>
      </c>
      <c r="DU395" s="14">
        <f t="shared" si="562"/>
        <v>0</v>
      </c>
      <c r="DV395" s="14">
        <f t="shared" si="563"/>
        <v>0</v>
      </c>
      <c r="DX395" s="56">
        <f t="shared" si="564"/>
        <v>0</v>
      </c>
      <c r="DY395" s="14">
        <f>Szilv($DN$2,Eredmény!$H$3,DO395)</f>
        <v>0</v>
      </c>
      <c r="DZ395" s="14">
        <f t="shared" si="565"/>
        <v>0</v>
      </c>
      <c r="EA395" s="14">
        <f t="shared" si="566"/>
        <v>0</v>
      </c>
    </row>
    <row r="396" spans="2:131">
      <c r="B396" s="14">
        <f>IF($A$2=Alapadat!$P396,Alapadat!$Q396,0)</f>
        <v>0</v>
      </c>
      <c r="C396" s="14">
        <f>IF($A$2=Alapadat!$P396,Alapadat!$R396,0)</f>
        <v>0</v>
      </c>
      <c r="D396" s="14">
        <f t="shared" si="487"/>
        <v>0</v>
      </c>
      <c r="E396" s="14">
        <f t="shared" si="488"/>
        <v>0</v>
      </c>
      <c r="F396" s="14">
        <f t="shared" si="489"/>
        <v>0</v>
      </c>
      <c r="G396" s="14">
        <f t="shared" si="490"/>
        <v>0</v>
      </c>
      <c r="H396" s="14">
        <f t="shared" si="491"/>
        <v>0</v>
      </c>
      <c r="I396" s="14">
        <f t="shared" si="492"/>
        <v>0</v>
      </c>
      <c r="L396" s="56">
        <f t="shared" si="493"/>
        <v>0</v>
      </c>
      <c r="M396" s="14">
        <f>Szilv($A$2,Eredmény!$H$3,B396)</f>
        <v>0</v>
      </c>
      <c r="N396" s="14">
        <f t="shared" si="494"/>
        <v>0</v>
      </c>
      <c r="O396" s="14">
        <f t="shared" si="495"/>
        <v>0</v>
      </c>
      <c r="Q396" s="14">
        <f>IF($P$2=Alapadat!$P396,Alapadat!$Q396,0)</f>
        <v>0</v>
      </c>
      <c r="R396" s="14">
        <f>IF($P$2=Alapadat!$P396,Alapadat!$R396,0)</f>
        <v>0</v>
      </c>
      <c r="S396" s="14">
        <f t="shared" si="496"/>
        <v>0</v>
      </c>
      <c r="T396" s="14">
        <f t="shared" si="497"/>
        <v>0</v>
      </c>
      <c r="U396" s="14">
        <f t="shared" si="498"/>
        <v>0</v>
      </c>
      <c r="V396" s="14">
        <f t="shared" si="499"/>
        <v>0</v>
      </c>
      <c r="W396" s="14">
        <f t="shared" si="500"/>
        <v>0</v>
      </c>
      <c r="X396" s="14">
        <f t="shared" si="501"/>
        <v>0</v>
      </c>
      <c r="Z396" s="56">
        <f t="shared" ref="Z396:Z459" si="567">(Q396/200)^2*PI()</f>
        <v>0</v>
      </c>
      <c r="AA396" s="14">
        <f>Szilv($P$2,Eredmény!$H$3,Q396)</f>
        <v>0</v>
      </c>
      <c r="AB396" s="14">
        <f t="shared" si="502"/>
        <v>0</v>
      </c>
      <c r="AC396" s="14">
        <f t="shared" si="503"/>
        <v>0</v>
      </c>
      <c r="AE396" s="14">
        <f>IF($AD$2=Alapadat!$P396,Alapadat!$Q396,0)</f>
        <v>0</v>
      </c>
      <c r="AF396" s="14">
        <f>IF($AD$2=Alapadat!$P396,Alapadat!$R396,0)</f>
        <v>0</v>
      </c>
      <c r="AG396" s="14">
        <f t="shared" si="504"/>
        <v>0</v>
      </c>
      <c r="AH396" s="14">
        <f t="shared" si="505"/>
        <v>0</v>
      </c>
      <c r="AI396" s="14">
        <f t="shared" si="506"/>
        <v>0</v>
      </c>
      <c r="AJ396" s="14">
        <f t="shared" si="507"/>
        <v>0</v>
      </c>
      <c r="AK396" s="14">
        <f t="shared" si="508"/>
        <v>0</v>
      </c>
      <c r="AL396" s="14">
        <f t="shared" si="509"/>
        <v>0</v>
      </c>
      <c r="AN396" s="56">
        <f t="shared" si="510"/>
        <v>0</v>
      </c>
      <c r="AO396" s="14">
        <f>Szilv($AD$2,Eredmény!$H$3,AE396)</f>
        <v>0</v>
      </c>
      <c r="AP396" s="14">
        <f t="shared" si="511"/>
        <v>0</v>
      </c>
      <c r="AQ396" s="14">
        <f t="shared" si="512"/>
        <v>0</v>
      </c>
      <c r="AS396" s="14">
        <f>IF($AR$2=Alapadat!$P396,Alapadat!$Q396,0)</f>
        <v>0</v>
      </c>
      <c r="AT396" s="14">
        <f>IF($AR$2=Alapadat!$P396,Alapadat!$R396,0)</f>
        <v>0</v>
      </c>
      <c r="AU396" s="14">
        <f t="shared" si="513"/>
        <v>0</v>
      </c>
      <c r="AV396" s="14">
        <f t="shared" si="514"/>
        <v>0</v>
      </c>
      <c r="AW396" s="14">
        <f t="shared" si="515"/>
        <v>0</v>
      </c>
      <c r="AX396" s="14">
        <f t="shared" si="516"/>
        <v>0</v>
      </c>
      <c r="AY396" s="14">
        <f t="shared" si="517"/>
        <v>0</v>
      </c>
      <c r="AZ396" s="14">
        <f t="shared" si="518"/>
        <v>0</v>
      </c>
      <c r="BB396" s="56">
        <f t="shared" si="519"/>
        <v>0</v>
      </c>
      <c r="BC396" s="14">
        <f>Szilv($AR$2,Eredmény!$H$3,AS396)</f>
        <v>0</v>
      </c>
      <c r="BD396" s="14">
        <f t="shared" si="520"/>
        <v>0</v>
      </c>
      <c r="BE396" s="14">
        <f t="shared" si="521"/>
        <v>0</v>
      </c>
      <c r="BG396" s="14">
        <f>IF($BF$2=Alapadat!$P396,Alapadat!$Q396,0)</f>
        <v>0</v>
      </c>
      <c r="BH396" s="14">
        <f>IF($BF$2=Alapadat!$P396,Alapadat!$R396,0)</f>
        <v>0</v>
      </c>
      <c r="BI396" s="14">
        <f t="shared" si="522"/>
        <v>0</v>
      </c>
      <c r="BJ396" s="14">
        <f t="shared" si="523"/>
        <v>0</v>
      </c>
      <c r="BK396" s="14">
        <f t="shared" si="524"/>
        <v>0</v>
      </c>
      <c r="BL396" s="14">
        <f t="shared" si="525"/>
        <v>0</v>
      </c>
      <c r="BM396" s="14">
        <f t="shared" si="526"/>
        <v>0</v>
      </c>
      <c r="BN396" s="14">
        <f t="shared" si="527"/>
        <v>0</v>
      </c>
      <c r="BP396" s="56">
        <f t="shared" si="528"/>
        <v>0</v>
      </c>
      <c r="BQ396" s="14">
        <f>Szilv($BF$2,Eredmény!$H$3,BG396)</f>
        <v>0</v>
      </c>
      <c r="BR396" s="14">
        <f t="shared" si="529"/>
        <v>0</v>
      </c>
      <c r="BS396" s="14">
        <f t="shared" si="530"/>
        <v>0</v>
      </c>
      <c r="BV396" s="14">
        <f>IF($BU$2=Alapadat!$P396,Alapadat!$Q396,0)</f>
        <v>0</v>
      </c>
      <c r="BW396" s="14">
        <f>IF($BU$2=Alapadat!$P396,Alapadat!$R396,0)</f>
        <v>0</v>
      </c>
      <c r="BX396" s="14">
        <f t="shared" si="531"/>
        <v>0</v>
      </c>
      <c r="BY396" s="14">
        <f t="shared" si="532"/>
        <v>0</v>
      </c>
      <c r="BZ396" s="14">
        <f t="shared" si="533"/>
        <v>0</v>
      </c>
      <c r="CA396" s="14">
        <f t="shared" si="534"/>
        <v>0</v>
      </c>
      <c r="CB396" s="14">
        <f t="shared" si="535"/>
        <v>0</v>
      </c>
      <c r="CC396" s="14">
        <f t="shared" si="536"/>
        <v>0</v>
      </c>
      <c r="CE396" s="56">
        <f t="shared" si="537"/>
        <v>0</v>
      </c>
      <c r="CF396" s="14">
        <f>Szilv($BU$2,Eredmény!$H$3,BV396)</f>
        <v>0</v>
      </c>
      <c r="CG396" s="14">
        <f t="shared" si="538"/>
        <v>0</v>
      </c>
      <c r="CH396" s="14">
        <f t="shared" si="539"/>
        <v>0</v>
      </c>
      <c r="CK396" s="14">
        <f>IF($CJ$2=Alapadat!$P396,Alapadat!$Q396,0)</f>
        <v>0</v>
      </c>
      <c r="CL396" s="14">
        <f>IF($CJ$2=Alapadat!$P396,Alapadat!$R396,0)</f>
        <v>0</v>
      </c>
      <c r="CM396" s="14">
        <f t="shared" si="540"/>
        <v>0</v>
      </c>
      <c r="CN396" s="14">
        <f t="shared" si="541"/>
        <v>0</v>
      </c>
      <c r="CO396" s="14">
        <f t="shared" si="542"/>
        <v>0</v>
      </c>
      <c r="CP396" s="14">
        <f t="shared" si="543"/>
        <v>0</v>
      </c>
      <c r="CQ396" s="14">
        <f t="shared" si="544"/>
        <v>0</v>
      </c>
      <c r="CR396" s="14">
        <f t="shared" si="545"/>
        <v>0</v>
      </c>
      <c r="CT396" s="56">
        <f t="shared" si="546"/>
        <v>0</v>
      </c>
      <c r="CU396" s="14">
        <f>Szilv($CJ$2,Eredmény!$H$3,CK396)</f>
        <v>0</v>
      </c>
      <c r="CV396" s="14">
        <f t="shared" si="547"/>
        <v>0</v>
      </c>
      <c r="CW396" s="14">
        <f t="shared" si="548"/>
        <v>0</v>
      </c>
      <c r="CZ396" s="14">
        <f>IF($CY$2=Alapadat!$P396,Alapadat!$Q396,0)</f>
        <v>0</v>
      </c>
      <c r="DA396" s="14">
        <f>IF($CY$2=Alapadat!$P396,Alapadat!$R396,0)</f>
        <v>0</v>
      </c>
      <c r="DB396" s="14">
        <f t="shared" si="549"/>
        <v>0</v>
      </c>
      <c r="DC396" s="14">
        <f t="shared" si="550"/>
        <v>0</v>
      </c>
      <c r="DD396" s="14">
        <f t="shared" si="551"/>
        <v>0</v>
      </c>
      <c r="DE396" s="14">
        <f t="shared" si="552"/>
        <v>0</v>
      </c>
      <c r="DF396" s="14">
        <f t="shared" si="553"/>
        <v>0</v>
      </c>
      <c r="DG396" s="14">
        <f t="shared" si="554"/>
        <v>0</v>
      </c>
      <c r="DI396" s="56">
        <f t="shared" si="555"/>
        <v>0</v>
      </c>
      <c r="DJ396" s="14">
        <f>Szilv($CY$2,Eredmény!$H$3,CZ396)</f>
        <v>0</v>
      </c>
      <c r="DK396" s="14">
        <f t="shared" si="556"/>
        <v>0</v>
      </c>
      <c r="DL396" s="14">
        <f t="shared" si="557"/>
        <v>0</v>
      </c>
      <c r="DO396" s="14">
        <f>IF($DN$2=Alapadat!$P396,Alapadat!$Q396,0)</f>
        <v>0</v>
      </c>
      <c r="DP396" s="14">
        <f>IF($DN$2=Alapadat!$P396,Alapadat!$R396,0)</f>
        <v>0</v>
      </c>
      <c r="DQ396" s="14">
        <f t="shared" si="558"/>
        <v>0</v>
      </c>
      <c r="DR396" s="14">
        <f t="shared" si="559"/>
        <v>0</v>
      </c>
      <c r="DS396" s="14">
        <f t="shared" si="560"/>
        <v>0</v>
      </c>
      <c r="DT396" s="14">
        <f t="shared" si="561"/>
        <v>0</v>
      </c>
      <c r="DU396" s="14">
        <f t="shared" si="562"/>
        <v>0</v>
      </c>
      <c r="DV396" s="14">
        <f t="shared" si="563"/>
        <v>0</v>
      </c>
      <c r="DX396" s="56">
        <f t="shared" si="564"/>
        <v>0</v>
      </c>
      <c r="DY396" s="14">
        <f>Szilv($DN$2,Eredmény!$H$3,DO396)</f>
        <v>0</v>
      </c>
      <c r="DZ396" s="14">
        <f t="shared" si="565"/>
        <v>0</v>
      </c>
      <c r="EA396" s="14">
        <f t="shared" si="566"/>
        <v>0</v>
      </c>
    </row>
    <row r="397" spans="2:131">
      <c r="B397" s="14">
        <f>IF($A$2=Alapadat!$P397,Alapadat!$Q397,0)</f>
        <v>0</v>
      </c>
      <c r="C397" s="14">
        <f>IF($A$2=Alapadat!$P397,Alapadat!$R397,0)</f>
        <v>0</v>
      </c>
      <c r="D397" s="14">
        <f t="shared" si="487"/>
        <v>0</v>
      </c>
      <c r="E397" s="14">
        <f t="shared" si="488"/>
        <v>0</v>
      </c>
      <c r="F397" s="14">
        <f t="shared" si="489"/>
        <v>0</v>
      </c>
      <c r="G397" s="14">
        <f t="shared" si="490"/>
        <v>0</v>
      </c>
      <c r="H397" s="14">
        <f t="shared" si="491"/>
        <v>0</v>
      </c>
      <c r="I397" s="14">
        <f t="shared" si="492"/>
        <v>0</v>
      </c>
      <c r="L397" s="56">
        <f t="shared" si="493"/>
        <v>0</v>
      </c>
      <c r="M397" s="14">
        <f>Szilv($A$2,Eredmény!$H$3,B397)</f>
        <v>0</v>
      </c>
      <c r="N397" s="14">
        <f t="shared" si="494"/>
        <v>0</v>
      </c>
      <c r="O397" s="14">
        <f t="shared" si="495"/>
        <v>0</v>
      </c>
      <c r="Q397" s="14">
        <f>IF($P$2=Alapadat!$P397,Alapadat!$Q397,0)</f>
        <v>0</v>
      </c>
      <c r="R397" s="14">
        <f>IF($P$2=Alapadat!$P397,Alapadat!$R397,0)</f>
        <v>0</v>
      </c>
      <c r="S397" s="14">
        <f t="shared" si="496"/>
        <v>0</v>
      </c>
      <c r="T397" s="14">
        <f t="shared" si="497"/>
        <v>0</v>
      </c>
      <c r="U397" s="14">
        <f t="shared" si="498"/>
        <v>0</v>
      </c>
      <c r="V397" s="14">
        <f t="shared" si="499"/>
        <v>0</v>
      </c>
      <c r="W397" s="14">
        <f t="shared" si="500"/>
        <v>0</v>
      </c>
      <c r="X397" s="14">
        <f t="shared" si="501"/>
        <v>0</v>
      </c>
      <c r="Z397" s="56">
        <f t="shared" si="567"/>
        <v>0</v>
      </c>
      <c r="AA397" s="14">
        <f>Szilv($P$2,Eredmény!$H$3,Q397)</f>
        <v>0</v>
      </c>
      <c r="AB397" s="14">
        <f t="shared" si="502"/>
        <v>0</v>
      </c>
      <c r="AC397" s="14">
        <f t="shared" si="503"/>
        <v>0</v>
      </c>
      <c r="AE397" s="14">
        <f>IF($AD$2=Alapadat!$P397,Alapadat!$Q397,0)</f>
        <v>0</v>
      </c>
      <c r="AF397" s="14">
        <f>IF($AD$2=Alapadat!$P397,Alapadat!$R397,0)</f>
        <v>0</v>
      </c>
      <c r="AG397" s="14">
        <f t="shared" si="504"/>
        <v>0</v>
      </c>
      <c r="AH397" s="14">
        <f t="shared" si="505"/>
        <v>0</v>
      </c>
      <c r="AI397" s="14">
        <f t="shared" si="506"/>
        <v>0</v>
      </c>
      <c r="AJ397" s="14">
        <f t="shared" si="507"/>
        <v>0</v>
      </c>
      <c r="AK397" s="14">
        <f t="shared" si="508"/>
        <v>0</v>
      </c>
      <c r="AL397" s="14">
        <f t="shared" si="509"/>
        <v>0</v>
      </c>
      <c r="AN397" s="56">
        <f t="shared" si="510"/>
        <v>0</v>
      </c>
      <c r="AO397" s="14">
        <f>Szilv($AD$2,Eredmény!$H$3,AE397)</f>
        <v>0</v>
      </c>
      <c r="AP397" s="14">
        <f t="shared" si="511"/>
        <v>0</v>
      </c>
      <c r="AQ397" s="14">
        <f t="shared" si="512"/>
        <v>0</v>
      </c>
      <c r="AS397" s="14">
        <f>IF($AR$2=Alapadat!$P397,Alapadat!$Q397,0)</f>
        <v>0</v>
      </c>
      <c r="AT397" s="14">
        <f>IF($AR$2=Alapadat!$P397,Alapadat!$R397,0)</f>
        <v>0</v>
      </c>
      <c r="AU397" s="14">
        <f t="shared" si="513"/>
        <v>0</v>
      </c>
      <c r="AV397" s="14">
        <f t="shared" si="514"/>
        <v>0</v>
      </c>
      <c r="AW397" s="14">
        <f t="shared" si="515"/>
        <v>0</v>
      </c>
      <c r="AX397" s="14">
        <f t="shared" si="516"/>
        <v>0</v>
      </c>
      <c r="AY397" s="14">
        <f t="shared" si="517"/>
        <v>0</v>
      </c>
      <c r="AZ397" s="14">
        <f t="shared" si="518"/>
        <v>0</v>
      </c>
      <c r="BB397" s="56">
        <f t="shared" si="519"/>
        <v>0</v>
      </c>
      <c r="BC397" s="14">
        <f>Szilv($AR$2,Eredmény!$H$3,AS397)</f>
        <v>0</v>
      </c>
      <c r="BD397" s="14">
        <f t="shared" si="520"/>
        <v>0</v>
      </c>
      <c r="BE397" s="14">
        <f t="shared" si="521"/>
        <v>0</v>
      </c>
      <c r="BG397" s="14">
        <f>IF($BF$2=Alapadat!$P397,Alapadat!$Q397,0)</f>
        <v>0</v>
      </c>
      <c r="BH397" s="14">
        <f>IF($BF$2=Alapadat!$P397,Alapadat!$R397,0)</f>
        <v>0</v>
      </c>
      <c r="BI397" s="14">
        <f t="shared" si="522"/>
        <v>0</v>
      </c>
      <c r="BJ397" s="14">
        <f t="shared" si="523"/>
        <v>0</v>
      </c>
      <c r="BK397" s="14">
        <f t="shared" si="524"/>
        <v>0</v>
      </c>
      <c r="BL397" s="14">
        <f t="shared" si="525"/>
        <v>0</v>
      </c>
      <c r="BM397" s="14">
        <f t="shared" si="526"/>
        <v>0</v>
      </c>
      <c r="BN397" s="14">
        <f t="shared" si="527"/>
        <v>0</v>
      </c>
      <c r="BP397" s="56">
        <f t="shared" si="528"/>
        <v>0</v>
      </c>
      <c r="BQ397" s="14">
        <f>Szilv($BF$2,Eredmény!$H$3,BG397)</f>
        <v>0</v>
      </c>
      <c r="BR397" s="14">
        <f t="shared" si="529"/>
        <v>0</v>
      </c>
      <c r="BS397" s="14">
        <f t="shared" si="530"/>
        <v>0</v>
      </c>
      <c r="BV397" s="14">
        <f>IF($BU$2=Alapadat!$P397,Alapadat!$Q397,0)</f>
        <v>0</v>
      </c>
      <c r="BW397" s="14">
        <f>IF($BU$2=Alapadat!$P397,Alapadat!$R397,0)</f>
        <v>0</v>
      </c>
      <c r="BX397" s="14">
        <f t="shared" si="531"/>
        <v>0</v>
      </c>
      <c r="BY397" s="14">
        <f t="shared" si="532"/>
        <v>0</v>
      </c>
      <c r="BZ397" s="14">
        <f t="shared" si="533"/>
        <v>0</v>
      </c>
      <c r="CA397" s="14">
        <f t="shared" si="534"/>
        <v>0</v>
      </c>
      <c r="CB397" s="14">
        <f t="shared" si="535"/>
        <v>0</v>
      </c>
      <c r="CC397" s="14">
        <f t="shared" si="536"/>
        <v>0</v>
      </c>
      <c r="CE397" s="56">
        <f t="shared" si="537"/>
        <v>0</v>
      </c>
      <c r="CF397" s="14">
        <f>Szilv($BU$2,Eredmény!$H$3,BV397)</f>
        <v>0</v>
      </c>
      <c r="CG397" s="14">
        <f t="shared" si="538"/>
        <v>0</v>
      </c>
      <c r="CH397" s="14">
        <f t="shared" si="539"/>
        <v>0</v>
      </c>
      <c r="CK397" s="14">
        <f>IF($CJ$2=Alapadat!$P397,Alapadat!$Q397,0)</f>
        <v>0</v>
      </c>
      <c r="CL397" s="14">
        <f>IF($CJ$2=Alapadat!$P397,Alapadat!$R397,0)</f>
        <v>0</v>
      </c>
      <c r="CM397" s="14">
        <f t="shared" si="540"/>
        <v>0</v>
      </c>
      <c r="CN397" s="14">
        <f t="shared" si="541"/>
        <v>0</v>
      </c>
      <c r="CO397" s="14">
        <f t="shared" si="542"/>
        <v>0</v>
      </c>
      <c r="CP397" s="14">
        <f t="shared" si="543"/>
        <v>0</v>
      </c>
      <c r="CQ397" s="14">
        <f t="shared" si="544"/>
        <v>0</v>
      </c>
      <c r="CR397" s="14">
        <f t="shared" si="545"/>
        <v>0</v>
      </c>
      <c r="CT397" s="56">
        <f t="shared" si="546"/>
        <v>0</v>
      </c>
      <c r="CU397" s="14">
        <f>Szilv($CJ$2,Eredmény!$H$3,CK397)</f>
        <v>0</v>
      </c>
      <c r="CV397" s="14">
        <f t="shared" si="547"/>
        <v>0</v>
      </c>
      <c r="CW397" s="14">
        <f t="shared" si="548"/>
        <v>0</v>
      </c>
      <c r="CZ397" s="14">
        <f>IF($CY$2=Alapadat!$P397,Alapadat!$Q397,0)</f>
        <v>0</v>
      </c>
      <c r="DA397" s="14">
        <f>IF($CY$2=Alapadat!$P397,Alapadat!$R397,0)</f>
        <v>0</v>
      </c>
      <c r="DB397" s="14">
        <f t="shared" si="549"/>
        <v>0</v>
      </c>
      <c r="DC397" s="14">
        <f t="shared" si="550"/>
        <v>0</v>
      </c>
      <c r="DD397" s="14">
        <f t="shared" si="551"/>
        <v>0</v>
      </c>
      <c r="DE397" s="14">
        <f t="shared" si="552"/>
        <v>0</v>
      </c>
      <c r="DF397" s="14">
        <f t="shared" si="553"/>
        <v>0</v>
      </c>
      <c r="DG397" s="14">
        <f t="shared" si="554"/>
        <v>0</v>
      </c>
      <c r="DI397" s="56">
        <f t="shared" si="555"/>
        <v>0</v>
      </c>
      <c r="DJ397" s="14">
        <f>Szilv($CY$2,Eredmény!$H$3,CZ397)</f>
        <v>0</v>
      </c>
      <c r="DK397" s="14">
        <f t="shared" si="556"/>
        <v>0</v>
      </c>
      <c r="DL397" s="14">
        <f t="shared" si="557"/>
        <v>0</v>
      </c>
      <c r="DO397" s="14">
        <f>IF($DN$2=Alapadat!$P397,Alapadat!$Q397,0)</f>
        <v>0</v>
      </c>
      <c r="DP397" s="14">
        <f>IF($DN$2=Alapadat!$P397,Alapadat!$R397,0)</f>
        <v>0</v>
      </c>
      <c r="DQ397" s="14">
        <f t="shared" si="558"/>
        <v>0</v>
      </c>
      <c r="DR397" s="14">
        <f t="shared" si="559"/>
        <v>0</v>
      </c>
      <c r="DS397" s="14">
        <f t="shared" si="560"/>
        <v>0</v>
      </c>
      <c r="DT397" s="14">
        <f t="shared" si="561"/>
        <v>0</v>
      </c>
      <c r="DU397" s="14">
        <f t="shared" si="562"/>
        <v>0</v>
      </c>
      <c r="DV397" s="14">
        <f t="shared" si="563"/>
        <v>0</v>
      </c>
      <c r="DX397" s="56">
        <f t="shared" si="564"/>
        <v>0</v>
      </c>
      <c r="DY397" s="14">
        <f>Szilv($DN$2,Eredmény!$H$3,DO397)</f>
        <v>0</v>
      </c>
      <c r="DZ397" s="14">
        <f t="shared" si="565"/>
        <v>0</v>
      </c>
      <c r="EA397" s="14">
        <f t="shared" si="566"/>
        <v>0</v>
      </c>
    </row>
    <row r="398" spans="2:131">
      <c r="B398" s="14">
        <f>IF($A$2=Alapadat!$P398,Alapadat!$Q398,0)</f>
        <v>0</v>
      </c>
      <c r="C398" s="14">
        <f>IF($A$2=Alapadat!$P398,Alapadat!$R398,0)</f>
        <v>0</v>
      </c>
      <c r="D398" s="14">
        <f t="shared" si="487"/>
        <v>0</v>
      </c>
      <c r="E398" s="14">
        <f t="shared" si="488"/>
        <v>0</v>
      </c>
      <c r="F398" s="14">
        <f t="shared" si="489"/>
        <v>0</v>
      </c>
      <c r="G398" s="14">
        <f t="shared" si="490"/>
        <v>0</v>
      </c>
      <c r="H398" s="14">
        <f t="shared" si="491"/>
        <v>0</v>
      </c>
      <c r="I398" s="14">
        <f t="shared" si="492"/>
        <v>0</v>
      </c>
      <c r="L398" s="56">
        <f t="shared" si="493"/>
        <v>0</v>
      </c>
      <c r="M398" s="14">
        <f>Szilv($A$2,Eredmény!$H$3,B398)</f>
        <v>0</v>
      </c>
      <c r="N398" s="14">
        <f t="shared" si="494"/>
        <v>0</v>
      </c>
      <c r="O398" s="14">
        <f t="shared" si="495"/>
        <v>0</v>
      </c>
      <c r="Q398" s="14">
        <f>IF($P$2=Alapadat!$P398,Alapadat!$Q398,0)</f>
        <v>0</v>
      </c>
      <c r="R398" s="14">
        <f>IF($P$2=Alapadat!$P398,Alapadat!$R398,0)</f>
        <v>0</v>
      </c>
      <c r="S398" s="14">
        <f t="shared" si="496"/>
        <v>0</v>
      </c>
      <c r="T398" s="14">
        <f t="shared" si="497"/>
        <v>0</v>
      </c>
      <c r="U398" s="14">
        <f t="shared" si="498"/>
        <v>0</v>
      </c>
      <c r="V398" s="14">
        <f t="shared" si="499"/>
        <v>0</v>
      </c>
      <c r="W398" s="14">
        <f t="shared" si="500"/>
        <v>0</v>
      </c>
      <c r="X398" s="14">
        <f t="shared" si="501"/>
        <v>0</v>
      </c>
      <c r="Z398" s="56">
        <f t="shared" si="567"/>
        <v>0</v>
      </c>
      <c r="AA398" s="14">
        <f>Szilv($P$2,Eredmény!$H$3,Q398)</f>
        <v>0</v>
      </c>
      <c r="AB398" s="14">
        <f t="shared" si="502"/>
        <v>0</v>
      </c>
      <c r="AC398" s="14">
        <f t="shared" si="503"/>
        <v>0</v>
      </c>
      <c r="AE398" s="14">
        <f>IF($AD$2=Alapadat!$P398,Alapadat!$Q398,0)</f>
        <v>0</v>
      </c>
      <c r="AF398" s="14">
        <f>IF($AD$2=Alapadat!$P398,Alapadat!$R398,0)</f>
        <v>0</v>
      </c>
      <c r="AG398" s="14">
        <f t="shared" si="504"/>
        <v>0</v>
      </c>
      <c r="AH398" s="14">
        <f t="shared" si="505"/>
        <v>0</v>
      </c>
      <c r="AI398" s="14">
        <f t="shared" si="506"/>
        <v>0</v>
      </c>
      <c r="AJ398" s="14">
        <f t="shared" si="507"/>
        <v>0</v>
      </c>
      <c r="AK398" s="14">
        <f t="shared" si="508"/>
        <v>0</v>
      </c>
      <c r="AL398" s="14">
        <f t="shared" si="509"/>
        <v>0</v>
      </c>
      <c r="AN398" s="56">
        <f t="shared" si="510"/>
        <v>0</v>
      </c>
      <c r="AO398" s="14">
        <f>Szilv($AD$2,Eredmény!$H$3,AE398)</f>
        <v>0</v>
      </c>
      <c r="AP398" s="14">
        <f t="shared" si="511"/>
        <v>0</v>
      </c>
      <c r="AQ398" s="14">
        <f t="shared" si="512"/>
        <v>0</v>
      </c>
      <c r="AS398" s="14">
        <f>IF($AR$2=Alapadat!$P398,Alapadat!$Q398,0)</f>
        <v>0</v>
      </c>
      <c r="AT398" s="14">
        <f>IF($AR$2=Alapadat!$P398,Alapadat!$R398,0)</f>
        <v>0</v>
      </c>
      <c r="AU398" s="14">
        <f t="shared" si="513"/>
        <v>0</v>
      </c>
      <c r="AV398" s="14">
        <f t="shared" si="514"/>
        <v>0</v>
      </c>
      <c r="AW398" s="14">
        <f t="shared" si="515"/>
        <v>0</v>
      </c>
      <c r="AX398" s="14">
        <f t="shared" si="516"/>
        <v>0</v>
      </c>
      <c r="AY398" s="14">
        <f t="shared" si="517"/>
        <v>0</v>
      </c>
      <c r="AZ398" s="14">
        <f t="shared" si="518"/>
        <v>0</v>
      </c>
      <c r="BB398" s="56">
        <f t="shared" si="519"/>
        <v>0</v>
      </c>
      <c r="BC398" s="14">
        <f>Szilv($AR$2,Eredmény!$H$3,AS398)</f>
        <v>0</v>
      </c>
      <c r="BD398" s="14">
        <f t="shared" si="520"/>
        <v>0</v>
      </c>
      <c r="BE398" s="14">
        <f t="shared" si="521"/>
        <v>0</v>
      </c>
      <c r="BG398" s="14">
        <f>IF($BF$2=Alapadat!$P398,Alapadat!$Q398,0)</f>
        <v>0</v>
      </c>
      <c r="BH398" s="14">
        <f>IF($BF$2=Alapadat!$P398,Alapadat!$R398,0)</f>
        <v>0</v>
      </c>
      <c r="BI398" s="14">
        <f t="shared" si="522"/>
        <v>0</v>
      </c>
      <c r="BJ398" s="14">
        <f t="shared" si="523"/>
        <v>0</v>
      </c>
      <c r="BK398" s="14">
        <f t="shared" si="524"/>
        <v>0</v>
      </c>
      <c r="BL398" s="14">
        <f t="shared" si="525"/>
        <v>0</v>
      </c>
      <c r="BM398" s="14">
        <f t="shared" si="526"/>
        <v>0</v>
      </c>
      <c r="BN398" s="14">
        <f t="shared" si="527"/>
        <v>0</v>
      </c>
      <c r="BP398" s="56">
        <f t="shared" si="528"/>
        <v>0</v>
      </c>
      <c r="BQ398" s="14">
        <f>Szilv($BF$2,Eredmény!$H$3,BG398)</f>
        <v>0</v>
      </c>
      <c r="BR398" s="14">
        <f t="shared" si="529"/>
        <v>0</v>
      </c>
      <c r="BS398" s="14">
        <f t="shared" si="530"/>
        <v>0</v>
      </c>
      <c r="BV398" s="14">
        <f>IF($BU$2=Alapadat!$P398,Alapadat!$Q398,0)</f>
        <v>0</v>
      </c>
      <c r="BW398" s="14">
        <f>IF($BU$2=Alapadat!$P398,Alapadat!$R398,0)</f>
        <v>0</v>
      </c>
      <c r="BX398" s="14">
        <f t="shared" si="531"/>
        <v>0</v>
      </c>
      <c r="BY398" s="14">
        <f t="shared" si="532"/>
        <v>0</v>
      </c>
      <c r="BZ398" s="14">
        <f t="shared" si="533"/>
        <v>0</v>
      </c>
      <c r="CA398" s="14">
        <f t="shared" si="534"/>
        <v>0</v>
      </c>
      <c r="CB398" s="14">
        <f t="shared" si="535"/>
        <v>0</v>
      </c>
      <c r="CC398" s="14">
        <f t="shared" si="536"/>
        <v>0</v>
      </c>
      <c r="CE398" s="56">
        <f t="shared" si="537"/>
        <v>0</v>
      </c>
      <c r="CF398" s="14">
        <f>Szilv($BU$2,Eredmény!$H$3,BV398)</f>
        <v>0</v>
      </c>
      <c r="CG398" s="14">
        <f t="shared" si="538"/>
        <v>0</v>
      </c>
      <c r="CH398" s="14">
        <f t="shared" si="539"/>
        <v>0</v>
      </c>
      <c r="CK398" s="14">
        <f>IF($CJ$2=Alapadat!$P398,Alapadat!$Q398,0)</f>
        <v>0</v>
      </c>
      <c r="CL398" s="14">
        <f>IF($CJ$2=Alapadat!$P398,Alapadat!$R398,0)</f>
        <v>0</v>
      </c>
      <c r="CM398" s="14">
        <f t="shared" si="540"/>
        <v>0</v>
      </c>
      <c r="CN398" s="14">
        <f t="shared" si="541"/>
        <v>0</v>
      </c>
      <c r="CO398" s="14">
        <f t="shared" si="542"/>
        <v>0</v>
      </c>
      <c r="CP398" s="14">
        <f t="shared" si="543"/>
        <v>0</v>
      </c>
      <c r="CQ398" s="14">
        <f t="shared" si="544"/>
        <v>0</v>
      </c>
      <c r="CR398" s="14">
        <f t="shared" si="545"/>
        <v>0</v>
      </c>
      <c r="CT398" s="56">
        <f t="shared" si="546"/>
        <v>0</v>
      </c>
      <c r="CU398" s="14">
        <f>Szilv($CJ$2,Eredmény!$H$3,CK398)</f>
        <v>0</v>
      </c>
      <c r="CV398" s="14">
        <f t="shared" si="547"/>
        <v>0</v>
      </c>
      <c r="CW398" s="14">
        <f t="shared" si="548"/>
        <v>0</v>
      </c>
      <c r="CZ398" s="14">
        <f>IF($CY$2=Alapadat!$P398,Alapadat!$Q398,0)</f>
        <v>0</v>
      </c>
      <c r="DA398" s="14">
        <f>IF($CY$2=Alapadat!$P398,Alapadat!$R398,0)</f>
        <v>0</v>
      </c>
      <c r="DB398" s="14">
        <f t="shared" si="549"/>
        <v>0</v>
      </c>
      <c r="DC398" s="14">
        <f t="shared" si="550"/>
        <v>0</v>
      </c>
      <c r="DD398" s="14">
        <f t="shared" si="551"/>
        <v>0</v>
      </c>
      <c r="DE398" s="14">
        <f t="shared" si="552"/>
        <v>0</v>
      </c>
      <c r="DF398" s="14">
        <f t="shared" si="553"/>
        <v>0</v>
      </c>
      <c r="DG398" s="14">
        <f t="shared" si="554"/>
        <v>0</v>
      </c>
      <c r="DI398" s="56">
        <f t="shared" si="555"/>
        <v>0</v>
      </c>
      <c r="DJ398" s="14">
        <f>Szilv($CY$2,Eredmény!$H$3,CZ398)</f>
        <v>0</v>
      </c>
      <c r="DK398" s="14">
        <f t="shared" si="556"/>
        <v>0</v>
      </c>
      <c r="DL398" s="14">
        <f t="shared" si="557"/>
        <v>0</v>
      </c>
      <c r="DO398" s="14">
        <f>IF($DN$2=Alapadat!$P398,Alapadat!$Q398,0)</f>
        <v>0</v>
      </c>
      <c r="DP398" s="14">
        <f>IF($DN$2=Alapadat!$P398,Alapadat!$R398,0)</f>
        <v>0</v>
      </c>
      <c r="DQ398" s="14">
        <f t="shared" si="558"/>
        <v>0</v>
      </c>
      <c r="DR398" s="14">
        <f t="shared" si="559"/>
        <v>0</v>
      </c>
      <c r="DS398" s="14">
        <f t="shared" si="560"/>
        <v>0</v>
      </c>
      <c r="DT398" s="14">
        <f t="shared" si="561"/>
        <v>0</v>
      </c>
      <c r="DU398" s="14">
        <f t="shared" si="562"/>
        <v>0</v>
      </c>
      <c r="DV398" s="14">
        <f t="shared" si="563"/>
        <v>0</v>
      </c>
      <c r="DX398" s="56">
        <f t="shared" si="564"/>
        <v>0</v>
      </c>
      <c r="DY398" s="14">
        <f>Szilv($DN$2,Eredmény!$H$3,DO398)</f>
        <v>0</v>
      </c>
      <c r="DZ398" s="14">
        <f t="shared" si="565"/>
        <v>0</v>
      </c>
      <c r="EA398" s="14">
        <f t="shared" si="566"/>
        <v>0</v>
      </c>
    </row>
    <row r="399" spans="2:131">
      <c r="B399" s="14">
        <f>IF($A$2=Alapadat!$P399,Alapadat!$Q399,0)</f>
        <v>0</v>
      </c>
      <c r="C399" s="14">
        <f>IF($A$2=Alapadat!$P399,Alapadat!$R399,0)</f>
        <v>0</v>
      </c>
      <c r="D399" s="14">
        <f t="shared" si="487"/>
        <v>0</v>
      </c>
      <c r="E399" s="14">
        <f t="shared" si="488"/>
        <v>0</v>
      </c>
      <c r="F399" s="14">
        <f t="shared" si="489"/>
        <v>0</v>
      </c>
      <c r="G399" s="14">
        <f t="shared" si="490"/>
        <v>0</v>
      </c>
      <c r="H399" s="14">
        <f t="shared" si="491"/>
        <v>0</v>
      </c>
      <c r="I399" s="14">
        <f t="shared" si="492"/>
        <v>0</v>
      </c>
      <c r="L399" s="56">
        <f t="shared" si="493"/>
        <v>0</v>
      </c>
      <c r="M399" s="14">
        <f>Szilv($A$2,Eredmény!$H$3,B399)</f>
        <v>0</v>
      </c>
      <c r="N399" s="14">
        <f t="shared" si="494"/>
        <v>0</v>
      </c>
      <c r="O399" s="14">
        <f t="shared" si="495"/>
        <v>0</v>
      </c>
      <c r="Q399" s="14">
        <f>IF($P$2=Alapadat!$P399,Alapadat!$Q399,0)</f>
        <v>0</v>
      </c>
      <c r="R399" s="14">
        <f>IF($P$2=Alapadat!$P399,Alapadat!$R399,0)</f>
        <v>0</v>
      </c>
      <c r="S399" s="14">
        <f t="shared" si="496"/>
        <v>0</v>
      </c>
      <c r="T399" s="14">
        <f t="shared" si="497"/>
        <v>0</v>
      </c>
      <c r="U399" s="14">
        <f t="shared" si="498"/>
        <v>0</v>
      </c>
      <c r="V399" s="14">
        <f t="shared" si="499"/>
        <v>0</v>
      </c>
      <c r="W399" s="14">
        <f t="shared" si="500"/>
        <v>0</v>
      </c>
      <c r="X399" s="14">
        <f t="shared" si="501"/>
        <v>0</v>
      </c>
      <c r="Z399" s="56">
        <f t="shared" si="567"/>
        <v>0</v>
      </c>
      <c r="AA399" s="14">
        <f>Szilv($P$2,Eredmény!$H$3,Q399)</f>
        <v>0</v>
      </c>
      <c r="AB399" s="14">
        <f t="shared" si="502"/>
        <v>0</v>
      </c>
      <c r="AC399" s="14">
        <f t="shared" si="503"/>
        <v>0</v>
      </c>
      <c r="AE399" s="14">
        <f>IF($AD$2=Alapadat!$P399,Alapadat!$Q399,0)</f>
        <v>0</v>
      </c>
      <c r="AF399" s="14">
        <f>IF($AD$2=Alapadat!$P399,Alapadat!$R399,0)</f>
        <v>0</v>
      </c>
      <c r="AG399" s="14">
        <f t="shared" si="504"/>
        <v>0</v>
      </c>
      <c r="AH399" s="14">
        <f t="shared" si="505"/>
        <v>0</v>
      </c>
      <c r="AI399" s="14">
        <f t="shared" si="506"/>
        <v>0</v>
      </c>
      <c r="AJ399" s="14">
        <f t="shared" si="507"/>
        <v>0</v>
      </c>
      <c r="AK399" s="14">
        <f t="shared" si="508"/>
        <v>0</v>
      </c>
      <c r="AL399" s="14">
        <f t="shared" si="509"/>
        <v>0</v>
      </c>
      <c r="AN399" s="56">
        <f t="shared" si="510"/>
        <v>0</v>
      </c>
      <c r="AO399" s="14">
        <f>Szilv($AD$2,Eredmény!$H$3,AE399)</f>
        <v>0</v>
      </c>
      <c r="AP399" s="14">
        <f t="shared" si="511"/>
        <v>0</v>
      </c>
      <c r="AQ399" s="14">
        <f t="shared" si="512"/>
        <v>0</v>
      </c>
      <c r="AS399" s="14">
        <f>IF($AR$2=Alapadat!$P399,Alapadat!$Q399,0)</f>
        <v>0</v>
      </c>
      <c r="AT399" s="14">
        <f>IF($AR$2=Alapadat!$P399,Alapadat!$R399,0)</f>
        <v>0</v>
      </c>
      <c r="AU399" s="14">
        <f t="shared" si="513"/>
        <v>0</v>
      </c>
      <c r="AV399" s="14">
        <f t="shared" si="514"/>
        <v>0</v>
      </c>
      <c r="AW399" s="14">
        <f t="shared" si="515"/>
        <v>0</v>
      </c>
      <c r="AX399" s="14">
        <f t="shared" si="516"/>
        <v>0</v>
      </c>
      <c r="AY399" s="14">
        <f t="shared" si="517"/>
        <v>0</v>
      </c>
      <c r="AZ399" s="14">
        <f t="shared" si="518"/>
        <v>0</v>
      </c>
      <c r="BB399" s="56">
        <f t="shared" si="519"/>
        <v>0</v>
      </c>
      <c r="BC399" s="14">
        <f>Szilv($AR$2,Eredmény!$H$3,AS399)</f>
        <v>0</v>
      </c>
      <c r="BD399" s="14">
        <f t="shared" si="520"/>
        <v>0</v>
      </c>
      <c r="BE399" s="14">
        <f t="shared" si="521"/>
        <v>0</v>
      </c>
      <c r="BG399" s="14">
        <f>IF($BF$2=Alapadat!$P399,Alapadat!$Q399,0)</f>
        <v>0</v>
      </c>
      <c r="BH399" s="14">
        <f>IF($BF$2=Alapadat!$P399,Alapadat!$R399,0)</f>
        <v>0</v>
      </c>
      <c r="BI399" s="14">
        <f t="shared" si="522"/>
        <v>0</v>
      </c>
      <c r="BJ399" s="14">
        <f t="shared" si="523"/>
        <v>0</v>
      </c>
      <c r="BK399" s="14">
        <f t="shared" si="524"/>
        <v>0</v>
      </c>
      <c r="BL399" s="14">
        <f t="shared" si="525"/>
        <v>0</v>
      </c>
      <c r="BM399" s="14">
        <f t="shared" si="526"/>
        <v>0</v>
      </c>
      <c r="BN399" s="14">
        <f t="shared" si="527"/>
        <v>0</v>
      </c>
      <c r="BP399" s="56">
        <f t="shared" si="528"/>
        <v>0</v>
      </c>
      <c r="BQ399" s="14">
        <f>Szilv($BF$2,Eredmény!$H$3,BG399)</f>
        <v>0</v>
      </c>
      <c r="BR399" s="14">
        <f t="shared" si="529"/>
        <v>0</v>
      </c>
      <c r="BS399" s="14">
        <f t="shared" si="530"/>
        <v>0</v>
      </c>
      <c r="BV399" s="14">
        <f>IF($BU$2=Alapadat!$P399,Alapadat!$Q399,0)</f>
        <v>0</v>
      </c>
      <c r="BW399" s="14">
        <f>IF($BU$2=Alapadat!$P399,Alapadat!$R399,0)</f>
        <v>0</v>
      </c>
      <c r="BX399" s="14">
        <f t="shared" si="531"/>
        <v>0</v>
      </c>
      <c r="BY399" s="14">
        <f t="shared" si="532"/>
        <v>0</v>
      </c>
      <c r="BZ399" s="14">
        <f t="shared" si="533"/>
        <v>0</v>
      </c>
      <c r="CA399" s="14">
        <f t="shared" si="534"/>
        <v>0</v>
      </c>
      <c r="CB399" s="14">
        <f t="shared" si="535"/>
        <v>0</v>
      </c>
      <c r="CC399" s="14">
        <f t="shared" si="536"/>
        <v>0</v>
      </c>
      <c r="CE399" s="56">
        <f t="shared" si="537"/>
        <v>0</v>
      </c>
      <c r="CF399" s="14">
        <f>Szilv($BU$2,Eredmény!$H$3,BV399)</f>
        <v>0</v>
      </c>
      <c r="CG399" s="14">
        <f t="shared" si="538"/>
        <v>0</v>
      </c>
      <c r="CH399" s="14">
        <f t="shared" si="539"/>
        <v>0</v>
      </c>
      <c r="CK399" s="14">
        <f>IF($CJ$2=Alapadat!$P399,Alapadat!$Q399,0)</f>
        <v>0</v>
      </c>
      <c r="CL399" s="14">
        <f>IF($CJ$2=Alapadat!$P399,Alapadat!$R399,0)</f>
        <v>0</v>
      </c>
      <c r="CM399" s="14">
        <f t="shared" si="540"/>
        <v>0</v>
      </c>
      <c r="CN399" s="14">
        <f t="shared" si="541"/>
        <v>0</v>
      </c>
      <c r="CO399" s="14">
        <f t="shared" si="542"/>
        <v>0</v>
      </c>
      <c r="CP399" s="14">
        <f t="shared" si="543"/>
        <v>0</v>
      </c>
      <c r="CQ399" s="14">
        <f t="shared" si="544"/>
        <v>0</v>
      </c>
      <c r="CR399" s="14">
        <f t="shared" si="545"/>
        <v>0</v>
      </c>
      <c r="CT399" s="56">
        <f t="shared" si="546"/>
        <v>0</v>
      </c>
      <c r="CU399" s="14">
        <f>Szilv($CJ$2,Eredmény!$H$3,CK399)</f>
        <v>0</v>
      </c>
      <c r="CV399" s="14">
        <f t="shared" si="547"/>
        <v>0</v>
      </c>
      <c r="CW399" s="14">
        <f t="shared" si="548"/>
        <v>0</v>
      </c>
      <c r="CZ399" s="14">
        <f>IF($CY$2=Alapadat!$P399,Alapadat!$Q399,0)</f>
        <v>0</v>
      </c>
      <c r="DA399" s="14">
        <f>IF($CY$2=Alapadat!$P399,Alapadat!$R399,0)</f>
        <v>0</v>
      </c>
      <c r="DB399" s="14">
        <f t="shared" si="549"/>
        <v>0</v>
      </c>
      <c r="DC399" s="14">
        <f t="shared" si="550"/>
        <v>0</v>
      </c>
      <c r="DD399" s="14">
        <f t="shared" si="551"/>
        <v>0</v>
      </c>
      <c r="DE399" s="14">
        <f t="shared" si="552"/>
        <v>0</v>
      </c>
      <c r="DF399" s="14">
        <f t="shared" si="553"/>
        <v>0</v>
      </c>
      <c r="DG399" s="14">
        <f t="shared" si="554"/>
        <v>0</v>
      </c>
      <c r="DI399" s="56">
        <f t="shared" si="555"/>
        <v>0</v>
      </c>
      <c r="DJ399" s="14">
        <f>Szilv($CY$2,Eredmény!$H$3,CZ399)</f>
        <v>0</v>
      </c>
      <c r="DK399" s="14">
        <f t="shared" si="556"/>
        <v>0</v>
      </c>
      <c r="DL399" s="14">
        <f t="shared" si="557"/>
        <v>0</v>
      </c>
      <c r="DO399" s="14">
        <f>IF($DN$2=Alapadat!$P399,Alapadat!$Q399,0)</f>
        <v>0</v>
      </c>
      <c r="DP399" s="14">
        <f>IF($DN$2=Alapadat!$P399,Alapadat!$R399,0)</f>
        <v>0</v>
      </c>
      <c r="DQ399" s="14">
        <f t="shared" si="558"/>
        <v>0</v>
      </c>
      <c r="DR399" s="14">
        <f t="shared" si="559"/>
        <v>0</v>
      </c>
      <c r="DS399" s="14">
        <f t="shared" si="560"/>
        <v>0</v>
      </c>
      <c r="DT399" s="14">
        <f t="shared" si="561"/>
        <v>0</v>
      </c>
      <c r="DU399" s="14">
        <f t="shared" si="562"/>
        <v>0</v>
      </c>
      <c r="DV399" s="14">
        <f t="shared" si="563"/>
        <v>0</v>
      </c>
      <c r="DX399" s="56">
        <f t="shared" si="564"/>
        <v>0</v>
      </c>
      <c r="DY399" s="14">
        <f>Szilv($DN$2,Eredmény!$H$3,DO399)</f>
        <v>0</v>
      </c>
      <c r="DZ399" s="14">
        <f t="shared" si="565"/>
        <v>0</v>
      </c>
      <c r="EA399" s="14">
        <f t="shared" si="566"/>
        <v>0</v>
      </c>
    </row>
    <row r="400" spans="2:131">
      <c r="B400" s="14">
        <f>IF($A$2=Alapadat!$P400,Alapadat!$Q400,0)</f>
        <v>0</v>
      </c>
      <c r="C400" s="14">
        <f>IF($A$2=Alapadat!$P400,Alapadat!$R400,0)</f>
        <v>0</v>
      </c>
      <c r="D400" s="14">
        <f t="shared" si="487"/>
        <v>0</v>
      </c>
      <c r="E400" s="14">
        <f t="shared" si="488"/>
        <v>0</v>
      </c>
      <c r="F400" s="14">
        <f t="shared" si="489"/>
        <v>0</v>
      </c>
      <c r="G400" s="14">
        <f t="shared" si="490"/>
        <v>0</v>
      </c>
      <c r="H400" s="14">
        <f t="shared" si="491"/>
        <v>0</v>
      </c>
      <c r="I400" s="14">
        <f t="shared" si="492"/>
        <v>0</v>
      </c>
      <c r="L400" s="56">
        <f t="shared" si="493"/>
        <v>0</v>
      </c>
      <c r="M400" s="14">
        <f>Szilv($A$2,Eredmény!$H$3,B400)</f>
        <v>0</v>
      </c>
      <c r="N400" s="14">
        <f t="shared" si="494"/>
        <v>0</v>
      </c>
      <c r="O400" s="14">
        <f t="shared" si="495"/>
        <v>0</v>
      </c>
      <c r="Q400" s="14">
        <f>IF($P$2=Alapadat!$P400,Alapadat!$Q400,0)</f>
        <v>0</v>
      </c>
      <c r="R400" s="14">
        <f>IF($P$2=Alapadat!$P400,Alapadat!$R400,0)</f>
        <v>0</v>
      </c>
      <c r="S400" s="14">
        <f t="shared" si="496"/>
        <v>0</v>
      </c>
      <c r="T400" s="14">
        <f t="shared" si="497"/>
        <v>0</v>
      </c>
      <c r="U400" s="14">
        <f t="shared" si="498"/>
        <v>0</v>
      </c>
      <c r="V400" s="14">
        <f t="shared" si="499"/>
        <v>0</v>
      </c>
      <c r="W400" s="14">
        <f t="shared" si="500"/>
        <v>0</v>
      </c>
      <c r="X400" s="14">
        <f t="shared" si="501"/>
        <v>0</v>
      </c>
      <c r="Z400" s="56">
        <f t="shared" si="567"/>
        <v>0</v>
      </c>
      <c r="AA400" s="14">
        <f>Szilv($P$2,Eredmény!$H$3,Q400)</f>
        <v>0</v>
      </c>
      <c r="AB400" s="14">
        <f t="shared" si="502"/>
        <v>0</v>
      </c>
      <c r="AC400" s="14">
        <f t="shared" si="503"/>
        <v>0</v>
      </c>
      <c r="AE400" s="14">
        <f>IF($AD$2=Alapadat!$P400,Alapadat!$Q400,0)</f>
        <v>0</v>
      </c>
      <c r="AF400" s="14">
        <f>IF($AD$2=Alapadat!$P400,Alapadat!$R400,0)</f>
        <v>0</v>
      </c>
      <c r="AG400" s="14">
        <f t="shared" si="504"/>
        <v>0</v>
      </c>
      <c r="AH400" s="14">
        <f t="shared" si="505"/>
        <v>0</v>
      </c>
      <c r="AI400" s="14">
        <f t="shared" si="506"/>
        <v>0</v>
      </c>
      <c r="AJ400" s="14">
        <f t="shared" si="507"/>
        <v>0</v>
      </c>
      <c r="AK400" s="14">
        <f t="shared" si="508"/>
        <v>0</v>
      </c>
      <c r="AL400" s="14">
        <f t="shared" si="509"/>
        <v>0</v>
      </c>
      <c r="AN400" s="56">
        <f t="shared" si="510"/>
        <v>0</v>
      </c>
      <c r="AO400" s="14">
        <f>Szilv($AD$2,Eredmény!$H$3,AE400)</f>
        <v>0</v>
      </c>
      <c r="AP400" s="14">
        <f t="shared" si="511"/>
        <v>0</v>
      </c>
      <c r="AQ400" s="14">
        <f t="shared" si="512"/>
        <v>0</v>
      </c>
      <c r="AS400" s="14">
        <f>IF($AR$2=Alapadat!$P400,Alapadat!$Q400,0)</f>
        <v>0</v>
      </c>
      <c r="AT400" s="14">
        <f>IF($AR$2=Alapadat!$P400,Alapadat!$R400,0)</f>
        <v>0</v>
      </c>
      <c r="AU400" s="14">
        <f t="shared" si="513"/>
        <v>0</v>
      </c>
      <c r="AV400" s="14">
        <f t="shared" si="514"/>
        <v>0</v>
      </c>
      <c r="AW400" s="14">
        <f t="shared" si="515"/>
        <v>0</v>
      </c>
      <c r="AX400" s="14">
        <f t="shared" si="516"/>
        <v>0</v>
      </c>
      <c r="AY400" s="14">
        <f t="shared" si="517"/>
        <v>0</v>
      </c>
      <c r="AZ400" s="14">
        <f t="shared" si="518"/>
        <v>0</v>
      </c>
      <c r="BB400" s="56">
        <f t="shared" si="519"/>
        <v>0</v>
      </c>
      <c r="BC400" s="14">
        <f>Szilv($AR$2,Eredmény!$H$3,AS400)</f>
        <v>0</v>
      </c>
      <c r="BD400" s="14">
        <f t="shared" si="520"/>
        <v>0</v>
      </c>
      <c r="BE400" s="14">
        <f t="shared" si="521"/>
        <v>0</v>
      </c>
      <c r="BG400" s="14">
        <f>IF($BF$2=Alapadat!$P400,Alapadat!$Q400,0)</f>
        <v>0</v>
      </c>
      <c r="BH400" s="14">
        <f>IF($BF$2=Alapadat!$P400,Alapadat!$R400,0)</f>
        <v>0</v>
      </c>
      <c r="BI400" s="14">
        <f t="shared" si="522"/>
        <v>0</v>
      </c>
      <c r="BJ400" s="14">
        <f t="shared" si="523"/>
        <v>0</v>
      </c>
      <c r="BK400" s="14">
        <f t="shared" si="524"/>
        <v>0</v>
      </c>
      <c r="BL400" s="14">
        <f t="shared" si="525"/>
        <v>0</v>
      </c>
      <c r="BM400" s="14">
        <f t="shared" si="526"/>
        <v>0</v>
      </c>
      <c r="BN400" s="14">
        <f t="shared" si="527"/>
        <v>0</v>
      </c>
      <c r="BP400" s="56">
        <f t="shared" si="528"/>
        <v>0</v>
      </c>
      <c r="BQ400" s="14">
        <f>Szilv($BF$2,Eredmény!$H$3,BG400)</f>
        <v>0</v>
      </c>
      <c r="BR400" s="14">
        <f t="shared" si="529"/>
        <v>0</v>
      </c>
      <c r="BS400" s="14">
        <f t="shared" si="530"/>
        <v>0</v>
      </c>
      <c r="BV400" s="14">
        <f>IF($BU$2=Alapadat!$P400,Alapadat!$Q400,0)</f>
        <v>0</v>
      </c>
      <c r="BW400" s="14">
        <f>IF($BU$2=Alapadat!$P400,Alapadat!$R400,0)</f>
        <v>0</v>
      </c>
      <c r="BX400" s="14">
        <f t="shared" si="531"/>
        <v>0</v>
      </c>
      <c r="BY400" s="14">
        <f t="shared" si="532"/>
        <v>0</v>
      </c>
      <c r="BZ400" s="14">
        <f t="shared" si="533"/>
        <v>0</v>
      </c>
      <c r="CA400" s="14">
        <f t="shared" si="534"/>
        <v>0</v>
      </c>
      <c r="CB400" s="14">
        <f t="shared" si="535"/>
        <v>0</v>
      </c>
      <c r="CC400" s="14">
        <f t="shared" si="536"/>
        <v>0</v>
      </c>
      <c r="CE400" s="56">
        <f t="shared" si="537"/>
        <v>0</v>
      </c>
      <c r="CF400" s="14">
        <f>Szilv($BU$2,Eredmény!$H$3,BV400)</f>
        <v>0</v>
      </c>
      <c r="CG400" s="14">
        <f t="shared" si="538"/>
        <v>0</v>
      </c>
      <c r="CH400" s="14">
        <f t="shared" si="539"/>
        <v>0</v>
      </c>
      <c r="CK400" s="14">
        <f>IF($CJ$2=Alapadat!$P400,Alapadat!$Q400,0)</f>
        <v>0</v>
      </c>
      <c r="CL400" s="14">
        <f>IF($CJ$2=Alapadat!$P400,Alapadat!$R400,0)</f>
        <v>0</v>
      </c>
      <c r="CM400" s="14">
        <f t="shared" si="540"/>
        <v>0</v>
      </c>
      <c r="CN400" s="14">
        <f t="shared" si="541"/>
        <v>0</v>
      </c>
      <c r="CO400" s="14">
        <f t="shared" si="542"/>
        <v>0</v>
      </c>
      <c r="CP400" s="14">
        <f t="shared" si="543"/>
        <v>0</v>
      </c>
      <c r="CQ400" s="14">
        <f t="shared" si="544"/>
        <v>0</v>
      </c>
      <c r="CR400" s="14">
        <f t="shared" si="545"/>
        <v>0</v>
      </c>
      <c r="CT400" s="56">
        <f t="shared" si="546"/>
        <v>0</v>
      </c>
      <c r="CU400" s="14">
        <f>Szilv($CJ$2,Eredmény!$H$3,CK400)</f>
        <v>0</v>
      </c>
      <c r="CV400" s="14">
        <f t="shared" si="547"/>
        <v>0</v>
      </c>
      <c r="CW400" s="14">
        <f t="shared" si="548"/>
        <v>0</v>
      </c>
      <c r="CZ400" s="14">
        <f>IF($CY$2=Alapadat!$P400,Alapadat!$Q400,0)</f>
        <v>0</v>
      </c>
      <c r="DA400" s="14">
        <f>IF($CY$2=Alapadat!$P400,Alapadat!$R400,0)</f>
        <v>0</v>
      </c>
      <c r="DB400" s="14">
        <f t="shared" si="549"/>
        <v>0</v>
      </c>
      <c r="DC400" s="14">
        <f t="shared" si="550"/>
        <v>0</v>
      </c>
      <c r="DD400" s="14">
        <f t="shared" si="551"/>
        <v>0</v>
      </c>
      <c r="DE400" s="14">
        <f t="shared" si="552"/>
        <v>0</v>
      </c>
      <c r="DF400" s="14">
        <f t="shared" si="553"/>
        <v>0</v>
      </c>
      <c r="DG400" s="14">
        <f t="shared" si="554"/>
        <v>0</v>
      </c>
      <c r="DI400" s="56">
        <f t="shared" si="555"/>
        <v>0</v>
      </c>
      <c r="DJ400" s="14">
        <f>Szilv($CY$2,Eredmény!$H$3,CZ400)</f>
        <v>0</v>
      </c>
      <c r="DK400" s="14">
        <f t="shared" si="556"/>
        <v>0</v>
      </c>
      <c r="DL400" s="14">
        <f t="shared" si="557"/>
        <v>0</v>
      </c>
      <c r="DO400" s="14">
        <f>IF($DN$2=Alapadat!$P400,Alapadat!$Q400,0)</f>
        <v>0</v>
      </c>
      <c r="DP400" s="14">
        <f>IF($DN$2=Alapadat!$P400,Alapadat!$R400,0)</f>
        <v>0</v>
      </c>
      <c r="DQ400" s="14">
        <f t="shared" si="558"/>
        <v>0</v>
      </c>
      <c r="DR400" s="14">
        <f t="shared" si="559"/>
        <v>0</v>
      </c>
      <c r="DS400" s="14">
        <f t="shared" si="560"/>
        <v>0</v>
      </c>
      <c r="DT400" s="14">
        <f t="shared" si="561"/>
        <v>0</v>
      </c>
      <c r="DU400" s="14">
        <f t="shared" si="562"/>
        <v>0</v>
      </c>
      <c r="DV400" s="14">
        <f t="shared" si="563"/>
        <v>0</v>
      </c>
      <c r="DX400" s="56">
        <f t="shared" si="564"/>
        <v>0</v>
      </c>
      <c r="DY400" s="14">
        <f>Szilv($DN$2,Eredmény!$H$3,DO400)</f>
        <v>0</v>
      </c>
      <c r="DZ400" s="14">
        <f t="shared" si="565"/>
        <v>0</v>
      </c>
      <c r="EA400" s="14">
        <f t="shared" si="566"/>
        <v>0</v>
      </c>
    </row>
    <row r="401" spans="2:131">
      <c r="B401" s="14">
        <f>IF($A$2=Alapadat!$P401,Alapadat!$Q401,0)</f>
        <v>0</v>
      </c>
      <c r="C401" s="14">
        <f>IF($A$2=Alapadat!$P401,Alapadat!$R401,0)</f>
        <v>0</v>
      </c>
      <c r="D401" s="14">
        <f t="shared" si="487"/>
        <v>0</v>
      </c>
      <c r="E401" s="14">
        <f t="shared" si="488"/>
        <v>0</v>
      </c>
      <c r="F401" s="14">
        <f t="shared" si="489"/>
        <v>0</v>
      </c>
      <c r="G401" s="14">
        <f t="shared" si="490"/>
        <v>0</v>
      </c>
      <c r="H401" s="14">
        <f t="shared" si="491"/>
        <v>0</v>
      </c>
      <c r="I401" s="14">
        <f t="shared" si="492"/>
        <v>0</v>
      </c>
      <c r="L401" s="56">
        <f t="shared" si="493"/>
        <v>0</v>
      </c>
      <c r="M401" s="14">
        <f>Szilv($A$2,Eredmény!$H$3,B401)</f>
        <v>0</v>
      </c>
      <c r="N401" s="14">
        <f t="shared" si="494"/>
        <v>0</v>
      </c>
      <c r="O401" s="14">
        <f t="shared" si="495"/>
        <v>0</v>
      </c>
      <c r="Q401" s="14">
        <f>IF($P$2=Alapadat!$P401,Alapadat!$Q401,0)</f>
        <v>0</v>
      </c>
      <c r="R401" s="14">
        <f>IF($P$2=Alapadat!$P401,Alapadat!$R401,0)</f>
        <v>0</v>
      </c>
      <c r="S401" s="14">
        <f t="shared" si="496"/>
        <v>0</v>
      </c>
      <c r="T401" s="14">
        <f t="shared" si="497"/>
        <v>0</v>
      </c>
      <c r="U401" s="14">
        <f t="shared" si="498"/>
        <v>0</v>
      </c>
      <c r="V401" s="14">
        <f t="shared" si="499"/>
        <v>0</v>
      </c>
      <c r="W401" s="14">
        <f t="shared" si="500"/>
        <v>0</v>
      </c>
      <c r="X401" s="14">
        <f t="shared" si="501"/>
        <v>0</v>
      </c>
      <c r="Z401" s="56">
        <f t="shared" si="567"/>
        <v>0</v>
      </c>
      <c r="AA401" s="14">
        <f>Szilv($P$2,Eredmény!$H$3,Q401)</f>
        <v>0</v>
      </c>
      <c r="AB401" s="14">
        <f t="shared" si="502"/>
        <v>0</v>
      </c>
      <c r="AC401" s="14">
        <f t="shared" si="503"/>
        <v>0</v>
      </c>
      <c r="AE401" s="14">
        <f>IF($AD$2=Alapadat!$P401,Alapadat!$Q401,0)</f>
        <v>0</v>
      </c>
      <c r="AF401" s="14">
        <f>IF($AD$2=Alapadat!$P401,Alapadat!$R401,0)</f>
        <v>0</v>
      </c>
      <c r="AG401" s="14">
        <f t="shared" si="504"/>
        <v>0</v>
      </c>
      <c r="AH401" s="14">
        <f t="shared" si="505"/>
        <v>0</v>
      </c>
      <c r="AI401" s="14">
        <f t="shared" si="506"/>
        <v>0</v>
      </c>
      <c r="AJ401" s="14">
        <f t="shared" si="507"/>
        <v>0</v>
      </c>
      <c r="AK401" s="14">
        <f t="shared" si="508"/>
        <v>0</v>
      </c>
      <c r="AL401" s="14">
        <f t="shared" si="509"/>
        <v>0</v>
      </c>
      <c r="AN401" s="56">
        <f t="shared" si="510"/>
        <v>0</v>
      </c>
      <c r="AO401" s="14">
        <f>Szilv($AD$2,Eredmény!$H$3,AE401)</f>
        <v>0</v>
      </c>
      <c r="AP401" s="14">
        <f t="shared" si="511"/>
        <v>0</v>
      </c>
      <c r="AQ401" s="14">
        <f t="shared" si="512"/>
        <v>0</v>
      </c>
      <c r="AS401" s="14">
        <f>IF($AR$2=Alapadat!$P401,Alapadat!$Q401,0)</f>
        <v>0</v>
      </c>
      <c r="AT401" s="14">
        <f>IF($AR$2=Alapadat!$P401,Alapadat!$R401,0)</f>
        <v>0</v>
      </c>
      <c r="AU401" s="14">
        <f t="shared" si="513"/>
        <v>0</v>
      </c>
      <c r="AV401" s="14">
        <f t="shared" si="514"/>
        <v>0</v>
      </c>
      <c r="AW401" s="14">
        <f t="shared" si="515"/>
        <v>0</v>
      </c>
      <c r="AX401" s="14">
        <f t="shared" si="516"/>
        <v>0</v>
      </c>
      <c r="AY401" s="14">
        <f t="shared" si="517"/>
        <v>0</v>
      </c>
      <c r="AZ401" s="14">
        <f t="shared" si="518"/>
        <v>0</v>
      </c>
      <c r="BB401" s="56">
        <f t="shared" si="519"/>
        <v>0</v>
      </c>
      <c r="BC401" s="14">
        <f>Szilv($AR$2,Eredmény!$H$3,AS401)</f>
        <v>0</v>
      </c>
      <c r="BD401" s="14">
        <f t="shared" si="520"/>
        <v>0</v>
      </c>
      <c r="BE401" s="14">
        <f t="shared" si="521"/>
        <v>0</v>
      </c>
      <c r="BG401" s="14">
        <f>IF($BF$2=Alapadat!$P401,Alapadat!$Q401,0)</f>
        <v>0</v>
      </c>
      <c r="BH401" s="14">
        <f>IF($BF$2=Alapadat!$P401,Alapadat!$R401,0)</f>
        <v>0</v>
      </c>
      <c r="BI401" s="14">
        <f t="shared" si="522"/>
        <v>0</v>
      </c>
      <c r="BJ401" s="14">
        <f t="shared" si="523"/>
        <v>0</v>
      </c>
      <c r="BK401" s="14">
        <f t="shared" si="524"/>
        <v>0</v>
      </c>
      <c r="BL401" s="14">
        <f t="shared" si="525"/>
        <v>0</v>
      </c>
      <c r="BM401" s="14">
        <f t="shared" si="526"/>
        <v>0</v>
      </c>
      <c r="BN401" s="14">
        <f t="shared" si="527"/>
        <v>0</v>
      </c>
      <c r="BP401" s="56">
        <f t="shared" si="528"/>
        <v>0</v>
      </c>
      <c r="BQ401" s="14">
        <f>Szilv($BF$2,Eredmény!$H$3,BG401)</f>
        <v>0</v>
      </c>
      <c r="BR401" s="14">
        <f t="shared" si="529"/>
        <v>0</v>
      </c>
      <c r="BS401" s="14">
        <f t="shared" si="530"/>
        <v>0</v>
      </c>
      <c r="BV401" s="14">
        <f>IF($BU$2=Alapadat!$P401,Alapadat!$Q401,0)</f>
        <v>0</v>
      </c>
      <c r="BW401" s="14">
        <f>IF($BU$2=Alapadat!$P401,Alapadat!$R401,0)</f>
        <v>0</v>
      </c>
      <c r="BX401" s="14">
        <f t="shared" si="531"/>
        <v>0</v>
      </c>
      <c r="BY401" s="14">
        <f t="shared" si="532"/>
        <v>0</v>
      </c>
      <c r="BZ401" s="14">
        <f t="shared" si="533"/>
        <v>0</v>
      </c>
      <c r="CA401" s="14">
        <f t="shared" si="534"/>
        <v>0</v>
      </c>
      <c r="CB401" s="14">
        <f t="shared" si="535"/>
        <v>0</v>
      </c>
      <c r="CC401" s="14">
        <f t="shared" si="536"/>
        <v>0</v>
      </c>
      <c r="CE401" s="56">
        <f t="shared" si="537"/>
        <v>0</v>
      </c>
      <c r="CF401" s="14">
        <f>Szilv($BU$2,Eredmény!$H$3,BV401)</f>
        <v>0</v>
      </c>
      <c r="CG401" s="14">
        <f t="shared" si="538"/>
        <v>0</v>
      </c>
      <c r="CH401" s="14">
        <f t="shared" si="539"/>
        <v>0</v>
      </c>
      <c r="CK401" s="14">
        <f>IF($CJ$2=Alapadat!$P401,Alapadat!$Q401,0)</f>
        <v>0</v>
      </c>
      <c r="CL401" s="14">
        <f>IF($CJ$2=Alapadat!$P401,Alapadat!$R401,0)</f>
        <v>0</v>
      </c>
      <c r="CM401" s="14">
        <f t="shared" si="540"/>
        <v>0</v>
      </c>
      <c r="CN401" s="14">
        <f t="shared" si="541"/>
        <v>0</v>
      </c>
      <c r="CO401" s="14">
        <f t="shared" si="542"/>
        <v>0</v>
      </c>
      <c r="CP401" s="14">
        <f t="shared" si="543"/>
        <v>0</v>
      </c>
      <c r="CQ401" s="14">
        <f t="shared" si="544"/>
        <v>0</v>
      </c>
      <c r="CR401" s="14">
        <f t="shared" si="545"/>
        <v>0</v>
      </c>
      <c r="CT401" s="56">
        <f t="shared" si="546"/>
        <v>0</v>
      </c>
      <c r="CU401" s="14">
        <f>Szilv($CJ$2,Eredmény!$H$3,CK401)</f>
        <v>0</v>
      </c>
      <c r="CV401" s="14">
        <f t="shared" si="547"/>
        <v>0</v>
      </c>
      <c r="CW401" s="14">
        <f t="shared" si="548"/>
        <v>0</v>
      </c>
      <c r="CZ401" s="14">
        <f>IF($CY$2=Alapadat!$P401,Alapadat!$Q401,0)</f>
        <v>0</v>
      </c>
      <c r="DA401" s="14">
        <f>IF($CY$2=Alapadat!$P401,Alapadat!$R401,0)</f>
        <v>0</v>
      </c>
      <c r="DB401" s="14">
        <f t="shared" si="549"/>
        <v>0</v>
      </c>
      <c r="DC401" s="14">
        <f t="shared" si="550"/>
        <v>0</v>
      </c>
      <c r="DD401" s="14">
        <f t="shared" si="551"/>
        <v>0</v>
      </c>
      <c r="DE401" s="14">
        <f t="shared" si="552"/>
        <v>0</v>
      </c>
      <c r="DF401" s="14">
        <f t="shared" si="553"/>
        <v>0</v>
      </c>
      <c r="DG401" s="14">
        <f t="shared" si="554"/>
        <v>0</v>
      </c>
      <c r="DI401" s="56">
        <f t="shared" si="555"/>
        <v>0</v>
      </c>
      <c r="DJ401" s="14">
        <f>Szilv($CY$2,Eredmény!$H$3,CZ401)</f>
        <v>0</v>
      </c>
      <c r="DK401" s="14">
        <f t="shared" si="556"/>
        <v>0</v>
      </c>
      <c r="DL401" s="14">
        <f t="shared" si="557"/>
        <v>0</v>
      </c>
      <c r="DO401" s="14">
        <f>IF($DN$2=Alapadat!$P401,Alapadat!$Q401,0)</f>
        <v>0</v>
      </c>
      <c r="DP401" s="14">
        <f>IF($DN$2=Alapadat!$P401,Alapadat!$R401,0)</f>
        <v>0</v>
      </c>
      <c r="DQ401" s="14">
        <f t="shared" si="558"/>
        <v>0</v>
      </c>
      <c r="DR401" s="14">
        <f t="shared" si="559"/>
        <v>0</v>
      </c>
      <c r="DS401" s="14">
        <f t="shared" si="560"/>
        <v>0</v>
      </c>
      <c r="DT401" s="14">
        <f t="shared" si="561"/>
        <v>0</v>
      </c>
      <c r="DU401" s="14">
        <f t="shared" si="562"/>
        <v>0</v>
      </c>
      <c r="DV401" s="14">
        <f t="shared" si="563"/>
        <v>0</v>
      </c>
      <c r="DX401" s="56">
        <f t="shared" si="564"/>
        <v>0</v>
      </c>
      <c r="DY401" s="14">
        <f>Szilv($DN$2,Eredmény!$H$3,DO401)</f>
        <v>0</v>
      </c>
      <c r="DZ401" s="14">
        <f t="shared" si="565"/>
        <v>0</v>
      </c>
      <c r="EA401" s="14">
        <f t="shared" si="566"/>
        <v>0</v>
      </c>
    </row>
    <row r="402" spans="2:131">
      <c r="B402" s="14">
        <f>IF($A$2=Alapadat!$P402,Alapadat!$Q402,0)</f>
        <v>0</v>
      </c>
      <c r="C402" s="14">
        <f>IF($A$2=Alapadat!$P402,Alapadat!$R402,0)</f>
        <v>0</v>
      </c>
      <c r="D402" s="14">
        <f t="shared" si="487"/>
        <v>0</v>
      </c>
      <c r="E402" s="14">
        <f t="shared" si="488"/>
        <v>0</v>
      </c>
      <c r="F402" s="14">
        <f t="shared" si="489"/>
        <v>0</v>
      </c>
      <c r="G402" s="14">
        <f t="shared" si="490"/>
        <v>0</v>
      </c>
      <c r="H402" s="14">
        <f t="shared" si="491"/>
        <v>0</v>
      </c>
      <c r="I402" s="14">
        <f t="shared" si="492"/>
        <v>0</v>
      </c>
      <c r="L402" s="56">
        <f t="shared" si="493"/>
        <v>0</v>
      </c>
      <c r="M402" s="14">
        <f>Szilv($A$2,Eredmény!$H$3,B402)</f>
        <v>0</v>
      </c>
      <c r="N402" s="14">
        <f t="shared" si="494"/>
        <v>0</v>
      </c>
      <c r="O402" s="14">
        <f t="shared" si="495"/>
        <v>0</v>
      </c>
      <c r="Q402" s="14">
        <f>IF($P$2=Alapadat!$P402,Alapadat!$Q402,0)</f>
        <v>0</v>
      </c>
      <c r="R402" s="14">
        <f>IF($P$2=Alapadat!$P402,Alapadat!$R402,0)</f>
        <v>0</v>
      </c>
      <c r="S402" s="14">
        <f t="shared" si="496"/>
        <v>0</v>
      </c>
      <c r="T402" s="14">
        <f t="shared" si="497"/>
        <v>0</v>
      </c>
      <c r="U402" s="14">
        <f t="shared" si="498"/>
        <v>0</v>
      </c>
      <c r="V402" s="14">
        <f t="shared" si="499"/>
        <v>0</v>
      </c>
      <c r="W402" s="14">
        <f t="shared" si="500"/>
        <v>0</v>
      </c>
      <c r="X402" s="14">
        <f t="shared" si="501"/>
        <v>0</v>
      </c>
      <c r="Z402" s="56">
        <f t="shared" si="567"/>
        <v>0</v>
      </c>
      <c r="AA402" s="14">
        <f>Szilv($P$2,Eredmény!$H$3,Q402)</f>
        <v>0</v>
      </c>
      <c r="AB402" s="14">
        <f t="shared" si="502"/>
        <v>0</v>
      </c>
      <c r="AC402" s="14">
        <f t="shared" si="503"/>
        <v>0</v>
      </c>
      <c r="AE402" s="14">
        <f>IF($AD$2=Alapadat!$P402,Alapadat!$Q402,0)</f>
        <v>0</v>
      </c>
      <c r="AF402" s="14">
        <f>IF($AD$2=Alapadat!$P402,Alapadat!$R402,0)</f>
        <v>0</v>
      </c>
      <c r="AG402" s="14">
        <f t="shared" si="504"/>
        <v>0</v>
      </c>
      <c r="AH402" s="14">
        <f t="shared" si="505"/>
        <v>0</v>
      </c>
      <c r="AI402" s="14">
        <f t="shared" si="506"/>
        <v>0</v>
      </c>
      <c r="AJ402" s="14">
        <f t="shared" si="507"/>
        <v>0</v>
      </c>
      <c r="AK402" s="14">
        <f t="shared" si="508"/>
        <v>0</v>
      </c>
      <c r="AL402" s="14">
        <f t="shared" si="509"/>
        <v>0</v>
      </c>
      <c r="AN402" s="56">
        <f t="shared" si="510"/>
        <v>0</v>
      </c>
      <c r="AO402" s="14">
        <f>Szilv($AD$2,Eredmény!$H$3,AE402)</f>
        <v>0</v>
      </c>
      <c r="AP402" s="14">
        <f t="shared" si="511"/>
        <v>0</v>
      </c>
      <c r="AQ402" s="14">
        <f t="shared" si="512"/>
        <v>0</v>
      </c>
      <c r="AS402" s="14">
        <f>IF($AR$2=Alapadat!$P402,Alapadat!$Q402,0)</f>
        <v>0</v>
      </c>
      <c r="AT402" s="14">
        <f>IF($AR$2=Alapadat!$P402,Alapadat!$R402,0)</f>
        <v>0</v>
      </c>
      <c r="AU402" s="14">
        <f t="shared" si="513"/>
        <v>0</v>
      </c>
      <c r="AV402" s="14">
        <f t="shared" si="514"/>
        <v>0</v>
      </c>
      <c r="AW402" s="14">
        <f t="shared" si="515"/>
        <v>0</v>
      </c>
      <c r="AX402" s="14">
        <f t="shared" si="516"/>
        <v>0</v>
      </c>
      <c r="AY402" s="14">
        <f t="shared" si="517"/>
        <v>0</v>
      </c>
      <c r="AZ402" s="14">
        <f t="shared" si="518"/>
        <v>0</v>
      </c>
      <c r="BB402" s="56">
        <f t="shared" si="519"/>
        <v>0</v>
      </c>
      <c r="BC402" s="14">
        <f>Szilv($AR$2,Eredmény!$H$3,AS402)</f>
        <v>0</v>
      </c>
      <c r="BD402" s="14">
        <f t="shared" si="520"/>
        <v>0</v>
      </c>
      <c r="BE402" s="14">
        <f t="shared" si="521"/>
        <v>0</v>
      </c>
      <c r="BG402" s="14">
        <f>IF($BF$2=Alapadat!$P402,Alapadat!$Q402,0)</f>
        <v>0</v>
      </c>
      <c r="BH402" s="14">
        <f>IF($BF$2=Alapadat!$P402,Alapadat!$R402,0)</f>
        <v>0</v>
      </c>
      <c r="BI402" s="14">
        <f t="shared" si="522"/>
        <v>0</v>
      </c>
      <c r="BJ402" s="14">
        <f t="shared" si="523"/>
        <v>0</v>
      </c>
      <c r="BK402" s="14">
        <f t="shared" si="524"/>
        <v>0</v>
      </c>
      <c r="BL402" s="14">
        <f t="shared" si="525"/>
        <v>0</v>
      </c>
      <c r="BM402" s="14">
        <f t="shared" si="526"/>
        <v>0</v>
      </c>
      <c r="BN402" s="14">
        <f t="shared" si="527"/>
        <v>0</v>
      </c>
      <c r="BP402" s="56">
        <f t="shared" si="528"/>
        <v>0</v>
      </c>
      <c r="BQ402" s="14">
        <f>Szilv($BF$2,Eredmény!$H$3,BG402)</f>
        <v>0</v>
      </c>
      <c r="BR402" s="14">
        <f t="shared" si="529"/>
        <v>0</v>
      </c>
      <c r="BS402" s="14">
        <f t="shared" si="530"/>
        <v>0</v>
      </c>
      <c r="BV402" s="14">
        <f>IF($BU$2=Alapadat!$P402,Alapadat!$Q402,0)</f>
        <v>0</v>
      </c>
      <c r="BW402" s="14">
        <f>IF($BU$2=Alapadat!$P402,Alapadat!$R402,0)</f>
        <v>0</v>
      </c>
      <c r="BX402" s="14">
        <f t="shared" si="531"/>
        <v>0</v>
      </c>
      <c r="BY402" s="14">
        <f t="shared" si="532"/>
        <v>0</v>
      </c>
      <c r="BZ402" s="14">
        <f t="shared" si="533"/>
        <v>0</v>
      </c>
      <c r="CA402" s="14">
        <f t="shared" si="534"/>
        <v>0</v>
      </c>
      <c r="CB402" s="14">
        <f t="shared" si="535"/>
        <v>0</v>
      </c>
      <c r="CC402" s="14">
        <f t="shared" si="536"/>
        <v>0</v>
      </c>
      <c r="CE402" s="56">
        <f t="shared" si="537"/>
        <v>0</v>
      </c>
      <c r="CF402" s="14">
        <f>Szilv($BU$2,Eredmény!$H$3,BV402)</f>
        <v>0</v>
      </c>
      <c r="CG402" s="14">
        <f t="shared" si="538"/>
        <v>0</v>
      </c>
      <c r="CH402" s="14">
        <f t="shared" si="539"/>
        <v>0</v>
      </c>
      <c r="CK402" s="14">
        <f>IF($CJ$2=Alapadat!$P402,Alapadat!$Q402,0)</f>
        <v>0</v>
      </c>
      <c r="CL402" s="14">
        <f>IF($CJ$2=Alapadat!$P402,Alapadat!$R402,0)</f>
        <v>0</v>
      </c>
      <c r="CM402" s="14">
        <f t="shared" si="540"/>
        <v>0</v>
      </c>
      <c r="CN402" s="14">
        <f t="shared" si="541"/>
        <v>0</v>
      </c>
      <c r="CO402" s="14">
        <f t="shared" si="542"/>
        <v>0</v>
      </c>
      <c r="CP402" s="14">
        <f t="shared" si="543"/>
        <v>0</v>
      </c>
      <c r="CQ402" s="14">
        <f t="shared" si="544"/>
        <v>0</v>
      </c>
      <c r="CR402" s="14">
        <f t="shared" si="545"/>
        <v>0</v>
      </c>
      <c r="CT402" s="56">
        <f t="shared" si="546"/>
        <v>0</v>
      </c>
      <c r="CU402" s="14">
        <f>Szilv($CJ$2,Eredmény!$H$3,CK402)</f>
        <v>0</v>
      </c>
      <c r="CV402" s="14">
        <f t="shared" si="547"/>
        <v>0</v>
      </c>
      <c r="CW402" s="14">
        <f t="shared" si="548"/>
        <v>0</v>
      </c>
      <c r="CZ402" s="14">
        <f>IF($CY$2=Alapadat!$P402,Alapadat!$Q402,0)</f>
        <v>0</v>
      </c>
      <c r="DA402" s="14">
        <f>IF($CY$2=Alapadat!$P402,Alapadat!$R402,0)</f>
        <v>0</v>
      </c>
      <c r="DB402" s="14">
        <f t="shared" si="549"/>
        <v>0</v>
      </c>
      <c r="DC402" s="14">
        <f t="shared" si="550"/>
        <v>0</v>
      </c>
      <c r="DD402" s="14">
        <f t="shared" si="551"/>
        <v>0</v>
      </c>
      <c r="DE402" s="14">
        <f t="shared" si="552"/>
        <v>0</v>
      </c>
      <c r="DF402" s="14">
        <f t="shared" si="553"/>
        <v>0</v>
      </c>
      <c r="DG402" s="14">
        <f t="shared" si="554"/>
        <v>0</v>
      </c>
      <c r="DI402" s="56">
        <f t="shared" si="555"/>
        <v>0</v>
      </c>
      <c r="DJ402" s="14">
        <f>Szilv($CY$2,Eredmény!$H$3,CZ402)</f>
        <v>0</v>
      </c>
      <c r="DK402" s="14">
        <f t="shared" si="556"/>
        <v>0</v>
      </c>
      <c r="DL402" s="14">
        <f t="shared" si="557"/>
        <v>0</v>
      </c>
      <c r="DO402" s="14">
        <f>IF($DN$2=Alapadat!$P402,Alapadat!$Q402,0)</f>
        <v>0</v>
      </c>
      <c r="DP402" s="14">
        <f>IF($DN$2=Alapadat!$P402,Alapadat!$R402,0)</f>
        <v>0</v>
      </c>
      <c r="DQ402" s="14">
        <f t="shared" si="558"/>
        <v>0</v>
      </c>
      <c r="DR402" s="14">
        <f t="shared" si="559"/>
        <v>0</v>
      </c>
      <c r="DS402" s="14">
        <f t="shared" si="560"/>
        <v>0</v>
      </c>
      <c r="DT402" s="14">
        <f t="shared" si="561"/>
        <v>0</v>
      </c>
      <c r="DU402" s="14">
        <f t="shared" si="562"/>
        <v>0</v>
      </c>
      <c r="DV402" s="14">
        <f t="shared" si="563"/>
        <v>0</v>
      </c>
      <c r="DX402" s="56">
        <f t="shared" si="564"/>
        <v>0</v>
      </c>
      <c r="DY402" s="14">
        <f>Szilv($DN$2,Eredmény!$H$3,DO402)</f>
        <v>0</v>
      </c>
      <c r="DZ402" s="14">
        <f t="shared" si="565"/>
        <v>0</v>
      </c>
      <c r="EA402" s="14">
        <f t="shared" si="566"/>
        <v>0</v>
      </c>
    </row>
    <row r="403" spans="2:131">
      <c r="B403" s="14">
        <f>IF($A$2=Alapadat!$P403,Alapadat!$Q403,0)</f>
        <v>0</v>
      </c>
      <c r="C403" s="14">
        <f>IF($A$2=Alapadat!$P403,Alapadat!$R403,0)</f>
        <v>0</v>
      </c>
      <c r="D403" s="14">
        <f t="shared" si="487"/>
        <v>0</v>
      </c>
      <c r="E403" s="14">
        <f t="shared" si="488"/>
        <v>0</v>
      </c>
      <c r="F403" s="14">
        <f t="shared" si="489"/>
        <v>0</v>
      </c>
      <c r="G403" s="14">
        <f t="shared" si="490"/>
        <v>0</v>
      </c>
      <c r="H403" s="14">
        <f t="shared" si="491"/>
        <v>0</v>
      </c>
      <c r="I403" s="14">
        <f t="shared" si="492"/>
        <v>0</v>
      </c>
      <c r="L403" s="56">
        <f t="shared" si="493"/>
        <v>0</v>
      </c>
      <c r="M403" s="14">
        <f>Szilv($A$2,Eredmény!$H$3,B403)</f>
        <v>0</v>
      </c>
      <c r="N403" s="14">
        <f t="shared" si="494"/>
        <v>0</v>
      </c>
      <c r="O403" s="14">
        <f t="shared" si="495"/>
        <v>0</v>
      </c>
      <c r="Q403" s="14">
        <f>IF($P$2=Alapadat!$P403,Alapadat!$Q403,0)</f>
        <v>0</v>
      </c>
      <c r="R403" s="14">
        <f>IF($P$2=Alapadat!$P403,Alapadat!$R403,0)</f>
        <v>0</v>
      </c>
      <c r="S403" s="14">
        <f t="shared" si="496"/>
        <v>0</v>
      </c>
      <c r="T403" s="14">
        <f t="shared" si="497"/>
        <v>0</v>
      </c>
      <c r="U403" s="14">
        <f t="shared" si="498"/>
        <v>0</v>
      </c>
      <c r="V403" s="14">
        <f t="shared" si="499"/>
        <v>0</v>
      </c>
      <c r="W403" s="14">
        <f t="shared" si="500"/>
        <v>0</v>
      </c>
      <c r="X403" s="14">
        <f t="shared" si="501"/>
        <v>0</v>
      </c>
      <c r="Z403" s="56">
        <f t="shared" si="567"/>
        <v>0</v>
      </c>
      <c r="AA403" s="14">
        <f>Szilv($P$2,Eredmény!$H$3,Q403)</f>
        <v>0</v>
      </c>
      <c r="AB403" s="14">
        <f t="shared" si="502"/>
        <v>0</v>
      </c>
      <c r="AC403" s="14">
        <f t="shared" si="503"/>
        <v>0</v>
      </c>
      <c r="AE403" s="14">
        <f>IF($AD$2=Alapadat!$P403,Alapadat!$Q403,0)</f>
        <v>0</v>
      </c>
      <c r="AF403" s="14">
        <f>IF($AD$2=Alapadat!$P403,Alapadat!$R403,0)</f>
        <v>0</v>
      </c>
      <c r="AG403" s="14">
        <f t="shared" si="504"/>
        <v>0</v>
      </c>
      <c r="AH403" s="14">
        <f t="shared" si="505"/>
        <v>0</v>
      </c>
      <c r="AI403" s="14">
        <f t="shared" si="506"/>
        <v>0</v>
      </c>
      <c r="AJ403" s="14">
        <f t="shared" si="507"/>
        <v>0</v>
      </c>
      <c r="AK403" s="14">
        <f t="shared" si="508"/>
        <v>0</v>
      </c>
      <c r="AL403" s="14">
        <f t="shared" si="509"/>
        <v>0</v>
      </c>
      <c r="AN403" s="56">
        <f t="shared" si="510"/>
        <v>0</v>
      </c>
      <c r="AO403" s="14">
        <f>Szilv($AD$2,Eredmény!$H$3,AE403)</f>
        <v>0</v>
      </c>
      <c r="AP403" s="14">
        <f t="shared" si="511"/>
        <v>0</v>
      </c>
      <c r="AQ403" s="14">
        <f t="shared" si="512"/>
        <v>0</v>
      </c>
      <c r="AS403" s="14">
        <f>IF($AR$2=Alapadat!$P403,Alapadat!$Q403,0)</f>
        <v>0</v>
      </c>
      <c r="AT403" s="14">
        <f>IF($AR$2=Alapadat!$P403,Alapadat!$R403,0)</f>
        <v>0</v>
      </c>
      <c r="AU403" s="14">
        <f t="shared" si="513"/>
        <v>0</v>
      </c>
      <c r="AV403" s="14">
        <f t="shared" si="514"/>
        <v>0</v>
      </c>
      <c r="AW403" s="14">
        <f t="shared" si="515"/>
        <v>0</v>
      </c>
      <c r="AX403" s="14">
        <f t="shared" si="516"/>
        <v>0</v>
      </c>
      <c r="AY403" s="14">
        <f t="shared" si="517"/>
        <v>0</v>
      </c>
      <c r="AZ403" s="14">
        <f t="shared" si="518"/>
        <v>0</v>
      </c>
      <c r="BB403" s="56">
        <f t="shared" si="519"/>
        <v>0</v>
      </c>
      <c r="BC403" s="14">
        <f>Szilv($AR$2,Eredmény!$H$3,AS403)</f>
        <v>0</v>
      </c>
      <c r="BD403" s="14">
        <f t="shared" si="520"/>
        <v>0</v>
      </c>
      <c r="BE403" s="14">
        <f t="shared" si="521"/>
        <v>0</v>
      </c>
      <c r="BG403" s="14">
        <f>IF($BF$2=Alapadat!$P403,Alapadat!$Q403,0)</f>
        <v>0</v>
      </c>
      <c r="BH403" s="14">
        <f>IF($BF$2=Alapadat!$P403,Alapadat!$R403,0)</f>
        <v>0</v>
      </c>
      <c r="BI403" s="14">
        <f t="shared" si="522"/>
        <v>0</v>
      </c>
      <c r="BJ403" s="14">
        <f t="shared" si="523"/>
        <v>0</v>
      </c>
      <c r="BK403" s="14">
        <f t="shared" si="524"/>
        <v>0</v>
      </c>
      <c r="BL403" s="14">
        <f t="shared" si="525"/>
        <v>0</v>
      </c>
      <c r="BM403" s="14">
        <f t="shared" si="526"/>
        <v>0</v>
      </c>
      <c r="BN403" s="14">
        <f t="shared" si="527"/>
        <v>0</v>
      </c>
      <c r="BP403" s="56">
        <f t="shared" si="528"/>
        <v>0</v>
      </c>
      <c r="BQ403" s="14">
        <f>Szilv($BF$2,Eredmény!$H$3,BG403)</f>
        <v>0</v>
      </c>
      <c r="BR403" s="14">
        <f t="shared" si="529"/>
        <v>0</v>
      </c>
      <c r="BS403" s="14">
        <f t="shared" si="530"/>
        <v>0</v>
      </c>
      <c r="BV403" s="14">
        <f>IF($BU$2=Alapadat!$P403,Alapadat!$Q403,0)</f>
        <v>0</v>
      </c>
      <c r="BW403" s="14">
        <f>IF($BU$2=Alapadat!$P403,Alapadat!$R403,0)</f>
        <v>0</v>
      </c>
      <c r="BX403" s="14">
        <f t="shared" si="531"/>
        <v>0</v>
      </c>
      <c r="BY403" s="14">
        <f t="shared" si="532"/>
        <v>0</v>
      </c>
      <c r="BZ403" s="14">
        <f t="shared" si="533"/>
        <v>0</v>
      </c>
      <c r="CA403" s="14">
        <f t="shared" si="534"/>
        <v>0</v>
      </c>
      <c r="CB403" s="14">
        <f t="shared" si="535"/>
        <v>0</v>
      </c>
      <c r="CC403" s="14">
        <f t="shared" si="536"/>
        <v>0</v>
      </c>
      <c r="CE403" s="56">
        <f t="shared" si="537"/>
        <v>0</v>
      </c>
      <c r="CF403" s="14">
        <f>Szilv($BU$2,Eredmény!$H$3,BV403)</f>
        <v>0</v>
      </c>
      <c r="CG403" s="14">
        <f t="shared" si="538"/>
        <v>0</v>
      </c>
      <c r="CH403" s="14">
        <f t="shared" si="539"/>
        <v>0</v>
      </c>
      <c r="CK403" s="14">
        <f>IF($CJ$2=Alapadat!$P403,Alapadat!$Q403,0)</f>
        <v>0</v>
      </c>
      <c r="CL403" s="14">
        <f>IF($CJ$2=Alapadat!$P403,Alapadat!$R403,0)</f>
        <v>0</v>
      </c>
      <c r="CM403" s="14">
        <f t="shared" si="540"/>
        <v>0</v>
      </c>
      <c r="CN403" s="14">
        <f t="shared" si="541"/>
        <v>0</v>
      </c>
      <c r="CO403" s="14">
        <f t="shared" si="542"/>
        <v>0</v>
      </c>
      <c r="CP403" s="14">
        <f t="shared" si="543"/>
        <v>0</v>
      </c>
      <c r="CQ403" s="14">
        <f t="shared" si="544"/>
        <v>0</v>
      </c>
      <c r="CR403" s="14">
        <f t="shared" si="545"/>
        <v>0</v>
      </c>
      <c r="CT403" s="56">
        <f t="shared" si="546"/>
        <v>0</v>
      </c>
      <c r="CU403" s="14">
        <f>Szilv($CJ$2,Eredmény!$H$3,CK403)</f>
        <v>0</v>
      </c>
      <c r="CV403" s="14">
        <f t="shared" si="547"/>
        <v>0</v>
      </c>
      <c r="CW403" s="14">
        <f t="shared" si="548"/>
        <v>0</v>
      </c>
      <c r="CZ403" s="14">
        <f>IF($CY$2=Alapadat!$P403,Alapadat!$Q403,0)</f>
        <v>0</v>
      </c>
      <c r="DA403" s="14">
        <f>IF($CY$2=Alapadat!$P403,Alapadat!$R403,0)</f>
        <v>0</v>
      </c>
      <c r="DB403" s="14">
        <f t="shared" si="549"/>
        <v>0</v>
      </c>
      <c r="DC403" s="14">
        <f t="shared" si="550"/>
        <v>0</v>
      </c>
      <c r="DD403" s="14">
        <f t="shared" si="551"/>
        <v>0</v>
      </c>
      <c r="DE403" s="14">
        <f t="shared" si="552"/>
        <v>0</v>
      </c>
      <c r="DF403" s="14">
        <f t="shared" si="553"/>
        <v>0</v>
      </c>
      <c r="DG403" s="14">
        <f t="shared" si="554"/>
        <v>0</v>
      </c>
      <c r="DI403" s="56">
        <f t="shared" si="555"/>
        <v>0</v>
      </c>
      <c r="DJ403" s="14">
        <f>Szilv($CY$2,Eredmény!$H$3,CZ403)</f>
        <v>0</v>
      </c>
      <c r="DK403" s="14">
        <f t="shared" si="556"/>
        <v>0</v>
      </c>
      <c r="DL403" s="14">
        <f t="shared" si="557"/>
        <v>0</v>
      </c>
      <c r="DO403" s="14">
        <f>IF($DN$2=Alapadat!$P403,Alapadat!$Q403,0)</f>
        <v>0</v>
      </c>
      <c r="DP403" s="14">
        <f>IF($DN$2=Alapadat!$P403,Alapadat!$R403,0)</f>
        <v>0</v>
      </c>
      <c r="DQ403" s="14">
        <f t="shared" si="558"/>
        <v>0</v>
      </c>
      <c r="DR403" s="14">
        <f t="shared" si="559"/>
        <v>0</v>
      </c>
      <c r="DS403" s="14">
        <f t="shared" si="560"/>
        <v>0</v>
      </c>
      <c r="DT403" s="14">
        <f t="shared" si="561"/>
        <v>0</v>
      </c>
      <c r="DU403" s="14">
        <f t="shared" si="562"/>
        <v>0</v>
      </c>
      <c r="DV403" s="14">
        <f t="shared" si="563"/>
        <v>0</v>
      </c>
      <c r="DX403" s="56">
        <f t="shared" si="564"/>
        <v>0</v>
      </c>
      <c r="DY403" s="14">
        <f>Szilv($DN$2,Eredmény!$H$3,DO403)</f>
        <v>0</v>
      </c>
      <c r="DZ403" s="14">
        <f t="shared" si="565"/>
        <v>0</v>
      </c>
      <c r="EA403" s="14">
        <f t="shared" si="566"/>
        <v>0</v>
      </c>
    </row>
    <row r="404" spans="2:131">
      <c r="B404" s="14">
        <f>IF($A$2=Alapadat!$P404,Alapadat!$Q404,0)</f>
        <v>0</v>
      </c>
      <c r="C404" s="14">
        <f>IF($A$2=Alapadat!$P404,Alapadat!$R404,0)</f>
        <v>0</v>
      </c>
      <c r="D404" s="14">
        <f t="shared" si="487"/>
        <v>0</v>
      </c>
      <c r="E404" s="14">
        <f t="shared" si="488"/>
        <v>0</v>
      </c>
      <c r="F404" s="14">
        <f t="shared" si="489"/>
        <v>0</v>
      </c>
      <c r="G404" s="14">
        <f t="shared" si="490"/>
        <v>0</v>
      </c>
      <c r="H404" s="14">
        <f t="shared" si="491"/>
        <v>0</v>
      </c>
      <c r="I404" s="14">
        <f t="shared" si="492"/>
        <v>0</v>
      </c>
      <c r="L404" s="56">
        <f t="shared" si="493"/>
        <v>0</v>
      </c>
      <c r="M404" s="14">
        <f>Szilv($A$2,Eredmény!$H$3,B404)</f>
        <v>0</v>
      </c>
      <c r="N404" s="14">
        <f t="shared" si="494"/>
        <v>0</v>
      </c>
      <c r="O404" s="14">
        <f t="shared" si="495"/>
        <v>0</v>
      </c>
      <c r="Q404" s="14">
        <f>IF($P$2=Alapadat!$P404,Alapadat!$Q404,0)</f>
        <v>0</v>
      </c>
      <c r="R404" s="14">
        <f>IF($P$2=Alapadat!$P404,Alapadat!$R404,0)</f>
        <v>0</v>
      </c>
      <c r="S404" s="14">
        <f t="shared" si="496"/>
        <v>0</v>
      </c>
      <c r="T404" s="14">
        <f t="shared" si="497"/>
        <v>0</v>
      </c>
      <c r="U404" s="14">
        <f t="shared" si="498"/>
        <v>0</v>
      </c>
      <c r="V404" s="14">
        <f t="shared" si="499"/>
        <v>0</v>
      </c>
      <c r="W404" s="14">
        <f t="shared" si="500"/>
        <v>0</v>
      </c>
      <c r="X404" s="14">
        <f t="shared" si="501"/>
        <v>0</v>
      </c>
      <c r="Z404" s="56">
        <f t="shared" si="567"/>
        <v>0</v>
      </c>
      <c r="AA404" s="14">
        <f>Szilv($P$2,Eredmény!$H$3,Q404)</f>
        <v>0</v>
      </c>
      <c r="AB404" s="14">
        <f t="shared" si="502"/>
        <v>0</v>
      </c>
      <c r="AC404" s="14">
        <f t="shared" si="503"/>
        <v>0</v>
      </c>
      <c r="AE404" s="14">
        <f>IF($AD$2=Alapadat!$P404,Alapadat!$Q404,0)</f>
        <v>0</v>
      </c>
      <c r="AF404" s="14">
        <f>IF($AD$2=Alapadat!$P404,Alapadat!$R404,0)</f>
        <v>0</v>
      </c>
      <c r="AG404" s="14">
        <f t="shared" si="504"/>
        <v>0</v>
      </c>
      <c r="AH404" s="14">
        <f t="shared" si="505"/>
        <v>0</v>
      </c>
      <c r="AI404" s="14">
        <f t="shared" si="506"/>
        <v>0</v>
      </c>
      <c r="AJ404" s="14">
        <f t="shared" si="507"/>
        <v>0</v>
      </c>
      <c r="AK404" s="14">
        <f t="shared" si="508"/>
        <v>0</v>
      </c>
      <c r="AL404" s="14">
        <f t="shared" si="509"/>
        <v>0</v>
      </c>
      <c r="AN404" s="56">
        <f t="shared" si="510"/>
        <v>0</v>
      </c>
      <c r="AO404" s="14">
        <f>Szilv($AD$2,Eredmény!$H$3,AE404)</f>
        <v>0</v>
      </c>
      <c r="AP404" s="14">
        <f t="shared" si="511"/>
        <v>0</v>
      </c>
      <c r="AQ404" s="14">
        <f t="shared" si="512"/>
        <v>0</v>
      </c>
      <c r="AS404" s="14">
        <f>IF($AR$2=Alapadat!$P404,Alapadat!$Q404,0)</f>
        <v>0</v>
      </c>
      <c r="AT404" s="14">
        <f>IF($AR$2=Alapadat!$P404,Alapadat!$R404,0)</f>
        <v>0</v>
      </c>
      <c r="AU404" s="14">
        <f t="shared" si="513"/>
        <v>0</v>
      </c>
      <c r="AV404" s="14">
        <f t="shared" si="514"/>
        <v>0</v>
      </c>
      <c r="AW404" s="14">
        <f t="shared" si="515"/>
        <v>0</v>
      </c>
      <c r="AX404" s="14">
        <f t="shared" si="516"/>
        <v>0</v>
      </c>
      <c r="AY404" s="14">
        <f t="shared" si="517"/>
        <v>0</v>
      </c>
      <c r="AZ404" s="14">
        <f t="shared" si="518"/>
        <v>0</v>
      </c>
      <c r="BB404" s="56">
        <f t="shared" si="519"/>
        <v>0</v>
      </c>
      <c r="BC404" s="14">
        <f>Szilv($AR$2,Eredmény!$H$3,AS404)</f>
        <v>0</v>
      </c>
      <c r="BD404" s="14">
        <f t="shared" si="520"/>
        <v>0</v>
      </c>
      <c r="BE404" s="14">
        <f t="shared" si="521"/>
        <v>0</v>
      </c>
      <c r="BG404" s="14">
        <f>IF($BF$2=Alapadat!$P404,Alapadat!$Q404,0)</f>
        <v>0</v>
      </c>
      <c r="BH404" s="14">
        <f>IF($BF$2=Alapadat!$P404,Alapadat!$R404,0)</f>
        <v>0</v>
      </c>
      <c r="BI404" s="14">
        <f t="shared" si="522"/>
        <v>0</v>
      </c>
      <c r="BJ404" s="14">
        <f t="shared" si="523"/>
        <v>0</v>
      </c>
      <c r="BK404" s="14">
        <f t="shared" si="524"/>
        <v>0</v>
      </c>
      <c r="BL404" s="14">
        <f t="shared" si="525"/>
        <v>0</v>
      </c>
      <c r="BM404" s="14">
        <f t="shared" si="526"/>
        <v>0</v>
      </c>
      <c r="BN404" s="14">
        <f t="shared" si="527"/>
        <v>0</v>
      </c>
      <c r="BP404" s="56">
        <f t="shared" si="528"/>
        <v>0</v>
      </c>
      <c r="BQ404" s="14">
        <f>Szilv($BF$2,Eredmény!$H$3,BG404)</f>
        <v>0</v>
      </c>
      <c r="BR404" s="14">
        <f t="shared" si="529"/>
        <v>0</v>
      </c>
      <c r="BS404" s="14">
        <f t="shared" si="530"/>
        <v>0</v>
      </c>
      <c r="BV404" s="14">
        <f>IF($BU$2=Alapadat!$P404,Alapadat!$Q404,0)</f>
        <v>0</v>
      </c>
      <c r="BW404" s="14">
        <f>IF($BU$2=Alapadat!$P404,Alapadat!$R404,0)</f>
        <v>0</v>
      </c>
      <c r="BX404" s="14">
        <f t="shared" si="531"/>
        <v>0</v>
      </c>
      <c r="BY404" s="14">
        <f t="shared" si="532"/>
        <v>0</v>
      </c>
      <c r="BZ404" s="14">
        <f t="shared" si="533"/>
        <v>0</v>
      </c>
      <c r="CA404" s="14">
        <f t="shared" si="534"/>
        <v>0</v>
      </c>
      <c r="CB404" s="14">
        <f t="shared" si="535"/>
        <v>0</v>
      </c>
      <c r="CC404" s="14">
        <f t="shared" si="536"/>
        <v>0</v>
      </c>
      <c r="CE404" s="56">
        <f t="shared" si="537"/>
        <v>0</v>
      </c>
      <c r="CF404" s="14">
        <f>Szilv($BU$2,Eredmény!$H$3,BV404)</f>
        <v>0</v>
      </c>
      <c r="CG404" s="14">
        <f t="shared" si="538"/>
        <v>0</v>
      </c>
      <c r="CH404" s="14">
        <f t="shared" si="539"/>
        <v>0</v>
      </c>
      <c r="CK404" s="14">
        <f>IF($CJ$2=Alapadat!$P404,Alapadat!$Q404,0)</f>
        <v>0</v>
      </c>
      <c r="CL404" s="14">
        <f>IF($CJ$2=Alapadat!$P404,Alapadat!$R404,0)</f>
        <v>0</v>
      </c>
      <c r="CM404" s="14">
        <f t="shared" si="540"/>
        <v>0</v>
      </c>
      <c r="CN404" s="14">
        <f t="shared" si="541"/>
        <v>0</v>
      </c>
      <c r="CO404" s="14">
        <f t="shared" si="542"/>
        <v>0</v>
      </c>
      <c r="CP404" s="14">
        <f t="shared" si="543"/>
        <v>0</v>
      </c>
      <c r="CQ404" s="14">
        <f t="shared" si="544"/>
        <v>0</v>
      </c>
      <c r="CR404" s="14">
        <f t="shared" si="545"/>
        <v>0</v>
      </c>
      <c r="CT404" s="56">
        <f t="shared" si="546"/>
        <v>0</v>
      </c>
      <c r="CU404" s="14">
        <f>Szilv($CJ$2,Eredmény!$H$3,CK404)</f>
        <v>0</v>
      </c>
      <c r="CV404" s="14">
        <f t="shared" si="547"/>
        <v>0</v>
      </c>
      <c r="CW404" s="14">
        <f t="shared" si="548"/>
        <v>0</v>
      </c>
      <c r="CZ404" s="14">
        <f>IF($CY$2=Alapadat!$P404,Alapadat!$Q404,0)</f>
        <v>0</v>
      </c>
      <c r="DA404" s="14">
        <f>IF($CY$2=Alapadat!$P404,Alapadat!$R404,0)</f>
        <v>0</v>
      </c>
      <c r="DB404" s="14">
        <f t="shared" si="549"/>
        <v>0</v>
      </c>
      <c r="DC404" s="14">
        <f t="shared" si="550"/>
        <v>0</v>
      </c>
      <c r="DD404" s="14">
        <f t="shared" si="551"/>
        <v>0</v>
      </c>
      <c r="DE404" s="14">
        <f t="shared" si="552"/>
        <v>0</v>
      </c>
      <c r="DF404" s="14">
        <f t="shared" si="553"/>
        <v>0</v>
      </c>
      <c r="DG404" s="14">
        <f t="shared" si="554"/>
        <v>0</v>
      </c>
      <c r="DI404" s="56">
        <f t="shared" si="555"/>
        <v>0</v>
      </c>
      <c r="DJ404" s="14">
        <f>Szilv($CY$2,Eredmény!$H$3,CZ404)</f>
        <v>0</v>
      </c>
      <c r="DK404" s="14">
        <f t="shared" si="556"/>
        <v>0</v>
      </c>
      <c r="DL404" s="14">
        <f t="shared" si="557"/>
        <v>0</v>
      </c>
      <c r="DO404" s="14">
        <f>IF($DN$2=Alapadat!$P404,Alapadat!$Q404,0)</f>
        <v>0</v>
      </c>
      <c r="DP404" s="14">
        <f>IF($DN$2=Alapadat!$P404,Alapadat!$R404,0)</f>
        <v>0</v>
      </c>
      <c r="DQ404" s="14">
        <f t="shared" si="558"/>
        <v>0</v>
      </c>
      <c r="DR404" s="14">
        <f t="shared" si="559"/>
        <v>0</v>
      </c>
      <c r="DS404" s="14">
        <f t="shared" si="560"/>
        <v>0</v>
      </c>
      <c r="DT404" s="14">
        <f t="shared" si="561"/>
        <v>0</v>
      </c>
      <c r="DU404" s="14">
        <f t="shared" si="562"/>
        <v>0</v>
      </c>
      <c r="DV404" s="14">
        <f t="shared" si="563"/>
        <v>0</v>
      </c>
      <c r="DX404" s="56">
        <f t="shared" si="564"/>
        <v>0</v>
      </c>
      <c r="DY404" s="14">
        <f>Szilv($DN$2,Eredmény!$H$3,DO404)</f>
        <v>0</v>
      </c>
      <c r="DZ404" s="14">
        <f t="shared" si="565"/>
        <v>0</v>
      </c>
      <c r="EA404" s="14">
        <f t="shared" si="566"/>
        <v>0</v>
      </c>
    </row>
    <row r="405" spans="2:131">
      <c r="B405" s="14">
        <f>IF($A$2=Alapadat!$P405,Alapadat!$Q405,0)</f>
        <v>0</v>
      </c>
      <c r="C405" s="14">
        <f>IF($A$2=Alapadat!$P405,Alapadat!$R405,0)</f>
        <v>0</v>
      </c>
      <c r="D405" s="14">
        <f t="shared" si="487"/>
        <v>0</v>
      </c>
      <c r="E405" s="14">
        <f t="shared" si="488"/>
        <v>0</v>
      </c>
      <c r="F405" s="14">
        <f t="shared" si="489"/>
        <v>0</v>
      </c>
      <c r="G405" s="14">
        <f t="shared" si="490"/>
        <v>0</v>
      </c>
      <c r="H405" s="14">
        <f t="shared" si="491"/>
        <v>0</v>
      </c>
      <c r="I405" s="14">
        <f t="shared" si="492"/>
        <v>0</v>
      </c>
      <c r="L405" s="56">
        <f t="shared" si="493"/>
        <v>0</v>
      </c>
      <c r="M405" s="14">
        <f>Szilv($A$2,Eredmény!$H$3,B405)</f>
        <v>0</v>
      </c>
      <c r="N405" s="14">
        <f t="shared" si="494"/>
        <v>0</v>
      </c>
      <c r="O405" s="14">
        <f t="shared" si="495"/>
        <v>0</v>
      </c>
      <c r="Q405" s="14">
        <f>IF($P$2=Alapadat!$P405,Alapadat!$Q405,0)</f>
        <v>0</v>
      </c>
      <c r="R405" s="14">
        <f>IF($P$2=Alapadat!$P405,Alapadat!$R405,0)</f>
        <v>0</v>
      </c>
      <c r="S405" s="14">
        <f t="shared" si="496"/>
        <v>0</v>
      </c>
      <c r="T405" s="14">
        <f t="shared" si="497"/>
        <v>0</v>
      </c>
      <c r="U405" s="14">
        <f t="shared" si="498"/>
        <v>0</v>
      </c>
      <c r="V405" s="14">
        <f t="shared" si="499"/>
        <v>0</v>
      </c>
      <c r="W405" s="14">
        <f t="shared" si="500"/>
        <v>0</v>
      </c>
      <c r="X405" s="14">
        <f t="shared" si="501"/>
        <v>0</v>
      </c>
      <c r="Z405" s="56">
        <f t="shared" si="567"/>
        <v>0</v>
      </c>
      <c r="AA405" s="14">
        <f>Szilv($P$2,Eredmény!$H$3,Q405)</f>
        <v>0</v>
      </c>
      <c r="AB405" s="14">
        <f t="shared" si="502"/>
        <v>0</v>
      </c>
      <c r="AC405" s="14">
        <f t="shared" si="503"/>
        <v>0</v>
      </c>
      <c r="AE405" s="14">
        <f>IF($AD$2=Alapadat!$P405,Alapadat!$Q405,0)</f>
        <v>0</v>
      </c>
      <c r="AF405" s="14">
        <f>IF($AD$2=Alapadat!$P405,Alapadat!$R405,0)</f>
        <v>0</v>
      </c>
      <c r="AG405" s="14">
        <f t="shared" si="504"/>
        <v>0</v>
      </c>
      <c r="AH405" s="14">
        <f t="shared" si="505"/>
        <v>0</v>
      </c>
      <c r="AI405" s="14">
        <f t="shared" si="506"/>
        <v>0</v>
      </c>
      <c r="AJ405" s="14">
        <f t="shared" si="507"/>
        <v>0</v>
      </c>
      <c r="AK405" s="14">
        <f t="shared" si="508"/>
        <v>0</v>
      </c>
      <c r="AL405" s="14">
        <f t="shared" si="509"/>
        <v>0</v>
      </c>
      <c r="AN405" s="56">
        <f t="shared" si="510"/>
        <v>0</v>
      </c>
      <c r="AO405" s="14">
        <f>Szilv($AD$2,Eredmény!$H$3,AE405)</f>
        <v>0</v>
      </c>
      <c r="AP405" s="14">
        <f t="shared" si="511"/>
        <v>0</v>
      </c>
      <c r="AQ405" s="14">
        <f t="shared" si="512"/>
        <v>0</v>
      </c>
      <c r="AS405" s="14">
        <f>IF($AR$2=Alapadat!$P405,Alapadat!$Q405,0)</f>
        <v>0</v>
      </c>
      <c r="AT405" s="14">
        <f>IF($AR$2=Alapadat!$P405,Alapadat!$R405,0)</f>
        <v>0</v>
      </c>
      <c r="AU405" s="14">
        <f t="shared" si="513"/>
        <v>0</v>
      </c>
      <c r="AV405" s="14">
        <f t="shared" si="514"/>
        <v>0</v>
      </c>
      <c r="AW405" s="14">
        <f t="shared" si="515"/>
        <v>0</v>
      </c>
      <c r="AX405" s="14">
        <f t="shared" si="516"/>
        <v>0</v>
      </c>
      <c r="AY405" s="14">
        <f t="shared" si="517"/>
        <v>0</v>
      </c>
      <c r="AZ405" s="14">
        <f t="shared" si="518"/>
        <v>0</v>
      </c>
      <c r="BB405" s="56">
        <f t="shared" si="519"/>
        <v>0</v>
      </c>
      <c r="BC405" s="14">
        <f>Szilv($AR$2,Eredmény!$H$3,AS405)</f>
        <v>0</v>
      </c>
      <c r="BD405" s="14">
        <f t="shared" si="520"/>
        <v>0</v>
      </c>
      <c r="BE405" s="14">
        <f t="shared" si="521"/>
        <v>0</v>
      </c>
      <c r="BG405" s="14">
        <f>IF($BF$2=Alapadat!$P405,Alapadat!$Q405,0)</f>
        <v>0</v>
      </c>
      <c r="BH405" s="14">
        <f>IF($BF$2=Alapadat!$P405,Alapadat!$R405,0)</f>
        <v>0</v>
      </c>
      <c r="BI405" s="14">
        <f t="shared" si="522"/>
        <v>0</v>
      </c>
      <c r="BJ405" s="14">
        <f t="shared" si="523"/>
        <v>0</v>
      </c>
      <c r="BK405" s="14">
        <f t="shared" si="524"/>
        <v>0</v>
      </c>
      <c r="BL405" s="14">
        <f t="shared" si="525"/>
        <v>0</v>
      </c>
      <c r="BM405" s="14">
        <f t="shared" si="526"/>
        <v>0</v>
      </c>
      <c r="BN405" s="14">
        <f t="shared" si="527"/>
        <v>0</v>
      </c>
      <c r="BP405" s="56">
        <f t="shared" si="528"/>
        <v>0</v>
      </c>
      <c r="BQ405" s="14">
        <f>Szilv($BF$2,Eredmény!$H$3,BG405)</f>
        <v>0</v>
      </c>
      <c r="BR405" s="14">
        <f t="shared" si="529"/>
        <v>0</v>
      </c>
      <c r="BS405" s="14">
        <f t="shared" si="530"/>
        <v>0</v>
      </c>
      <c r="BV405" s="14">
        <f>IF($BU$2=Alapadat!$P405,Alapadat!$Q405,0)</f>
        <v>0</v>
      </c>
      <c r="BW405" s="14">
        <f>IF($BU$2=Alapadat!$P405,Alapadat!$R405,0)</f>
        <v>0</v>
      </c>
      <c r="BX405" s="14">
        <f t="shared" si="531"/>
        <v>0</v>
      </c>
      <c r="BY405" s="14">
        <f t="shared" si="532"/>
        <v>0</v>
      </c>
      <c r="BZ405" s="14">
        <f t="shared" si="533"/>
        <v>0</v>
      </c>
      <c r="CA405" s="14">
        <f t="shared" si="534"/>
        <v>0</v>
      </c>
      <c r="CB405" s="14">
        <f t="shared" si="535"/>
        <v>0</v>
      </c>
      <c r="CC405" s="14">
        <f t="shared" si="536"/>
        <v>0</v>
      </c>
      <c r="CE405" s="56">
        <f t="shared" si="537"/>
        <v>0</v>
      </c>
      <c r="CF405" s="14">
        <f>Szilv($BU$2,Eredmény!$H$3,BV405)</f>
        <v>0</v>
      </c>
      <c r="CG405" s="14">
        <f t="shared" si="538"/>
        <v>0</v>
      </c>
      <c r="CH405" s="14">
        <f t="shared" si="539"/>
        <v>0</v>
      </c>
      <c r="CK405" s="14">
        <f>IF($CJ$2=Alapadat!$P405,Alapadat!$Q405,0)</f>
        <v>0</v>
      </c>
      <c r="CL405" s="14">
        <f>IF($CJ$2=Alapadat!$P405,Alapadat!$R405,0)</f>
        <v>0</v>
      </c>
      <c r="CM405" s="14">
        <f t="shared" si="540"/>
        <v>0</v>
      </c>
      <c r="CN405" s="14">
        <f t="shared" si="541"/>
        <v>0</v>
      </c>
      <c r="CO405" s="14">
        <f t="shared" si="542"/>
        <v>0</v>
      </c>
      <c r="CP405" s="14">
        <f t="shared" si="543"/>
        <v>0</v>
      </c>
      <c r="CQ405" s="14">
        <f t="shared" si="544"/>
        <v>0</v>
      </c>
      <c r="CR405" s="14">
        <f t="shared" si="545"/>
        <v>0</v>
      </c>
      <c r="CT405" s="56">
        <f t="shared" si="546"/>
        <v>0</v>
      </c>
      <c r="CU405" s="14">
        <f>Szilv($CJ$2,Eredmény!$H$3,CK405)</f>
        <v>0</v>
      </c>
      <c r="CV405" s="14">
        <f t="shared" si="547"/>
        <v>0</v>
      </c>
      <c r="CW405" s="14">
        <f t="shared" si="548"/>
        <v>0</v>
      </c>
      <c r="CZ405" s="14">
        <f>IF($CY$2=Alapadat!$P405,Alapadat!$Q405,0)</f>
        <v>0</v>
      </c>
      <c r="DA405" s="14">
        <f>IF($CY$2=Alapadat!$P405,Alapadat!$R405,0)</f>
        <v>0</v>
      </c>
      <c r="DB405" s="14">
        <f t="shared" si="549"/>
        <v>0</v>
      </c>
      <c r="DC405" s="14">
        <f t="shared" si="550"/>
        <v>0</v>
      </c>
      <c r="DD405" s="14">
        <f t="shared" si="551"/>
        <v>0</v>
      </c>
      <c r="DE405" s="14">
        <f t="shared" si="552"/>
        <v>0</v>
      </c>
      <c r="DF405" s="14">
        <f t="shared" si="553"/>
        <v>0</v>
      </c>
      <c r="DG405" s="14">
        <f t="shared" si="554"/>
        <v>0</v>
      </c>
      <c r="DI405" s="56">
        <f t="shared" si="555"/>
        <v>0</v>
      </c>
      <c r="DJ405" s="14">
        <f>Szilv($CY$2,Eredmény!$H$3,CZ405)</f>
        <v>0</v>
      </c>
      <c r="DK405" s="14">
        <f t="shared" si="556"/>
        <v>0</v>
      </c>
      <c r="DL405" s="14">
        <f t="shared" si="557"/>
        <v>0</v>
      </c>
      <c r="DO405" s="14">
        <f>IF($DN$2=Alapadat!$P405,Alapadat!$Q405,0)</f>
        <v>0</v>
      </c>
      <c r="DP405" s="14">
        <f>IF($DN$2=Alapadat!$P405,Alapadat!$R405,0)</f>
        <v>0</v>
      </c>
      <c r="DQ405" s="14">
        <f t="shared" si="558"/>
        <v>0</v>
      </c>
      <c r="DR405" s="14">
        <f t="shared" si="559"/>
        <v>0</v>
      </c>
      <c r="DS405" s="14">
        <f t="shared" si="560"/>
        <v>0</v>
      </c>
      <c r="DT405" s="14">
        <f t="shared" si="561"/>
        <v>0</v>
      </c>
      <c r="DU405" s="14">
        <f t="shared" si="562"/>
        <v>0</v>
      </c>
      <c r="DV405" s="14">
        <f t="shared" si="563"/>
        <v>0</v>
      </c>
      <c r="DX405" s="56">
        <f t="shared" si="564"/>
        <v>0</v>
      </c>
      <c r="DY405" s="14">
        <f>Szilv($DN$2,Eredmény!$H$3,DO405)</f>
        <v>0</v>
      </c>
      <c r="DZ405" s="14">
        <f t="shared" si="565"/>
        <v>0</v>
      </c>
      <c r="EA405" s="14">
        <f t="shared" si="566"/>
        <v>0</v>
      </c>
    </row>
    <row r="406" spans="2:131">
      <c r="B406" s="14">
        <f>IF($A$2=Alapadat!$P406,Alapadat!$Q406,0)</f>
        <v>0</v>
      </c>
      <c r="C406" s="14">
        <f>IF($A$2=Alapadat!$P406,Alapadat!$R406,0)</f>
        <v>0</v>
      </c>
      <c r="D406" s="14">
        <f t="shared" si="487"/>
        <v>0</v>
      </c>
      <c r="E406" s="14">
        <f t="shared" si="488"/>
        <v>0</v>
      </c>
      <c r="F406" s="14">
        <f t="shared" si="489"/>
        <v>0</v>
      </c>
      <c r="G406" s="14">
        <f t="shared" si="490"/>
        <v>0</v>
      </c>
      <c r="H406" s="14">
        <f t="shared" si="491"/>
        <v>0</v>
      </c>
      <c r="I406" s="14">
        <f t="shared" si="492"/>
        <v>0</v>
      </c>
      <c r="L406" s="56">
        <f t="shared" si="493"/>
        <v>0</v>
      </c>
      <c r="M406" s="14">
        <f>Szilv($A$2,Eredmény!$H$3,B406)</f>
        <v>0</v>
      </c>
      <c r="N406" s="14">
        <f t="shared" si="494"/>
        <v>0</v>
      </c>
      <c r="O406" s="14">
        <f t="shared" si="495"/>
        <v>0</v>
      </c>
      <c r="Q406" s="14">
        <f>IF($P$2=Alapadat!$P406,Alapadat!$Q406,0)</f>
        <v>0</v>
      </c>
      <c r="R406" s="14">
        <f>IF($P$2=Alapadat!$P406,Alapadat!$R406,0)</f>
        <v>0</v>
      </c>
      <c r="S406" s="14">
        <f t="shared" si="496"/>
        <v>0</v>
      </c>
      <c r="T406" s="14">
        <f t="shared" si="497"/>
        <v>0</v>
      </c>
      <c r="U406" s="14">
        <f t="shared" si="498"/>
        <v>0</v>
      </c>
      <c r="V406" s="14">
        <f t="shared" si="499"/>
        <v>0</v>
      </c>
      <c r="W406" s="14">
        <f t="shared" si="500"/>
        <v>0</v>
      </c>
      <c r="X406" s="14">
        <f t="shared" si="501"/>
        <v>0</v>
      </c>
      <c r="Z406" s="56">
        <f t="shared" si="567"/>
        <v>0</v>
      </c>
      <c r="AA406" s="14">
        <f>Szilv($P$2,Eredmény!$H$3,Q406)</f>
        <v>0</v>
      </c>
      <c r="AB406" s="14">
        <f t="shared" si="502"/>
        <v>0</v>
      </c>
      <c r="AC406" s="14">
        <f t="shared" si="503"/>
        <v>0</v>
      </c>
      <c r="AE406" s="14">
        <f>IF($AD$2=Alapadat!$P406,Alapadat!$Q406,0)</f>
        <v>0</v>
      </c>
      <c r="AF406" s="14">
        <f>IF($AD$2=Alapadat!$P406,Alapadat!$R406,0)</f>
        <v>0</v>
      </c>
      <c r="AG406" s="14">
        <f t="shared" si="504"/>
        <v>0</v>
      </c>
      <c r="AH406" s="14">
        <f t="shared" si="505"/>
        <v>0</v>
      </c>
      <c r="AI406" s="14">
        <f t="shared" si="506"/>
        <v>0</v>
      </c>
      <c r="AJ406" s="14">
        <f t="shared" si="507"/>
        <v>0</v>
      </c>
      <c r="AK406" s="14">
        <f t="shared" si="508"/>
        <v>0</v>
      </c>
      <c r="AL406" s="14">
        <f t="shared" si="509"/>
        <v>0</v>
      </c>
      <c r="AN406" s="56">
        <f t="shared" si="510"/>
        <v>0</v>
      </c>
      <c r="AO406" s="14">
        <f>Szilv($AD$2,Eredmény!$H$3,AE406)</f>
        <v>0</v>
      </c>
      <c r="AP406" s="14">
        <f t="shared" si="511"/>
        <v>0</v>
      </c>
      <c r="AQ406" s="14">
        <f t="shared" si="512"/>
        <v>0</v>
      </c>
      <c r="AS406" s="14">
        <f>IF($AR$2=Alapadat!$P406,Alapadat!$Q406,0)</f>
        <v>0</v>
      </c>
      <c r="AT406" s="14">
        <f>IF($AR$2=Alapadat!$P406,Alapadat!$R406,0)</f>
        <v>0</v>
      </c>
      <c r="AU406" s="14">
        <f t="shared" si="513"/>
        <v>0</v>
      </c>
      <c r="AV406" s="14">
        <f t="shared" si="514"/>
        <v>0</v>
      </c>
      <c r="AW406" s="14">
        <f t="shared" si="515"/>
        <v>0</v>
      </c>
      <c r="AX406" s="14">
        <f t="shared" si="516"/>
        <v>0</v>
      </c>
      <c r="AY406" s="14">
        <f t="shared" si="517"/>
        <v>0</v>
      </c>
      <c r="AZ406" s="14">
        <f t="shared" si="518"/>
        <v>0</v>
      </c>
      <c r="BB406" s="56">
        <f t="shared" si="519"/>
        <v>0</v>
      </c>
      <c r="BC406" s="14">
        <f>Szilv($AR$2,Eredmény!$H$3,AS406)</f>
        <v>0</v>
      </c>
      <c r="BD406" s="14">
        <f t="shared" si="520"/>
        <v>0</v>
      </c>
      <c r="BE406" s="14">
        <f t="shared" si="521"/>
        <v>0</v>
      </c>
      <c r="BG406" s="14">
        <f>IF($BF$2=Alapadat!$P406,Alapadat!$Q406,0)</f>
        <v>0</v>
      </c>
      <c r="BH406" s="14">
        <f>IF($BF$2=Alapadat!$P406,Alapadat!$R406,0)</f>
        <v>0</v>
      </c>
      <c r="BI406" s="14">
        <f t="shared" si="522"/>
        <v>0</v>
      </c>
      <c r="BJ406" s="14">
        <f t="shared" si="523"/>
        <v>0</v>
      </c>
      <c r="BK406" s="14">
        <f t="shared" si="524"/>
        <v>0</v>
      </c>
      <c r="BL406" s="14">
        <f t="shared" si="525"/>
        <v>0</v>
      </c>
      <c r="BM406" s="14">
        <f t="shared" si="526"/>
        <v>0</v>
      </c>
      <c r="BN406" s="14">
        <f t="shared" si="527"/>
        <v>0</v>
      </c>
      <c r="BP406" s="56">
        <f t="shared" si="528"/>
        <v>0</v>
      </c>
      <c r="BQ406" s="14">
        <f>Szilv($BF$2,Eredmény!$H$3,BG406)</f>
        <v>0</v>
      </c>
      <c r="BR406" s="14">
        <f t="shared" si="529"/>
        <v>0</v>
      </c>
      <c r="BS406" s="14">
        <f t="shared" si="530"/>
        <v>0</v>
      </c>
      <c r="BV406" s="14">
        <f>IF($BU$2=Alapadat!$P406,Alapadat!$Q406,0)</f>
        <v>0</v>
      </c>
      <c r="BW406" s="14">
        <f>IF($BU$2=Alapadat!$P406,Alapadat!$R406,0)</f>
        <v>0</v>
      </c>
      <c r="BX406" s="14">
        <f t="shared" si="531"/>
        <v>0</v>
      </c>
      <c r="BY406" s="14">
        <f t="shared" si="532"/>
        <v>0</v>
      </c>
      <c r="BZ406" s="14">
        <f t="shared" si="533"/>
        <v>0</v>
      </c>
      <c r="CA406" s="14">
        <f t="shared" si="534"/>
        <v>0</v>
      </c>
      <c r="CB406" s="14">
        <f t="shared" si="535"/>
        <v>0</v>
      </c>
      <c r="CC406" s="14">
        <f t="shared" si="536"/>
        <v>0</v>
      </c>
      <c r="CE406" s="56">
        <f t="shared" si="537"/>
        <v>0</v>
      </c>
      <c r="CF406" s="14">
        <f>Szilv($BU$2,Eredmény!$H$3,BV406)</f>
        <v>0</v>
      </c>
      <c r="CG406" s="14">
        <f t="shared" si="538"/>
        <v>0</v>
      </c>
      <c r="CH406" s="14">
        <f t="shared" si="539"/>
        <v>0</v>
      </c>
      <c r="CK406" s="14">
        <f>IF($CJ$2=Alapadat!$P406,Alapadat!$Q406,0)</f>
        <v>0</v>
      </c>
      <c r="CL406" s="14">
        <f>IF($CJ$2=Alapadat!$P406,Alapadat!$R406,0)</f>
        <v>0</v>
      </c>
      <c r="CM406" s="14">
        <f t="shared" si="540"/>
        <v>0</v>
      </c>
      <c r="CN406" s="14">
        <f t="shared" si="541"/>
        <v>0</v>
      </c>
      <c r="CO406" s="14">
        <f t="shared" si="542"/>
        <v>0</v>
      </c>
      <c r="CP406" s="14">
        <f t="shared" si="543"/>
        <v>0</v>
      </c>
      <c r="CQ406" s="14">
        <f t="shared" si="544"/>
        <v>0</v>
      </c>
      <c r="CR406" s="14">
        <f t="shared" si="545"/>
        <v>0</v>
      </c>
      <c r="CT406" s="56">
        <f t="shared" si="546"/>
        <v>0</v>
      </c>
      <c r="CU406" s="14">
        <f>Szilv($CJ$2,Eredmény!$H$3,CK406)</f>
        <v>0</v>
      </c>
      <c r="CV406" s="14">
        <f t="shared" si="547"/>
        <v>0</v>
      </c>
      <c r="CW406" s="14">
        <f t="shared" si="548"/>
        <v>0</v>
      </c>
      <c r="CZ406" s="14">
        <f>IF($CY$2=Alapadat!$P406,Alapadat!$Q406,0)</f>
        <v>0</v>
      </c>
      <c r="DA406" s="14">
        <f>IF($CY$2=Alapadat!$P406,Alapadat!$R406,0)</f>
        <v>0</v>
      </c>
      <c r="DB406" s="14">
        <f t="shared" si="549"/>
        <v>0</v>
      </c>
      <c r="DC406" s="14">
        <f t="shared" si="550"/>
        <v>0</v>
      </c>
      <c r="DD406" s="14">
        <f t="shared" si="551"/>
        <v>0</v>
      </c>
      <c r="DE406" s="14">
        <f t="shared" si="552"/>
        <v>0</v>
      </c>
      <c r="DF406" s="14">
        <f t="shared" si="553"/>
        <v>0</v>
      </c>
      <c r="DG406" s="14">
        <f t="shared" si="554"/>
        <v>0</v>
      </c>
      <c r="DI406" s="56">
        <f t="shared" si="555"/>
        <v>0</v>
      </c>
      <c r="DJ406" s="14">
        <f>Szilv($CY$2,Eredmény!$H$3,CZ406)</f>
        <v>0</v>
      </c>
      <c r="DK406" s="14">
        <f t="shared" si="556"/>
        <v>0</v>
      </c>
      <c r="DL406" s="14">
        <f t="shared" si="557"/>
        <v>0</v>
      </c>
      <c r="DO406" s="14">
        <f>IF($DN$2=Alapadat!$P406,Alapadat!$Q406,0)</f>
        <v>0</v>
      </c>
      <c r="DP406" s="14">
        <f>IF($DN$2=Alapadat!$P406,Alapadat!$R406,0)</f>
        <v>0</v>
      </c>
      <c r="DQ406" s="14">
        <f t="shared" si="558"/>
        <v>0</v>
      </c>
      <c r="DR406" s="14">
        <f t="shared" si="559"/>
        <v>0</v>
      </c>
      <c r="DS406" s="14">
        <f t="shared" si="560"/>
        <v>0</v>
      </c>
      <c r="DT406" s="14">
        <f t="shared" si="561"/>
        <v>0</v>
      </c>
      <c r="DU406" s="14">
        <f t="shared" si="562"/>
        <v>0</v>
      </c>
      <c r="DV406" s="14">
        <f t="shared" si="563"/>
        <v>0</v>
      </c>
      <c r="DX406" s="56">
        <f t="shared" si="564"/>
        <v>0</v>
      </c>
      <c r="DY406" s="14">
        <f>Szilv($DN$2,Eredmény!$H$3,DO406)</f>
        <v>0</v>
      </c>
      <c r="DZ406" s="14">
        <f t="shared" si="565"/>
        <v>0</v>
      </c>
      <c r="EA406" s="14">
        <f t="shared" si="566"/>
        <v>0</v>
      </c>
    </row>
    <row r="407" spans="2:131">
      <c r="B407" s="14">
        <f>IF($A$2=Alapadat!$P407,Alapadat!$Q407,0)</f>
        <v>0</v>
      </c>
      <c r="C407" s="14">
        <f>IF($A$2=Alapadat!$P407,Alapadat!$R407,0)</f>
        <v>0</v>
      </c>
      <c r="D407" s="14">
        <f t="shared" si="487"/>
        <v>0</v>
      </c>
      <c r="E407" s="14">
        <f t="shared" si="488"/>
        <v>0</v>
      </c>
      <c r="F407" s="14">
        <f t="shared" si="489"/>
        <v>0</v>
      </c>
      <c r="G407" s="14">
        <f t="shared" si="490"/>
        <v>0</v>
      </c>
      <c r="H407" s="14">
        <f t="shared" si="491"/>
        <v>0</v>
      </c>
      <c r="I407" s="14">
        <f t="shared" si="492"/>
        <v>0</v>
      </c>
      <c r="L407" s="56">
        <f t="shared" si="493"/>
        <v>0</v>
      </c>
      <c r="M407" s="14">
        <f>Szilv($A$2,Eredmény!$H$3,B407)</f>
        <v>0</v>
      </c>
      <c r="N407" s="14">
        <f t="shared" si="494"/>
        <v>0</v>
      </c>
      <c r="O407" s="14">
        <f t="shared" si="495"/>
        <v>0</v>
      </c>
      <c r="Q407" s="14">
        <f>IF($P$2=Alapadat!$P407,Alapadat!$Q407,0)</f>
        <v>0</v>
      </c>
      <c r="R407" s="14">
        <f>IF($P$2=Alapadat!$P407,Alapadat!$R407,0)</f>
        <v>0</v>
      </c>
      <c r="S407" s="14">
        <f t="shared" si="496"/>
        <v>0</v>
      </c>
      <c r="T407" s="14">
        <f t="shared" si="497"/>
        <v>0</v>
      </c>
      <c r="U407" s="14">
        <f t="shared" si="498"/>
        <v>0</v>
      </c>
      <c r="V407" s="14">
        <f t="shared" si="499"/>
        <v>0</v>
      </c>
      <c r="W407" s="14">
        <f t="shared" si="500"/>
        <v>0</v>
      </c>
      <c r="X407" s="14">
        <f t="shared" si="501"/>
        <v>0</v>
      </c>
      <c r="Z407" s="56">
        <f t="shared" si="567"/>
        <v>0</v>
      </c>
      <c r="AA407" s="14">
        <f>Szilv($P$2,Eredmény!$H$3,Q407)</f>
        <v>0</v>
      </c>
      <c r="AB407" s="14">
        <f t="shared" si="502"/>
        <v>0</v>
      </c>
      <c r="AC407" s="14">
        <f t="shared" si="503"/>
        <v>0</v>
      </c>
      <c r="AE407" s="14">
        <f>IF($AD$2=Alapadat!$P407,Alapadat!$Q407,0)</f>
        <v>0</v>
      </c>
      <c r="AF407" s="14">
        <f>IF($AD$2=Alapadat!$P407,Alapadat!$R407,0)</f>
        <v>0</v>
      </c>
      <c r="AG407" s="14">
        <f t="shared" si="504"/>
        <v>0</v>
      </c>
      <c r="AH407" s="14">
        <f t="shared" si="505"/>
        <v>0</v>
      </c>
      <c r="AI407" s="14">
        <f t="shared" si="506"/>
        <v>0</v>
      </c>
      <c r="AJ407" s="14">
        <f t="shared" si="507"/>
        <v>0</v>
      </c>
      <c r="AK407" s="14">
        <f t="shared" si="508"/>
        <v>0</v>
      </c>
      <c r="AL407" s="14">
        <f t="shared" si="509"/>
        <v>0</v>
      </c>
      <c r="AN407" s="56">
        <f t="shared" si="510"/>
        <v>0</v>
      </c>
      <c r="AO407" s="14">
        <f>Szilv($AD$2,Eredmény!$H$3,AE407)</f>
        <v>0</v>
      </c>
      <c r="AP407" s="14">
        <f t="shared" si="511"/>
        <v>0</v>
      </c>
      <c r="AQ407" s="14">
        <f t="shared" si="512"/>
        <v>0</v>
      </c>
      <c r="AS407" s="14">
        <f>IF($AR$2=Alapadat!$P407,Alapadat!$Q407,0)</f>
        <v>0</v>
      </c>
      <c r="AT407" s="14">
        <f>IF($AR$2=Alapadat!$P407,Alapadat!$R407,0)</f>
        <v>0</v>
      </c>
      <c r="AU407" s="14">
        <f t="shared" si="513"/>
        <v>0</v>
      </c>
      <c r="AV407" s="14">
        <f t="shared" si="514"/>
        <v>0</v>
      </c>
      <c r="AW407" s="14">
        <f t="shared" si="515"/>
        <v>0</v>
      </c>
      <c r="AX407" s="14">
        <f t="shared" si="516"/>
        <v>0</v>
      </c>
      <c r="AY407" s="14">
        <f t="shared" si="517"/>
        <v>0</v>
      </c>
      <c r="AZ407" s="14">
        <f t="shared" si="518"/>
        <v>0</v>
      </c>
      <c r="BB407" s="56">
        <f t="shared" si="519"/>
        <v>0</v>
      </c>
      <c r="BC407" s="14">
        <f>Szilv($AR$2,Eredmény!$H$3,AS407)</f>
        <v>0</v>
      </c>
      <c r="BD407" s="14">
        <f t="shared" si="520"/>
        <v>0</v>
      </c>
      <c r="BE407" s="14">
        <f t="shared" si="521"/>
        <v>0</v>
      </c>
      <c r="BG407" s="14">
        <f>IF($BF$2=Alapadat!$P407,Alapadat!$Q407,0)</f>
        <v>0</v>
      </c>
      <c r="BH407" s="14">
        <f>IF($BF$2=Alapadat!$P407,Alapadat!$R407,0)</f>
        <v>0</v>
      </c>
      <c r="BI407" s="14">
        <f t="shared" si="522"/>
        <v>0</v>
      </c>
      <c r="BJ407" s="14">
        <f t="shared" si="523"/>
        <v>0</v>
      </c>
      <c r="BK407" s="14">
        <f t="shared" si="524"/>
        <v>0</v>
      </c>
      <c r="BL407" s="14">
        <f t="shared" si="525"/>
        <v>0</v>
      </c>
      <c r="BM407" s="14">
        <f t="shared" si="526"/>
        <v>0</v>
      </c>
      <c r="BN407" s="14">
        <f t="shared" si="527"/>
        <v>0</v>
      </c>
      <c r="BP407" s="56">
        <f t="shared" si="528"/>
        <v>0</v>
      </c>
      <c r="BQ407" s="14">
        <f>Szilv($BF$2,Eredmény!$H$3,BG407)</f>
        <v>0</v>
      </c>
      <c r="BR407" s="14">
        <f t="shared" si="529"/>
        <v>0</v>
      </c>
      <c r="BS407" s="14">
        <f t="shared" si="530"/>
        <v>0</v>
      </c>
      <c r="BV407" s="14">
        <f>IF($BU$2=Alapadat!$P407,Alapadat!$Q407,0)</f>
        <v>0</v>
      </c>
      <c r="BW407" s="14">
        <f>IF($BU$2=Alapadat!$P407,Alapadat!$R407,0)</f>
        <v>0</v>
      </c>
      <c r="BX407" s="14">
        <f t="shared" si="531"/>
        <v>0</v>
      </c>
      <c r="BY407" s="14">
        <f t="shared" si="532"/>
        <v>0</v>
      </c>
      <c r="BZ407" s="14">
        <f t="shared" si="533"/>
        <v>0</v>
      </c>
      <c r="CA407" s="14">
        <f t="shared" si="534"/>
        <v>0</v>
      </c>
      <c r="CB407" s="14">
        <f t="shared" si="535"/>
        <v>0</v>
      </c>
      <c r="CC407" s="14">
        <f t="shared" si="536"/>
        <v>0</v>
      </c>
      <c r="CE407" s="56">
        <f t="shared" si="537"/>
        <v>0</v>
      </c>
      <c r="CF407" s="14">
        <f>Szilv($BU$2,Eredmény!$H$3,BV407)</f>
        <v>0</v>
      </c>
      <c r="CG407" s="14">
        <f t="shared" si="538"/>
        <v>0</v>
      </c>
      <c r="CH407" s="14">
        <f t="shared" si="539"/>
        <v>0</v>
      </c>
      <c r="CK407" s="14">
        <f>IF($CJ$2=Alapadat!$P407,Alapadat!$Q407,0)</f>
        <v>0</v>
      </c>
      <c r="CL407" s="14">
        <f>IF($CJ$2=Alapadat!$P407,Alapadat!$R407,0)</f>
        <v>0</v>
      </c>
      <c r="CM407" s="14">
        <f t="shared" si="540"/>
        <v>0</v>
      </c>
      <c r="CN407" s="14">
        <f t="shared" si="541"/>
        <v>0</v>
      </c>
      <c r="CO407" s="14">
        <f t="shared" si="542"/>
        <v>0</v>
      </c>
      <c r="CP407" s="14">
        <f t="shared" si="543"/>
        <v>0</v>
      </c>
      <c r="CQ407" s="14">
        <f t="shared" si="544"/>
        <v>0</v>
      </c>
      <c r="CR407" s="14">
        <f t="shared" si="545"/>
        <v>0</v>
      </c>
      <c r="CT407" s="56">
        <f t="shared" si="546"/>
        <v>0</v>
      </c>
      <c r="CU407" s="14">
        <f>Szilv($CJ$2,Eredmény!$H$3,CK407)</f>
        <v>0</v>
      </c>
      <c r="CV407" s="14">
        <f t="shared" si="547"/>
        <v>0</v>
      </c>
      <c r="CW407" s="14">
        <f t="shared" si="548"/>
        <v>0</v>
      </c>
      <c r="CZ407" s="14">
        <f>IF($CY$2=Alapadat!$P407,Alapadat!$Q407,0)</f>
        <v>0</v>
      </c>
      <c r="DA407" s="14">
        <f>IF($CY$2=Alapadat!$P407,Alapadat!$R407,0)</f>
        <v>0</v>
      </c>
      <c r="DB407" s="14">
        <f t="shared" si="549"/>
        <v>0</v>
      </c>
      <c r="DC407" s="14">
        <f t="shared" si="550"/>
        <v>0</v>
      </c>
      <c r="DD407" s="14">
        <f t="shared" si="551"/>
        <v>0</v>
      </c>
      <c r="DE407" s="14">
        <f t="shared" si="552"/>
        <v>0</v>
      </c>
      <c r="DF407" s="14">
        <f t="shared" si="553"/>
        <v>0</v>
      </c>
      <c r="DG407" s="14">
        <f t="shared" si="554"/>
        <v>0</v>
      </c>
      <c r="DI407" s="56">
        <f t="shared" si="555"/>
        <v>0</v>
      </c>
      <c r="DJ407" s="14">
        <f>Szilv($CY$2,Eredmény!$H$3,CZ407)</f>
        <v>0</v>
      </c>
      <c r="DK407" s="14">
        <f t="shared" si="556"/>
        <v>0</v>
      </c>
      <c r="DL407" s="14">
        <f t="shared" si="557"/>
        <v>0</v>
      </c>
      <c r="DO407" s="14">
        <f>IF($DN$2=Alapadat!$P407,Alapadat!$Q407,0)</f>
        <v>0</v>
      </c>
      <c r="DP407" s="14">
        <f>IF($DN$2=Alapadat!$P407,Alapadat!$R407,0)</f>
        <v>0</v>
      </c>
      <c r="DQ407" s="14">
        <f t="shared" si="558"/>
        <v>0</v>
      </c>
      <c r="DR407" s="14">
        <f t="shared" si="559"/>
        <v>0</v>
      </c>
      <c r="DS407" s="14">
        <f t="shared" si="560"/>
        <v>0</v>
      </c>
      <c r="DT407" s="14">
        <f t="shared" si="561"/>
        <v>0</v>
      </c>
      <c r="DU407" s="14">
        <f t="shared" si="562"/>
        <v>0</v>
      </c>
      <c r="DV407" s="14">
        <f t="shared" si="563"/>
        <v>0</v>
      </c>
      <c r="DX407" s="56">
        <f t="shared" si="564"/>
        <v>0</v>
      </c>
      <c r="DY407" s="14">
        <f>Szilv($DN$2,Eredmény!$H$3,DO407)</f>
        <v>0</v>
      </c>
      <c r="DZ407" s="14">
        <f t="shared" si="565"/>
        <v>0</v>
      </c>
      <c r="EA407" s="14">
        <f t="shared" si="566"/>
        <v>0</v>
      </c>
    </row>
    <row r="408" spans="2:131">
      <c r="B408" s="14">
        <f>IF($A$2=Alapadat!$P408,Alapadat!$Q408,0)</f>
        <v>0</v>
      </c>
      <c r="C408" s="14">
        <f>IF($A$2=Alapadat!$P408,Alapadat!$R408,0)</f>
        <v>0</v>
      </c>
      <c r="D408" s="14">
        <f t="shared" si="487"/>
        <v>0</v>
      </c>
      <c r="E408" s="14">
        <f t="shared" si="488"/>
        <v>0</v>
      </c>
      <c r="F408" s="14">
        <f t="shared" si="489"/>
        <v>0</v>
      </c>
      <c r="G408" s="14">
        <f t="shared" si="490"/>
        <v>0</v>
      </c>
      <c r="H408" s="14">
        <f t="shared" si="491"/>
        <v>0</v>
      </c>
      <c r="I408" s="14">
        <f t="shared" si="492"/>
        <v>0</v>
      </c>
      <c r="L408" s="56">
        <f t="shared" si="493"/>
        <v>0</v>
      </c>
      <c r="M408" s="14">
        <f>Szilv($A$2,Eredmény!$H$3,B408)</f>
        <v>0</v>
      </c>
      <c r="N408" s="14">
        <f t="shared" si="494"/>
        <v>0</v>
      </c>
      <c r="O408" s="14">
        <f t="shared" si="495"/>
        <v>0</v>
      </c>
      <c r="Q408" s="14">
        <f>IF($P$2=Alapadat!$P408,Alapadat!$Q408,0)</f>
        <v>0</v>
      </c>
      <c r="R408" s="14">
        <f>IF($P$2=Alapadat!$P408,Alapadat!$R408,0)</f>
        <v>0</v>
      </c>
      <c r="S408" s="14">
        <f t="shared" si="496"/>
        <v>0</v>
      </c>
      <c r="T408" s="14">
        <f t="shared" si="497"/>
        <v>0</v>
      </c>
      <c r="U408" s="14">
        <f t="shared" si="498"/>
        <v>0</v>
      </c>
      <c r="V408" s="14">
        <f t="shared" si="499"/>
        <v>0</v>
      </c>
      <c r="W408" s="14">
        <f t="shared" si="500"/>
        <v>0</v>
      </c>
      <c r="X408" s="14">
        <f t="shared" si="501"/>
        <v>0</v>
      </c>
      <c r="Z408" s="56">
        <f t="shared" si="567"/>
        <v>0</v>
      </c>
      <c r="AA408" s="14">
        <f>Szilv($P$2,Eredmény!$H$3,Q408)</f>
        <v>0</v>
      </c>
      <c r="AB408" s="14">
        <f t="shared" si="502"/>
        <v>0</v>
      </c>
      <c r="AC408" s="14">
        <f t="shared" si="503"/>
        <v>0</v>
      </c>
      <c r="AE408" s="14">
        <f>IF($AD$2=Alapadat!$P408,Alapadat!$Q408,0)</f>
        <v>0</v>
      </c>
      <c r="AF408" s="14">
        <f>IF($AD$2=Alapadat!$P408,Alapadat!$R408,0)</f>
        <v>0</v>
      </c>
      <c r="AG408" s="14">
        <f t="shared" si="504"/>
        <v>0</v>
      </c>
      <c r="AH408" s="14">
        <f t="shared" si="505"/>
        <v>0</v>
      </c>
      <c r="AI408" s="14">
        <f t="shared" si="506"/>
        <v>0</v>
      </c>
      <c r="AJ408" s="14">
        <f t="shared" si="507"/>
        <v>0</v>
      </c>
      <c r="AK408" s="14">
        <f t="shared" si="508"/>
        <v>0</v>
      </c>
      <c r="AL408" s="14">
        <f t="shared" si="509"/>
        <v>0</v>
      </c>
      <c r="AN408" s="56">
        <f t="shared" si="510"/>
        <v>0</v>
      </c>
      <c r="AO408" s="14">
        <f>Szilv($AD$2,Eredmény!$H$3,AE408)</f>
        <v>0</v>
      </c>
      <c r="AP408" s="14">
        <f t="shared" si="511"/>
        <v>0</v>
      </c>
      <c r="AQ408" s="14">
        <f t="shared" si="512"/>
        <v>0</v>
      </c>
      <c r="AS408" s="14">
        <f>IF($AR$2=Alapadat!$P408,Alapadat!$Q408,0)</f>
        <v>0</v>
      </c>
      <c r="AT408" s="14">
        <f>IF($AR$2=Alapadat!$P408,Alapadat!$R408,0)</f>
        <v>0</v>
      </c>
      <c r="AU408" s="14">
        <f t="shared" si="513"/>
        <v>0</v>
      </c>
      <c r="AV408" s="14">
        <f t="shared" si="514"/>
        <v>0</v>
      </c>
      <c r="AW408" s="14">
        <f t="shared" si="515"/>
        <v>0</v>
      </c>
      <c r="AX408" s="14">
        <f t="shared" si="516"/>
        <v>0</v>
      </c>
      <c r="AY408" s="14">
        <f t="shared" si="517"/>
        <v>0</v>
      </c>
      <c r="AZ408" s="14">
        <f t="shared" si="518"/>
        <v>0</v>
      </c>
      <c r="BB408" s="56">
        <f t="shared" si="519"/>
        <v>0</v>
      </c>
      <c r="BC408" s="14">
        <f>Szilv($AR$2,Eredmény!$H$3,AS408)</f>
        <v>0</v>
      </c>
      <c r="BD408" s="14">
        <f t="shared" si="520"/>
        <v>0</v>
      </c>
      <c r="BE408" s="14">
        <f t="shared" si="521"/>
        <v>0</v>
      </c>
      <c r="BG408" s="14">
        <f>IF($BF$2=Alapadat!$P408,Alapadat!$Q408,0)</f>
        <v>0</v>
      </c>
      <c r="BH408" s="14">
        <f>IF($BF$2=Alapadat!$P408,Alapadat!$R408,0)</f>
        <v>0</v>
      </c>
      <c r="BI408" s="14">
        <f t="shared" si="522"/>
        <v>0</v>
      </c>
      <c r="BJ408" s="14">
        <f t="shared" si="523"/>
        <v>0</v>
      </c>
      <c r="BK408" s="14">
        <f t="shared" si="524"/>
        <v>0</v>
      </c>
      <c r="BL408" s="14">
        <f t="shared" si="525"/>
        <v>0</v>
      </c>
      <c r="BM408" s="14">
        <f t="shared" si="526"/>
        <v>0</v>
      </c>
      <c r="BN408" s="14">
        <f t="shared" si="527"/>
        <v>0</v>
      </c>
      <c r="BP408" s="56">
        <f t="shared" si="528"/>
        <v>0</v>
      </c>
      <c r="BQ408" s="14">
        <f>Szilv($BF$2,Eredmény!$H$3,BG408)</f>
        <v>0</v>
      </c>
      <c r="BR408" s="14">
        <f t="shared" si="529"/>
        <v>0</v>
      </c>
      <c r="BS408" s="14">
        <f t="shared" si="530"/>
        <v>0</v>
      </c>
      <c r="BV408" s="14">
        <f>IF($BU$2=Alapadat!$P408,Alapadat!$Q408,0)</f>
        <v>0</v>
      </c>
      <c r="BW408" s="14">
        <f>IF($BU$2=Alapadat!$P408,Alapadat!$R408,0)</f>
        <v>0</v>
      </c>
      <c r="BX408" s="14">
        <f t="shared" si="531"/>
        <v>0</v>
      </c>
      <c r="BY408" s="14">
        <f t="shared" si="532"/>
        <v>0</v>
      </c>
      <c r="BZ408" s="14">
        <f t="shared" si="533"/>
        <v>0</v>
      </c>
      <c r="CA408" s="14">
        <f t="shared" si="534"/>
        <v>0</v>
      </c>
      <c r="CB408" s="14">
        <f t="shared" si="535"/>
        <v>0</v>
      </c>
      <c r="CC408" s="14">
        <f t="shared" si="536"/>
        <v>0</v>
      </c>
      <c r="CE408" s="56">
        <f t="shared" si="537"/>
        <v>0</v>
      </c>
      <c r="CF408" s="14">
        <f>Szilv($BU$2,Eredmény!$H$3,BV408)</f>
        <v>0</v>
      </c>
      <c r="CG408" s="14">
        <f t="shared" si="538"/>
        <v>0</v>
      </c>
      <c r="CH408" s="14">
        <f t="shared" si="539"/>
        <v>0</v>
      </c>
      <c r="CK408" s="14">
        <f>IF($CJ$2=Alapadat!$P408,Alapadat!$Q408,0)</f>
        <v>0</v>
      </c>
      <c r="CL408" s="14">
        <f>IF($CJ$2=Alapadat!$P408,Alapadat!$R408,0)</f>
        <v>0</v>
      </c>
      <c r="CM408" s="14">
        <f t="shared" si="540"/>
        <v>0</v>
      </c>
      <c r="CN408" s="14">
        <f t="shared" si="541"/>
        <v>0</v>
      </c>
      <c r="CO408" s="14">
        <f t="shared" si="542"/>
        <v>0</v>
      </c>
      <c r="CP408" s="14">
        <f t="shared" si="543"/>
        <v>0</v>
      </c>
      <c r="CQ408" s="14">
        <f t="shared" si="544"/>
        <v>0</v>
      </c>
      <c r="CR408" s="14">
        <f t="shared" si="545"/>
        <v>0</v>
      </c>
      <c r="CT408" s="56">
        <f t="shared" si="546"/>
        <v>0</v>
      </c>
      <c r="CU408" s="14">
        <f>Szilv($CJ$2,Eredmény!$H$3,CK408)</f>
        <v>0</v>
      </c>
      <c r="CV408" s="14">
        <f t="shared" si="547"/>
        <v>0</v>
      </c>
      <c r="CW408" s="14">
        <f t="shared" si="548"/>
        <v>0</v>
      </c>
      <c r="CZ408" s="14">
        <f>IF($CY$2=Alapadat!$P408,Alapadat!$Q408,0)</f>
        <v>0</v>
      </c>
      <c r="DA408" s="14">
        <f>IF($CY$2=Alapadat!$P408,Alapadat!$R408,0)</f>
        <v>0</v>
      </c>
      <c r="DB408" s="14">
        <f t="shared" si="549"/>
        <v>0</v>
      </c>
      <c r="DC408" s="14">
        <f t="shared" si="550"/>
        <v>0</v>
      </c>
      <c r="DD408" s="14">
        <f t="shared" si="551"/>
        <v>0</v>
      </c>
      <c r="DE408" s="14">
        <f t="shared" si="552"/>
        <v>0</v>
      </c>
      <c r="DF408" s="14">
        <f t="shared" si="553"/>
        <v>0</v>
      </c>
      <c r="DG408" s="14">
        <f t="shared" si="554"/>
        <v>0</v>
      </c>
      <c r="DI408" s="56">
        <f t="shared" si="555"/>
        <v>0</v>
      </c>
      <c r="DJ408" s="14">
        <f>Szilv($CY$2,Eredmény!$H$3,CZ408)</f>
        <v>0</v>
      </c>
      <c r="DK408" s="14">
        <f t="shared" si="556"/>
        <v>0</v>
      </c>
      <c r="DL408" s="14">
        <f t="shared" si="557"/>
        <v>0</v>
      </c>
      <c r="DO408" s="14">
        <f>IF($DN$2=Alapadat!$P408,Alapadat!$Q408,0)</f>
        <v>0</v>
      </c>
      <c r="DP408" s="14">
        <f>IF($DN$2=Alapadat!$P408,Alapadat!$R408,0)</f>
        <v>0</v>
      </c>
      <c r="DQ408" s="14">
        <f t="shared" si="558"/>
        <v>0</v>
      </c>
      <c r="DR408" s="14">
        <f t="shared" si="559"/>
        <v>0</v>
      </c>
      <c r="DS408" s="14">
        <f t="shared" si="560"/>
        <v>0</v>
      </c>
      <c r="DT408" s="14">
        <f t="shared" si="561"/>
        <v>0</v>
      </c>
      <c r="DU408" s="14">
        <f t="shared" si="562"/>
        <v>0</v>
      </c>
      <c r="DV408" s="14">
        <f t="shared" si="563"/>
        <v>0</v>
      </c>
      <c r="DX408" s="56">
        <f t="shared" si="564"/>
        <v>0</v>
      </c>
      <c r="DY408" s="14">
        <f>Szilv($DN$2,Eredmény!$H$3,DO408)</f>
        <v>0</v>
      </c>
      <c r="DZ408" s="14">
        <f t="shared" si="565"/>
        <v>0</v>
      </c>
      <c r="EA408" s="14">
        <f t="shared" si="566"/>
        <v>0</v>
      </c>
    </row>
    <row r="409" spans="2:131">
      <c r="B409" s="14">
        <f>IF($A$2=Alapadat!$P409,Alapadat!$Q409,0)</f>
        <v>0</v>
      </c>
      <c r="C409" s="14">
        <f>IF($A$2=Alapadat!$P409,Alapadat!$R409,0)</f>
        <v>0</v>
      </c>
      <c r="D409" s="14">
        <f t="shared" si="487"/>
        <v>0</v>
      </c>
      <c r="E409" s="14">
        <f t="shared" si="488"/>
        <v>0</v>
      </c>
      <c r="F409" s="14">
        <f t="shared" si="489"/>
        <v>0</v>
      </c>
      <c r="G409" s="14">
        <f t="shared" si="490"/>
        <v>0</v>
      </c>
      <c r="H409" s="14">
        <f t="shared" si="491"/>
        <v>0</v>
      </c>
      <c r="I409" s="14">
        <f t="shared" si="492"/>
        <v>0</v>
      </c>
      <c r="L409" s="56">
        <f t="shared" si="493"/>
        <v>0</v>
      </c>
      <c r="M409" s="14">
        <f>Szilv($A$2,Eredmény!$H$3,B409)</f>
        <v>0</v>
      </c>
      <c r="N409" s="14">
        <f t="shared" si="494"/>
        <v>0</v>
      </c>
      <c r="O409" s="14">
        <f t="shared" si="495"/>
        <v>0</v>
      </c>
      <c r="Q409" s="14">
        <f>IF($P$2=Alapadat!$P409,Alapadat!$Q409,0)</f>
        <v>0</v>
      </c>
      <c r="R409" s="14">
        <f>IF($P$2=Alapadat!$P409,Alapadat!$R409,0)</f>
        <v>0</v>
      </c>
      <c r="S409" s="14">
        <f t="shared" si="496"/>
        <v>0</v>
      </c>
      <c r="T409" s="14">
        <f t="shared" si="497"/>
        <v>0</v>
      </c>
      <c r="U409" s="14">
        <f t="shared" si="498"/>
        <v>0</v>
      </c>
      <c r="V409" s="14">
        <f t="shared" si="499"/>
        <v>0</v>
      </c>
      <c r="W409" s="14">
        <f t="shared" si="500"/>
        <v>0</v>
      </c>
      <c r="X409" s="14">
        <f t="shared" si="501"/>
        <v>0</v>
      </c>
      <c r="Z409" s="56">
        <f t="shared" si="567"/>
        <v>0</v>
      </c>
      <c r="AA409" s="14">
        <f>Szilv($P$2,Eredmény!$H$3,Q409)</f>
        <v>0</v>
      </c>
      <c r="AB409" s="14">
        <f t="shared" si="502"/>
        <v>0</v>
      </c>
      <c r="AC409" s="14">
        <f t="shared" si="503"/>
        <v>0</v>
      </c>
      <c r="AE409" s="14">
        <f>IF($AD$2=Alapadat!$P409,Alapadat!$Q409,0)</f>
        <v>0</v>
      </c>
      <c r="AF409" s="14">
        <f>IF($AD$2=Alapadat!$P409,Alapadat!$R409,0)</f>
        <v>0</v>
      </c>
      <c r="AG409" s="14">
        <f t="shared" si="504"/>
        <v>0</v>
      </c>
      <c r="AH409" s="14">
        <f t="shared" si="505"/>
        <v>0</v>
      </c>
      <c r="AI409" s="14">
        <f t="shared" si="506"/>
        <v>0</v>
      </c>
      <c r="AJ409" s="14">
        <f t="shared" si="507"/>
        <v>0</v>
      </c>
      <c r="AK409" s="14">
        <f t="shared" si="508"/>
        <v>0</v>
      </c>
      <c r="AL409" s="14">
        <f t="shared" si="509"/>
        <v>0</v>
      </c>
      <c r="AN409" s="56">
        <f t="shared" si="510"/>
        <v>0</v>
      </c>
      <c r="AO409" s="14">
        <f>Szilv($AD$2,Eredmény!$H$3,AE409)</f>
        <v>0</v>
      </c>
      <c r="AP409" s="14">
        <f t="shared" si="511"/>
        <v>0</v>
      </c>
      <c r="AQ409" s="14">
        <f t="shared" si="512"/>
        <v>0</v>
      </c>
      <c r="AS409" s="14">
        <f>IF($AR$2=Alapadat!$P409,Alapadat!$Q409,0)</f>
        <v>0</v>
      </c>
      <c r="AT409" s="14">
        <f>IF($AR$2=Alapadat!$P409,Alapadat!$R409,0)</f>
        <v>0</v>
      </c>
      <c r="AU409" s="14">
        <f t="shared" si="513"/>
        <v>0</v>
      </c>
      <c r="AV409" s="14">
        <f t="shared" si="514"/>
        <v>0</v>
      </c>
      <c r="AW409" s="14">
        <f t="shared" si="515"/>
        <v>0</v>
      </c>
      <c r="AX409" s="14">
        <f t="shared" si="516"/>
        <v>0</v>
      </c>
      <c r="AY409" s="14">
        <f t="shared" si="517"/>
        <v>0</v>
      </c>
      <c r="AZ409" s="14">
        <f t="shared" si="518"/>
        <v>0</v>
      </c>
      <c r="BB409" s="56">
        <f t="shared" si="519"/>
        <v>0</v>
      </c>
      <c r="BC409" s="14">
        <f>Szilv($AR$2,Eredmény!$H$3,AS409)</f>
        <v>0</v>
      </c>
      <c r="BD409" s="14">
        <f t="shared" si="520"/>
        <v>0</v>
      </c>
      <c r="BE409" s="14">
        <f t="shared" si="521"/>
        <v>0</v>
      </c>
      <c r="BG409" s="14">
        <f>IF($BF$2=Alapadat!$P409,Alapadat!$Q409,0)</f>
        <v>0</v>
      </c>
      <c r="BH409" s="14">
        <f>IF($BF$2=Alapadat!$P409,Alapadat!$R409,0)</f>
        <v>0</v>
      </c>
      <c r="BI409" s="14">
        <f t="shared" si="522"/>
        <v>0</v>
      </c>
      <c r="BJ409" s="14">
        <f t="shared" si="523"/>
        <v>0</v>
      </c>
      <c r="BK409" s="14">
        <f t="shared" si="524"/>
        <v>0</v>
      </c>
      <c r="BL409" s="14">
        <f t="shared" si="525"/>
        <v>0</v>
      </c>
      <c r="BM409" s="14">
        <f t="shared" si="526"/>
        <v>0</v>
      </c>
      <c r="BN409" s="14">
        <f t="shared" si="527"/>
        <v>0</v>
      </c>
      <c r="BP409" s="56">
        <f t="shared" si="528"/>
        <v>0</v>
      </c>
      <c r="BQ409" s="14">
        <f>Szilv($BF$2,Eredmény!$H$3,BG409)</f>
        <v>0</v>
      </c>
      <c r="BR409" s="14">
        <f t="shared" si="529"/>
        <v>0</v>
      </c>
      <c r="BS409" s="14">
        <f t="shared" si="530"/>
        <v>0</v>
      </c>
      <c r="BV409" s="14">
        <f>IF($BU$2=Alapadat!$P409,Alapadat!$Q409,0)</f>
        <v>0</v>
      </c>
      <c r="BW409" s="14">
        <f>IF($BU$2=Alapadat!$P409,Alapadat!$R409,0)</f>
        <v>0</v>
      </c>
      <c r="BX409" s="14">
        <f t="shared" si="531"/>
        <v>0</v>
      </c>
      <c r="BY409" s="14">
        <f t="shared" si="532"/>
        <v>0</v>
      </c>
      <c r="BZ409" s="14">
        <f t="shared" si="533"/>
        <v>0</v>
      </c>
      <c r="CA409" s="14">
        <f t="shared" si="534"/>
        <v>0</v>
      </c>
      <c r="CB409" s="14">
        <f t="shared" si="535"/>
        <v>0</v>
      </c>
      <c r="CC409" s="14">
        <f t="shared" si="536"/>
        <v>0</v>
      </c>
      <c r="CE409" s="56">
        <f t="shared" si="537"/>
        <v>0</v>
      </c>
      <c r="CF409" s="14">
        <f>Szilv($BU$2,Eredmény!$H$3,BV409)</f>
        <v>0</v>
      </c>
      <c r="CG409" s="14">
        <f t="shared" si="538"/>
        <v>0</v>
      </c>
      <c r="CH409" s="14">
        <f t="shared" si="539"/>
        <v>0</v>
      </c>
      <c r="CK409" s="14">
        <f>IF($CJ$2=Alapadat!$P409,Alapadat!$Q409,0)</f>
        <v>0</v>
      </c>
      <c r="CL409" s="14">
        <f>IF($CJ$2=Alapadat!$P409,Alapadat!$R409,0)</f>
        <v>0</v>
      </c>
      <c r="CM409" s="14">
        <f t="shared" si="540"/>
        <v>0</v>
      </c>
      <c r="CN409" s="14">
        <f t="shared" si="541"/>
        <v>0</v>
      </c>
      <c r="CO409" s="14">
        <f t="shared" si="542"/>
        <v>0</v>
      </c>
      <c r="CP409" s="14">
        <f t="shared" si="543"/>
        <v>0</v>
      </c>
      <c r="CQ409" s="14">
        <f t="shared" si="544"/>
        <v>0</v>
      </c>
      <c r="CR409" s="14">
        <f t="shared" si="545"/>
        <v>0</v>
      </c>
      <c r="CT409" s="56">
        <f t="shared" si="546"/>
        <v>0</v>
      </c>
      <c r="CU409" s="14">
        <f>Szilv($CJ$2,Eredmény!$H$3,CK409)</f>
        <v>0</v>
      </c>
      <c r="CV409" s="14">
        <f t="shared" si="547"/>
        <v>0</v>
      </c>
      <c r="CW409" s="14">
        <f t="shared" si="548"/>
        <v>0</v>
      </c>
      <c r="CZ409" s="14">
        <f>IF($CY$2=Alapadat!$P409,Alapadat!$Q409,0)</f>
        <v>0</v>
      </c>
      <c r="DA409" s="14">
        <f>IF($CY$2=Alapadat!$P409,Alapadat!$R409,0)</f>
        <v>0</v>
      </c>
      <c r="DB409" s="14">
        <f t="shared" si="549"/>
        <v>0</v>
      </c>
      <c r="DC409" s="14">
        <f t="shared" si="550"/>
        <v>0</v>
      </c>
      <c r="DD409" s="14">
        <f t="shared" si="551"/>
        <v>0</v>
      </c>
      <c r="DE409" s="14">
        <f t="shared" si="552"/>
        <v>0</v>
      </c>
      <c r="DF409" s="14">
        <f t="shared" si="553"/>
        <v>0</v>
      </c>
      <c r="DG409" s="14">
        <f t="shared" si="554"/>
        <v>0</v>
      </c>
      <c r="DI409" s="56">
        <f t="shared" si="555"/>
        <v>0</v>
      </c>
      <c r="DJ409" s="14">
        <f>Szilv($CY$2,Eredmény!$H$3,CZ409)</f>
        <v>0</v>
      </c>
      <c r="DK409" s="14">
        <f t="shared" si="556"/>
        <v>0</v>
      </c>
      <c r="DL409" s="14">
        <f t="shared" si="557"/>
        <v>0</v>
      </c>
      <c r="DO409" s="14">
        <f>IF($DN$2=Alapadat!$P409,Alapadat!$Q409,0)</f>
        <v>0</v>
      </c>
      <c r="DP409" s="14">
        <f>IF($DN$2=Alapadat!$P409,Alapadat!$R409,0)</f>
        <v>0</v>
      </c>
      <c r="DQ409" s="14">
        <f t="shared" si="558"/>
        <v>0</v>
      </c>
      <c r="DR409" s="14">
        <f t="shared" si="559"/>
        <v>0</v>
      </c>
      <c r="DS409" s="14">
        <f t="shared" si="560"/>
        <v>0</v>
      </c>
      <c r="DT409" s="14">
        <f t="shared" si="561"/>
        <v>0</v>
      </c>
      <c r="DU409" s="14">
        <f t="shared" si="562"/>
        <v>0</v>
      </c>
      <c r="DV409" s="14">
        <f t="shared" si="563"/>
        <v>0</v>
      </c>
      <c r="DX409" s="56">
        <f t="shared" si="564"/>
        <v>0</v>
      </c>
      <c r="DY409" s="14">
        <f>Szilv($DN$2,Eredmény!$H$3,DO409)</f>
        <v>0</v>
      </c>
      <c r="DZ409" s="14">
        <f t="shared" si="565"/>
        <v>0</v>
      </c>
      <c r="EA409" s="14">
        <f t="shared" si="566"/>
        <v>0</v>
      </c>
    </row>
    <row r="410" spans="2:131">
      <c r="B410" s="14">
        <f>IF($A$2=Alapadat!$P410,Alapadat!$Q410,0)</f>
        <v>0</v>
      </c>
      <c r="C410" s="14">
        <f>IF($A$2=Alapadat!$P410,Alapadat!$R410,0)</f>
        <v>0</v>
      </c>
      <c r="D410" s="14">
        <f t="shared" si="487"/>
        <v>0</v>
      </c>
      <c r="E410" s="14">
        <f t="shared" si="488"/>
        <v>0</v>
      </c>
      <c r="F410" s="14">
        <f t="shared" si="489"/>
        <v>0</v>
      </c>
      <c r="G410" s="14">
        <f t="shared" si="490"/>
        <v>0</v>
      </c>
      <c r="H410" s="14">
        <f t="shared" si="491"/>
        <v>0</v>
      </c>
      <c r="I410" s="14">
        <f t="shared" si="492"/>
        <v>0</v>
      </c>
      <c r="L410" s="56">
        <f t="shared" si="493"/>
        <v>0</v>
      </c>
      <c r="M410" s="14">
        <f>Szilv($A$2,Eredmény!$H$3,B410)</f>
        <v>0</v>
      </c>
      <c r="N410" s="14">
        <f t="shared" si="494"/>
        <v>0</v>
      </c>
      <c r="O410" s="14">
        <f t="shared" si="495"/>
        <v>0</v>
      </c>
      <c r="Q410" s="14">
        <f>IF($P$2=Alapadat!$P410,Alapadat!$Q410,0)</f>
        <v>0</v>
      </c>
      <c r="R410" s="14">
        <f>IF($P$2=Alapadat!$P410,Alapadat!$R410,0)</f>
        <v>0</v>
      </c>
      <c r="S410" s="14">
        <f t="shared" si="496"/>
        <v>0</v>
      </c>
      <c r="T410" s="14">
        <f t="shared" si="497"/>
        <v>0</v>
      </c>
      <c r="U410" s="14">
        <f t="shared" si="498"/>
        <v>0</v>
      </c>
      <c r="V410" s="14">
        <f t="shared" si="499"/>
        <v>0</v>
      </c>
      <c r="W410" s="14">
        <f t="shared" si="500"/>
        <v>0</v>
      </c>
      <c r="X410" s="14">
        <f t="shared" si="501"/>
        <v>0</v>
      </c>
      <c r="Z410" s="56">
        <f t="shared" si="567"/>
        <v>0</v>
      </c>
      <c r="AA410" s="14">
        <f>Szilv($P$2,Eredmény!$H$3,Q410)</f>
        <v>0</v>
      </c>
      <c r="AB410" s="14">
        <f t="shared" si="502"/>
        <v>0</v>
      </c>
      <c r="AC410" s="14">
        <f t="shared" si="503"/>
        <v>0</v>
      </c>
      <c r="AE410" s="14">
        <f>IF($AD$2=Alapadat!$P410,Alapadat!$Q410,0)</f>
        <v>0</v>
      </c>
      <c r="AF410" s="14">
        <f>IF($AD$2=Alapadat!$P410,Alapadat!$R410,0)</f>
        <v>0</v>
      </c>
      <c r="AG410" s="14">
        <f t="shared" si="504"/>
        <v>0</v>
      </c>
      <c r="AH410" s="14">
        <f t="shared" si="505"/>
        <v>0</v>
      </c>
      <c r="AI410" s="14">
        <f t="shared" si="506"/>
        <v>0</v>
      </c>
      <c r="AJ410" s="14">
        <f t="shared" si="507"/>
        <v>0</v>
      </c>
      <c r="AK410" s="14">
        <f t="shared" si="508"/>
        <v>0</v>
      </c>
      <c r="AL410" s="14">
        <f t="shared" si="509"/>
        <v>0</v>
      </c>
      <c r="AN410" s="56">
        <f t="shared" si="510"/>
        <v>0</v>
      </c>
      <c r="AO410" s="14">
        <f>Szilv($AD$2,Eredmény!$H$3,AE410)</f>
        <v>0</v>
      </c>
      <c r="AP410" s="14">
        <f t="shared" si="511"/>
        <v>0</v>
      </c>
      <c r="AQ410" s="14">
        <f t="shared" si="512"/>
        <v>0</v>
      </c>
      <c r="AS410" s="14">
        <f>IF($AR$2=Alapadat!$P410,Alapadat!$Q410,0)</f>
        <v>0</v>
      </c>
      <c r="AT410" s="14">
        <f>IF($AR$2=Alapadat!$P410,Alapadat!$R410,0)</f>
        <v>0</v>
      </c>
      <c r="AU410" s="14">
        <f t="shared" si="513"/>
        <v>0</v>
      </c>
      <c r="AV410" s="14">
        <f t="shared" si="514"/>
        <v>0</v>
      </c>
      <c r="AW410" s="14">
        <f t="shared" si="515"/>
        <v>0</v>
      </c>
      <c r="AX410" s="14">
        <f t="shared" si="516"/>
        <v>0</v>
      </c>
      <c r="AY410" s="14">
        <f t="shared" si="517"/>
        <v>0</v>
      </c>
      <c r="AZ410" s="14">
        <f t="shared" si="518"/>
        <v>0</v>
      </c>
      <c r="BB410" s="56">
        <f t="shared" si="519"/>
        <v>0</v>
      </c>
      <c r="BC410" s="14">
        <f>Szilv($AR$2,Eredmény!$H$3,AS410)</f>
        <v>0</v>
      </c>
      <c r="BD410" s="14">
        <f t="shared" si="520"/>
        <v>0</v>
      </c>
      <c r="BE410" s="14">
        <f t="shared" si="521"/>
        <v>0</v>
      </c>
      <c r="BG410" s="14">
        <f>IF($BF$2=Alapadat!$P410,Alapadat!$Q410,0)</f>
        <v>0</v>
      </c>
      <c r="BH410" s="14">
        <f>IF($BF$2=Alapadat!$P410,Alapadat!$R410,0)</f>
        <v>0</v>
      </c>
      <c r="BI410" s="14">
        <f t="shared" si="522"/>
        <v>0</v>
      </c>
      <c r="BJ410" s="14">
        <f t="shared" si="523"/>
        <v>0</v>
      </c>
      <c r="BK410" s="14">
        <f t="shared" si="524"/>
        <v>0</v>
      </c>
      <c r="BL410" s="14">
        <f t="shared" si="525"/>
        <v>0</v>
      </c>
      <c r="BM410" s="14">
        <f t="shared" si="526"/>
        <v>0</v>
      </c>
      <c r="BN410" s="14">
        <f t="shared" si="527"/>
        <v>0</v>
      </c>
      <c r="BP410" s="56">
        <f t="shared" si="528"/>
        <v>0</v>
      </c>
      <c r="BQ410" s="14">
        <f>Szilv($BF$2,Eredmény!$H$3,BG410)</f>
        <v>0</v>
      </c>
      <c r="BR410" s="14">
        <f t="shared" si="529"/>
        <v>0</v>
      </c>
      <c r="BS410" s="14">
        <f t="shared" si="530"/>
        <v>0</v>
      </c>
      <c r="BV410" s="14">
        <f>IF($BU$2=Alapadat!$P410,Alapadat!$Q410,0)</f>
        <v>0</v>
      </c>
      <c r="BW410" s="14">
        <f>IF($BU$2=Alapadat!$P410,Alapadat!$R410,0)</f>
        <v>0</v>
      </c>
      <c r="BX410" s="14">
        <f t="shared" si="531"/>
        <v>0</v>
      </c>
      <c r="BY410" s="14">
        <f t="shared" si="532"/>
        <v>0</v>
      </c>
      <c r="BZ410" s="14">
        <f t="shared" si="533"/>
        <v>0</v>
      </c>
      <c r="CA410" s="14">
        <f t="shared" si="534"/>
        <v>0</v>
      </c>
      <c r="CB410" s="14">
        <f t="shared" si="535"/>
        <v>0</v>
      </c>
      <c r="CC410" s="14">
        <f t="shared" si="536"/>
        <v>0</v>
      </c>
      <c r="CE410" s="56">
        <f t="shared" si="537"/>
        <v>0</v>
      </c>
      <c r="CF410" s="14">
        <f>Szilv($BU$2,Eredmény!$H$3,BV410)</f>
        <v>0</v>
      </c>
      <c r="CG410" s="14">
        <f t="shared" si="538"/>
        <v>0</v>
      </c>
      <c r="CH410" s="14">
        <f t="shared" si="539"/>
        <v>0</v>
      </c>
      <c r="CK410" s="14">
        <f>IF($CJ$2=Alapadat!$P410,Alapadat!$Q410,0)</f>
        <v>0</v>
      </c>
      <c r="CL410" s="14">
        <f>IF($CJ$2=Alapadat!$P410,Alapadat!$R410,0)</f>
        <v>0</v>
      </c>
      <c r="CM410" s="14">
        <f t="shared" si="540"/>
        <v>0</v>
      </c>
      <c r="CN410" s="14">
        <f t="shared" si="541"/>
        <v>0</v>
      </c>
      <c r="CO410" s="14">
        <f t="shared" si="542"/>
        <v>0</v>
      </c>
      <c r="CP410" s="14">
        <f t="shared" si="543"/>
        <v>0</v>
      </c>
      <c r="CQ410" s="14">
        <f t="shared" si="544"/>
        <v>0</v>
      </c>
      <c r="CR410" s="14">
        <f t="shared" si="545"/>
        <v>0</v>
      </c>
      <c r="CT410" s="56">
        <f t="shared" si="546"/>
        <v>0</v>
      </c>
      <c r="CU410" s="14">
        <f>Szilv($CJ$2,Eredmény!$H$3,CK410)</f>
        <v>0</v>
      </c>
      <c r="CV410" s="14">
        <f t="shared" si="547"/>
        <v>0</v>
      </c>
      <c r="CW410" s="14">
        <f t="shared" si="548"/>
        <v>0</v>
      </c>
      <c r="CZ410" s="14">
        <f>IF($CY$2=Alapadat!$P410,Alapadat!$Q410,0)</f>
        <v>0</v>
      </c>
      <c r="DA410" s="14">
        <f>IF($CY$2=Alapadat!$P410,Alapadat!$R410,0)</f>
        <v>0</v>
      </c>
      <c r="DB410" s="14">
        <f t="shared" si="549"/>
        <v>0</v>
      </c>
      <c r="DC410" s="14">
        <f t="shared" si="550"/>
        <v>0</v>
      </c>
      <c r="DD410" s="14">
        <f t="shared" si="551"/>
        <v>0</v>
      </c>
      <c r="DE410" s="14">
        <f t="shared" si="552"/>
        <v>0</v>
      </c>
      <c r="DF410" s="14">
        <f t="shared" si="553"/>
        <v>0</v>
      </c>
      <c r="DG410" s="14">
        <f t="shared" si="554"/>
        <v>0</v>
      </c>
      <c r="DI410" s="56">
        <f t="shared" si="555"/>
        <v>0</v>
      </c>
      <c r="DJ410" s="14">
        <f>Szilv($CY$2,Eredmény!$H$3,CZ410)</f>
        <v>0</v>
      </c>
      <c r="DK410" s="14">
        <f t="shared" si="556"/>
        <v>0</v>
      </c>
      <c r="DL410" s="14">
        <f t="shared" si="557"/>
        <v>0</v>
      </c>
      <c r="DO410" s="14">
        <f>IF($DN$2=Alapadat!$P410,Alapadat!$Q410,0)</f>
        <v>0</v>
      </c>
      <c r="DP410" s="14">
        <f>IF($DN$2=Alapadat!$P410,Alapadat!$R410,0)</f>
        <v>0</v>
      </c>
      <c r="DQ410" s="14">
        <f t="shared" si="558"/>
        <v>0</v>
      </c>
      <c r="DR410" s="14">
        <f t="shared" si="559"/>
        <v>0</v>
      </c>
      <c r="DS410" s="14">
        <f t="shared" si="560"/>
        <v>0</v>
      </c>
      <c r="DT410" s="14">
        <f t="shared" si="561"/>
        <v>0</v>
      </c>
      <c r="DU410" s="14">
        <f t="shared" si="562"/>
        <v>0</v>
      </c>
      <c r="DV410" s="14">
        <f t="shared" si="563"/>
        <v>0</v>
      </c>
      <c r="DX410" s="56">
        <f t="shared" si="564"/>
        <v>0</v>
      </c>
      <c r="DY410" s="14">
        <f>Szilv($DN$2,Eredmény!$H$3,DO410)</f>
        <v>0</v>
      </c>
      <c r="DZ410" s="14">
        <f t="shared" si="565"/>
        <v>0</v>
      </c>
      <c r="EA410" s="14">
        <f t="shared" si="566"/>
        <v>0</v>
      </c>
    </row>
    <row r="411" spans="2:131">
      <c r="B411" s="14">
        <f>IF($A$2=Alapadat!$P411,Alapadat!$Q411,0)</f>
        <v>0</v>
      </c>
      <c r="C411" s="14">
        <f>IF($A$2=Alapadat!$P411,Alapadat!$R411,0)</f>
        <v>0</v>
      </c>
      <c r="D411" s="14">
        <f t="shared" si="487"/>
        <v>0</v>
      </c>
      <c r="E411" s="14">
        <f t="shared" si="488"/>
        <v>0</v>
      </c>
      <c r="F411" s="14">
        <f t="shared" si="489"/>
        <v>0</v>
      </c>
      <c r="G411" s="14">
        <f t="shared" si="490"/>
        <v>0</v>
      </c>
      <c r="H411" s="14">
        <f t="shared" si="491"/>
        <v>0</v>
      </c>
      <c r="I411" s="14">
        <f t="shared" si="492"/>
        <v>0</v>
      </c>
      <c r="L411" s="56">
        <f t="shared" si="493"/>
        <v>0</v>
      </c>
      <c r="M411" s="14">
        <f>Szilv($A$2,Eredmény!$H$3,B411)</f>
        <v>0</v>
      </c>
      <c r="N411" s="14">
        <f t="shared" si="494"/>
        <v>0</v>
      </c>
      <c r="O411" s="14">
        <f t="shared" si="495"/>
        <v>0</v>
      </c>
      <c r="Q411" s="14">
        <f>IF($P$2=Alapadat!$P411,Alapadat!$Q411,0)</f>
        <v>0</v>
      </c>
      <c r="R411" s="14">
        <f>IF($P$2=Alapadat!$P411,Alapadat!$R411,0)</f>
        <v>0</v>
      </c>
      <c r="S411" s="14">
        <f t="shared" si="496"/>
        <v>0</v>
      </c>
      <c r="T411" s="14">
        <f t="shared" si="497"/>
        <v>0</v>
      </c>
      <c r="U411" s="14">
        <f t="shared" si="498"/>
        <v>0</v>
      </c>
      <c r="V411" s="14">
        <f t="shared" si="499"/>
        <v>0</v>
      </c>
      <c r="W411" s="14">
        <f t="shared" si="500"/>
        <v>0</v>
      </c>
      <c r="X411" s="14">
        <f t="shared" si="501"/>
        <v>0</v>
      </c>
      <c r="Z411" s="56">
        <f t="shared" si="567"/>
        <v>0</v>
      </c>
      <c r="AA411" s="14">
        <f>Szilv($P$2,Eredmény!$H$3,Q411)</f>
        <v>0</v>
      </c>
      <c r="AB411" s="14">
        <f t="shared" si="502"/>
        <v>0</v>
      </c>
      <c r="AC411" s="14">
        <f t="shared" si="503"/>
        <v>0</v>
      </c>
      <c r="AE411" s="14">
        <f>IF($AD$2=Alapadat!$P411,Alapadat!$Q411,0)</f>
        <v>0</v>
      </c>
      <c r="AF411" s="14">
        <f>IF($AD$2=Alapadat!$P411,Alapadat!$R411,0)</f>
        <v>0</v>
      </c>
      <c r="AG411" s="14">
        <f t="shared" si="504"/>
        <v>0</v>
      </c>
      <c r="AH411" s="14">
        <f t="shared" si="505"/>
        <v>0</v>
      </c>
      <c r="AI411" s="14">
        <f t="shared" si="506"/>
        <v>0</v>
      </c>
      <c r="AJ411" s="14">
        <f t="shared" si="507"/>
        <v>0</v>
      </c>
      <c r="AK411" s="14">
        <f t="shared" si="508"/>
        <v>0</v>
      </c>
      <c r="AL411" s="14">
        <f t="shared" si="509"/>
        <v>0</v>
      </c>
      <c r="AN411" s="56">
        <f t="shared" si="510"/>
        <v>0</v>
      </c>
      <c r="AO411" s="14">
        <f>Szilv($AD$2,Eredmény!$H$3,AE411)</f>
        <v>0</v>
      </c>
      <c r="AP411" s="14">
        <f t="shared" si="511"/>
        <v>0</v>
      </c>
      <c r="AQ411" s="14">
        <f t="shared" si="512"/>
        <v>0</v>
      </c>
      <c r="AS411" s="14">
        <f>IF($AR$2=Alapadat!$P411,Alapadat!$Q411,0)</f>
        <v>0</v>
      </c>
      <c r="AT411" s="14">
        <f>IF($AR$2=Alapadat!$P411,Alapadat!$R411,0)</f>
        <v>0</v>
      </c>
      <c r="AU411" s="14">
        <f t="shared" si="513"/>
        <v>0</v>
      </c>
      <c r="AV411" s="14">
        <f t="shared" si="514"/>
        <v>0</v>
      </c>
      <c r="AW411" s="14">
        <f t="shared" si="515"/>
        <v>0</v>
      </c>
      <c r="AX411" s="14">
        <f t="shared" si="516"/>
        <v>0</v>
      </c>
      <c r="AY411" s="14">
        <f t="shared" si="517"/>
        <v>0</v>
      </c>
      <c r="AZ411" s="14">
        <f t="shared" si="518"/>
        <v>0</v>
      </c>
      <c r="BB411" s="56">
        <f t="shared" si="519"/>
        <v>0</v>
      </c>
      <c r="BC411" s="14">
        <f>Szilv($AR$2,Eredmény!$H$3,AS411)</f>
        <v>0</v>
      </c>
      <c r="BD411" s="14">
        <f t="shared" si="520"/>
        <v>0</v>
      </c>
      <c r="BE411" s="14">
        <f t="shared" si="521"/>
        <v>0</v>
      </c>
      <c r="BG411" s="14">
        <f>IF($BF$2=Alapadat!$P411,Alapadat!$Q411,0)</f>
        <v>0</v>
      </c>
      <c r="BH411" s="14">
        <f>IF($BF$2=Alapadat!$P411,Alapadat!$R411,0)</f>
        <v>0</v>
      </c>
      <c r="BI411" s="14">
        <f t="shared" si="522"/>
        <v>0</v>
      </c>
      <c r="BJ411" s="14">
        <f t="shared" si="523"/>
        <v>0</v>
      </c>
      <c r="BK411" s="14">
        <f t="shared" si="524"/>
        <v>0</v>
      </c>
      <c r="BL411" s="14">
        <f t="shared" si="525"/>
        <v>0</v>
      </c>
      <c r="BM411" s="14">
        <f t="shared" si="526"/>
        <v>0</v>
      </c>
      <c r="BN411" s="14">
        <f t="shared" si="527"/>
        <v>0</v>
      </c>
      <c r="BP411" s="56">
        <f t="shared" si="528"/>
        <v>0</v>
      </c>
      <c r="BQ411" s="14">
        <f>Szilv($BF$2,Eredmény!$H$3,BG411)</f>
        <v>0</v>
      </c>
      <c r="BR411" s="14">
        <f t="shared" si="529"/>
        <v>0</v>
      </c>
      <c r="BS411" s="14">
        <f t="shared" si="530"/>
        <v>0</v>
      </c>
      <c r="BV411" s="14">
        <f>IF($BU$2=Alapadat!$P411,Alapadat!$Q411,0)</f>
        <v>0</v>
      </c>
      <c r="BW411" s="14">
        <f>IF($BU$2=Alapadat!$P411,Alapadat!$R411,0)</f>
        <v>0</v>
      </c>
      <c r="BX411" s="14">
        <f t="shared" si="531"/>
        <v>0</v>
      </c>
      <c r="BY411" s="14">
        <f t="shared" si="532"/>
        <v>0</v>
      </c>
      <c r="BZ411" s="14">
        <f t="shared" si="533"/>
        <v>0</v>
      </c>
      <c r="CA411" s="14">
        <f t="shared" si="534"/>
        <v>0</v>
      </c>
      <c r="CB411" s="14">
        <f t="shared" si="535"/>
        <v>0</v>
      </c>
      <c r="CC411" s="14">
        <f t="shared" si="536"/>
        <v>0</v>
      </c>
      <c r="CE411" s="56">
        <f t="shared" si="537"/>
        <v>0</v>
      </c>
      <c r="CF411" s="14">
        <f>Szilv($BU$2,Eredmény!$H$3,BV411)</f>
        <v>0</v>
      </c>
      <c r="CG411" s="14">
        <f t="shared" si="538"/>
        <v>0</v>
      </c>
      <c r="CH411" s="14">
        <f t="shared" si="539"/>
        <v>0</v>
      </c>
      <c r="CK411" s="14">
        <f>IF($CJ$2=Alapadat!$P411,Alapadat!$Q411,0)</f>
        <v>0</v>
      </c>
      <c r="CL411" s="14">
        <f>IF($CJ$2=Alapadat!$P411,Alapadat!$R411,0)</f>
        <v>0</v>
      </c>
      <c r="CM411" s="14">
        <f t="shared" si="540"/>
        <v>0</v>
      </c>
      <c r="CN411" s="14">
        <f t="shared" si="541"/>
        <v>0</v>
      </c>
      <c r="CO411" s="14">
        <f t="shared" si="542"/>
        <v>0</v>
      </c>
      <c r="CP411" s="14">
        <f t="shared" si="543"/>
        <v>0</v>
      </c>
      <c r="CQ411" s="14">
        <f t="shared" si="544"/>
        <v>0</v>
      </c>
      <c r="CR411" s="14">
        <f t="shared" si="545"/>
        <v>0</v>
      </c>
      <c r="CT411" s="56">
        <f t="shared" si="546"/>
        <v>0</v>
      </c>
      <c r="CU411" s="14">
        <f>Szilv($CJ$2,Eredmény!$H$3,CK411)</f>
        <v>0</v>
      </c>
      <c r="CV411" s="14">
        <f t="shared" si="547"/>
        <v>0</v>
      </c>
      <c r="CW411" s="14">
        <f t="shared" si="548"/>
        <v>0</v>
      </c>
      <c r="CZ411" s="14">
        <f>IF($CY$2=Alapadat!$P411,Alapadat!$Q411,0)</f>
        <v>0</v>
      </c>
      <c r="DA411" s="14">
        <f>IF($CY$2=Alapadat!$P411,Alapadat!$R411,0)</f>
        <v>0</v>
      </c>
      <c r="DB411" s="14">
        <f t="shared" si="549"/>
        <v>0</v>
      </c>
      <c r="DC411" s="14">
        <f t="shared" si="550"/>
        <v>0</v>
      </c>
      <c r="DD411" s="14">
        <f t="shared" si="551"/>
        <v>0</v>
      </c>
      <c r="DE411" s="14">
        <f t="shared" si="552"/>
        <v>0</v>
      </c>
      <c r="DF411" s="14">
        <f t="shared" si="553"/>
        <v>0</v>
      </c>
      <c r="DG411" s="14">
        <f t="shared" si="554"/>
        <v>0</v>
      </c>
      <c r="DI411" s="56">
        <f t="shared" si="555"/>
        <v>0</v>
      </c>
      <c r="DJ411" s="14">
        <f>Szilv($CY$2,Eredmény!$H$3,CZ411)</f>
        <v>0</v>
      </c>
      <c r="DK411" s="14">
        <f t="shared" si="556"/>
        <v>0</v>
      </c>
      <c r="DL411" s="14">
        <f t="shared" si="557"/>
        <v>0</v>
      </c>
      <c r="DO411" s="14">
        <f>IF($DN$2=Alapadat!$P411,Alapadat!$Q411,0)</f>
        <v>0</v>
      </c>
      <c r="DP411" s="14">
        <f>IF($DN$2=Alapadat!$P411,Alapadat!$R411,0)</f>
        <v>0</v>
      </c>
      <c r="DQ411" s="14">
        <f t="shared" si="558"/>
        <v>0</v>
      </c>
      <c r="DR411" s="14">
        <f t="shared" si="559"/>
        <v>0</v>
      </c>
      <c r="DS411" s="14">
        <f t="shared" si="560"/>
        <v>0</v>
      </c>
      <c r="DT411" s="14">
        <f t="shared" si="561"/>
        <v>0</v>
      </c>
      <c r="DU411" s="14">
        <f t="shared" si="562"/>
        <v>0</v>
      </c>
      <c r="DV411" s="14">
        <f t="shared" si="563"/>
        <v>0</v>
      </c>
      <c r="DX411" s="56">
        <f t="shared" si="564"/>
        <v>0</v>
      </c>
      <c r="DY411" s="14">
        <f>Szilv($DN$2,Eredmény!$H$3,DO411)</f>
        <v>0</v>
      </c>
      <c r="DZ411" s="14">
        <f t="shared" si="565"/>
        <v>0</v>
      </c>
      <c r="EA411" s="14">
        <f t="shared" si="566"/>
        <v>0</v>
      </c>
    </row>
    <row r="412" spans="2:131">
      <c r="B412" s="14">
        <f>IF($A$2=Alapadat!$P412,Alapadat!$Q412,0)</f>
        <v>0</v>
      </c>
      <c r="C412" s="14">
        <f>IF($A$2=Alapadat!$P412,Alapadat!$R412,0)</f>
        <v>0</v>
      </c>
      <c r="D412" s="14">
        <f t="shared" si="487"/>
        <v>0</v>
      </c>
      <c r="E412" s="14">
        <f t="shared" si="488"/>
        <v>0</v>
      </c>
      <c r="F412" s="14">
        <f t="shared" si="489"/>
        <v>0</v>
      </c>
      <c r="G412" s="14">
        <f t="shared" si="490"/>
        <v>0</v>
      </c>
      <c r="H412" s="14">
        <f t="shared" si="491"/>
        <v>0</v>
      </c>
      <c r="I412" s="14">
        <f t="shared" si="492"/>
        <v>0</v>
      </c>
      <c r="L412" s="56">
        <f t="shared" si="493"/>
        <v>0</v>
      </c>
      <c r="M412" s="14">
        <f>Szilv($A$2,Eredmény!$H$3,B412)</f>
        <v>0</v>
      </c>
      <c r="N412" s="14">
        <f t="shared" si="494"/>
        <v>0</v>
      </c>
      <c r="O412" s="14">
        <f t="shared" si="495"/>
        <v>0</v>
      </c>
      <c r="Q412" s="14">
        <f>IF($P$2=Alapadat!$P412,Alapadat!$Q412,0)</f>
        <v>0</v>
      </c>
      <c r="R412" s="14">
        <f>IF($P$2=Alapadat!$P412,Alapadat!$R412,0)</f>
        <v>0</v>
      </c>
      <c r="S412" s="14">
        <f t="shared" si="496"/>
        <v>0</v>
      </c>
      <c r="T412" s="14">
        <f t="shared" si="497"/>
        <v>0</v>
      </c>
      <c r="U412" s="14">
        <f t="shared" si="498"/>
        <v>0</v>
      </c>
      <c r="V412" s="14">
        <f t="shared" si="499"/>
        <v>0</v>
      </c>
      <c r="W412" s="14">
        <f t="shared" si="500"/>
        <v>0</v>
      </c>
      <c r="X412" s="14">
        <f t="shared" si="501"/>
        <v>0</v>
      </c>
      <c r="Z412" s="56">
        <f t="shared" si="567"/>
        <v>0</v>
      </c>
      <c r="AA412" s="14">
        <f>Szilv($P$2,Eredmény!$H$3,Q412)</f>
        <v>0</v>
      </c>
      <c r="AB412" s="14">
        <f t="shared" si="502"/>
        <v>0</v>
      </c>
      <c r="AC412" s="14">
        <f t="shared" si="503"/>
        <v>0</v>
      </c>
      <c r="AE412" s="14">
        <f>IF($AD$2=Alapadat!$P412,Alapadat!$Q412,0)</f>
        <v>0</v>
      </c>
      <c r="AF412" s="14">
        <f>IF($AD$2=Alapadat!$P412,Alapadat!$R412,0)</f>
        <v>0</v>
      </c>
      <c r="AG412" s="14">
        <f t="shared" si="504"/>
        <v>0</v>
      </c>
      <c r="AH412" s="14">
        <f t="shared" si="505"/>
        <v>0</v>
      </c>
      <c r="AI412" s="14">
        <f t="shared" si="506"/>
        <v>0</v>
      </c>
      <c r="AJ412" s="14">
        <f t="shared" si="507"/>
        <v>0</v>
      </c>
      <c r="AK412" s="14">
        <f t="shared" si="508"/>
        <v>0</v>
      </c>
      <c r="AL412" s="14">
        <f t="shared" si="509"/>
        <v>0</v>
      </c>
      <c r="AN412" s="56">
        <f t="shared" si="510"/>
        <v>0</v>
      </c>
      <c r="AO412" s="14">
        <f>Szilv($AD$2,Eredmény!$H$3,AE412)</f>
        <v>0</v>
      </c>
      <c r="AP412" s="14">
        <f t="shared" si="511"/>
        <v>0</v>
      </c>
      <c r="AQ412" s="14">
        <f t="shared" si="512"/>
        <v>0</v>
      </c>
      <c r="AS412" s="14">
        <f>IF($AR$2=Alapadat!$P412,Alapadat!$Q412,0)</f>
        <v>0</v>
      </c>
      <c r="AT412" s="14">
        <f>IF($AR$2=Alapadat!$P412,Alapadat!$R412,0)</f>
        <v>0</v>
      </c>
      <c r="AU412" s="14">
        <f t="shared" si="513"/>
        <v>0</v>
      </c>
      <c r="AV412" s="14">
        <f t="shared" si="514"/>
        <v>0</v>
      </c>
      <c r="AW412" s="14">
        <f t="shared" si="515"/>
        <v>0</v>
      </c>
      <c r="AX412" s="14">
        <f t="shared" si="516"/>
        <v>0</v>
      </c>
      <c r="AY412" s="14">
        <f t="shared" si="517"/>
        <v>0</v>
      </c>
      <c r="AZ412" s="14">
        <f t="shared" si="518"/>
        <v>0</v>
      </c>
      <c r="BB412" s="56">
        <f t="shared" si="519"/>
        <v>0</v>
      </c>
      <c r="BC412" s="14">
        <f>Szilv($AR$2,Eredmény!$H$3,AS412)</f>
        <v>0</v>
      </c>
      <c r="BD412" s="14">
        <f t="shared" si="520"/>
        <v>0</v>
      </c>
      <c r="BE412" s="14">
        <f t="shared" si="521"/>
        <v>0</v>
      </c>
      <c r="BG412" s="14">
        <f>IF($BF$2=Alapadat!$P412,Alapadat!$Q412,0)</f>
        <v>0</v>
      </c>
      <c r="BH412" s="14">
        <f>IF($BF$2=Alapadat!$P412,Alapadat!$R412,0)</f>
        <v>0</v>
      </c>
      <c r="BI412" s="14">
        <f t="shared" si="522"/>
        <v>0</v>
      </c>
      <c r="BJ412" s="14">
        <f t="shared" si="523"/>
        <v>0</v>
      </c>
      <c r="BK412" s="14">
        <f t="shared" si="524"/>
        <v>0</v>
      </c>
      <c r="BL412" s="14">
        <f t="shared" si="525"/>
        <v>0</v>
      </c>
      <c r="BM412" s="14">
        <f t="shared" si="526"/>
        <v>0</v>
      </c>
      <c r="BN412" s="14">
        <f t="shared" si="527"/>
        <v>0</v>
      </c>
      <c r="BP412" s="56">
        <f t="shared" si="528"/>
        <v>0</v>
      </c>
      <c r="BQ412" s="14">
        <f>Szilv($BF$2,Eredmény!$H$3,BG412)</f>
        <v>0</v>
      </c>
      <c r="BR412" s="14">
        <f t="shared" si="529"/>
        <v>0</v>
      </c>
      <c r="BS412" s="14">
        <f t="shared" si="530"/>
        <v>0</v>
      </c>
      <c r="BV412" s="14">
        <f>IF($BU$2=Alapadat!$P412,Alapadat!$Q412,0)</f>
        <v>0</v>
      </c>
      <c r="BW412" s="14">
        <f>IF($BU$2=Alapadat!$P412,Alapadat!$R412,0)</f>
        <v>0</v>
      </c>
      <c r="BX412" s="14">
        <f t="shared" si="531"/>
        <v>0</v>
      </c>
      <c r="BY412" s="14">
        <f t="shared" si="532"/>
        <v>0</v>
      </c>
      <c r="BZ412" s="14">
        <f t="shared" si="533"/>
        <v>0</v>
      </c>
      <c r="CA412" s="14">
        <f t="shared" si="534"/>
        <v>0</v>
      </c>
      <c r="CB412" s="14">
        <f t="shared" si="535"/>
        <v>0</v>
      </c>
      <c r="CC412" s="14">
        <f t="shared" si="536"/>
        <v>0</v>
      </c>
      <c r="CE412" s="56">
        <f t="shared" si="537"/>
        <v>0</v>
      </c>
      <c r="CF412" s="14">
        <f>Szilv($BU$2,Eredmény!$H$3,BV412)</f>
        <v>0</v>
      </c>
      <c r="CG412" s="14">
        <f t="shared" si="538"/>
        <v>0</v>
      </c>
      <c r="CH412" s="14">
        <f t="shared" si="539"/>
        <v>0</v>
      </c>
      <c r="CK412" s="14">
        <f>IF($CJ$2=Alapadat!$P412,Alapadat!$Q412,0)</f>
        <v>0</v>
      </c>
      <c r="CL412" s="14">
        <f>IF($CJ$2=Alapadat!$P412,Alapadat!$R412,0)</f>
        <v>0</v>
      </c>
      <c r="CM412" s="14">
        <f t="shared" si="540"/>
        <v>0</v>
      </c>
      <c r="CN412" s="14">
        <f t="shared" si="541"/>
        <v>0</v>
      </c>
      <c r="CO412" s="14">
        <f t="shared" si="542"/>
        <v>0</v>
      </c>
      <c r="CP412" s="14">
        <f t="shared" si="543"/>
        <v>0</v>
      </c>
      <c r="CQ412" s="14">
        <f t="shared" si="544"/>
        <v>0</v>
      </c>
      <c r="CR412" s="14">
        <f t="shared" si="545"/>
        <v>0</v>
      </c>
      <c r="CT412" s="56">
        <f t="shared" si="546"/>
        <v>0</v>
      </c>
      <c r="CU412" s="14">
        <f>Szilv($CJ$2,Eredmény!$H$3,CK412)</f>
        <v>0</v>
      </c>
      <c r="CV412" s="14">
        <f t="shared" si="547"/>
        <v>0</v>
      </c>
      <c r="CW412" s="14">
        <f t="shared" si="548"/>
        <v>0</v>
      </c>
      <c r="CZ412" s="14">
        <f>IF($CY$2=Alapadat!$P412,Alapadat!$Q412,0)</f>
        <v>0</v>
      </c>
      <c r="DA412" s="14">
        <f>IF($CY$2=Alapadat!$P412,Alapadat!$R412,0)</f>
        <v>0</v>
      </c>
      <c r="DB412" s="14">
        <f t="shared" si="549"/>
        <v>0</v>
      </c>
      <c r="DC412" s="14">
        <f t="shared" si="550"/>
        <v>0</v>
      </c>
      <c r="DD412" s="14">
        <f t="shared" si="551"/>
        <v>0</v>
      </c>
      <c r="DE412" s="14">
        <f t="shared" si="552"/>
        <v>0</v>
      </c>
      <c r="DF412" s="14">
        <f t="shared" si="553"/>
        <v>0</v>
      </c>
      <c r="DG412" s="14">
        <f t="shared" si="554"/>
        <v>0</v>
      </c>
      <c r="DI412" s="56">
        <f t="shared" si="555"/>
        <v>0</v>
      </c>
      <c r="DJ412" s="14">
        <f>Szilv($CY$2,Eredmény!$H$3,CZ412)</f>
        <v>0</v>
      </c>
      <c r="DK412" s="14">
        <f t="shared" si="556"/>
        <v>0</v>
      </c>
      <c r="DL412" s="14">
        <f t="shared" si="557"/>
        <v>0</v>
      </c>
      <c r="DO412" s="14">
        <f>IF($DN$2=Alapadat!$P412,Alapadat!$Q412,0)</f>
        <v>0</v>
      </c>
      <c r="DP412" s="14">
        <f>IF($DN$2=Alapadat!$P412,Alapadat!$R412,0)</f>
        <v>0</v>
      </c>
      <c r="DQ412" s="14">
        <f t="shared" si="558"/>
        <v>0</v>
      </c>
      <c r="DR412" s="14">
        <f t="shared" si="559"/>
        <v>0</v>
      </c>
      <c r="DS412" s="14">
        <f t="shared" si="560"/>
        <v>0</v>
      </c>
      <c r="DT412" s="14">
        <f t="shared" si="561"/>
        <v>0</v>
      </c>
      <c r="DU412" s="14">
        <f t="shared" si="562"/>
        <v>0</v>
      </c>
      <c r="DV412" s="14">
        <f t="shared" si="563"/>
        <v>0</v>
      </c>
      <c r="DX412" s="56">
        <f t="shared" si="564"/>
        <v>0</v>
      </c>
      <c r="DY412" s="14">
        <f>Szilv($DN$2,Eredmény!$H$3,DO412)</f>
        <v>0</v>
      </c>
      <c r="DZ412" s="14">
        <f t="shared" si="565"/>
        <v>0</v>
      </c>
      <c r="EA412" s="14">
        <f t="shared" si="566"/>
        <v>0</v>
      </c>
    </row>
    <row r="413" spans="2:131">
      <c r="B413" s="14">
        <f>IF($A$2=Alapadat!$P413,Alapadat!$Q413,0)</f>
        <v>0</v>
      </c>
      <c r="C413" s="14">
        <f>IF($A$2=Alapadat!$P413,Alapadat!$R413,0)</f>
        <v>0</v>
      </c>
      <c r="D413" s="14">
        <f t="shared" si="487"/>
        <v>0</v>
      </c>
      <c r="E413" s="14">
        <f t="shared" si="488"/>
        <v>0</v>
      </c>
      <c r="F413" s="14">
        <f t="shared" si="489"/>
        <v>0</v>
      </c>
      <c r="G413" s="14">
        <f t="shared" si="490"/>
        <v>0</v>
      </c>
      <c r="H413" s="14">
        <f t="shared" si="491"/>
        <v>0</v>
      </c>
      <c r="I413" s="14">
        <f t="shared" si="492"/>
        <v>0</v>
      </c>
      <c r="L413" s="56">
        <f t="shared" si="493"/>
        <v>0</v>
      </c>
      <c r="M413" s="14">
        <f>Szilv($A$2,Eredmény!$H$3,B413)</f>
        <v>0</v>
      </c>
      <c r="N413" s="14">
        <f t="shared" si="494"/>
        <v>0</v>
      </c>
      <c r="O413" s="14">
        <f t="shared" si="495"/>
        <v>0</v>
      </c>
      <c r="Q413" s="14">
        <f>IF($P$2=Alapadat!$P413,Alapadat!$Q413,0)</f>
        <v>0</v>
      </c>
      <c r="R413" s="14">
        <f>IF($P$2=Alapadat!$P413,Alapadat!$R413,0)</f>
        <v>0</v>
      </c>
      <c r="S413" s="14">
        <f t="shared" si="496"/>
        <v>0</v>
      </c>
      <c r="T413" s="14">
        <f t="shared" si="497"/>
        <v>0</v>
      </c>
      <c r="U413" s="14">
        <f t="shared" si="498"/>
        <v>0</v>
      </c>
      <c r="V413" s="14">
        <f t="shared" si="499"/>
        <v>0</v>
      </c>
      <c r="W413" s="14">
        <f t="shared" si="500"/>
        <v>0</v>
      </c>
      <c r="X413" s="14">
        <f t="shared" si="501"/>
        <v>0</v>
      </c>
      <c r="Z413" s="56">
        <f t="shared" si="567"/>
        <v>0</v>
      </c>
      <c r="AA413" s="14">
        <f>Szilv($P$2,Eredmény!$H$3,Q413)</f>
        <v>0</v>
      </c>
      <c r="AB413" s="14">
        <f t="shared" si="502"/>
        <v>0</v>
      </c>
      <c r="AC413" s="14">
        <f t="shared" si="503"/>
        <v>0</v>
      </c>
      <c r="AE413" s="14">
        <f>IF($AD$2=Alapadat!$P413,Alapadat!$Q413,0)</f>
        <v>0</v>
      </c>
      <c r="AF413" s="14">
        <f>IF($AD$2=Alapadat!$P413,Alapadat!$R413,0)</f>
        <v>0</v>
      </c>
      <c r="AG413" s="14">
        <f t="shared" si="504"/>
        <v>0</v>
      </c>
      <c r="AH413" s="14">
        <f t="shared" si="505"/>
        <v>0</v>
      </c>
      <c r="AI413" s="14">
        <f t="shared" si="506"/>
        <v>0</v>
      </c>
      <c r="AJ413" s="14">
        <f t="shared" si="507"/>
        <v>0</v>
      </c>
      <c r="AK413" s="14">
        <f t="shared" si="508"/>
        <v>0</v>
      </c>
      <c r="AL413" s="14">
        <f t="shared" si="509"/>
        <v>0</v>
      </c>
      <c r="AN413" s="56">
        <f t="shared" si="510"/>
        <v>0</v>
      </c>
      <c r="AO413" s="14">
        <f>Szilv($AD$2,Eredmény!$H$3,AE413)</f>
        <v>0</v>
      </c>
      <c r="AP413" s="14">
        <f t="shared" si="511"/>
        <v>0</v>
      </c>
      <c r="AQ413" s="14">
        <f t="shared" si="512"/>
        <v>0</v>
      </c>
      <c r="AS413" s="14">
        <f>IF($AR$2=Alapadat!$P413,Alapadat!$Q413,0)</f>
        <v>0</v>
      </c>
      <c r="AT413" s="14">
        <f>IF($AR$2=Alapadat!$P413,Alapadat!$R413,0)</f>
        <v>0</v>
      </c>
      <c r="AU413" s="14">
        <f t="shared" si="513"/>
        <v>0</v>
      </c>
      <c r="AV413" s="14">
        <f t="shared" si="514"/>
        <v>0</v>
      </c>
      <c r="AW413" s="14">
        <f t="shared" si="515"/>
        <v>0</v>
      </c>
      <c r="AX413" s="14">
        <f t="shared" si="516"/>
        <v>0</v>
      </c>
      <c r="AY413" s="14">
        <f t="shared" si="517"/>
        <v>0</v>
      </c>
      <c r="AZ413" s="14">
        <f t="shared" si="518"/>
        <v>0</v>
      </c>
      <c r="BB413" s="56">
        <f t="shared" si="519"/>
        <v>0</v>
      </c>
      <c r="BC413" s="14">
        <f>Szilv($AR$2,Eredmény!$H$3,AS413)</f>
        <v>0</v>
      </c>
      <c r="BD413" s="14">
        <f t="shared" si="520"/>
        <v>0</v>
      </c>
      <c r="BE413" s="14">
        <f t="shared" si="521"/>
        <v>0</v>
      </c>
      <c r="BG413" s="14">
        <f>IF($BF$2=Alapadat!$P413,Alapadat!$Q413,0)</f>
        <v>0</v>
      </c>
      <c r="BH413" s="14">
        <f>IF($BF$2=Alapadat!$P413,Alapadat!$R413,0)</f>
        <v>0</v>
      </c>
      <c r="BI413" s="14">
        <f t="shared" si="522"/>
        <v>0</v>
      </c>
      <c r="BJ413" s="14">
        <f t="shared" si="523"/>
        <v>0</v>
      </c>
      <c r="BK413" s="14">
        <f t="shared" si="524"/>
        <v>0</v>
      </c>
      <c r="BL413" s="14">
        <f t="shared" si="525"/>
        <v>0</v>
      </c>
      <c r="BM413" s="14">
        <f t="shared" si="526"/>
        <v>0</v>
      </c>
      <c r="BN413" s="14">
        <f t="shared" si="527"/>
        <v>0</v>
      </c>
      <c r="BP413" s="56">
        <f t="shared" si="528"/>
        <v>0</v>
      </c>
      <c r="BQ413" s="14">
        <f>Szilv($BF$2,Eredmény!$H$3,BG413)</f>
        <v>0</v>
      </c>
      <c r="BR413" s="14">
        <f t="shared" si="529"/>
        <v>0</v>
      </c>
      <c r="BS413" s="14">
        <f t="shared" si="530"/>
        <v>0</v>
      </c>
      <c r="BV413" s="14">
        <f>IF($BU$2=Alapadat!$P413,Alapadat!$Q413,0)</f>
        <v>0</v>
      </c>
      <c r="BW413" s="14">
        <f>IF($BU$2=Alapadat!$P413,Alapadat!$R413,0)</f>
        <v>0</v>
      </c>
      <c r="BX413" s="14">
        <f t="shared" si="531"/>
        <v>0</v>
      </c>
      <c r="BY413" s="14">
        <f t="shared" si="532"/>
        <v>0</v>
      </c>
      <c r="BZ413" s="14">
        <f t="shared" si="533"/>
        <v>0</v>
      </c>
      <c r="CA413" s="14">
        <f t="shared" si="534"/>
        <v>0</v>
      </c>
      <c r="CB413" s="14">
        <f t="shared" si="535"/>
        <v>0</v>
      </c>
      <c r="CC413" s="14">
        <f t="shared" si="536"/>
        <v>0</v>
      </c>
      <c r="CE413" s="56">
        <f t="shared" si="537"/>
        <v>0</v>
      </c>
      <c r="CF413" s="14">
        <f>Szilv($BU$2,Eredmény!$H$3,BV413)</f>
        <v>0</v>
      </c>
      <c r="CG413" s="14">
        <f t="shared" si="538"/>
        <v>0</v>
      </c>
      <c r="CH413" s="14">
        <f t="shared" si="539"/>
        <v>0</v>
      </c>
      <c r="CK413" s="14">
        <f>IF($CJ$2=Alapadat!$P413,Alapadat!$Q413,0)</f>
        <v>0</v>
      </c>
      <c r="CL413" s="14">
        <f>IF($CJ$2=Alapadat!$P413,Alapadat!$R413,0)</f>
        <v>0</v>
      </c>
      <c r="CM413" s="14">
        <f t="shared" si="540"/>
        <v>0</v>
      </c>
      <c r="CN413" s="14">
        <f t="shared" si="541"/>
        <v>0</v>
      </c>
      <c r="CO413" s="14">
        <f t="shared" si="542"/>
        <v>0</v>
      </c>
      <c r="CP413" s="14">
        <f t="shared" si="543"/>
        <v>0</v>
      </c>
      <c r="CQ413" s="14">
        <f t="shared" si="544"/>
        <v>0</v>
      </c>
      <c r="CR413" s="14">
        <f t="shared" si="545"/>
        <v>0</v>
      </c>
      <c r="CT413" s="56">
        <f t="shared" si="546"/>
        <v>0</v>
      </c>
      <c r="CU413" s="14">
        <f>Szilv($CJ$2,Eredmény!$H$3,CK413)</f>
        <v>0</v>
      </c>
      <c r="CV413" s="14">
        <f t="shared" si="547"/>
        <v>0</v>
      </c>
      <c r="CW413" s="14">
        <f t="shared" si="548"/>
        <v>0</v>
      </c>
      <c r="CZ413" s="14">
        <f>IF($CY$2=Alapadat!$P413,Alapadat!$Q413,0)</f>
        <v>0</v>
      </c>
      <c r="DA413" s="14">
        <f>IF($CY$2=Alapadat!$P413,Alapadat!$R413,0)</f>
        <v>0</v>
      </c>
      <c r="DB413" s="14">
        <f t="shared" si="549"/>
        <v>0</v>
      </c>
      <c r="DC413" s="14">
        <f t="shared" si="550"/>
        <v>0</v>
      </c>
      <c r="DD413" s="14">
        <f t="shared" si="551"/>
        <v>0</v>
      </c>
      <c r="DE413" s="14">
        <f t="shared" si="552"/>
        <v>0</v>
      </c>
      <c r="DF413" s="14">
        <f t="shared" si="553"/>
        <v>0</v>
      </c>
      <c r="DG413" s="14">
        <f t="shared" si="554"/>
        <v>0</v>
      </c>
      <c r="DI413" s="56">
        <f t="shared" si="555"/>
        <v>0</v>
      </c>
      <c r="DJ413" s="14">
        <f>Szilv($CY$2,Eredmény!$H$3,CZ413)</f>
        <v>0</v>
      </c>
      <c r="DK413" s="14">
        <f t="shared" si="556"/>
        <v>0</v>
      </c>
      <c r="DL413" s="14">
        <f t="shared" si="557"/>
        <v>0</v>
      </c>
      <c r="DO413" s="14">
        <f>IF($DN$2=Alapadat!$P413,Alapadat!$Q413,0)</f>
        <v>0</v>
      </c>
      <c r="DP413" s="14">
        <f>IF($DN$2=Alapadat!$P413,Alapadat!$R413,0)</f>
        <v>0</v>
      </c>
      <c r="DQ413" s="14">
        <f t="shared" si="558"/>
        <v>0</v>
      </c>
      <c r="DR413" s="14">
        <f t="shared" si="559"/>
        <v>0</v>
      </c>
      <c r="DS413" s="14">
        <f t="shared" si="560"/>
        <v>0</v>
      </c>
      <c r="DT413" s="14">
        <f t="shared" si="561"/>
        <v>0</v>
      </c>
      <c r="DU413" s="14">
        <f t="shared" si="562"/>
        <v>0</v>
      </c>
      <c r="DV413" s="14">
        <f t="shared" si="563"/>
        <v>0</v>
      </c>
      <c r="DX413" s="56">
        <f t="shared" si="564"/>
        <v>0</v>
      </c>
      <c r="DY413" s="14">
        <f>Szilv($DN$2,Eredmény!$H$3,DO413)</f>
        <v>0</v>
      </c>
      <c r="DZ413" s="14">
        <f t="shared" si="565"/>
        <v>0</v>
      </c>
      <c r="EA413" s="14">
        <f t="shared" si="566"/>
        <v>0</v>
      </c>
    </row>
    <row r="414" spans="2:131">
      <c r="B414" s="14">
        <f>IF($A$2=Alapadat!$P414,Alapadat!$Q414,0)</f>
        <v>0</v>
      </c>
      <c r="C414" s="14">
        <f>IF($A$2=Alapadat!$P414,Alapadat!$R414,0)</f>
        <v>0</v>
      </c>
      <c r="D414" s="14">
        <f t="shared" si="487"/>
        <v>0</v>
      </c>
      <c r="E414" s="14">
        <f t="shared" si="488"/>
        <v>0</v>
      </c>
      <c r="F414" s="14">
        <f t="shared" si="489"/>
        <v>0</v>
      </c>
      <c r="G414" s="14">
        <f t="shared" si="490"/>
        <v>0</v>
      </c>
      <c r="H414" s="14">
        <f t="shared" si="491"/>
        <v>0</v>
      </c>
      <c r="I414" s="14">
        <f t="shared" si="492"/>
        <v>0</v>
      </c>
      <c r="L414" s="56">
        <f t="shared" si="493"/>
        <v>0</v>
      </c>
      <c r="M414" s="14">
        <f>Szilv($A$2,Eredmény!$H$3,B414)</f>
        <v>0</v>
      </c>
      <c r="N414" s="14">
        <f t="shared" si="494"/>
        <v>0</v>
      </c>
      <c r="O414" s="14">
        <f t="shared" si="495"/>
        <v>0</v>
      </c>
      <c r="Q414" s="14">
        <f>IF($P$2=Alapadat!$P414,Alapadat!$Q414,0)</f>
        <v>0</v>
      </c>
      <c r="R414" s="14">
        <f>IF($P$2=Alapadat!$P414,Alapadat!$R414,0)</f>
        <v>0</v>
      </c>
      <c r="S414" s="14">
        <f t="shared" si="496"/>
        <v>0</v>
      </c>
      <c r="T414" s="14">
        <f t="shared" si="497"/>
        <v>0</v>
      </c>
      <c r="U414" s="14">
        <f t="shared" si="498"/>
        <v>0</v>
      </c>
      <c r="V414" s="14">
        <f t="shared" si="499"/>
        <v>0</v>
      </c>
      <c r="W414" s="14">
        <f t="shared" si="500"/>
        <v>0</v>
      </c>
      <c r="X414" s="14">
        <f t="shared" si="501"/>
        <v>0</v>
      </c>
      <c r="Z414" s="56">
        <f t="shared" si="567"/>
        <v>0</v>
      </c>
      <c r="AA414" s="14">
        <f>Szilv($P$2,Eredmény!$H$3,Q414)</f>
        <v>0</v>
      </c>
      <c r="AB414" s="14">
        <f t="shared" si="502"/>
        <v>0</v>
      </c>
      <c r="AC414" s="14">
        <f t="shared" si="503"/>
        <v>0</v>
      </c>
      <c r="AE414" s="14">
        <f>IF($AD$2=Alapadat!$P414,Alapadat!$Q414,0)</f>
        <v>0</v>
      </c>
      <c r="AF414" s="14">
        <f>IF($AD$2=Alapadat!$P414,Alapadat!$R414,0)</f>
        <v>0</v>
      </c>
      <c r="AG414" s="14">
        <f t="shared" si="504"/>
        <v>0</v>
      </c>
      <c r="AH414" s="14">
        <f t="shared" si="505"/>
        <v>0</v>
      </c>
      <c r="AI414" s="14">
        <f t="shared" si="506"/>
        <v>0</v>
      </c>
      <c r="AJ414" s="14">
        <f t="shared" si="507"/>
        <v>0</v>
      </c>
      <c r="AK414" s="14">
        <f t="shared" si="508"/>
        <v>0</v>
      </c>
      <c r="AL414" s="14">
        <f t="shared" si="509"/>
        <v>0</v>
      </c>
      <c r="AN414" s="56">
        <f t="shared" si="510"/>
        <v>0</v>
      </c>
      <c r="AO414" s="14">
        <f>Szilv($AD$2,Eredmény!$H$3,AE414)</f>
        <v>0</v>
      </c>
      <c r="AP414" s="14">
        <f t="shared" si="511"/>
        <v>0</v>
      </c>
      <c r="AQ414" s="14">
        <f t="shared" si="512"/>
        <v>0</v>
      </c>
      <c r="AS414" s="14">
        <f>IF($AR$2=Alapadat!$P414,Alapadat!$Q414,0)</f>
        <v>0</v>
      </c>
      <c r="AT414" s="14">
        <f>IF($AR$2=Alapadat!$P414,Alapadat!$R414,0)</f>
        <v>0</v>
      </c>
      <c r="AU414" s="14">
        <f t="shared" si="513"/>
        <v>0</v>
      </c>
      <c r="AV414" s="14">
        <f t="shared" si="514"/>
        <v>0</v>
      </c>
      <c r="AW414" s="14">
        <f t="shared" si="515"/>
        <v>0</v>
      </c>
      <c r="AX414" s="14">
        <f t="shared" si="516"/>
        <v>0</v>
      </c>
      <c r="AY414" s="14">
        <f t="shared" si="517"/>
        <v>0</v>
      </c>
      <c r="AZ414" s="14">
        <f t="shared" si="518"/>
        <v>0</v>
      </c>
      <c r="BB414" s="56">
        <f t="shared" si="519"/>
        <v>0</v>
      </c>
      <c r="BC414" s="14">
        <f>Szilv($AR$2,Eredmény!$H$3,AS414)</f>
        <v>0</v>
      </c>
      <c r="BD414" s="14">
        <f t="shared" si="520"/>
        <v>0</v>
      </c>
      <c r="BE414" s="14">
        <f t="shared" si="521"/>
        <v>0</v>
      </c>
      <c r="BG414" s="14">
        <f>IF($BF$2=Alapadat!$P414,Alapadat!$Q414,0)</f>
        <v>0</v>
      </c>
      <c r="BH414" s="14">
        <f>IF($BF$2=Alapadat!$P414,Alapadat!$R414,0)</f>
        <v>0</v>
      </c>
      <c r="BI414" s="14">
        <f t="shared" si="522"/>
        <v>0</v>
      </c>
      <c r="BJ414" s="14">
        <f t="shared" si="523"/>
        <v>0</v>
      </c>
      <c r="BK414" s="14">
        <f t="shared" si="524"/>
        <v>0</v>
      </c>
      <c r="BL414" s="14">
        <f t="shared" si="525"/>
        <v>0</v>
      </c>
      <c r="BM414" s="14">
        <f t="shared" si="526"/>
        <v>0</v>
      </c>
      <c r="BN414" s="14">
        <f t="shared" si="527"/>
        <v>0</v>
      </c>
      <c r="BP414" s="56">
        <f t="shared" si="528"/>
        <v>0</v>
      </c>
      <c r="BQ414" s="14">
        <f>Szilv($BF$2,Eredmény!$H$3,BG414)</f>
        <v>0</v>
      </c>
      <c r="BR414" s="14">
        <f t="shared" si="529"/>
        <v>0</v>
      </c>
      <c r="BS414" s="14">
        <f t="shared" si="530"/>
        <v>0</v>
      </c>
      <c r="BV414" s="14">
        <f>IF($BU$2=Alapadat!$P414,Alapadat!$Q414,0)</f>
        <v>0</v>
      </c>
      <c r="BW414" s="14">
        <f>IF($BU$2=Alapadat!$P414,Alapadat!$R414,0)</f>
        <v>0</v>
      </c>
      <c r="BX414" s="14">
        <f t="shared" si="531"/>
        <v>0</v>
      </c>
      <c r="BY414" s="14">
        <f t="shared" si="532"/>
        <v>0</v>
      </c>
      <c r="BZ414" s="14">
        <f t="shared" si="533"/>
        <v>0</v>
      </c>
      <c r="CA414" s="14">
        <f t="shared" si="534"/>
        <v>0</v>
      </c>
      <c r="CB414" s="14">
        <f t="shared" si="535"/>
        <v>0</v>
      </c>
      <c r="CC414" s="14">
        <f t="shared" si="536"/>
        <v>0</v>
      </c>
      <c r="CE414" s="56">
        <f t="shared" si="537"/>
        <v>0</v>
      </c>
      <c r="CF414" s="14">
        <f>Szilv($BU$2,Eredmény!$H$3,BV414)</f>
        <v>0</v>
      </c>
      <c r="CG414" s="14">
        <f t="shared" si="538"/>
        <v>0</v>
      </c>
      <c r="CH414" s="14">
        <f t="shared" si="539"/>
        <v>0</v>
      </c>
      <c r="CK414" s="14">
        <f>IF($CJ$2=Alapadat!$P414,Alapadat!$Q414,0)</f>
        <v>0</v>
      </c>
      <c r="CL414" s="14">
        <f>IF($CJ$2=Alapadat!$P414,Alapadat!$R414,0)</f>
        <v>0</v>
      </c>
      <c r="CM414" s="14">
        <f t="shared" si="540"/>
        <v>0</v>
      </c>
      <c r="CN414" s="14">
        <f t="shared" si="541"/>
        <v>0</v>
      </c>
      <c r="CO414" s="14">
        <f t="shared" si="542"/>
        <v>0</v>
      </c>
      <c r="CP414" s="14">
        <f t="shared" si="543"/>
        <v>0</v>
      </c>
      <c r="CQ414" s="14">
        <f t="shared" si="544"/>
        <v>0</v>
      </c>
      <c r="CR414" s="14">
        <f t="shared" si="545"/>
        <v>0</v>
      </c>
      <c r="CT414" s="56">
        <f t="shared" si="546"/>
        <v>0</v>
      </c>
      <c r="CU414" s="14">
        <f>Szilv($CJ$2,Eredmény!$H$3,CK414)</f>
        <v>0</v>
      </c>
      <c r="CV414" s="14">
        <f t="shared" si="547"/>
        <v>0</v>
      </c>
      <c r="CW414" s="14">
        <f t="shared" si="548"/>
        <v>0</v>
      </c>
      <c r="CZ414" s="14">
        <f>IF($CY$2=Alapadat!$P414,Alapadat!$Q414,0)</f>
        <v>0</v>
      </c>
      <c r="DA414" s="14">
        <f>IF($CY$2=Alapadat!$P414,Alapadat!$R414,0)</f>
        <v>0</v>
      </c>
      <c r="DB414" s="14">
        <f t="shared" si="549"/>
        <v>0</v>
      </c>
      <c r="DC414" s="14">
        <f t="shared" si="550"/>
        <v>0</v>
      </c>
      <c r="DD414" s="14">
        <f t="shared" si="551"/>
        <v>0</v>
      </c>
      <c r="DE414" s="14">
        <f t="shared" si="552"/>
        <v>0</v>
      </c>
      <c r="DF414" s="14">
        <f t="shared" si="553"/>
        <v>0</v>
      </c>
      <c r="DG414" s="14">
        <f t="shared" si="554"/>
        <v>0</v>
      </c>
      <c r="DI414" s="56">
        <f t="shared" si="555"/>
        <v>0</v>
      </c>
      <c r="DJ414" s="14">
        <f>Szilv($CY$2,Eredmény!$H$3,CZ414)</f>
        <v>0</v>
      </c>
      <c r="DK414" s="14">
        <f t="shared" si="556"/>
        <v>0</v>
      </c>
      <c r="DL414" s="14">
        <f t="shared" si="557"/>
        <v>0</v>
      </c>
      <c r="DO414" s="14">
        <f>IF($DN$2=Alapadat!$P414,Alapadat!$Q414,0)</f>
        <v>0</v>
      </c>
      <c r="DP414" s="14">
        <f>IF($DN$2=Alapadat!$P414,Alapadat!$R414,0)</f>
        <v>0</v>
      </c>
      <c r="DQ414" s="14">
        <f t="shared" si="558"/>
        <v>0</v>
      </c>
      <c r="DR414" s="14">
        <f t="shared" si="559"/>
        <v>0</v>
      </c>
      <c r="DS414" s="14">
        <f t="shared" si="560"/>
        <v>0</v>
      </c>
      <c r="DT414" s="14">
        <f t="shared" si="561"/>
        <v>0</v>
      </c>
      <c r="DU414" s="14">
        <f t="shared" si="562"/>
        <v>0</v>
      </c>
      <c r="DV414" s="14">
        <f t="shared" si="563"/>
        <v>0</v>
      </c>
      <c r="DX414" s="56">
        <f t="shared" si="564"/>
        <v>0</v>
      </c>
      <c r="DY414" s="14">
        <f>Szilv($DN$2,Eredmény!$H$3,DO414)</f>
        <v>0</v>
      </c>
      <c r="DZ414" s="14">
        <f t="shared" si="565"/>
        <v>0</v>
      </c>
      <c r="EA414" s="14">
        <f t="shared" si="566"/>
        <v>0</v>
      </c>
    </row>
    <row r="415" spans="2:131">
      <c r="B415" s="14">
        <f>IF($A$2=Alapadat!$P415,Alapadat!$Q415,0)</f>
        <v>0</v>
      </c>
      <c r="C415" s="14">
        <f>IF($A$2=Alapadat!$P415,Alapadat!$R415,0)</f>
        <v>0</v>
      </c>
      <c r="D415" s="14">
        <f t="shared" si="487"/>
        <v>0</v>
      </c>
      <c r="E415" s="14">
        <f t="shared" si="488"/>
        <v>0</v>
      </c>
      <c r="F415" s="14">
        <f t="shared" si="489"/>
        <v>0</v>
      </c>
      <c r="G415" s="14">
        <f t="shared" si="490"/>
        <v>0</v>
      </c>
      <c r="H415" s="14">
        <f t="shared" si="491"/>
        <v>0</v>
      </c>
      <c r="I415" s="14">
        <f t="shared" si="492"/>
        <v>0</v>
      </c>
      <c r="L415" s="56">
        <f t="shared" si="493"/>
        <v>0</v>
      </c>
      <c r="M415" s="14">
        <f>Szilv($A$2,Eredmény!$H$3,B415)</f>
        <v>0</v>
      </c>
      <c r="N415" s="14">
        <f t="shared" si="494"/>
        <v>0</v>
      </c>
      <c r="O415" s="14">
        <f t="shared" si="495"/>
        <v>0</v>
      </c>
      <c r="Q415" s="14">
        <f>IF($P$2=Alapadat!$P415,Alapadat!$Q415,0)</f>
        <v>0</v>
      </c>
      <c r="R415" s="14">
        <f>IF($P$2=Alapadat!$P415,Alapadat!$R415,0)</f>
        <v>0</v>
      </c>
      <c r="S415" s="14">
        <f t="shared" si="496"/>
        <v>0</v>
      </c>
      <c r="T415" s="14">
        <f t="shared" si="497"/>
        <v>0</v>
      </c>
      <c r="U415" s="14">
        <f t="shared" si="498"/>
        <v>0</v>
      </c>
      <c r="V415" s="14">
        <f t="shared" si="499"/>
        <v>0</v>
      </c>
      <c r="W415" s="14">
        <f t="shared" si="500"/>
        <v>0</v>
      </c>
      <c r="X415" s="14">
        <f t="shared" si="501"/>
        <v>0</v>
      </c>
      <c r="Z415" s="56">
        <f t="shared" si="567"/>
        <v>0</v>
      </c>
      <c r="AA415" s="14">
        <f>Szilv($P$2,Eredmény!$H$3,Q415)</f>
        <v>0</v>
      </c>
      <c r="AB415" s="14">
        <f t="shared" si="502"/>
        <v>0</v>
      </c>
      <c r="AC415" s="14">
        <f t="shared" si="503"/>
        <v>0</v>
      </c>
      <c r="AE415" s="14">
        <f>IF($AD$2=Alapadat!$P415,Alapadat!$Q415,0)</f>
        <v>0</v>
      </c>
      <c r="AF415" s="14">
        <f>IF($AD$2=Alapadat!$P415,Alapadat!$R415,0)</f>
        <v>0</v>
      </c>
      <c r="AG415" s="14">
        <f t="shared" si="504"/>
        <v>0</v>
      </c>
      <c r="AH415" s="14">
        <f t="shared" si="505"/>
        <v>0</v>
      </c>
      <c r="AI415" s="14">
        <f t="shared" si="506"/>
        <v>0</v>
      </c>
      <c r="AJ415" s="14">
        <f t="shared" si="507"/>
        <v>0</v>
      </c>
      <c r="AK415" s="14">
        <f t="shared" si="508"/>
        <v>0</v>
      </c>
      <c r="AL415" s="14">
        <f t="shared" si="509"/>
        <v>0</v>
      </c>
      <c r="AN415" s="56">
        <f t="shared" si="510"/>
        <v>0</v>
      </c>
      <c r="AO415" s="14">
        <f>Szilv($AD$2,Eredmény!$H$3,AE415)</f>
        <v>0</v>
      </c>
      <c r="AP415" s="14">
        <f t="shared" si="511"/>
        <v>0</v>
      </c>
      <c r="AQ415" s="14">
        <f t="shared" si="512"/>
        <v>0</v>
      </c>
      <c r="AS415" s="14">
        <f>IF($AR$2=Alapadat!$P415,Alapadat!$Q415,0)</f>
        <v>0</v>
      </c>
      <c r="AT415" s="14">
        <f>IF($AR$2=Alapadat!$P415,Alapadat!$R415,0)</f>
        <v>0</v>
      </c>
      <c r="AU415" s="14">
        <f t="shared" si="513"/>
        <v>0</v>
      </c>
      <c r="AV415" s="14">
        <f t="shared" si="514"/>
        <v>0</v>
      </c>
      <c r="AW415" s="14">
        <f t="shared" si="515"/>
        <v>0</v>
      </c>
      <c r="AX415" s="14">
        <f t="shared" si="516"/>
        <v>0</v>
      </c>
      <c r="AY415" s="14">
        <f t="shared" si="517"/>
        <v>0</v>
      </c>
      <c r="AZ415" s="14">
        <f t="shared" si="518"/>
        <v>0</v>
      </c>
      <c r="BB415" s="56">
        <f t="shared" si="519"/>
        <v>0</v>
      </c>
      <c r="BC415" s="14">
        <f>Szilv($AR$2,Eredmény!$H$3,AS415)</f>
        <v>0</v>
      </c>
      <c r="BD415" s="14">
        <f t="shared" si="520"/>
        <v>0</v>
      </c>
      <c r="BE415" s="14">
        <f t="shared" si="521"/>
        <v>0</v>
      </c>
      <c r="BG415" s="14">
        <f>IF($BF$2=Alapadat!$P415,Alapadat!$Q415,0)</f>
        <v>0</v>
      </c>
      <c r="BH415" s="14">
        <f>IF($BF$2=Alapadat!$P415,Alapadat!$R415,0)</f>
        <v>0</v>
      </c>
      <c r="BI415" s="14">
        <f t="shared" si="522"/>
        <v>0</v>
      </c>
      <c r="BJ415" s="14">
        <f t="shared" si="523"/>
        <v>0</v>
      </c>
      <c r="BK415" s="14">
        <f t="shared" si="524"/>
        <v>0</v>
      </c>
      <c r="BL415" s="14">
        <f t="shared" si="525"/>
        <v>0</v>
      </c>
      <c r="BM415" s="14">
        <f t="shared" si="526"/>
        <v>0</v>
      </c>
      <c r="BN415" s="14">
        <f t="shared" si="527"/>
        <v>0</v>
      </c>
      <c r="BP415" s="56">
        <f t="shared" si="528"/>
        <v>0</v>
      </c>
      <c r="BQ415" s="14">
        <f>Szilv($BF$2,Eredmény!$H$3,BG415)</f>
        <v>0</v>
      </c>
      <c r="BR415" s="14">
        <f t="shared" si="529"/>
        <v>0</v>
      </c>
      <c r="BS415" s="14">
        <f t="shared" si="530"/>
        <v>0</v>
      </c>
      <c r="BV415" s="14">
        <f>IF($BU$2=Alapadat!$P415,Alapadat!$Q415,0)</f>
        <v>0</v>
      </c>
      <c r="BW415" s="14">
        <f>IF($BU$2=Alapadat!$P415,Alapadat!$R415,0)</f>
        <v>0</v>
      </c>
      <c r="BX415" s="14">
        <f t="shared" si="531"/>
        <v>0</v>
      </c>
      <c r="BY415" s="14">
        <f t="shared" si="532"/>
        <v>0</v>
      </c>
      <c r="BZ415" s="14">
        <f t="shared" si="533"/>
        <v>0</v>
      </c>
      <c r="CA415" s="14">
        <f t="shared" si="534"/>
        <v>0</v>
      </c>
      <c r="CB415" s="14">
        <f t="shared" si="535"/>
        <v>0</v>
      </c>
      <c r="CC415" s="14">
        <f t="shared" si="536"/>
        <v>0</v>
      </c>
      <c r="CE415" s="56">
        <f t="shared" si="537"/>
        <v>0</v>
      </c>
      <c r="CF415" s="14">
        <f>Szilv($BU$2,Eredmény!$H$3,BV415)</f>
        <v>0</v>
      </c>
      <c r="CG415" s="14">
        <f t="shared" si="538"/>
        <v>0</v>
      </c>
      <c r="CH415" s="14">
        <f t="shared" si="539"/>
        <v>0</v>
      </c>
      <c r="CK415" s="14">
        <f>IF($CJ$2=Alapadat!$P415,Alapadat!$Q415,0)</f>
        <v>0</v>
      </c>
      <c r="CL415" s="14">
        <f>IF($CJ$2=Alapadat!$P415,Alapadat!$R415,0)</f>
        <v>0</v>
      </c>
      <c r="CM415" s="14">
        <f t="shared" si="540"/>
        <v>0</v>
      </c>
      <c r="CN415" s="14">
        <f t="shared" si="541"/>
        <v>0</v>
      </c>
      <c r="CO415" s="14">
        <f t="shared" si="542"/>
        <v>0</v>
      </c>
      <c r="CP415" s="14">
        <f t="shared" si="543"/>
        <v>0</v>
      </c>
      <c r="CQ415" s="14">
        <f t="shared" si="544"/>
        <v>0</v>
      </c>
      <c r="CR415" s="14">
        <f t="shared" si="545"/>
        <v>0</v>
      </c>
      <c r="CT415" s="56">
        <f t="shared" si="546"/>
        <v>0</v>
      </c>
      <c r="CU415" s="14">
        <f>Szilv($CJ$2,Eredmény!$H$3,CK415)</f>
        <v>0</v>
      </c>
      <c r="CV415" s="14">
        <f t="shared" si="547"/>
        <v>0</v>
      </c>
      <c r="CW415" s="14">
        <f t="shared" si="548"/>
        <v>0</v>
      </c>
      <c r="CZ415" s="14">
        <f>IF($CY$2=Alapadat!$P415,Alapadat!$Q415,0)</f>
        <v>0</v>
      </c>
      <c r="DA415" s="14">
        <f>IF($CY$2=Alapadat!$P415,Alapadat!$R415,0)</f>
        <v>0</v>
      </c>
      <c r="DB415" s="14">
        <f t="shared" si="549"/>
        <v>0</v>
      </c>
      <c r="DC415" s="14">
        <f t="shared" si="550"/>
        <v>0</v>
      </c>
      <c r="DD415" s="14">
        <f t="shared" si="551"/>
        <v>0</v>
      </c>
      <c r="DE415" s="14">
        <f t="shared" si="552"/>
        <v>0</v>
      </c>
      <c r="DF415" s="14">
        <f t="shared" si="553"/>
        <v>0</v>
      </c>
      <c r="DG415" s="14">
        <f t="shared" si="554"/>
        <v>0</v>
      </c>
      <c r="DI415" s="56">
        <f t="shared" si="555"/>
        <v>0</v>
      </c>
      <c r="DJ415" s="14">
        <f>Szilv($CY$2,Eredmény!$H$3,CZ415)</f>
        <v>0</v>
      </c>
      <c r="DK415" s="14">
        <f t="shared" si="556"/>
        <v>0</v>
      </c>
      <c r="DL415" s="14">
        <f t="shared" si="557"/>
        <v>0</v>
      </c>
      <c r="DO415" s="14">
        <f>IF($DN$2=Alapadat!$P415,Alapadat!$Q415,0)</f>
        <v>0</v>
      </c>
      <c r="DP415" s="14">
        <f>IF($DN$2=Alapadat!$P415,Alapadat!$R415,0)</f>
        <v>0</v>
      </c>
      <c r="DQ415" s="14">
        <f t="shared" si="558"/>
        <v>0</v>
      </c>
      <c r="DR415" s="14">
        <f t="shared" si="559"/>
        <v>0</v>
      </c>
      <c r="DS415" s="14">
        <f t="shared" si="560"/>
        <v>0</v>
      </c>
      <c r="DT415" s="14">
        <f t="shared" si="561"/>
        <v>0</v>
      </c>
      <c r="DU415" s="14">
        <f t="shared" si="562"/>
        <v>0</v>
      </c>
      <c r="DV415" s="14">
        <f t="shared" si="563"/>
        <v>0</v>
      </c>
      <c r="DX415" s="56">
        <f t="shared" si="564"/>
        <v>0</v>
      </c>
      <c r="DY415" s="14">
        <f>Szilv($DN$2,Eredmény!$H$3,DO415)</f>
        <v>0</v>
      </c>
      <c r="DZ415" s="14">
        <f t="shared" si="565"/>
        <v>0</v>
      </c>
      <c r="EA415" s="14">
        <f t="shared" si="566"/>
        <v>0</v>
      </c>
    </row>
    <row r="416" spans="2:131">
      <c r="B416" s="14">
        <f>IF($A$2=Alapadat!$P416,Alapadat!$Q416,0)</f>
        <v>0</v>
      </c>
      <c r="C416" s="14">
        <f>IF($A$2=Alapadat!$P416,Alapadat!$R416,0)</f>
        <v>0</v>
      </c>
      <c r="D416" s="14">
        <f t="shared" si="487"/>
        <v>0</v>
      </c>
      <c r="E416" s="14">
        <f t="shared" si="488"/>
        <v>0</v>
      </c>
      <c r="F416" s="14">
        <f t="shared" si="489"/>
        <v>0</v>
      </c>
      <c r="G416" s="14">
        <f t="shared" si="490"/>
        <v>0</v>
      </c>
      <c r="H416" s="14">
        <f t="shared" si="491"/>
        <v>0</v>
      </c>
      <c r="I416" s="14">
        <f t="shared" si="492"/>
        <v>0</v>
      </c>
      <c r="L416" s="56">
        <f t="shared" si="493"/>
        <v>0</v>
      </c>
      <c r="M416" s="14">
        <f>Szilv($A$2,Eredmény!$H$3,B416)</f>
        <v>0</v>
      </c>
      <c r="N416" s="14">
        <f t="shared" si="494"/>
        <v>0</v>
      </c>
      <c r="O416" s="14">
        <f t="shared" si="495"/>
        <v>0</v>
      </c>
      <c r="Q416" s="14">
        <f>IF($P$2=Alapadat!$P416,Alapadat!$Q416,0)</f>
        <v>0</v>
      </c>
      <c r="R416" s="14">
        <f>IF($P$2=Alapadat!$P416,Alapadat!$R416,0)</f>
        <v>0</v>
      </c>
      <c r="S416" s="14">
        <f t="shared" si="496"/>
        <v>0</v>
      </c>
      <c r="T416" s="14">
        <f t="shared" si="497"/>
        <v>0</v>
      </c>
      <c r="U416" s="14">
        <f t="shared" si="498"/>
        <v>0</v>
      </c>
      <c r="V416" s="14">
        <f t="shared" si="499"/>
        <v>0</v>
      </c>
      <c r="W416" s="14">
        <f t="shared" si="500"/>
        <v>0</v>
      </c>
      <c r="X416" s="14">
        <f t="shared" si="501"/>
        <v>0</v>
      </c>
      <c r="Z416" s="56">
        <f t="shared" si="567"/>
        <v>0</v>
      </c>
      <c r="AA416" s="14">
        <f>Szilv($P$2,Eredmény!$H$3,Q416)</f>
        <v>0</v>
      </c>
      <c r="AB416" s="14">
        <f t="shared" si="502"/>
        <v>0</v>
      </c>
      <c r="AC416" s="14">
        <f t="shared" si="503"/>
        <v>0</v>
      </c>
      <c r="AE416" s="14">
        <f>IF($AD$2=Alapadat!$P416,Alapadat!$Q416,0)</f>
        <v>0</v>
      </c>
      <c r="AF416" s="14">
        <f>IF($AD$2=Alapadat!$P416,Alapadat!$R416,0)</f>
        <v>0</v>
      </c>
      <c r="AG416" s="14">
        <f t="shared" si="504"/>
        <v>0</v>
      </c>
      <c r="AH416" s="14">
        <f t="shared" si="505"/>
        <v>0</v>
      </c>
      <c r="AI416" s="14">
        <f t="shared" si="506"/>
        <v>0</v>
      </c>
      <c r="AJ416" s="14">
        <f t="shared" si="507"/>
        <v>0</v>
      </c>
      <c r="AK416" s="14">
        <f t="shared" si="508"/>
        <v>0</v>
      </c>
      <c r="AL416" s="14">
        <f t="shared" si="509"/>
        <v>0</v>
      </c>
      <c r="AN416" s="56">
        <f t="shared" si="510"/>
        <v>0</v>
      </c>
      <c r="AO416" s="14">
        <f>Szilv($AD$2,Eredmény!$H$3,AE416)</f>
        <v>0</v>
      </c>
      <c r="AP416" s="14">
        <f t="shared" si="511"/>
        <v>0</v>
      </c>
      <c r="AQ416" s="14">
        <f t="shared" si="512"/>
        <v>0</v>
      </c>
      <c r="AS416" s="14">
        <f>IF($AR$2=Alapadat!$P416,Alapadat!$Q416,0)</f>
        <v>0</v>
      </c>
      <c r="AT416" s="14">
        <f>IF($AR$2=Alapadat!$P416,Alapadat!$R416,0)</f>
        <v>0</v>
      </c>
      <c r="AU416" s="14">
        <f t="shared" si="513"/>
        <v>0</v>
      </c>
      <c r="AV416" s="14">
        <f t="shared" si="514"/>
        <v>0</v>
      </c>
      <c r="AW416" s="14">
        <f t="shared" si="515"/>
        <v>0</v>
      </c>
      <c r="AX416" s="14">
        <f t="shared" si="516"/>
        <v>0</v>
      </c>
      <c r="AY416" s="14">
        <f t="shared" si="517"/>
        <v>0</v>
      </c>
      <c r="AZ416" s="14">
        <f t="shared" si="518"/>
        <v>0</v>
      </c>
      <c r="BB416" s="56">
        <f t="shared" si="519"/>
        <v>0</v>
      </c>
      <c r="BC416" s="14">
        <f>Szilv($AR$2,Eredmény!$H$3,AS416)</f>
        <v>0</v>
      </c>
      <c r="BD416" s="14">
        <f t="shared" si="520"/>
        <v>0</v>
      </c>
      <c r="BE416" s="14">
        <f t="shared" si="521"/>
        <v>0</v>
      </c>
      <c r="BG416" s="14">
        <f>IF($BF$2=Alapadat!$P416,Alapadat!$Q416,0)</f>
        <v>0</v>
      </c>
      <c r="BH416" s="14">
        <f>IF($BF$2=Alapadat!$P416,Alapadat!$R416,0)</f>
        <v>0</v>
      </c>
      <c r="BI416" s="14">
        <f t="shared" si="522"/>
        <v>0</v>
      </c>
      <c r="BJ416" s="14">
        <f t="shared" si="523"/>
        <v>0</v>
      </c>
      <c r="BK416" s="14">
        <f t="shared" si="524"/>
        <v>0</v>
      </c>
      <c r="BL416" s="14">
        <f t="shared" si="525"/>
        <v>0</v>
      </c>
      <c r="BM416" s="14">
        <f t="shared" si="526"/>
        <v>0</v>
      </c>
      <c r="BN416" s="14">
        <f t="shared" si="527"/>
        <v>0</v>
      </c>
      <c r="BP416" s="56">
        <f t="shared" si="528"/>
        <v>0</v>
      </c>
      <c r="BQ416" s="14">
        <f>Szilv($BF$2,Eredmény!$H$3,BG416)</f>
        <v>0</v>
      </c>
      <c r="BR416" s="14">
        <f t="shared" si="529"/>
        <v>0</v>
      </c>
      <c r="BS416" s="14">
        <f t="shared" si="530"/>
        <v>0</v>
      </c>
      <c r="BV416" s="14">
        <f>IF($BU$2=Alapadat!$P416,Alapadat!$Q416,0)</f>
        <v>0</v>
      </c>
      <c r="BW416" s="14">
        <f>IF($BU$2=Alapadat!$P416,Alapadat!$R416,0)</f>
        <v>0</v>
      </c>
      <c r="BX416" s="14">
        <f t="shared" si="531"/>
        <v>0</v>
      </c>
      <c r="BY416" s="14">
        <f t="shared" si="532"/>
        <v>0</v>
      </c>
      <c r="BZ416" s="14">
        <f t="shared" si="533"/>
        <v>0</v>
      </c>
      <c r="CA416" s="14">
        <f t="shared" si="534"/>
        <v>0</v>
      </c>
      <c r="CB416" s="14">
        <f t="shared" si="535"/>
        <v>0</v>
      </c>
      <c r="CC416" s="14">
        <f t="shared" si="536"/>
        <v>0</v>
      </c>
      <c r="CE416" s="56">
        <f t="shared" si="537"/>
        <v>0</v>
      </c>
      <c r="CF416" s="14">
        <f>Szilv($BU$2,Eredmény!$H$3,BV416)</f>
        <v>0</v>
      </c>
      <c r="CG416" s="14">
        <f t="shared" si="538"/>
        <v>0</v>
      </c>
      <c r="CH416" s="14">
        <f t="shared" si="539"/>
        <v>0</v>
      </c>
      <c r="CK416" s="14">
        <f>IF($CJ$2=Alapadat!$P416,Alapadat!$Q416,0)</f>
        <v>0</v>
      </c>
      <c r="CL416" s="14">
        <f>IF($CJ$2=Alapadat!$P416,Alapadat!$R416,0)</f>
        <v>0</v>
      </c>
      <c r="CM416" s="14">
        <f t="shared" si="540"/>
        <v>0</v>
      </c>
      <c r="CN416" s="14">
        <f t="shared" si="541"/>
        <v>0</v>
      </c>
      <c r="CO416" s="14">
        <f t="shared" si="542"/>
        <v>0</v>
      </c>
      <c r="CP416" s="14">
        <f t="shared" si="543"/>
        <v>0</v>
      </c>
      <c r="CQ416" s="14">
        <f t="shared" si="544"/>
        <v>0</v>
      </c>
      <c r="CR416" s="14">
        <f t="shared" si="545"/>
        <v>0</v>
      </c>
      <c r="CT416" s="56">
        <f t="shared" si="546"/>
        <v>0</v>
      </c>
      <c r="CU416" s="14">
        <f>Szilv($CJ$2,Eredmény!$H$3,CK416)</f>
        <v>0</v>
      </c>
      <c r="CV416" s="14">
        <f t="shared" si="547"/>
        <v>0</v>
      </c>
      <c r="CW416" s="14">
        <f t="shared" si="548"/>
        <v>0</v>
      </c>
      <c r="CZ416" s="14">
        <f>IF($CY$2=Alapadat!$P416,Alapadat!$Q416,0)</f>
        <v>0</v>
      </c>
      <c r="DA416" s="14">
        <f>IF($CY$2=Alapadat!$P416,Alapadat!$R416,0)</f>
        <v>0</v>
      </c>
      <c r="DB416" s="14">
        <f t="shared" si="549"/>
        <v>0</v>
      </c>
      <c r="DC416" s="14">
        <f t="shared" si="550"/>
        <v>0</v>
      </c>
      <c r="DD416" s="14">
        <f t="shared" si="551"/>
        <v>0</v>
      </c>
      <c r="DE416" s="14">
        <f t="shared" si="552"/>
        <v>0</v>
      </c>
      <c r="DF416" s="14">
        <f t="shared" si="553"/>
        <v>0</v>
      </c>
      <c r="DG416" s="14">
        <f t="shared" si="554"/>
        <v>0</v>
      </c>
      <c r="DI416" s="56">
        <f t="shared" si="555"/>
        <v>0</v>
      </c>
      <c r="DJ416" s="14">
        <f>Szilv($CY$2,Eredmény!$H$3,CZ416)</f>
        <v>0</v>
      </c>
      <c r="DK416" s="14">
        <f t="shared" si="556"/>
        <v>0</v>
      </c>
      <c r="DL416" s="14">
        <f t="shared" si="557"/>
        <v>0</v>
      </c>
      <c r="DO416" s="14">
        <f>IF($DN$2=Alapadat!$P416,Alapadat!$Q416,0)</f>
        <v>0</v>
      </c>
      <c r="DP416" s="14">
        <f>IF($DN$2=Alapadat!$P416,Alapadat!$R416,0)</f>
        <v>0</v>
      </c>
      <c r="DQ416" s="14">
        <f t="shared" si="558"/>
        <v>0</v>
      </c>
      <c r="DR416" s="14">
        <f t="shared" si="559"/>
        <v>0</v>
      </c>
      <c r="DS416" s="14">
        <f t="shared" si="560"/>
        <v>0</v>
      </c>
      <c r="DT416" s="14">
        <f t="shared" si="561"/>
        <v>0</v>
      </c>
      <c r="DU416" s="14">
        <f t="shared" si="562"/>
        <v>0</v>
      </c>
      <c r="DV416" s="14">
        <f t="shared" si="563"/>
        <v>0</v>
      </c>
      <c r="DX416" s="56">
        <f t="shared" si="564"/>
        <v>0</v>
      </c>
      <c r="DY416" s="14">
        <f>Szilv($DN$2,Eredmény!$H$3,DO416)</f>
        <v>0</v>
      </c>
      <c r="DZ416" s="14">
        <f t="shared" si="565"/>
        <v>0</v>
      </c>
      <c r="EA416" s="14">
        <f t="shared" si="566"/>
        <v>0</v>
      </c>
    </row>
    <row r="417" spans="2:131">
      <c r="B417" s="14">
        <f>IF($A$2=Alapadat!$P417,Alapadat!$Q417,0)</f>
        <v>0</v>
      </c>
      <c r="C417" s="14">
        <f>IF($A$2=Alapadat!$P417,Alapadat!$R417,0)</f>
        <v>0</v>
      </c>
      <c r="D417" s="14">
        <f t="shared" si="487"/>
        <v>0</v>
      </c>
      <c r="E417" s="14">
        <f t="shared" si="488"/>
        <v>0</v>
      </c>
      <c r="F417" s="14">
        <f t="shared" si="489"/>
        <v>0</v>
      </c>
      <c r="G417" s="14">
        <f t="shared" si="490"/>
        <v>0</v>
      </c>
      <c r="H417" s="14">
        <f t="shared" si="491"/>
        <v>0</v>
      </c>
      <c r="I417" s="14">
        <f t="shared" si="492"/>
        <v>0</v>
      </c>
      <c r="L417" s="56">
        <f t="shared" si="493"/>
        <v>0</v>
      </c>
      <c r="M417" s="14">
        <f>Szilv($A$2,Eredmény!$H$3,B417)</f>
        <v>0</v>
      </c>
      <c r="N417" s="14">
        <f t="shared" si="494"/>
        <v>0</v>
      </c>
      <c r="O417" s="14">
        <f t="shared" si="495"/>
        <v>0</v>
      </c>
      <c r="Q417" s="14">
        <f>IF($P$2=Alapadat!$P417,Alapadat!$Q417,0)</f>
        <v>0</v>
      </c>
      <c r="R417" s="14">
        <f>IF($P$2=Alapadat!$P417,Alapadat!$R417,0)</f>
        <v>0</v>
      </c>
      <c r="S417" s="14">
        <f t="shared" si="496"/>
        <v>0</v>
      </c>
      <c r="T417" s="14">
        <f t="shared" si="497"/>
        <v>0</v>
      </c>
      <c r="U417" s="14">
        <f t="shared" si="498"/>
        <v>0</v>
      </c>
      <c r="V417" s="14">
        <f t="shared" si="499"/>
        <v>0</v>
      </c>
      <c r="W417" s="14">
        <f t="shared" si="500"/>
        <v>0</v>
      </c>
      <c r="X417" s="14">
        <f t="shared" si="501"/>
        <v>0</v>
      </c>
      <c r="Z417" s="56">
        <f t="shared" si="567"/>
        <v>0</v>
      </c>
      <c r="AA417" s="14">
        <f>Szilv($P$2,Eredmény!$H$3,Q417)</f>
        <v>0</v>
      </c>
      <c r="AB417" s="14">
        <f t="shared" si="502"/>
        <v>0</v>
      </c>
      <c r="AC417" s="14">
        <f t="shared" si="503"/>
        <v>0</v>
      </c>
      <c r="AE417" s="14">
        <f>IF($AD$2=Alapadat!$P417,Alapadat!$Q417,0)</f>
        <v>0</v>
      </c>
      <c r="AF417" s="14">
        <f>IF($AD$2=Alapadat!$P417,Alapadat!$R417,0)</f>
        <v>0</v>
      </c>
      <c r="AG417" s="14">
        <f t="shared" si="504"/>
        <v>0</v>
      </c>
      <c r="AH417" s="14">
        <f t="shared" si="505"/>
        <v>0</v>
      </c>
      <c r="AI417" s="14">
        <f t="shared" si="506"/>
        <v>0</v>
      </c>
      <c r="AJ417" s="14">
        <f t="shared" si="507"/>
        <v>0</v>
      </c>
      <c r="AK417" s="14">
        <f t="shared" si="508"/>
        <v>0</v>
      </c>
      <c r="AL417" s="14">
        <f t="shared" si="509"/>
        <v>0</v>
      </c>
      <c r="AN417" s="56">
        <f t="shared" si="510"/>
        <v>0</v>
      </c>
      <c r="AO417" s="14">
        <f>Szilv($AD$2,Eredmény!$H$3,AE417)</f>
        <v>0</v>
      </c>
      <c r="AP417" s="14">
        <f t="shared" si="511"/>
        <v>0</v>
      </c>
      <c r="AQ417" s="14">
        <f t="shared" si="512"/>
        <v>0</v>
      </c>
      <c r="AS417" s="14">
        <f>IF($AR$2=Alapadat!$P417,Alapadat!$Q417,0)</f>
        <v>0</v>
      </c>
      <c r="AT417" s="14">
        <f>IF($AR$2=Alapadat!$P417,Alapadat!$R417,0)</f>
        <v>0</v>
      </c>
      <c r="AU417" s="14">
        <f t="shared" si="513"/>
        <v>0</v>
      </c>
      <c r="AV417" s="14">
        <f t="shared" si="514"/>
        <v>0</v>
      </c>
      <c r="AW417" s="14">
        <f t="shared" si="515"/>
        <v>0</v>
      </c>
      <c r="AX417" s="14">
        <f t="shared" si="516"/>
        <v>0</v>
      </c>
      <c r="AY417" s="14">
        <f t="shared" si="517"/>
        <v>0</v>
      </c>
      <c r="AZ417" s="14">
        <f t="shared" si="518"/>
        <v>0</v>
      </c>
      <c r="BB417" s="56">
        <f t="shared" si="519"/>
        <v>0</v>
      </c>
      <c r="BC417" s="14">
        <f>Szilv($AR$2,Eredmény!$H$3,AS417)</f>
        <v>0</v>
      </c>
      <c r="BD417" s="14">
        <f t="shared" si="520"/>
        <v>0</v>
      </c>
      <c r="BE417" s="14">
        <f t="shared" si="521"/>
        <v>0</v>
      </c>
      <c r="BG417" s="14">
        <f>IF($BF$2=Alapadat!$P417,Alapadat!$Q417,0)</f>
        <v>0</v>
      </c>
      <c r="BH417" s="14">
        <f>IF($BF$2=Alapadat!$P417,Alapadat!$R417,0)</f>
        <v>0</v>
      </c>
      <c r="BI417" s="14">
        <f t="shared" si="522"/>
        <v>0</v>
      </c>
      <c r="BJ417" s="14">
        <f t="shared" si="523"/>
        <v>0</v>
      </c>
      <c r="BK417" s="14">
        <f t="shared" si="524"/>
        <v>0</v>
      </c>
      <c r="BL417" s="14">
        <f t="shared" si="525"/>
        <v>0</v>
      </c>
      <c r="BM417" s="14">
        <f t="shared" si="526"/>
        <v>0</v>
      </c>
      <c r="BN417" s="14">
        <f t="shared" si="527"/>
        <v>0</v>
      </c>
      <c r="BP417" s="56">
        <f t="shared" si="528"/>
        <v>0</v>
      </c>
      <c r="BQ417" s="14">
        <f>Szilv($BF$2,Eredmény!$H$3,BG417)</f>
        <v>0</v>
      </c>
      <c r="BR417" s="14">
        <f t="shared" si="529"/>
        <v>0</v>
      </c>
      <c r="BS417" s="14">
        <f t="shared" si="530"/>
        <v>0</v>
      </c>
      <c r="BV417" s="14">
        <f>IF($BU$2=Alapadat!$P417,Alapadat!$Q417,0)</f>
        <v>0</v>
      </c>
      <c r="BW417" s="14">
        <f>IF($BU$2=Alapadat!$P417,Alapadat!$R417,0)</f>
        <v>0</v>
      </c>
      <c r="BX417" s="14">
        <f t="shared" si="531"/>
        <v>0</v>
      </c>
      <c r="BY417" s="14">
        <f t="shared" si="532"/>
        <v>0</v>
      </c>
      <c r="BZ417" s="14">
        <f t="shared" si="533"/>
        <v>0</v>
      </c>
      <c r="CA417" s="14">
        <f t="shared" si="534"/>
        <v>0</v>
      </c>
      <c r="CB417" s="14">
        <f t="shared" si="535"/>
        <v>0</v>
      </c>
      <c r="CC417" s="14">
        <f t="shared" si="536"/>
        <v>0</v>
      </c>
      <c r="CE417" s="56">
        <f t="shared" si="537"/>
        <v>0</v>
      </c>
      <c r="CF417" s="14">
        <f>Szilv($BU$2,Eredmény!$H$3,BV417)</f>
        <v>0</v>
      </c>
      <c r="CG417" s="14">
        <f t="shared" si="538"/>
        <v>0</v>
      </c>
      <c r="CH417" s="14">
        <f t="shared" si="539"/>
        <v>0</v>
      </c>
      <c r="CK417" s="14">
        <f>IF($CJ$2=Alapadat!$P417,Alapadat!$Q417,0)</f>
        <v>0</v>
      </c>
      <c r="CL417" s="14">
        <f>IF($CJ$2=Alapadat!$P417,Alapadat!$R417,0)</f>
        <v>0</v>
      </c>
      <c r="CM417" s="14">
        <f t="shared" si="540"/>
        <v>0</v>
      </c>
      <c r="CN417" s="14">
        <f t="shared" si="541"/>
        <v>0</v>
      </c>
      <c r="CO417" s="14">
        <f t="shared" si="542"/>
        <v>0</v>
      </c>
      <c r="CP417" s="14">
        <f t="shared" si="543"/>
        <v>0</v>
      </c>
      <c r="CQ417" s="14">
        <f t="shared" si="544"/>
        <v>0</v>
      </c>
      <c r="CR417" s="14">
        <f t="shared" si="545"/>
        <v>0</v>
      </c>
      <c r="CT417" s="56">
        <f t="shared" si="546"/>
        <v>0</v>
      </c>
      <c r="CU417" s="14">
        <f>Szilv($CJ$2,Eredmény!$H$3,CK417)</f>
        <v>0</v>
      </c>
      <c r="CV417" s="14">
        <f t="shared" si="547"/>
        <v>0</v>
      </c>
      <c r="CW417" s="14">
        <f t="shared" si="548"/>
        <v>0</v>
      </c>
      <c r="CZ417" s="14">
        <f>IF($CY$2=Alapadat!$P417,Alapadat!$Q417,0)</f>
        <v>0</v>
      </c>
      <c r="DA417" s="14">
        <f>IF($CY$2=Alapadat!$P417,Alapadat!$R417,0)</f>
        <v>0</v>
      </c>
      <c r="DB417" s="14">
        <f t="shared" si="549"/>
        <v>0</v>
      </c>
      <c r="DC417" s="14">
        <f t="shared" si="550"/>
        <v>0</v>
      </c>
      <c r="DD417" s="14">
        <f t="shared" si="551"/>
        <v>0</v>
      </c>
      <c r="DE417" s="14">
        <f t="shared" si="552"/>
        <v>0</v>
      </c>
      <c r="DF417" s="14">
        <f t="shared" si="553"/>
        <v>0</v>
      </c>
      <c r="DG417" s="14">
        <f t="shared" si="554"/>
        <v>0</v>
      </c>
      <c r="DI417" s="56">
        <f t="shared" si="555"/>
        <v>0</v>
      </c>
      <c r="DJ417" s="14">
        <f>Szilv($CY$2,Eredmény!$H$3,CZ417)</f>
        <v>0</v>
      </c>
      <c r="DK417" s="14">
        <f t="shared" si="556"/>
        <v>0</v>
      </c>
      <c r="DL417" s="14">
        <f t="shared" si="557"/>
        <v>0</v>
      </c>
      <c r="DO417" s="14">
        <f>IF($DN$2=Alapadat!$P417,Alapadat!$Q417,0)</f>
        <v>0</v>
      </c>
      <c r="DP417" s="14">
        <f>IF($DN$2=Alapadat!$P417,Alapadat!$R417,0)</f>
        <v>0</v>
      </c>
      <c r="DQ417" s="14">
        <f t="shared" si="558"/>
        <v>0</v>
      </c>
      <c r="DR417" s="14">
        <f t="shared" si="559"/>
        <v>0</v>
      </c>
      <c r="DS417" s="14">
        <f t="shared" si="560"/>
        <v>0</v>
      </c>
      <c r="DT417" s="14">
        <f t="shared" si="561"/>
        <v>0</v>
      </c>
      <c r="DU417" s="14">
        <f t="shared" si="562"/>
        <v>0</v>
      </c>
      <c r="DV417" s="14">
        <f t="shared" si="563"/>
        <v>0</v>
      </c>
      <c r="DX417" s="56">
        <f t="shared" si="564"/>
        <v>0</v>
      </c>
      <c r="DY417" s="14">
        <f>Szilv($DN$2,Eredmény!$H$3,DO417)</f>
        <v>0</v>
      </c>
      <c r="DZ417" s="14">
        <f t="shared" si="565"/>
        <v>0</v>
      </c>
      <c r="EA417" s="14">
        <f t="shared" si="566"/>
        <v>0</v>
      </c>
    </row>
    <row r="418" spans="2:131">
      <c r="B418" s="14">
        <f>IF($A$2=Alapadat!$P418,Alapadat!$Q418,0)</f>
        <v>0</v>
      </c>
      <c r="C418" s="14">
        <f>IF($A$2=Alapadat!$P418,Alapadat!$R418,0)</f>
        <v>0</v>
      </c>
      <c r="D418" s="14">
        <f t="shared" si="487"/>
        <v>0</v>
      </c>
      <c r="E418" s="14">
        <f t="shared" si="488"/>
        <v>0</v>
      </c>
      <c r="F418" s="14">
        <f t="shared" si="489"/>
        <v>0</v>
      </c>
      <c r="G418" s="14">
        <f t="shared" si="490"/>
        <v>0</v>
      </c>
      <c r="H418" s="14">
        <f t="shared" si="491"/>
        <v>0</v>
      </c>
      <c r="I418" s="14">
        <f t="shared" si="492"/>
        <v>0</v>
      </c>
      <c r="L418" s="56">
        <f t="shared" si="493"/>
        <v>0</v>
      </c>
      <c r="M418" s="14">
        <f>Szilv($A$2,Eredmény!$H$3,B418)</f>
        <v>0</v>
      </c>
      <c r="N418" s="14">
        <f t="shared" si="494"/>
        <v>0</v>
      </c>
      <c r="O418" s="14">
        <f t="shared" si="495"/>
        <v>0</v>
      </c>
      <c r="Q418" s="14">
        <f>IF($P$2=Alapadat!$P418,Alapadat!$Q418,0)</f>
        <v>0</v>
      </c>
      <c r="R418" s="14">
        <f>IF($P$2=Alapadat!$P418,Alapadat!$R418,0)</f>
        <v>0</v>
      </c>
      <c r="S418" s="14">
        <f t="shared" si="496"/>
        <v>0</v>
      </c>
      <c r="T418" s="14">
        <f t="shared" si="497"/>
        <v>0</v>
      </c>
      <c r="U418" s="14">
        <f t="shared" si="498"/>
        <v>0</v>
      </c>
      <c r="V418" s="14">
        <f t="shared" si="499"/>
        <v>0</v>
      </c>
      <c r="W418" s="14">
        <f t="shared" si="500"/>
        <v>0</v>
      </c>
      <c r="X418" s="14">
        <f t="shared" si="501"/>
        <v>0</v>
      </c>
      <c r="Z418" s="56">
        <f t="shared" si="567"/>
        <v>0</v>
      </c>
      <c r="AA418" s="14">
        <f>Szilv($P$2,Eredmény!$H$3,Q418)</f>
        <v>0</v>
      </c>
      <c r="AB418" s="14">
        <f t="shared" si="502"/>
        <v>0</v>
      </c>
      <c r="AC418" s="14">
        <f t="shared" si="503"/>
        <v>0</v>
      </c>
      <c r="AE418" s="14">
        <f>IF($AD$2=Alapadat!$P418,Alapadat!$Q418,0)</f>
        <v>0</v>
      </c>
      <c r="AF418" s="14">
        <f>IF($AD$2=Alapadat!$P418,Alapadat!$R418,0)</f>
        <v>0</v>
      </c>
      <c r="AG418" s="14">
        <f t="shared" si="504"/>
        <v>0</v>
      </c>
      <c r="AH418" s="14">
        <f t="shared" si="505"/>
        <v>0</v>
      </c>
      <c r="AI418" s="14">
        <f t="shared" si="506"/>
        <v>0</v>
      </c>
      <c r="AJ418" s="14">
        <f t="shared" si="507"/>
        <v>0</v>
      </c>
      <c r="AK418" s="14">
        <f t="shared" si="508"/>
        <v>0</v>
      </c>
      <c r="AL418" s="14">
        <f t="shared" si="509"/>
        <v>0</v>
      </c>
      <c r="AN418" s="56">
        <f t="shared" si="510"/>
        <v>0</v>
      </c>
      <c r="AO418" s="14">
        <f>Szilv($AD$2,Eredmény!$H$3,AE418)</f>
        <v>0</v>
      </c>
      <c r="AP418" s="14">
        <f t="shared" si="511"/>
        <v>0</v>
      </c>
      <c r="AQ418" s="14">
        <f t="shared" si="512"/>
        <v>0</v>
      </c>
      <c r="AS418" s="14">
        <f>IF($AR$2=Alapadat!$P418,Alapadat!$Q418,0)</f>
        <v>0</v>
      </c>
      <c r="AT418" s="14">
        <f>IF($AR$2=Alapadat!$P418,Alapadat!$R418,0)</f>
        <v>0</v>
      </c>
      <c r="AU418" s="14">
        <f t="shared" si="513"/>
        <v>0</v>
      </c>
      <c r="AV418" s="14">
        <f t="shared" si="514"/>
        <v>0</v>
      </c>
      <c r="AW418" s="14">
        <f t="shared" si="515"/>
        <v>0</v>
      </c>
      <c r="AX418" s="14">
        <f t="shared" si="516"/>
        <v>0</v>
      </c>
      <c r="AY418" s="14">
        <f t="shared" si="517"/>
        <v>0</v>
      </c>
      <c r="AZ418" s="14">
        <f t="shared" si="518"/>
        <v>0</v>
      </c>
      <c r="BB418" s="56">
        <f t="shared" si="519"/>
        <v>0</v>
      </c>
      <c r="BC418" s="14">
        <f>Szilv($AR$2,Eredmény!$H$3,AS418)</f>
        <v>0</v>
      </c>
      <c r="BD418" s="14">
        <f t="shared" si="520"/>
        <v>0</v>
      </c>
      <c r="BE418" s="14">
        <f t="shared" si="521"/>
        <v>0</v>
      </c>
      <c r="BG418" s="14">
        <f>IF($BF$2=Alapadat!$P418,Alapadat!$Q418,0)</f>
        <v>0</v>
      </c>
      <c r="BH418" s="14">
        <f>IF($BF$2=Alapadat!$P418,Alapadat!$R418,0)</f>
        <v>0</v>
      </c>
      <c r="BI418" s="14">
        <f t="shared" si="522"/>
        <v>0</v>
      </c>
      <c r="BJ418" s="14">
        <f t="shared" si="523"/>
        <v>0</v>
      </c>
      <c r="BK418" s="14">
        <f t="shared" si="524"/>
        <v>0</v>
      </c>
      <c r="BL418" s="14">
        <f t="shared" si="525"/>
        <v>0</v>
      </c>
      <c r="BM418" s="14">
        <f t="shared" si="526"/>
        <v>0</v>
      </c>
      <c r="BN418" s="14">
        <f t="shared" si="527"/>
        <v>0</v>
      </c>
      <c r="BP418" s="56">
        <f t="shared" si="528"/>
        <v>0</v>
      </c>
      <c r="BQ418" s="14">
        <f>Szilv($BF$2,Eredmény!$H$3,BG418)</f>
        <v>0</v>
      </c>
      <c r="BR418" s="14">
        <f t="shared" si="529"/>
        <v>0</v>
      </c>
      <c r="BS418" s="14">
        <f t="shared" si="530"/>
        <v>0</v>
      </c>
      <c r="BV418" s="14">
        <f>IF($BU$2=Alapadat!$P418,Alapadat!$Q418,0)</f>
        <v>0</v>
      </c>
      <c r="BW418" s="14">
        <f>IF($BU$2=Alapadat!$P418,Alapadat!$R418,0)</f>
        <v>0</v>
      </c>
      <c r="BX418" s="14">
        <f t="shared" si="531"/>
        <v>0</v>
      </c>
      <c r="BY418" s="14">
        <f t="shared" si="532"/>
        <v>0</v>
      </c>
      <c r="BZ418" s="14">
        <f t="shared" si="533"/>
        <v>0</v>
      </c>
      <c r="CA418" s="14">
        <f t="shared" si="534"/>
        <v>0</v>
      </c>
      <c r="CB418" s="14">
        <f t="shared" si="535"/>
        <v>0</v>
      </c>
      <c r="CC418" s="14">
        <f t="shared" si="536"/>
        <v>0</v>
      </c>
      <c r="CE418" s="56">
        <f t="shared" si="537"/>
        <v>0</v>
      </c>
      <c r="CF418" s="14">
        <f>Szilv($BU$2,Eredmény!$H$3,BV418)</f>
        <v>0</v>
      </c>
      <c r="CG418" s="14">
        <f t="shared" si="538"/>
        <v>0</v>
      </c>
      <c r="CH418" s="14">
        <f t="shared" si="539"/>
        <v>0</v>
      </c>
      <c r="CK418" s="14">
        <f>IF($CJ$2=Alapadat!$P418,Alapadat!$Q418,0)</f>
        <v>0</v>
      </c>
      <c r="CL418" s="14">
        <f>IF($CJ$2=Alapadat!$P418,Alapadat!$R418,0)</f>
        <v>0</v>
      </c>
      <c r="CM418" s="14">
        <f t="shared" si="540"/>
        <v>0</v>
      </c>
      <c r="CN418" s="14">
        <f t="shared" si="541"/>
        <v>0</v>
      </c>
      <c r="CO418" s="14">
        <f t="shared" si="542"/>
        <v>0</v>
      </c>
      <c r="CP418" s="14">
        <f t="shared" si="543"/>
        <v>0</v>
      </c>
      <c r="CQ418" s="14">
        <f t="shared" si="544"/>
        <v>0</v>
      </c>
      <c r="CR418" s="14">
        <f t="shared" si="545"/>
        <v>0</v>
      </c>
      <c r="CT418" s="56">
        <f t="shared" si="546"/>
        <v>0</v>
      </c>
      <c r="CU418" s="14">
        <f>Szilv($CJ$2,Eredmény!$H$3,CK418)</f>
        <v>0</v>
      </c>
      <c r="CV418" s="14">
        <f t="shared" si="547"/>
        <v>0</v>
      </c>
      <c r="CW418" s="14">
        <f t="shared" si="548"/>
        <v>0</v>
      </c>
      <c r="CZ418" s="14">
        <f>IF($CY$2=Alapadat!$P418,Alapadat!$Q418,0)</f>
        <v>0</v>
      </c>
      <c r="DA418" s="14">
        <f>IF($CY$2=Alapadat!$P418,Alapadat!$R418,0)</f>
        <v>0</v>
      </c>
      <c r="DB418" s="14">
        <f t="shared" si="549"/>
        <v>0</v>
      </c>
      <c r="DC418" s="14">
        <f t="shared" si="550"/>
        <v>0</v>
      </c>
      <c r="DD418" s="14">
        <f t="shared" si="551"/>
        <v>0</v>
      </c>
      <c r="DE418" s="14">
        <f t="shared" si="552"/>
        <v>0</v>
      </c>
      <c r="DF418" s="14">
        <f t="shared" si="553"/>
        <v>0</v>
      </c>
      <c r="DG418" s="14">
        <f t="shared" si="554"/>
        <v>0</v>
      </c>
      <c r="DI418" s="56">
        <f t="shared" si="555"/>
        <v>0</v>
      </c>
      <c r="DJ418" s="14">
        <f>Szilv($CY$2,Eredmény!$H$3,CZ418)</f>
        <v>0</v>
      </c>
      <c r="DK418" s="14">
        <f t="shared" si="556"/>
        <v>0</v>
      </c>
      <c r="DL418" s="14">
        <f t="shared" si="557"/>
        <v>0</v>
      </c>
      <c r="DO418" s="14">
        <f>IF($DN$2=Alapadat!$P418,Alapadat!$Q418,0)</f>
        <v>0</v>
      </c>
      <c r="DP418" s="14">
        <f>IF($DN$2=Alapadat!$P418,Alapadat!$R418,0)</f>
        <v>0</v>
      </c>
      <c r="DQ418" s="14">
        <f t="shared" si="558"/>
        <v>0</v>
      </c>
      <c r="DR418" s="14">
        <f t="shared" si="559"/>
        <v>0</v>
      </c>
      <c r="DS418" s="14">
        <f t="shared" si="560"/>
        <v>0</v>
      </c>
      <c r="DT418" s="14">
        <f t="shared" si="561"/>
        <v>0</v>
      </c>
      <c r="DU418" s="14">
        <f t="shared" si="562"/>
        <v>0</v>
      </c>
      <c r="DV418" s="14">
        <f t="shared" si="563"/>
        <v>0</v>
      </c>
      <c r="DX418" s="56">
        <f t="shared" si="564"/>
        <v>0</v>
      </c>
      <c r="DY418" s="14">
        <f>Szilv($DN$2,Eredmény!$H$3,DO418)</f>
        <v>0</v>
      </c>
      <c r="DZ418" s="14">
        <f t="shared" si="565"/>
        <v>0</v>
      </c>
      <c r="EA418" s="14">
        <f t="shared" si="566"/>
        <v>0</v>
      </c>
    </row>
    <row r="419" spans="2:131">
      <c r="B419" s="14">
        <f>IF($A$2=Alapadat!$P419,Alapadat!$Q419,0)</f>
        <v>0</v>
      </c>
      <c r="C419" s="14">
        <f>IF($A$2=Alapadat!$P419,Alapadat!$R419,0)</f>
        <v>0</v>
      </c>
      <c r="D419" s="14">
        <f t="shared" si="487"/>
        <v>0</v>
      </c>
      <c r="E419" s="14">
        <f t="shared" si="488"/>
        <v>0</v>
      </c>
      <c r="F419" s="14">
        <f t="shared" si="489"/>
        <v>0</v>
      </c>
      <c r="G419" s="14">
        <f t="shared" si="490"/>
        <v>0</v>
      </c>
      <c r="H419" s="14">
        <f t="shared" si="491"/>
        <v>0</v>
      </c>
      <c r="I419" s="14">
        <f t="shared" si="492"/>
        <v>0</v>
      </c>
      <c r="L419" s="56">
        <f t="shared" si="493"/>
        <v>0</v>
      </c>
      <c r="M419" s="14">
        <f>Szilv($A$2,Eredmény!$H$3,B419)</f>
        <v>0</v>
      </c>
      <c r="N419" s="14">
        <f t="shared" si="494"/>
        <v>0</v>
      </c>
      <c r="O419" s="14">
        <f t="shared" si="495"/>
        <v>0</v>
      </c>
      <c r="Q419" s="14">
        <f>IF($P$2=Alapadat!$P419,Alapadat!$Q419,0)</f>
        <v>0</v>
      </c>
      <c r="R419" s="14">
        <f>IF($P$2=Alapadat!$P419,Alapadat!$R419,0)</f>
        <v>0</v>
      </c>
      <c r="S419" s="14">
        <f t="shared" si="496"/>
        <v>0</v>
      </c>
      <c r="T419" s="14">
        <f t="shared" si="497"/>
        <v>0</v>
      </c>
      <c r="U419" s="14">
        <f t="shared" si="498"/>
        <v>0</v>
      </c>
      <c r="V419" s="14">
        <f t="shared" si="499"/>
        <v>0</v>
      </c>
      <c r="W419" s="14">
        <f t="shared" si="500"/>
        <v>0</v>
      </c>
      <c r="X419" s="14">
        <f t="shared" si="501"/>
        <v>0</v>
      </c>
      <c r="Z419" s="56">
        <f t="shared" si="567"/>
        <v>0</v>
      </c>
      <c r="AA419" s="14">
        <f>Szilv($P$2,Eredmény!$H$3,Q419)</f>
        <v>0</v>
      </c>
      <c r="AB419" s="14">
        <f t="shared" si="502"/>
        <v>0</v>
      </c>
      <c r="AC419" s="14">
        <f t="shared" si="503"/>
        <v>0</v>
      </c>
      <c r="AE419" s="14">
        <f>IF($AD$2=Alapadat!$P419,Alapadat!$Q419,0)</f>
        <v>0</v>
      </c>
      <c r="AF419" s="14">
        <f>IF($AD$2=Alapadat!$P419,Alapadat!$R419,0)</f>
        <v>0</v>
      </c>
      <c r="AG419" s="14">
        <f t="shared" si="504"/>
        <v>0</v>
      </c>
      <c r="AH419" s="14">
        <f t="shared" si="505"/>
        <v>0</v>
      </c>
      <c r="AI419" s="14">
        <f t="shared" si="506"/>
        <v>0</v>
      </c>
      <c r="AJ419" s="14">
        <f t="shared" si="507"/>
        <v>0</v>
      </c>
      <c r="AK419" s="14">
        <f t="shared" si="508"/>
        <v>0</v>
      </c>
      <c r="AL419" s="14">
        <f t="shared" si="509"/>
        <v>0</v>
      </c>
      <c r="AN419" s="56">
        <f t="shared" si="510"/>
        <v>0</v>
      </c>
      <c r="AO419" s="14">
        <f>Szilv($AD$2,Eredmény!$H$3,AE419)</f>
        <v>0</v>
      </c>
      <c r="AP419" s="14">
        <f t="shared" si="511"/>
        <v>0</v>
      </c>
      <c r="AQ419" s="14">
        <f t="shared" si="512"/>
        <v>0</v>
      </c>
      <c r="AS419" s="14">
        <f>IF($AR$2=Alapadat!$P419,Alapadat!$Q419,0)</f>
        <v>0</v>
      </c>
      <c r="AT419" s="14">
        <f>IF($AR$2=Alapadat!$P419,Alapadat!$R419,0)</f>
        <v>0</v>
      </c>
      <c r="AU419" s="14">
        <f t="shared" si="513"/>
        <v>0</v>
      </c>
      <c r="AV419" s="14">
        <f t="shared" si="514"/>
        <v>0</v>
      </c>
      <c r="AW419" s="14">
        <f t="shared" si="515"/>
        <v>0</v>
      </c>
      <c r="AX419" s="14">
        <f t="shared" si="516"/>
        <v>0</v>
      </c>
      <c r="AY419" s="14">
        <f t="shared" si="517"/>
        <v>0</v>
      </c>
      <c r="AZ419" s="14">
        <f t="shared" si="518"/>
        <v>0</v>
      </c>
      <c r="BB419" s="56">
        <f t="shared" si="519"/>
        <v>0</v>
      </c>
      <c r="BC419" s="14">
        <f>Szilv($AR$2,Eredmény!$H$3,AS419)</f>
        <v>0</v>
      </c>
      <c r="BD419" s="14">
        <f t="shared" si="520"/>
        <v>0</v>
      </c>
      <c r="BE419" s="14">
        <f t="shared" si="521"/>
        <v>0</v>
      </c>
      <c r="BG419" s="14">
        <f>IF($BF$2=Alapadat!$P419,Alapadat!$Q419,0)</f>
        <v>0</v>
      </c>
      <c r="BH419" s="14">
        <f>IF($BF$2=Alapadat!$P419,Alapadat!$R419,0)</f>
        <v>0</v>
      </c>
      <c r="BI419" s="14">
        <f t="shared" si="522"/>
        <v>0</v>
      </c>
      <c r="BJ419" s="14">
        <f t="shared" si="523"/>
        <v>0</v>
      </c>
      <c r="BK419" s="14">
        <f t="shared" si="524"/>
        <v>0</v>
      </c>
      <c r="BL419" s="14">
        <f t="shared" si="525"/>
        <v>0</v>
      </c>
      <c r="BM419" s="14">
        <f t="shared" si="526"/>
        <v>0</v>
      </c>
      <c r="BN419" s="14">
        <f t="shared" si="527"/>
        <v>0</v>
      </c>
      <c r="BP419" s="56">
        <f t="shared" si="528"/>
        <v>0</v>
      </c>
      <c r="BQ419" s="14">
        <f>Szilv($BF$2,Eredmény!$H$3,BG419)</f>
        <v>0</v>
      </c>
      <c r="BR419" s="14">
        <f t="shared" si="529"/>
        <v>0</v>
      </c>
      <c r="BS419" s="14">
        <f t="shared" si="530"/>
        <v>0</v>
      </c>
      <c r="BV419" s="14">
        <f>IF($BU$2=Alapadat!$P419,Alapadat!$Q419,0)</f>
        <v>0</v>
      </c>
      <c r="BW419" s="14">
        <f>IF($BU$2=Alapadat!$P419,Alapadat!$R419,0)</f>
        <v>0</v>
      </c>
      <c r="BX419" s="14">
        <f t="shared" si="531"/>
        <v>0</v>
      </c>
      <c r="BY419" s="14">
        <f t="shared" si="532"/>
        <v>0</v>
      </c>
      <c r="BZ419" s="14">
        <f t="shared" si="533"/>
        <v>0</v>
      </c>
      <c r="CA419" s="14">
        <f t="shared" si="534"/>
        <v>0</v>
      </c>
      <c r="CB419" s="14">
        <f t="shared" si="535"/>
        <v>0</v>
      </c>
      <c r="CC419" s="14">
        <f t="shared" si="536"/>
        <v>0</v>
      </c>
      <c r="CE419" s="56">
        <f t="shared" si="537"/>
        <v>0</v>
      </c>
      <c r="CF419" s="14">
        <f>Szilv($BU$2,Eredmény!$H$3,BV419)</f>
        <v>0</v>
      </c>
      <c r="CG419" s="14">
        <f t="shared" si="538"/>
        <v>0</v>
      </c>
      <c r="CH419" s="14">
        <f t="shared" si="539"/>
        <v>0</v>
      </c>
      <c r="CK419" s="14">
        <f>IF($CJ$2=Alapadat!$P419,Alapadat!$Q419,0)</f>
        <v>0</v>
      </c>
      <c r="CL419" s="14">
        <f>IF($CJ$2=Alapadat!$P419,Alapadat!$R419,0)</f>
        <v>0</v>
      </c>
      <c r="CM419" s="14">
        <f t="shared" si="540"/>
        <v>0</v>
      </c>
      <c r="CN419" s="14">
        <f t="shared" si="541"/>
        <v>0</v>
      </c>
      <c r="CO419" s="14">
        <f t="shared" si="542"/>
        <v>0</v>
      </c>
      <c r="CP419" s="14">
        <f t="shared" si="543"/>
        <v>0</v>
      </c>
      <c r="CQ419" s="14">
        <f t="shared" si="544"/>
        <v>0</v>
      </c>
      <c r="CR419" s="14">
        <f t="shared" si="545"/>
        <v>0</v>
      </c>
      <c r="CT419" s="56">
        <f t="shared" si="546"/>
        <v>0</v>
      </c>
      <c r="CU419" s="14">
        <f>Szilv($CJ$2,Eredmény!$H$3,CK419)</f>
        <v>0</v>
      </c>
      <c r="CV419" s="14">
        <f t="shared" si="547"/>
        <v>0</v>
      </c>
      <c r="CW419" s="14">
        <f t="shared" si="548"/>
        <v>0</v>
      </c>
      <c r="CZ419" s="14">
        <f>IF($CY$2=Alapadat!$P419,Alapadat!$Q419,0)</f>
        <v>0</v>
      </c>
      <c r="DA419" s="14">
        <f>IF($CY$2=Alapadat!$P419,Alapadat!$R419,0)</f>
        <v>0</v>
      </c>
      <c r="DB419" s="14">
        <f t="shared" si="549"/>
        <v>0</v>
      </c>
      <c r="DC419" s="14">
        <f t="shared" si="550"/>
        <v>0</v>
      </c>
      <c r="DD419" s="14">
        <f t="shared" si="551"/>
        <v>0</v>
      </c>
      <c r="DE419" s="14">
        <f t="shared" si="552"/>
        <v>0</v>
      </c>
      <c r="DF419" s="14">
        <f t="shared" si="553"/>
        <v>0</v>
      </c>
      <c r="DG419" s="14">
        <f t="shared" si="554"/>
        <v>0</v>
      </c>
      <c r="DI419" s="56">
        <f t="shared" si="555"/>
        <v>0</v>
      </c>
      <c r="DJ419" s="14">
        <f>Szilv($CY$2,Eredmény!$H$3,CZ419)</f>
        <v>0</v>
      </c>
      <c r="DK419" s="14">
        <f t="shared" si="556"/>
        <v>0</v>
      </c>
      <c r="DL419" s="14">
        <f t="shared" si="557"/>
        <v>0</v>
      </c>
      <c r="DO419" s="14">
        <f>IF($DN$2=Alapadat!$P419,Alapadat!$Q419,0)</f>
        <v>0</v>
      </c>
      <c r="DP419" s="14">
        <f>IF($DN$2=Alapadat!$P419,Alapadat!$R419,0)</f>
        <v>0</v>
      </c>
      <c r="DQ419" s="14">
        <f t="shared" si="558"/>
        <v>0</v>
      </c>
      <c r="DR419" s="14">
        <f t="shared" si="559"/>
        <v>0</v>
      </c>
      <c r="DS419" s="14">
        <f t="shared" si="560"/>
        <v>0</v>
      </c>
      <c r="DT419" s="14">
        <f t="shared" si="561"/>
        <v>0</v>
      </c>
      <c r="DU419" s="14">
        <f t="shared" si="562"/>
        <v>0</v>
      </c>
      <c r="DV419" s="14">
        <f t="shared" si="563"/>
        <v>0</v>
      </c>
      <c r="DX419" s="56">
        <f t="shared" si="564"/>
        <v>0</v>
      </c>
      <c r="DY419" s="14">
        <f>Szilv($DN$2,Eredmény!$H$3,DO419)</f>
        <v>0</v>
      </c>
      <c r="DZ419" s="14">
        <f t="shared" si="565"/>
        <v>0</v>
      </c>
      <c r="EA419" s="14">
        <f t="shared" si="566"/>
        <v>0</v>
      </c>
    </row>
    <row r="420" spans="2:131">
      <c r="B420" s="14">
        <f>IF($A$2=Alapadat!$P420,Alapadat!$Q420,0)</f>
        <v>0</v>
      </c>
      <c r="C420" s="14">
        <f>IF($A$2=Alapadat!$P420,Alapadat!$R420,0)</f>
        <v>0</v>
      </c>
      <c r="D420" s="14">
        <f t="shared" si="487"/>
        <v>0</v>
      </c>
      <c r="E420" s="14">
        <f t="shared" si="488"/>
        <v>0</v>
      </c>
      <c r="F420" s="14">
        <f t="shared" si="489"/>
        <v>0</v>
      </c>
      <c r="G420" s="14">
        <f t="shared" si="490"/>
        <v>0</v>
      </c>
      <c r="H420" s="14">
        <f t="shared" si="491"/>
        <v>0</v>
      </c>
      <c r="I420" s="14">
        <f t="shared" si="492"/>
        <v>0</v>
      </c>
      <c r="L420" s="56">
        <f t="shared" si="493"/>
        <v>0</v>
      </c>
      <c r="M420" s="14">
        <f>Szilv($A$2,Eredmény!$H$3,B420)</f>
        <v>0</v>
      </c>
      <c r="N420" s="14">
        <f t="shared" si="494"/>
        <v>0</v>
      </c>
      <c r="O420" s="14">
        <f t="shared" si="495"/>
        <v>0</v>
      </c>
      <c r="Q420" s="14">
        <f>IF($P$2=Alapadat!$P420,Alapadat!$Q420,0)</f>
        <v>0</v>
      </c>
      <c r="R420" s="14">
        <f>IF($P$2=Alapadat!$P420,Alapadat!$R420,0)</f>
        <v>0</v>
      </c>
      <c r="S420" s="14">
        <f t="shared" si="496"/>
        <v>0</v>
      </c>
      <c r="T420" s="14">
        <f t="shared" si="497"/>
        <v>0</v>
      </c>
      <c r="U420" s="14">
        <f t="shared" si="498"/>
        <v>0</v>
      </c>
      <c r="V420" s="14">
        <f t="shared" si="499"/>
        <v>0</v>
      </c>
      <c r="W420" s="14">
        <f t="shared" si="500"/>
        <v>0</v>
      </c>
      <c r="X420" s="14">
        <f t="shared" si="501"/>
        <v>0</v>
      </c>
      <c r="Z420" s="56">
        <f t="shared" si="567"/>
        <v>0</v>
      </c>
      <c r="AA420" s="14">
        <f>Szilv($P$2,Eredmény!$H$3,Q420)</f>
        <v>0</v>
      </c>
      <c r="AB420" s="14">
        <f t="shared" si="502"/>
        <v>0</v>
      </c>
      <c r="AC420" s="14">
        <f t="shared" si="503"/>
        <v>0</v>
      </c>
      <c r="AE420" s="14">
        <f>IF($AD$2=Alapadat!$P420,Alapadat!$Q420,0)</f>
        <v>0</v>
      </c>
      <c r="AF420" s="14">
        <f>IF($AD$2=Alapadat!$P420,Alapadat!$R420,0)</f>
        <v>0</v>
      </c>
      <c r="AG420" s="14">
        <f t="shared" si="504"/>
        <v>0</v>
      </c>
      <c r="AH420" s="14">
        <f t="shared" si="505"/>
        <v>0</v>
      </c>
      <c r="AI420" s="14">
        <f t="shared" si="506"/>
        <v>0</v>
      </c>
      <c r="AJ420" s="14">
        <f t="shared" si="507"/>
        <v>0</v>
      </c>
      <c r="AK420" s="14">
        <f t="shared" si="508"/>
        <v>0</v>
      </c>
      <c r="AL420" s="14">
        <f t="shared" si="509"/>
        <v>0</v>
      </c>
      <c r="AN420" s="56">
        <f t="shared" si="510"/>
        <v>0</v>
      </c>
      <c r="AO420" s="14">
        <f>Szilv($AD$2,Eredmény!$H$3,AE420)</f>
        <v>0</v>
      </c>
      <c r="AP420" s="14">
        <f t="shared" si="511"/>
        <v>0</v>
      </c>
      <c r="AQ420" s="14">
        <f t="shared" si="512"/>
        <v>0</v>
      </c>
      <c r="AS420" s="14">
        <f>IF($AR$2=Alapadat!$P420,Alapadat!$Q420,0)</f>
        <v>0</v>
      </c>
      <c r="AT420" s="14">
        <f>IF($AR$2=Alapadat!$P420,Alapadat!$R420,0)</f>
        <v>0</v>
      </c>
      <c r="AU420" s="14">
        <f t="shared" si="513"/>
        <v>0</v>
      </c>
      <c r="AV420" s="14">
        <f t="shared" si="514"/>
        <v>0</v>
      </c>
      <c r="AW420" s="14">
        <f t="shared" si="515"/>
        <v>0</v>
      </c>
      <c r="AX420" s="14">
        <f t="shared" si="516"/>
        <v>0</v>
      </c>
      <c r="AY420" s="14">
        <f t="shared" si="517"/>
        <v>0</v>
      </c>
      <c r="AZ420" s="14">
        <f t="shared" si="518"/>
        <v>0</v>
      </c>
      <c r="BB420" s="56">
        <f t="shared" si="519"/>
        <v>0</v>
      </c>
      <c r="BC420" s="14">
        <f>Szilv($AR$2,Eredmény!$H$3,AS420)</f>
        <v>0</v>
      </c>
      <c r="BD420" s="14">
        <f t="shared" si="520"/>
        <v>0</v>
      </c>
      <c r="BE420" s="14">
        <f t="shared" si="521"/>
        <v>0</v>
      </c>
      <c r="BG420" s="14">
        <f>IF($BF$2=Alapadat!$P420,Alapadat!$Q420,0)</f>
        <v>0</v>
      </c>
      <c r="BH420" s="14">
        <f>IF($BF$2=Alapadat!$P420,Alapadat!$R420,0)</f>
        <v>0</v>
      </c>
      <c r="BI420" s="14">
        <f t="shared" si="522"/>
        <v>0</v>
      </c>
      <c r="BJ420" s="14">
        <f t="shared" si="523"/>
        <v>0</v>
      </c>
      <c r="BK420" s="14">
        <f t="shared" si="524"/>
        <v>0</v>
      </c>
      <c r="BL420" s="14">
        <f t="shared" si="525"/>
        <v>0</v>
      </c>
      <c r="BM420" s="14">
        <f t="shared" si="526"/>
        <v>0</v>
      </c>
      <c r="BN420" s="14">
        <f t="shared" si="527"/>
        <v>0</v>
      </c>
      <c r="BP420" s="56">
        <f t="shared" si="528"/>
        <v>0</v>
      </c>
      <c r="BQ420" s="14">
        <f>Szilv($BF$2,Eredmény!$H$3,BG420)</f>
        <v>0</v>
      </c>
      <c r="BR420" s="14">
        <f t="shared" si="529"/>
        <v>0</v>
      </c>
      <c r="BS420" s="14">
        <f t="shared" si="530"/>
        <v>0</v>
      </c>
      <c r="BV420" s="14">
        <f>IF($BU$2=Alapadat!$P420,Alapadat!$Q420,0)</f>
        <v>0</v>
      </c>
      <c r="BW420" s="14">
        <f>IF($BU$2=Alapadat!$P420,Alapadat!$R420,0)</f>
        <v>0</v>
      </c>
      <c r="BX420" s="14">
        <f t="shared" si="531"/>
        <v>0</v>
      </c>
      <c r="BY420" s="14">
        <f t="shared" si="532"/>
        <v>0</v>
      </c>
      <c r="BZ420" s="14">
        <f t="shared" si="533"/>
        <v>0</v>
      </c>
      <c r="CA420" s="14">
        <f t="shared" si="534"/>
        <v>0</v>
      </c>
      <c r="CB420" s="14">
        <f t="shared" si="535"/>
        <v>0</v>
      </c>
      <c r="CC420" s="14">
        <f t="shared" si="536"/>
        <v>0</v>
      </c>
      <c r="CE420" s="56">
        <f t="shared" si="537"/>
        <v>0</v>
      </c>
      <c r="CF420" s="14">
        <f>Szilv($BU$2,Eredmény!$H$3,BV420)</f>
        <v>0</v>
      </c>
      <c r="CG420" s="14">
        <f t="shared" si="538"/>
        <v>0</v>
      </c>
      <c r="CH420" s="14">
        <f t="shared" si="539"/>
        <v>0</v>
      </c>
      <c r="CK420" s="14">
        <f>IF($CJ$2=Alapadat!$P420,Alapadat!$Q420,0)</f>
        <v>0</v>
      </c>
      <c r="CL420" s="14">
        <f>IF($CJ$2=Alapadat!$P420,Alapadat!$R420,0)</f>
        <v>0</v>
      </c>
      <c r="CM420" s="14">
        <f t="shared" si="540"/>
        <v>0</v>
      </c>
      <c r="CN420" s="14">
        <f t="shared" si="541"/>
        <v>0</v>
      </c>
      <c r="CO420" s="14">
        <f t="shared" si="542"/>
        <v>0</v>
      </c>
      <c r="CP420" s="14">
        <f t="shared" si="543"/>
        <v>0</v>
      </c>
      <c r="CQ420" s="14">
        <f t="shared" si="544"/>
        <v>0</v>
      </c>
      <c r="CR420" s="14">
        <f t="shared" si="545"/>
        <v>0</v>
      </c>
      <c r="CT420" s="56">
        <f t="shared" si="546"/>
        <v>0</v>
      </c>
      <c r="CU420" s="14">
        <f>Szilv($CJ$2,Eredmény!$H$3,CK420)</f>
        <v>0</v>
      </c>
      <c r="CV420" s="14">
        <f t="shared" si="547"/>
        <v>0</v>
      </c>
      <c r="CW420" s="14">
        <f t="shared" si="548"/>
        <v>0</v>
      </c>
      <c r="CZ420" s="14">
        <f>IF($CY$2=Alapadat!$P420,Alapadat!$Q420,0)</f>
        <v>0</v>
      </c>
      <c r="DA420" s="14">
        <f>IF($CY$2=Alapadat!$P420,Alapadat!$R420,0)</f>
        <v>0</v>
      </c>
      <c r="DB420" s="14">
        <f t="shared" si="549"/>
        <v>0</v>
      </c>
      <c r="DC420" s="14">
        <f t="shared" si="550"/>
        <v>0</v>
      </c>
      <c r="DD420" s="14">
        <f t="shared" si="551"/>
        <v>0</v>
      </c>
      <c r="DE420" s="14">
        <f t="shared" si="552"/>
        <v>0</v>
      </c>
      <c r="DF420" s="14">
        <f t="shared" si="553"/>
        <v>0</v>
      </c>
      <c r="DG420" s="14">
        <f t="shared" si="554"/>
        <v>0</v>
      </c>
      <c r="DI420" s="56">
        <f t="shared" si="555"/>
        <v>0</v>
      </c>
      <c r="DJ420" s="14">
        <f>Szilv($CY$2,Eredmény!$H$3,CZ420)</f>
        <v>0</v>
      </c>
      <c r="DK420" s="14">
        <f t="shared" si="556"/>
        <v>0</v>
      </c>
      <c r="DL420" s="14">
        <f t="shared" si="557"/>
        <v>0</v>
      </c>
      <c r="DO420" s="14">
        <f>IF($DN$2=Alapadat!$P420,Alapadat!$Q420,0)</f>
        <v>0</v>
      </c>
      <c r="DP420" s="14">
        <f>IF($DN$2=Alapadat!$P420,Alapadat!$R420,0)</f>
        <v>0</v>
      </c>
      <c r="DQ420" s="14">
        <f t="shared" si="558"/>
        <v>0</v>
      </c>
      <c r="DR420" s="14">
        <f t="shared" si="559"/>
        <v>0</v>
      </c>
      <c r="DS420" s="14">
        <f t="shared" si="560"/>
        <v>0</v>
      </c>
      <c r="DT420" s="14">
        <f t="shared" si="561"/>
        <v>0</v>
      </c>
      <c r="DU420" s="14">
        <f t="shared" si="562"/>
        <v>0</v>
      </c>
      <c r="DV420" s="14">
        <f t="shared" si="563"/>
        <v>0</v>
      </c>
      <c r="DX420" s="56">
        <f t="shared" si="564"/>
        <v>0</v>
      </c>
      <c r="DY420" s="14">
        <f>Szilv($DN$2,Eredmény!$H$3,DO420)</f>
        <v>0</v>
      </c>
      <c r="DZ420" s="14">
        <f t="shared" si="565"/>
        <v>0</v>
      </c>
      <c r="EA420" s="14">
        <f t="shared" si="566"/>
        <v>0</v>
      </c>
    </row>
    <row r="421" spans="2:131">
      <c r="B421" s="14">
        <f>IF($A$2=Alapadat!$P421,Alapadat!$Q421,0)</f>
        <v>0</v>
      </c>
      <c r="C421" s="14">
        <f>IF($A$2=Alapadat!$P421,Alapadat!$R421,0)</f>
        <v>0</v>
      </c>
      <c r="D421" s="14">
        <f t="shared" si="487"/>
        <v>0</v>
      </c>
      <c r="E421" s="14">
        <f t="shared" si="488"/>
        <v>0</v>
      </c>
      <c r="F421" s="14">
        <f t="shared" si="489"/>
        <v>0</v>
      </c>
      <c r="G421" s="14">
        <f t="shared" si="490"/>
        <v>0</v>
      </c>
      <c r="H421" s="14">
        <f t="shared" si="491"/>
        <v>0</v>
      </c>
      <c r="I421" s="14">
        <f t="shared" si="492"/>
        <v>0</v>
      </c>
      <c r="L421" s="56">
        <f t="shared" si="493"/>
        <v>0</v>
      </c>
      <c r="M421" s="14">
        <f>Szilv($A$2,Eredmény!$H$3,B421)</f>
        <v>0</v>
      </c>
      <c r="N421" s="14">
        <f t="shared" si="494"/>
        <v>0</v>
      </c>
      <c r="O421" s="14">
        <f t="shared" si="495"/>
        <v>0</v>
      </c>
      <c r="Q421" s="14">
        <f>IF($P$2=Alapadat!$P421,Alapadat!$Q421,0)</f>
        <v>0</v>
      </c>
      <c r="R421" s="14">
        <f>IF($P$2=Alapadat!$P421,Alapadat!$R421,0)</f>
        <v>0</v>
      </c>
      <c r="S421" s="14">
        <f t="shared" si="496"/>
        <v>0</v>
      </c>
      <c r="T421" s="14">
        <f t="shared" si="497"/>
        <v>0</v>
      </c>
      <c r="U421" s="14">
        <f t="shared" si="498"/>
        <v>0</v>
      </c>
      <c r="V421" s="14">
        <f t="shared" si="499"/>
        <v>0</v>
      </c>
      <c r="W421" s="14">
        <f t="shared" si="500"/>
        <v>0</v>
      </c>
      <c r="X421" s="14">
        <f t="shared" si="501"/>
        <v>0</v>
      </c>
      <c r="Z421" s="56">
        <f t="shared" si="567"/>
        <v>0</v>
      </c>
      <c r="AA421" s="14">
        <f>Szilv($P$2,Eredmény!$H$3,Q421)</f>
        <v>0</v>
      </c>
      <c r="AB421" s="14">
        <f t="shared" si="502"/>
        <v>0</v>
      </c>
      <c r="AC421" s="14">
        <f t="shared" si="503"/>
        <v>0</v>
      </c>
      <c r="AE421" s="14">
        <f>IF($AD$2=Alapadat!$P421,Alapadat!$Q421,0)</f>
        <v>0</v>
      </c>
      <c r="AF421" s="14">
        <f>IF($AD$2=Alapadat!$P421,Alapadat!$R421,0)</f>
        <v>0</v>
      </c>
      <c r="AG421" s="14">
        <f t="shared" si="504"/>
        <v>0</v>
      </c>
      <c r="AH421" s="14">
        <f t="shared" si="505"/>
        <v>0</v>
      </c>
      <c r="AI421" s="14">
        <f t="shared" si="506"/>
        <v>0</v>
      </c>
      <c r="AJ421" s="14">
        <f t="shared" si="507"/>
        <v>0</v>
      </c>
      <c r="AK421" s="14">
        <f t="shared" si="508"/>
        <v>0</v>
      </c>
      <c r="AL421" s="14">
        <f t="shared" si="509"/>
        <v>0</v>
      </c>
      <c r="AN421" s="56">
        <f t="shared" si="510"/>
        <v>0</v>
      </c>
      <c r="AO421" s="14">
        <f>Szilv($AD$2,Eredmény!$H$3,AE421)</f>
        <v>0</v>
      </c>
      <c r="AP421" s="14">
        <f t="shared" si="511"/>
        <v>0</v>
      </c>
      <c r="AQ421" s="14">
        <f t="shared" si="512"/>
        <v>0</v>
      </c>
      <c r="AS421" s="14">
        <f>IF($AR$2=Alapadat!$P421,Alapadat!$Q421,0)</f>
        <v>0</v>
      </c>
      <c r="AT421" s="14">
        <f>IF($AR$2=Alapadat!$P421,Alapadat!$R421,0)</f>
        <v>0</v>
      </c>
      <c r="AU421" s="14">
        <f t="shared" si="513"/>
        <v>0</v>
      </c>
      <c r="AV421" s="14">
        <f t="shared" si="514"/>
        <v>0</v>
      </c>
      <c r="AW421" s="14">
        <f t="shared" si="515"/>
        <v>0</v>
      </c>
      <c r="AX421" s="14">
        <f t="shared" si="516"/>
        <v>0</v>
      </c>
      <c r="AY421" s="14">
        <f t="shared" si="517"/>
        <v>0</v>
      </c>
      <c r="AZ421" s="14">
        <f t="shared" si="518"/>
        <v>0</v>
      </c>
      <c r="BB421" s="56">
        <f t="shared" si="519"/>
        <v>0</v>
      </c>
      <c r="BC421" s="14">
        <f>Szilv($AR$2,Eredmény!$H$3,AS421)</f>
        <v>0</v>
      </c>
      <c r="BD421" s="14">
        <f t="shared" si="520"/>
        <v>0</v>
      </c>
      <c r="BE421" s="14">
        <f t="shared" si="521"/>
        <v>0</v>
      </c>
      <c r="BG421" s="14">
        <f>IF($BF$2=Alapadat!$P421,Alapadat!$Q421,0)</f>
        <v>0</v>
      </c>
      <c r="BH421" s="14">
        <f>IF($BF$2=Alapadat!$P421,Alapadat!$R421,0)</f>
        <v>0</v>
      </c>
      <c r="BI421" s="14">
        <f t="shared" si="522"/>
        <v>0</v>
      </c>
      <c r="BJ421" s="14">
        <f t="shared" si="523"/>
        <v>0</v>
      </c>
      <c r="BK421" s="14">
        <f t="shared" si="524"/>
        <v>0</v>
      </c>
      <c r="BL421" s="14">
        <f t="shared" si="525"/>
        <v>0</v>
      </c>
      <c r="BM421" s="14">
        <f t="shared" si="526"/>
        <v>0</v>
      </c>
      <c r="BN421" s="14">
        <f t="shared" si="527"/>
        <v>0</v>
      </c>
      <c r="BP421" s="56">
        <f t="shared" si="528"/>
        <v>0</v>
      </c>
      <c r="BQ421" s="14">
        <f>Szilv($BF$2,Eredmény!$H$3,BG421)</f>
        <v>0</v>
      </c>
      <c r="BR421" s="14">
        <f t="shared" si="529"/>
        <v>0</v>
      </c>
      <c r="BS421" s="14">
        <f t="shared" si="530"/>
        <v>0</v>
      </c>
      <c r="BV421" s="14">
        <f>IF($BU$2=Alapadat!$P421,Alapadat!$Q421,0)</f>
        <v>0</v>
      </c>
      <c r="BW421" s="14">
        <f>IF($BU$2=Alapadat!$P421,Alapadat!$R421,0)</f>
        <v>0</v>
      </c>
      <c r="BX421" s="14">
        <f t="shared" si="531"/>
        <v>0</v>
      </c>
      <c r="BY421" s="14">
        <f t="shared" si="532"/>
        <v>0</v>
      </c>
      <c r="BZ421" s="14">
        <f t="shared" si="533"/>
        <v>0</v>
      </c>
      <c r="CA421" s="14">
        <f t="shared" si="534"/>
        <v>0</v>
      </c>
      <c r="CB421" s="14">
        <f t="shared" si="535"/>
        <v>0</v>
      </c>
      <c r="CC421" s="14">
        <f t="shared" si="536"/>
        <v>0</v>
      </c>
      <c r="CE421" s="56">
        <f t="shared" si="537"/>
        <v>0</v>
      </c>
      <c r="CF421" s="14">
        <f>Szilv($BU$2,Eredmény!$H$3,BV421)</f>
        <v>0</v>
      </c>
      <c r="CG421" s="14">
        <f t="shared" si="538"/>
        <v>0</v>
      </c>
      <c r="CH421" s="14">
        <f t="shared" si="539"/>
        <v>0</v>
      </c>
      <c r="CK421" s="14">
        <f>IF($CJ$2=Alapadat!$P421,Alapadat!$Q421,0)</f>
        <v>0</v>
      </c>
      <c r="CL421" s="14">
        <f>IF($CJ$2=Alapadat!$P421,Alapadat!$R421,0)</f>
        <v>0</v>
      </c>
      <c r="CM421" s="14">
        <f t="shared" si="540"/>
        <v>0</v>
      </c>
      <c r="CN421" s="14">
        <f t="shared" si="541"/>
        <v>0</v>
      </c>
      <c r="CO421" s="14">
        <f t="shared" si="542"/>
        <v>0</v>
      </c>
      <c r="CP421" s="14">
        <f t="shared" si="543"/>
        <v>0</v>
      </c>
      <c r="CQ421" s="14">
        <f t="shared" si="544"/>
        <v>0</v>
      </c>
      <c r="CR421" s="14">
        <f t="shared" si="545"/>
        <v>0</v>
      </c>
      <c r="CT421" s="56">
        <f t="shared" si="546"/>
        <v>0</v>
      </c>
      <c r="CU421" s="14">
        <f>Szilv($CJ$2,Eredmény!$H$3,CK421)</f>
        <v>0</v>
      </c>
      <c r="CV421" s="14">
        <f t="shared" si="547"/>
        <v>0</v>
      </c>
      <c r="CW421" s="14">
        <f t="shared" si="548"/>
        <v>0</v>
      </c>
      <c r="CZ421" s="14">
        <f>IF($CY$2=Alapadat!$P421,Alapadat!$Q421,0)</f>
        <v>0</v>
      </c>
      <c r="DA421" s="14">
        <f>IF($CY$2=Alapadat!$P421,Alapadat!$R421,0)</f>
        <v>0</v>
      </c>
      <c r="DB421" s="14">
        <f t="shared" si="549"/>
        <v>0</v>
      </c>
      <c r="DC421" s="14">
        <f t="shared" si="550"/>
        <v>0</v>
      </c>
      <c r="DD421" s="14">
        <f t="shared" si="551"/>
        <v>0</v>
      </c>
      <c r="DE421" s="14">
        <f t="shared" si="552"/>
        <v>0</v>
      </c>
      <c r="DF421" s="14">
        <f t="shared" si="553"/>
        <v>0</v>
      </c>
      <c r="DG421" s="14">
        <f t="shared" si="554"/>
        <v>0</v>
      </c>
      <c r="DI421" s="56">
        <f t="shared" si="555"/>
        <v>0</v>
      </c>
      <c r="DJ421" s="14">
        <f>Szilv($CY$2,Eredmény!$H$3,CZ421)</f>
        <v>0</v>
      </c>
      <c r="DK421" s="14">
        <f t="shared" si="556"/>
        <v>0</v>
      </c>
      <c r="DL421" s="14">
        <f t="shared" si="557"/>
        <v>0</v>
      </c>
      <c r="DO421" s="14">
        <f>IF($DN$2=Alapadat!$P421,Alapadat!$Q421,0)</f>
        <v>0</v>
      </c>
      <c r="DP421" s="14">
        <f>IF($DN$2=Alapadat!$P421,Alapadat!$R421,0)</f>
        <v>0</v>
      </c>
      <c r="DQ421" s="14">
        <f t="shared" si="558"/>
        <v>0</v>
      </c>
      <c r="DR421" s="14">
        <f t="shared" si="559"/>
        <v>0</v>
      </c>
      <c r="DS421" s="14">
        <f t="shared" si="560"/>
        <v>0</v>
      </c>
      <c r="DT421" s="14">
        <f t="shared" si="561"/>
        <v>0</v>
      </c>
      <c r="DU421" s="14">
        <f t="shared" si="562"/>
        <v>0</v>
      </c>
      <c r="DV421" s="14">
        <f t="shared" si="563"/>
        <v>0</v>
      </c>
      <c r="DX421" s="56">
        <f t="shared" si="564"/>
        <v>0</v>
      </c>
      <c r="DY421" s="14">
        <f>Szilv($DN$2,Eredmény!$H$3,DO421)</f>
        <v>0</v>
      </c>
      <c r="DZ421" s="14">
        <f t="shared" si="565"/>
        <v>0</v>
      </c>
      <c r="EA421" s="14">
        <f t="shared" si="566"/>
        <v>0</v>
      </c>
    </row>
    <row r="422" spans="2:131">
      <c r="B422" s="14">
        <f>IF($A$2=Alapadat!$P422,Alapadat!$Q422,0)</f>
        <v>0</v>
      </c>
      <c r="C422" s="14">
        <f>IF($A$2=Alapadat!$P422,Alapadat!$R422,0)</f>
        <v>0</v>
      </c>
      <c r="D422" s="14">
        <f t="shared" si="487"/>
        <v>0</v>
      </c>
      <c r="E422" s="14">
        <f t="shared" si="488"/>
        <v>0</v>
      </c>
      <c r="F422" s="14">
        <f t="shared" si="489"/>
        <v>0</v>
      </c>
      <c r="G422" s="14">
        <f t="shared" si="490"/>
        <v>0</v>
      </c>
      <c r="H422" s="14">
        <f t="shared" si="491"/>
        <v>0</v>
      </c>
      <c r="I422" s="14">
        <f t="shared" si="492"/>
        <v>0</v>
      </c>
      <c r="L422" s="56">
        <f t="shared" si="493"/>
        <v>0</v>
      </c>
      <c r="M422" s="14">
        <f>Szilv($A$2,Eredmény!$H$3,B422)</f>
        <v>0</v>
      </c>
      <c r="N422" s="14">
        <f t="shared" si="494"/>
        <v>0</v>
      </c>
      <c r="O422" s="14">
        <f t="shared" si="495"/>
        <v>0</v>
      </c>
      <c r="Q422" s="14">
        <f>IF($P$2=Alapadat!$P422,Alapadat!$Q422,0)</f>
        <v>0</v>
      </c>
      <c r="R422" s="14">
        <f>IF($P$2=Alapadat!$P422,Alapadat!$R422,0)</f>
        <v>0</v>
      </c>
      <c r="S422" s="14">
        <f t="shared" si="496"/>
        <v>0</v>
      </c>
      <c r="T422" s="14">
        <f t="shared" si="497"/>
        <v>0</v>
      </c>
      <c r="U422" s="14">
        <f t="shared" si="498"/>
        <v>0</v>
      </c>
      <c r="V422" s="14">
        <f t="shared" si="499"/>
        <v>0</v>
      </c>
      <c r="W422" s="14">
        <f t="shared" si="500"/>
        <v>0</v>
      </c>
      <c r="X422" s="14">
        <f t="shared" si="501"/>
        <v>0</v>
      </c>
      <c r="Z422" s="56">
        <f t="shared" si="567"/>
        <v>0</v>
      </c>
      <c r="AA422" s="14">
        <f>Szilv($P$2,Eredmény!$H$3,Q422)</f>
        <v>0</v>
      </c>
      <c r="AB422" s="14">
        <f t="shared" si="502"/>
        <v>0</v>
      </c>
      <c r="AC422" s="14">
        <f t="shared" si="503"/>
        <v>0</v>
      </c>
      <c r="AE422" s="14">
        <f>IF($AD$2=Alapadat!$P422,Alapadat!$Q422,0)</f>
        <v>0</v>
      </c>
      <c r="AF422" s="14">
        <f>IF($AD$2=Alapadat!$P422,Alapadat!$R422,0)</f>
        <v>0</v>
      </c>
      <c r="AG422" s="14">
        <f t="shared" si="504"/>
        <v>0</v>
      </c>
      <c r="AH422" s="14">
        <f t="shared" si="505"/>
        <v>0</v>
      </c>
      <c r="AI422" s="14">
        <f t="shared" si="506"/>
        <v>0</v>
      </c>
      <c r="AJ422" s="14">
        <f t="shared" si="507"/>
        <v>0</v>
      </c>
      <c r="AK422" s="14">
        <f t="shared" si="508"/>
        <v>0</v>
      </c>
      <c r="AL422" s="14">
        <f t="shared" si="509"/>
        <v>0</v>
      </c>
      <c r="AN422" s="56">
        <f t="shared" si="510"/>
        <v>0</v>
      </c>
      <c r="AO422" s="14">
        <f>Szilv($AD$2,Eredmény!$H$3,AE422)</f>
        <v>0</v>
      </c>
      <c r="AP422" s="14">
        <f t="shared" si="511"/>
        <v>0</v>
      </c>
      <c r="AQ422" s="14">
        <f t="shared" si="512"/>
        <v>0</v>
      </c>
      <c r="AS422" s="14">
        <f>IF($AR$2=Alapadat!$P422,Alapadat!$Q422,0)</f>
        <v>0</v>
      </c>
      <c r="AT422" s="14">
        <f>IF($AR$2=Alapadat!$P422,Alapadat!$R422,0)</f>
        <v>0</v>
      </c>
      <c r="AU422" s="14">
        <f t="shared" si="513"/>
        <v>0</v>
      </c>
      <c r="AV422" s="14">
        <f t="shared" si="514"/>
        <v>0</v>
      </c>
      <c r="AW422" s="14">
        <f t="shared" si="515"/>
        <v>0</v>
      </c>
      <c r="AX422" s="14">
        <f t="shared" si="516"/>
        <v>0</v>
      </c>
      <c r="AY422" s="14">
        <f t="shared" si="517"/>
        <v>0</v>
      </c>
      <c r="AZ422" s="14">
        <f t="shared" si="518"/>
        <v>0</v>
      </c>
      <c r="BB422" s="56">
        <f t="shared" si="519"/>
        <v>0</v>
      </c>
      <c r="BC422" s="14">
        <f>Szilv($AR$2,Eredmény!$H$3,AS422)</f>
        <v>0</v>
      </c>
      <c r="BD422" s="14">
        <f t="shared" si="520"/>
        <v>0</v>
      </c>
      <c r="BE422" s="14">
        <f t="shared" si="521"/>
        <v>0</v>
      </c>
      <c r="BG422" s="14">
        <f>IF($BF$2=Alapadat!$P422,Alapadat!$Q422,0)</f>
        <v>0</v>
      </c>
      <c r="BH422" s="14">
        <f>IF($BF$2=Alapadat!$P422,Alapadat!$R422,0)</f>
        <v>0</v>
      </c>
      <c r="BI422" s="14">
        <f t="shared" si="522"/>
        <v>0</v>
      </c>
      <c r="BJ422" s="14">
        <f t="shared" si="523"/>
        <v>0</v>
      </c>
      <c r="BK422" s="14">
        <f t="shared" si="524"/>
        <v>0</v>
      </c>
      <c r="BL422" s="14">
        <f t="shared" si="525"/>
        <v>0</v>
      </c>
      <c r="BM422" s="14">
        <f t="shared" si="526"/>
        <v>0</v>
      </c>
      <c r="BN422" s="14">
        <f t="shared" si="527"/>
        <v>0</v>
      </c>
      <c r="BP422" s="56">
        <f t="shared" si="528"/>
        <v>0</v>
      </c>
      <c r="BQ422" s="14">
        <f>Szilv($BF$2,Eredmény!$H$3,BG422)</f>
        <v>0</v>
      </c>
      <c r="BR422" s="14">
        <f t="shared" si="529"/>
        <v>0</v>
      </c>
      <c r="BS422" s="14">
        <f t="shared" si="530"/>
        <v>0</v>
      </c>
      <c r="BV422" s="14">
        <f>IF($BU$2=Alapadat!$P422,Alapadat!$Q422,0)</f>
        <v>0</v>
      </c>
      <c r="BW422" s="14">
        <f>IF($BU$2=Alapadat!$P422,Alapadat!$R422,0)</f>
        <v>0</v>
      </c>
      <c r="BX422" s="14">
        <f t="shared" si="531"/>
        <v>0</v>
      </c>
      <c r="BY422" s="14">
        <f t="shared" si="532"/>
        <v>0</v>
      </c>
      <c r="BZ422" s="14">
        <f t="shared" si="533"/>
        <v>0</v>
      </c>
      <c r="CA422" s="14">
        <f t="shared" si="534"/>
        <v>0</v>
      </c>
      <c r="CB422" s="14">
        <f t="shared" si="535"/>
        <v>0</v>
      </c>
      <c r="CC422" s="14">
        <f t="shared" si="536"/>
        <v>0</v>
      </c>
      <c r="CE422" s="56">
        <f t="shared" si="537"/>
        <v>0</v>
      </c>
      <c r="CF422" s="14">
        <f>Szilv($BU$2,Eredmény!$H$3,BV422)</f>
        <v>0</v>
      </c>
      <c r="CG422" s="14">
        <f t="shared" si="538"/>
        <v>0</v>
      </c>
      <c r="CH422" s="14">
        <f t="shared" si="539"/>
        <v>0</v>
      </c>
      <c r="CK422" s="14">
        <f>IF($CJ$2=Alapadat!$P422,Alapadat!$Q422,0)</f>
        <v>0</v>
      </c>
      <c r="CL422" s="14">
        <f>IF($CJ$2=Alapadat!$P422,Alapadat!$R422,0)</f>
        <v>0</v>
      </c>
      <c r="CM422" s="14">
        <f t="shared" si="540"/>
        <v>0</v>
      </c>
      <c r="CN422" s="14">
        <f t="shared" si="541"/>
        <v>0</v>
      </c>
      <c r="CO422" s="14">
        <f t="shared" si="542"/>
        <v>0</v>
      </c>
      <c r="CP422" s="14">
        <f t="shared" si="543"/>
        <v>0</v>
      </c>
      <c r="CQ422" s="14">
        <f t="shared" si="544"/>
        <v>0</v>
      </c>
      <c r="CR422" s="14">
        <f t="shared" si="545"/>
        <v>0</v>
      </c>
      <c r="CT422" s="56">
        <f t="shared" si="546"/>
        <v>0</v>
      </c>
      <c r="CU422" s="14">
        <f>Szilv($CJ$2,Eredmény!$H$3,CK422)</f>
        <v>0</v>
      </c>
      <c r="CV422" s="14">
        <f t="shared" si="547"/>
        <v>0</v>
      </c>
      <c r="CW422" s="14">
        <f t="shared" si="548"/>
        <v>0</v>
      </c>
      <c r="CZ422" s="14">
        <f>IF($CY$2=Alapadat!$P422,Alapadat!$Q422,0)</f>
        <v>0</v>
      </c>
      <c r="DA422" s="14">
        <f>IF($CY$2=Alapadat!$P422,Alapadat!$R422,0)</f>
        <v>0</v>
      </c>
      <c r="DB422" s="14">
        <f t="shared" si="549"/>
        <v>0</v>
      </c>
      <c r="DC422" s="14">
        <f t="shared" si="550"/>
        <v>0</v>
      </c>
      <c r="DD422" s="14">
        <f t="shared" si="551"/>
        <v>0</v>
      </c>
      <c r="DE422" s="14">
        <f t="shared" si="552"/>
        <v>0</v>
      </c>
      <c r="DF422" s="14">
        <f t="shared" si="553"/>
        <v>0</v>
      </c>
      <c r="DG422" s="14">
        <f t="shared" si="554"/>
        <v>0</v>
      </c>
      <c r="DI422" s="56">
        <f t="shared" si="555"/>
        <v>0</v>
      </c>
      <c r="DJ422" s="14">
        <f>Szilv($CY$2,Eredmény!$H$3,CZ422)</f>
        <v>0</v>
      </c>
      <c r="DK422" s="14">
        <f t="shared" si="556"/>
        <v>0</v>
      </c>
      <c r="DL422" s="14">
        <f t="shared" si="557"/>
        <v>0</v>
      </c>
      <c r="DO422" s="14">
        <f>IF($DN$2=Alapadat!$P422,Alapadat!$Q422,0)</f>
        <v>0</v>
      </c>
      <c r="DP422" s="14">
        <f>IF($DN$2=Alapadat!$P422,Alapadat!$R422,0)</f>
        <v>0</v>
      </c>
      <c r="DQ422" s="14">
        <f t="shared" si="558"/>
        <v>0</v>
      </c>
      <c r="DR422" s="14">
        <f t="shared" si="559"/>
        <v>0</v>
      </c>
      <c r="DS422" s="14">
        <f t="shared" si="560"/>
        <v>0</v>
      </c>
      <c r="DT422" s="14">
        <f t="shared" si="561"/>
        <v>0</v>
      </c>
      <c r="DU422" s="14">
        <f t="shared" si="562"/>
        <v>0</v>
      </c>
      <c r="DV422" s="14">
        <f t="shared" si="563"/>
        <v>0</v>
      </c>
      <c r="DX422" s="56">
        <f t="shared" si="564"/>
        <v>0</v>
      </c>
      <c r="DY422" s="14">
        <f>Szilv($DN$2,Eredmény!$H$3,DO422)</f>
        <v>0</v>
      </c>
      <c r="DZ422" s="14">
        <f t="shared" si="565"/>
        <v>0</v>
      </c>
      <c r="EA422" s="14">
        <f t="shared" si="566"/>
        <v>0</v>
      </c>
    </row>
    <row r="423" spans="2:131">
      <c r="B423" s="14">
        <f>IF($A$2=Alapadat!$P423,Alapadat!$Q423,0)</f>
        <v>0</v>
      </c>
      <c r="C423" s="14">
        <f>IF($A$2=Alapadat!$P423,Alapadat!$R423,0)</f>
        <v>0</v>
      </c>
      <c r="D423" s="14">
        <f t="shared" si="487"/>
        <v>0</v>
      </c>
      <c r="E423" s="14">
        <f t="shared" si="488"/>
        <v>0</v>
      </c>
      <c r="F423" s="14">
        <f t="shared" si="489"/>
        <v>0</v>
      </c>
      <c r="G423" s="14">
        <f t="shared" si="490"/>
        <v>0</v>
      </c>
      <c r="H423" s="14">
        <f t="shared" si="491"/>
        <v>0</v>
      </c>
      <c r="I423" s="14">
        <f t="shared" si="492"/>
        <v>0</v>
      </c>
      <c r="L423" s="56">
        <f t="shared" si="493"/>
        <v>0</v>
      </c>
      <c r="M423" s="14">
        <f>Szilv($A$2,Eredmény!$H$3,B423)</f>
        <v>0</v>
      </c>
      <c r="N423" s="14">
        <f t="shared" si="494"/>
        <v>0</v>
      </c>
      <c r="O423" s="14">
        <f t="shared" si="495"/>
        <v>0</v>
      </c>
      <c r="Q423" s="14">
        <f>IF($P$2=Alapadat!$P423,Alapadat!$Q423,0)</f>
        <v>0</v>
      </c>
      <c r="R423" s="14">
        <f>IF($P$2=Alapadat!$P423,Alapadat!$R423,0)</f>
        <v>0</v>
      </c>
      <c r="S423" s="14">
        <f t="shared" si="496"/>
        <v>0</v>
      </c>
      <c r="T423" s="14">
        <f t="shared" si="497"/>
        <v>0</v>
      </c>
      <c r="U423" s="14">
        <f t="shared" si="498"/>
        <v>0</v>
      </c>
      <c r="V423" s="14">
        <f t="shared" si="499"/>
        <v>0</v>
      </c>
      <c r="W423" s="14">
        <f t="shared" si="500"/>
        <v>0</v>
      </c>
      <c r="X423" s="14">
        <f t="shared" si="501"/>
        <v>0</v>
      </c>
      <c r="Z423" s="56">
        <f t="shared" si="567"/>
        <v>0</v>
      </c>
      <c r="AA423" s="14">
        <f>Szilv($P$2,Eredmény!$H$3,Q423)</f>
        <v>0</v>
      </c>
      <c r="AB423" s="14">
        <f t="shared" si="502"/>
        <v>0</v>
      </c>
      <c r="AC423" s="14">
        <f t="shared" si="503"/>
        <v>0</v>
      </c>
      <c r="AE423" s="14">
        <f>IF($AD$2=Alapadat!$P423,Alapadat!$Q423,0)</f>
        <v>0</v>
      </c>
      <c r="AF423" s="14">
        <f>IF($AD$2=Alapadat!$P423,Alapadat!$R423,0)</f>
        <v>0</v>
      </c>
      <c r="AG423" s="14">
        <f t="shared" si="504"/>
        <v>0</v>
      </c>
      <c r="AH423" s="14">
        <f t="shared" si="505"/>
        <v>0</v>
      </c>
      <c r="AI423" s="14">
        <f t="shared" si="506"/>
        <v>0</v>
      </c>
      <c r="AJ423" s="14">
        <f t="shared" si="507"/>
        <v>0</v>
      </c>
      <c r="AK423" s="14">
        <f t="shared" si="508"/>
        <v>0</v>
      </c>
      <c r="AL423" s="14">
        <f t="shared" si="509"/>
        <v>0</v>
      </c>
      <c r="AN423" s="56">
        <f t="shared" si="510"/>
        <v>0</v>
      </c>
      <c r="AO423" s="14">
        <f>Szilv($AD$2,Eredmény!$H$3,AE423)</f>
        <v>0</v>
      </c>
      <c r="AP423" s="14">
        <f t="shared" si="511"/>
        <v>0</v>
      </c>
      <c r="AQ423" s="14">
        <f t="shared" si="512"/>
        <v>0</v>
      </c>
      <c r="AS423" s="14">
        <f>IF($AR$2=Alapadat!$P423,Alapadat!$Q423,0)</f>
        <v>0</v>
      </c>
      <c r="AT423" s="14">
        <f>IF($AR$2=Alapadat!$P423,Alapadat!$R423,0)</f>
        <v>0</v>
      </c>
      <c r="AU423" s="14">
        <f t="shared" si="513"/>
        <v>0</v>
      </c>
      <c r="AV423" s="14">
        <f t="shared" si="514"/>
        <v>0</v>
      </c>
      <c r="AW423" s="14">
        <f t="shared" si="515"/>
        <v>0</v>
      </c>
      <c r="AX423" s="14">
        <f t="shared" si="516"/>
        <v>0</v>
      </c>
      <c r="AY423" s="14">
        <f t="shared" si="517"/>
        <v>0</v>
      </c>
      <c r="AZ423" s="14">
        <f t="shared" si="518"/>
        <v>0</v>
      </c>
      <c r="BB423" s="56">
        <f t="shared" si="519"/>
        <v>0</v>
      </c>
      <c r="BC423" s="14">
        <f>Szilv($AR$2,Eredmény!$H$3,AS423)</f>
        <v>0</v>
      </c>
      <c r="BD423" s="14">
        <f t="shared" si="520"/>
        <v>0</v>
      </c>
      <c r="BE423" s="14">
        <f t="shared" si="521"/>
        <v>0</v>
      </c>
      <c r="BG423" s="14">
        <f>IF($BF$2=Alapadat!$P423,Alapadat!$Q423,0)</f>
        <v>0</v>
      </c>
      <c r="BH423" s="14">
        <f>IF($BF$2=Alapadat!$P423,Alapadat!$R423,0)</f>
        <v>0</v>
      </c>
      <c r="BI423" s="14">
        <f t="shared" si="522"/>
        <v>0</v>
      </c>
      <c r="BJ423" s="14">
        <f t="shared" si="523"/>
        <v>0</v>
      </c>
      <c r="BK423" s="14">
        <f t="shared" si="524"/>
        <v>0</v>
      </c>
      <c r="BL423" s="14">
        <f t="shared" si="525"/>
        <v>0</v>
      </c>
      <c r="BM423" s="14">
        <f t="shared" si="526"/>
        <v>0</v>
      </c>
      <c r="BN423" s="14">
        <f t="shared" si="527"/>
        <v>0</v>
      </c>
      <c r="BP423" s="56">
        <f t="shared" si="528"/>
        <v>0</v>
      </c>
      <c r="BQ423" s="14">
        <f>Szilv($BF$2,Eredmény!$H$3,BG423)</f>
        <v>0</v>
      </c>
      <c r="BR423" s="14">
        <f t="shared" si="529"/>
        <v>0</v>
      </c>
      <c r="BS423" s="14">
        <f t="shared" si="530"/>
        <v>0</v>
      </c>
      <c r="BV423" s="14">
        <f>IF($BU$2=Alapadat!$P423,Alapadat!$Q423,0)</f>
        <v>0</v>
      </c>
      <c r="BW423" s="14">
        <f>IF($BU$2=Alapadat!$P423,Alapadat!$R423,0)</f>
        <v>0</v>
      </c>
      <c r="BX423" s="14">
        <f t="shared" si="531"/>
        <v>0</v>
      </c>
      <c r="BY423" s="14">
        <f t="shared" si="532"/>
        <v>0</v>
      </c>
      <c r="BZ423" s="14">
        <f t="shared" si="533"/>
        <v>0</v>
      </c>
      <c r="CA423" s="14">
        <f t="shared" si="534"/>
        <v>0</v>
      </c>
      <c r="CB423" s="14">
        <f t="shared" si="535"/>
        <v>0</v>
      </c>
      <c r="CC423" s="14">
        <f t="shared" si="536"/>
        <v>0</v>
      </c>
      <c r="CE423" s="56">
        <f t="shared" si="537"/>
        <v>0</v>
      </c>
      <c r="CF423" s="14">
        <f>Szilv($BU$2,Eredmény!$H$3,BV423)</f>
        <v>0</v>
      </c>
      <c r="CG423" s="14">
        <f t="shared" si="538"/>
        <v>0</v>
      </c>
      <c r="CH423" s="14">
        <f t="shared" si="539"/>
        <v>0</v>
      </c>
      <c r="CK423" s="14">
        <f>IF($CJ$2=Alapadat!$P423,Alapadat!$Q423,0)</f>
        <v>0</v>
      </c>
      <c r="CL423" s="14">
        <f>IF($CJ$2=Alapadat!$P423,Alapadat!$R423,0)</f>
        <v>0</v>
      </c>
      <c r="CM423" s="14">
        <f t="shared" si="540"/>
        <v>0</v>
      </c>
      <c r="CN423" s="14">
        <f t="shared" si="541"/>
        <v>0</v>
      </c>
      <c r="CO423" s="14">
        <f t="shared" si="542"/>
        <v>0</v>
      </c>
      <c r="CP423" s="14">
        <f t="shared" si="543"/>
        <v>0</v>
      </c>
      <c r="CQ423" s="14">
        <f t="shared" si="544"/>
        <v>0</v>
      </c>
      <c r="CR423" s="14">
        <f t="shared" si="545"/>
        <v>0</v>
      </c>
      <c r="CT423" s="56">
        <f t="shared" si="546"/>
        <v>0</v>
      </c>
      <c r="CU423" s="14">
        <f>Szilv($CJ$2,Eredmény!$H$3,CK423)</f>
        <v>0</v>
      </c>
      <c r="CV423" s="14">
        <f t="shared" si="547"/>
        <v>0</v>
      </c>
      <c r="CW423" s="14">
        <f t="shared" si="548"/>
        <v>0</v>
      </c>
      <c r="CZ423" s="14">
        <f>IF($CY$2=Alapadat!$P423,Alapadat!$Q423,0)</f>
        <v>0</v>
      </c>
      <c r="DA423" s="14">
        <f>IF($CY$2=Alapadat!$P423,Alapadat!$R423,0)</f>
        <v>0</v>
      </c>
      <c r="DB423" s="14">
        <f t="shared" si="549"/>
        <v>0</v>
      </c>
      <c r="DC423" s="14">
        <f t="shared" si="550"/>
        <v>0</v>
      </c>
      <c r="DD423" s="14">
        <f t="shared" si="551"/>
        <v>0</v>
      </c>
      <c r="DE423" s="14">
        <f t="shared" si="552"/>
        <v>0</v>
      </c>
      <c r="DF423" s="14">
        <f t="shared" si="553"/>
        <v>0</v>
      </c>
      <c r="DG423" s="14">
        <f t="shared" si="554"/>
        <v>0</v>
      </c>
      <c r="DI423" s="56">
        <f t="shared" si="555"/>
        <v>0</v>
      </c>
      <c r="DJ423" s="14">
        <f>Szilv($CY$2,Eredmény!$H$3,CZ423)</f>
        <v>0</v>
      </c>
      <c r="DK423" s="14">
        <f t="shared" si="556"/>
        <v>0</v>
      </c>
      <c r="DL423" s="14">
        <f t="shared" si="557"/>
        <v>0</v>
      </c>
      <c r="DO423" s="14">
        <f>IF($DN$2=Alapadat!$P423,Alapadat!$Q423,0)</f>
        <v>0</v>
      </c>
      <c r="DP423" s="14">
        <f>IF($DN$2=Alapadat!$P423,Alapadat!$R423,0)</f>
        <v>0</v>
      </c>
      <c r="DQ423" s="14">
        <f t="shared" si="558"/>
        <v>0</v>
      </c>
      <c r="DR423" s="14">
        <f t="shared" si="559"/>
        <v>0</v>
      </c>
      <c r="DS423" s="14">
        <f t="shared" si="560"/>
        <v>0</v>
      </c>
      <c r="DT423" s="14">
        <f t="shared" si="561"/>
        <v>0</v>
      </c>
      <c r="DU423" s="14">
        <f t="shared" si="562"/>
        <v>0</v>
      </c>
      <c r="DV423" s="14">
        <f t="shared" si="563"/>
        <v>0</v>
      </c>
      <c r="DX423" s="56">
        <f t="shared" si="564"/>
        <v>0</v>
      </c>
      <c r="DY423" s="14">
        <f>Szilv($DN$2,Eredmény!$H$3,DO423)</f>
        <v>0</v>
      </c>
      <c r="DZ423" s="14">
        <f t="shared" si="565"/>
        <v>0</v>
      </c>
      <c r="EA423" s="14">
        <f t="shared" si="566"/>
        <v>0</v>
      </c>
    </row>
    <row r="424" spans="2:131">
      <c r="B424" s="14">
        <f>IF($A$2=Alapadat!$P424,Alapadat!$Q424,0)</f>
        <v>0</v>
      </c>
      <c r="C424" s="14">
        <f>IF($A$2=Alapadat!$P424,Alapadat!$R424,0)</f>
        <v>0</v>
      </c>
      <c r="D424" s="14">
        <f t="shared" si="487"/>
        <v>0</v>
      </c>
      <c r="E424" s="14">
        <f t="shared" si="488"/>
        <v>0</v>
      </c>
      <c r="F424" s="14">
        <f t="shared" si="489"/>
        <v>0</v>
      </c>
      <c r="G424" s="14">
        <f t="shared" si="490"/>
        <v>0</v>
      </c>
      <c r="H424" s="14">
        <f t="shared" si="491"/>
        <v>0</v>
      </c>
      <c r="I424" s="14">
        <f t="shared" si="492"/>
        <v>0</v>
      </c>
      <c r="L424" s="56">
        <f t="shared" si="493"/>
        <v>0</v>
      </c>
      <c r="M424" s="14">
        <f>Szilv($A$2,Eredmény!$H$3,B424)</f>
        <v>0</v>
      </c>
      <c r="N424" s="14">
        <f t="shared" si="494"/>
        <v>0</v>
      </c>
      <c r="O424" s="14">
        <f t="shared" si="495"/>
        <v>0</v>
      </c>
      <c r="Q424" s="14">
        <f>IF($P$2=Alapadat!$P424,Alapadat!$Q424,0)</f>
        <v>0</v>
      </c>
      <c r="R424" s="14">
        <f>IF($P$2=Alapadat!$P424,Alapadat!$R424,0)</f>
        <v>0</v>
      </c>
      <c r="S424" s="14">
        <f t="shared" si="496"/>
        <v>0</v>
      </c>
      <c r="T424" s="14">
        <f t="shared" si="497"/>
        <v>0</v>
      </c>
      <c r="U424" s="14">
        <f t="shared" si="498"/>
        <v>0</v>
      </c>
      <c r="V424" s="14">
        <f t="shared" si="499"/>
        <v>0</v>
      </c>
      <c r="W424" s="14">
        <f t="shared" si="500"/>
        <v>0</v>
      </c>
      <c r="X424" s="14">
        <f t="shared" si="501"/>
        <v>0</v>
      </c>
      <c r="Z424" s="56">
        <f t="shared" si="567"/>
        <v>0</v>
      </c>
      <c r="AA424" s="14">
        <f>Szilv($P$2,Eredmény!$H$3,Q424)</f>
        <v>0</v>
      </c>
      <c r="AB424" s="14">
        <f t="shared" si="502"/>
        <v>0</v>
      </c>
      <c r="AC424" s="14">
        <f t="shared" si="503"/>
        <v>0</v>
      </c>
      <c r="AE424" s="14">
        <f>IF($AD$2=Alapadat!$P424,Alapadat!$Q424,0)</f>
        <v>0</v>
      </c>
      <c r="AF424" s="14">
        <f>IF($AD$2=Alapadat!$P424,Alapadat!$R424,0)</f>
        <v>0</v>
      </c>
      <c r="AG424" s="14">
        <f t="shared" si="504"/>
        <v>0</v>
      </c>
      <c r="AH424" s="14">
        <f t="shared" si="505"/>
        <v>0</v>
      </c>
      <c r="AI424" s="14">
        <f t="shared" si="506"/>
        <v>0</v>
      </c>
      <c r="AJ424" s="14">
        <f t="shared" si="507"/>
        <v>0</v>
      </c>
      <c r="AK424" s="14">
        <f t="shared" si="508"/>
        <v>0</v>
      </c>
      <c r="AL424" s="14">
        <f t="shared" si="509"/>
        <v>0</v>
      </c>
      <c r="AN424" s="56">
        <f t="shared" si="510"/>
        <v>0</v>
      </c>
      <c r="AO424" s="14">
        <f>Szilv($AD$2,Eredmény!$H$3,AE424)</f>
        <v>0</v>
      </c>
      <c r="AP424" s="14">
        <f t="shared" si="511"/>
        <v>0</v>
      </c>
      <c r="AQ424" s="14">
        <f t="shared" si="512"/>
        <v>0</v>
      </c>
      <c r="AS424" s="14">
        <f>IF($AR$2=Alapadat!$P424,Alapadat!$Q424,0)</f>
        <v>0</v>
      </c>
      <c r="AT424" s="14">
        <f>IF($AR$2=Alapadat!$P424,Alapadat!$R424,0)</f>
        <v>0</v>
      </c>
      <c r="AU424" s="14">
        <f t="shared" si="513"/>
        <v>0</v>
      </c>
      <c r="AV424" s="14">
        <f t="shared" si="514"/>
        <v>0</v>
      </c>
      <c r="AW424" s="14">
        <f t="shared" si="515"/>
        <v>0</v>
      </c>
      <c r="AX424" s="14">
        <f t="shared" si="516"/>
        <v>0</v>
      </c>
      <c r="AY424" s="14">
        <f t="shared" si="517"/>
        <v>0</v>
      </c>
      <c r="AZ424" s="14">
        <f t="shared" si="518"/>
        <v>0</v>
      </c>
      <c r="BB424" s="56">
        <f t="shared" si="519"/>
        <v>0</v>
      </c>
      <c r="BC424" s="14">
        <f>Szilv($AR$2,Eredmény!$H$3,AS424)</f>
        <v>0</v>
      </c>
      <c r="BD424" s="14">
        <f t="shared" si="520"/>
        <v>0</v>
      </c>
      <c r="BE424" s="14">
        <f t="shared" si="521"/>
        <v>0</v>
      </c>
      <c r="BG424" s="14">
        <f>IF($BF$2=Alapadat!$P424,Alapadat!$Q424,0)</f>
        <v>0</v>
      </c>
      <c r="BH424" s="14">
        <f>IF($BF$2=Alapadat!$P424,Alapadat!$R424,0)</f>
        <v>0</v>
      </c>
      <c r="BI424" s="14">
        <f t="shared" si="522"/>
        <v>0</v>
      </c>
      <c r="BJ424" s="14">
        <f t="shared" si="523"/>
        <v>0</v>
      </c>
      <c r="BK424" s="14">
        <f t="shared" si="524"/>
        <v>0</v>
      </c>
      <c r="BL424" s="14">
        <f t="shared" si="525"/>
        <v>0</v>
      </c>
      <c r="BM424" s="14">
        <f t="shared" si="526"/>
        <v>0</v>
      </c>
      <c r="BN424" s="14">
        <f t="shared" si="527"/>
        <v>0</v>
      </c>
      <c r="BP424" s="56">
        <f t="shared" si="528"/>
        <v>0</v>
      </c>
      <c r="BQ424" s="14">
        <f>Szilv($BF$2,Eredmény!$H$3,BG424)</f>
        <v>0</v>
      </c>
      <c r="BR424" s="14">
        <f t="shared" si="529"/>
        <v>0</v>
      </c>
      <c r="BS424" s="14">
        <f t="shared" si="530"/>
        <v>0</v>
      </c>
      <c r="BV424" s="14">
        <f>IF($BU$2=Alapadat!$P424,Alapadat!$Q424,0)</f>
        <v>0</v>
      </c>
      <c r="BW424" s="14">
        <f>IF($BU$2=Alapadat!$P424,Alapadat!$R424,0)</f>
        <v>0</v>
      </c>
      <c r="BX424" s="14">
        <f t="shared" si="531"/>
        <v>0</v>
      </c>
      <c r="BY424" s="14">
        <f t="shared" si="532"/>
        <v>0</v>
      </c>
      <c r="BZ424" s="14">
        <f t="shared" si="533"/>
        <v>0</v>
      </c>
      <c r="CA424" s="14">
        <f t="shared" si="534"/>
        <v>0</v>
      </c>
      <c r="CB424" s="14">
        <f t="shared" si="535"/>
        <v>0</v>
      </c>
      <c r="CC424" s="14">
        <f t="shared" si="536"/>
        <v>0</v>
      </c>
      <c r="CE424" s="56">
        <f t="shared" si="537"/>
        <v>0</v>
      </c>
      <c r="CF424" s="14">
        <f>Szilv($BU$2,Eredmény!$H$3,BV424)</f>
        <v>0</v>
      </c>
      <c r="CG424" s="14">
        <f t="shared" si="538"/>
        <v>0</v>
      </c>
      <c r="CH424" s="14">
        <f t="shared" si="539"/>
        <v>0</v>
      </c>
      <c r="CK424" s="14">
        <f>IF($CJ$2=Alapadat!$P424,Alapadat!$Q424,0)</f>
        <v>0</v>
      </c>
      <c r="CL424" s="14">
        <f>IF($CJ$2=Alapadat!$P424,Alapadat!$R424,0)</f>
        <v>0</v>
      </c>
      <c r="CM424" s="14">
        <f t="shared" si="540"/>
        <v>0</v>
      </c>
      <c r="CN424" s="14">
        <f t="shared" si="541"/>
        <v>0</v>
      </c>
      <c r="CO424" s="14">
        <f t="shared" si="542"/>
        <v>0</v>
      </c>
      <c r="CP424" s="14">
        <f t="shared" si="543"/>
        <v>0</v>
      </c>
      <c r="CQ424" s="14">
        <f t="shared" si="544"/>
        <v>0</v>
      </c>
      <c r="CR424" s="14">
        <f t="shared" si="545"/>
        <v>0</v>
      </c>
      <c r="CT424" s="56">
        <f t="shared" si="546"/>
        <v>0</v>
      </c>
      <c r="CU424" s="14">
        <f>Szilv($CJ$2,Eredmény!$H$3,CK424)</f>
        <v>0</v>
      </c>
      <c r="CV424" s="14">
        <f t="shared" si="547"/>
        <v>0</v>
      </c>
      <c r="CW424" s="14">
        <f t="shared" si="548"/>
        <v>0</v>
      </c>
      <c r="CZ424" s="14">
        <f>IF($CY$2=Alapadat!$P424,Alapadat!$Q424,0)</f>
        <v>0</v>
      </c>
      <c r="DA424" s="14">
        <f>IF($CY$2=Alapadat!$P424,Alapadat!$R424,0)</f>
        <v>0</v>
      </c>
      <c r="DB424" s="14">
        <f t="shared" si="549"/>
        <v>0</v>
      </c>
      <c r="DC424" s="14">
        <f t="shared" si="550"/>
        <v>0</v>
      </c>
      <c r="DD424" s="14">
        <f t="shared" si="551"/>
        <v>0</v>
      </c>
      <c r="DE424" s="14">
        <f t="shared" si="552"/>
        <v>0</v>
      </c>
      <c r="DF424" s="14">
        <f t="shared" si="553"/>
        <v>0</v>
      </c>
      <c r="DG424" s="14">
        <f t="shared" si="554"/>
        <v>0</v>
      </c>
      <c r="DI424" s="56">
        <f t="shared" si="555"/>
        <v>0</v>
      </c>
      <c r="DJ424" s="14">
        <f>Szilv($CY$2,Eredmény!$H$3,CZ424)</f>
        <v>0</v>
      </c>
      <c r="DK424" s="14">
        <f t="shared" si="556"/>
        <v>0</v>
      </c>
      <c r="DL424" s="14">
        <f t="shared" si="557"/>
        <v>0</v>
      </c>
      <c r="DO424" s="14">
        <f>IF($DN$2=Alapadat!$P424,Alapadat!$Q424,0)</f>
        <v>0</v>
      </c>
      <c r="DP424" s="14">
        <f>IF($DN$2=Alapadat!$P424,Alapadat!$R424,0)</f>
        <v>0</v>
      </c>
      <c r="DQ424" s="14">
        <f t="shared" si="558"/>
        <v>0</v>
      </c>
      <c r="DR424" s="14">
        <f t="shared" si="559"/>
        <v>0</v>
      </c>
      <c r="DS424" s="14">
        <f t="shared" si="560"/>
        <v>0</v>
      </c>
      <c r="DT424" s="14">
        <f t="shared" si="561"/>
        <v>0</v>
      </c>
      <c r="DU424" s="14">
        <f t="shared" si="562"/>
        <v>0</v>
      </c>
      <c r="DV424" s="14">
        <f t="shared" si="563"/>
        <v>0</v>
      </c>
      <c r="DX424" s="56">
        <f t="shared" si="564"/>
        <v>0</v>
      </c>
      <c r="DY424" s="14">
        <f>Szilv($DN$2,Eredmény!$H$3,DO424)</f>
        <v>0</v>
      </c>
      <c r="DZ424" s="14">
        <f t="shared" si="565"/>
        <v>0</v>
      </c>
      <c r="EA424" s="14">
        <f t="shared" si="566"/>
        <v>0</v>
      </c>
    </row>
    <row r="425" spans="2:131">
      <c r="B425" s="14">
        <f>IF($A$2=Alapadat!$P425,Alapadat!$Q425,0)</f>
        <v>0</v>
      </c>
      <c r="C425" s="14">
        <f>IF($A$2=Alapadat!$P425,Alapadat!$R425,0)</f>
        <v>0</v>
      </c>
      <c r="D425" s="14">
        <f t="shared" si="487"/>
        <v>0</v>
      </c>
      <c r="E425" s="14">
        <f t="shared" si="488"/>
        <v>0</v>
      </c>
      <c r="F425" s="14">
        <f t="shared" si="489"/>
        <v>0</v>
      </c>
      <c r="G425" s="14">
        <f t="shared" si="490"/>
        <v>0</v>
      </c>
      <c r="H425" s="14">
        <f t="shared" si="491"/>
        <v>0</v>
      </c>
      <c r="I425" s="14">
        <f t="shared" si="492"/>
        <v>0</v>
      </c>
      <c r="L425" s="56">
        <f t="shared" si="493"/>
        <v>0</v>
      </c>
      <c r="M425" s="14">
        <f>Szilv($A$2,Eredmény!$H$3,B425)</f>
        <v>0</v>
      </c>
      <c r="N425" s="14">
        <f t="shared" si="494"/>
        <v>0</v>
      </c>
      <c r="O425" s="14">
        <f t="shared" si="495"/>
        <v>0</v>
      </c>
      <c r="Q425" s="14">
        <f>IF($P$2=Alapadat!$P425,Alapadat!$Q425,0)</f>
        <v>0</v>
      </c>
      <c r="R425" s="14">
        <f>IF($P$2=Alapadat!$P425,Alapadat!$R425,0)</f>
        <v>0</v>
      </c>
      <c r="S425" s="14">
        <f t="shared" si="496"/>
        <v>0</v>
      </c>
      <c r="T425" s="14">
        <f t="shared" si="497"/>
        <v>0</v>
      </c>
      <c r="U425" s="14">
        <f t="shared" si="498"/>
        <v>0</v>
      </c>
      <c r="V425" s="14">
        <f t="shared" si="499"/>
        <v>0</v>
      </c>
      <c r="W425" s="14">
        <f t="shared" si="500"/>
        <v>0</v>
      </c>
      <c r="X425" s="14">
        <f t="shared" si="501"/>
        <v>0</v>
      </c>
      <c r="Z425" s="56">
        <f t="shared" si="567"/>
        <v>0</v>
      </c>
      <c r="AA425" s="14">
        <f>Szilv($P$2,Eredmény!$H$3,Q425)</f>
        <v>0</v>
      </c>
      <c r="AB425" s="14">
        <f t="shared" si="502"/>
        <v>0</v>
      </c>
      <c r="AC425" s="14">
        <f t="shared" si="503"/>
        <v>0</v>
      </c>
      <c r="AE425" s="14">
        <f>IF($AD$2=Alapadat!$P425,Alapadat!$Q425,0)</f>
        <v>0</v>
      </c>
      <c r="AF425" s="14">
        <f>IF($AD$2=Alapadat!$P425,Alapadat!$R425,0)</f>
        <v>0</v>
      </c>
      <c r="AG425" s="14">
        <f t="shared" si="504"/>
        <v>0</v>
      </c>
      <c r="AH425" s="14">
        <f t="shared" si="505"/>
        <v>0</v>
      </c>
      <c r="AI425" s="14">
        <f t="shared" si="506"/>
        <v>0</v>
      </c>
      <c r="AJ425" s="14">
        <f t="shared" si="507"/>
        <v>0</v>
      </c>
      <c r="AK425" s="14">
        <f t="shared" si="508"/>
        <v>0</v>
      </c>
      <c r="AL425" s="14">
        <f t="shared" si="509"/>
        <v>0</v>
      </c>
      <c r="AN425" s="56">
        <f t="shared" si="510"/>
        <v>0</v>
      </c>
      <c r="AO425" s="14">
        <f>Szilv($AD$2,Eredmény!$H$3,AE425)</f>
        <v>0</v>
      </c>
      <c r="AP425" s="14">
        <f t="shared" si="511"/>
        <v>0</v>
      </c>
      <c r="AQ425" s="14">
        <f t="shared" si="512"/>
        <v>0</v>
      </c>
      <c r="AS425" s="14">
        <f>IF($AR$2=Alapadat!$P425,Alapadat!$Q425,0)</f>
        <v>0</v>
      </c>
      <c r="AT425" s="14">
        <f>IF($AR$2=Alapadat!$P425,Alapadat!$R425,0)</f>
        <v>0</v>
      </c>
      <c r="AU425" s="14">
        <f t="shared" si="513"/>
        <v>0</v>
      </c>
      <c r="AV425" s="14">
        <f t="shared" si="514"/>
        <v>0</v>
      </c>
      <c r="AW425" s="14">
        <f t="shared" si="515"/>
        <v>0</v>
      </c>
      <c r="AX425" s="14">
        <f t="shared" si="516"/>
        <v>0</v>
      </c>
      <c r="AY425" s="14">
        <f t="shared" si="517"/>
        <v>0</v>
      </c>
      <c r="AZ425" s="14">
        <f t="shared" si="518"/>
        <v>0</v>
      </c>
      <c r="BB425" s="56">
        <f t="shared" si="519"/>
        <v>0</v>
      </c>
      <c r="BC425" s="14">
        <f>Szilv($AR$2,Eredmény!$H$3,AS425)</f>
        <v>0</v>
      </c>
      <c r="BD425" s="14">
        <f t="shared" si="520"/>
        <v>0</v>
      </c>
      <c r="BE425" s="14">
        <f t="shared" si="521"/>
        <v>0</v>
      </c>
      <c r="BG425" s="14">
        <f>IF($BF$2=Alapadat!$P425,Alapadat!$Q425,0)</f>
        <v>0</v>
      </c>
      <c r="BH425" s="14">
        <f>IF($BF$2=Alapadat!$P425,Alapadat!$R425,0)</f>
        <v>0</v>
      </c>
      <c r="BI425" s="14">
        <f t="shared" si="522"/>
        <v>0</v>
      </c>
      <c r="BJ425" s="14">
        <f t="shared" si="523"/>
        <v>0</v>
      </c>
      <c r="BK425" s="14">
        <f t="shared" si="524"/>
        <v>0</v>
      </c>
      <c r="BL425" s="14">
        <f t="shared" si="525"/>
        <v>0</v>
      </c>
      <c r="BM425" s="14">
        <f t="shared" si="526"/>
        <v>0</v>
      </c>
      <c r="BN425" s="14">
        <f t="shared" si="527"/>
        <v>0</v>
      </c>
      <c r="BP425" s="56">
        <f t="shared" si="528"/>
        <v>0</v>
      </c>
      <c r="BQ425" s="14">
        <f>Szilv($BF$2,Eredmény!$H$3,BG425)</f>
        <v>0</v>
      </c>
      <c r="BR425" s="14">
        <f t="shared" si="529"/>
        <v>0</v>
      </c>
      <c r="BS425" s="14">
        <f t="shared" si="530"/>
        <v>0</v>
      </c>
      <c r="BV425" s="14">
        <f>IF($BU$2=Alapadat!$P425,Alapadat!$Q425,0)</f>
        <v>0</v>
      </c>
      <c r="BW425" s="14">
        <f>IF($BU$2=Alapadat!$P425,Alapadat!$R425,0)</f>
        <v>0</v>
      </c>
      <c r="BX425" s="14">
        <f t="shared" si="531"/>
        <v>0</v>
      </c>
      <c r="BY425" s="14">
        <f t="shared" si="532"/>
        <v>0</v>
      </c>
      <c r="BZ425" s="14">
        <f t="shared" si="533"/>
        <v>0</v>
      </c>
      <c r="CA425" s="14">
        <f t="shared" si="534"/>
        <v>0</v>
      </c>
      <c r="CB425" s="14">
        <f t="shared" si="535"/>
        <v>0</v>
      </c>
      <c r="CC425" s="14">
        <f t="shared" si="536"/>
        <v>0</v>
      </c>
      <c r="CE425" s="56">
        <f t="shared" si="537"/>
        <v>0</v>
      </c>
      <c r="CF425" s="14">
        <f>Szilv($BU$2,Eredmény!$H$3,BV425)</f>
        <v>0</v>
      </c>
      <c r="CG425" s="14">
        <f t="shared" si="538"/>
        <v>0</v>
      </c>
      <c r="CH425" s="14">
        <f t="shared" si="539"/>
        <v>0</v>
      </c>
      <c r="CK425" s="14">
        <f>IF($CJ$2=Alapadat!$P425,Alapadat!$Q425,0)</f>
        <v>0</v>
      </c>
      <c r="CL425" s="14">
        <f>IF($CJ$2=Alapadat!$P425,Alapadat!$R425,0)</f>
        <v>0</v>
      </c>
      <c r="CM425" s="14">
        <f t="shared" si="540"/>
        <v>0</v>
      </c>
      <c r="CN425" s="14">
        <f t="shared" si="541"/>
        <v>0</v>
      </c>
      <c r="CO425" s="14">
        <f t="shared" si="542"/>
        <v>0</v>
      </c>
      <c r="CP425" s="14">
        <f t="shared" si="543"/>
        <v>0</v>
      </c>
      <c r="CQ425" s="14">
        <f t="shared" si="544"/>
        <v>0</v>
      </c>
      <c r="CR425" s="14">
        <f t="shared" si="545"/>
        <v>0</v>
      </c>
      <c r="CT425" s="56">
        <f t="shared" si="546"/>
        <v>0</v>
      </c>
      <c r="CU425" s="14">
        <f>Szilv($CJ$2,Eredmény!$H$3,CK425)</f>
        <v>0</v>
      </c>
      <c r="CV425" s="14">
        <f t="shared" si="547"/>
        <v>0</v>
      </c>
      <c r="CW425" s="14">
        <f t="shared" si="548"/>
        <v>0</v>
      </c>
      <c r="CZ425" s="14">
        <f>IF($CY$2=Alapadat!$P425,Alapadat!$Q425,0)</f>
        <v>0</v>
      </c>
      <c r="DA425" s="14">
        <f>IF($CY$2=Alapadat!$P425,Alapadat!$R425,0)</f>
        <v>0</v>
      </c>
      <c r="DB425" s="14">
        <f t="shared" si="549"/>
        <v>0</v>
      </c>
      <c r="DC425" s="14">
        <f t="shared" si="550"/>
        <v>0</v>
      </c>
      <c r="DD425" s="14">
        <f t="shared" si="551"/>
        <v>0</v>
      </c>
      <c r="DE425" s="14">
        <f t="shared" si="552"/>
        <v>0</v>
      </c>
      <c r="DF425" s="14">
        <f t="shared" si="553"/>
        <v>0</v>
      </c>
      <c r="DG425" s="14">
        <f t="shared" si="554"/>
        <v>0</v>
      </c>
      <c r="DI425" s="56">
        <f t="shared" si="555"/>
        <v>0</v>
      </c>
      <c r="DJ425" s="14">
        <f>Szilv($CY$2,Eredmény!$H$3,CZ425)</f>
        <v>0</v>
      </c>
      <c r="DK425" s="14">
        <f t="shared" si="556"/>
        <v>0</v>
      </c>
      <c r="DL425" s="14">
        <f t="shared" si="557"/>
        <v>0</v>
      </c>
      <c r="DO425" s="14">
        <f>IF($DN$2=Alapadat!$P425,Alapadat!$Q425,0)</f>
        <v>0</v>
      </c>
      <c r="DP425" s="14">
        <f>IF($DN$2=Alapadat!$P425,Alapadat!$R425,0)</f>
        <v>0</v>
      </c>
      <c r="DQ425" s="14">
        <f t="shared" si="558"/>
        <v>0</v>
      </c>
      <c r="DR425" s="14">
        <f t="shared" si="559"/>
        <v>0</v>
      </c>
      <c r="DS425" s="14">
        <f t="shared" si="560"/>
        <v>0</v>
      </c>
      <c r="DT425" s="14">
        <f t="shared" si="561"/>
        <v>0</v>
      </c>
      <c r="DU425" s="14">
        <f t="shared" si="562"/>
        <v>0</v>
      </c>
      <c r="DV425" s="14">
        <f t="shared" si="563"/>
        <v>0</v>
      </c>
      <c r="DX425" s="56">
        <f t="shared" si="564"/>
        <v>0</v>
      </c>
      <c r="DY425" s="14">
        <f>Szilv($DN$2,Eredmény!$H$3,DO425)</f>
        <v>0</v>
      </c>
      <c r="DZ425" s="14">
        <f t="shared" si="565"/>
        <v>0</v>
      </c>
      <c r="EA425" s="14">
        <f t="shared" si="566"/>
        <v>0</v>
      </c>
    </row>
    <row r="426" spans="2:131">
      <c r="B426" s="14">
        <f>IF($A$2=Alapadat!$P426,Alapadat!$Q426,0)</f>
        <v>0</v>
      </c>
      <c r="C426" s="14">
        <f>IF($A$2=Alapadat!$P426,Alapadat!$R426,0)</f>
        <v>0</v>
      </c>
      <c r="D426" s="14">
        <f t="shared" si="487"/>
        <v>0</v>
      </c>
      <c r="E426" s="14">
        <f t="shared" si="488"/>
        <v>0</v>
      </c>
      <c r="F426" s="14">
        <f t="shared" si="489"/>
        <v>0</v>
      </c>
      <c r="G426" s="14">
        <f t="shared" si="490"/>
        <v>0</v>
      </c>
      <c r="H426" s="14">
        <f t="shared" si="491"/>
        <v>0</v>
      </c>
      <c r="I426" s="14">
        <f t="shared" si="492"/>
        <v>0</v>
      </c>
      <c r="L426" s="56">
        <f t="shared" si="493"/>
        <v>0</v>
      </c>
      <c r="M426" s="14">
        <f>Szilv($A$2,Eredmény!$H$3,B426)</f>
        <v>0</v>
      </c>
      <c r="N426" s="14">
        <f t="shared" si="494"/>
        <v>0</v>
      </c>
      <c r="O426" s="14">
        <f t="shared" si="495"/>
        <v>0</v>
      </c>
      <c r="Q426" s="14">
        <f>IF($P$2=Alapadat!$P426,Alapadat!$Q426,0)</f>
        <v>0</v>
      </c>
      <c r="R426" s="14">
        <f>IF($P$2=Alapadat!$P426,Alapadat!$R426,0)</f>
        <v>0</v>
      </c>
      <c r="S426" s="14">
        <f t="shared" si="496"/>
        <v>0</v>
      </c>
      <c r="T426" s="14">
        <f t="shared" si="497"/>
        <v>0</v>
      </c>
      <c r="U426" s="14">
        <f t="shared" si="498"/>
        <v>0</v>
      </c>
      <c r="V426" s="14">
        <f t="shared" si="499"/>
        <v>0</v>
      </c>
      <c r="W426" s="14">
        <f t="shared" si="500"/>
        <v>0</v>
      </c>
      <c r="X426" s="14">
        <f t="shared" si="501"/>
        <v>0</v>
      </c>
      <c r="Z426" s="56">
        <f t="shared" si="567"/>
        <v>0</v>
      </c>
      <c r="AA426" s="14">
        <f>Szilv($P$2,Eredmény!$H$3,Q426)</f>
        <v>0</v>
      </c>
      <c r="AB426" s="14">
        <f t="shared" si="502"/>
        <v>0</v>
      </c>
      <c r="AC426" s="14">
        <f t="shared" si="503"/>
        <v>0</v>
      </c>
      <c r="AE426" s="14">
        <f>IF($AD$2=Alapadat!$P426,Alapadat!$Q426,0)</f>
        <v>0</v>
      </c>
      <c r="AF426" s="14">
        <f>IF($AD$2=Alapadat!$P426,Alapadat!$R426,0)</f>
        <v>0</v>
      </c>
      <c r="AG426" s="14">
        <f t="shared" si="504"/>
        <v>0</v>
      </c>
      <c r="AH426" s="14">
        <f t="shared" si="505"/>
        <v>0</v>
      </c>
      <c r="AI426" s="14">
        <f t="shared" si="506"/>
        <v>0</v>
      </c>
      <c r="AJ426" s="14">
        <f t="shared" si="507"/>
        <v>0</v>
      </c>
      <c r="AK426" s="14">
        <f t="shared" si="508"/>
        <v>0</v>
      </c>
      <c r="AL426" s="14">
        <f t="shared" si="509"/>
        <v>0</v>
      </c>
      <c r="AN426" s="56">
        <f t="shared" si="510"/>
        <v>0</v>
      </c>
      <c r="AO426" s="14">
        <f>Szilv($AD$2,Eredmény!$H$3,AE426)</f>
        <v>0</v>
      </c>
      <c r="AP426" s="14">
        <f t="shared" si="511"/>
        <v>0</v>
      </c>
      <c r="AQ426" s="14">
        <f t="shared" si="512"/>
        <v>0</v>
      </c>
      <c r="AS426" s="14">
        <f>IF($AR$2=Alapadat!$P426,Alapadat!$Q426,0)</f>
        <v>0</v>
      </c>
      <c r="AT426" s="14">
        <f>IF($AR$2=Alapadat!$P426,Alapadat!$R426,0)</f>
        <v>0</v>
      </c>
      <c r="AU426" s="14">
        <f t="shared" si="513"/>
        <v>0</v>
      </c>
      <c r="AV426" s="14">
        <f t="shared" si="514"/>
        <v>0</v>
      </c>
      <c r="AW426" s="14">
        <f t="shared" si="515"/>
        <v>0</v>
      </c>
      <c r="AX426" s="14">
        <f t="shared" si="516"/>
        <v>0</v>
      </c>
      <c r="AY426" s="14">
        <f t="shared" si="517"/>
        <v>0</v>
      </c>
      <c r="AZ426" s="14">
        <f t="shared" si="518"/>
        <v>0</v>
      </c>
      <c r="BB426" s="56">
        <f t="shared" si="519"/>
        <v>0</v>
      </c>
      <c r="BC426" s="14">
        <f>Szilv($AR$2,Eredmény!$H$3,AS426)</f>
        <v>0</v>
      </c>
      <c r="BD426" s="14">
        <f t="shared" si="520"/>
        <v>0</v>
      </c>
      <c r="BE426" s="14">
        <f t="shared" si="521"/>
        <v>0</v>
      </c>
      <c r="BG426" s="14">
        <f>IF($BF$2=Alapadat!$P426,Alapadat!$Q426,0)</f>
        <v>0</v>
      </c>
      <c r="BH426" s="14">
        <f>IF($BF$2=Alapadat!$P426,Alapadat!$R426,0)</f>
        <v>0</v>
      </c>
      <c r="BI426" s="14">
        <f t="shared" si="522"/>
        <v>0</v>
      </c>
      <c r="BJ426" s="14">
        <f t="shared" si="523"/>
        <v>0</v>
      </c>
      <c r="BK426" s="14">
        <f t="shared" si="524"/>
        <v>0</v>
      </c>
      <c r="BL426" s="14">
        <f t="shared" si="525"/>
        <v>0</v>
      </c>
      <c r="BM426" s="14">
        <f t="shared" si="526"/>
        <v>0</v>
      </c>
      <c r="BN426" s="14">
        <f t="shared" si="527"/>
        <v>0</v>
      </c>
      <c r="BP426" s="56">
        <f t="shared" si="528"/>
        <v>0</v>
      </c>
      <c r="BQ426" s="14">
        <f>Szilv($BF$2,Eredmény!$H$3,BG426)</f>
        <v>0</v>
      </c>
      <c r="BR426" s="14">
        <f t="shared" si="529"/>
        <v>0</v>
      </c>
      <c r="BS426" s="14">
        <f t="shared" si="530"/>
        <v>0</v>
      </c>
      <c r="BV426" s="14">
        <f>IF($BU$2=Alapadat!$P426,Alapadat!$Q426,0)</f>
        <v>0</v>
      </c>
      <c r="BW426" s="14">
        <f>IF($BU$2=Alapadat!$P426,Alapadat!$R426,0)</f>
        <v>0</v>
      </c>
      <c r="BX426" s="14">
        <f t="shared" si="531"/>
        <v>0</v>
      </c>
      <c r="BY426" s="14">
        <f t="shared" si="532"/>
        <v>0</v>
      </c>
      <c r="BZ426" s="14">
        <f t="shared" si="533"/>
        <v>0</v>
      </c>
      <c r="CA426" s="14">
        <f t="shared" si="534"/>
        <v>0</v>
      </c>
      <c r="CB426" s="14">
        <f t="shared" si="535"/>
        <v>0</v>
      </c>
      <c r="CC426" s="14">
        <f t="shared" si="536"/>
        <v>0</v>
      </c>
      <c r="CE426" s="56">
        <f t="shared" si="537"/>
        <v>0</v>
      </c>
      <c r="CF426" s="14">
        <f>Szilv($BU$2,Eredmény!$H$3,BV426)</f>
        <v>0</v>
      </c>
      <c r="CG426" s="14">
        <f t="shared" si="538"/>
        <v>0</v>
      </c>
      <c r="CH426" s="14">
        <f t="shared" si="539"/>
        <v>0</v>
      </c>
      <c r="CK426" s="14">
        <f>IF($CJ$2=Alapadat!$P426,Alapadat!$Q426,0)</f>
        <v>0</v>
      </c>
      <c r="CL426" s="14">
        <f>IF($CJ$2=Alapadat!$P426,Alapadat!$R426,0)</f>
        <v>0</v>
      </c>
      <c r="CM426" s="14">
        <f t="shared" si="540"/>
        <v>0</v>
      </c>
      <c r="CN426" s="14">
        <f t="shared" si="541"/>
        <v>0</v>
      </c>
      <c r="CO426" s="14">
        <f t="shared" si="542"/>
        <v>0</v>
      </c>
      <c r="CP426" s="14">
        <f t="shared" si="543"/>
        <v>0</v>
      </c>
      <c r="CQ426" s="14">
        <f t="shared" si="544"/>
        <v>0</v>
      </c>
      <c r="CR426" s="14">
        <f t="shared" si="545"/>
        <v>0</v>
      </c>
      <c r="CT426" s="56">
        <f t="shared" si="546"/>
        <v>0</v>
      </c>
      <c r="CU426" s="14">
        <f>Szilv($CJ$2,Eredmény!$H$3,CK426)</f>
        <v>0</v>
      </c>
      <c r="CV426" s="14">
        <f t="shared" si="547"/>
        <v>0</v>
      </c>
      <c r="CW426" s="14">
        <f t="shared" si="548"/>
        <v>0</v>
      </c>
      <c r="CZ426" s="14">
        <f>IF($CY$2=Alapadat!$P426,Alapadat!$Q426,0)</f>
        <v>0</v>
      </c>
      <c r="DA426" s="14">
        <f>IF($CY$2=Alapadat!$P426,Alapadat!$R426,0)</f>
        <v>0</v>
      </c>
      <c r="DB426" s="14">
        <f t="shared" si="549"/>
        <v>0</v>
      </c>
      <c r="DC426" s="14">
        <f t="shared" si="550"/>
        <v>0</v>
      </c>
      <c r="DD426" s="14">
        <f t="shared" si="551"/>
        <v>0</v>
      </c>
      <c r="DE426" s="14">
        <f t="shared" si="552"/>
        <v>0</v>
      </c>
      <c r="DF426" s="14">
        <f t="shared" si="553"/>
        <v>0</v>
      </c>
      <c r="DG426" s="14">
        <f t="shared" si="554"/>
        <v>0</v>
      </c>
      <c r="DI426" s="56">
        <f t="shared" si="555"/>
        <v>0</v>
      </c>
      <c r="DJ426" s="14">
        <f>Szilv($CY$2,Eredmény!$H$3,CZ426)</f>
        <v>0</v>
      </c>
      <c r="DK426" s="14">
        <f t="shared" si="556"/>
        <v>0</v>
      </c>
      <c r="DL426" s="14">
        <f t="shared" si="557"/>
        <v>0</v>
      </c>
      <c r="DO426" s="14">
        <f>IF($DN$2=Alapadat!$P426,Alapadat!$Q426,0)</f>
        <v>0</v>
      </c>
      <c r="DP426" s="14">
        <f>IF($DN$2=Alapadat!$P426,Alapadat!$R426,0)</f>
        <v>0</v>
      </c>
      <c r="DQ426" s="14">
        <f t="shared" si="558"/>
        <v>0</v>
      </c>
      <c r="DR426" s="14">
        <f t="shared" si="559"/>
        <v>0</v>
      </c>
      <c r="DS426" s="14">
        <f t="shared" si="560"/>
        <v>0</v>
      </c>
      <c r="DT426" s="14">
        <f t="shared" si="561"/>
        <v>0</v>
      </c>
      <c r="DU426" s="14">
        <f t="shared" si="562"/>
        <v>0</v>
      </c>
      <c r="DV426" s="14">
        <f t="shared" si="563"/>
        <v>0</v>
      </c>
      <c r="DX426" s="56">
        <f t="shared" si="564"/>
        <v>0</v>
      </c>
      <c r="DY426" s="14">
        <f>Szilv($DN$2,Eredmény!$H$3,DO426)</f>
        <v>0</v>
      </c>
      <c r="DZ426" s="14">
        <f t="shared" si="565"/>
        <v>0</v>
      </c>
      <c r="EA426" s="14">
        <f t="shared" si="566"/>
        <v>0</v>
      </c>
    </row>
    <row r="427" spans="2:131">
      <c r="B427" s="14">
        <f>IF($A$2=Alapadat!$P427,Alapadat!$Q427,0)</f>
        <v>0</v>
      </c>
      <c r="C427" s="14">
        <f>IF($A$2=Alapadat!$P427,Alapadat!$R427,0)</f>
        <v>0</v>
      </c>
      <c r="D427" s="14">
        <f t="shared" si="487"/>
        <v>0</v>
      </c>
      <c r="E427" s="14">
        <f t="shared" si="488"/>
        <v>0</v>
      </c>
      <c r="F427" s="14">
        <f t="shared" si="489"/>
        <v>0</v>
      </c>
      <c r="G427" s="14">
        <f t="shared" si="490"/>
        <v>0</v>
      </c>
      <c r="H427" s="14">
        <f t="shared" si="491"/>
        <v>0</v>
      </c>
      <c r="I427" s="14">
        <f t="shared" si="492"/>
        <v>0</v>
      </c>
      <c r="L427" s="56">
        <f t="shared" si="493"/>
        <v>0</v>
      </c>
      <c r="M427" s="14">
        <f>Szilv($A$2,Eredmény!$H$3,B427)</f>
        <v>0</v>
      </c>
      <c r="N427" s="14">
        <f t="shared" si="494"/>
        <v>0</v>
      </c>
      <c r="O427" s="14">
        <f t="shared" si="495"/>
        <v>0</v>
      </c>
      <c r="Q427" s="14">
        <f>IF($P$2=Alapadat!$P427,Alapadat!$Q427,0)</f>
        <v>0</v>
      </c>
      <c r="R427" s="14">
        <f>IF($P$2=Alapadat!$P427,Alapadat!$R427,0)</f>
        <v>0</v>
      </c>
      <c r="S427" s="14">
        <f t="shared" si="496"/>
        <v>0</v>
      </c>
      <c r="T427" s="14">
        <f t="shared" si="497"/>
        <v>0</v>
      </c>
      <c r="U427" s="14">
        <f t="shared" si="498"/>
        <v>0</v>
      </c>
      <c r="V427" s="14">
        <f t="shared" si="499"/>
        <v>0</v>
      </c>
      <c r="W427" s="14">
        <f t="shared" si="500"/>
        <v>0</v>
      </c>
      <c r="X427" s="14">
        <f t="shared" si="501"/>
        <v>0</v>
      </c>
      <c r="Z427" s="56">
        <f t="shared" si="567"/>
        <v>0</v>
      </c>
      <c r="AA427" s="14">
        <f>Szilv($P$2,Eredmény!$H$3,Q427)</f>
        <v>0</v>
      </c>
      <c r="AB427" s="14">
        <f t="shared" si="502"/>
        <v>0</v>
      </c>
      <c r="AC427" s="14">
        <f t="shared" si="503"/>
        <v>0</v>
      </c>
      <c r="AE427" s="14">
        <f>IF($AD$2=Alapadat!$P427,Alapadat!$Q427,0)</f>
        <v>0</v>
      </c>
      <c r="AF427" s="14">
        <f>IF($AD$2=Alapadat!$P427,Alapadat!$R427,0)</f>
        <v>0</v>
      </c>
      <c r="AG427" s="14">
        <f t="shared" si="504"/>
        <v>0</v>
      </c>
      <c r="AH427" s="14">
        <f t="shared" si="505"/>
        <v>0</v>
      </c>
      <c r="AI427" s="14">
        <f t="shared" si="506"/>
        <v>0</v>
      </c>
      <c r="AJ427" s="14">
        <f t="shared" si="507"/>
        <v>0</v>
      </c>
      <c r="AK427" s="14">
        <f t="shared" si="508"/>
        <v>0</v>
      </c>
      <c r="AL427" s="14">
        <f t="shared" si="509"/>
        <v>0</v>
      </c>
      <c r="AN427" s="56">
        <f t="shared" si="510"/>
        <v>0</v>
      </c>
      <c r="AO427" s="14">
        <f>Szilv($AD$2,Eredmény!$H$3,AE427)</f>
        <v>0</v>
      </c>
      <c r="AP427" s="14">
        <f t="shared" si="511"/>
        <v>0</v>
      </c>
      <c r="AQ427" s="14">
        <f t="shared" si="512"/>
        <v>0</v>
      </c>
      <c r="AS427" s="14">
        <f>IF($AR$2=Alapadat!$P427,Alapadat!$Q427,0)</f>
        <v>0</v>
      </c>
      <c r="AT427" s="14">
        <f>IF($AR$2=Alapadat!$P427,Alapadat!$R427,0)</f>
        <v>0</v>
      </c>
      <c r="AU427" s="14">
        <f t="shared" si="513"/>
        <v>0</v>
      </c>
      <c r="AV427" s="14">
        <f t="shared" si="514"/>
        <v>0</v>
      </c>
      <c r="AW427" s="14">
        <f t="shared" si="515"/>
        <v>0</v>
      </c>
      <c r="AX427" s="14">
        <f t="shared" si="516"/>
        <v>0</v>
      </c>
      <c r="AY427" s="14">
        <f t="shared" si="517"/>
        <v>0</v>
      </c>
      <c r="AZ427" s="14">
        <f t="shared" si="518"/>
        <v>0</v>
      </c>
      <c r="BB427" s="56">
        <f t="shared" si="519"/>
        <v>0</v>
      </c>
      <c r="BC427" s="14">
        <f>Szilv($AR$2,Eredmény!$H$3,AS427)</f>
        <v>0</v>
      </c>
      <c r="BD427" s="14">
        <f t="shared" si="520"/>
        <v>0</v>
      </c>
      <c r="BE427" s="14">
        <f t="shared" si="521"/>
        <v>0</v>
      </c>
      <c r="BG427" s="14">
        <f>IF($BF$2=Alapadat!$P427,Alapadat!$Q427,0)</f>
        <v>0</v>
      </c>
      <c r="BH427" s="14">
        <f>IF($BF$2=Alapadat!$P427,Alapadat!$R427,0)</f>
        <v>0</v>
      </c>
      <c r="BI427" s="14">
        <f t="shared" si="522"/>
        <v>0</v>
      </c>
      <c r="BJ427" s="14">
        <f t="shared" si="523"/>
        <v>0</v>
      </c>
      <c r="BK427" s="14">
        <f t="shared" si="524"/>
        <v>0</v>
      </c>
      <c r="BL427" s="14">
        <f t="shared" si="525"/>
        <v>0</v>
      </c>
      <c r="BM427" s="14">
        <f t="shared" si="526"/>
        <v>0</v>
      </c>
      <c r="BN427" s="14">
        <f t="shared" si="527"/>
        <v>0</v>
      </c>
      <c r="BP427" s="56">
        <f t="shared" si="528"/>
        <v>0</v>
      </c>
      <c r="BQ427" s="14">
        <f>Szilv($BF$2,Eredmény!$H$3,BG427)</f>
        <v>0</v>
      </c>
      <c r="BR427" s="14">
        <f t="shared" si="529"/>
        <v>0</v>
      </c>
      <c r="BS427" s="14">
        <f t="shared" si="530"/>
        <v>0</v>
      </c>
      <c r="BV427" s="14">
        <f>IF($BU$2=Alapadat!$P427,Alapadat!$Q427,0)</f>
        <v>0</v>
      </c>
      <c r="BW427" s="14">
        <f>IF($BU$2=Alapadat!$P427,Alapadat!$R427,0)</f>
        <v>0</v>
      </c>
      <c r="BX427" s="14">
        <f t="shared" si="531"/>
        <v>0</v>
      </c>
      <c r="BY427" s="14">
        <f t="shared" si="532"/>
        <v>0</v>
      </c>
      <c r="BZ427" s="14">
        <f t="shared" si="533"/>
        <v>0</v>
      </c>
      <c r="CA427" s="14">
        <f t="shared" si="534"/>
        <v>0</v>
      </c>
      <c r="CB427" s="14">
        <f t="shared" si="535"/>
        <v>0</v>
      </c>
      <c r="CC427" s="14">
        <f t="shared" si="536"/>
        <v>0</v>
      </c>
      <c r="CE427" s="56">
        <f t="shared" si="537"/>
        <v>0</v>
      </c>
      <c r="CF427" s="14">
        <f>Szilv($BU$2,Eredmény!$H$3,BV427)</f>
        <v>0</v>
      </c>
      <c r="CG427" s="14">
        <f t="shared" si="538"/>
        <v>0</v>
      </c>
      <c r="CH427" s="14">
        <f t="shared" si="539"/>
        <v>0</v>
      </c>
      <c r="CK427" s="14">
        <f>IF($CJ$2=Alapadat!$P427,Alapadat!$Q427,0)</f>
        <v>0</v>
      </c>
      <c r="CL427" s="14">
        <f>IF($CJ$2=Alapadat!$P427,Alapadat!$R427,0)</f>
        <v>0</v>
      </c>
      <c r="CM427" s="14">
        <f t="shared" si="540"/>
        <v>0</v>
      </c>
      <c r="CN427" s="14">
        <f t="shared" si="541"/>
        <v>0</v>
      </c>
      <c r="CO427" s="14">
        <f t="shared" si="542"/>
        <v>0</v>
      </c>
      <c r="CP427" s="14">
        <f t="shared" si="543"/>
        <v>0</v>
      </c>
      <c r="CQ427" s="14">
        <f t="shared" si="544"/>
        <v>0</v>
      </c>
      <c r="CR427" s="14">
        <f t="shared" si="545"/>
        <v>0</v>
      </c>
      <c r="CT427" s="56">
        <f t="shared" si="546"/>
        <v>0</v>
      </c>
      <c r="CU427" s="14">
        <f>Szilv($CJ$2,Eredmény!$H$3,CK427)</f>
        <v>0</v>
      </c>
      <c r="CV427" s="14">
        <f t="shared" si="547"/>
        <v>0</v>
      </c>
      <c r="CW427" s="14">
        <f t="shared" si="548"/>
        <v>0</v>
      </c>
      <c r="CZ427" s="14">
        <f>IF($CY$2=Alapadat!$P427,Alapadat!$Q427,0)</f>
        <v>0</v>
      </c>
      <c r="DA427" s="14">
        <f>IF($CY$2=Alapadat!$P427,Alapadat!$R427,0)</f>
        <v>0</v>
      </c>
      <c r="DB427" s="14">
        <f t="shared" si="549"/>
        <v>0</v>
      </c>
      <c r="DC427" s="14">
        <f t="shared" si="550"/>
        <v>0</v>
      </c>
      <c r="DD427" s="14">
        <f t="shared" si="551"/>
        <v>0</v>
      </c>
      <c r="DE427" s="14">
        <f t="shared" si="552"/>
        <v>0</v>
      </c>
      <c r="DF427" s="14">
        <f t="shared" si="553"/>
        <v>0</v>
      </c>
      <c r="DG427" s="14">
        <f t="shared" si="554"/>
        <v>0</v>
      </c>
      <c r="DI427" s="56">
        <f t="shared" si="555"/>
        <v>0</v>
      </c>
      <c r="DJ427" s="14">
        <f>Szilv($CY$2,Eredmény!$H$3,CZ427)</f>
        <v>0</v>
      </c>
      <c r="DK427" s="14">
        <f t="shared" si="556"/>
        <v>0</v>
      </c>
      <c r="DL427" s="14">
        <f t="shared" si="557"/>
        <v>0</v>
      </c>
      <c r="DO427" s="14">
        <f>IF($DN$2=Alapadat!$P427,Alapadat!$Q427,0)</f>
        <v>0</v>
      </c>
      <c r="DP427" s="14">
        <f>IF($DN$2=Alapadat!$P427,Alapadat!$R427,0)</f>
        <v>0</v>
      </c>
      <c r="DQ427" s="14">
        <f t="shared" si="558"/>
        <v>0</v>
      </c>
      <c r="DR427" s="14">
        <f t="shared" si="559"/>
        <v>0</v>
      </c>
      <c r="DS427" s="14">
        <f t="shared" si="560"/>
        <v>0</v>
      </c>
      <c r="DT427" s="14">
        <f t="shared" si="561"/>
        <v>0</v>
      </c>
      <c r="DU427" s="14">
        <f t="shared" si="562"/>
        <v>0</v>
      </c>
      <c r="DV427" s="14">
        <f t="shared" si="563"/>
        <v>0</v>
      </c>
      <c r="DX427" s="56">
        <f t="shared" si="564"/>
        <v>0</v>
      </c>
      <c r="DY427" s="14">
        <f>Szilv($DN$2,Eredmény!$H$3,DO427)</f>
        <v>0</v>
      </c>
      <c r="DZ427" s="14">
        <f t="shared" si="565"/>
        <v>0</v>
      </c>
      <c r="EA427" s="14">
        <f t="shared" si="566"/>
        <v>0</v>
      </c>
    </row>
    <row r="428" spans="2:131">
      <c r="B428" s="14">
        <f>IF($A$2=Alapadat!$P428,Alapadat!$Q428,0)</f>
        <v>0</v>
      </c>
      <c r="C428" s="14">
        <f>IF($A$2=Alapadat!$P428,Alapadat!$R428,0)</f>
        <v>0</v>
      </c>
      <c r="D428" s="14">
        <f t="shared" si="487"/>
        <v>0</v>
      </c>
      <c r="E428" s="14">
        <f t="shared" si="488"/>
        <v>0</v>
      </c>
      <c r="F428" s="14">
        <f t="shared" si="489"/>
        <v>0</v>
      </c>
      <c r="G428" s="14">
        <f t="shared" si="490"/>
        <v>0</v>
      </c>
      <c r="H428" s="14">
        <f t="shared" si="491"/>
        <v>0</v>
      </c>
      <c r="I428" s="14">
        <f t="shared" si="492"/>
        <v>0</v>
      </c>
      <c r="L428" s="56">
        <f t="shared" si="493"/>
        <v>0</v>
      </c>
      <c r="M428" s="14">
        <f>Szilv($A$2,Eredmény!$H$3,B428)</f>
        <v>0</v>
      </c>
      <c r="N428" s="14">
        <f t="shared" si="494"/>
        <v>0</v>
      </c>
      <c r="O428" s="14">
        <f t="shared" si="495"/>
        <v>0</v>
      </c>
      <c r="Q428" s="14">
        <f>IF($P$2=Alapadat!$P428,Alapadat!$Q428,0)</f>
        <v>0</v>
      </c>
      <c r="R428" s="14">
        <f>IF($P$2=Alapadat!$P428,Alapadat!$R428,0)</f>
        <v>0</v>
      </c>
      <c r="S428" s="14">
        <f t="shared" si="496"/>
        <v>0</v>
      </c>
      <c r="T428" s="14">
        <f t="shared" si="497"/>
        <v>0</v>
      </c>
      <c r="U428" s="14">
        <f t="shared" si="498"/>
        <v>0</v>
      </c>
      <c r="V428" s="14">
        <f t="shared" si="499"/>
        <v>0</v>
      </c>
      <c r="W428" s="14">
        <f t="shared" si="500"/>
        <v>0</v>
      </c>
      <c r="X428" s="14">
        <f t="shared" si="501"/>
        <v>0</v>
      </c>
      <c r="Z428" s="56">
        <f t="shared" si="567"/>
        <v>0</v>
      </c>
      <c r="AA428" s="14">
        <f>Szilv($P$2,Eredmény!$H$3,Q428)</f>
        <v>0</v>
      </c>
      <c r="AB428" s="14">
        <f t="shared" si="502"/>
        <v>0</v>
      </c>
      <c r="AC428" s="14">
        <f t="shared" si="503"/>
        <v>0</v>
      </c>
      <c r="AE428" s="14">
        <f>IF($AD$2=Alapadat!$P428,Alapadat!$Q428,0)</f>
        <v>0</v>
      </c>
      <c r="AF428" s="14">
        <f>IF($AD$2=Alapadat!$P428,Alapadat!$R428,0)</f>
        <v>0</v>
      </c>
      <c r="AG428" s="14">
        <f t="shared" si="504"/>
        <v>0</v>
      </c>
      <c r="AH428" s="14">
        <f t="shared" si="505"/>
        <v>0</v>
      </c>
      <c r="AI428" s="14">
        <f t="shared" si="506"/>
        <v>0</v>
      </c>
      <c r="AJ428" s="14">
        <f t="shared" si="507"/>
        <v>0</v>
      </c>
      <c r="AK428" s="14">
        <f t="shared" si="508"/>
        <v>0</v>
      </c>
      <c r="AL428" s="14">
        <f t="shared" si="509"/>
        <v>0</v>
      </c>
      <c r="AN428" s="56">
        <f t="shared" si="510"/>
        <v>0</v>
      </c>
      <c r="AO428" s="14">
        <f>Szilv($AD$2,Eredmény!$H$3,AE428)</f>
        <v>0</v>
      </c>
      <c r="AP428" s="14">
        <f t="shared" si="511"/>
        <v>0</v>
      </c>
      <c r="AQ428" s="14">
        <f t="shared" si="512"/>
        <v>0</v>
      </c>
      <c r="AS428" s="14">
        <f>IF($AR$2=Alapadat!$P428,Alapadat!$Q428,0)</f>
        <v>0</v>
      </c>
      <c r="AT428" s="14">
        <f>IF($AR$2=Alapadat!$P428,Alapadat!$R428,0)</f>
        <v>0</v>
      </c>
      <c r="AU428" s="14">
        <f t="shared" si="513"/>
        <v>0</v>
      </c>
      <c r="AV428" s="14">
        <f t="shared" si="514"/>
        <v>0</v>
      </c>
      <c r="AW428" s="14">
        <f t="shared" si="515"/>
        <v>0</v>
      </c>
      <c r="AX428" s="14">
        <f t="shared" si="516"/>
        <v>0</v>
      </c>
      <c r="AY428" s="14">
        <f t="shared" si="517"/>
        <v>0</v>
      </c>
      <c r="AZ428" s="14">
        <f t="shared" si="518"/>
        <v>0</v>
      </c>
      <c r="BB428" s="56">
        <f t="shared" si="519"/>
        <v>0</v>
      </c>
      <c r="BC428" s="14">
        <f>Szilv($AR$2,Eredmény!$H$3,AS428)</f>
        <v>0</v>
      </c>
      <c r="BD428" s="14">
        <f t="shared" si="520"/>
        <v>0</v>
      </c>
      <c r="BE428" s="14">
        <f t="shared" si="521"/>
        <v>0</v>
      </c>
      <c r="BG428" s="14">
        <f>IF($BF$2=Alapadat!$P428,Alapadat!$Q428,0)</f>
        <v>0</v>
      </c>
      <c r="BH428" s="14">
        <f>IF($BF$2=Alapadat!$P428,Alapadat!$R428,0)</f>
        <v>0</v>
      </c>
      <c r="BI428" s="14">
        <f t="shared" si="522"/>
        <v>0</v>
      </c>
      <c r="BJ428" s="14">
        <f t="shared" si="523"/>
        <v>0</v>
      </c>
      <c r="BK428" s="14">
        <f t="shared" si="524"/>
        <v>0</v>
      </c>
      <c r="BL428" s="14">
        <f t="shared" si="525"/>
        <v>0</v>
      </c>
      <c r="BM428" s="14">
        <f t="shared" si="526"/>
        <v>0</v>
      </c>
      <c r="BN428" s="14">
        <f t="shared" si="527"/>
        <v>0</v>
      </c>
      <c r="BP428" s="56">
        <f t="shared" si="528"/>
        <v>0</v>
      </c>
      <c r="BQ428" s="14">
        <f>Szilv($BF$2,Eredmény!$H$3,BG428)</f>
        <v>0</v>
      </c>
      <c r="BR428" s="14">
        <f t="shared" si="529"/>
        <v>0</v>
      </c>
      <c r="BS428" s="14">
        <f t="shared" si="530"/>
        <v>0</v>
      </c>
      <c r="BV428" s="14">
        <f>IF($BU$2=Alapadat!$P428,Alapadat!$Q428,0)</f>
        <v>0</v>
      </c>
      <c r="BW428" s="14">
        <f>IF($BU$2=Alapadat!$P428,Alapadat!$R428,0)</f>
        <v>0</v>
      </c>
      <c r="BX428" s="14">
        <f t="shared" si="531"/>
        <v>0</v>
      </c>
      <c r="BY428" s="14">
        <f t="shared" si="532"/>
        <v>0</v>
      </c>
      <c r="BZ428" s="14">
        <f t="shared" si="533"/>
        <v>0</v>
      </c>
      <c r="CA428" s="14">
        <f t="shared" si="534"/>
        <v>0</v>
      </c>
      <c r="CB428" s="14">
        <f t="shared" si="535"/>
        <v>0</v>
      </c>
      <c r="CC428" s="14">
        <f t="shared" si="536"/>
        <v>0</v>
      </c>
      <c r="CE428" s="56">
        <f t="shared" si="537"/>
        <v>0</v>
      </c>
      <c r="CF428" s="14">
        <f>Szilv($BU$2,Eredmény!$H$3,BV428)</f>
        <v>0</v>
      </c>
      <c r="CG428" s="14">
        <f t="shared" si="538"/>
        <v>0</v>
      </c>
      <c r="CH428" s="14">
        <f t="shared" si="539"/>
        <v>0</v>
      </c>
      <c r="CK428" s="14">
        <f>IF($CJ$2=Alapadat!$P428,Alapadat!$Q428,0)</f>
        <v>0</v>
      </c>
      <c r="CL428" s="14">
        <f>IF($CJ$2=Alapadat!$P428,Alapadat!$R428,0)</f>
        <v>0</v>
      </c>
      <c r="CM428" s="14">
        <f t="shared" si="540"/>
        <v>0</v>
      </c>
      <c r="CN428" s="14">
        <f t="shared" si="541"/>
        <v>0</v>
      </c>
      <c r="CO428" s="14">
        <f t="shared" si="542"/>
        <v>0</v>
      </c>
      <c r="CP428" s="14">
        <f t="shared" si="543"/>
        <v>0</v>
      </c>
      <c r="CQ428" s="14">
        <f t="shared" si="544"/>
        <v>0</v>
      </c>
      <c r="CR428" s="14">
        <f t="shared" si="545"/>
        <v>0</v>
      </c>
      <c r="CT428" s="56">
        <f t="shared" si="546"/>
        <v>0</v>
      </c>
      <c r="CU428" s="14">
        <f>Szilv($CJ$2,Eredmény!$H$3,CK428)</f>
        <v>0</v>
      </c>
      <c r="CV428" s="14">
        <f t="shared" si="547"/>
        <v>0</v>
      </c>
      <c r="CW428" s="14">
        <f t="shared" si="548"/>
        <v>0</v>
      </c>
      <c r="CZ428" s="14">
        <f>IF($CY$2=Alapadat!$P428,Alapadat!$Q428,0)</f>
        <v>0</v>
      </c>
      <c r="DA428" s="14">
        <f>IF($CY$2=Alapadat!$P428,Alapadat!$R428,0)</f>
        <v>0</v>
      </c>
      <c r="DB428" s="14">
        <f t="shared" si="549"/>
        <v>0</v>
      </c>
      <c r="DC428" s="14">
        <f t="shared" si="550"/>
        <v>0</v>
      </c>
      <c r="DD428" s="14">
        <f t="shared" si="551"/>
        <v>0</v>
      </c>
      <c r="DE428" s="14">
        <f t="shared" si="552"/>
        <v>0</v>
      </c>
      <c r="DF428" s="14">
        <f t="shared" si="553"/>
        <v>0</v>
      </c>
      <c r="DG428" s="14">
        <f t="shared" si="554"/>
        <v>0</v>
      </c>
      <c r="DI428" s="56">
        <f t="shared" si="555"/>
        <v>0</v>
      </c>
      <c r="DJ428" s="14">
        <f>Szilv($CY$2,Eredmény!$H$3,CZ428)</f>
        <v>0</v>
      </c>
      <c r="DK428" s="14">
        <f t="shared" si="556"/>
        <v>0</v>
      </c>
      <c r="DL428" s="14">
        <f t="shared" si="557"/>
        <v>0</v>
      </c>
      <c r="DO428" s="14">
        <f>IF($DN$2=Alapadat!$P428,Alapadat!$Q428,0)</f>
        <v>0</v>
      </c>
      <c r="DP428" s="14">
        <f>IF($DN$2=Alapadat!$P428,Alapadat!$R428,0)</f>
        <v>0</v>
      </c>
      <c r="DQ428" s="14">
        <f t="shared" si="558"/>
        <v>0</v>
      </c>
      <c r="DR428" s="14">
        <f t="shared" si="559"/>
        <v>0</v>
      </c>
      <c r="DS428" s="14">
        <f t="shared" si="560"/>
        <v>0</v>
      </c>
      <c r="DT428" s="14">
        <f t="shared" si="561"/>
        <v>0</v>
      </c>
      <c r="DU428" s="14">
        <f t="shared" si="562"/>
        <v>0</v>
      </c>
      <c r="DV428" s="14">
        <f t="shared" si="563"/>
        <v>0</v>
      </c>
      <c r="DX428" s="56">
        <f t="shared" si="564"/>
        <v>0</v>
      </c>
      <c r="DY428" s="14">
        <f>Szilv($DN$2,Eredmény!$H$3,DO428)</f>
        <v>0</v>
      </c>
      <c r="DZ428" s="14">
        <f t="shared" si="565"/>
        <v>0</v>
      </c>
      <c r="EA428" s="14">
        <f t="shared" si="566"/>
        <v>0</v>
      </c>
    </row>
    <row r="429" spans="2:131">
      <c r="B429" s="14">
        <f>IF($A$2=Alapadat!$P429,Alapadat!$Q429,0)</f>
        <v>0</v>
      </c>
      <c r="C429" s="14">
        <f>IF($A$2=Alapadat!$P429,Alapadat!$R429,0)</f>
        <v>0</v>
      </c>
      <c r="D429" s="14">
        <f t="shared" si="487"/>
        <v>0</v>
      </c>
      <c r="E429" s="14">
        <f t="shared" si="488"/>
        <v>0</v>
      </c>
      <c r="F429" s="14">
        <f t="shared" si="489"/>
        <v>0</v>
      </c>
      <c r="G429" s="14">
        <f t="shared" si="490"/>
        <v>0</v>
      </c>
      <c r="H429" s="14">
        <f t="shared" si="491"/>
        <v>0</v>
      </c>
      <c r="I429" s="14">
        <f t="shared" si="492"/>
        <v>0</v>
      </c>
      <c r="L429" s="56">
        <f t="shared" si="493"/>
        <v>0</v>
      </c>
      <c r="M429" s="14">
        <f>Szilv($A$2,Eredmény!$H$3,B429)</f>
        <v>0</v>
      </c>
      <c r="N429" s="14">
        <f t="shared" si="494"/>
        <v>0</v>
      </c>
      <c r="O429" s="14">
        <f t="shared" si="495"/>
        <v>0</v>
      </c>
      <c r="Q429" s="14">
        <f>IF($P$2=Alapadat!$P429,Alapadat!$Q429,0)</f>
        <v>0</v>
      </c>
      <c r="R429" s="14">
        <f>IF($P$2=Alapadat!$P429,Alapadat!$R429,0)</f>
        <v>0</v>
      </c>
      <c r="S429" s="14">
        <f t="shared" si="496"/>
        <v>0</v>
      </c>
      <c r="T429" s="14">
        <f t="shared" si="497"/>
        <v>0</v>
      </c>
      <c r="U429" s="14">
        <f t="shared" si="498"/>
        <v>0</v>
      </c>
      <c r="V429" s="14">
        <f t="shared" si="499"/>
        <v>0</v>
      </c>
      <c r="W429" s="14">
        <f t="shared" si="500"/>
        <v>0</v>
      </c>
      <c r="X429" s="14">
        <f t="shared" si="501"/>
        <v>0</v>
      </c>
      <c r="Z429" s="56">
        <f t="shared" si="567"/>
        <v>0</v>
      </c>
      <c r="AA429" s="14">
        <f>Szilv($P$2,Eredmény!$H$3,Q429)</f>
        <v>0</v>
      </c>
      <c r="AB429" s="14">
        <f t="shared" si="502"/>
        <v>0</v>
      </c>
      <c r="AC429" s="14">
        <f t="shared" si="503"/>
        <v>0</v>
      </c>
      <c r="AE429" s="14">
        <f>IF($AD$2=Alapadat!$P429,Alapadat!$Q429,0)</f>
        <v>0</v>
      </c>
      <c r="AF429" s="14">
        <f>IF($AD$2=Alapadat!$P429,Alapadat!$R429,0)</f>
        <v>0</v>
      </c>
      <c r="AG429" s="14">
        <f t="shared" si="504"/>
        <v>0</v>
      </c>
      <c r="AH429" s="14">
        <f t="shared" si="505"/>
        <v>0</v>
      </c>
      <c r="AI429" s="14">
        <f t="shared" si="506"/>
        <v>0</v>
      </c>
      <c r="AJ429" s="14">
        <f t="shared" si="507"/>
        <v>0</v>
      </c>
      <c r="AK429" s="14">
        <f t="shared" si="508"/>
        <v>0</v>
      </c>
      <c r="AL429" s="14">
        <f t="shared" si="509"/>
        <v>0</v>
      </c>
      <c r="AN429" s="56">
        <f t="shared" si="510"/>
        <v>0</v>
      </c>
      <c r="AO429" s="14">
        <f>Szilv($AD$2,Eredmény!$H$3,AE429)</f>
        <v>0</v>
      </c>
      <c r="AP429" s="14">
        <f t="shared" si="511"/>
        <v>0</v>
      </c>
      <c r="AQ429" s="14">
        <f t="shared" si="512"/>
        <v>0</v>
      </c>
      <c r="AS429" s="14">
        <f>IF($AR$2=Alapadat!$P429,Alapadat!$Q429,0)</f>
        <v>0</v>
      </c>
      <c r="AT429" s="14">
        <f>IF($AR$2=Alapadat!$P429,Alapadat!$R429,0)</f>
        <v>0</v>
      </c>
      <c r="AU429" s="14">
        <f t="shared" si="513"/>
        <v>0</v>
      </c>
      <c r="AV429" s="14">
        <f t="shared" si="514"/>
        <v>0</v>
      </c>
      <c r="AW429" s="14">
        <f t="shared" si="515"/>
        <v>0</v>
      </c>
      <c r="AX429" s="14">
        <f t="shared" si="516"/>
        <v>0</v>
      </c>
      <c r="AY429" s="14">
        <f t="shared" si="517"/>
        <v>0</v>
      </c>
      <c r="AZ429" s="14">
        <f t="shared" si="518"/>
        <v>0</v>
      </c>
      <c r="BB429" s="56">
        <f t="shared" si="519"/>
        <v>0</v>
      </c>
      <c r="BC429" s="14">
        <f>Szilv($AR$2,Eredmény!$H$3,AS429)</f>
        <v>0</v>
      </c>
      <c r="BD429" s="14">
        <f t="shared" si="520"/>
        <v>0</v>
      </c>
      <c r="BE429" s="14">
        <f t="shared" si="521"/>
        <v>0</v>
      </c>
      <c r="BG429" s="14">
        <f>IF($BF$2=Alapadat!$P429,Alapadat!$Q429,0)</f>
        <v>0</v>
      </c>
      <c r="BH429" s="14">
        <f>IF($BF$2=Alapadat!$P429,Alapadat!$R429,0)</f>
        <v>0</v>
      </c>
      <c r="BI429" s="14">
        <f t="shared" si="522"/>
        <v>0</v>
      </c>
      <c r="BJ429" s="14">
        <f t="shared" si="523"/>
        <v>0</v>
      </c>
      <c r="BK429" s="14">
        <f t="shared" si="524"/>
        <v>0</v>
      </c>
      <c r="BL429" s="14">
        <f t="shared" si="525"/>
        <v>0</v>
      </c>
      <c r="BM429" s="14">
        <f t="shared" si="526"/>
        <v>0</v>
      </c>
      <c r="BN429" s="14">
        <f t="shared" si="527"/>
        <v>0</v>
      </c>
      <c r="BP429" s="56">
        <f t="shared" si="528"/>
        <v>0</v>
      </c>
      <c r="BQ429" s="14">
        <f>Szilv($BF$2,Eredmény!$H$3,BG429)</f>
        <v>0</v>
      </c>
      <c r="BR429" s="14">
        <f t="shared" si="529"/>
        <v>0</v>
      </c>
      <c r="BS429" s="14">
        <f t="shared" si="530"/>
        <v>0</v>
      </c>
      <c r="BV429" s="14">
        <f>IF($BU$2=Alapadat!$P429,Alapadat!$Q429,0)</f>
        <v>0</v>
      </c>
      <c r="BW429" s="14">
        <f>IF($BU$2=Alapadat!$P429,Alapadat!$R429,0)</f>
        <v>0</v>
      </c>
      <c r="BX429" s="14">
        <f t="shared" si="531"/>
        <v>0</v>
      </c>
      <c r="BY429" s="14">
        <f t="shared" si="532"/>
        <v>0</v>
      </c>
      <c r="BZ429" s="14">
        <f t="shared" si="533"/>
        <v>0</v>
      </c>
      <c r="CA429" s="14">
        <f t="shared" si="534"/>
        <v>0</v>
      </c>
      <c r="CB429" s="14">
        <f t="shared" si="535"/>
        <v>0</v>
      </c>
      <c r="CC429" s="14">
        <f t="shared" si="536"/>
        <v>0</v>
      </c>
      <c r="CE429" s="56">
        <f t="shared" si="537"/>
        <v>0</v>
      </c>
      <c r="CF429" s="14">
        <f>Szilv($BU$2,Eredmény!$H$3,BV429)</f>
        <v>0</v>
      </c>
      <c r="CG429" s="14">
        <f t="shared" si="538"/>
        <v>0</v>
      </c>
      <c r="CH429" s="14">
        <f t="shared" si="539"/>
        <v>0</v>
      </c>
      <c r="CK429" s="14">
        <f>IF($CJ$2=Alapadat!$P429,Alapadat!$Q429,0)</f>
        <v>0</v>
      </c>
      <c r="CL429" s="14">
        <f>IF($CJ$2=Alapadat!$P429,Alapadat!$R429,0)</f>
        <v>0</v>
      </c>
      <c r="CM429" s="14">
        <f t="shared" si="540"/>
        <v>0</v>
      </c>
      <c r="CN429" s="14">
        <f t="shared" si="541"/>
        <v>0</v>
      </c>
      <c r="CO429" s="14">
        <f t="shared" si="542"/>
        <v>0</v>
      </c>
      <c r="CP429" s="14">
        <f t="shared" si="543"/>
        <v>0</v>
      </c>
      <c r="CQ429" s="14">
        <f t="shared" si="544"/>
        <v>0</v>
      </c>
      <c r="CR429" s="14">
        <f t="shared" si="545"/>
        <v>0</v>
      </c>
      <c r="CT429" s="56">
        <f t="shared" si="546"/>
        <v>0</v>
      </c>
      <c r="CU429" s="14">
        <f>Szilv($CJ$2,Eredmény!$H$3,CK429)</f>
        <v>0</v>
      </c>
      <c r="CV429" s="14">
        <f t="shared" si="547"/>
        <v>0</v>
      </c>
      <c r="CW429" s="14">
        <f t="shared" si="548"/>
        <v>0</v>
      </c>
      <c r="CZ429" s="14">
        <f>IF($CY$2=Alapadat!$P429,Alapadat!$Q429,0)</f>
        <v>0</v>
      </c>
      <c r="DA429" s="14">
        <f>IF($CY$2=Alapadat!$P429,Alapadat!$R429,0)</f>
        <v>0</v>
      </c>
      <c r="DB429" s="14">
        <f t="shared" si="549"/>
        <v>0</v>
      </c>
      <c r="DC429" s="14">
        <f t="shared" si="550"/>
        <v>0</v>
      </c>
      <c r="DD429" s="14">
        <f t="shared" si="551"/>
        <v>0</v>
      </c>
      <c r="DE429" s="14">
        <f t="shared" si="552"/>
        <v>0</v>
      </c>
      <c r="DF429" s="14">
        <f t="shared" si="553"/>
        <v>0</v>
      </c>
      <c r="DG429" s="14">
        <f t="shared" si="554"/>
        <v>0</v>
      </c>
      <c r="DI429" s="56">
        <f t="shared" si="555"/>
        <v>0</v>
      </c>
      <c r="DJ429" s="14">
        <f>Szilv($CY$2,Eredmény!$H$3,CZ429)</f>
        <v>0</v>
      </c>
      <c r="DK429" s="14">
        <f t="shared" si="556"/>
        <v>0</v>
      </c>
      <c r="DL429" s="14">
        <f t="shared" si="557"/>
        <v>0</v>
      </c>
      <c r="DO429" s="14">
        <f>IF($DN$2=Alapadat!$P429,Alapadat!$Q429,0)</f>
        <v>0</v>
      </c>
      <c r="DP429" s="14">
        <f>IF($DN$2=Alapadat!$P429,Alapadat!$R429,0)</f>
        <v>0</v>
      </c>
      <c r="DQ429" s="14">
        <f t="shared" si="558"/>
        <v>0</v>
      </c>
      <c r="DR429" s="14">
        <f t="shared" si="559"/>
        <v>0</v>
      </c>
      <c r="DS429" s="14">
        <f t="shared" si="560"/>
        <v>0</v>
      </c>
      <c r="DT429" s="14">
        <f t="shared" si="561"/>
        <v>0</v>
      </c>
      <c r="DU429" s="14">
        <f t="shared" si="562"/>
        <v>0</v>
      </c>
      <c r="DV429" s="14">
        <f t="shared" si="563"/>
        <v>0</v>
      </c>
      <c r="DX429" s="56">
        <f t="shared" si="564"/>
        <v>0</v>
      </c>
      <c r="DY429" s="14">
        <f>Szilv($DN$2,Eredmény!$H$3,DO429)</f>
        <v>0</v>
      </c>
      <c r="DZ429" s="14">
        <f t="shared" si="565"/>
        <v>0</v>
      </c>
      <c r="EA429" s="14">
        <f t="shared" si="566"/>
        <v>0</v>
      </c>
    </row>
    <row r="430" spans="2:131">
      <c r="B430" s="14">
        <f>IF($A$2=Alapadat!$P430,Alapadat!$Q430,0)</f>
        <v>0</v>
      </c>
      <c r="C430" s="14">
        <f>IF($A$2=Alapadat!$P430,Alapadat!$R430,0)</f>
        <v>0</v>
      </c>
      <c r="D430" s="14">
        <f t="shared" si="487"/>
        <v>0</v>
      </c>
      <c r="E430" s="14">
        <f t="shared" si="488"/>
        <v>0</v>
      </c>
      <c r="F430" s="14">
        <f t="shared" si="489"/>
        <v>0</v>
      </c>
      <c r="G430" s="14">
        <f t="shared" si="490"/>
        <v>0</v>
      </c>
      <c r="H430" s="14">
        <f t="shared" si="491"/>
        <v>0</v>
      </c>
      <c r="I430" s="14">
        <f t="shared" si="492"/>
        <v>0</v>
      </c>
      <c r="L430" s="56">
        <f t="shared" si="493"/>
        <v>0</v>
      </c>
      <c r="M430" s="14">
        <f>Szilv($A$2,Eredmény!$H$3,B430)</f>
        <v>0</v>
      </c>
      <c r="N430" s="14">
        <f t="shared" si="494"/>
        <v>0</v>
      </c>
      <c r="O430" s="14">
        <f t="shared" si="495"/>
        <v>0</v>
      </c>
      <c r="Q430" s="14">
        <f>IF($P$2=Alapadat!$P430,Alapadat!$Q430,0)</f>
        <v>0</v>
      </c>
      <c r="R430" s="14">
        <f>IF($P$2=Alapadat!$P430,Alapadat!$R430,0)</f>
        <v>0</v>
      </c>
      <c r="S430" s="14">
        <f t="shared" si="496"/>
        <v>0</v>
      </c>
      <c r="T430" s="14">
        <f t="shared" si="497"/>
        <v>0</v>
      </c>
      <c r="U430" s="14">
        <f t="shared" si="498"/>
        <v>0</v>
      </c>
      <c r="V430" s="14">
        <f t="shared" si="499"/>
        <v>0</v>
      </c>
      <c r="W430" s="14">
        <f t="shared" si="500"/>
        <v>0</v>
      </c>
      <c r="X430" s="14">
        <f t="shared" si="501"/>
        <v>0</v>
      </c>
      <c r="Z430" s="56">
        <f t="shared" si="567"/>
        <v>0</v>
      </c>
      <c r="AA430" s="14">
        <f>Szilv($P$2,Eredmény!$H$3,Q430)</f>
        <v>0</v>
      </c>
      <c r="AB430" s="14">
        <f t="shared" si="502"/>
        <v>0</v>
      </c>
      <c r="AC430" s="14">
        <f t="shared" si="503"/>
        <v>0</v>
      </c>
      <c r="AE430" s="14">
        <f>IF($AD$2=Alapadat!$P430,Alapadat!$Q430,0)</f>
        <v>0</v>
      </c>
      <c r="AF430" s="14">
        <f>IF($AD$2=Alapadat!$P430,Alapadat!$R430,0)</f>
        <v>0</v>
      </c>
      <c r="AG430" s="14">
        <f t="shared" si="504"/>
        <v>0</v>
      </c>
      <c r="AH430" s="14">
        <f t="shared" si="505"/>
        <v>0</v>
      </c>
      <c r="AI430" s="14">
        <f t="shared" si="506"/>
        <v>0</v>
      </c>
      <c r="AJ430" s="14">
        <f t="shared" si="507"/>
        <v>0</v>
      </c>
      <c r="AK430" s="14">
        <f t="shared" si="508"/>
        <v>0</v>
      </c>
      <c r="AL430" s="14">
        <f t="shared" si="509"/>
        <v>0</v>
      </c>
      <c r="AN430" s="56">
        <f t="shared" si="510"/>
        <v>0</v>
      </c>
      <c r="AO430" s="14">
        <f>Szilv($AD$2,Eredmény!$H$3,AE430)</f>
        <v>0</v>
      </c>
      <c r="AP430" s="14">
        <f t="shared" si="511"/>
        <v>0</v>
      </c>
      <c r="AQ430" s="14">
        <f t="shared" si="512"/>
        <v>0</v>
      </c>
      <c r="AS430" s="14">
        <f>IF($AR$2=Alapadat!$P430,Alapadat!$Q430,0)</f>
        <v>0</v>
      </c>
      <c r="AT430" s="14">
        <f>IF($AR$2=Alapadat!$P430,Alapadat!$R430,0)</f>
        <v>0</v>
      </c>
      <c r="AU430" s="14">
        <f t="shared" si="513"/>
        <v>0</v>
      </c>
      <c r="AV430" s="14">
        <f t="shared" si="514"/>
        <v>0</v>
      </c>
      <c r="AW430" s="14">
        <f t="shared" si="515"/>
        <v>0</v>
      </c>
      <c r="AX430" s="14">
        <f t="shared" si="516"/>
        <v>0</v>
      </c>
      <c r="AY430" s="14">
        <f t="shared" si="517"/>
        <v>0</v>
      </c>
      <c r="AZ430" s="14">
        <f t="shared" si="518"/>
        <v>0</v>
      </c>
      <c r="BB430" s="56">
        <f t="shared" si="519"/>
        <v>0</v>
      </c>
      <c r="BC430" s="14">
        <f>Szilv($AR$2,Eredmény!$H$3,AS430)</f>
        <v>0</v>
      </c>
      <c r="BD430" s="14">
        <f t="shared" si="520"/>
        <v>0</v>
      </c>
      <c r="BE430" s="14">
        <f t="shared" si="521"/>
        <v>0</v>
      </c>
      <c r="BG430" s="14">
        <f>IF($BF$2=Alapadat!$P430,Alapadat!$Q430,0)</f>
        <v>0</v>
      </c>
      <c r="BH430" s="14">
        <f>IF($BF$2=Alapadat!$P430,Alapadat!$R430,0)</f>
        <v>0</v>
      </c>
      <c r="BI430" s="14">
        <f t="shared" si="522"/>
        <v>0</v>
      </c>
      <c r="BJ430" s="14">
        <f t="shared" si="523"/>
        <v>0</v>
      </c>
      <c r="BK430" s="14">
        <f t="shared" si="524"/>
        <v>0</v>
      </c>
      <c r="BL430" s="14">
        <f t="shared" si="525"/>
        <v>0</v>
      </c>
      <c r="BM430" s="14">
        <f t="shared" si="526"/>
        <v>0</v>
      </c>
      <c r="BN430" s="14">
        <f t="shared" si="527"/>
        <v>0</v>
      </c>
      <c r="BP430" s="56">
        <f t="shared" si="528"/>
        <v>0</v>
      </c>
      <c r="BQ430" s="14">
        <f>Szilv($BF$2,Eredmény!$H$3,BG430)</f>
        <v>0</v>
      </c>
      <c r="BR430" s="14">
        <f t="shared" si="529"/>
        <v>0</v>
      </c>
      <c r="BS430" s="14">
        <f t="shared" si="530"/>
        <v>0</v>
      </c>
      <c r="BV430" s="14">
        <f>IF($BU$2=Alapadat!$P430,Alapadat!$Q430,0)</f>
        <v>0</v>
      </c>
      <c r="BW430" s="14">
        <f>IF($BU$2=Alapadat!$P430,Alapadat!$R430,0)</f>
        <v>0</v>
      </c>
      <c r="BX430" s="14">
        <f t="shared" si="531"/>
        <v>0</v>
      </c>
      <c r="BY430" s="14">
        <f t="shared" si="532"/>
        <v>0</v>
      </c>
      <c r="BZ430" s="14">
        <f t="shared" si="533"/>
        <v>0</v>
      </c>
      <c r="CA430" s="14">
        <f t="shared" si="534"/>
        <v>0</v>
      </c>
      <c r="CB430" s="14">
        <f t="shared" si="535"/>
        <v>0</v>
      </c>
      <c r="CC430" s="14">
        <f t="shared" si="536"/>
        <v>0</v>
      </c>
      <c r="CE430" s="56">
        <f t="shared" si="537"/>
        <v>0</v>
      </c>
      <c r="CF430" s="14">
        <f>Szilv($BU$2,Eredmény!$H$3,BV430)</f>
        <v>0</v>
      </c>
      <c r="CG430" s="14">
        <f t="shared" si="538"/>
        <v>0</v>
      </c>
      <c r="CH430" s="14">
        <f t="shared" si="539"/>
        <v>0</v>
      </c>
      <c r="CK430" s="14">
        <f>IF($CJ$2=Alapadat!$P430,Alapadat!$Q430,0)</f>
        <v>0</v>
      </c>
      <c r="CL430" s="14">
        <f>IF($CJ$2=Alapadat!$P430,Alapadat!$R430,0)</f>
        <v>0</v>
      </c>
      <c r="CM430" s="14">
        <f t="shared" si="540"/>
        <v>0</v>
      </c>
      <c r="CN430" s="14">
        <f t="shared" si="541"/>
        <v>0</v>
      </c>
      <c r="CO430" s="14">
        <f t="shared" si="542"/>
        <v>0</v>
      </c>
      <c r="CP430" s="14">
        <f t="shared" si="543"/>
        <v>0</v>
      </c>
      <c r="CQ430" s="14">
        <f t="shared" si="544"/>
        <v>0</v>
      </c>
      <c r="CR430" s="14">
        <f t="shared" si="545"/>
        <v>0</v>
      </c>
      <c r="CT430" s="56">
        <f t="shared" si="546"/>
        <v>0</v>
      </c>
      <c r="CU430" s="14">
        <f>Szilv($CJ$2,Eredmény!$H$3,CK430)</f>
        <v>0</v>
      </c>
      <c r="CV430" s="14">
        <f t="shared" si="547"/>
        <v>0</v>
      </c>
      <c r="CW430" s="14">
        <f t="shared" si="548"/>
        <v>0</v>
      </c>
      <c r="CZ430" s="14">
        <f>IF($CY$2=Alapadat!$P430,Alapadat!$Q430,0)</f>
        <v>0</v>
      </c>
      <c r="DA430" s="14">
        <f>IF($CY$2=Alapadat!$P430,Alapadat!$R430,0)</f>
        <v>0</v>
      </c>
      <c r="DB430" s="14">
        <f t="shared" si="549"/>
        <v>0</v>
      </c>
      <c r="DC430" s="14">
        <f t="shared" si="550"/>
        <v>0</v>
      </c>
      <c r="DD430" s="14">
        <f t="shared" si="551"/>
        <v>0</v>
      </c>
      <c r="DE430" s="14">
        <f t="shared" si="552"/>
        <v>0</v>
      </c>
      <c r="DF430" s="14">
        <f t="shared" si="553"/>
        <v>0</v>
      </c>
      <c r="DG430" s="14">
        <f t="shared" si="554"/>
        <v>0</v>
      </c>
      <c r="DI430" s="56">
        <f t="shared" si="555"/>
        <v>0</v>
      </c>
      <c r="DJ430" s="14">
        <f>Szilv($CY$2,Eredmény!$H$3,CZ430)</f>
        <v>0</v>
      </c>
      <c r="DK430" s="14">
        <f t="shared" si="556"/>
        <v>0</v>
      </c>
      <c r="DL430" s="14">
        <f t="shared" si="557"/>
        <v>0</v>
      </c>
      <c r="DO430" s="14">
        <f>IF($DN$2=Alapadat!$P430,Alapadat!$Q430,0)</f>
        <v>0</v>
      </c>
      <c r="DP430" s="14">
        <f>IF($DN$2=Alapadat!$P430,Alapadat!$R430,0)</f>
        <v>0</v>
      </c>
      <c r="DQ430" s="14">
        <f t="shared" si="558"/>
        <v>0</v>
      </c>
      <c r="DR430" s="14">
        <f t="shared" si="559"/>
        <v>0</v>
      </c>
      <c r="DS430" s="14">
        <f t="shared" si="560"/>
        <v>0</v>
      </c>
      <c r="DT430" s="14">
        <f t="shared" si="561"/>
        <v>0</v>
      </c>
      <c r="DU430" s="14">
        <f t="shared" si="562"/>
        <v>0</v>
      </c>
      <c r="DV430" s="14">
        <f t="shared" si="563"/>
        <v>0</v>
      </c>
      <c r="DX430" s="56">
        <f t="shared" si="564"/>
        <v>0</v>
      </c>
      <c r="DY430" s="14">
        <f>Szilv($DN$2,Eredmény!$H$3,DO430)</f>
        <v>0</v>
      </c>
      <c r="DZ430" s="14">
        <f t="shared" si="565"/>
        <v>0</v>
      </c>
      <c r="EA430" s="14">
        <f t="shared" si="566"/>
        <v>0</v>
      </c>
    </row>
    <row r="431" spans="2:131">
      <c r="B431" s="14">
        <f>IF($A$2=Alapadat!$P431,Alapadat!$Q431,0)</f>
        <v>0</v>
      </c>
      <c r="C431" s="14">
        <f>IF($A$2=Alapadat!$P431,Alapadat!$R431,0)</f>
        <v>0</v>
      </c>
      <c r="D431" s="14">
        <f t="shared" si="487"/>
        <v>0</v>
      </c>
      <c r="E431" s="14">
        <f t="shared" si="488"/>
        <v>0</v>
      </c>
      <c r="F431" s="14">
        <f t="shared" si="489"/>
        <v>0</v>
      </c>
      <c r="G431" s="14">
        <f t="shared" si="490"/>
        <v>0</v>
      </c>
      <c r="H431" s="14">
        <f t="shared" si="491"/>
        <v>0</v>
      </c>
      <c r="I431" s="14">
        <f t="shared" si="492"/>
        <v>0</v>
      </c>
      <c r="L431" s="56">
        <f t="shared" si="493"/>
        <v>0</v>
      </c>
      <c r="M431" s="14">
        <f>Szilv($A$2,Eredmény!$H$3,B431)</f>
        <v>0</v>
      </c>
      <c r="N431" s="14">
        <f t="shared" si="494"/>
        <v>0</v>
      </c>
      <c r="O431" s="14">
        <f t="shared" si="495"/>
        <v>0</v>
      </c>
      <c r="Q431" s="14">
        <f>IF($P$2=Alapadat!$P431,Alapadat!$Q431,0)</f>
        <v>0</v>
      </c>
      <c r="R431" s="14">
        <f>IF($P$2=Alapadat!$P431,Alapadat!$R431,0)</f>
        <v>0</v>
      </c>
      <c r="S431" s="14">
        <f t="shared" si="496"/>
        <v>0</v>
      </c>
      <c r="T431" s="14">
        <f t="shared" si="497"/>
        <v>0</v>
      </c>
      <c r="U431" s="14">
        <f t="shared" si="498"/>
        <v>0</v>
      </c>
      <c r="V431" s="14">
        <f t="shared" si="499"/>
        <v>0</v>
      </c>
      <c r="W431" s="14">
        <f t="shared" si="500"/>
        <v>0</v>
      </c>
      <c r="X431" s="14">
        <f t="shared" si="501"/>
        <v>0</v>
      </c>
      <c r="Z431" s="56">
        <f t="shared" si="567"/>
        <v>0</v>
      </c>
      <c r="AA431" s="14">
        <f>Szilv($P$2,Eredmény!$H$3,Q431)</f>
        <v>0</v>
      </c>
      <c r="AB431" s="14">
        <f t="shared" si="502"/>
        <v>0</v>
      </c>
      <c r="AC431" s="14">
        <f t="shared" si="503"/>
        <v>0</v>
      </c>
      <c r="AE431" s="14">
        <f>IF($AD$2=Alapadat!$P431,Alapadat!$Q431,0)</f>
        <v>0</v>
      </c>
      <c r="AF431" s="14">
        <f>IF($AD$2=Alapadat!$P431,Alapadat!$R431,0)</f>
        <v>0</v>
      </c>
      <c r="AG431" s="14">
        <f t="shared" si="504"/>
        <v>0</v>
      </c>
      <c r="AH431" s="14">
        <f t="shared" si="505"/>
        <v>0</v>
      </c>
      <c r="AI431" s="14">
        <f t="shared" si="506"/>
        <v>0</v>
      </c>
      <c r="AJ431" s="14">
        <f t="shared" si="507"/>
        <v>0</v>
      </c>
      <c r="AK431" s="14">
        <f t="shared" si="508"/>
        <v>0</v>
      </c>
      <c r="AL431" s="14">
        <f t="shared" si="509"/>
        <v>0</v>
      </c>
      <c r="AN431" s="56">
        <f t="shared" si="510"/>
        <v>0</v>
      </c>
      <c r="AO431" s="14">
        <f>Szilv($AD$2,Eredmény!$H$3,AE431)</f>
        <v>0</v>
      </c>
      <c r="AP431" s="14">
        <f t="shared" si="511"/>
        <v>0</v>
      </c>
      <c r="AQ431" s="14">
        <f t="shared" si="512"/>
        <v>0</v>
      </c>
      <c r="AS431" s="14">
        <f>IF($AR$2=Alapadat!$P431,Alapadat!$Q431,0)</f>
        <v>0</v>
      </c>
      <c r="AT431" s="14">
        <f>IF($AR$2=Alapadat!$P431,Alapadat!$R431,0)</f>
        <v>0</v>
      </c>
      <c r="AU431" s="14">
        <f t="shared" si="513"/>
        <v>0</v>
      </c>
      <c r="AV431" s="14">
        <f t="shared" si="514"/>
        <v>0</v>
      </c>
      <c r="AW431" s="14">
        <f t="shared" si="515"/>
        <v>0</v>
      </c>
      <c r="AX431" s="14">
        <f t="shared" si="516"/>
        <v>0</v>
      </c>
      <c r="AY431" s="14">
        <f t="shared" si="517"/>
        <v>0</v>
      </c>
      <c r="AZ431" s="14">
        <f t="shared" si="518"/>
        <v>0</v>
      </c>
      <c r="BB431" s="56">
        <f t="shared" si="519"/>
        <v>0</v>
      </c>
      <c r="BC431" s="14">
        <f>Szilv($AR$2,Eredmény!$H$3,AS431)</f>
        <v>0</v>
      </c>
      <c r="BD431" s="14">
        <f t="shared" si="520"/>
        <v>0</v>
      </c>
      <c r="BE431" s="14">
        <f t="shared" si="521"/>
        <v>0</v>
      </c>
      <c r="BG431" s="14">
        <f>IF($BF$2=Alapadat!$P431,Alapadat!$Q431,0)</f>
        <v>0</v>
      </c>
      <c r="BH431" s="14">
        <f>IF($BF$2=Alapadat!$P431,Alapadat!$R431,0)</f>
        <v>0</v>
      </c>
      <c r="BI431" s="14">
        <f t="shared" si="522"/>
        <v>0</v>
      </c>
      <c r="BJ431" s="14">
        <f t="shared" si="523"/>
        <v>0</v>
      </c>
      <c r="BK431" s="14">
        <f t="shared" si="524"/>
        <v>0</v>
      </c>
      <c r="BL431" s="14">
        <f t="shared" si="525"/>
        <v>0</v>
      </c>
      <c r="BM431" s="14">
        <f t="shared" si="526"/>
        <v>0</v>
      </c>
      <c r="BN431" s="14">
        <f t="shared" si="527"/>
        <v>0</v>
      </c>
      <c r="BP431" s="56">
        <f t="shared" si="528"/>
        <v>0</v>
      </c>
      <c r="BQ431" s="14">
        <f>Szilv($BF$2,Eredmény!$H$3,BG431)</f>
        <v>0</v>
      </c>
      <c r="BR431" s="14">
        <f t="shared" si="529"/>
        <v>0</v>
      </c>
      <c r="BS431" s="14">
        <f t="shared" si="530"/>
        <v>0</v>
      </c>
      <c r="BV431" s="14">
        <f>IF($BU$2=Alapadat!$P431,Alapadat!$Q431,0)</f>
        <v>0</v>
      </c>
      <c r="BW431" s="14">
        <f>IF($BU$2=Alapadat!$P431,Alapadat!$R431,0)</f>
        <v>0</v>
      </c>
      <c r="BX431" s="14">
        <f t="shared" si="531"/>
        <v>0</v>
      </c>
      <c r="BY431" s="14">
        <f t="shared" si="532"/>
        <v>0</v>
      </c>
      <c r="BZ431" s="14">
        <f t="shared" si="533"/>
        <v>0</v>
      </c>
      <c r="CA431" s="14">
        <f t="shared" si="534"/>
        <v>0</v>
      </c>
      <c r="CB431" s="14">
        <f t="shared" si="535"/>
        <v>0</v>
      </c>
      <c r="CC431" s="14">
        <f t="shared" si="536"/>
        <v>0</v>
      </c>
      <c r="CE431" s="56">
        <f t="shared" si="537"/>
        <v>0</v>
      </c>
      <c r="CF431" s="14">
        <f>Szilv($BU$2,Eredmény!$H$3,BV431)</f>
        <v>0</v>
      </c>
      <c r="CG431" s="14">
        <f t="shared" si="538"/>
        <v>0</v>
      </c>
      <c r="CH431" s="14">
        <f t="shared" si="539"/>
        <v>0</v>
      </c>
      <c r="CK431" s="14">
        <f>IF($CJ$2=Alapadat!$P431,Alapadat!$Q431,0)</f>
        <v>0</v>
      </c>
      <c r="CL431" s="14">
        <f>IF($CJ$2=Alapadat!$P431,Alapadat!$R431,0)</f>
        <v>0</v>
      </c>
      <c r="CM431" s="14">
        <f t="shared" si="540"/>
        <v>0</v>
      </c>
      <c r="CN431" s="14">
        <f t="shared" si="541"/>
        <v>0</v>
      </c>
      <c r="CO431" s="14">
        <f t="shared" si="542"/>
        <v>0</v>
      </c>
      <c r="CP431" s="14">
        <f t="shared" si="543"/>
        <v>0</v>
      </c>
      <c r="CQ431" s="14">
        <f t="shared" si="544"/>
        <v>0</v>
      </c>
      <c r="CR431" s="14">
        <f t="shared" si="545"/>
        <v>0</v>
      </c>
      <c r="CT431" s="56">
        <f t="shared" si="546"/>
        <v>0</v>
      </c>
      <c r="CU431" s="14">
        <f>Szilv($CJ$2,Eredmény!$H$3,CK431)</f>
        <v>0</v>
      </c>
      <c r="CV431" s="14">
        <f t="shared" si="547"/>
        <v>0</v>
      </c>
      <c r="CW431" s="14">
        <f t="shared" si="548"/>
        <v>0</v>
      </c>
      <c r="CZ431" s="14">
        <f>IF($CY$2=Alapadat!$P431,Alapadat!$Q431,0)</f>
        <v>0</v>
      </c>
      <c r="DA431" s="14">
        <f>IF($CY$2=Alapadat!$P431,Alapadat!$R431,0)</f>
        <v>0</v>
      </c>
      <c r="DB431" s="14">
        <f t="shared" si="549"/>
        <v>0</v>
      </c>
      <c r="DC431" s="14">
        <f t="shared" si="550"/>
        <v>0</v>
      </c>
      <c r="DD431" s="14">
        <f t="shared" si="551"/>
        <v>0</v>
      </c>
      <c r="DE431" s="14">
        <f t="shared" si="552"/>
        <v>0</v>
      </c>
      <c r="DF431" s="14">
        <f t="shared" si="553"/>
        <v>0</v>
      </c>
      <c r="DG431" s="14">
        <f t="shared" si="554"/>
        <v>0</v>
      </c>
      <c r="DI431" s="56">
        <f t="shared" si="555"/>
        <v>0</v>
      </c>
      <c r="DJ431" s="14">
        <f>Szilv($CY$2,Eredmény!$H$3,CZ431)</f>
        <v>0</v>
      </c>
      <c r="DK431" s="14">
        <f t="shared" si="556"/>
        <v>0</v>
      </c>
      <c r="DL431" s="14">
        <f t="shared" si="557"/>
        <v>0</v>
      </c>
      <c r="DO431" s="14">
        <f>IF($DN$2=Alapadat!$P431,Alapadat!$Q431,0)</f>
        <v>0</v>
      </c>
      <c r="DP431" s="14">
        <f>IF($DN$2=Alapadat!$P431,Alapadat!$R431,0)</f>
        <v>0</v>
      </c>
      <c r="DQ431" s="14">
        <f t="shared" si="558"/>
        <v>0</v>
      </c>
      <c r="DR431" s="14">
        <f t="shared" si="559"/>
        <v>0</v>
      </c>
      <c r="DS431" s="14">
        <f t="shared" si="560"/>
        <v>0</v>
      </c>
      <c r="DT431" s="14">
        <f t="shared" si="561"/>
        <v>0</v>
      </c>
      <c r="DU431" s="14">
        <f t="shared" si="562"/>
        <v>0</v>
      </c>
      <c r="DV431" s="14">
        <f t="shared" si="563"/>
        <v>0</v>
      </c>
      <c r="DX431" s="56">
        <f t="shared" si="564"/>
        <v>0</v>
      </c>
      <c r="DY431" s="14">
        <f>Szilv($DN$2,Eredmény!$H$3,DO431)</f>
        <v>0</v>
      </c>
      <c r="DZ431" s="14">
        <f t="shared" si="565"/>
        <v>0</v>
      </c>
      <c r="EA431" s="14">
        <f t="shared" si="566"/>
        <v>0</v>
      </c>
    </row>
    <row r="432" spans="2:131">
      <c r="B432" s="14">
        <f>IF($A$2=Alapadat!$P432,Alapadat!$Q432,0)</f>
        <v>0</v>
      </c>
      <c r="C432" s="14">
        <f>IF($A$2=Alapadat!$P432,Alapadat!$R432,0)</f>
        <v>0</v>
      </c>
      <c r="D432" s="14">
        <f t="shared" si="487"/>
        <v>0</v>
      </c>
      <c r="E432" s="14">
        <f t="shared" si="488"/>
        <v>0</v>
      </c>
      <c r="F432" s="14">
        <f t="shared" si="489"/>
        <v>0</v>
      </c>
      <c r="G432" s="14">
        <f t="shared" si="490"/>
        <v>0</v>
      </c>
      <c r="H432" s="14">
        <f t="shared" si="491"/>
        <v>0</v>
      </c>
      <c r="I432" s="14">
        <f t="shared" si="492"/>
        <v>0</v>
      </c>
      <c r="L432" s="56">
        <f t="shared" si="493"/>
        <v>0</v>
      </c>
      <c r="M432" s="14">
        <f>Szilv($A$2,Eredmény!$H$3,B432)</f>
        <v>0</v>
      </c>
      <c r="N432" s="14">
        <f t="shared" si="494"/>
        <v>0</v>
      </c>
      <c r="O432" s="14">
        <f t="shared" si="495"/>
        <v>0</v>
      </c>
      <c r="Q432" s="14">
        <f>IF($P$2=Alapadat!$P432,Alapadat!$Q432,0)</f>
        <v>0</v>
      </c>
      <c r="R432" s="14">
        <f>IF($P$2=Alapadat!$P432,Alapadat!$R432,0)</f>
        <v>0</v>
      </c>
      <c r="S432" s="14">
        <f t="shared" si="496"/>
        <v>0</v>
      </c>
      <c r="T432" s="14">
        <f t="shared" si="497"/>
        <v>0</v>
      </c>
      <c r="U432" s="14">
        <f t="shared" si="498"/>
        <v>0</v>
      </c>
      <c r="V432" s="14">
        <f t="shared" si="499"/>
        <v>0</v>
      </c>
      <c r="W432" s="14">
        <f t="shared" si="500"/>
        <v>0</v>
      </c>
      <c r="X432" s="14">
        <f t="shared" si="501"/>
        <v>0</v>
      </c>
      <c r="Z432" s="56">
        <f t="shared" si="567"/>
        <v>0</v>
      </c>
      <c r="AA432" s="14">
        <f>Szilv($P$2,Eredmény!$H$3,Q432)</f>
        <v>0</v>
      </c>
      <c r="AB432" s="14">
        <f t="shared" si="502"/>
        <v>0</v>
      </c>
      <c r="AC432" s="14">
        <f t="shared" si="503"/>
        <v>0</v>
      </c>
      <c r="AE432" s="14">
        <f>IF($AD$2=Alapadat!$P432,Alapadat!$Q432,0)</f>
        <v>0</v>
      </c>
      <c r="AF432" s="14">
        <f>IF($AD$2=Alapadat!$P432,Alapadat!$R432,0)</f>
        <v>0</v>
      </c>
      <c r="AG432" s="14">
        <f t="shared" si="504"/>
        <v>0</v>
      </c>
      <c r="AH432" s="14">
        <f t="shared" si="505"/>
        <v>0</v>
      </c>
      <c r="AI432" s="14">
        <f t="shared" si="506"/>
        <v>0</v>
      </c>
      <c r="AJ432" s="14">
        <f t="shared" si="507"/>
        <v>0</v>
      </c>
      <c r="AK432" s="14">
        <f t="shared" si="508"/>
        <v>0</v>
      </c>
      <c r="AL432" s="14">
        <f t="shared" si="509"/>
        <v>0</v>
      </c>
      <c r="AN432" s="56">
        <f t="shared" si="510"/>
        <v>0</v>
      </c>
      <c r="AO432" s="14">
        <f>Szilv($AD$2,Eredmény!$H$3,AE432)</f>
        <v>0</v>
      </c>
      <c r="AP432" s="14">
        <f t="shared" si="511"/>
        <v>0</v>
      </c>
      <c r="AQ432" s="14">
        <f t="shared" si="512"/>
        <v>0</v>
      </c>
      <c r="AS432" s="14">
        <f>IF($AR$2=Alapadat!$P432,Alapadat!$Q432,0)</f>
        <v>0</v>
      </c>
      <c r="AT432" s="14">
        <f>IF($AR$2=Alapadat!$P432,Alapadat!$R432,0)</f>
        <v>0</v>
      </c>
      <c r="AU432" s="14">
        <f t="shared" si="513"/>
        <v>0</v>
      </c>
      <c r="AV432" s="14">
        <f t="shared" si="514"/>
        <v>0</v>
      </c>
      <c r="AW432" s="14">
        <f t="shared" si="515"/>
        <v>0</v>
      </c>
      <c r="AX432" s="14">
        <f t="shared" si="516"/>
        <v>0</v>
      </c>
      <c r="AY432" s="14">
        <f t="shared" si="517"/>
        <v>0</v>
      </c>
      <c r="AZ432" s="14">
        <f t="shared" si="518"/>
        <v>0</v>
      </c>
      <c r="BB432" s="56">
        <f t="shared" si="519"/>
        <v>0</v>
      </c>
      <c r="BC432" s="14">
        <f>Szilv($AR$2,Eredmény!$H$3,AS432)</f>
        <v>0</v>
      </c>
      <c r="BD432" s="14">
        <f t="shared" si="520"/>
        <v>0</v>
      </c>
      <c r="BE432" s="14">
        <f t="shared" si="521"/>
        <v>0</v>
      </c>
      <c r="BG432" s="14">
        <f>IF($BF$2=Alapadat!$P432,Alapadat!$Q432,0)</f>
        <v>0</v>
      </c>
      <c r="BH432" s="14">
        <f>IF($BF$2=Alapadat!$P432,Alapadat!$R432,0)</f>
        <v>0</v>
      </c>
      <c r="BI432" s="14">
        <f t="shared" si="522"/>
        <v>0</v>
      </c>
      <c r="BJ432" s="14">
        <f t="shared" si="523"/>
        <v>0</v>
      </c>
      <c r="BK432" s="14">
        <f t="shared" si="524"/>
        <v>0</v>
      </c>
      <c r="BL432" s="14">
        <f t="shared" si="525"/>
        <v>0</v>
      </c>
      <c r="BM432" s="14">
        <f t="shared" si="526"/>
        <v>0</v>
      </c>
      <c r="BN432" s="14">
        <f t="shared" si="527"/>
        <v>0</v>
      </c>
      <c r="BP432" s="56">
        <f t="shared" si="528"/>
        <v>0</v>
      </c>
      <c r="BQ432" s="14">
        <f>Szilv($BF$2,Eredmény!$H$3,BG432)</f>
        <v>0</v>
      </c>
      <c r="BR432" s="14">
        <f t="shared" si="529"/>
        <v>0</v>
      </c>
      <c r="BS432" s="14">
        <f t="shared" si="530"/>
        <v>0</v>
      </c>
      <c r="BV432" s="14">
        <f>IF($BU$2=Alapadat!$P432,Alapadat!$Q432,0)</f>
        <v>0</v>
      </c>
      <c r="BW432" s="14">
        <f>IF($BU$2=Alapadat!$P432,Alapadat!$R432,0)</f>
        <v>0</v>
      </c>
      <c r="BX432" s="14">
        <f t="shared" si="531"/>
        <v>0</v>
      </c>
      <c r="BY432" s="14">
        <f t="shared" si="532"/>
        <v>0</v>
      </c>
      <c r="BZ432" s="14">
        <f t="shared" si="533"/>
        <v>0</v>
      </c>
      <c r="CA432" s="14">
        <f t="shared" si="534"/>
        <v>0</v>
      </c>
      <c r="CB432" s="14">
        <f t="shared" si="535"/>
        <v>0</v>
      </c>
      <c r="CC432" s="14">
        <f t="shared" si="536"/>
        <v>0</v>
      </c>
      <c r="CE432" s="56">
        <f t="shared" si="537"/>
        <v>0</v>
      </c>
      <c r="CF432" s="14">
        <f>Szilv($BU$2,Eredmény!$H$3,BV432)</f>
        <v>0</v>
      </c>
      <c r="CG432" s="14">
        <f t="shared" si="538"/>
        <v>0</v>
      </c>
      <c r="CH432" s="14">
        <f t="shared" si="539"/>
        <v>0</v>
      </c>
      <c r="CK432" s="14">
        <f>IF($CJ$2=Alapadat!$P432,Alapadat!$Q432,0)</f>
        <v>0</v>
      </c>
      <c r="CL432" s="14">
        <f>IF($CJ$2=Alapadat!$P432,Alapadat!$R432,0)</f>
        <v>0</v>
      </c>
      <c r="CM432" s="14">
        <f t="shared" si="540"/>
        <v>0</v>
      </c>
      <c r="CN432" s="14">
        <f t="shared" si="541"/>
        <v>0</v>
      </c>
      <c r="CO432" s="14">
        <f t="shared" si="542"/>
        <v>0</v>
      </c>
      <c r="CP432" s="14">
        <f t="shared" si="543"/>
        <v>0</v>
      </c>
      <c r="CQ432" s="14">
        <f t="shared" si="544"/>
        <v>0</v>
      </c>
      <c r="CR432" s="14">
        <f t="shared" si="545"/>
        <v>0</v>
      </c>
      <c r="CT432" s="56">
        <f t="shared" si="546"/>
        <v>0</v>
      </c>
      <c r="CU432" s="14">
        <f>Szilv($CJ$2,Eredmény!$H$3,CK432)</f>
        <v>0</v>
      </c>
      <c r="CV432" s="14">
        <f t="shared" si="547"/>
        <v>0</v>
      </c>
      <c r="CW432" s="14">
        <f t="shared" si="548"/>
        <v>0</v>
      </c>
      <c r="CZ432" s="14">
        <f>IF($CY$2=Alapadat!$P432,Alapadat!$Q432,0)</f>
        <v>0</v>
      </c>
      <c r="DA432" s="14">
        <f>IF($CY$2=Alapadat!$P432,Alapadat!$R432,0)</f>
        <v>0</v>
      </c>
      <c r="DB432" s="14">
        <f t="shared" si="549"/>
        <v>0</v>
      </c>
      <c r="DC432" s="14">
        <f t="shared" si="550"/>
        <v>0</v>
      </c>
      <c r="DD432" s="14">
        <f t="shared" si="551"/>
        <v>0</v>
      </c>
      <c r="DE432" s="14">
        <f t="shared" si="552"/>
        <v>0</v>
      </c>
      <c r="DF432" s="14">
        <f t="shared" si="553"/>
        <v>0</v>
      </c>
      <c r="DG432" s="14">
        <f t="shared" si="554"/>
        <v>0</v>
      </c>
      <c r="DI432" s="56">
        <f t="shared" si="555"/>
        <v>0</v>
      </c>
      <c r="DJ432" s="14">
        <f>Szilv($CY$2,Eredmény!$H$3,CZ432)</f>
        <v>0</v>
      </c>
      <c r="DK432" s="14">
        <f t="shared" si="556"/>
        <v>0</v>
      </c>
      <c r="DL432" s="14">
        <f t="shared" si="557"/>
        <v>0</v>
      </c>
      <c r="DO432" s="14">
        <f>IF($DN$2=Alapadat!$P432,Alapadat!$Q432,0)</f>
        <v>0</v>
      </c>
      <c r="DP432" s="14">
        <f>IF($DN$2=Alapadat!$P432,Alapadat!$R432,0)</f>
        <v>0</v>
      </c>
      <c r="DQ432" s="14">
        <f t="shared" si="558"/>
        <v>0</v>
      </c>
      <c r="DR432" s="14">
        <f t="shared" si="559"/>
        <v>0</v>
      </c>
      <c r="DS432" s="14">
        <f t="shared" si="560"/>
        <v>0</v>
      </c>
      <c r="DT432" s="14">
        <f t="shared" si="561"/>
        <v>0</v>
      </c>
      <c r="DU432" s="14">
        <f t="shared" si="562"/>
        <v>0</v>
      </c>
      <c r="DV432" s="14">
        <f t="shared" si="563"/>
        <v>0</v>
      </c>
      <c r="DX432" s="56">
        <f t="shared" si="564"/>
        <v>0</v>
      </c>
      <c r="DY432" s="14">
        <f>Szilv($DN$2,Eredmény!$H$3,DO432)</f>
        <v>0</v>
      </c>
      <c r="DZ432" s="14">
        <f t="shared" si="565"/>
        <v>0</v>
      </c>
      <c r="EA432" s="14">
        <f t="shared" si="566"/>
        <v>0</v>
      </c>
    </row>
    <row r="433" spans="2:131">
      <c r="B433" s="14">
        <f>IF($A$2=Alapadat!$P433,Alapadat!$Q433,0)</f>
        <v>0</v>
      </c>
      <c r="C433" s="14">
        <f>IF($A$2=Alapadat!$P433,Alapadat!$R433,0)</f>
        <v>0</v>
      </c>
      <c r="D433" s="14">
        <f t="shared" si="487"/>
        <v>0</v>
      </c>
      <c r="E433" s="14">
        <f t="shared" si="488"/>
        <v>0</v>
      </c>
      <c r="F433" s="14">
        <f t="shared" si="489"/>
        <v>0</v>
      </c>
      <c r="G433" s="14">
        <f t="shared" si="490"/>
        <v>0</v>
      </c>
      <c r="H433" s="14">
        <f t="shared" si="491"/>
        <v>0</v>
      </c>
      <c r="I433" s="14">
        <f t="shared" si="492"/>
        <v>0</v>
      </c>
      <c r="L433" s="56">
        <f t="shared" si="493"/>
        <v>0</v>
      </c>
      <c r="M433" s="14">
        <f>Szilv($A$2,Eredmény!$H$3,B433)</f>
        <v>0</v>
      </c>
      <c r="N433" s="14">
        <f t="shared" si="494"/>
        <v>0</v>
      </c>
      <c r="O433" s="14">
        <f t="shared" si="495"/>
        <v>0</v>
      </c>
      <c r="Q433" s="14">
        <f>IF($P$2=Alapadat!$P433,Alapadat!$Q433,0)</f>
        <v>0</v>
      </c>
      <c r="R433" s="14">
        <f>IF($P$2=Alapadat!$P433,Alapadat!$R433,0)</f>
        <v>0</v>
      </c>
      <c r="S433" s="14">
        <f t="shared" si="496"/>
        <v>0</v>
      </c>
      <c r="T433" s="14">
        <f t="shared" si="497"/>
        <v>0</v>
      </c>
      <c r="U433" s="14">
        <f t="shared" si="498"/>
        <v>0</v>
      </c>
      <c r="V433" s="14">
        <f t="shared" si="499"/>
        <v>0</v>
      </c>
      <c r="W433" s="14">
        <f t="shared" si="500"/>
        <v>0</v>
      </c>
      <c r="X433" s="14">
        <f t="shared" si="501"/>
        <v>0</v>
      </c>
      <c r="Z433" s="56">
        <f t="shared" si="567"/>
        <v>0</v>
      </c>
      <c r="AA433" s="14">
        <f>Szilv($P$2,Eredmény!$H$3,Q433)</f>
        <v>0</v>
      </c>
      <c r="AB433" s="14">
        <f t="shared" si="502"/>
        <v>0</v>
      </c>
      <c r="AC433" s="14">
        <f t="shared" si="503"/>
        <v>0</v>
      </c>
      <c r="AE433" s="14">
        <f>IF($AD$2=Alapadat!$P433,Alapadat!$Q433,0)</f>
        <v>0</v>
      </c>
      <c r="AF433" s="14">
        <f>IF($AD$2=Alapadat!$P433,Alapadat!$R433,0)</f>
        <v>0</v>
      </c>
      <c r="AG433" s="14">
        <f t="shared" si="504"/>
        <v>0</v>
      </c>
      <c r="AH433" s="14">
        <f t="shared" si="505"/>
        <v>0</v>
      </c>
      <c r="AI433" s="14">
        <f t="shared" si="506"/>
        <v>0</v>
      </c>
      <c r="AJ433" s="14">
        <f t="shared" si="507"/>
        <v>0</v>
      </c>
      <c r="AK433" s="14">
        <f t="shared" si="508"/>
        <v>0</v>
      </c>
      <c r="AL433" s="14">
        <f t="shared" si="509"/>
        <v>0</v>
      </c>
      <c r="AN433" s="56">
        <f t="shared" si="510"/>
        <v>0</v>
      </c>
      <c r="AO433" s="14">
        <f>Szilv($AD$2,Eredmény!$H$3,AE433)</f>
        <v>0</v>
      </c>
      <c r="AP433" s="14">
        <f t="shared" si="511"/>
        <v>0</v>
      </c>
      <c r="AQ433" s="14">
        <f t="shared" si="512"/>
        <v>0</v>
      </c>
      <c r="AS433" s="14">
        <f>IF($AR$2=Alapadat!$P433,Alapadat!$Q433,0)</f>
        <v>0</v>
      </c>
      <c r="AT433" s="14">
        <f>IF($AR$2=Alapadat!$P433,Alapadat!$R433,0)</f>
        <v>0</v>
      </c>
      <c r="AU433" s="14">
        <f t="shared" si="513"/>
        <v>0</v>
      </c>
      <c r="AV433" s="14">
        <f t="shared" si="514"/>
        <v>0</v>
      </c>
      <c r="AW433" s="14">
        <f t="shared" si="515"/>
        <v>0</v>
      </c>
      <c r="AX433" s="14">
        <f t="shared" si="516"/>
        <v>0</v>
      </c>
      <c r="AY433" s="14">
        <f t="shared" si="517"/>
        <v>0</v>
      </c>
      <c r="AZ433" s="14">
        <f t="shared" si="518"/>
        <v>0</v>
      </c>
      <c r="BB433" s="56">
        <f t="shared" si="519"/>
        <v>0</v>
      </c>
      <c r="BC433" s="14">
        <f>Szilv($AR$2,Eredmény!$H$3,AS433)</f>
        <v>0</v>
      </c>
      <c r="BD433" s="14">
        <f t="shared" si="520"/>
        <v>0</v>
      </c>
      <c r="BE433" s="14">
        <f t="shared" si="521"/>
        <v>0</v>
      </c>
      <c r="BG433" s="14">
        <f>IF($BF$2=Alapadat!$P433,Alapadat!$Q433,0)</f>
        <v>0</v>
      </c>
      <c r="BH433" s="14">
        <f>IF($BF$2=Alapadat!$P433,Alapadat!$R433,0)</f>
        <v>0</v>
      </c>
      <c r="BI433" s="14">
        <f t="shared" si="522"/>
        <v>0</v>
      </c>
      <c r="BJ433" s="14">
        <f t="shared" si="523"/>
        <v>0</v>
      </c>
      <c r="BK433" s="14">
        <f t="shared" si="524"/>
        <v>0</v>
      </c>
      <c r="BL433" s="14">
        <f t="shared" si="525"/>
        <v>0</v>
      </c>
      <c r="BM433" s="14">
        <f t="shared" si="526"/>
        <v>0</v>
      </c>
      <c r="BN433" s="14">
        <f t="shared" si="527"/>
        <v>0</v>
      </c>
      <c r="BP433" s="56">
        <f t="shared" si="528"/>
        <v>0</v>
      </c>
      <c r="BQ433" s="14">
        <f>Szilv($BF$2,Eredmény!$H$3,BG433)</f>
        <v>0</v>
      </c>
      <c r="BR433" s="14">
        <f t="shared" si="529"/>
        <v>0</v>
      </c>
      <c r="BS433" s="14">
        <f t="shared" si="530"/>
        <v>0</v>
      </c>
      <c r="BV433" s="14">
        <f>IF($BU$2=Alapadat!$P433,Alapadat!$Q433,0)</f>
        <v>0</v>
      </c>
      <c r="BW433" s="14">
        <f>IF($BU$2=Alapadat!$P433,Alapadat!$R433,0)</f>
        <v>0</v>
      </c>
      <c r="BX433" s="14">
        <f t="shared" si="531"/>
        <v>0</v>
      </c>
      <c r="BY433" s="14">
        <f t="shared" si="532"/>
        <v>0</v>
      </c>
      <c r="BZ433" s="14">
        <f t="shared" si="533"/>
        <v>0</v>
      </c>
      <c r="CA433" s="14">
        <f t="shared" si="534"/>
        <v>0</v>
      </c>
      <c r="CB433" s="14">
        <f t="shared" si="535"/>
        <v>0</v>
      </c>
      <c r="CC433" s="14">
        <f t="shared" si="536"/>
        <v>0</v>
      </c>
      <c r="CE433" s="56">
        <f t="shared" si="537"/>
        <v>0</v>
      </c>
      <c r="CF433" s="14">
        <f>Szilv($BU$2,Eredmény!$H$3,BV433)</f>
        <v>0</v>
      </c>
      <c r="CG433" s="14">
        <f t="shared" si="538"/>
        <v>0</v>
      </c>
      <c r="CH433" s="14">
        <f t="shared" si="539"/>
        <v>0</v>
      </c>
      <c r="CK433" s="14">
        <f>IF($CJ$2=Alapadat!$P433,Alapadat!$Q433,0)</f>
        <v>0</v>
      </c>
      <c r="CL433" s="14">
        <f>IF($CJ$2=Alapadat!$P433,Alapadat!$R433,0)</f>
        <v>0</v>
      </c>
      <c r="CM433" s="14">
        <f t="shared" si="540"/>
        <v>0</v>
      </c>
      <c r="CN433" s="14">
        <f t="shared" si="541"/>
        <v>0</v>
      </c>
      <c r="CO433" s="14">
        <f t="shared" si="542"/>
        <v>0</v>
      </c>
      <c r="CP433" s="14">
        <f t="shared" si="543"/>
        <v>0</v>
      </c>
      <c r="CQ433" s="14">
        <f t="shared" si="544"/>
        <v>0</v>
      </c>
      <c r="CR433" s="14">
        <f t="shared" si="545"/>
        <v>0</v>
      </c>
      <c r="CT433" s="56">
        <f t="shared" si="546"/>
        <v>0</v>
      </c>
      <c r="CU433" s="14">
        <f>Szilv($CJ$2,Eredmény!$H$3,CK433)</f>
        <v>0</v>
      </c>
      <c r="CV433" s="14">
        <f t="shared" si="547"/>
        <v>0</v>
      </c>
      <c r="CW433" s="14">
        <f t="shared" si="548"/>
        <v>0</v>
      </c>
      <c r="CZ433" s="14">
        <f>IF($CY$2=Alapadat!$P433,Alapadat!$Q433,0)</f>
        <v>0</v>
      </c>
      <c r="DA433" s="14">
        <f>IF($CY$2=Alapadat!$P433,Alapadat!$R433,0)</f>
        <v>0</v>
      </c>
      <c r="DB433" s="14">
        <f t="shared" si="549"/>
        <v>0</v>
      </c>
      <c r="DC433" s="14">
        <f t="shared" si="550"/>
        <v>0</v>
      </c>
      <c r="DD433" s="14">
        <f t="shared" si="551"/>
        <v>0</v>
      </c>
      <c r="DE433" s="14">
        <f t="shared" si="552"/>
        <v>0</v>
      </c>
      <c r="DF433" s="14">
        <f t="shared" si="553"/>
        <v>0</v>
      </c>
      <c r="DG433" s="14">
        <f t="shared" si="554"/>
        <v>0</v>
      </c>
      <c r="DI433" s="56">
        <f t="shared" si="555"/>
        <v>0</v>
      </c>
      <c r="DJ433" s="14">
        <f>Szilv($CY$2,Eredmény!$H$3,CZ433)</f>
        <v>0</v>
      </c>
      <c r="DK433" s="14">
        <f t="shared" si="556"/>
        <v>0</v>
      </c>
      <c r="DL433" s="14">
        <f t="shared" si="557"/>
        <v>0</v>
      </c>
      <c r="DO433" s="14">
        <f>IF($DN$2=Alapadat!$P433,Alapadat!$Q433,0)</f>
        <v>0</v>
      </c>
      <c r="DP433" s="14">
        <f>IF($DN$2=Alapadat!$P433,Alapadat!$R433,0)</f>
        <v>0</v>
      </c>
      <c r="DQ433" s="14">
        <f t="shared" si="558"/>
        <v>0</v>
      </c>
      <c r="DR433" s="14">
        <f t="shared" si="559"/>
        <v>0</v>
      </c>
      <c r="DS433" s="14">
        <f t="shared" si="560"/>
        <v>0</v>
      </c>
      <c r="DT433" s="14">
        <f t="shared" si="561"/>
        <v>0</v>
      </c>
      <c r="DU433" s="14">
        <f t="shared" si="562"/>
        <v>0</v>
      </c>
      <c r="DV433" s="14">
        <f t="shared" si="563"/>
        <v>0</v>
      </c>
      <c r="DX433" s="56">
        <f t="shared" si="564"/>
        <v>0</v>
      </c>
      <c r="DY433" s="14">
        <f>Szilv($DN$2,Eredmény!$H$3,DO433)</f>
        <v>0</v>
      </c>
      <c r="DZ433" s="14">
        <f t="shared" si="565"/>
        <v>0</v>
      </c>
      <c r="EA433" s="14">
        <f t="shared" si="566"/>
        <v>0</v>
      </c>
    </row>
    <row r="434" spans="2:131">
      <c r="B434" s="14">
        <f>IF($A$2=Alapadat!$P434,Alapadat!$Q434,0)</f>
        <v>0</v>
      </c>
      <c r="C434" s="14">
        <f>IF($A$2=Alapadat!$P434,Alapadat!$R434,0)</f>
        <v>0</v>
      </c>
      <c r="D434" s="14">
        <f t="shared" si="487"/>
        <v>0</v>
      </c>
      <c r="E434" s="14">
        <f t="shared" si="488"/>
        <v>0</v>
      </c>
      <c r="F434" s="14">
        <f t="shared" si="489"/>
        <v>0</v>
      </c>
      <c r="G434" s="14">
        <f t="shared" si="490"/>
        <v>0</v>
      </c>
      <c r="H434" s="14">
        <f t="shared" si="491"/>
        <v>0</v>
      </c>
      <c r="I434" s="14">
        <f t="shared" si="492"/>
        <v>0</v>
      </c>
      <c r="L434" s="56">
        <f t="shared" si="493"/>
        <v>0</v>
      </c>
      <c r="M434" s="14">
        <f>Szilv($A$2,Eredmény!$H$3,B434)</f>
        <v>0</v>
      </c>
      <c r="N434" s="14">
        <f t="shared" si="494"/>
        <v>0</v>
      </c>
      <c r="O434" s="14">
        <f t="shared" si="495"/>
        <v>0</v>
      </c>
      <c r="Q434" s="14">
        <f>IF($P$2=Alapadat!$P434,Alapadat!$Q434,0)</f>
        <v>0</v>
      </c>
      <c r="R434" s="14">
        <f>IF($P$2=Alapadat!$P434,Alapadat!$R434,0)</f>
        <v>0</v>
      </c>
      <c r="S434" s="14">
        <f t="shared" si="496"/>
        <v>0</v>
      </c>
      <c r="T434" s="14">
        <f t="shared" si="497"/>
        <v>0</v>
      </c>
      <c r="U434" s="14">
        <f t="shared" si="498"/>
        <v>0</v>
      </c>
      <c r="V434" s="14">
        <f t="shared" si="499"/>
        <v>0</v>
      </c>
      <c r="W434" s="14">
        <f t="shared" si="500"/>
        <v>0</v>
      </c>
      <c r="X434" s="14">
        <f t="shared" si="501"/>
        <v>0</v>
      </c>
      <c r="Z434" s="56">
        <f t="shared" si="567"/>
        <v>0</v>
      </c>
      <c r="AA434" s="14">
        <f>Szilv($P$2,Eredmény!$H$3,Q434)</f>
        <v>0</v>
      </c>
      <c r="AB434" s="14">
        <f t="shared" si="502"/>
        <v>0</v>
      </c>
      <c r="AC434" s="14">
        <f t="shared" si="503"/>
        <v>0</v>
      </c>
      <c r="AE434" s="14">
        <f>IF($AD$2=Alapadat!$P434,Alapadat!$Q434,0)</f>
        <v>0</v>
      </c>
      <c r="AF434" s="14">
        <f>IF($AD$2=Alapadat!$P434,Alapadat!$R434,0)</f>
        <v>0</v>
      </c>
      <c r="AG434" s="14">
        <f t="shared" si="504"/>
        <v>0</v>
      </c>
      <c r="AH434" s="14">
        <f t="shared" si="505"/>
        <v>0</v>
      </c>
      <c r="AI434" s="14">
        <f t="shared" si="506"/>
        <v>0</v>
      </c>
      <c r="AJ434" s="14">
        <f t="shared" si="507"/>
        <v>0</v>
      </c>
      <c r="AK434" s="14">
        <f t="shared" si="508"/>
        <v>0</v>
      </c>
      <c r="AL434" s="14">
        <f t="shared" si="509"/>
        <v>0</v>
      </c>
      <c r="AN434" s="56">
        <f t="shared" si="510"/>
        <v>0</v>
      </c>
      <c r="AO434" s="14">
        <f>Szilv($AD$2,Eredmény!$H$3,AE434)</f>
        <v>0</v>
      </c>
      <c r="AP434" s="14">
        <f t="shared" si="511"/>
        <v>0</v>
      </c>
      <c r="AQ434" s="14">
        <f t="shared" si="512"/>
        <v>0</v>
      </c>
      <c r="AS434" s="14">
        <f>IF($AR$2=Alapadat!$P434,Alapadat!$Q434,0)</f>
        <v>0</v>
      </c>
      <c r="AT434" s="14">
        <f>IF($AR$2=Alapadat!$P434,Alapadat!$R434,0)</f>
        <v>0</v>
      </c>
      <c r="AU434" s="14">
        <f t="shared" si="513"/>
        <v>0</v>
      </c>
      <c r="AV434" s="14">
        <f t="shared" si="514"/>
        <v>0</v>
      </c>
      <c r="AW434" s="14">
        <f t="shared" si="515"/>
        <v>0</v>
      </c>
      <c r="AX434" s="14">
        <f t="shared" si="516"/>
        <v>0</v>
      </c>
      <c r="AY434" s="14">
        <f t="shared" si="517"/>
        <v>0</v>
      </c>
      <c r="AZ434" s="14">
        <f t="shared" si="518"/>
        <v>0</v>
      </c>
      <c r="BB434" s="56">
        <f t="shared" si="519"/>
        <v>0</v>
      </c>
      <c r="BC434" s="14">
        <f>Szilv($AR$2,Eredmény!$H$3,AS434)</f>
        <v>0</v>
      </c>
      <c r="BD434" s="14">
        <f t="shared" si="520"/>
        <v>0</v>
      </c>
      <c r="BE434" s="14">
        <f t="shared" si="521"/>
        <v>0</v>
      </c>
      <c r="BG434" s="14">
        <f>IF($BF$2=Alapadat!$P434,Alapadat!$Q434,0)</f>
        <v>0</v>
      </c>
      <c r="BH434" s="14">
        <f>IF($BF$2=Alapadat!$P434,Alapadat!$R434,0)</f>
        <v>0</v>
      </c>
      <c r="BI434" s="14">
        <f t="shared" si="522"/>
        <v>0</v>
      </c>
      <c r="BJ434" s="14">
        <f t="shared" si="523"/>
        <v>0</v>
      </c>
      <c r="BK434" s="14">
        <f t="shared" si="524"/>
        <v>0</v>
      </c>
      <c r="BL434" s="14">
        <f t="shared" si="525"/>
        <v>0</v>
      </c>
      <c r="BM434" s="14">
        <f t="shared" si="526"/>
        <v>0</v>
      </c>
      <c r="BN434" s="14">
        <f t="shared" si="527"/>
        <v>0</v>
      </c>
      <c r="BP434" s="56">
        <f t="shared" si="528"/>
        <v>0</v>
      </c>
      <c r="BQ434" s="14">
        <f>Szilv($BF$2,Eredmény!$H$3,BG434)</f>
        <v>0</v>
      </c>
      <c r="BR434" s="14">
        <f t="shared" si="529"/>
        <v>0</v>
      </c>
      <c r="BS434" s="14">
        <f t="shared" si="530"/>
        <v>0</v>
      </c>
      <c r="BV434" s="14">
        <f>IF($BU$2=Alapadat!$P434,Alapadat!$Q434,0)</f>
        <v>0</v>
      </c>
      <c r="BW434" s="14">
        <f>IF($BU$2=Alapadat!$P434,Alapadat!$R434,0)</f>
        <v>0</v>
      </c>
      <c r="BX434" s="14">
        <f t="shared" si="531"/>
        <v>0</v>
      </c>
      <c r="BY434" s="14">
        <f t="shared" si="532"/>
        <v>0</v>
      </c>
      <c r="BZ434" s="14">
        <f t="shared" si="533"/>
        <v>0</v>
      </c>
      <c r="CA434" s="14">
        <f t="shared" si="534"/>
        <v>0</v>
      </c>
      <c r="CB434" s="14">
        <f t="shared" si="535"/>
        <v>0</v>
      </c>
      <c r="CC434" s="14">
        <f t="shared" si="536"/>
        <v>0</v>
      </c>
      <c r="CE434" s="56">
        <f t="shared" si="537"/>
        <v>0</v>
      </c>
      <c r="CF434" s="14">
        <f>Szilv($BU$2,Eredmény!$H$3,BV434)</f>
        <v>0</v>
      </c>
      <c r="CG434" s="14">
        <f t="shared" si="538"/>
        <v>0</v>
      </c>
      <c r="CH434" s="14">
        <f t="shared" si="539"/>
        <v>0</v>
      </c>
      <c r="CK434" s="14">
        <f>IF($CJ$2=Alapadat!$P434,Alapadat!$Q434,0)</f>
        <v>0</v>
      </c>
      <c r="CL434" s="14">
        <f>IF($CJ$2=Alapadat!$P434,Alapadat!$R434,0)</f>
        <v>0</v>
      </c>
      <c r="CM434" s="14">
        <f t="shared" si="540"/>
        <v>0</v>
      </c>
      <c r="CN434" s="14">
        <f t="shared" si="541"/>
        <v>0</v>
      </c>
      <c r="CO434" s="14">
        <f t="shared" si="542"/>
        <v>0</v>
      </c>
      <c r="CP434" s="14">
        <f t="shared" si="543"/>
        <v>0</v>
      </c>
      <c r="CQ434" s="14">
        <f t="shared" si="544"/>
        <v>0</v>
      </c>
      <c r="CR434" s="14">
        <f t="shared" si="545"/>
        <v>0</v>
      </c>
      <c r="CT434" s="56">
        <f t="shared" si="546"/>
        <v>0</v>
      </c>
      <c r="CU434" s="14">
        <f>Szilv($CJ$2,Eredmény!$H$3,CK434)</f>
        <v>0</v>
      </c>
      <c r="CV434" s="14">
        <f t="shared" si="547"/>
        <v>0</v>
      </c>
      <c r="CW434" s="14">
        <f t="shared" si="548"/>
        <v>0</v>
      </c>
      <c r="CZ434" s="14">
        <f>IF($CY$2=Alapadat!$P434,Alapadat!$Q434,0)</f>
        <v>0</v>
      </c>
      <c r="DA434" s="14">
        <f>IF($CY$2=Alapadat!$P434,Alapadat!$R434,0)</f>
        <v>0</v>
      </c>
      <c r="DB434" s="14">
        <f t="shared" si="549"/>
        <v>0</v>
      </c>
      <c r="DC434" s="14">
        <f t="shared" si="550"/>
        <v>0</v>
      </c>
      <c r="DD434" s="14">
        <f t="shared" si="551"/>
        <v>0</v>
      </c>
      <c r="DE434" s="14">
        <f t="shared" si="552"/>
        <v>0</v>
      </c>
      <c r="DF434" s="14">
        <f t="shared" si="553"/>
        <v>0</v>
      </c>
      <c r="DG434" s="14">
        <f t="shared" si="554"/>
        <v>0</v>
      </c>
      <c r="DI434" s="56">
        <f t="shared" si="555"/>
        <v>0</v>
      </c>
      <c r="DJ434" s="14">
        <f>Szilv($CY$2,Eredmény!$H$3,CZ434)</f>
        <v>0</v>
      </c>
      <c r="DK434" s="14">
        <f t="shared" si="556"/>
        <v>0</v>
      </c>
      <c r="DL434" s="14">
        <f t="shared" si="557"/>
        <v>0</v>
      </c>
      <c r="DO434" s="14">
        <f>IF($DN$2=Alapadat!$P434,Alapadat!$Q434,0)</f>
        <v>0</v>
      </c>
      <c r="DP434" s="14">
        <f>IF($DN$2=Alapadat!$P434,Alapadat!$R434,0)</f>
        <v>0</v>
      </c>
      <c r="DQ434" s="14">
        <f t="shared" si="558"/>
        <v>0</v>
      </c>
      <c r="DR434" s="14">
        <f t="shared" si="559"/>
        <v>0</v>
      </c>
      <c r="DS434" s="14">
        <f t="shared" si="560"/>
        <v>0</v>
      </c>
      <c r="DT434" s="14">
        <f t="shared" si="561"/>
        <v>0</v>
      </c>
      <c r="DU434" s="14">
        <f t="shared" si="562"/>
        <v>0</v>
      </c>
      <c r="DV434" s="14">
        <f t="shared" si="563"/>
        <v>0</v>
      </c>
      <c r="DX434" s="56">
        <f t="shared" si="564"/>
        <v>0</v>
      </c>
      <c r="DY434" s="14">
        <f>Szilv($DN$2,Eredmény!$H$3,DO434)</f>
        <v>0</v>
      </c>
      <c r="DZ434" s="14">
        <f t="shared" si="565"/>
        <v>0</v>
      </c>
      <c r="EA434" s="14">
        <f t="shared" si="566"/>
        <v>0</v>
      </c>
    </row>
    <row r="435" spans="2:131">
      <c r="B435" s="14">
        <f>IF($A$2=Alapadat!$P435,Alapadat!$Q435,0)</f>
        <v>0</v>
      </c>
      <c r="C435" s="14">
        <f>IF($A$2=Alapadat!$P435,Alapadat!$R435,0)</f>
        <v>0</v>
      </c>
      <c r="D435" s="14">
        <f t="shared" si="487"/>
        <v>0</v>
      </c>
      <c r="E435" s="14">
        <f t="shared" si="488"/>
        <v>0</v>
      </c>
      <c r="F435" s="14">
        <f t="shared" si="489"/>
        <v>0</v>
      </c>
      <c r="G435" s="14">
        <f t="shared" si="490"/>
        <v>0</v>
      </c>
      <c r="H435" s="14">
        <f t="shared" si="491"/>
        <v>0</v>
      </c>
      <c r="I435" s="14">
        <f t="shared" si="492"/>
        <v>0</v>
      </c>
      <c r="L435" s="56">
        <f t="shared" si="493"/>
        <v>0</v>
      </c>
      <c r="M435" s="14">
        <f>Szilv($A$2,Eredmény!$H$3,B435)</f>
        <v>0</v>
      </c>
      <c r="N435" s="14">
        <f t="shared" si="494"/>
        <v>0</v>
      </c>
      <c r="O435" s="14">
        <f t="shared" si="495"/>
        <v>0</v>
      </c>
      <c r="Q435" s="14">
        <f>IF($P$2=Alapadat!$P435,Alapadat!$Q435,0)</f>
        <v>0</v>
      </c>
      <c r="R435" s="14">
        <f>IF($P$2=Alapadat!$P435,Alapadat!$R435,0)</f>
        <v>0</v>
      </c>
      <c r="S435" s="14">
        <f t="shared" si="496"/>
        <v>0</v>
      </c>
      <c r="T435" s="14">
        <f t="shared" si="497"/>
        <v>0</v>
      </c>
      <c r="U435" s="14">
        <f t="shared" si="498"/>
        <v>0</v>
      </c>
      <c r="V435" s="14">
        <f t="shared" si="499"/>
        <v>0</v>
      </c>
      <c r="W435" s="14">
        <f t="shared" si="500"/>
        <v>0</v>
      </c>
      <c r="X435" s="14">
        <f t="shared" si="501"/>
        <v>0</v>
      </c>
      <c r="Z435" s="56">
        <f t="shared" si="567"/>
        <v>0</v>
      </c>
      <c r="AA435" s="14">
        <f>Szilv($P$2,Eredmény!$H$3,Q435)</f>
        <v>0</v>
      </c>
      <c r="AB435" s="14">
        <f t="shared" si="502"/>
        <v>0</v>
      </c>
      <c r="AC435" s="14">
        <f t="shared" si="503"/>
        <v>0</v>
      </c>
      <c r="AE435" s="14">
        <f>IF($AD$2=Alapadat!$P435,Alapadat!$Q435,0)</f>
        <v>0</v>
      </c>
      <c r="AF435" s="14">
        <f>IF($AD$2=Alapadat!$P435,Alapadat!$R435,0)</f>
        <v>0</v>
      </c>
      <c r="AG435" s="14">
        <f t="shared" si="504"/>
        <v>0</v>
      </c>
      <c r="AH435" s="14">
        <f t="shared" si="505"/>
        <v>0</v>
      </c>
      <c r="AI435" s="14">
        <f t="shared" si="506"/>
        <v>0</v>
      </c>
      <c r="AJ435" s="14">
        <f t="shared" si="507"/>
        <v>0</v>
      </c>
      <c r="AK435" s="14">
        <f t="shared" si="508"/>
        <v>0</v>
      </c>
      <c r="AL435" s="14">
        <f t="shared" si="509"/>
        <v>0</v>
      </c>
      <c r="AN435" s="56">
        <f t="shared" si="510"/>
        <v>0</v>
      </c>
      <c r="AO435" s="14">
        <f>Szilv($AD$2,Eredmény!$H$3,AE435)</f>
        <v>0</v>
      </c>
      <c r="AP435" s="14">
        <f t="shared" si="511"/>
        <v>0</v>
      </c>
      <c r="AQ435" s="14">
        <f t="shared" si="512"/>
        <v>0</v>
      </c>
      <c r="AS435" s="14">
        <f>IF($AR$2=Alapadat!$P435,Alapadat!$Q435,0)</f>
        <v>0</v>
      </c>
      <c r="AT435" s="14">
        <f>IF($AR$2=Alapadat!$P435,Alapadat!$R435,0)</f>
        <v>0</v>
      </c>
      <c r="AU435" s="14">
        <f t="shared" si="513"/>
        <v>0</v>
      </c>
      <c r="AV435" s="14">
        <f t="shared" si="514"/>
        <v>0</v>
      </c>
      <c r="AW435" s="14">
        <f t="shared" si="515"/>
        <v>0</v>
      </c>
      <c r="AX435" s="14">
        <f t="shared" si="516"/>
        <v>0</v>
      </c>
      <c r="AY435" s="14">
        <f t="shared" si="517"/>
        <v>0</v>
      </c>
      <c r="AZ435" s="14">
        <f t="shared" si="518"/>
        <v>0</v>
      </c>
      <c r="BB435" s="56">
        <f t="shared" si="519"/>
        <v>0</v>
      </c>
      <c r="BC435" s="14">
        <f>Szilv($AR$2,Eredmény!$H$3,AS435)</f>
        <v>0</v>
      </c>
      <c r="BD435" s="14">
        <f t="shared" si="520"/>
        <v>0</v>
      </c>
      <c r="BE435" s="14">
        <f t="shared" si="521"/>
        <v>0</v>
      </c>
      <c r="BG435" s="14">
        <f>IF($BF$2=Alapadat!$P435,Alapadat!$Q435,0)</f>
        <v>0</v>
      </c>
      <c r="BH435" s="14">
        <f>IF($BF$2=Alapadat!$P435,Alapadat!$R435,0)</f>
        <v>0</v>
      </c>
      <c r="BI435" s="14">
        <f t="shared" si="522"/>
        <v>0</v>
      </c>
      <c r="BJ435" s="14">
        <f t="shared" si="523"/>
        <v>0</v>
      </c>
      <c r="BK435" s="14">
        <f t="shared" si="524"/>
        <v>0</v>
      </c>
      <c r="BL435" s="14">
        <f t="shared" si="525"/>
        <v>0</v>
      </c>
      <c r="BM435" s="14">
        <f t="shared" si="526"/>
        <v>0</v>
      </c>
      <c r="BN435" s="14">
        <f t="shared" si="527"/>
        <v>0</v>
      </c>
      <c r="BP435" s="56">
        <f t="shared" si="528"/>
        <v>0</v>
      </c>
      <c r="BQ435" s="14">
        <f>Szilv($BF$2,Eredmény!$H$3,BG435)</f>
        <v>0</v>
      </c>
      <c r="BR435" s="14">
        <f t="shared" si="529"/>
        <v>0</v>
      </c>
      <c r="BS435" s="14">
        <f t="shared" si="530"/>
        <v>0</v>
      </c>
      <c r="BV435" s="14">
        <f>IF($BU$2=Alapadat!$P435,Alapadat!$Q435,0)</f>
        <v>0</v>
      </c>
      <c r="BW435" s="14">
        <f>IF($BU$2=Alapadat!$P435,Alapadat!$R435,0)</f>
        <v>0</v>
      </c>
      <c r="BX435" s="14">
        <f t="shared" si="531"/>
        <v>0</v>
      </c>
      <c r="BY435" s="14">
        <f t="shared" si="532"/>
        <v>0</v>
      </c>
      <c r="BZ435" s="14">
        <f t="shared" si="533"/>
        <v>0</v>
      </c>
      <c r="CA435" s="14">
        <f t="shared" si="534"/>
        <v>0</v>
      </c>
      <c r="CB435" s="14">
        <f t="shared" si="535"/>
        <v>0</v>
      </c>
      <c r="CC435" s="14">
        <f t="shared" si="536"/>
        <v>0</v>
      </c>
      <c r="CE435" s="56">
        <f t="shared" si="537"/>
        <v>0</v>
      </c>
      <c r="CF435" s="14">
        <f>Szilv($BU$2,Eredmény!$H$3,BV435)</f>
        <v>0</v>
      </c>
      <c r="CG435" s="14">
        <f t="shared" si="538"/>
        <v>0</v>
      </c>
      <c r="CH435" s="14">
        <f t="shared" si="539"/>
        <v>0</v>
      </c>
      <c r="CK435" s="14">
        <f>IF($CJ$2=Alapadat!$P435,Alapadat!$Q435,0)</f>
        <v>0</v>
      </c>
      <c r="CL435" s="14">
        <f>IF($CJ$2=Alapadat!$P435,Alapadat!$R435,0)</f>
        <v>0</v>
      </c>
      <c r="CM435" s="14">
        <f t="shared" si="540"/>
        <v>0</v>
      </c>
      <c r="CN435" s="14">
        <f t="shared" si="541"/>
        <v>0</v>
      </c>
      <c r="CO435" s="14">
        <f t="shared" si="542"/>
        <v>0</v>
      </c>
      <c r="CP435" s="14">
        <f t="shared" si="543"/>
        <v>0</v>
      </c>
      <c r="CQ435" s="14">
        <f t="shared" si="544"/>
        <v>0</v>
      </c>
      <c r="CR435" s="14">
        <f t="shared" si="545"/>
        <v>0</v>
      </c>
      <c r="CT435" s="56">
        <f t="shared" si="546"/>
        <v>0</v>
      </c>
      <c r="CU435" s="14">
        <f>Szilv($CJ$2,Eredmény!$H$3,CK435)</f>
        <v>0</v>
      </c>
      <c r="CV435" s="14">
        <f t="shared" si="547"/>
        <v>0</v>
      </c>
      <c r="CW435" s="14">
        <f t="shared" si="548"/>
        <v>0</v>
      </c>
      <c r="CZ435" s="14">
        <f>IF($CY$2=Alapadat!$P435,Alapadat!$Q435,0)</f>
        <v>0</v>
      </c>
      <c r="DA435" s="14">
        <f>IF($CY$2=Alapadat!$P435,Alapadat!$R435,0)</f>
        <v>0</v>
      </c>
      <c r="DB435" s="14">
        <f t="shared" si="549"/>
        <v>0</v>
      </c>
      <c r="DC435" s="14">
        <f t="shared" si="550"/>
        <v>0</v>
      </c>
      <c r="DD435" s="14">
        <f t="shared" si="551"/>
        <v>0</v>
      </c>
      <c r="DE435" s="14">
        <f t="shared" si="552"/>
        <v>0</v>
      </c>
      <c r="DF435" s="14">
        <f t="shared" si="553"/>
        <v>0</v>
      </c>
      <c r="DG435" s="14">
        <f t="shared" si="554"/>
        <v>0</v>
      </c>
      <c r="DI435" s="56">
        <f t="shared" si="555"/>
        <v>0</v>
      </c>
      <c r="DJ435" s="14">
        <f>Szilv($CY$2,Eredmény!$H$3,CZ435)</f>
        <v>0</v>
      </c>
      <c r="DK435" s="14">
        <f t="shared" si="556"/>
        <v>0</v>
      </c>
      <c r="DL435" s="14">
        <f t="shared" si="557"/>
        <v>0</v>
      </c>
      <c r="DO435" s="14">
        <f>IF($DN$2=Alapadat!$P435,Alapadat!$Q435,0)</f>
        <v>0</v>
      </c>
      <c r="DP435" s="14">
        <f>IF($DN$2=Alapadat!$P435,Alapadat!$R435,0)</f>
        <v>0</v>
      </c>
      <c r="DQ435" s="14">
        <f t="shared" si="558"/>
        <v>0</v>
      </c>
      <c r="DR435" s="14">
        <f t="shared" si="559"/>
        <v>0</v>
      </c>
      <c r="DS435" s="14">
        <f t="shared" si="560"/>
        <v>0</v>
      </c>
      <c r="DT435" s="14">
        <f t="shared" si="561"/>
        <v>0</v>
      </c>
      <c r="DU435" s="14">
        <f t="shared" si="562"/>
        <v>0</v>
      </c>
      <c r="DV435" s="14">
        <f t="shared" si="563"/>
        <v>0</v>
      </c>
      <c r="DX435" s="56">
        <f t="shared" si="564"/>
        <v>0</v>
      </c>
      <c r="DY435" s="14">
        <f>Szilv($DN$2,Eredmény!$H$3,DO435)</f>
        <v>0</v>
      </c>
      <c r="DZ435" s="14">
        <f t="shared" si="565"/>
        <v>0</v>
      </c>
      <c r="EA435" s="14">
        <f t="shared" si="566"/>
        <v>0</v>
      </c>
    </row>
    <row r="436" spans="2:131">
      <c r="B436" s="14">
        <f>IF($A$2=Alapadat!$P436,Alapadat!$Q436,0)</f>
        <v>0</v>
      </c>
      <c r="C436" s="14">
        <f>IF($A$2=Alapadat!$P436,Alapadat!$R436,0)</f>
        <v>0</v>
      </c>
      <c r="D436" s="14">
        <f t="shared" si="487"/>
        <v>0</v>
      </c>
      <c r="E436" s="14">
        <f t="shared" si="488"/>
        <v>0</v>
      </c>
      <c r="F436" s="14">
        <f t="shared" si="489"/>
        <v>0</v>
      </c>
      <c r="G436" s="14">
        <f t="shared" si="490"/>
        <v>0</v>
      </c>
      <c r="H436" s="14">
        <f t="shared" si="491"/>
        <v>0</v>
      </c>
      <c r="I436" s="14">
        <f t="shared" si="492"/>
        <v>0</v>
      </c>
      <c r="L436" s="56">
        <f t="shared" si="493"/>
        <v>0</v>
      </c>
      <c r="M436" s="14">
        <f>Szilv($A$2,Eredmény!$H$3,B436)</f>
        <v>0</v>
      </c>
      <c r="N436" s="14">
        <f t="shared" si="494"/>
        <v>0</v>
      </c>
      <c r="O436" s="14">
        <f t="shared" si="495"/>
        <v>0</v>
      </c>
      <c r="Q436" s="14">
        <f>IF($P$2=Alapadat!$P436,Alapadat!$Q436,0)</f>
        <v>0</v>
      </c>
      <c r="R436" s="14">
        <f>IF($P$2=Alapadat!$P436,Alapadat!$R436,0)</f>
        <v>0</v>
      </c>
      <c r="S436" s="14">
        <f t="shared" si="496"/>
        <v>0</v>
      </c>
      <c r="T436" s="14">
        <f t="shared" si="497"/>
        <v>0</v>
      </c>
      <c r="U436" s="14">
        <f t="shared" si="498"/>
        <v>0</v>
      </c>
      <c r="V436" s="14">
        <f t="shared" si="499"/>
        <v>0</v>
      </c>
      <c r="W436" s="14">
        <f t="shared" si="500"/>
        <v>0</v>
      </c>
      <c r="X436" s="14">
        <f t="shared" si="501"/>
        <v>0</v>
      </c>
      <c r="Z436" s="56">
        <f t="shared" si="567"/>
        <v>0</v>
      </c>
      <c r="AA436" s="14">
        <f>Szilv($P$2,Eredmény!$H$3,Q436)</f>
        <v>0</v>
      </c>
      <c r="AB436" s="14">
        <f t="shared" si="502"/>
        <v>0</v>
      </c>
      <c r="AC436" s="14">
        <f t="shared" si="503"/>
        <v>0</v>
      </c>
      <c r="AE436" s="14">
        <f>IF($AD$2=Alapadat!$P436,Alapadat!$Q436,0)</f>
        <v>0</v>
      </c>
      <c r="AF436" s="14">
        <f>IF($AD$2=Alapadat!$P436,Alapadat!$R436,0)</f>
        <v>0</v>
      </c>
      <c r="AG436" s="14">
        <f t="shared" si="504"/>
        <v>0</v>
      </c>
      <c r="AH436" s="14">
        <f t="shared" si="505"/>
        <v>0</v>
      </c>
      <c r="AI436" s="14">
        <f t="shared" si="506"/>
        <v>0</v>
      </c>
      <c r="AJ436" s="14">
        <f t="shared" si="507"/>
        <v>0</v>
      </c>
      <c r="AK436" s="14">
        <f t="shared" si="508"/>
        <v>0</v>
      </c>
      <c r="AL436" s="14">
        <f t="shared" si="509"/>
        <v>0</v>
      </c>
      <c r="AN436" s="56">
        <f t="shared" si="510"/>
        <v>0</v>
      </c>
      <c r="AO436" s="14">
        <f>Szilv($AD$2,Eredmény!$H$3,AE436)</f>
        <v>0</v>
      </c>
      <c r="AP436" s="14">
        <f t="shared" si="511"/>
        <v>0</v>
      </c>
      <c r="AQ436" s="14">
        <f t="shared" si="512"/>
        <v>0</v>
      </c>
      <c r="AS436" s="14">
        <f>IF($AR$2=Alapadat!$P436,Alapadat!$Q436,0)</f>
        <v>0</v>
      </c>
      <c r="AT436" s="14">
        <f>IF($AR$2=Alapadat!$P436,Alapadat!$R436,0)</f>
        <v>0</v>
      </c>
      <c r="AU436" s="14">
        <f t="shared" si="513"/>
        <v>0</v>
      </c>
      <c r="AV436" s="14">
        <f t="shared" si="514"/>
        <v>0</v>
      </c>
      <c r="AW436" s="14">
        <f t="shared" si="515"/>
        <v>0</v>
      </c>
      <c r="AX436" s="14">
        <f t="shared" si="516"/>
        <v>0</v>
      </c>
      <c r="AY436" s="14">
        <f t="shared" si="517"/>
        <v>0</v>
      </c>
      <c r="AZ436" s="14">
        <f t="shared" si="518"/>
        <v>0</v>
      </c>
      <c r="BB436" s="56">
        <f t="shared" si="519"/>
        <v>0</v>
      </c>
      <c r="BC436" s="14">
        <f>Szilv($AR$2,Eredmény!$H$3,AS436)</f>
        <v>0</v>
      </c>
      <c r="BD436" s="14">
        <f t="shared" si="520"/>
        <v>0</v>
      </c>
      <c r="BE436" s="14">
        <f t="shared" si="521"/>
        <v>0</v>
      </c>
      <c r="BG436" s="14">
        <f>IF($BF$2=Alapadat!$P436,Alapadat!$Q436,0)</f>
        <v>0</v>
      </c>
      <c r="BH436" s="14">
        <f>IF($BF$2=Alapadat!$P436,Alapadat!$R436,0)</f>
        <v>0</v>
      </c>
      <c r="BI436" s="14">
        <f t="shared" si="522"/>
        <v>0</v>
      </c>
      <c r="BJ436" s="14">
        <f t="shared" si="523"/>
        <v>0</v>
      </c>
      <c r="BK436" s="14">
        <f t="shared" si="524"/>
        <v>0</v>
      </c>
      <c r="BL436" s="14">
        <f t="shared" si="525"/>
        <v>0</v>
      </c>
      <c r="BM436" s="14">
        <f t="shared" si="526"/>
        <v>0</v>
      </c>
      <c r="BN436" s="14">
        <f t="shared" si="527"/>
        <v>0</v>
      </c>
      <c r="BP436" s="56">
        <f t="shared" si="528"/>
        <v>0</v>
      </c>
      <c r="BQ436" s="14">
        <f>Szilv($BF$2,Eredmény!$H$3,BG436)</f>
        <v>0</v>
      </c>
      <c r="BR436" s="14">
        <f t="shared" si="529"/>
        <v>0</v>
      </c>
      <c r="BS436" s="14">
        <f t="shared" si="530"/>
        <v>0</v>
      </c>
      <c r="BV436" s="14">
        <f>IF($BU$2=Alapadat!$P436,Alapadat!$Q436,0)</f>
        <v>0</v>
      </c>
      <c r="BW436" s="14">
        <f>IF($BU$2=Alapadat!$P436,Alapadat!$R436,0)</f>
        <v>0</v>
      </c>
      <c r="BX436" s="14">
        <f t="shared" si="531"/>
        <v>0</v>
      </c>
      <c r="BY436" s="14">
        <f t="shared" si="532"/>
        <v>0</v>
      </c>
      <c r="BZ436" s="14">
        <f t="shared" si="533"/>
        <v>0</v>
      </c>
      <c r="CA436" s="14">
        <f t="shared" si="534"/>
        <v>0</v>
      </c>
      <c r="CB436" s="14">
        <f t="shared" si="535"/>
        <v>0</v>
      </c>
      <c r="CC436" s="14">
        <f t="shared" si="536"/>
        <v>0</v>
      </c>
      <c r="CE436" s="56">
        <f t="shared" si="537"/>
        <v>0</v>
      </c>
      <c r="CF436" s="14">
        <f>Szilv($BU$2,Eredmény!$H$3,BV436)</f>
        <v>0</v>
      </c>
      <c r="CG436" s="14">
        <f t="shared" si="538"/>
        <v>0</v>
      </c>
      <c r="CH436" s="14">
        <f t="shared" si="539"/>
        <v>0</v>
      </c>
      <c r="CK436" s="14">
        <f>IF($CJ$2=Alapadat!$P436,Alapadat!$Q436,0)</f>
        <v>0</v>
      </c>
      <c r="CL436" s="14">
        <f>IF($CJ$2=Alapadat!$P436,Alapadat!$R436,0)</f>
        <v>0</v>
      </c>
      <c r="CM436" s="14">
        <f t="shared" si="540"/>
        <v>0</v>
      </c>
      <c r="CN436" s="14">
        <f t="shared" si="541"/>
        <v>0</v>
      </c>
      <c r="CO436" s="14">
        <f t="shared" si="542"/>
        <v>0</v>
      </c>
      <c r="CP436" s="14">
        <f t="shared" si="543"/>
        <v>0</v>
      </c>
      <c r="CQ436" s="14">
        <f t="shared" si="544"/>
        <v>0</v>
      </c>
      <c r="CR436" s="14">
        <f t="shared" si="545"/>
        <v>0</v>
      </c>
      <c r="CT436" s="56">
        <f t="shared" si="546"/>
        <v>0</v>
      </c>
      <c r="CU436" s="14">
        <f>Szilv($CJ$2,Eredmény!$H$3,CK436)</f>
        <v>0</v>
      </c>
      <c r="CV436" s="14">
        <f t="shared" si="547"/>
        <v>0</v>
      </c>
      <c r="CW436" s="14">
        <f t="shared" si="548"/>
        <v>0</v>
      </c>
      <c r="CZ436" s="14">
        <f>IF($CY$2=Alapadat!$P436,Alapadat!$Q436,0)</f>
        <v>0</v>
      </c>
      <c r="DA436" s="14">
        <f>IF($CY$2=Alapadat!$P436,Alapadat!$R436,0)</f>
        <v>0</v>
      </c>
      <c r="DB436" s="14">
        <f t="shared" si="549"/>
        <v>0</v>
      </c>
      <c r="DC436" s="14">
        <f t="shared" si="550"/>
        <v>0</v>
      </c>
      <c r="DD436" s="14">
        <f t="shared" si="551"/>
        <v>0</v>
      </c>
      <c r="DE436" s="14">
        <f t="shared" si="552"/>
        <v>0</v>
      </c>
      <c r="DF436" s="14">
        <f t="shared" si="553"/>
        <v>0</v>
      </c>
      <c r="DG436" s="14">
        <f t="shared" si="554"/>
        <v>0</v>
      </c>
      <c r="DI436" s="56">
        <f t="shared" si="555"/>
        <v>0</v>
      </c>
      <c r="DJ436" s="14">
        <f>Szilv($CY$2,Eredmény!$H$3,CZ436)</f>
        <v>0</v>
      </c>
      <c r="DK436" s="14">
        <f t="shared" si="556"/>
        <v>0</v>
      </c>
      <c r="DL436" s="14">
        <f t="shared" si="557"/>
        <v>0</v>
      </c>
      <c r="DO436" s="14">
        <f>IF($DN$2=Alapadat!$P436,Alapadat!$Q436,0)</f>
        <v>0</v>
      </c>
      <c r="DP436" s="14">
        <f>IF($DN$2=Alapadat!$P436,Alapadat!$R436,0)</f>
        <v>0</v>
      </c>
      <c r="DQ436" s="14">
        <f t="shared" si="558"/>
        <v>0</v>
      </c>
      <c r="DR436" s="14">
        <f t="shared" si="559"/>
        <v>0</v>
      </c>
      <c r="DS436" s="14">
        <f t="shared" si="560"/>
        <v>0</v>
      </c>
      <c r="DT436" s="14">
        <f t="shared" si="561"/>
        <v>0</v>
      </c>
      <c r="DU436" s="14">
        <f t="shared" si="562"/>
        <v>0</v>
      </c>
      <c r="DV436" s="14">
        <f t="shared" si="563"/>
        <v>0</v>
      </c>
      <c r="DX436" s="56">
        <f t="shared" si="564"/>
        <v>0</v>
      </c>
      <c r="DY436" s="14">
        <f>Szilv($DN$2,Eredmény!$H$3,DO436)</f>
        <v>0</v>
      </c>
      <c r="DZ436" s="14">
        <f t="shared" si="565"/>
        <v>0</v>
      </c>
      <c r="EA436" s="14">
        <f t="shared" si="566"/>
        <v>0</v>
      </c>
    </row>
    <row r="437" spans="2:131">
      <c r="B437" s="14">
        <f>IF($A$2=Alapadat!$P437,Alapadat!$Q437,0)</f>
        <v>0</v>
      </c>
      <c r="C437" s="14">
        <f>IF($A$2=Alapadat!$P437,Alapadat!$R437,0)</f>
        <v>0</v>
      </c>
      <c r="D437" s="14">
        <f t="shared" si="487"/>
        <v>0</v>
      </c>
      <c r="E437" s="14">
        <f t="shared" si="488"/>
        <v>0</v>
      </c>
      <c r="F437" s="14">
        <f t="shared" si="489"/>
        <v>0</v>
      </c>
      <c r="G437" s="14">
        <f t="shared" si="490"/>
        <v>0</v>
      </c>
      <c r="H437" s="14">
        <f t="shared" si="491"/>
        <v>0</v>
      </c>
      <c r="I437" s="14">
        <f t="shared" si="492"/>
        <v>0</v>
      </c>
      <c r="L437" s="56">
        <f t="shared" si="493"/>
        <v>0</v>
      </c>
      <c r="M437" s="14">
        <f>Szilv($A$2,Eredmény!$H$3,B437)</f>
        <v>0</v>
      </c>
      <c r="N437" s="14">
        <f t="shared" si="494"/>
        <v>0</v>
      </c>
      <c r="O437" s="14">
        <f t="shared" si="495"/>
        <v>0</v>
      </c>
      <c r="Q437" s="14">
        <f>IF($P$2=Alapadat!$P437,Alapadat!$Q437,0)</f>
        <v>0</v>
      </c>
      <c r="R437" s="14">
        <f>IF($P$2=Alapadat!$P437,Alapadat!$R437,0)</f>
        <v>0</v>
      </c>
      <c r="S437" s="14">
        <f t="shared" si="496"/>
        <v>0</v>
      </c>
      <c r="T437" s="14">
        <f t="shared" si="497"/>
        <v>0</v>
      </c>
      <c r="U437" s="14">
        <f t="shared" si="498"/>
        <v>0</v>
      </c>
      <c r="V437" s="14">
        <f t="shared" si="499"/>
        <v>0</v>
      </c>
      <c r="W437" s="14">
        <f t="shared" si="500"/>
        <v>0</v>
      </c>
      <c r="X437" s="14">
        <f t="shared" si="501"/>
        <v>0</v>
      </c>
      <c r="Z437" s="56">
        <f t="shared" si="567"/>
        <v>0</v>
      </c>
      <c r="AA437" s="14">
        <f>Szilv($P$2,Eredmény!$H$3,Q437)</f>
        <v>0</v>
      </c>
      <c r="AB437" s="14">
        <f t="shared" si="502"/>
        <v>0</v>
      </c>
      <c r="AC437" s="14">
        <f t="shared" si="503"/>
        <v>0</v>
      </c>
      <c r="AE437" s="14">
        <f>IF($AD$2=Alapadat!$P437,Alapadat!$Q437,0)</f>
        <v>0</v>
      </c>
      <c r="AF437" s="14">
        <f>IF($AD$2=Alapadat!$P437,Alapadat!$R437,0)</f>
        <v>0</v>
      </c>
      <c r="AG437" s="14">
        <f t="shared" si="504"/>
        <v>0</v>
      </c>
      <c r="AH437" s="14">
        <f t="shared" si="505"/>
        <v>0</v>
      </c>
      <c r="AI437" s="14">
        <f t="shared" si="506"/>
        <v>0</v>
      </c>
      <c r="AJ437" s="14">
        <f t="shared" si="507"/>
        <v>0</v>
      </c>
      <c r="AK437" s="14">
        <f t="shared" si="508"/>
        <v>0</v>
      </c>
      <c r="AL437" s="14">
        <f t="shared" si="509"/>
        <v>0</v>
      </c>
      <c r="AN437" s="56">
        <f t="shared" si="510"/>
        <v>0</v>
      </c>
      <c r="AO437" s="14">
        <f>Szilv($AD$2,Eredmény!$H$3,AE437)</f>
        <v>0</v>
      </c>
      <c r="AP437" s="14">
        <f t="shared" si="511"/>
        <v>0</v>
      </c>
      <c r="AQ437" s="14">
        <f t="shared" si="512"/>
        <v>0</v>
      </c>
      <c r="AS437" s="14">
        <f>IF($AR$2=Alapadat!$P437,Alapadat!$Q437,0)</f>
        <v>0</v>
      </c>
      <c r="AT437" s="14">
        <f>IF($AR$2=Alapadat!$P437,Alapadat!$R437,0)</f>
        <v>0</v>
      </c>
      <c r="AU437" s="14">
        <f t="shared" si="513"/>
        <v>0</v>
      </c>
      <c r="AV437" s="14">
        <f t="shared" si="514"/>
        <v>0</v>
      </c>
      <c r="AW437" s="14">
        <f t="shared" si="515"/>
        <v>0</v>
      </c>
      <c r="AX437" s="14">
        <f t="shared" si="516"/>
        <v>0</v>
      </c>
      <c r="AY437" s="14">
        <f t="shared" si="517"/>
        <v>0</v>
      </c>
      <c r="AZ437" s="14">
        <f t="shared" si="518"/>
        <v>0</v>
      </c>
      <c r="BB437" s="56">
        <f t="shared" si="519"/>
        <v>0</v>
      </c>
      <c r="BC437" s="14">
        <f>Szilv($AR$2,Eredmény!$H$3,AS437)</f>
        <v>0</v>
      </c>
      <c r="BD437" s="14">
        <f t="shared" si="520"/>
        <v>0</v>
      </c>
      <c r="BE437" s="14">
        <f t="shared" si="521"/>
        <v>0</v>
      </c>
      <c r="BG437" s="14">
        <f>IF($BF$2=Alapadat!$P437,Alapadat!$Q437,0)</f>
        <v>0</v>
      </c>
      <c r="BH437" s="14">
        <f>IF($BF$2=Alapadat!$P437,Alapadat!$R437,0)</f>
        <v>0</v>
      </c>
      <c r="BI437" s="14">
        <f t="shared" si="522"/>
        <v>0</v>
      </c>
      <c r="BJ437" s="14">
        <f t="shared" si="523"/>
        <v>0</v>
      </c>
      <c r="BK437" s="14">
        <f t="shared" si="524"/>
        <v>0</v>
      </c>
      <c r="BL437" s="14">
        <f t="shared" si="525"/>
        <v>0</v>
      </c>
      <c r="BM437" s="14">
        <f t="shared" si="526"/>
        <v>0</v>
      </c>
      <c r="BN437" s="14">
        <f t="shared" si="527"/>
        <v>0</v>
      </c>
      <c r="BP437" s="56">
        <f t="shared" si="528"/>
        <v>0</v>
      </c>
      <c r="BQ437" s="14">
        <f>Szilv($BF$2,Eredmény!$H$3,BG437)</f>
        <v>0</v>
      </c>
      <c r="BR437" s="14">
        <f t="shared" si="529"/>
        <v>0</v>
      </c>
      <c r="BS437" s="14">
        <f t="shared" si="530"/>
        <v>0</v>
      </c>
      <c r="BV437" s="14">
        <f>IF($BU$2=Alapadat!$P437,Alapadat!$Q437,0)</f>
        <v>0</v>
      </c>
      <c r="BW437" s="14">
        <f>IF($BU$2=Alapadat!$P437,Alapadat!$R437,0)</f>
        <v>0</v>
      </c>
      <c r="BX437" s="14">
        <f t="shared" si="531"/>
        <v>0</v>
      </c>
      <c r="BY437" s="14">
        <f t="shared" si="532"/>
        <v>0</v>
      </c>
      <c r="BZ437" s="14">
        <f t="shared" si="533"/>
        <v>0</v>
      </c>
      <c r="CA437" s="14">
        <f t="shared" si="534"/>
        <v>0</v>
      </c>
      <c r="CB437" s="14">
        <f t="shared" si="535"/>
        <v>0</v>
      </c>
      <c r="CC437" s="14">
        <f t="shared" si="536"/>
        <v>0</v>
      </c>
      <c r="CE437" s="56">
        <f t="shared" si="537"/>
        <v>0</v>
      </c>
      <c r="CF437" s="14">
        <f>Szilv($BU$2,Eredmény!$H$3,BV437)</f>
        <v>0</v>
      </c>
      <c r="CG437" s="14">
        <f t="shared" si="538"/>
        <v>0</v>
      </c>
      <c r="CH437" s="14">
        <f t="shared" si="539"/>
        <v>0</v>
      </c>
      <c r="CK437" s="14">
        <f>IF($CJ$2=Alapadat!$P437,Alapadat!$Q437,0)</f>
        <v>0</v>
      </c>
      <c r="CL437" s="14">
        <f>IF($CJ$2=Alapadat!$P437,Alapadat!$R437,0)</f>
        <v>0</v>
      </c>
      <c r="CM437" s="14">
        <f t="shared" si="540"/>
        <v>0</v>
      </c>
      <c r="CN437" s="14">
        <f t="shared" si="541"/>
        <v>0</v>
      </c>
      <c r="CO437" s="14">
        <f t="shared" si="542"/>
        <v>0</v>
      </c>
      <c r="CP437" s="14">
        <f t="shared" si="543"/>
        <v>0</v>
      </c>
      <c r="CQ437" s="14">
        <f t="shared" si="544"/>
        <v>0</v>
      </c>
      <c r="CR437" s="14">
        <f t="shared" si="545"/>
        <v>0</v>
      </c>
      <c r="CT437" s="56">
        <f t="shared" si="546"/>
        <v>0</v>
      </c>
      <c r="CU437" s="14">
        <f>Szilv($CJ$2,Eredmény!$H$3,CK437)</f>
        <v>0</v>
      </c>
      <c r="CV437" s="14">
        <f t="shared" si="547"/>
        <v>0</v>
      </c>
      <c r="CW437" s="14">
        <f t="shared" si="548"/>
        <v>0</v>
      </c>
      <c r="CZ437" s="14">
        <f>IF($CY$2=Alapadat!$P437,Alapadat!$Q437,0)</f>
        <v>0</v>
      </c>
      <c r="DA437" s="14">
        <f>IF($CY$2=Alapadat!$P437,Alapadat!$R437,0)</f>
        <v>0</v>
      </c>
      <c r="DB437" s="14">
        <f t="shared" si="549"/>
        <v>0</v>
      </c>
      <c r="DC437" s="14">
        <f t="shared" si="550"/>
        <v>0</v>
      </c>
      <c r="DD437" s="14">
        <f t="shared" si="551"/>
        <v>0</v>
      </c>
      <c r="DE437" s="14">
        <f t="shared" si="552"/>
        <v>0</v>
      </c>
      <c r="DF437" s="14">
        <f t="shared" si="553"/>
        <v>0</v>
      </c>
      <c r="DG437" s="14">
        <f t="shared" si="554"/>
        <v>0</v>
      </c>
      <c r="DI437" s="56">
        <f t="shared" si="555"/>
        <v>0</v>
      </c>
      <c r="DJ437" s="14">
        <f>Szilv($CY$2,Eredmény!$H$3,CZ437)</f>
        <v>0</v>
      </c>
      <c r="DK437" s="14">
        <f t="shared" si="556"/>
        <v>0</v>
      </c>
      <c r="DL437" s="14">
        <f t="shared" si="557"/>
        <v>0</v>
      </c>
      <c r="DO437" s="14">
        <f>IF($DN$2=Alapadat!$P437,Alapadat!$Q437,0)</f>
        <v>0</v>
      </c>
      <c r="DP437" s="14">
        <f>IF($DN$2=Alapadat!$P437,Alapadat!$R437,0)</f>
        <v>0</v>
      </c>
      <c r="DQ437" s="14">
        <f t="shared" si="558"/>
        <v>0</v>
      </c>
      <c r="DR437" s="14">
        <f t="shared" si="559"/>
        <v>0</v>
      </c>
      <c r="DS437" s="14">
        <f t="shared" si="560"/>
        <v>0</v>
      </c>
      <c r="DT437" s="14">
        <f t="shared" si="561"/>
        <v>0</v>
      </c>
      <c r="DU437" s="14">
        <f t="shared" si="562"/>
        <v>0</v>
      </c>
      <c r="DV437" s="14">
        <f t="shared" si="563"/>
        <v>0</v>
      </c>
      <c r="DX437" s="56">
        <f t="shared" si="564"/>
        <v>0</v>
      </c>
      <c r="DY437" s="14">
        <f>Szilv($DN$2,Eredmény!$H$3,DO437)</f>
        <v>0</v>
      </c>
      <c r="DZ437" s="14">
        <f t="shared" si="565"/>
        <v>0</v>
      </c>
      <c r="EA437" s="14">
        <f t="shared" si="566"/>
        <v>0</v>
      </c>
    </row>
    <row r="438" spans="2:131">
      <c r="B438" s="14">
        <f>IF($A$2=Alapadat!$P438,Alapadat!$Q438,0)</f>
        <v>0</v>
      </c>
      <c r="C438" s="14">
        <f>IF($A$2=Alapadat!$P438,Alapadat!$R438,0)</f>
        <v>0</v>
      </c>
      <c r="D438" s="14">
        <f t="shared" si="487"/>
        <v>0</v>
      </c>
      <c r="E438" s="14">
        <f t="shared" si="488"/>
        <v>0</v>
      </c>
      <c r="F438" s="14">
        <f t="shared" si="489"/>
        <v>0</v>
      </c>
      <c r="G438" s="14">
        <f t="shared" si="490"/>
        <v>0</v>
      </c>
      <c r="H438" s="14">
        <f t="shared" si="491"/>
        <v>0</v>
      </c>
      <c r="I438" s="14">
        <f t="shared" si="492"/>
        <v>0</v>
      </c>
      <c r="L438" s="56">
        <f t="shared" si="493"/>
        <v>0</v>
      </c>
      <c r="M438" s="14">
        <f>Szilv($A$2,Eredmény!$H$3,B438)</f>
        <v>0</v>
      </c>
      <c r="N438" s="14">
        <f t="shared" si="494"/>
        <v>0</v>
      </c>
      <c r="O438" s="14">
        <f t="shared" si="495"/>
        <v>0</v>
      </c>
      <c r="Q438" s="14">
        <f>IF($P$2=Alapadat!$P438,Alapadat!$Q438,0)</f>
        <v>0</v>
      </c>
      <c r="R438" s="14">
        <f>IF($P$2=Alapadat!$P438,Alapadat!$R438,0)</f>
        <v>0</v>
      </c>
      <c r="S438" s="14">
        <f t="shared" si="496"/>
        <v>0</v>
      </c>
      <c r="T438" s="14">
        <f t="shared" si="497"/>
        <v>0</v>
      </c>
      <c r="U438" s="14">
        <f t="shared" si="498"/>
        <v>0</v>
      </c>
      <c r="V438" s="14">
        <f t="shared" si="499"/>
        <v>0</v>
      </c>
      <c r="W438" s="14">
        <f t="shared" si="500"/>
        <v>0</v>
      </c>
      <c r="X438" s="14">
        <f t="shared" si="501"/>
        <v>0</v>
      </c>
      <c r="Z438" s="56">
        <f t="shared" si="567"/>
        <v>0</v>
      </c>
      <c r="AA438" s="14">
        <f>Szilv($P$2,Eredmény!$H$3,Q438)</f>
        <v>0</v>
      </c>
      <c r="AB438" s="14">
        <f t="shared" si="502"/>
        <v>0</v>
      </c>
      <c r="AC438" s="14">
        <f t="shared" si="503"/>
        <v>0</v>
      </c>
      <c r="AE438" s="14">
        <f>IF($AD$2=Alapadat!$P438,Alapadat!$Q438,0)</f>
        <v>0</v>
      </c>
      <c r="AF438" s="14">
        <f>IF($AD$2=Alapadat!$P438,Alapadat!$R438,0)</f>
        <v>0</v>
      </c>
      <c r="AG438" s="14">
        <f t="shared" si="504"/>
        <v>0</v>
      </c>
      <c r="AH438" s="14">
        <f t="shared" si="505"/>
        <v>0</v>
      </c>
      <c r="AI438" s="14">
        <f t="shared" si="506"/>
        <v>0</v>
      </c>
      <c r="AJ438" s="14">
        <f t="shared" si="507"/>
        <v>0</v>
      </c>
      <c r="AK438" s="14">
        <f t="shared" si="508"/>
        <v>0</v>
      </c>
      <c r="AL438" s="14">
        <f t="shared" si="509"/>
        <v>0</v>
      </c>
      <c r="AN438" s="56">
        <f t="shared" si="510"/>
        <v>0</v>
      </c>
      <c r="AO438" s="14">
        <f>Szilv($AD$2,Eredmény!$H$3,AE438)</f>
        <v>0</v>
      </c>
      <c r="AP438" s="14">
        <f t="shared" si="511"/>
        <v>0</v>
      </c>
      <c r="AQ438" s="14">
        <f t="shared" si="512"/>
        <v>0</v>
      </c>
      <c r="AS438" s="14">
        <f>IF($AR$2=Alapadat!$P438,Alapadat!$Q438,0)</f>
        <v>0</v>
      </c>
      <c r="AT438" s="14">
        <f>IF($AR$2=Alapadat!$P438,Alapadat!$R438,0)</f>
        <v>0</v>
      </c>
      <c r="AU438" s="14">
        <f t="shared" si="513"/>
        <v>0</v>
      </c>
      <c r="AV438" s="14">
        <f t="shared" si="514"/>
        <v>0</v>
      </c>
      <c r="AW438" s="14">
        <f t="shared" si="515"/>
        <v>0</v>
      </c>
      <c r="AX438" s="14">
        <f t="shared" si="516"/>
        <v>0</v>
      </c>
      <c r="AY438" s="14">
        <f t="shared" si="517"/>
        <v>0</v>
      </c>
      <c r="AZ438" s="14">
        <f t="shared" si="518"/>
        <v>0</v>
      </c>
      <c r="BB438" s="56">
        <f t="shared" si="519"/>
        <v>0</v>
      </c>
      <c r="BC438" s="14">
        <f>Szilv($AR$2,Eredmény!$H$3,AS438)</f>
        <v>0</v>
      </c>
      <c r="BD438" s="14">
        <f t="shared" si="520"/>
        <v>0</v>
      </c>
      <c r="BE438" s="14">
        <f t="shared" si="521"/>
        <v>0</v>
      </c>
      <c r="BG438" s="14">
        <f>IF($BF$2=Alapadat!$P438,Alapadat!$Q438,0)</f>
        <v>0</v>
      </c>
      <c r="BH438" s="14">
        <f>IF($BF$2=Alapadat!$P438,Alapadat!$R438,0)</f>
        <v>0</v>
      </c>
      <c r="BI438" s="14">
        <f t="shared" si="522"/>
        <v>0</v>
      </c>
      <c r="BJ438" s="14">
        <f t="shared" si="523"/>
        <v>0</v>
      </c>
      <c r="BK438" s="14">
        <f t="shared" si="524"/>
        <v>0</v>
      </c>
      <c r="BL438" s="14">
        <f t="shared" si="525"/>
        <v>0</v>
      </c>
      <c r="BM438" s="14">
        <f t="shared" si="526"/>
        <v>0</v>
      </c>
      <c r="BN438" s="14">
        <f t="shared" si="527"/>
        <v>0</v>
      </c>
      <c r="BP438" s="56">
        <f t="shared" si="528"/>
        <v>0</v>
      </c>
      <c r="BQ438" s="14">
        <f>Szilv($BF$2,Eredmény!$H$3,BG438)</f>
        <v>0</v>
      </c>
      <c r="BR438" s="14">
        <f t="shared" si="529"/>
        <v>0</v>
      </c>
      <c r="BS438" s="14">
        <f t="shared" si="530"/>
        <v>0</v>
      </c>
      <c r="BV438" s="14">
        <f>IF($BU$2=Alapadat!$P438,Alapadat!$Q438,0)</f>
        <v>0</v>
      </c>
      <c r="BW438" s="14">
        <f>IF($BU$2=Alapadat!$P438,Alapadat!$R438,0)</f>
        <v>0</v>
      </c>
      <c r="BX438" s="14">
        <f t="shared" si="531"/>
        <v>0</v>
      </c>
      <c r="BY438" s="14">
        <f t="shared" si="532"/>
        <v>0</v>
      </c>
      <c r="BZ438" s="14">
        <f t="shared" si="533"/>
        <v>0</v>
      </c>
      <c r="CA438" s="14">
        <f t="shared" si="534"/>
        <v>0</v>
      </c>
      <c r="CB438" s="14">
        <f t="shared" si="535"/>
        <v>0</v>
      </c>
      <c r="CC438" s="14">
        <f t="shared" si="536"/>
        <v>0</v>
      </c>
      <c r="CE438" s="56">
        <f t="shared" si="537"/>
        <v>0</v>
      </c>
      <c r="CF438" s="14">
        <f>Szilv($BU$2,Eredmény!$H$3,BV438)</f>
        <v>0</v>
      </c>
      <c r="CG438" s="14">
        <f t="shared" si="538"/>
        <v>0</v>
      </c>
      <c r="CH438" s="14">
        <f t="shared" si="539"/>
        <v>0</v>
      </c>
      <c r="CK438" s="14">
        <f>IF($CJ$2=Alapadat!$P438,Alapadat!$Q438,0)</f>
        <v>0</v>
      </c>
      <c r="CL438" s="14">
        <f>IF($CJ$2=Alapadat!$P438,Alapadat!$R438,0)</f>
        <v>0</v>
      </c>
      <c r="CM438" s="14">
        <f t="shared" si="540"/>
        <v>0</v>
      </c>
      <c r="CN438" s="14">
        <f t="shared" si="541"/>
        <v>0</v>
      </c>
      <c r="CO438" s="14">
        <f t="shared" si="542"/>
        <v>0</v>
      </c>
      <c r="CP438" s="14">
        <f t="shared" si="543"/>
        <v>0</v>
      </c>
      <c r="CQ438" s="14">
        <f t="shared" si="544"/>
        <v>0</v>
      </c>
      <c r="CR438" s="14">
        <f t="shared" si="545"/>
        <v>0</v>
      </c>
      <c r="CT438" s="56">
        <f t="shared" si="546"/>
        <v>0</v>
      </c>
      <c r="CU438" s="14">
        <f>Szilv($CJ$2,Eredmény!$H$3,CK438)</f>
        <v>0</v>
      </c>
      <c r="CV438" s="14">
        <f t="shared" si="547"/>
        <v>0</v>
      </c>
      <c r="CW438" s="14">
        <f t="shared" si="548"/>
        <v>0</v>
      </c>
      <c r="CZ438" s="14">
        <f>IF($CY$2=Alapadat!$P438,Alapadat!$Q438,0)</f>
        <v>0</v>
      </c>
      <c r="DA438" s="14">
        <f>IF($CY$2=Alapadat!$P438,Alapadat!$R438,0)</f>
        <v>0</v>
      </c>
      <c r="DB438" s="14">
        <f t="shared" si="549"/>
        <v>0</v>
      </c>
      <c r="DC438" s="14">
        <f t="shared" si="550"/>
        <v>0</v>
      </c>
      <c r="DD438" s="14">
        <f t="shared" si="551"/>
        <v>0</v>
      </c>
      <c r="DE438" s="14">
        <f t="shared" si="552"/>
        <v>0</v>
      </c>
      <c r="DF438" s="14">
        <f t="shared" si="553"/>
        <v>0</v>
      </c>
      <c r="DG438" s="14">
        <f t="shared" si="554"/>
        <v>0</v>
      </c>
      <c r="DI438" s="56">
        <f t="shared" si="555"/>
        <v>0</v>
      </c>
      <c r="DJ438" s="14">
        <f>Szilv($CY$2,Eredmény!$H$3,CZ438)</f>
        <v>0</v>
      </c>
      <c r="DK438" s="14">
        <f t="shared" si="556"/>
        <v>0</v>
      </c>
      <c r="DL438" s="14">
        <f t="shared" si="557"/>
        <v>0</v>
      </c>
      <c r="DO438" s="14">
        <f>IF($DN$2=Alapadat!$P438,Alapadat!$Q438,0)</f>
        <v>0</v>
      </c>
      <c r="DP438" s="14">
        <f>IF($DN$2=Alapadat!$P438,Alapadat!$R438,0)</f>
        <v>0</v>
      </c>
      <c r="DQ438" s="14">
        <f t="shared" si="558"/>
        <v>0</v>
      </c>
      <c r="DR438" s="14">
        <f t="shared" si="559"/>
        <v>0</v>
      </c>
      <c r="DS438" s="14">
        <f t="shared" si="560"/>
        <v>0</v>
      </c>
      <c r="DT438" s="14">
        <f t="shared" si="561"/>
        <v>0</v>
      </c>
      <c r="DU438" s="14">
        <f t="shared" si="562"/>
        <v>0</v>
      </c>
      <c r="DV438" s="14">
        <f t="shared" si="563"/>
        <v>0</v>
      </c>
      <c r="DX438" s="56">
        <f t="shared" si="564"/>
        <v>0</v>
      </c>
      <c r="DY438" s="14">
        <f>Szilv($DN$2,Eredmény!$H$3,DO438)</f>
        <v>0</v>
      </c>
      <c r="DZ438" s="14">
        <f t="shared" si="565"/>
        <v>0</v>
      </c>
      <c r="EA438" s="14">
        <f t="shared" si="566"/>
        <v>0</v>
      </c>
    </row>
    <row r="439" spans="2:131">
      <c r="B439" s="14">
        <f>IF($A$2=Alapadat!$P439,Alapadat!$Q439,0)</f>
        <v>0</v>
      </c>
      <c r="C439" s="14">
        <f>IF($A$2=Alapadat!$P439,Alapadat!$R439,0)</f>
        <v>0</v>
      </c>
      <c r="D439" s="14">
        <f t="shared" si="487"/>
        <v>0</v>
      </c>
      <c r="E439" s="14">
        <f t="shared" si="488"/>
        <v>0</v>
      </c>
      <c r="F439" s="14">
        <f t="shared" si="489"/>
        <v>0</v>
      </c>
      <c r="G439" s="14">
        <f t="shared" si="490"/>
        <v>0</v>
      </c>
      <c r="H439" s="14">
        <f t="shared" si="491"/>
        <v>0</v>
      </c>
      <c r="I439" s="14">
        <f t="shared" si="492"/>
        <v>0</v>
      </c>
      <c r="L439" s="56">
        <f t="shared" si="493"/>
        <v>0</v>
      </c>
      <c r="M439" s="14">
        <f>Szilv($A$2,Eredmény!$H$3,B439)</f>
        <v>0</v>
      </c>
      <c r="N439" s="14">
        <f t="shared" si="494"/>
        <v>0</v>
      </c>
      <c r="O439" s="14">
        <f t="shared" si="495"/>
        <v>0</v>
      </c>
      <c r="Q439" s="14">
        <f>IF($P$2=Alapadat!$P439,Alapadat!$Q439,0)</f>
        <v>0</v>
      </c>
      <c r="R439" s="14">
        <f>IF($P$2=Alapadat!$P439,Alapadat!$R439,0)</f>
        <v>0</v>
      </c>
      <c r="S439" s="14">
        <f t="shared" si="496"/>
        <v>0</v>
      </c>
      <c r="T439" s="14">
        <f t="shared" si="497"/>
        <v>0</v>
      </c>
      <c r="U439" s="14">
        <f t="shared" si="498"/>
        <v>0</v>
      </c>
      <c r="V439" s="14">
        <f t="shared" si="499"/>
        <v>0</v>
      </c>
      <c r="W439" s="14">
        <f t="shared" si="500"/>
        <v>0</v>
      </c>
      <c r="X439" s="14">
        <f t="shared" si="501"/>
        <v>0</v>
      </c>
      <c r="Z439" s="56">
        <f t="shared" si="567"/>
        <v>0</v>
      </c>
      <c r="AA439" s="14">
        <f>Szilv($P$2,Eredmény!$H$3,Q439)</f>
        <v>0</v>
      </c>
      <c r="AB439" s="14">
        <f t="shared" si="502"/>
        <v>0</v>
      </c>
      <c r="AC439" s="14">
        <f t="shared" si="503"/>
        <v>0</v>
      </c>
      <c r="AE439" s="14">
        <f>IF($AD$2=Alapadat!$P439,Alapadat!$Q439,0)</f>
        <v>0</v>
      </c>
      <c r="AF439" s="14">
        <f>IF($AD$2=Alapadat!$P439,Alapadat!$R439,0)</f>
        <v>0</v>
      </c>
      <c r="AG439" s="14">
        <f t="shared" si="504"/>
        <v>0</v>
      </c>
      <c r="AH439" s="14">
        <f t="shared" si="505"/>
        <v>0</v>
      </c>
      <c r="AI439" s="14">
        <f t="shared" si="506"/>
        <v>0</v>
      </c>
      <c r="AJ439" s="14">
        <f t="shared" si="507"/>
        <v>0</v>
      </c>
      <c r="AK439" s="14">
        <f t="shared" si="508"/>
        <v>0</v>
      </c>
      <c r="AL439" s="14">
        <f t="shared" si="509"/>
        <v>0</v>
      </c>
      <c r="AN439" s="56">
        <f t="shared" si="510"/>
        <v>0</v>
      </c>
      <c r="AO439" s="14">
        <f>Szilv($AD$2,Eredmény!$H$3,AE439)</f>
        <v>0</v>
      </c>
      <c r="AP439" s="14">
        <f t="shared" si="511"/>
        <v>0</v>
      </c>
      <c r="AQ439" s="14">
        <f t="shared" si="512"/>
        <v>0</v>
      </c>
      <c r="AS439" s="14">
        <f>IF($AR$2=Alapadat!$P439,Alapadat!$Q439,0)</f>
        <v>0</v>
      </c>
      <c r="AT439" s="14">
        <f>IF($AR$2=Alapadat!$P439,Alapadat!$R439,0)</f>
        <v>0</v>
      </c>
      <c r="AU439" s="14">
        <f t="shared" si="513"/>
        <v>0</v>
      </c>
      <c r="AV439" s="14">
        <f t="shared" si="514"/>
        <v>0</v>
      </c>
      <c r="AW439" s="14">
        <f t="shared" si="515"/>
        <v>0</v>
      </c>
      <c r="AX439" s="14">
        <f t="shared" si="516"/>
        <v>0</v>
      </c>
      <c r="AY439" s="14">
        <f t="shared" si="517"/>
        <v>0</v>
      </c>
      <c r="AZ439" s="14">
        <f t="shared" si="518"/>
        <v>0</v>
      </c>
      <c r="BB439" s="56">
        <f t="shared" si="519"/>
        <v>0</v>
      </c>
      <c r="BC439" s="14">
        <f>Szilv($AR$2,Eredmény!$H$3,AS439)</f>
        <v>0</v>
      </c>
      <c r="BD439" s="14">
        <f t="shared" si="520"/>
        <v>0</v>
      </c>
      <c r="BE439" s="14">
        <f t="shared" si="521"/>
        <v>0</v>
      </c>
      <c r="BG439" s="14">
        <f>IF($BF$2=Alapadat!$P439,Alapadat!$Q439,0)</f>
        <v>0</v>
      </c>
      <c r="BH439" s="14">
        <f>IF($BF$2=Alapadat!$P439,Alapadat!$R439,0)</f>
        <v>0</v>
      </c>
      <c r="BI439" s="14">
        <f t="shared" si="522"/>
        <v>0</v>
      </c>
      <c r="BJ439" s="14">
        <f t="shared" si="523"/>
        <v>0</v>
      </c>
      <c r="BK439" s="14">
        <f t="shared" si="524"/>
        <v>0</v>
      </c>
      <c r="BL439" s="14">
        <f t="shared" si="525"/>
        <v>0</v>
      </c>
      <c r="BM439" s="14">
        <f t="shared" si="526"/>
        <v>0</v>
      </c>
      <c r="BN439" s="14">
        <f t="shared" si="527"/>
        <v>0</v>
      </c>
      <c r="BP439" s="56">
        <f t="shared" si="528"/>
        <v>0</v>
      </c>
      <c r="BQ439" s="14">
        <f>Szilv($BF$2,Eredmény!$H$3,BG439)</f>
        <v>0</v>
      </c>
      <c r="BR439" s="14">
        <f t="shared" si="529"/>
        <v>0</v>
      </c>
      <c r="BS439" s="14">
        <f t="shared" si="530"/>
        <v>0</v>
      </c>
      <c r="BV439" s="14">
        <f>IF($BU$2=Alapadat!$P439,Alapadat!$Q439,0)</f>
        <v>0</v>
      </c>
      <c r="BW439" s="14">
        <f>IF($BU$2=Alapadat!$P439,Alapadat!$R439,0)</f>
        <v>0</v>
      </c>
      <c r="BX439" s="14">
        <f t="shared" si="531"/>
        <v>0</v>
      </c>
      <c r="BY439" s="14">
        <f t="shared" si="532"/>
        <v>0</v>
      </c>
      <c r="BZ439" s="14">
        <f t="shared" si="533"/>
        <v>0</v>
      </c>
      <c r="CA439" s="14">
        <f t="shared" si="534"/>
        <v>0</v>
      </c>
      <c r="CB439" s="14">
        <f t="shared" si="535"/>
        <v>0</v>
      </c>
      <c r="CC439" s="14">
        <f t="shared" si="536"/>
        <v>0</v>
      </c>
      <c r="CE439" s="56">
        <f t="shared" si="537"/>
        <v>0</v>
      </c>
      <c r="CF439" s="14">
        <f>Szilv($BU$2,Eredmény!$H$3,BV439)</f>
        <v>0</v>
      </c>
      <c r="CG439" s="14">
        <f t="shared" si="538"/>
        <v>0</v>
      </c>
      <c r="CH439" s="14">
        <f t="shared" si="539"/>
        <v>0</v>
      </c>
      <c r="CK439" s="14">
        <f>IF($CJ$2=Alapadat!$P439,Alapadat!$Q439,0)</f>
        <v>0</v>
      </c>
      <c r="CL439" s="14">
        <f>IF($CJ$2=Alapadat!$P439,Alapadat!$R439,0)</f>
        <v>0</v>
      </c>
      <c r="CM439" s="14">
        <f t="shared" si="540"/>
        <v>0</v>
      </c>
      <c r="CN439" s="14">
        <f t="shared" si="541"/>
        <v>0</v>
      </c>
      <c r="CO439" s="14">
        <f t="shared" si="542"/>
        <v>0</v>
      </c>
      <c r="CP439" s="14">
        <f t="shared" si="543"/>
        <v>0</v>
      </c>
      <c r="CQ439" s="14">
        <f t="shared" si="544"/>
        <v>0</v>
      </c>
      <c r="CR439" s="14">
        <f t="shared" si="545"/>
        <v>0</v>
      </c>
      <c r="CT439" s="56">
        <f t="shared" si="546"/>
        <v>0</v>
      </c>
      <c r="CU439" s="14">
        <f>Szilv($CJ$2,Eredmény!$H$3,CK439)</f>
        <v>0</v>
      </c>
      <c r="CV439" s="14">
        <f t="shared" si="547"/>
        <v>0</v>
      </c>
      <c r="CW439" s="14">
        <f t="shared" si="548"/>
        <v>0</v>
      </c>
      <c r="CZ439" s="14">
        <f>IF($CY$2=Alapadat!$P439,Alapadat!$Q439,0)</f>
        <v>0</v>
      </c>
      <c r="DA439" s="14">
        <f>IF($CY$2=Alapadat!$P439,Alapadat!$R439,0)</f>
        <v>0</v>
      </c>
      <c r="DB439" s="14">
        <f t="shared" si="549"/>
        <v>0</v>
      </c>
      <c r="DC439" s="14">
        <f t="shared" si="550"/>
        <v>0</v>
      </c>
      <c r="DD439" s="14">
        <f t="shared" si="551"/>
        <v>0</v>
      </c>
      <c r="DE439" s="14">
        <f t="shared" si="552"/>
        <v>0</v>
      </c>
      <c r="DF439" s="14">
        <f t="shared" si="553"/>
        <v>0</v>
      </c>
      <c r="DG439" s="14">
        <f t="shared" si="554"/>
        <v>0</v>
      </c>
      <c r="DI439" s="56">
        <f t="shared" si="555"/>
        <v>0</v>
      </c>
      <c r="DJ439" s="14">
        <f>Szilv($CY$2,Eredmény!$H$3,CZ439)</f>
        <v>0</v>
      </c>
      <c r="DK439" s="14">
        <f t="shared" si="556"/>
        <v>0</v>
      </c>
      <c r="DL439" s="14">
        <f t="shared" si="557"/>
        <v>0</v>
      </c>
      <c r="DO439" s="14">
        <f>IF($DN$2=Alapadat!$P439,Alapadat!$Q439,0)</f>
        <v>0</v>
      </c>
      <c r="DP439" s="14">
        <f>IF($DN$2=Alapadat!$P439,Alapadat!$R439,0)</f>
        <v>0</v>
      </c>
      <c r="DQ439" s="14">
        <f t="shared" si="558"/>
        <v>0</v>
      </c>
      <c r="DR439" s="14">
        <f t="shared" si="559"/>
        <v>0</v>
      </c>
      <c r="DS439" s="14">
        <f t="shared" si="560"/>
        <v>0</v>
      </c>
      <c r="DT439" s="14">
        <f t="shared" si="561"/>
        <v>0</v>
      </c>
      <c r="DU439" s="14">
        <f t="shared" si="562"/>
        <v>0</v>
      </c>
      <c r="DV439" s="14">
        <f t="shared" si="563"/>
        <v>0</v>
      </c>
      <c r="DX439" s="56">
        <f t="shared" si="564"/>
        <v>0</v>
      </c>
      <c r="DY439" s="14">
        <f>Szilv($DN$2,Eredmény!$H$3,DO439)</f>
        <v>0</v>
      </c>
      <c r="DZ439" s="14">
        <f t="shared" si="565"/>
        <v>0</v>
      </c>
      <c r="EA439" s="14">
        <f t="shared" si="566"/>
        <v>0</v>
      </c>
    </row>
    <row r="440" spans="2:131">
      <c r="B440" s="14">
        <f>IF($A$2=Alapadat!$P440,Alapadat!$Q440,0)</f>
        <v>0</v>
      </c>
      <c r="C440" s="14">
        <f>IF($A$2=Alapadat!$P440,Alapadat!$R440,0)</f>
        <v>0</v>
      </c>
      <c r="D440" s="14">
        <f t="shared" si="487"/>
        <v>0</v>
      </c>
      <c r="E440" s="14">
        <f t="shared" si="488"/>
        <v>0</v>
      </c>
      <c r="F440" s="14">
        <f t="shared" si="489"/>
        <v>0</v>
      </c>
      <c r="G440" s="14">
        <f t="shared" si="490"/>
        <v>0</v>
      </c>
      <c r="H440" s="14">
        <f t="shared" si="491"/>
        <v>0</v>
      </c>
      <c r="I440" s="14">
        <f t="shared" si="492"/>
        <v>0</v>
      </c>
      <c r="L440" s="56">
        <f t="shared" si="493"/>
        <v>0</v>
      </c>
      <c r="M440" s="14">
        <f>Szilv($A$2,Eredmény!$H$3,B440)</f>
        <v>0</v>
      </c>
      <c r="N440" s="14">
        <f t="shared" si="494"/>
        <v>0</v>
      </c>
      <c r="O440" s="14">
        <f t="shared" si="495"/>
        <v>0</v>
      </c>
      <c r="Q440" s="14">
        <f>IF($P$2=Alapadat!$P440,Alapadat!$Q440,0)</f>
        <v>0</v>
      </c>
      <c r="R440" s="14">
        <f>IF($P$2=Alapadat!$P440,Alapadat!$R440,0)</f>
        <v>0</v>
      </c>
      <c r="S440" s="14">
        <f t="shared" si="496"/>
        <v>0</v>
      </c>
      <c r="T440" s="14">
        <f t="shared" si="497"/>
        <v>0</v>
      </c>
      <c r="U440" s="14">
        <f t="shared" si="498"/>
        <v>0</v>
      </c>
      <c r="V440" s="14">
        <f t="shared" si="499"/>
        <v>0</v>
      </c>
      <c r="W440" s="14">
        <f t="shared" si="500"/>
        <v>0</v>
      </c>
      <c r="X440" s="14">
        <f t="shared" si="501"/>
        <v>0</v>
      </c>
      <c r="Z440" s="56">
        <f t="shared" si="567"/>
        <v>0</v>
      </c>
      <c r="AA440" s="14">
        <f>Szilv($P$2,Eredmény!$H$3,Q440)</f>
        <v>0</v>
      </c>
      <c r="AB440" s="14">
        <f t="shared" si="502"/>
        <v>0</v>
      </c>
      <c r="AC440" s="14">
        <f t="shared" si="503"/>
        <v>0</v>
      </c>
      <c r="AE440" s="14">
        <f>IF($AD$2=Alapadat!$P440,Alapadat!$Q440,0)</f>
        <v>0</v>
      </c>
      <c r="AF440" s="14">
        <f>IF($AD$2=Alapadat!$P440,Alapadat!$R440,0)</f>
        <v>0</v>
      </c>
      <c r="AG440" s="14">
        <f t="shared" si="504"/>
        <v>0</v>
      </c>
      <c r="AH440" s="14">
        <f t="shared" si="505"/>
        <v>0</v>
      </c>
      <c r="AI440" s="14">
        <f t="shared" si="506"/>
        <v>0</v>
      </c>
      <c r="AJ440" s="14">
        <f t="shared" si="507"/>
        <v>0</v>
      </c>
      <c r="AK440" s="14">
        <f t="shared" si="508"/>
        <v>0</v>
      </c>
      <c r="AL440" s="14">
        <f t="shared" si="509"/>
        <v>0</v>
      </c>
      <c r="AN440" s="56">
        <f t="shared" si="510"/>
        <v>0</v>
      </c>
      <c r="AO440" s="14">
        <f>Szilv($AD$2,Eredmény!$H$3,AE440)</f>
        <v>0</v>
      </c>
      <c r="AP440" s="14">
        <f t="shared" si="511"/>
        <v>0</v>
      </c>
      <c r="AQ440" s="14">
        <f t="shared" si="512"/>
        <v>0</v>
      </c>
      <c r="AS440" s="14">
        <f>IF($AR$2=Alapadat!$P440,Alapadat!$Q440,0)</f>
        <v>0</v>
      </c>
      <c r="AT440" s="14">
        <f>IF($AR$2=Alapadat!$P440,Alapadat!$R440,0)</f>
        <v>0</v>
      </c>
      <c r="AU440" s="14">
        <f t="shared" si="513"/>
        <v>0</v>
      </c>
      <c r="AV440" s="14">
        <f t="shared" si="514"/>
        <v>0</v>
      </c>
      <c r="AW440" s="14">
        <f t="shared" si="515"/>
        <v>0</v>
      </c>
      <c r="AX440" s="14">
        <f t="shared" si="516"/>
        <v>0</v>
      </c>
      <c r="AY440" s="14">
        <f t="shared" si="517"/>
        <v>0</v>
      </c>
      <c r="AZ440" s="14">
        <f t="shared" si="518"/>
        <v>0</v>
      </c>
      <c r="BB440" s="56">
        <f t="shared" si="519"/>
        <v>0</v>
      </c>
      <c r="BC440" s="14">
        <f>Szilv($AR$2,Eredmény!$H$3,AS440)</f>
        <v>0</v>
      </c>
      <c r="BD440" s="14">
        <f t="shared" si="520"/>
        <v>0</v>
      </c>
      <c r="BE440" s="14">
        <f t="shared" si="521"/>
        <v>0</v>
      </c>
      <c r="BG440" s="14">
        <f>IF($BF$2=Alapadat!$P440,Alapadat!$Q440,0)</f>
        <v>0</v>
      </c>
      <c r="BH440" s="14">
        <f>IF($BF$2=Alapadat!$P440,Alapadat!$R440,0)</f>
        <v>0</v>
      </c>
      <c r="BI440" s="14">
        <f t="shared" si="522"/>
        <v>0</v>
      </c>
      <c r="BJ440" s="14">
        <f t="shared" si="523"/>
        <v>0</v>
      </c>
      <c r="BK440" s="14">
        <f t="shared" si="524"/>
        <v>0</v>
      </c>
      <c r="BL440" s="14">
        <f t="shared" si="525"/>
        <v>0</v>
      </c>
      <c r="BM440" s="14">
        <f t="shared" si="526"/>
        <v>0</v>
      </c>
      <c r="BN440" s="14">
        <f t="shared" si="527"/>
        <v>0</v>
      </c>
      <c r="BP440" s="56">
        <f t="shared" si="528"/>
        <v>0</v>
      </c>
      <c r="BQ440" s="14">
        <f>Szilv($BF$2,Eredmény!$H$3,BG440)</f>
        <v>0</v>
      </c>
      <c r="BR440" s="14">
        <f t="shared" si="529"/>
        <v>0</v>
      </c>
      <c r="BS440" s="14">
        <f t="shared" si="530"/>
        <v>0</v>
      </c>
      <c r="BV440" s="14">
        <f>IF($BU$2=Alapadat!$P440,Alapadat!$Q440,0)</f>
        <v>0</v>
      </c>
      <c r="BW440" s="14">
        <f>IF($BU$2=Alapadat!$P440,Alapadat!$R440,0)</f>
        <v>0</v>
      </c>
      <c r="BX440" s="14">
        <f t="shared" si="531"/>
        <v>0</v>
      </c>
      <c r="BY440" s="14">
        <f t="shared" si="532"/>
        <v>0</v>
      </c>
      <c r="BZ440" s="14">
        <f t="shared" si="533"/>
        <v>0</v>
      </c>
      <c r="CA440" s="14">
        <f t="shared" si="534"/>
        <v>0</v>
      </c>
      <c r="CB440" s="14">
        <f t="shared" si="535"/>
        <v>0</v>
      </c>
      <c r="CC440" s="14">
        <f t="shared" si="536"/>
        <v>0</v>
      </c>
      <c r="CE440" s="56">
        <f t="shared" si="537"/>
        <v>0</v>
      </c>
      <c r="CF440" s="14">
        <f>Szilv($BU$2,Eredmény!$H$3,BV440)</f>
        <v>0</v>
      </c>
      <c r="CG440" s="14">
        <f t="shared" si="538"/>
        <v>0</v>
      </c>
      <c r="CH440" s="14">
        <f t="shared" si="539"/>
        <v>0</v>
      </c>
      <c r="CK440" s="14">
        <f>IF($CJ$2=Alapadat!$P440,Alapadat!$Q440,0)</f>
        <v>0</v>
      </c>
      <c r="CL440" s="14">
        <f>IF($CJ$2=Alapadat!$P440,Alapadat!$R440,0)</f>
        <v>0</v>
      </c>
      <c r="CM440" s="14">
        <f t="shared" si="540"/>
        <v>0</v>
      </c>
      <c r="CN440" s="14">
        <f t="shared" si="541"/>
        <v>0</v>
      </c>
      <c r="CO440" s="14">
        <f t="shared" si="542"/>
        <v>0</v>
      </c>
      <c r="CP440" s="14">
        <f t="shared" si="543"/>
        <v>0</v>
      </c>
      <c r="CQ440" s="14">
        <f t="shared" si="544"/>
        <v>0</v>
      </c>
      <c r="CR440" s="14">
        <f t="shared" si="545"/>
        <v>0</v>
      </c>
      <c r="CT440" s="56">
        <f t="shared" si="546"/>
        <v>0</v>
      </c>
      <c r="CU440" s="14">
        <f>Szilv($CJ$2,Eredmény!$H$3,CK440)</f>
        <v>0</v>
      </c>
      <c r="CV440" s="14">
        <f t="shared" si="547"/>
        <v>0</v>
      </c>
      <c r="CW440" s="14">
        <f t="shared" si="548"/>
        <v>0</v>
      </c>
      <c r="CZ440" s="14">
        <f>IF($CY$2=Alapadat!$P440,Alapadat!$Q440,0)</f>
        <v>0</v>
      </c>
      <c r="DA440" s="14">
        <f>IF($CY$2=Alapadat!$P440,Alapadat!$R440,0)</f>
        <v>0</v>
      </c>
      <c r="DB440" s="14">
        <f t="shared" si="549"/>
        <v>0</v>
      </c>
      <c r="DC440" s="14">
        <f t="shared" si="550"/>
        <v>0</v>
      </c>
      <c r="DD440" s="14">
        <f t="shared" si="551"/>
        <v>0</v>
      </c>
      <c r="DE440" s="14">
        <f t="shared" si="552"/>
        <v>0</v>
      </c>
      <c r="DF440" s="14">
        <f t="shared" si="553"/>
        <v>0</v>
      </c>
      <c r="DG440" s="14">
        <f t="shared" si="554"/>
        <v>0</v>
      </c>
      <c r="DI440" s="56">
        <f t="shared" si="555"/>
        <v>0</v>
      </c>
      <c r="DJ440" s="14">
        <f>Szilv($CY$2,Eredmény!$H$3,CZ440)</f>
        <v>0</v>
      </c>
      <c r="DK440" s="14">
        <f t="shared" si="556"/>
        <v>0</v>
      </c>
      <c r="DL440" s="14">
        <f t="shared" si="557"/>
        <v>0</v>
      </c>
      <c r="DO440" s="14">
        <f>IF($DN$2=Alapadat!$P440,Alapadat!$Q440,0)</f>
        <v>0</v>
      </c>
      <c r="DP440" s="14">
        <f>IF($DN$2=Alapadat!$P440,Alapadat!$R440,0)</f>
        <v>0</v>
      </c>
      <c r="DQ440" s="14">
        <f t="shared" si="558"/>
        <v>0</v>
      </c>
      <c r="DR440" s="14">
        <f t="shared" si="559"/>
        <v>0</v>
      </c>
      <c r="DS440" s="14">
        <f t="shared" si="560"/>
        <v>0</v>
      </c>
      <c r="DT440" s="14">
        <f t="shared" si="561"/>
        <v>0</v>
      </c>
      <c r="DU440" s="14">
        <f t="shared" si="562"/>
        <v>0</v>
      </c>
      <c r="DV440" s="14">
        <f t="shared" si="563"/>
        <v>0</v>
      </c>
      <c r="DX440" s="56">
        <f t="shared" si="564"/>
        <v>0</v>
      </c>
      <c r="DY440" s="14">
        <f>Szilv($DN$2,Eredmény!$H$3,DO440)</f>
        <v>0</v>
      </c>
      <c r="DZ440" s="14">
        <f t="shared" si="565"/>
        <v>0</v>
      </c>
      <c r="EA440" s="14">
        <f t="shared" si="566"/>
        <v>0</v>
      </c>
    </row>
    <row r="441" spans="2:131">
      <c r="B441" s="14">
        <f>IF($A$2=Alapadat!$P441,Alapadat!$Q441,0)</f>
        <v>0</v>
      </c>
      <c r="C441" s="14">
        <f>IF($A$2=Alapadat!$P441,Alapadat!$R441,0)</f>
        <v>0</v>
      </c>
      <c r="D441" s="14">
        <f t="shared" si="487"/>
        <v>0</v>
      </c>
      <c r="E441" s="14">
        <f t="shared" si="488"/>
        <v>0</v>
      </c>
      <c r="F441" s="14">
        <f t="shared" si="489"/>
        <v>0</v>
      </c>
      <c r="G441" s="14">
        <f t="shared" si="490"/>
        <v>0</v>
      </c>
      <c r="H441" s="14">
        <f t="shared" si="491"/>
        <v>0</v>
      </c>
      <c r="I441" s="14">
        <f t="shared" si="492"/>
        <v>0</v>
      </c>
      <c r="L441" s="56">
        <f t="shared" si="493"/>
        <v>0</v>
      </c>
      <c r="M441" s="14">
        <f>Szilv($A$2,Eredmény!$H$3,B441)</f>
        <v>0</v>
      </c>
      <c r="N441" s="14">
        <f t="shared" si="494"/>
        <v>0</v>
      </c>
      <c r="O441" s="14">
        <f t="shared" si="495"/>
        <v>0</v>
      </c>
      <c r="Q441" s="14">
        <f>IF($P$2=Alapadat!$P441,Alapadat!$Q441,0)</f>
        <v>0</v>
      </c>
      <c r="R441" s="14">
        <f>IF($P$2=Alapadat!$P441,Alapadat!$R441,0)</f>
        <v>0</v>
      </c>
      <c r="S441" s="14">
        <f t="shared" si="496"/>
        <v>0</v>
      </c>
      <c r="T441" s="14">
        <f t="shared" si="497"/>
        <v>0</v>
      </c>
      <c r="U441" s="14">
        <f t="shared" si="498"/>
        <v>0</v>
      </c>
      <c r="V441" s="14">
        <f t="shared" si="499"/>
        <v>0</v>
      </c>
      <c r="W441" s="14">
        <f t="shared" si="500"/>
        <v>0</v>
      </c>
      <c r="X441" s="14">
        <f t="shared" si="501"/>
        <v>0</v>
      </c>
      <c r="Z441" s="56">
        <f t="shared" si="567"/>
        <v>0</v>
      </c>
      <c r="AA441" s="14">
        <f>Szilv($P$2,Eredmény!$H$3,Q441)</f>
        <v>0</v>
      </c>
      <c r="AB441" s="14">
        <f t="shared" si="502"/>
        <v>0</v>
      </c>
      <c r="AC441" s="14">
        <f t="shared" si="503"/>
        <v>0</v>
      </c>
      <c r="AE441" s="14">
        <f>IF($AD$2=Alapadat!$P441,Alapadat!$Q441,0)</f>
        <v>0</v>
      </c>
      <c r="AF441" s="14">
        <f>IF($AD$2=Alapadat!$P441,Alapadat!$R441,0)</f>
        <v>0</v>
      </c>
      <c r="AG441" s="14">
        <f t="shared" si="504"/>
        <v>0</v>
      </c>
      <c r="AH441" s="14">
        <f t="shared" si="505"/>
        <v>0</v>
      </c>
      <c r="AI441" s="14">
        <f t="shared" si="506"/>
        <v>0</v>
      </c>
      <c r="AJ441" s="14">
        <f t="shared" si="507"/>
        <v>0</v>
      </c>
      <c r="AK441" s="14">
        <f t="shared" si="508"/>
        <v>0</v>
      </c>
      <c r="AL441" s="14">
        <f t="shared" si="509"/>
        <v>0</v>
      </c>
      <c r="AN441" s="56">
        <f t="shared" si="510"/>
        <v>0</v>
      </c>
      <c r="AO441" s="14">
        <f>Szilv($AD$2,Eredmény!$H$3,AE441)</f>
        <v>0</v>
      </c>
      <c r="AP441" s="14">
        <f t="shared" si="511"/>
        <v>0</v>
      </c>
      <c r="AQ441" s="14">
        <f t="shared" si="512"/>
        <v>0</v>
      </c>
      <c r="AS441" s="14">
        <f>IF($AR$2=Alapadat!$P441,Alapadat!$Q441,0)</f>
        <v>0</v>
      </c>
      <c r="AT441" s="14">
        <f>IF($AR$2=Alapadat!$P441,Alapadat!$R441,0)</f>
        <v>0</v>
      </c>
      <c r="AU441" s="14">
        <f t="shared" si="513"/>
        <v>0</v>
      </c>
      <c r="AV441" s="14">
        <f t="shared" si="514"/>
        <v>0</v>
      </c>
      <c r="AW441" s="14">
        <f t="shared" si="515"/>
        <v>0</v>
      </c>
      <c r="AX441" s="14">
        <f t="shared" si="516"/>
        <v>0</v>
      </c>
      <c r="AY441" s="14">
        <f t="shared" si="517"/>
        <v>0</v>
      </c>
      <c r="AZ441" s="14">
        <f t="shared" si="518"/>
        <v>0</v>
      </c>
      <c r="BB441" s="56">
        <f t="shared" si="519"/>
        <v>0</v>
      </c>
      <c r="BC441" s="14">
        <f>Szilv($AR$2,Eredmény!$H$3,AS441)</f>
        <v>0</v>
      </c>
      <c r="BD441" s="14">
        <f t="shared" si="520"/>
        <v>0</v>
      </c>
      <c r="BE441" s="14">
        <f t="shared" si="521"/>
        <v>0</v>
      </c>
      <c r="BG441" s="14">
        <f>IF($BF$2=Alapadat!$P441,Alapadat!$Q441,0)</f>
        <v>0</v>
      </c>
      <c r="BH441" s="14">
        <f>IF($BF$2=Alapadat!$P441,Alapadat!$R441,0)</f>
        <v>0</v>
      </c>
      <c r="BI441" s="14">
        <f t="shared" si="522"/>
        <v>0</v>
      </c>
      <c r="BJ441" s="14">
        <f t="shared" si="523"/>
        <v>0</v>
      </c>
      <c r="BK441" s="14">
        <f t="shared" si="524"/>
        <v>0</v>
      </c>
      <c r="BL441" s="14">
        <f t="shared" si="525"/>
        <v>0</v>
      </c>
      <c r="BM441" s="14">
        <f t="shared" si="526"/>
        <v>0</v>
      </c>
      <c r="BN441" s="14">
        <f t="shared" si="527"/>
        <v>0</v>
      </c>
      <c r="BP441" s="56">
        <f t="shared" si="528"/>
        <v>0</v>
      </c>
      <c r="BQ441" s="14">
        <f>Szilv($BF$2,Eredmény!$H$3,BG441)</f>
        <v>0</v>
      </c>
      <c r="BR441" s="14">
        <f t="shared" si="529"/>
        <v>0</v>
      </c>
      <c r="BS441" s="14">
        <f t="shared" si="530"/>
        <v>0</v>
      </c>
      <c r="BV441" s="14">
        <f>IF($BU$2=Alapadat!$P441,Alapadat!$Q441,0)</f>
        <v>0</v>
      </c>
      <c r="BW441" s="14">
        <f>IF($BU$2=Alapadat!$P441,Alapadat!$R441,0)</f>
        <v>0</v>
      </c>
      <c r="BX441" s="14">
        <f t="shared" si="531"/>
        <v>0</v>
      </c>
      <c r="BY441" s="14">
        <f t="shared" si="532"/>
        <v>0</v>
      </c>
      <c r="BZ441" s="14">
        <f t="shared" si="533"/>
        <v>0</v>
      </c>
      <c r="CA441" s="14">
        <f t="shared" si="534"/>
        <v>0</v>
      </c>
      <c r="CB441" s="14">
        <f t="shared" si="535"/>
        <v>0</v>
      </c>
      <c r="CC441" s="14">
        <f t="shared" si="536"/>
        <v>0</v>
      </c>
      <c r="CE441" s="56">
        <f t="shared" si="537"/>
        <v>0</v>
      </c>
      <c r="CF441" s="14">
        <f>Szilv($BU$2,Eredmény!$H$3,BV441)</f>
        <v>0</v>
      </c>
      <c r="CG441" s="14">
        <f t="shared" si="538"/>
        <v>0</v>
      </c>
      <c r="CH441" s="14">
        <f t="shared" si="539"/>
        <v>0</v>
      </c>
      <c r="CK441" s="14">
        <f>IF($CJ$2=Alapadat!$P441,Alapadat!$Q441,0)</f>
        <v>0</v>
      </c>
      <c r="CL441" s="14">
        <f>IF($CJ$2=Alapadat!$P441,Alapadat!$R441,0)</f>
        <v>0</v>
      </c>
      <c r="CM441" s="14">
        <f t="shared" si="540"/>
        <v>0</v>
      </c>
      <c r="CN441" s="14">
        <f t="shared" si="541"/>
        <v>0</v>
      </c>
      <c r="CO441" s="14">
        <f t="shared" si="542"/>
        <v>0</v>
      </c>
      <c r="CP441" s="14">
        <f t="shared" si="543"/>
        <v>0</v>
      </c>
      <c r="CQ441" s="14">
        <f t="shared" si="544"/>
        <v>0</v>
      </c>
      <c r="CR441" s="14">
        <f t="shared" si="545"/>
        <v>0</v>
      </c>
      <c r="CT441" s="56">
        <f t="shared" si="546"/>
        <v>0</v>
      </c>
      <c r="CU441" s="14">
        <f>Szilv($CJ$2,Eredmény!$H$3,CK441)</f>
        <v>0</v>
      </c>
      <c r="CV441" s="14">
        <f t="shared" si="547"/>
        <v>0</v>
      </c>
      <c r="CW441" s="14">
        <f t="shared" si="548"/>
        <v>0</v>
      </c>
      <c r="CZ441" s="14">
        <f>IF($CY$2=Alapadat!$P441,Alapadat!$Q441,0)</f>
        <v>0</v>
      </c>
      <c r="DA441" s="14">
        <f>IF($CY$2=Alapadat!$P441,Alapadat!$R441,0)</f>
        <v>0</v>
      </c>
      <c r="DB441" s="14">
        <f t="shared" si="549"/>
        <v>0</v>
      </c>
      <c r="DC441" s="14">
        <f t="shared" si="550"/>
        <v>0</v>
      </c>
      <c r="DD441" s="14">
        <f t="shared" si="551"/>
        <v>0</v>
      </c>
      <c r="DE441" s="14">
        <f t="shared" si="552"/>
        <v>0</v>
      </c>
      <c r="DF441" s="14">
        <f t="shared" si="553"/>
        <v>0</v>
      </c>
      <c r="DG441" s="14">
        <f t="shared" si="554"/>
        <v>0</v>
      </c>
      <c r="DI441" s="56">
        <f t="shared" si="555"/>
        <v>0</v>
      </c>
      <c r="DJ441" s="14">
        <f>Szilv($CY$2,Eredmény!$H$3,CZ441)</f>
        <v>0</v>
      </c>
      <c r="DK441" s="14">
        <f t="shared" si="556"/>
        <v>0</v>
      </c>
      <c r="DL441" s="14">
        <f t="shared" si="557"/>
        <v>0</v>
      </c>
      <c r="DO441" s="14">
        <f>IF($DN$2=Alapadat!$P441,Alapadat!$Q441,0)</f>
        <v>0</v>
      </c>
      <c r="DP441" s="14">
        <f>IF($DN$2=Alapadat!$P441,Alapadat!$R441,0)</f>
        <v>0</v>
      </c>
      <c r="DQ441" s="14">
        <f t="shared" si="558"/>
        <v>0</v>
      </c>
      <c r="DR441" s="14">
        <f t="shared" si="559"/>
        <v>0</v>
      </c>
      <c r="DS441" s="14">
        <f t="shared" si="560"/>
        <v>0</v>
      </c>
      <c r="DT441" s="14">
        <f t="shared" si="561"/>
        <v>0</v>
      </c>
      <c r="DU441" s="14">
        <f t="shared" si="562"/>
        <v>0</v>
      </c>
      <c r="DV441" s="14">
        <f t="shared" si="563"/>
        <v>0</v>
      </c>
      <c r="DX441" s="56">
        <f t="shared" si="564"/>
        <v>0</v>
      </c>
      <c r="DY441" s="14">
        <f>Szilv($DN$2,Eredmény!$H$3,DO441)</f>
        <v>0</v>
      </c>
      <c r="DZ441" s="14">
        <f t="shared" si="565"/>
        <v>0</v>
      </c>
      <c r="EA441" s="14">
        <f t="shared" si="566"/>
        <v>0</v>
      </c>
    </row>
    <row r="442" spans="2:131">
      <c r="B442" s="14">
        <f>IF($A$2=Alapadat!$P442,Alapadat!$Q442,0)</f>
        <v>0</v>
      </c>
      <c r="C442" s="14">
        <f>IF($A$2=Alapadat!$P442,Alapadat!$R442,0)</f>
        <v>0</v>
      </c>
      <c r="D442" s="14">
        <f t="shared" si="487"/>
        <v>0</v>
      </c>
      <c r="E442" s="14">
        <f t="shared" si="488"/>
        <v>0</v>
      </c>
      <c r="F442" s="14">
        <f t="shared" si="489"/>
        <v>0</v>
      </c>
      <c r="G442" s="14">
        <f t="shared" si="490"/>
        <v>0</v>
      </c>
      <c r="H442" s="14">
        <f t="shared" si="491"/>
        <v>0</v>
      </c>
      <c r="I442" s="14">
        <f t="shared" si="492"/>
        <v>0</v>
      </c>
      <c r="L442" s="56">
        <f t="shared" si="493"/>
        <v>0</v>
      </c>
      <c r="M442" s="14">
        <f>Szilv($A$2,Eredmény!$H$3,B442)</f>
        <v>0</v>
      </c>
      <c r="N442" s="14">
        <f t="shared" si="494"/>
        <v>0</v>
      </c>
      <c r="O442" s="14">
        <f t="shared" si="495"/>
        <v>0</v>
      </c>
      <c r="Q442" s="14">
        <f>IF($P$2=Alapadat!$P442,Alapadat!$Q442,0)</f>
        <v>0</v>
      </c>
      <c r="R442" s="14">
        <f>IF($P$2=Alapadat!$P442,Alapadat!$R442,0)</f>
        <v>0</v>
      </c>
      <c r="S442" s="14">
        <f t="shared" si="496"/>
        <v>0</v>
      </c>
      <c r="T442" s="14">
        <f t="shared" si="497"/>
        <v>0</v>
      </c>
      <c r="U442" s="14">
        <f t="shared" si="498"/>
        <v>0</v>
      </c>
      <c r="V442" s="14">
        <f t="shared" si="499"/>
        <v>0</v>
      </c>
      <c r="W442" s="14">
        <f t="shared" si="500"/>
        <v>0</v>
      </c>
      <c r="X442" s="14">
        <f t="shared" si="501"/>
        <v>0</v>
      </c>
      <c r="Z442" s="56">
        <f t="shared" si="567"/>
        <v>0</v>
      </c>
      <c r="AA442" s="14">
        <f>Szilv($P$2,Eredmény!$H$3,Q442)</f>
        <v>0</v>
      </c>
      <c r="AB442" s="14">
        <f t="shared" si="502"/>
        <v>0</v>
      </c>
      <c r="AC442" s="14">
        <f t="shared" si="503"/>
        <v>0</v>
      </c>
      <c r="AE442" s="14">
        <f>IF($AD$2=Alapadat!$P442,Alapadat!$Q442,0)</f>
        <v>0</v>
      </c>
      <c r="AF442" s="14">
        <f>IF($AD$2=Alapadat!$P442,Alapadat!$R442,0)</f>
        <v>0</v>
      </c>
      <c r="AG442" s="14">
        <f t="shared" si="504"/>
        <v>0</v>
      </c>
      <c r="AH442" s="14">
        <f t="shared" si="505"/>
        <v>0</v>
      </c>
      <c r="AI442" s="14">
        <f t="shared" si="506"/>
        <v>0</v>
      </c>
      <c r="AJ442" s="14">
        <f t="shared" si="507"/>
        <v>0</v>
      </c>
      <c r="AK442" s="14">
        <f t="shared" si="508"/>
        <v>0</v>
      </c>
      <c r="AL442" s="14">
        <f t="shared" si="509"/>
        <v>0</v>
      </c>
      <c r="AN442" s="56">
        <f t="shared" si="510"/>
        <v>0</v>
      </c>
      <c r="AO442" s="14">
        <f>Szilv($AD$2,Eredmény!$H$3,AE442)</f>
        <v>0</v>
      </c>
      <c r="AP442" s="14">
        <f t="shared" si="511"/>
        <v>0</v>
      </c>
      <c r="AQ442" s="14">
        <f t="shared" si="512"/>
        <v>0</v>
      </c>
      <c r="AS442" s="14">
        <f>IF($AR$2=Alapadat!$P442,Alapadat!$Q442,0)</f>
        <v>0</v>
      </c>
      <c r="AT442" s="14">
        <f>IF($AR$2=Alapadat!$P442,Alapadat!$R442,0)</f>
        <v>0</v>
      </c>
      <c r="AU442" s="14">
        <f t="shared" si="513"/>
        <v>0</v>
      </c>
      <c r="AV442" s="14">
        <f t="shared" si="514"/>
        <v>0</v>
      </c>
      <c r="AW442" s="14">
        <f t="shared" si="515"/>
        <v>0</v>
      </c>
      <c r="AX442" s="14">
        <f t="shared" si="516"/>
        <v>0</v>
      </c>
      <c r="AY442" s="14">
        <f t="shared" si="517"/>
        <v>0</v>
      </c>
      <c r="AZ442" s="14">
        <f t="shared" si="518"/>
        <v>0</v>
      </c>
      <c r="BB442" s="56">
        <f t="shared" si="519"/>
        <v>0</v>
      </c>
      <c r="BC442" s="14">
        <f>Szilv($AR$2,Eredmény!$H$3,AS442)</f>
        <v>0</v>
      </c>
      <c r="BD442" s="14">
        <f t="shared" si="520"/>
        <v>0</v>
      </c>
      <c r="BE442" s="14">
        <f t="shared" si="521"/>
        <v>0</v>
      </c>
      <c r="BG442" s="14">
        <f>IF($BF$2=Alapadat!$P442,Alapadat!$Q442,0)</f>
        <v>0</v>
      </c>
      <c r="BH442" s="14">
        <f>IF($BF$2=Alapadat!$P442,Alapadat!$R442,0)</f>
        <v>0</v>
      </c>
      <c r="BI442" s="14">
        <f t="shared" si="522"/>
        <v>0</v>
      </c>
      <c r="BJ442" s="14">
        <f t="shared" si="523"/>
        <v>0</v>
      </c>
      <c r="BK442" s="14">
        <f t="shared" si="524"/>
        <v>0</v>
      </c>
      <c r="BL442" s="14">
        <f t="shared" si="525"/>
        <v>0</v>
      </c>
      <c r="BM442" s="14">
        <f t="shared" si="526"/>
        <v>0</v>
      </c>
      <c r="BN442" s="14">
        <f t="shared" si="527"/>
        <v>0</v>
      </c>
      <c r="BP442" s="56">
        <f t="shared" si="528"/>
        <v>0</v>
      </c>
      <c r="BQ442" s="14">
        <f>Szilv($BF$2,Eredmény!$H$3,BG442)</f>
        <v>0</v>
      </c>
      <c r="BR442" s="14">
        <f t="shared" si="529"/>
        <v>0</v>
      </c>
      <c r="BS442" s="14">
        <f t="shared" si="530"/>
        <v>0</v>
      </c>
      <c r="BV442" s="14">
        <f>IF($BU$2=Alapadat!$P442,Alapadat!$Q442,0)</f>
        <v>0</v>
      </c>
      <c r="BW442" s="14">
        <f>IF($BU$2=Alapadat!$P442,Alapadat!$R442,0)</f>
        <v>0</v>
      </c>
      <c r="BX442" s="14">
        <f t="shared" si="531"/>
        <v>0</v>
      </c>
      <c r="BY442" s="14">
        <f t="shared" si="532"/>
        <v>0</v>
      </c>
      <c r="BZ442" s="14">
        <f t="shared" si="533"/>
        <v>0</v>
      </c>
      <c r="CA442" s="14">
        <f t="shared" si="534"/>
        <v>0</v>
      </c>
      <c r="CB442" s="14">
        <f t="shared" si="535"/>
        <v>0</v>
      </c>
      <c r="CC442" s="14">
        <f t="shared" si="536"/>
        <v>0</v>
      </c>
      <c r="CE442" s="56">
        <f t="shared" si="537"/>
        <v>0</v>
      </c>
      <c r="CF442" s="14">
        <f>Szilv($BU$2,Eredmény!$H$3,BV442)</f>
        <v>0</v>
      </c>
      <c r="CG442" s="14">
        <f t="shared" si="538"/>
        <v>0</v>
      </c>
      <c r="CH442" s="14">
        <f t="shared" si="539"/>
        <v>0</v>
      </c>
      <c r="CK442" s="14">
        <f>IF($CJ$2=Alapadat!$P442,Alapadat!$Q442,0)</f>
        <v>0</v>
      </c>
      <c r="CL442" s="14">
        <f>IF($CJ$2=Alapadat!$P442,Alapadat!$R442,0)</f>
        <v>0</v>
      </c>
      <c r="CM442" s="14">
        <f t="shared" si="540"/>
        <v>0</v>
      </c>
      <c r="CN442" s="14">
        <f t="shared" si="541"/>
        <v>0</v>
      </c>
      <c r="CO442" s="14">
        <f t="shared" si="542"/>
        <v>0</v>
      </c>
      <c r="CP442" s="14">
        <f t="shared" si="543"/>
        <v>0</v>
      </c>
      <c r="CQ442" s="14">
        <f t="shared" si="544"/>
        <v>0</v>
      </c>
      <c r="CR442" s="14">
        <f t="shared" si="545"/>
        <v>0</v>
      </c>
      <c r="CT442" s="56">
        <f t="shared" si="546"/>
        <v>0</v>
      </c>
      <c r="CU442" s="14">
        <f>Szilv($CJ$2,Eredmény!$H$3,CK442)</f>
        <v>0</v>
      </c>
      <c r="CV442" s="14">
        <f t="shared" si="547"/>
        <v>0</v>
      </c>
      <c r="CW442" s="14">
        <f t="shared" si="548"/>
        <v>0</v>
      </c>
      <c r="CZ442" s="14">
        <f>IF($CY$2=Alapadat!$P442,Alapadat!$Q442,0)</f>
        <v>0</v>
      </c>
      <c r="DA442" s="14">
        <f>IF($CY$2=Alapadat!$P442,Alapadat!$R442,0)</f>
        <v>0</v>
      </c>
      <c r="DB442" s="14">
        <f t="shared" si="549"/>
        <v>0</v>
      </c>
      <c r="DC442" s="14">
        <f t="shared" si="550"/>
        <v>0</v>
      </c>
      <c r="DD442" s="14">
        <f t="shared" si="551"/>
        <v>0</v>
      </c>
      <c r="DE442" s="14">
        <f t="shared" si="552"/>
        <v>0</v>
      </c>
      <c r="DF442" s="14">
        <f t="shared" si="553"/>
        <v>0</v>
      </c>
      <c r="DG442" s="14">
        <f t="shared" si="554"/>
        <v>0</v>
      </c>
      <c r="DI442" s="56">
        <f t="shared" si="555"/>
        <v>0</v>
      </c>
      <c r="DJ442" s="14">
        <f>Szilv($CY$2,Eredmény!$H$3,CZ442)</f>
        <v>0</v>
      </c>
      <c r="DK442" s="14">
        <f t="shared" si="556"/>
        <v>0</v>
      </c>
      <c r="DL442" s="14">
        <f t="shared" si="557"/>
        <v>0</v>
      </c>
      <c r="DO442" s="14">
        <f>IF($DN$2=Alapadat!$P442,Alapadat!$Q442,0)</f>
        <v>0</v>
      </c>
      <c r="DP442" s="14">
        <f>IF($DN$2=Alapadat!$P442,Alapadat!$R442,0)</f>
        <v>0</v>
      </c>
      <c r="DQ442" s="14">
        <f t="shared" si="558"/>
        <v>0</v>
      </c>
      <c r="DR442" s="14">
        <f t="shared" si="559"/>
        <v>0</v>
      </c>
      <c r="DS442" s="14">
        <f t="shared" si="560"/>
        <v>0</v>
      </c>
      <c r="DT442" s="14">
        <f t="shared" si="561"/>
        <v>0</v>
      </c>
      <c r="DU442" s="14">
        <f t="shared" si="562"/>
        <v>0</v>
      </c>
      <c r="DV442" s="14">
        <f t="shared" si="563"/>
        <v>0</v>
      </c>
      <c r="DX442" s="56">
        <f t="shared" si="564"/>
        <v>0</v>
      </c>
      <c r="DY442" s="14">
        <f>Szilv($DN$2,Eredmény!$H$3,DO442)</f>
        <v>0</v>
      </c>
      <c r="DZ442" s="14">
        <f t="shared" si="565"/>
        <v>0</v>
      </c>
      <c r="EA442" s="14">
        <f t="shared" si="566"/>
        <v>0</v>
      </c>
    </row>
    <row r="443" spans="2:131">
      <c r="B443" s="14">
        <f>IF($A$2=Alapadat!$P443,Alapadat!$Q443,0)</f>
        <v>0</v>
      </c>
      <c r="C443" s="14">
        <f>IF($A$2=Alapadat!$P443,Alapadat!$R443,0)</f>
        <v>0</v>
      </c>
      <c r="D443" s="14">
        <f t="shared" si="487"/>
        <v>0</v>
      </c>
      <c r="E443" s="14">
        <f t="shared" si="488"/>
        <v>0</v>
      </c>
      <c r="F443" s="14">
        <f t="shared" si="489"/>
        <v>0</v>
      </c>
      <c r="G443" s="14">
        <f t="shared" si="490"/>
        <v>0</v>
      </c>
      <c r="H443" s="14">
        <f t="shared" si="491"/>
        <v>0</v>
      </c>
      <c r="I443" s="14">
        <f t="shared" si="492"/>
        <v>0</v>
      </c>
      <c r="L443" s="56">
        <f t="shared" si="493"/>
        <v>0</v>
      </c>
      <c r="M443" s="14">
        <f>Szilv($A$2,Eredmény!$H$3,B443)</f>
        <v>0</v>
      </c>
      <c r="N443" s="14">
        <f t="shared" si="494"/>
        <v>0</v>
      </c>
      <c r="O443" s="14">
        <f t="shared" si="495"/>
        <v>0</v>
      </c>
      <c r="Q443" s="14">
        <f>IF($P$2=Alapadat!$P443,Alapadat!$Q443,0)</f>
        <v>0</v>
      </c>
      <c r="R443" s="14">
        <f>IF($P$2=Alapadat!$P443,Alapadat!$R443,0)</f>
        <v>0</v>
      </c>
      <c r="S443" s="14">
        <f t="shared" si="496"/>
        <v>0</v>
      </c>
      <c r="T443" s="14">
        <f t="shared" si="497"/>
        <v>0</v>
      </c>
      <c r="U443" s="14">
        <f t="shared" si="498"/>
        <v>0</v>
      </c>
      <c r="V443" s="14">
        <f t="shared" si="499"/>
        <v>0</v>
      </c>
      <c r="W443" s="14">
        <f t="shared" si="500"/>
        <v>0</v>
      </c>
      <c r="X443" s="14">
        <f t="shared" si="501"/>
        <v>0</v>
      </c>
      <c r="Z443" s="56">
        <f t="shared" si="567"/>
        <v>0</v>
      </c>
      <c r="AA443" s="14">
        <f>Szilv($P$2,Eredmény!$H$3,Q443)</f>
        <v>0</v>
      </c>
      <c r="AB443" s="14">
        <f t="shared" si="502"/>
        <v>0</v>
      </c>
      <c r="AC443" s="14">
        <f t="shared" si="503"/>
        <v>0</v>
      </c>
      <c r="AE443" s="14">
        <f>IF($AD$2=Alapadat!$P443,Alapadat!$Q443,0)</f>
        <v>0</v>
      </c>
      <c r="AF443" s="14">
        <f>IF($AD$2=Alapadat!$P443,Alapadat!$R443,0)</f>
        <v>0</v>
      </c>
      <c r="AG443" s="14">
        <f t="shared" si="504"/>
        <v>0</v>
      </c>
      <c r="AH443" s="14">
        <f t="shared" si="505"/>
        <v>0</v>
      </c>
      <c r="AI443" s="14">
        <f t="shared" si="506"/>
        <v>0</v>
      </c>
      <c r="AJ443" s="14">
        <f t="shared" si="507"/>
        <v>0</v>
      </c>
      <c r="AK443" s="14">
        <f t="shared" si="508"/>
        <v>0</v>
      </c>
      <c r="AL443" s="14">
        <f t="shared" si="509"/>
        <v>0</v>
      </c>
      <c r="AN443" s="56">
        <f t="shared" si="510"/>
        <v>0</v>
      </c>
      <c r="AO443" s="14">
        <f>Szilv($AD$2,Eredmény!$H$3,AE443)</f>
        <v>0</v>
      </c>
      <c r="AP443" s="14">
        <f t="shared" si="511"/>
        <v>0</v>
      </c>
      <c r="AQ443" s="14">
        <f t="shared" si="512"/>
        <v>0</v>
      </c>
      <c r="AS443" s="14">
        <f>IF($AR$2=Alapadat!$P443,Alapadat!$Q443,0)</f>
        <v>0</v>
      </c>
      <c r="AT443" s="14">
        <f>IF($AR$2=Alapadat!$P443,Alapadat!$R443,0)</f>
        <v>0</v>
      </c>
      <c r="AU443" s="14">
        <f t="shared" si="513"/>
        <v>0</v>
      </c>
      <c r="AV443" s="14">
        <f t="shared" si="514"/>
        <v>0</v>
      </c>
      <c r="AW443" s="14">
        <f t="shared" si="515"/>
        <v>0</v>
      </c>
      <c r="AX443" s="14">
        <f t="shared" si="516"/>
        <v>0</v>
      </c>
      <c r="AY443" s="14">
        <f t="shared" si="517"/>
        <v>0</v>
      </c>
      <c r="AZ443" s="14">
        <f t="shared" si="518"/>
        <v>0</v>
      </c>
      <c r="BB443" s="56">
        <f t="shared" si="519"/>
        <v>0</v>
      </c>
      <c r="BC443" s="14">
        <f>Szilv($AR$2,Eredmény!$H$3,AS443)</f>
        <v>0</v>
      </c>
      <c r="BD443" s="14">
        <f t="shared" si="520"/>
        <v>0</v>
      </c>
      <c r="BE443" s="14">
        <f t="shared" si="521"/>
        <v>0</v>
      </c>
      <c r="BG443" s="14">
        <f>IF($BF$2=Alapadat!$P443,Alapadat!$Q443,0)</f>
        <v>0</v>
      </c>
      <c r="BH443" s="14">
        <f>IF($BF$2=Alapadat!$P443,Alapadat!$R443,0)</f>
        <v>0</v>
      </c>
      <c r="BI443" s="14">
        <f t="shared" si="522"/>
        <v>0</v>
      </c>
      <c r="BJ443" s="14">
        <f t="shared" si="523"/>
        <v>0</v>
      </c>
      <c r="BK443" s="14">
        <f t="shared" si="524"/>
        <v>0</v>
      </c>
      <c r="BL443" s="14">
        <f t="shared" si="525"/>
        <v>0</v>
      </c>
      <c r="BM443" s="14">
        <f t="shared" si="526"/>
        <v>0</v>
      </c>
      <c r="BN443" s="14">
        <f t="shared" si="527"/>
        <v>0</v>
      </c>
      <c r="BP443" s="56">
        <f t="shared" si="528"/>
        <v>0</v>
      </c>
      <c r="BQ443" s="14">
        <f>Szilv($BF$2,Eredmény!$H$3,BG443)</f>
        <v>0</v>
      </c>
      <c r="BR443" s="14">
        <f t="shared" si="529"/>
        <v>0</v>
      </c>
      <c r="BS443" s="14">
        <f t="shared" si="530"/>
        <v>0</v>
      </c>
      <c r="BV443" s="14">
        <f>IF($BU$2=Alapadat!$P443,Alapadat!$Q443,0)</f>
        <v>0</v>
      </c>
      <c r="BW443" s="14">
        <f>IF($BU$2=Alapadat!$P443,Alapadat!$R443,0)</f>
        <v>0</v>
      </c>
      <c r="BX443" s="14">
        <f t="shared" si="531"/>
        <v>0</v>
      </c>
      <c r="BY443" s="14">
        <f t="shared" si="532"/>
        <v>0</v>
      </c>
      <c r="BZ443" s="14">
        <f t="shared" si="533"/>
        <v>0</v>
      </c>
      <c r="CA443" s="14">
        <f t="shared" si="534"/>
        <v>0</v>
      </c>
      <c r="CB443" s="14">
        <f t="shared" si="535"/>
        <v>0</v>
      </c>
      <c r="CC443" s="14">
        <f t="shared" si="536"/>
        <v>0</v>
      </c>
      <c r="CE443" s="56">
        <f t="shared" si="537"/>
        <v>0</v>
      </c>
      <c r="CF443" s="14">
        <f>Szilv($BU$2,Eredmény!$H$3,BV443)</f>
        <v>0</v>
      </c>
      <c r="CG443" s="14">
        <f t="shared" si="538"/>
        <v>0</v>
      </c>
      <c r="CH443" s="14">
        <f t="shared" si="539"/>
        <v>0</v>
      </c>
      <c r="CK443" s="14">
        <f>IF($CJ$2=Alapadat!$P443,Alapadat!$Q443,0)</f>
        <v>0</v>
      </c>
      <c r="CL443" s="14">
        <f>IF($CJ$2=Alapadat!$P443,Alapadat!$R443,0)</f>
        <v>0</v>
      </c>
      <c r="CM443" s="14">
        <f t="shared" si="540"/>
        <v>0</v>
      </c>
      <c r="CN443" s="14">
        <f t="shared" si="541"/>
        <v>0</v>
      </c>
      <c r="CO443" s="14">
        <f t="shared" si="542"/>
        <v>0</v>
      </c>
      <c r="CP443" s="14">
        <f t="shared" si="543"/>
        <v>0</v>
      </c>
      <c r="CQ443" s="14">
        <f t="shared" si="544"/>
        <v>0</v>
      </c>
      <c r="CR443" s="14">
        <f t="shared" si="545"/>
        <v>0</v>
      </c>
      <c r="CT443" s="56">
        <f t="shared" si="546"/>
        <v>0</v>
      </c>
      <c r="CU443" s="14">
        <f>Szilv($CJ$2,Eredmény!$H$3,CK443)</f>
        <v>0</v>
      </c>
      <c r="CV443" s="14">
        <f t="shared" si="547"/>
        <v>0</v>
      </c>
      <c r="CW443" s="14">
        <f t="shared" si="548"/>
        <v>0</v>
      </c>
      <c r="CZ443" s="14">
        <f>IF($CY$2=Alapadat!$P443,Alapadat!$Q443,0)</f>
        <v>0</v>
      </c>
      <c r="DA443" s="14">
        <f>IF($CY$2=Alapadat!$P443,Alapadat!$R443,0)</f>
        <v>0</v>
      </c>
      <c r="DB443" s="14">
        <f t="shared" si="549"/>
        <v>0</v>
      </c>
      <c r="DC443" s="14">
        <f t="shared" si="550"/>
        <v>0</v>
      </c>
      <c r="DD443" s="14">
        <f t="shared" si="551"/>
        <v>0</v>
      </c>
      <c r="DE443" s="14">
        <f t="shared" si="552"/>
        <v>0</v>
      </c>
      <c r="DF443" s="14">
        <f t="shared" si="553"/>
        <v>0</v>
      </c>
      <c r="DG443" s="14">
        <f t="shared" si="554"/>
        <v>0</v>
      </c>
      <c r="DI443" s="56">
        <f t="shared" si="555"/>
        <v>0</v>
      </c>
      <c r="DJ443" s="14">
        <f>Szilv($CY$2,Eredmény!$H$3,CZ443)</f>
        <v>0</v>
      </c>
      <c r="DK443" s="14">
        <f t="shared" si="556"/>
        <v>0</v>
      </c>
      <c r="DL443" s="14">
        <f t="shared" si="557"/>
        <v>0</v>
      </c>
      <c r="DO443" s="14">
        <f>IF($DN$2=Alapadat!$P443,Alapadat!$Q443,0)</f>
        <v>0</v>
      </c>
      <c r="DP443" s="14">
        <f>IF($DN$2=Alapadat!$P443,Alapadat!$R443,0)</f>
        <v>0</v>
      </c>
      <c r="DQ443" s="14">
        <f t="shared" si="558"/>
        <v>0</v>
      </c>
      <c r="DR443" s="14">
        <f t="shared" si="559"/>
        <v>0</v>
      </c>
      <c r="DS443" s="14">
        <f t="shared" si="560"/>
        <v>0</v>
      </c>
      <c r="DT443" s="14">
        <f t="shared" si="561"/>
        <v>0</v>
      </c>
      <c r="DU443" s="14">
        <f t="shared" si="562"/>
        <v>0</v>
      </c>
      <c r="DV443" s="14">
        <f t="shared" si="563"/>
        <v>0</v>
      </c>
      <c r="DX443" s="56">
        <f t="shared" si="564"/>
        <v>0</v>
      </c>
      <c r="DY443" s="14">
        <f>Szilv($DN$2,Eredmény!$H$3,DO443)</f>
        <v>0</v>
      </c>
      <c r="DZ443" s="14">
        <f t="shared" si="565"/>
        <v>0</v>
      </c>
      <c r="EA443" s="14">
        <f t="shared" si="566"/>
        <v>0</v>
      </c>
    </row>
    <row r="444" spans="2:131">
      <c r="B444" s="14">
        <f>IF($A$2=Alapadat!$P444,Alapadat!$Q444,0)</f>
        <v>0</v>
      </c>
      <c r="C444" s="14">
        <f>IF($A$2=Alapadat!$P444,Alapadat!$R444,0)</f>
        <v>0</v>
      </c>
      <c r="D444" s="14">
        <f t="shared" si="487"/>
        <v>0</v>
      </c>
      <c r="E444" s="14">
        <f t="shared" si="488"/>
        <v>0</v>
      </c>
      <c r="F444" s="14">
        <f t="shared" si="489"/>
        <v>0</v>
      </c>
      <c r="G444" s="14">
        <f t="shared" si="490"/>
        <v>0</v>
      </c>
      <c r="H444" s="14">
        <f t="shared" si="491"/>
        <v>0</v>
      </c>
      <c r="I444" s="14">
        <f t="shared" si="492"/>
        <v>0</v>
      </c>
      <c r="L444" s="56">
        <f t="shared" si="493"/>
        <v>0</v>
      </c>
      <c r="M444" s="14">
        <f>Szilv($A$2,Eredmény!$H$3,B444)</f>
        <v>0</v>
      </c>
      <c r="N444" s="14">
        <f t="shared" si="494"/>
        <v>0</v>
      </c>
      <c r="O444" s="14">
        <f t="shared" si="495"/>
        <v>0</v>
      </c>
      <c r="Q444" s="14">
        <f>IF($P$2=Alapadat!$P444,Alapadat!$Q444,0)</f>
        <v>0</v>
      </c>
      <c r="R444" s="14">
        <f>IF($P$2=Alapadat!$P444,Alapadat!$R444,0)</f>
        <v>0</v>
      </c>
      <c r="S444" s="14">
        <f t="shared" si="496"/>
        <v>0</v>
      </c>
      <c r="T444" s="14">
        <f t="shared" si="497"/>
        <v>0</v>
      </c>
      <c r="U444" s="14">
        <f t="shared" si="498"/>
        <v>0</v>
      </c>
      <c r="V444" s="14">
        <f t="shared" si="499"/>
        <v>0</v>
      </c>
      <c r="W444" s="14">
        <f t="shared" si="500"/>
        <v>0</v>
      </c>
      <c r="X444" s="14">
        <f t="shared" si="501"/>
        <v>0</v>
      </c>
      <c r="Z444" s="56">
        <f t="shared" si="567"/>
        <v>0</v>
      </c>
      <c r="AA444" s="14">
        <f>Szilv($P$2,Eredmény!$H$3,Q444)</f>
        <v>0</v>
      </c>
      <c r="AB444" s="14">
        <f t="shared" si="502"/>
        <v>0</v>
      </c>
      <c r="AC444" s="14">
        <f t="shared" si="503"/>
        <v>0</v>
      </c>
      <c r="AE444" s="14">
        <f>IF($AD$2=Alapadat!$P444,Alapadat!$Q444,0)</f>
        <v>0</v>
      </c>
      <c r="AF444" s="14">
        <f>IF($AD$2=Alapadat!$P444,Alapadat!$R444,0)</f>
        <v>0</v>
      </c>
      <c r="AG444" s="14">
        <f t="shared" si="504"/>
        <v>0</v>
      </c>
      <c r="AH444" s="14">
        <f t="shared" si="505"/>
        <v>0</v>
      </c>
      <c r="AI444" s="14">
        <f t="shared" si="506"/>
        <v>0</v>
      </c>
      <c r="AJ444" s="14">
        <f t="shared" si="507"/>
        <v>0</v>
      </c>
      <c r="AK444" s="14">
        <f t="shared" si="508"/>
        <v>0</v>
      </c>
      <c r="AL444" s="14">
        <f t="shared" si="509"/>
        <v>0</v>
      </c>
      <c r="AN444" s="56">
        <f t="shared" si="510"/>
        <v>0</v>
      </c>
      <c r="AO444" s="14">
        <f>Szilv($AD$2,Eredmény!$H$3,AE444)</f>
        <v>0</v>
      </c>
      <c r="AP444" s="14">
        <f t="shared" si="511"/>
        <v>0</v>
      </c>
      <c r="AQ444" s="14">
        <f t="shared" si="512"/>
        <v>0</v>
      </c>
      <c r="AS444" s="14">
        <f>IF($AR$2=Alapadat!$P444,Alapadat!$Q444,0)</f>
        <v>0</v>
      </c>
      <c r="AT444" s="14">
        <f>IF($AR$2=Alapadat!$P444,Alapadat!$R444,0)</f>
        <v>0</v>
      </c>
      <c r="AU444" s="14">
        <f t="shared" si="513"/>
        <v>0</v>
      </c>
      <c r="AV444" s="14">
        <f t="shared" si="514"/>
        <v>0</v>
      </c>
      <c r="AW444" s="14">
        <f t="shared" si="515"/>
        <v>0</v>
      </c>
      <c r="AX444" s="14">
        <f t="shared" si="516"/>
        <v>0</v>
      </c>
      <c r="AY444" s="14">
        <f t="shared" si="517"/>
        <v>0</v>
      </c>
      <c r="AZ444" s="14">
        <f t="shared" si="518"/>
        <v>0</v>
      </c>
      <c r="BB444" s="56">
        <f t="shared" si="519"/>
        <v>0</v>
      </c>
      <c r="BC444" s="14">
        <f>Szilv($AR$2,Eredmény!$H$3,AS444)</f>
        <v>0</v>
      </c>
      <c r="BD444" s="14">
        <f t="shared" si="520"/>
        <v>0</v>
      </c>
      <c r="BE444" s="14">
        <f t="shared" si="521"/>
        <v>0</v>
      </c>
      <c r="BG444" s="14">
        <f>IF($BF$2=Alapadat!$P444,Alapadat!$Q444,0)</f>
        <v>0</v>
      </c>
      <c r="BH444" s="14">
        <f>IF($BF$2=Alapadat!$P444,Alapadat!$R444,0)</f>
        <v>0</v>
      </c>
      <c r="BI444" s="14">
        <f t="shared" si="522"/>
        <v>0</v>
      </c>
      <c r="BJ444" s="14">
        <f t="shared" si="523"/>
        <v>0</v>
      </c>
      <c r="BK444" s="14">
        <f t="shared" si="524"/>
        <v>0</v>
      </c>
      <c r="BL444" s="14">
        <f t="shared" si="525"/>
        <v>0</v>
      </c>
      <c r="BM444" s="14">
        <f t="shared" si="526"/>
        <v>0</v>
      </c>
      <c r="BN444" s="14">
        <f t="shared" si="527"/>
        <v>0</v>
      </c>
      <c r="BP444" s="56">
        <f t="shared" si="528"/>
        <v>0</v>
      </c>
      <c r="BQ444" s="14">
        <f>Szilv($BF$2,Eredmény!$H$3,BG444)</f>
        <v>0</v>
      </c>
      <c r="BR444" s="14">
        <f t="shared" si="529"/>
        <v>0</v>
      </c>
      <c r="BS444" s="14">
        <f t="shared" si="530"/>
        <v>0</v>
      </c>
      <c r="BV444" s="14">
        <f>IF($BU$2=Alapadat!$P444,Alapadat!$Q444,0)</f>
        <v>0</v>
      </c>
      <c r="BW444" s="14">
        <f>IF($BU$2=Alapadat!$P444,Alapadat!$R444,0)</f>
        <v>0</v>
      </c>
      <c r="BX444" s="14">
        <f t="shared" si="531"/>
        <v>0</v>
      </c>
      <c r="BY444" s="14">
        <f t="shared" si="532"/>
        <v>0</v>
      </c>
      <c r="BZ444" s="14">
        <f t="shared" si="533"/>
        <v>0</v>
      </c>
      <c r="CA444" s="14">
        <f t="shared" si="534"/>
        <v>0</v>
      </c>
      <c r="CB444" s="14">
        <f t="shared" si="535"/>
        <v>0</v>
      </c>
      <c r="CC444" s="14">
        <f t="shared" si="536"/>
        <v>0</v>
      </c>
      <c r="CE444" s="56">
        <f t="shared" si="537"/>
        <v>0</v>
      </c>
      <c r="CF444" s="14">
        <f>Szilv($BU$2,Eredmény!$H$3,BV444)</f>
        <v>0</v>
      </c>
      <c r="CG444" s="14">
        <f t="shared" si="538"/>
        <v>0</v>
      </c>
      <c r="CH444" s="14">
        <f t="shared" si="539"/>
        <v>0</v>
      </c>
      <c r="CK444" s="14">
        <f>IF($CJ$2=Alapadat!$P444,Alapadat!$Q444,0)</f>
        <v>0</v>
      </c>
      <c r="CL444" s="14">
        <f>IF($CJ$2=Alapadat!$P444,Alapadat!$R444,0)</f>
        <v>0</v>
      </c>
      <c r="CM444" s="14">
        <f t="shared" si="540"/>
        <v>0</v>
      </c>
      <c r="CN444" s="14">
        <f t="shared" si="541"/>
        <v>0</v>
      </c>
      <c r="CO444" s="14">
        <f t="shared" si="542"/>
        <v>0</v>
      </c>
      <c r="CP444" s="14">
        <f t="shared" si="543"/>
        <v>0</v>
      </c>
      <c r="CQ444" s="14">
        <f t="shared" si="544"/>
        <v>0</v>
      </c>
      <c r="CR444" s="14">
        <f t="shared" si="545"/>
        <v>0</v>
      </c>
      <c r="CT444" s="56">
        <f t="shared" si="546"/>
        <v>0</v>
      </c>
      <c r="CU444" s="14">
        <f>Szilv($CJ$2,Eredmény!$H$3,CK444)</f>
        <v>0</v>
      </c>
      <c r="CV444" s="14">
        <f t="shared" si="547"/>
        <v>0</v>
      </c>
      <c r="CW444" s="14">
        <f t="shared" si="548"/>
        <v>0</v>
      </c>
      <c r="CZ444" s="14">
        <f>IF($CY$2=Alapadat!$P444,Alapadat!$Q444,0)</f>
        <v>0</v>
      </c>
      <c r="DA444" s="14">
        <f>IF($CY$2=Alapadat!$P444,Alapadat!$R444,0)</f>
        <v>0</v>
      </c>
      <c r="DB444" s="14">
        <f t="shared" si="549"/>
        <v>0</v>
      </c>
      <c r="DC444" s="14">
        <f t="shared" si="550"/>
        <v>0</v>
      </c>
      <c r="DD444" s="14">
        <f t="shared" si="551"/>
        <v>0</v>
      </c>
      <c r="DE444" s="14">
        <f t="shared" si="552"/>
        <v>0</v>
      </c>
      <c r="DF444" s="14">
        <f t="shared" si="553"/>
        <v>0</v>
      </c>
      <c r="DG444" s="14">
        <f t="shared" si="554"/>
        <v>0</v>
      </c>
      <c r="DI444" s="56">
        <f t="shared" si="555"/>
        <v>0</v>
      </c>
      <c r="DJ444" s="14">
        <f>Szilv($CY$2,Eredmény!$H$3,CZ444)</f>
        <v>0</v>
      </c>
      <c r="DK444" s="14">
        <f t="shared" si="556"/>
        <v>0</v>
      </c>
      <c r="DL444" s="14">
        <f t="shared" si="557"/>
        <v>0</v>
      </c>
      <c r="DO444" s="14">
        <f>IF($DN$2=Alapadat!$P444,Alapadat!$Q444,0)</f>
        <v>0</v>
      </c>
      <c r="DP444" s="14">
        <f>IF($DN$2=Alapadat!$P444,Alapadat!$R444,0)</f>
        <v>0</v>
      </c>
      <c r="DQ444" s="14">
        <f t="shared" si="558"/>
        <v>0</v>
      </c>
      <c r="DR444" s="14">
        <f t="shared" si="559"/>
        <v>0</v>
      </c>
      <c r="DS444" s="14">
        <f t="shared" si="560"/>
        <v>0</v>
      </c>
      <c r="DT444" s="14">
        <f t="shared" si="561"/>
        <v>0</v>
      </c>
      <c r="DU444" s="14">
        <f t="shared" si="562"/>
        <v>0</v>
      </c>
      <c r="DV444" s="14">
        <f t="shared" si="563"/>
        <v>0</v>
      </c>
      <c r="DX444" s="56">
        <f t="shared" si="564"/>
        <v>0</v>
      </c>
      <c r="DY444" s="14">
        <f>Szilv($DN$2,Eredmény!$H$3,DO444)</f>
        <v>0</v>
      </c>
      <c r="DZ444" s="14">
        <f t="shared" si="565"/>
        <v>0</v>
      </c>
      <c r="EA444" s="14">
        <f t="shared" si="566"/>
        <v>0</v>
      </c>
    </row>
    <row r="445" spans="2:131">
      <c r="B445" s="14">
        <f>IF($A$2=Alapadat!$P445,Alapadat!$Q445,0)</f>
        <v>0</v>
      </c>
      <c r="C445" s="14">
        <f>IF($A$2=Alapadat!$P445,Alapadat!$R445,0)</f>
        <v>0</v>
      </c>
      <c r="D445" s="14">
        <f t="shared" si="487"/>
        <v>0</v>
      </c>
      <c r="E445" s="14">
        <f t="shared" si="488"/>
        <v>0</v>
      </c>
      <c r="F445" s="14">
        <f t="shared" si="489"/>
        <v>0</v>
      </c>
      <c r="G445" s="14">
        <f t="shared" si="490"/>
        <v>0</v>
      </c>
      <c r="H445" s="14">
        <f t="shared" si="491"/>
        <v>0</v>
      </c>
      <c r="I445" s="14">
        <f t="shared" si="492"/>
        <v>0</v>
      </c>
      <c r="L445" s="56">
        <f t="shared" si="493"/>
        <v>0</v>
      </c>
      <c r="M445" s="14">
        <f>Szilv($A$2,Eredmény!$H$3,B445)</f>
        <v>0</v>
      </c>
      <c r="N445" s="14">
        <f t="shared" si="494"/>
        <v>0</v>
      </c>
      <c r="O445" s="14">
        <f t="shared" si="495"/>
        <v>0</v>
      </c>
      <c r="Q445" s="14">
        <f>IF($P$2=Alapadat!$P445,Alapadat!$Q445,0)</f>
        <v>0</v>
      </c>
      <c r="R445" s="14">
        <f>IF($P$2=Alapadat!$P445,Alapadat!$R445,0)</f>
        <v>0</v>
      </c>
      <c r="S445" s="14">
        <f t="shared" si="496"/>
        <v>0</v>
      </c>
      <c r="T445" s="14">
        <f t="shared" si="497"/>
        <v>0</v>
      </c>
      <c r="U445" s="14">
        <f t="shared" si="498"/>
        <v>0</v>
      </c>
      <c r="V445" s="14">
        <f t="shared" si="499"/>
        <v>0</v>
      </c>
      <c r="W445" s="14">
        <f t="shared" si="500"/>
        <v>0</v>
      </c>
      <c r="X445" s="14">
        <f t="shared" si="501"/>
        <v>0</v>
      </c>
      <c r="Z445" s="56">
        <f t="shared" si="567"/>
        <v>0</v>
      </c>
      <c r="AA445" s="14">
        <f>Szilv($P$2,Eredmény!$H$3,Q445)</f>
        <v>0</v>
      </c>
      <c r="AB445" s="14">
        <f t="shared" si="502"/>
        <v>0</v>
      </c>
      <c r="AC445" s="14">
        <f t="shared" si="503"/>
        <v>0</v>
      </c>
      <c r="AE445" s="14">
        <f>IF($AD$2=Alapadat!$P445,Alapadat!$Q445,0)</f>
        <v>0</v>
      </c>
      <c r="AF445" s="14">
        <f>IF($AD$2=Alapadat!$P445,Alapadat!$R445,0)</f>
        <v>0</v>
      </c>
      <c r="AG445" s="14">
        <f t="shared" si="504"/>
        <v>0</v>
      </c>
      <c r="AH445" s="14">
        <f t="shared" si="505"/>
        <v>0</v>
      </c>
      <c r="AI445" s="14">
        <f t="shared" si="506"/>
        <v>0</v>
      </c>
      <c r="AJ445" s="14">
        <f t="shared" si="507"/>
        <v>0</v>
      </c>
      <c r="AK445" s="14">
        <f t="shared" si="508"/>
        <v>0</v>
      </c>
      <c r="AL445" s="14">
        <f t="shared" si="509"/>
        <v>0</v>
      </c>
      <c r="AN445" s="56">
        <f t="shared" si="510"/>
        <v>0</v>
      </c>
      <c r="AO445" s="14">
        <f>Szilv($AD$2,Eredmény!$H$3,AE445)</f>
        <v>0</v>
      </c>
      <c r="AP445" s="14">
        <f t="shared" si="511"/>
        <v>0</v>
      </c>
      <c r="AQ445" s="14">
        <f t="shared" si="512"/>
        <v>0</v>
      </c>
      <c r="AS445" s="14">
        <f>IF($AR$2=Alapadat!$P445,Alapadat!$Q445,0)</f>
        <v>0</v>
      </c>
      <c r="AT445" s="14">
        <f>IF($AR$2=Alapadat!$P445,Alapadat!$R445,0)</f>
        <v>0</v>
      </c>
      <c r="AU445" s="14">
        <f t="shared" si="513"/>
        <v>0</v>
      </c>
      <c r="AV445" s="14">
        <f t="shared" si="514"/>
        <v>0</v>
      </c>
      <c r="AW445" s="14">
        <f t="shared" si="515"/>
        <v>0</v>
      </c>
      <c r="AX445" s="14">
        <f t="shared" si="516"/>
        <v>0</v>
      </c>
      <c r="AY445" s="14">
        <f t="shared" si="517"/>
        <v>0</v>
      </c>
      <c r="AZ445" s="14">
        <f t="shared" si="518"/>
        <v>0</v>
      </c>
      <c r="BB445" s="56">
        <f t="shared" si="519"/>
        <v>0</v>
      </c>
      <c r="BC445" s="14">
        <f>Szilv($AR$2,Eredmény!$H$3,AS445)</f>
        <v>0</v>
      </c>
      <c r="BD445" s="14">
        <f t="shared" si="520"/>
        <v>0</v>
      </c>
      <c r="BE445" s="14">
        <f t="shared" si="521"/>
        <v>0</v>
      </c>
      <c r="BG445" s="14">
        <f>IF($BF$2=Alapadat!$P445,Alapadat!$Q445,0)</f>
        <v>0</v>
      </c>
      <c r="BH445" s="14">
        <f>IF($BF$2=Alapadat!$P445,Alapadat!$R445,0)</f>
        <v>0</v>
      </c>
      <c r="BI445" s="14">
        <f t="shared" si="522"/>
        <v>0</v>
      </c>
      <c r="BJ445" s="14">
        <f t="shared" si="523"/>
        <v>0</v>
      </c>
      <c r="BK445" s="14">
        <f t="shared" si="524"/>
        <v>0</v>
      </c>
      <c r="BL445" s="14">
        <f t="shared" si="525"/>
        <v>0</v>
      </c>
      <c r="BM445" s="14">
        <f t="shared" si="526"/>
        <v>0</v>
      </c>
      <c r="BN445" s="14">
        <f t="shared" si="527"/>
        <v>0</v>
      </c>
      <c r="BP445" s="56">
        <f t="shared" si="528"/>
        <v>0</v>
      </c>
      <c r="BQ445" s="14">
        <f>Szilv($BF$2,Eredmény!$H$3,BG445)</f>
        <v>0</v>
      </c>
      <c r="BR445" s="14">
        <f t="shared" si="529"/>
        <v>0</v>
      </c>
      <c r="BS445" s="14">
        <f t="shared" si="530"/>
        <v>0</v>
      </c>
      <c r="BV445" s="14">
        <f>IF($BU$2=Alapadat!$P445,Alapadat!$Q445,0)</f>
        <v>0</v>
      </c>
      <c r="BW445" s="14">
        <f>IF($BU$2=Alapadat!$P445,Alapadat!$R445,0)</f>
        <v>0</v>
      </c>
      <c r="BX445" s="14">
        <f t="shared" si="531"/>
        <v>0</v>
      </c>
      <c r="BY445" s="14">
        <f t="shared" si="532"/>
        <v>0</v>
      </c>
      <c r="BZ445" s="14">
        <f t="shared" si="533"/>
        <v>0</v>
      </c>
      <c r="CA445" s="14">
        <f t="shared" si="534"/>
        <v>0</v>
      </c>
      <c r="CB445" s="14">
        <f t="shared" si="535"/>
        <v>0</v>
      </c>
      <c r="CC445" s="14">
        <f t="shared" si="536"/>
        <v>0</v>
      </c>
      <c r="CE445" s="56">
        <f t="shared" si="537"/>
        <v>0</v>
      </c>
      <c r="CF445" s="14">
        <f>Szilv($BU$2,Eredmény!$H$3,BV445)</f>
        <v>0</v>
      </c>
      <c r="CG445" s="14">
        <f t="shared" si="538"/>
        <v>0</v>
      </c>
      <c r="CH445" s="14">
        <f t="shared" si="539"/>
        <v>0</v>
      </c>
      <c r="CK445" s="14">
        <f>IF($CJ$2=Alapadat!$P445,Alapadat!$Q445,0)</f>
        <v>0</v>
      </c>
      <c r="CL445" s="14">
        <f>IF($CJ$2=Alapadat!$P445,Alapadat!$R445,0)</f>
        <v>0</v>
      </c>
      <c r="CM445" s="14">
        <f t="shared" si="540"/>
        <v>0</v>
      </c>
      <c r="CN445" s="14">
        <f t="shared" si="541"/>
        <v>0</v>
      </c>
      <c r="CO445" s="14">
        <f t="shared" si="542"/>
        <v>0</v>
      </c>
      <c r="CP445" s="14">
        <f t="shared" si="543"/>
        <v>0</v>
      </c>
      <c r="CQ445" s="14">
        <f t="shared" si="544"/>
        <v>0</v>
      </c>
      <c r="CR445" s="14">
        <f t="shared" si="545"/>
        <v>0</v>
      </c>
      <c r="CT445" s="56">
        <f t="shared" si="546"/>
        <v>0</v>
      </c>
      <c r="CU445" s="14">
        <f>Szilv($CJ$2,Eredmény!$H$3,CK445)</f>
        <v>0</v>
      </c>
      <c r="CV445" s="14">
        <f t="shared" si="547"/>
        <v>0</v>
      </c>
      <c r="CW445" s="14">
        <f t="shared" si="548"/>
        <v>0</v>
      </c>
      <c r="CZ445" s="14">
        <f>IF($CY$2=Alapadat!$P445,Alapadat!$Q445,0)</f>
        <v>0</v>
      </c>
      <c r="DA445" s="14">
        <f>IF($CY$2=Alapadat!$P445,Alapadat!$R445,0)</f>
        <v>0</v>
      </c>
      <c r="DB445" s="14">
        <f t="shared" si="549"/>
        <v>0</v>
      </c>
      <c r="DC445" s="14">
        <f t="shared" si="550"/>
        <v>0</v>
      </c>
      <c r="DD445" s="14">
        <f t="shared" si="551"/>
        <v>0</v>
      </c>
      <c r="DE445" s="14">
        <f t="shared" si="552"/>
        <v>0</v>
      </c>
      <c r="DF445" s="14">
        <f t="shared" si="553"/>
        <v>0</v>
      </c>
      <c r="DG445" s="14">
        <f t="shared" si="554"/>
        <v>0</v>
      </c>
      <c r="DI445" s="56">
        <f t="shared" si="555"/>
        <v>0</v>
      </c>
      <c r="DJ445" s="14">
        <f>Szilv($CY$2,Eredmény!$H$3,CZ445)</f>
        <v>0</v>
      </c>
      <c r="DK445" s="14">
        <f t="shared" si="556"/>
        <v>0</v>
      </c>
      <c r="DL445" s="14">
        <f t="shared" si="557"/>
        <v>0</v>
      </c>
      <c r="DO445" s="14">
        <f>IF($DN$2=Alapadat!$P445,Alapadat!$Q445,0)</f>
        <v>0</v>
      </c>
      <c r="DP445" s="14">
        <f>IF($DN$2=Alapadat!$P445,Alapadat!$R445,0)</f>
        <v>0</v>
      </c>
      <c r="DQ445" s="14">
        <f t="shared" si="558"/>
        <v>0</v>
      </c>
      <c r="DR445" s="14">
        <f t="shared" si="559"/>
        <v>0</v>
      </c>
      <c r="DS445" s="14">
        <f t="shared" si="560"/>
        <v>0</v>
      </c>
      <c r="DT445" s="14">
        <f t="shared" si="561"/>
        <v>0</v>
      </c>
      <c r="DU445" s="14">
        <f t="shared" si="562"/>
        <v>0</v>
      </c>
      <c r="DV445" s="14">
        <f t="shared" si="563"/>
        <v>0</v>
      </c>
      <c r="DX445" s="56">
        <f t="shared" si="564"/>
        <v>0</v>
      </c>
      <c r="DY445" s="14">
        <f>Szilv($DN$2,Eredmény!$H$3,DO445)</f>
        <v>0</v>
      </c>
      <c r="DZ445" s="14">
        <f t="shared" si="565"/>
        <v>0</v>
      </c>
      <c r="EA445" s="14">
        <f t="shared" si="566"/>
        <v>0</v>
      </c>
    </row>
    <row r="446" spans="2:131">
      <c r="B446" s="14">
        <f>IF($A$2=Alapadat!$P446,Alapadat!$Q446,0)</f>
        <v>0</v>
      </c>
      <c r="C446" s="14">
        <f>IF($A$2=Alapadat!$P446,Alapadat!$R446,0)</f>
        <v>0</v>
      </c>
      <c r="D446" s="14">
        <f t="shared" si="487"/>
        <v>0</v>
      </c>
      <c r="E446" s="14">
        <f t="shared" si="488"/>
        <v>0</v>
      </c>
      <c r="F446" s="14">
        <f t="shared" si="489"/>
        <v>0</v>
      </c>
      <c r="G446" s="14">
        <f t="shared" si="490"/>
        <v>0</v>
      </c>
      <c r="H446" s="14">
        <f t="shared" si="491"/>
        <v>0</v>
      </c>
      <c r="I446" s="14">
        <f t="shared" si="492"/>
        <v>0</v>
      </c>
      <c r="L446" s="56">
        <f t="shared" si="493"/>
        <v>0</v>
      </c>
      <c r="M446" s="14">
        <f>Szilv($A$2,Eredmény!$H$3,B446)</f>
        <v>0</v>
      </c>
      <c r="N446" s="14">
        <f t="shared" si="494"/>
        <v>0</v>
      </c>
      <c r="O446" s="14">
        <f t="shared" si="495"/>
        <v>0</v>
      </c>
      <c r="Q446" s="14">
        <f>IF($P$2=Alapadat!$P446,Alapadat!$Q446,0)</f>
        <v>0</v>
      </c>
      <c r="R446" s="14">
        <f>IF($P$2=Alapadat!$P446,Alapadat!$R446,0)</f>
        <v>0</v>
      </c>
      <c r="S446" s="14">
        <f t="shared" si="496"/>
        <v>0</v>
      </c>
      <c r="T446" s="14">
        <f t="shared" si="497"/>
        <v>0</v>
      </c>
      <c r="U446" s="14">
        <f t="shared" si="498"/>
        <v>0</v>
      </c>
      <c r="V446" s="14">
        <f t="shared" si="499"/>
        <v>0</v>
      </c>
      <c r="W446" s="14">
        <f t="shared" si="500"/>
        <v>0</v>
      </c>
      <c r="X446" s="14">
        <f t="shared" si="501"/>
        <v>0</v>
      </c>
      <c r="Z446" s="56">
        <f t="shared" si="567"/>
        <v>0</v>
      </c>
      <c r="AA446" s="14">
        <f>Szilv($P$2,Eredmény!$H$3,Q446)</f>
        <v>0</v>
      </c>
      <c r="AB446" s="14">
        <f t="shared" si="502"/>
        <v>0</v>
      </c>
      <c r="AC446" s="14">
        <f t="shared" si="503"/>
        <v>0</v>
      </c>
      <c r="AE446" s="14">
        <f>IF($AD$2=Alapadat!$P446,Alapadat!$Q446,0)</f>
        <v>0</v>
      </c>
      <c r="AF446" s="14">
        <f>IF($AD$2=Alapadat!$P446,Alapadat!$R446,0)</f>
        <v>0</v>
      </c>
      <c r="AG446" s="14">
        <f t="shared" si="504"/>
        <v>0</v>
      </c>
      <c r="AH446" s="14">
        <f t="shared" si="505"/>
        <v>0</v>
      </c>
      <c r="AI446" s="14">
        <f t="shared" si="506"/>
        <v>0</v>
      </c>
      <c r="AJ446" s="14">
        <f t="shared" si="507"/>
        <v>0</v>
      </c>
      <c r="AK446" s="14">
        <f t="shared" si="508"/>
        <v>0</v>
      </c>
      <c r="AL446" s="14">
        <f t="shared" si="509"/>
        <v>0</v>
      </c>
      <c r="AN446" s="56">
        <f t="shared" si="510"/>
        <v>0</v>
      </c>
      <c r="AO446" s="14">
        <f>Szilv($AD$2,Eredmény!$H$3,AE446)</f>
        <v>0</v>
      </c>
      <c r="AP446" s="14">
        <f t="shared" si="511"/>
        <v>0</v>
      </c>
      <c r="AQ446" s="14">
        <f t="shared" si="512"/>
        <v>0</v>
      </c>
      <c r="AS446" s="14">
        <f>IF($AR$2=Alapadat!$P446,Alapadat!$Q446,0)</f>
        <v>0</v>
      </c>
      <c r="AT446" s="14">
        <f>IF($AR$2=Alapadat!$P446,Alapadat!$R446,0)</f>
        <v>0</v>
      </c>
      <c r="AU446" s="14">
        <f t="shared" si="513"/>
        <v>0</v>
      </c>
      <c r="AV446" s="14">
        <f t="shared" si="514"/>
        <v>0</v>
      </c>
      <c r="AW446" s="14">
        <f t="shared" si="515"/>
        <v>0</v>
      </c>
      <c r="AX446" s="14">
        <f t="shared" si="516"/>
        <v>0</v>
      </c>
      <c r="AY446" s="14">
        <f t="shared" si="517"/>
        <v>0</v>
      </c>
      <c r="AZ446" s="14">
        <f t="shared" si="518"/>
        <v>0</v>
      </c>
      <c r="BB446" s="56">
        <f t="shared" si="519"/>
        <v>0</v>
      </c>
      <c r="BC446" s="14">
        <f>Szilv($AR$2,Eredmény!$H$3,AS446)</f>
        <v>0</v>
      </c>
      <c r="BD446" s="14">
        <f t="shared" si="520"/>
        <v>0</v>
      </c>
      <c r="BE446" s="14">
        <f t="shared" si="521"/>
        <v>0</v>
      </c>
      <c r="BG446" s="14">
        <f>IF($BF$2=Alapadat!$P446,Alapadat!$Q446,0)</f>
        <v>0</v>
      </c>
      <c r="BH446" s="14">
        <f>IF($BF$2=Alapadat!$P446,Alapadat!$R446,0)</f>
        <v>0</v>
      </c>
      <c r="BI446" s="14">
        <f t="shared" si="522"/>
        <v>0</v>
      </c>
      <c r="BJ446" s="14">
        <f t="shared" si="523"/>
        <v>0</v>
      </c>
      <c r="BK446" s="14">
        <f t="shared" si="524"/>
        <v>0</v>
      </c>
      <c r="BL446" s="14">
        <f t="shared" si="525"/>
        <v>0</v>
      </c>
      <c r="BM446" s="14">
        <f t="shared" si="526"/>
        <v>0</v>
      </c>
      <c r="BN446" s="14">
        <f t="shared" si="527"/>
        <v>0</v>
      </c>
      <c r="BP446" s="56">
        <f t="shared" si="528"/>
        <v>0</v>
      </c>
      <c r="BQ446" s="14">
        <f>Szilv($BF$2,Eredmény!$H$3,BG446)</f>
        <v>0</v>
      </c>
      <c r="BR446" s="14">
        <f t="shared" si="529"/>
        <v>0</v>
      </c>
      <c r="BS446" s="14">
        <f t="shared" si="530"/>
        <v>0</v>
      </c>
      <c r="BV446" s="14">
        <f>IF($BU$2=Alapadat!$P446,Alapadat!$Q446,0)</f>
        <v>0</v>
      </c>
      <c r="BW446" s="14">
        <f>IF($BU$2=Alapadat!$P446,Alapadat!$R446,0)</f>
        <v>0</v>
      </c>
      <c r="BX446" s="14">
        <f t="shared" si="531"/>
        <v>0</v>
      </c>
      <c r="BY446" s="14">
        <f t="shared" si="532"/>
        <v>0</v>
      </c>
      <c r="BZ446" s="14">
        <f t="shared" si="533"/>
        <v>0</v>
      </c>
      <c r="CA446" s="14">
        <f t="shared" si="534"/>
        <v>0</v>
      </c>
      <c r="CB446" s="14">
        <f t="shared" si="535"/>
        <v>0</v>
      </c>
      <c r="CC446" s="14">
        <f t="shared" si="536"/>
        <v>0</v>
      </c>
      <c r="CE446" s="56">
        <f t="shared" si="537"/>
        <v>0</v>
      </c>
      <c r="CF446" s="14">
        <f>Szilv($BU$2,Eredmény!$H$3,BV446)</f>
        <v>0</v>
      </c>
      <c r="CG446" s="14">
        <f t="shared" si="538"/>
        <v>0</v>
      </c>
      <c r="CH446" s="14">
        <f t="shared" si="539"/>
        <v>0</v>
      </c>
      <c r="CK446" s="14">
        <f>IF($CJ$2=Alapadat!$P446,Alapadat!$Q446,0)</f>
        <v>0</v>
      </c>
      <c r="CL446" s="14">
        <f>IF($CJ$2=Alapadat!$P446,Alapadat!$R446,0)</f>
        <v>0</v>
      </c>
      <c r="CM446" s="14">
        <f t="shared" si="540"/>
        <v>0</v>
      </c>
      <c r="CN446" s="14">
        <f t="shared" si="541"/>
        <v>0</v>
      </c>
      <c r="CO446" s="14">
        <f t="shared" si="542"/>
        <v>0</v>
      </c>
      <c r="CP446" s="14">
        <f t="shared" si="543"/>
        <v>0</v>
      </c>
      <c r="CQ446" s="14">
        <f t="shared" si="544"/>
        <v>0</v>
      </c>
      <c r="CR446" s="14">
        <f t="shared" si="545"/>
        <v>0</v>
      </c>
      <c r="CT446" s="56">
        <f t="shared" si="546"/>
        <v>0</v>
      </c>
      <c r="CU446" s="14">
        <f>Szilv($CJ$2,Eredmény!$H$3,CK446)</f>
        <v>0</v>
      </c>
      <c r="CV446" s="14">
        <f t="shared" si="547"/>
        <v>0</v>
      </c>
      <c r="CW446" s="14">
        <f t="shared" si="548"/>
        <v>0</v>
      </c>
      <c r="CZ446" s="14">
        <f>IF($CY$2=Alapadat!$P446,Alapadat!$Q446,0)</f>
        <v>0</v>
      </c>
      <c r="DA446" s="14">
        <f>IF($CY$2=Alapadat!$P446,Alapadat!$R446,0)</f>
        <v>0</v>
      </c>
      <c r="DB446" s="14">
        <f t="shared" si="549"/>
        <v>0</v>
      </c>
      <c r="DC446" s="14">
        <f t="shared" si="550"/>
        <v>0</v>
      </c>
      <c r="DD446" s="14">
        <f t="shared" si="551"/>
        <v>0</v>
      </c>
      <c r="DE446" s="14">
        <f t="shared" si="552"/>
        <v>0</v>
      </c>
      <c r="DF446" s="14">
        <f t="shared" si="553"/>
        <v>0</v>
      </c>
      <c r="DG446" s="14">
        <f t="shared" si="554"/>
        <v>0</v>
      </c>
      <c r="DI446" s="56">
        <f t="shared" si="555"/>
        <v>0</v>
      </c>
      <c r="DJ446" s="14">
        <f>Szilv($CY$2,Eredmény!$H$3,CZ446)</f>
        <v>0</v>
      </c>
      <c r="DK446" s="14">
        <f t="shared" si="556"/>
        <v>0</v>
      </c>
      <c r="DL446" s="14">
        <f t="shared" si="557"/>
        <v>0</v>
      </c>
      <c r="DO446" s="14">
        <f>IF($DN$2=Alapadat!$P446,Alapadat!$Q446,0)</f>
        <v>0</v>
      </c>
      <c r="DP446" s="14">
        <f>IF($DN$2=Alapadat!$P446,Alapadat!$R446,0)</f>
        <v>0</v>
      </c>
      <c r="DQ446" s="14">
        <f t="shared" si="558"/>
        <v>0</v>
      </c>
      <c r="DR446" s="14">
        <f t="shared" si="559"/>
        <v>0</v>
      </c>
      <c r="DS446" s="14">
        <f t="shared" si="560"/>
        <v>0</v>
      </c>
      <c r="DT446" s="14">
        <f t="shared" si="561"/>
        <v>0</v>
      </c>
      <c r="DU446" s="14">
        <f t="shared" si="562"/>
        <v>0</v>
      </c>
      <c r="DV446" s="14">
        <f t="shared" si="563"/>
        <v>0</v>
      </c>
      <c r="DX446" s="56">
        <f t="shared" si="564"/>
        <v>0</v>
      </c>
      <c r="DY446" s="14">
        <f>Szilv($DN$2,Eredmény!$H$3,DO446)</f>
        <v>0</v>
      </c>
      <c r="DZ446" s="14">
        <f t="shared" si="565"/>
        <v>0</v>
      </c>
      <c r="EA446" s="14">
        <f t="shared" si="566"/>
        <v>0</v>
      </c>
    </row>
    <row r="447" spans="2:131">
      <c r="B447" s="14">
        <f>IF($A$2=Alapadat!$P447,Alapadat!$Q447,0)</f>
        <v>0</v>
      </c>
      <c r="C447" s="14">
        <f>IF($A$2=Alapadat!$P447,Alapadat!$R447,0)</f>
        <v>0</v>
      </c>
      <c r="D447" s="14">
        <f t="shared" si="487"/>
        <v>0</v>
      </c>
      <c r="E447" s="14">
        <f t="shared" si="488"/>
        <v>0</v>
      </c>
      <c r="F447" s="14">
        <f t="shared" si="489"/>
        <v>0</v>
      </c>
      <c r="G447" s="14">
        <f t="shared" si="490"/>
        <v>0</v>
      </c>
      <c r="H447" s="14">
        <f t="shared" si="491"/>
        <v>0</v>
      </c>
      <c r="I447" s="14">
        <f t="shared" si="492"/>
        <v>0</v>
      </c>
      <c r="L447" s="56">
        <f t="shared" si="493"/>
        <v>0</v>
      </c>
      <c r="M447" s="14">
        <f>Szilv($A$2,Eredmény!$H$3,B447)</f>
        <v>0</v>
      </c>
      <c r="N447" s="14">
        <f t="shared" si="494"/>
        <v>0</v>
      </c>
      <c r="O447" s="14">
        <f t="shared" si="495"/>
        <v>0</v>
      </c>
      <c r="Q447" s="14">
        <f>IF($P$2=Alapadat!$P447,Alapadat!$Q447,0)</f>
        <v>0</v>
      </c>
      <c r="R447" s="14">
        <f>IF($P$2=Alapadat!$P447,Alapadat!$R447,0)</f>
        <v>0</v>
      </c>
      <c r="S447" s="14">
        <f t="shared" si="496"/>
        <v>0</v>
      </c>
      <c r="T447" s="14">
        <f t="shared" si="497"/>
        <v>0</v>
      </c>
      <c r="U447" s="14">
        <f t="shared" si="498"/>
        <v>0</v>
      </c>
      <c r="V447" s="14">
        <f t="shared" si="499"/>
        <v>0</v>
      </c>
      <c r="W447" s="14">
        <f t="shared" si="500"/>
        <v>0</v>
      </c>
      <c r="X447" s="14">
        <f t="shared" si="501"/>
        <v>0</v>
      </c>
      <c r="Z447" s="56">
        <f t="shared" si="567"/>
        <v>0</v>
      </c>
      <c r="AA447" s="14">
        <f>Szilv($P$2,Eredmény!$H$3,Q447)</f>
        <v>0</v>
      </c>
      <c r="AB447" s="14">
        <f t="shared" si="502"/>
        <v>0</v>
      </c>
      <c r="AC447" s="14">
        <f t="shared" si="503"/>
        <v>0</v>
      </c>
      <c r="AE447" s="14">
        <f>IF($AD$2=Alapadat!$P447,Alapadat!$Q447,0)</f>
        <v>0</v>
      </c>
      <c r="AF447" s="14">
        <f>IF($AD$2=Alapadat!$P447,Alapadat!$R447,0)</f>
        <v>0</v>
      </c>
      <c r="AG447" s="14">
        <f t="shared" si="504"/>
        <v>0</v>
      </c>
      <c r="AH447" s="14">
        <f t="shared" si="505"/>
        <v>0</v>
      </c>
      <c r="AI447" s="14">
        <f t="shared" si="506"/>
        <v>0</v>
      </c>
      <c r="AJ447" s="14">
        <f t="shared" si="507"/>
        <v>0</v>
      </c>
      <c r="AK447" s="14">
        <f t="shared" si="508"/>
        <v>0</v>
      </c>
      <c r="AL447" s="14">
        <f t="shared" si="509"/>
        <v>0</v>
      </c>
      <c r="AN447" s="56">
        <f t="shared" si="510"/>
        <v>0</v>
      </c>
      <c r="AO447" s="14">
        <f>Szilv($AD$2,Eredmény!$H$3,AE447)</f>
        <v>0</v>
      </c>
      <c r="AP447" s="14">
        <f t="shared" si="511"/>
        <v>0</v>
      </c>
      <c r="AQ447" s="14">
        <f t="shared" si="512"/>
        <v>0</v>
      </c>
      <c r="AS447" s="14">
        <f>IF($AR$2=Alapadat!$P447,Alapadat!$Q447,0)</f>
        <v>0</v>
      </c>
      <c r="AT447" s="14">
        <f>IF($AR$2=Alapadat!$P447,Alapadat!$R447,0)</f>
        <v>0</v>
      </c>
      <c r="AU447" s="14">
        <f t="shared" si="513"/>
        <v>0</v>
      </c>
      <c r="AV447" s="14">
        <f t="shared" si="514"/>
        <v>0</v>
      </c>
      <c r="AW447" s="14">
        <f t="shared" si="515"/>
        <v>0</v>
      </c>
      <c r="AX447" s="14">
        <f t="shared" si="516"/>
        <v>0</v>
      </c>
      <c r="AY447" s="14">
        <f t="shared" si="517"/>
        <v>0</v>
      </c>
      <c r="AZ447" s="14">
        <f t="shared" si="518"/>
        <v>0</v>
      </c>
      <c r="BB447" s="56">
        <f t="shared" si="519"/>
        <v>0</v>
      </c>
      <c r="BC447" s="14">
        <f>Szilv($AR$2,Eredmény!$H$3,AS447)</f>
        <v>0</v>
      </c>
      <c r="BD447" s="14">
        <f t="shared" si="520"/>
        <v>0</v>
      </c>
      <c r="BE447" s="14">
        <f t="shared" si="521"/>
        <v>0</v>
      </c>
      <c r="BG447" s="14">
        <f>IF($BF$2=Alapadat!$P447,Alapadat!$Q447,0)</f>
        <v>0</v>
      </c>
      <c r="BH447" s="14">
        <f>IF($BF$2=Alapadat!$P447,Alapadat!$R447,0)</f>
        <v>0</v>
      </c>
      <c r="BI447" s="14">
        <f t="shared" si="522"/>
        <v>0</v>
      </c>
      <c r="BJ447" s="14">
        <f t="shared" si="523"/>
        <v>0</v>
      </c>
      <c r="BK447" s="14">
        <f t="shared" si="524"/>
        <v>0</v>
      </c>
      <c r="BL447" s="14">
        <f t="shared" si="525"/>
        <v>0</v>
      </c>
      <c r="BM447" s="14">
        <f t="shared" si="526"/>
        <v>0</v>
      </c>
      <c r="BN447" s="14">
        <f t="shared" si="527"/>
        <v>0</v>
      </c>
      <c r="BP447" s="56">
        <f t="shared" si="528"/>
        <v>0</v>
      </c>
      <c r="BQ447" s="14">
        <f>Szilv($BF$2,Eredmény!$H$3,BG447)</f>
        <v>0</v>
      </c>
      <c r="BR447" s="14">
        <f t="shared" si="529"/>
        <v>0</v>
      </c>
      <c r="BS447" s="14">
        <f t="shared" si="530"/>
        <v>0</v>
      </c>
      <c r="BV447" s="14">
        <f>IF($BU$2=Alapadat!$P447,Alapadat!$Q447,0)</f>
        <v>0</v>
      </c>
      <c r="BW447" s="14">
        <f>IF($BU$2=Alapadat!$P447,Alapadat!$R447,0)</f>
        <v>0</v>
      </c>
      <c r="BX447" s="14">
        <f t="shared" si="531"/>
        <v>0</v>
      </c>
      <c r="BY447" s="14">
        <f t="shared" si="532"/>
        <v>0</v>
      </c>
      <c r="BZ447" s="14">
        <f t="shared" si="533"/>
        <v>0</v>
      </c>
      <c r="CA447" s="14">
        <f t="shared" si="534"/>
        <v>0</v>
      </c>
      <c r="CB447" s="14">
        <f t="shared" si="535"/>
        <v>0</v>
      </c>
      <c r="CC447" s="14">
        <f t="shared" si="536"/>
        <v>0</v>
      </c>
      <c r="CE447" s="56">
        <f t="shared" si="537"/>
        <v>0</v>
      </c>
      <c r="CF447" s="14">
        <f>Szilv($BU$2,Eredmény!$H$3,BV447)</f>
        <v>0</v>
      </c>
      <c r="CG447" s="14">
        <f t="shared" si="538"/>
        <v>0</v>
      </c>
      <c r="CH447" s="14">
        <f t="shared" si="539"/>
        <v>0</v>
      </c>
      <c r="CK447" s="14">
        <f>IF($CJ$2=Alapadat!$P447,Alapadat!$Q447,0)</f>
        <v>0</v>
      </c>
      <c r="CL447" s="14">
        <f>IF($CJ$2=Alapadat!$P447,Alapadat!$R447,0)</f>
        <v>0</v>
      </c>
      <c r="CM447" s="14">
        <f t="shared" si="540"/>
        <v>0</v>
      </c>
      <c r="CN447" s="14">
        <f t="shared" si="541"/>
        <v>0</v>
      </c>
      <c r="CO447" s="14">
        <f t="shared" si="542"/>
        <v>0</v>
      </c>
      <c r="CP447" s="14">
        <f t="shared" si="543"/>
        <v>0</v>
      </c>
      <c r="CQ447" s="14">
        <f t="shared" si="544"/>
        <v>0</v>
      </c>
      <c r="CR447" s="14">
        <f t="shared" si="545"/>
        <v>0</v>
      </c>
      <c r="CT447" s="56">
        <f t="shared" si="546"/>
        <v>0</v>
      </c>
      <c r="CU447" s="14">
        <f>Szilv($CJ$2,Eredmény!$H$3,CK447)</f>
        <v>0</v>
      </c>
      <c r="CV447" s="14">
        <f t="shared" si="547"/>
        <v>0</v>
      </c>
      <c r="CW447" s="14">
        <f t="shared" si="548"/>
        <v>0</v>
      </c>
      <c r="CZ447" s="14">
        <f>IF($CY$2=Alapadat!$P447,Alapadat!$Q447,0)</f>
        <v>0</v>
      </c>
      <c r="DA447" s="14">
        <f>IF($CY$2=Alapadat!$P447,Alapadat!$R447,0)</f>
        <v>0</v>
      </c>
      <c r="DB447" s="14">
        <f t="shared" si="549"/>
        <v>0</v>
      </c>
      <c r="DC447" s="14">
        <f t="shared" si="550"/>
        <v>0</v>
      </c>
      <c r="DD447" s="14">
        <f t="shared" si="551"/>
        <v>0</v>
      </c>
      <c r="DE447" s="14">
        <f t="shared" si="552"/>
        <v>0</v>
      </c>
      <c r="DF447" s="14">
        <f t="shared" si="553"/>
        <v>0</v>
      </c>
      <c r="DG447" s="14">
        <f t="shared" si="554"/>
        <v>0</v>
      </c>
      <c r="DI447" s="56">
        <f t="shared" si="555"/>
        <v>0</v>
      </c>
      <c r="DJ447" s="14">
        <f>Szilv($CY$2,Eredmény!$H$3,CZ447)</f>
        <v>0</v>
      </c>
      <c r="DK447" s="14">
        <f t="shared" si="556"/>
        <v>0</v>
      </c>
      <c r="DL447" s="14">
        <f t="shared" si="557"/>
        <v>0</v>
      </c>
      <c r="DO447" s="14">
        <f>IF($DN$2=Alapadat!$P447,Alapadat!$Q447,0)</f>
        <v>0</v>
      </c>
      <c r="DP447" s="14">
        <f>IF($DN$2=Alapadat!$P447,Alapadat!$R447,0)</f>
        <v>0</v>
      </c>
      <c r="DQ447" s="14">
        <f t="shared" si="558"/>
        <v>0</v>
      </c>
      <c r="DR447" s="14">
        <f t="shared" si="559"/>
        <v>0</v>
      </c>
      <c r="DS447" s="14">
        <f t="shared" si="560"/>
        <v>0</v>
      </c>
      <c r="DT447" s="14">
        <f t="shared" si="561"/>
        <v>0</v>
      </c>
      <c r="DU447" s="14">
        <f t="shared" si="562"/>
        <v>0</v>
      </c>
      <c r="DV447" s="14">
        <f t="shared" si="563"/>
        <v>0</v>
      </c>
      <c r="DX447" s="56">
        <f t="shared" si="564"/>
        <v>0</v>
      </c>
      <c r="DY447" s="14">
        <f>Szilv($DN$2,Eredmény!$H$3,DO447)</f>
        <v>0</v>
      </c>
      <c r="DZ447" s="14">
        <f t="shared" si="565"/>
        <v>0</v>
      </c>
      <c r="EA447" s="14">
        <f t="shared" si="566"/>
        <v>0</v>
      </c>
    </row>
    <row r="448" spans="2:131">
      <c r="B448" s="14">
        <f>IF($A$2=Alapadat!$P448,Alapadat!$Q448,0)</f>
        <v>0</v>
      </c>
      <c r="C448" s="14">
        <f>IF($A$2=Alapadat!$P448,Alapadat!$R448,0)</f>
        <v>0</v>
      </c>
      <c r="D448" s="14">
        <f t="shared" si="487"/>
        <v>0</v>
      </c>
      <c r="E448" s="14">
        <f t="shared" si="488"/>
        <v>0</v>
      </c>
      <c r="F448" s="14">
        <f t="shared" si="489"/>
        <v>0</v>
      </c>
      <c r="G448" s="14">
        <f t="shared" si="490"/>
        <v>0</v>
      </c>
      <c r="H448" s="14">
        <f t="shared" si="491"/>
        <v>0</v>
      </c>
      <c r="I448" s="14">
        <f t="shared" si="492"/>
        <v>0</v>
      </c>
      <c r="L448" s="56">
        <f t="shared" si="493"/>
        <v>0</v>
      </c>
      <c r="M448" s="14">
        <f>Szilv($A$2,Eredmény!$H$3,B448)</f>
        <v>0</v>
      </c>
      <c r="N448" s="14">
        <f t="shared" si="494"/>
        <v>0</v>
      </c>
      <c r="O448" s="14">
        <f t="shared" si="495"/>
        <v>0</v>
      </c>
      <c r="Q448" s="14">
        <f>IF($P$2=Alapadat!$P448,Alapadat!$Q448,0)</f>
        <v>0</v>
      </c>
      <c r="R448" s="14">
        <f>IF($P$2=Alapadat!$P448,Alapadat!$R448,0)</f>
        <v>0</v>
      </c>
      <c r="S448" s="14">
        <f t="shared" si="496"/>
        <v>0</v>
      </c>
      <c r="T448" s="14">
        <f t="shared" si="497"/>
        <v>0</v>
      </c>
      <c r="U448" s="14">
        <f t="shared" si="498"/>
        <v>0</v>
      </c>
      <c r="V448" s="14">
        <f t="shared" si="499"/>
        <v>0</v>
      </c>
      <c r="W448" s="14">
        <f t="shared" si="500"/>
        <v>0</v>
      </c>
      <c r="X448" s="14">
        <f t="shared" si="501"/>
        <v>0</v>
      </c>
      <c r="Z448" s="56">
        <f t="shared" si="567"/>
        <v>0</v>
      </c>
      <c r="AA448" s="14">
        <f>Szilv($P$2,Eredmény!$H$3,Q448)</f>
        <v>0</v>
      </c>
      <c r="AB448" s="14">
        <f t="shared" si="502"/>
        <v>0</v>
      </c>
      <c r="AC448" s="14">
        <f t="shared" si="503"/>
        <v>0</v>
      </c>
      <c r="AE448" s="14">
        <f>IF($AD$2=Alapadat!$P448,Alapadat!$Q448,0)</f>
        <v>0</v>
      </c>
      <c r="AF448" s="14">
        <f>IF($AD$2=Alapadat!$P448,Alapadat!$R448,0)</f>
        <v>0</v>
      </c>
      <c r="AG448" s="14">
        <f t="shared" si="504"/>
        <v>0</v>
      </c>
      <c r="AH448" s="14">
        <f t="shared" si="505"/>
        <v>0</v>
      </c>
      <c r="AI448" s="14">
        <f t="shared" si="506"/>
        <v>0</v>
      </c>
      <c r="AJ448" s="14">
        <f t="shared" si="507"/>
        <v>0</v>
      </c>
      <c r="AK448" s="14">
        <f t="shared" si="508"/>
        <v>0</v>
      </c>
      <c r="AL448" s="14">
        <f t="shared" si="509"/>
        <v>0</v>
      </c>
      <c r="AN448" s="56">
        <f t="shared" si="510"/>
        <v>0</v>
      </c>
      <c r="AO448" s="14">
        <f>Szilv($AD$2,Eredmény!$H$3,AE448)</f>
        <v>0</v>
      </c>
      <c r="AP448" s="14">
        <f t="shared" si="511"/>
        <v>0</v>
      </c>
      <c r="AQ448" s="14">
        <f t="shared" si="512"/>
        <v>0</v>
      </c>
      <c r="AS448" s="14">
        <f>IF($AR$2=Alapadat!$P448,Alapadat!$Q448,0)</f>
        <v>0</v>
      </c>
      <c r="AT448" s="14">
        <f>IF($AR$2=Alapadat!$P448,Alapadat!$R448,0)</f>
        <v>0</v>
      </c>
      <c r="AU448" s="14">
        <f t="shared" si="513"/>
        <v>0</v>
      </c>
      <c r="AV448" s="14">
        <f t="shared" si="514"/>
        <v>0</v>
      </c>
      <c r="AW448" s="14">
        <f t="shared" si="515"/>
        <v>0</v>
      </c>
      <c r="AX448" s="14">
        <f t="shared" si="516"/>
        <v>0</v>
      </c>
      <c r="AY448" s="14">
        <f t="shared" si="517"/>
        <v>0</v>
      </c>
      <c r="AZ448" s="14">
        <f t="shared" si="518"/>
        <v>0</v>
      </c>
      <c r="BB448" s="56">
        <f t="shared" si="519"/>
        <v>0</v>
      </c>
      <c r="BC448" s="14">
        <f>Szilv($AR$2,Eredmény!$H$3,AS448)</f>
        <v>0</v>
      </c>
      <c r="BD448" s="14">
        <f t="shared" si="520"/>
        <v>0</v>
      </c>
      <c r="BE448" s="14">
        <f t="shared" si="521"/>
        <v>0</v>
      </c>
      <c r="BG448" s="14">
        <f>IF($BF$2=Alapadat!$P448,Alapadat!$Q448,0)</f>
        <v>0</v>
      </c>
      <c r="BH448" s="14">
        <f>IF($BF$2=Alapadat!$P448,Alapadat!$R448,0)</f>
        <v>0</v>
      </c>
      <c r="BI448" s="14">
        <f t="shared" si="522"/>
        <v>0</v>
      </c>
      <c r="BJ448" s="14">
        <f t="shared" si="523"/>
        <v>0</v>
      </c>
      <c r="BK448" s="14">
        <f t="shared" si="524"/>
        <v>0</v>
      </c>
      <c r="BL448" s="14">
        <f t="shared" si="525"/>
        <v>0</v>
      </c>
      <c r="BM448" s="14">
        <f t="shared" si="526"/>
        <v>0</v>
      </c>
      <c r="BN448" s="14">
        <f t="shared" si="527"/>
        <v>0</v>
      </c>
      <c r="BP448" s="56">
        <f t="shared" si="528"/>
        <v>0</v>
      </c>
      <c r="BQ448" s="14">
        <f>Szilv($BF$2,Eredmény!$H$3,BG448)</f>
        <v>0</v>
      </c>
      <c r="BR448" s="14">
        <f t="shared" si="529"/>
        <v>0</v>
      </c>
      <c r="BS448" s="14">
        <f t="shared" si="530"/>
        <v>0</v>
      </c>
      <c r="BV448" s="14">
        <f>IF($BU$2=Alapadat!$P448,Alapadat!$Q448,0)</f>
        <v>0</v>
      </c>
      <c r="BW448" s="14">
        <f>IF($BU$2=Alapadat!$P448,Alapadat!$R448,0)</f>
        <v>0</v>
      </c>
      <c r="BX448" s="14">
        <f t="shared" si="531"/>
        <v>0</v>
      </c>
      <c r="BY448" s="14">
        <f t="shared" si="532"/>
        <v>0</v>
      </c>
      <c r="BZ448" s="14">
        <f t="shared" si="533"/>
        <v>0</v>
      </c>
      <c r="CA448" s="14">
        <f t="shared" si="534"/>
        <v>0</v>
      </c>
      <c r="CB448" s="14">
        <f t="shared" si="535"/>
        <v>0</v>
      </c>
      <c r="CC448" s="14">
        <f t="shared" si="536"/>
        <v>0</v>
      </c>
      <c r="CE448" s="56">
        <f t="shared" si="537"/>
        <v>0</v>
      </c>
      <c r="CF448" s="14">
        <f>Szilv($BU$2,Eredmény!$H$3,BV448)</f>
        <v>0</v>
      </c>
      <c r="CG448" s="14">
        <f t="shared" si="538"/>
        <v>0</v>
      </c>
      <c r="CH448" s="14">
        <f t="shared" si="539"/>
        <v>0</v>
      </c>
      <c r="CK448" s="14">
        <f>IF($CJ$2=Alapadat!$P448,Alapadat!$Q448,0)</f>
        <v>0</v>
      </c>
      <c r="CL448" s="14">
        <f>IF($CJ$2=Alapadat!$P448,Alapadat!$R448,0)</f>
        <v>0</v>
      </c>
      <c r="CM448" s="14">
        <f t="shared" si="540"/>
        <v>0</v>
      </c>
      <c r="CN448" s="14">
        <f t="shared" si="541"/>
        <v>0</v>
      </c>
      <c r="CO448" s="14">
        <f t="shared" si="542"/>
        <v>0</v>
      </c>
      <c r="CP448" s="14">
        <f t="shared" si="543"/>
        <v>0</v>
      </c>
      <c r="CQ448" s="14">
        <f t="shared" si="544"/>
        <v>0</v>
      </c>
      <c r="CR448" s="14">
        <f t="shared" si="545"/>
        <v>0</v>
      </c>
      <c r="CT448" s="56">
        <f t="shared" si="546"/>
        <v>0</v>
      </c>
      <c r="CU448" s="14">
        <f>Szilv($CJ$2,Eredmény!$H$3,CK448)</f>
        <v>0</v>
      </c>
      <c r="CV448" s="14">
        <f t="shared" si="547"/>
        <v>0</v>
      </c>
      <c r="CW448" s="14">
        <f t="shared" si="548"/>
        <v>0</v>
      </c>
      <c r="CZ448" s="14">
        <f>IF($CY$2=Alapadat!$P448,Alapadat!$Q448,0)</f>
        <v>0</v>
      </c>
      <c r="DA448" s="14">
        <f>IF($CY$2=Alapadat!$P448,Alapadat!$R448,0)</f>
        <v>0</v>
      </c>
      <c r="DB448" s="14">
        <f t="shared" si="549"/>
        <v>0</v>
      </c>
      <c r="DC448" s="14">
        <f t="shared" si="550"/>
        <v>0</v>
      </c>
      <c r="DD448" s="14">
        <f t="shared" si="551"/>
        <v>0</v>
      </c>
      <c r="DE448" s="14">
        <f t="shared" si="552"/>
        <v>0</v>
      </c>
      <c r="DF448" s="14">
        <f t="shared" si="553"/>
        <v>0</v>
      </c>
      <c r="DG448" s="14">
        <f t="shared" si="554"/>
        <v>0</v>
      </c>
      <c r="DI448" s="56">
        <f t="shared" si="555"/>
        <v>0</v>
      </c>
      <c r="DJ448" s="14">
        <f>Szilv($CY$2,Eredmény!$H$3,CZ448)</f>
        <v>0</v>
      </c>
      <c r="DK448" s="14">
        <f t="shared" si="556"/>
        <v>0</v>
      </c>
      <c r="DL448" s="14">
        <f t="shared" si="557"/>
        <v>0</v>
      </c>
      <c r="DO448" s="14">
        <f>IF($DN$2=Alapadat!$P448,Alapadat!$Q448,0)</f>
        <v>0</v>
      </c>
      <c r="DP448" s="14">
        <f>IF($DN$2=Alapadat!$P448,Alapadat!$R448,0)</f>
        <v>0</v>
      </c>
      <c r="DQ448" s="14">
        <f t="shared" si="558"/>
        <v>0</v>
      </c>
      <c r="DR448" s="14">
        <f t="shared" si="559"/>
        <v>0</v>
      </c>
      <c r="DS448" s="14">
        <f t="shared" si="560"/>
        <v>0</v>
      </c>
      <c r="DT448" s="14">
        <f t="shared" si="561"/>
        <v>0</v>
      </c>
      <c r="DU448" s="14">
        <f t="shared" si="562"/>
        <v>0</v>
      </c>
      <c r="DV448" s="14">
        <f t="shared" si="563"/>
        <v>0</v>
      </c>
      <c r="DX448" s="56">
        <f t="shared" si="564"/>
        <v>0</v>
      </c>
      <c r="DY448" s="14">
        <f>Szilv($DN$2,Eredmény!$H$3,DO448)</f>
        <v>0</v>
      </c>
      <c r="DZ448" s="14">
        <f t="shared" si="565"/>
        <v>0</v>
      </c>
      <c r="EA448" s="14">
        <f t="shared" si="566"/>
        <v>0</v>
      </c>
    </row>
    <row r="449" spans="2:131">
      <c r="B449" s="14">
        <f>IF($A$2=Alapadat!$P449,Alapadat!$Q449,0)</f>
        <v>0</v>
      </c>
      <c r="C449" s="14">
        <f>IF($A$2=Alapadat!$P449,Alapadat!$R449,0)</f>
        <v>0</v>
      </c>
      <c r="D449" s="14">
        <f t="shared" si="487"/>
        <v>0</v>
      </c>
      <c r="E449" s="14">
        <f t="shared" si="488"/>
        <v>0</v>
      </c>
      <c r="F449" s="14">
        <f t="shared" si="489"/>
        <v>0</v>
      </c>
      <c r="G449" s="14">
        <f t="shared" si="490"/>
        <v>0</v>
      </c>
      <c r="H449" s="14">
        <f t="shared" si="491"/>
        <v>0</v>
      </c>
      <c r="I449" s="14">
        <f t="shared" si="492"/>
        <v>0</v>
      </c>
      <c r="L449" s="56">
        <f t="shared" si="493"/>
        <v>0</v>
      </c>
      <c r="M449" s="14">
        <f>Szilv($A$2,Eredmény!$H$3,B449)</f>
        <v>0</v>
      </c>
      <c r="N449" s="14">
        <f t="shared" si="494"/>
        <v>0</v>
      </c>
      <c r="O449" s="14">
        <f t="shared" si="495"/>
        <v>0</v>
      </c>
      <c r="Q449" s="14">
        <f>IF($P$2=Alapadat!$P449,Alapadat!$Q449,0)</f>
        <v>0</v>
      </c>
      <c r="R449" s="14">
        <f>IF($P$2=Alapadat!$P449,Alapadat!$R449,0)</f>
        <v>0</v>
      </c>
      <c r="S449" s="14">
        <f t="shared" si="496"/>
        <v>0</v>
      </c>
      <c r="T449" s="14">
        <f t="shared" si="497"/>
        <v>0</v>
      </c>
      <c r="U449" s="14">
        <f t="shared" si="498"/>
        <v>0</v>
      </c>
      <c r="V449" s="14">
        <f t="shared" si="499"/>
        <v>0</v>
      </c>
      <c r="W449" s="14">
        <f t="shared" si="500"/>
        <v>0</v>
      </c>
      <c r="X449" s="14">
        <f t="shared" si="501"/>
        <v>0</v>
      </c>
      <c r="Z449" s="56">
        <f t="shared" si="567"/>
        <v>0</v>
      </c>
      <c r="AA449" s="14">
        <f>Szilv($P$2,Eredmény!$H$3,Q449)</f>
        <v>0</v>
      </c>
      <c r="AB449" s="14">
        <f t="shared" si="502"/>
        <v>0</v>
      </c>
      <c r="AC449" s="14">
        <f t="shared" si="503"/>
        <v>0</v>
      </c>
      <c r="AE449" s="14">
        <f>IF($AD$2=Alapadat!$P449,Alapadat!$Q449,0)</f>
        <v>0</v>
      </c>
      <c r="AF449" s="14">
        <f>IF($AD$2=Alapadat!$P449,Alapadat!$R449,0)</f>
        <v>0</v>
      </c>
      <c r="AG449" s="14">
        <f t="shared" si="504"/>
        <v>0</v>
      </c>
      <c r="AH449" s="14">
        <f t="shared" si="505"/>
        <v>0</v>
      </c>
      <c r="AI449" s="14">
        <f t="shared" si="506"/>
        <v>0</v>
      </c>
      <c r="AJ449" s="14">
        <f t="shared" si="507"/>
        <v>0</v>
      </c>
      <c r="AK449" s="14">
        <f t="shared" si="508"/>
        <v>0</v>
      </c>
      <c r="AL449" s="14">
        <f t="shared" si="509"/>
        <v>0</v>
      </c>
      <c r="AN449" s="56">
        <f t="shared" si="510"/>
        <v>0</v>
      </c>
      <c r="AO449" s="14">
        <f>Szilv($AD$2,Eredmény!$H$3,AE449)</f>
        <v>0</v>
      </c>
      <c r="AP449" s="14">
        <f t="shared" si="511"/>
        <v>0</v>
      </c>
      <c r="AQ449" s="14">
        <f t="shared" si="512"/>
        <v>0</v>
      </c>
      <c r="AS449" s="14">
        <f>IF($AR$2=Alapadat!$P449,Alapadat!$Q449,0)</f>
        <v>0</v>
      </c>
      <c r="AT449" s="14">
        <f>IF($AR$2=Alapadat!$P449,Alapadat!$R449,0)</f>
        <v>0</v>
      </c>
      <c r="AU449" s="14">
        <f t="shared" si="513"/>
        <v>0</v>
      </c>
      <c r="AV449" s="14">
        <f t="shared" si="514"/>
        <v>0</v>
      </c>
      <c r="AW449" s="14">
        <f t="shared" si="515"/>
        <v>0</v>
      </c>
      <c r="AX449" s="14">
        <f t="shared" si="516"/>
        <v>0</v>
      </c>
      <c r="AY449" s="14">
        <f t="shared" si="517"/>
        <v>0</v>
      </c>
      <c r="AZ449" s="14">
        <f t="shared" si="518"/>
        <v>0</v>
      </c>
      <c r="BB449" s="56">
        <f t="shared" si="519"/>
        <v>0</v>
      </c>
      <c r="BC449" s="14">
        <f>Szilv($AR$2,Eredmény!$H$3,AS449)</f>
        <v>0</v>
      </c>
      <c r="BD449" s="14">
        <f t="shared" si="520"/>
        <v>0</v>
      </c>
      <c r="BE449" s="14">
        <f t="shared" si="521"/>
        <v>0</v>
      </c>
      <c r="BG449" s="14">
        <f>IF($BF$2=Alapadat!$P449,Alapadat!$Q449,0)</f>
        <v>0</v>
      </c>
      <c r="BH449" s="14">
        <f>IF($BF$2=Alapadat!$P449,Alapadat!$R449,0)</f>
        <v>0</v>
      </c>
      <c r="BI449" s="14">
        <f t="shared" si="522"/>
        <v>0</v>
      </c>
      <c r="BJ449" s="14">
        <f t="shared" si="523"/>
        <v>0</v>
      </c>
      <c r="BK449" s="14">
        <f t="shared" si="524"/>
        <v>0</v>
      </c>
      <c r="BL449" s="14">
        <f t="shared" si="525"/>
        <v>0</v>
      </c>
      <c r="BM449" s="14">
        <f t="shared" si="526"/>
        <v>0</v>
      </c>
      <c r="BN449" s="14">
        <f t="shared" si="527"/>
        <v>0</v>
      </c>
      <c r="BP449" s="56">
        <f t="shared" si="528"/>
        <v>0</v>
      </c>
      <c r="BQ449" s="14">
        <f>Szilv($BF$2,Eredmény!$H$3,BG449)</f>
        <v>0</v>
      </c>
      <c r="BR449" s="14">
        <f t="shared" si="529"/>
        <v>0</v>
      </c>
      <c r="BS449" s="14">
        <f t="shared" si="530"/>
        <v>0</v>
      </c>
      <c r="BV449" s="14">
        <f>IF($BU$2=Alapadat!$P449,Alapadat!$Q449,0)</f>
        <v>0</v>
      </c>
      <c r="BW449" s="14">
        <f>IF($BU$2=Alapadat!$P449,Alapadat!$R449,0)</f>
        <v>0</v>
      </c>
      <c r="BX449" s="14">
        <f t="shared" si="531"/>
        <v>0</v>
      </c>
      <c r="BY449" s="14">
        <f t="shared" si="532"/>
        <v>0</v>
      </c>
      <c r="BZ449" s="14">
        <f t="shared" si="533"/>
        <v>0</v>
      </c>
      <c r="CA449" s="14">
        <f t="shared" si="534"/>
        <v>0</v>
      </c>
      <c r="CB449" s="14">
        <f t="shared" si="535"/>
        <v>0</v>
      </c>
      <c r="CC449" s="14">
        <f t="shared" si="536"/>
        <v>0</v>
      </c>
      <c r="CE449" s="56">
        <f t="shared" si="537"/>
        <v>0</v>
      </c>
      <c r="CF449" s="14">
        <f>Szilv($BU$2,Eredmény!$H$3,BV449)</f>
        <v>0</v>
      </c>
      <c r="CG449" s="14">
        <f t="shared" si="538"/>
        <v>0</v>
      </c>
      <c r="CH449" s="14">
        <f t="shared" si="539"/>
        <v>0</v>
      </c>
      <c r="CK449" s="14">
        <f>IF($CJ$2=Alapadat!$P449,Alapadat!$Q449,0)</f>
        <v>0</v>
      </c>
      <c r="CL449" s="14">
        <f>IF($CJ$2=Alapadat!$P449,Alapadat!$R449,0)</f>
        <v>0</v>
      </c>
      <c r="CM449" s="14">
        <f t="shared" si="540"/>
        <v>0</v>
      </c>
      <c r="CN449" s="14">
        <f t="shared" si="541"/>
        <v>0</v>
      </c>
      <c r="CO449" s="14">
        <f t="shared" si="542"/>
        <v>0</v>
      </c>
      <c r="CP449" s="14">
        <f t="shared" si="543"/>
        <v>0</v>
      </c>
      <c r="CQ449" s="14">
        <f t="shared" si="544"/>
        <v>0</v>
      </c>
      <c r="CR449" s="14">
        <f t="shared" si="545"/>
        <v>0</v>
      </c>
      <c r="CT449" s="56">
        <f t="shared" si="546"/>
        <v>0</v>
      </c>
      <c r="CU449" s="14">
        <f>Szilv($CJ$2,Eredmény!$H$3,CK449)</f>
        <v>0</v>
      </c>
      <c r="CV449" s="14">
        <f t="shared" si="547"/>
        <v>0</v>
      </c>
      <c r="CW449" s="14">
        <f t="shared" si="548"/>
        <v>0</v>
      </c>
      <c r="CZ449" s="14">
        <f>IF($CY$2=Alapadat!$P449,Alapadat!$Q449,0)</f>
        <v>0</v>
      </c>
      <c r="DA449" s="14">
        <f>IF($CY$2=Alapadat!$P449,Alapadat!$R449,0)</f>
        <v>0</v>
      </c>
      <c r="DB449" s="14">
        <f t="shared" si="549"/>
        <v>0</v>
      </c>
      <c r="DC449" s="14">
        <f t="shared" si="550"/>
        <v>0</v>
      </c>
      <c r="DD449" s="14">
        <f t="shared" si="551"/>
        <v>0</v>
      </c>
      <c r="DE449" s="14">
        <f t="shared" si="552"/>
        <v>0</v>
      </c>
      <c r="DF449" s="14">
        <f t="shared" si="553"/>
        <v>0</v>
      </c>
      <c r="DG449" s="14">
        <f t="shared" si="554"/>
        <v>0</v>
      </c>
      <c r="DI449" s="56">
        <f t="shared" si="555"/>
        <v>0</v>
      </c>
      <c r="DJ449" s="14">
        <f>Szilv($CY$2,Eredmény!$H$3,CZ449)</f>
        <v>0</v>
      </c>
      <c r="DK449" s="14">
        <f t="shared" si="556"/>
        <v>0</v>
      </c>
      <c r="DL449" s="14">
        <f t="shared" si="557"/>
        <v>0</v>
      </c>
      <c r="DO449" s="14">
        <f>IF($DN$2=Alapadat!$P449,Alapadat!$Q449,0)</f>
        <v>0</v>
      </c>
      <c r="DP449" s="14">
        <f>IF($DN$2=Alapadat!$P449,Alapadat!$R449,0)</f>
        <v>0</v>
      </c>
      <c r="DQ449" s="14">
        <f t="shared" si="558"/>
        <v>0</v>
      </c>
      <c r="DR449" s="14">
        <f t="shared" si="559"/>
        <v>0</v>
      </c>
      <c r="DS449" s="14">
        <f t="shared" si="560"/>
        <v>0</v>
      </c>
      <c r="DT449" s="14">
        <f t="shared" si="561"/>
        <v>0</v>
      </c>
      <c r="DU449" s="14">
        <f t="shared" si="562"/>
        <v>0</v>
      </c>
      <c r="DV449" s="14">
        <f t="shared" si="563"/>
        <v>0</v>
      </c>
      <c r="DX449" s="56">
        <f t="shared" si="564"/>
        <v>0</v>
      </c>
      <c r="DY449" s="14">
        <f>Szilv($DN$2,Eredmény!$H$3,DO449)</f>
        <v>0</v>
      </c>
      <c r="DZ449" s="14">
        <f t="shared" si="565"/>
        <v>0</v>
      </c>
      <c r="EA449" s="14">
        <f t="shared" si="566"/>
        <v>0</v>
      </c>
    </row>
    <row r="450" spans="2:131">
      <c r="B450" s="14">
        <f>IF($A$2=Alapadat!$P450,Alapadat!$Q450,0)</f>
        <v>0</v>
      </c>
      <c r="C450" s="14">
        <f>IF($A$2=Alapadat!$P450,Alapadat!$R450,0)</f>
        <v>0</v>
      </c>
      <c r="D450" s="14">
        <f t="shared" si="487"/>
        <v>0</v>
      </c>
      <c r="E450" s="14">
        <f t="shared" si="488"/>
        <v>0</v>
      </c>
      <c r="F450" s="14">
        <f t="shared" si="489"/>
        <v>0</v>
      </c>
      <c r="G450" s="14">
        <f t="shared" si="490"/>
        <v>0</v>
      </c>
      <c r="H450" s="14">
        <f t="shared" si="491"/>
        <v>0</v>
      </c>
      <c r="I450" s="14">
        <f t="shared" si="492"/>
        <v>0</v>
      </c>
      <c r="L450" s="56">
        <f t="shared" si="493"/>
        <v>0</v>
      </c>
      <c r="M450" s="14">
        <f>Szilv($A$2,Eredmény!$H$3,B450)</f>
        <v>0</v>
      </c>
      <c r="N450" s="14">
        <f t="shared" si="494"/>
        <v>0</v>
      </c>
      <c r="O450" s="14">
        <f t="shared" si="495"/>
        <v>0</v>
      </c>
      <c r="Q450" s="14">
        <f>IF($P$2=Alapadat!$P450,Alapadat!$Q450,0)</f>
        <v>0</v>
      </c>
      <c r="R450" s="14">
        <f>IF($P$2=Alapadat!$P450,Alapadat!$R450,0)</f>
        <v>0</v>
      </c>
      <c r="S450" s="14">
        <f t="shared" si="496"/>
        <v>0</v>
      </c>
      <c r="T450" s="14">
        <f t="shared" si="497"/>
        <v>0</v>
      </c>
      <c r="U450" s="14">
        <f t="shared" si="498"/>
        <v>0</v>
      </c>
      <c r="V450" s="14">
        <f t="shared" si="499"/>
        <v>0</v>
      </c>
      <c r="W450" s="14">
        <f t="shared" si="500"/>
        <v>0</v>
      </c>
      <c r="X450" s="14">
        <f t="shared" si="501"/>
        <v>0</v>
      </c>
      <c r="Z450" s="56">
        <f t="shared" si="567"/>
        <v>0</v>
      </c>
      <c r="AA450" s="14">
        <f>Szilv($P$2,Eredmény!$H$3,Q450)</f>
        <v>0</v>
      </c>
      <c r="AB450" s="14">
        <f t="shared" si="502"/>
        <v>0</v>
      </c>
      <c r="AC450" s="14">
        <f t="shared" si="503"/>
        <v>0</v>
      </c>
      <c r="AE450" s="14">
        <f>IF($AD$2=Alapadat!$P450,Alapadat!$Q450,0)</f>
        <v>0</v>
      </c>
      <c r="AF450" s="14">
        <f>IF($AD$2=Alapadat!$P450,Alapadat!$R450,0)</f>
        <v>0</v>
      </c>
      <c r="AG450" s="14">
        <f t="shared" si="504"/>
        <v>0</v>
      </c>
      <c r="AH450" s="14">
        <f t="shared" si="505"/>
        <v>0</v>
      </c>
      <c r="AI450" s="14">
        <f t="shared" si="506"/>
        <v>0</v>
      </c>
      <c r="AJ450" s="14">
        <f t="shared" si="507"/>
        <v>0</v>
      </c>
      <c r="AK450" s="14">
        <f t="shared" si="508"/>
        <v>0</v>
      </c>
      <c r="AL450" s="14">
        <f t="shared" si="509"/>
        <v>0</v>
      </c>
      <c r="AN450" s="56">
        <f t="shared" si="510"/>
        <v>0</v>
      </c>
      <c r="AO450" s="14">
        <f>Szilv($AD$2,Eredmény!$H$3,AE450)</f>
        <v>0</v>
      </c>
      <c r="AP450" s="14">
        <f t="shared" si="511"/>
        <v>0</v>
      </c>
      <c r="AQ450" s="14">
        <f t="shared" si="512"/>
        <v>0</v>
      </c>
      <c r="AS450" s="14">
        <f>IF($AR$2=Alapadat!$P450,Alapadat!$Q450,0)</f>
        <v>0</v>
      </c>
      <c r="AT450" s="14">
        <f>IF($AR$2=Alapadat!$P450,Alapadat!$R450,0)</f>
        <v>0</v>
      </c>
      <c r="AU450" s="14">
        <f t="shared" si="513"/>
        <v>0</v>
      </c>
      <c r="AV450" s="14">
        <f t="shared" si="514"/>
        <v>0</v>
      </c>
      <c r="AW450" s="14">
        <f t="shared" si="515"/>
        <v>0</v>
      </c>
      <c r="AX450" s="14">
        <f t="shared" si="516"/>
        <v>0</v>
      </c>
      <c r="AY450" s="14">
        <f t="shared" si="517"/>
        <v>0</v>
      </c>
      <c r="AZ450" s="14">
        <f t="shared" si="518"/>
        <v>0</v>
      </c>
      <c r="BB450" s="56">
        <f t="shared" si="519"/>
        <v>0</v>
      </c>
      <c r="BC450" s="14">
        <f>Szilv($AR$2,Eredmény!$H$3,AS450)</f>
        <v>0</v>
      </c>
      <c r="BD450" s="14">
        <f t="shared" si="520"/>
        <v>0</v>
      </c>
      <c r="BE450" s="14">
        <f t="shared" si="521"/>
        <v>0</v>
      </c>
      <c r="BG450" s="14">
        <f>IF($BF$2=Alapadat!$P450,Alapadat!$Q450,0)</f>
        <v>0</v>
      </c>
      <c r="BH450" s="14">
        <f>IF($BF$2=Alapadat!$P450,Alapadat!$R450,0)</f>
        <v>0</v>
      </c>
      <c r="BI450" s="14">
        <f t="shared" si="522"/>
        <v>0</v>
      </c>
      <c r="BJ450" s="14">
        <f t="shared" si="523"/>
        <v>0</v>
      </c>
      <c r="BK450" s="14">
        <f t="shared" si="524"/>
        <v>0</v>
      </c>
      <c r="BL450" s="14">
        <f t="shared" si="525"/>
        <v>0</v>
      </c>
      <c r="BM450" s="14">
        <f t="shared" si="526"/>
        <v>0</v>
      </c>
      <c r="BN450" s="14">
        <f t="shared" si="527"/>
        <v>0</v>
      </c>
      <c r="BP450" s="56">
        <f t="shared" si="528"/>
        <v>0</v>
      </c>
      <c r="BQ450" s="14">
        <f>Szilv($BF$2,Eredmény!$H$3,BG450)</f>
        <v>0</v>
      </c>
      <c r="BR450" s="14">
        <f t="shared" si="529"/>
        <v>0</v>
      </c>
      <c r="BS450" s="14">
        <f t="shared" si="530"/>
        <v>0</v>
      </c>
      <c r="BV450" s="14">
        <f>IF($BU$2=Alapadat!$P450,Alapadat!$Q450,0)</f>
        <v>0</v>
      </c>
      <c r="BW450" s="14">
        <f>IF($BU$2=Alapadat!$P450,Alapadat!$R450,0)</f>
        <v>0</v>
      </c>
      <c r="BX450" s="14">
        <f t="shared" si="531"/>
        <v>0</v>
      </c>
      <c r="BY450" s="14">
        <f t="shared" si="532"/>
        <v>0</v>
      </c>
      <c r="BZ450" s="14">
        <f t="shared" si="533"/>
        <v>0</v>
      </c>
      <c r="CA450" s="14">
        <f t="shared" si="534"/>
        <v>0</v>
      </c>
      <c r="CB450" s="14">
        <f t="shared" si="535"/>
        <v>0</v>
      </c>
      <c r="CC450" s="14">
        <f t="shared" si="536"/>
        <v>0</v>
      </c>
      <c r="CE450" s="56">
        <f t="shared" si="537"/>
        <v>0</v>
      </c>
      <c r="CF450" s="14">
        <f>Szilv($BU$2,Eredmény!$H$3,BV450)</f>
        <v>0</v>
      </c>
      <c r="CG450" s="14">
        <f t="shared" si="538"/>
        <v>0</v>
      </c>
      <c r="CH450" s="14">
        <f t="shared" si="539"/>
        <v>0</v>
      </c>
      <c r="CK450" s="14">
        <f>IF($CJ$2=Alapadat!$P450,Alapadat!$Q450,0)</f>
        <v>0</v>
      </c>
      <c r="CL450" s="14">
        <f>IF($CJ$2=Alapadat!$P450,Alapadat!$R450,0)</f>
        <v>0</v>
      </c>
      <c r="CM450" s="14">
        <f t="shared" si="540"/>
        <v>0</v>
      </c>
      <c r="CN450" s="14">
        <f t="shared" si="541"/>
        <v>0</v>
      </c>
      <c r="CO450" s="14">
        <f t="shared" si="542"/>
        <v>0</v>
      </c>
      <c r="CP450" s="14">
        <f t="shared" si="543"/>
        <v>0</v>
      </c>
      <c r="CQ450" s="14">
        <f t="shared" si="544"/>
        <v>0</v>
      </c>
      <c r="CR450" s="14">
        <f t="shared" si="545"/>
        <v>0</v>
      </c>
      <c r="CT450" s="56">
        <f t="shared" si="546"/>
        <v>0</v>
      </c>
      <c r="CU450" s="14">
        <f>Szilv($CJ$2,Eredmény!$H$3,CK450)</f>
        <v>0</v>
      </c>
      <c r="CV450" s="14">
        <f t="shared" si="547"/>
        <v>0</v>
      </c>
      <c r="CW450" s="14">
        <f t="shared" si="548"/>
        <v>0</v>
      </c>
      <c r="CZ450" s="14">
        <f>IF($CY$2=Alapadat!$P450,Alapadat!$Q450,0)</f>
        <v>0</v>
      </c>
      <c r="DA450" s="14">
        <f>IF($CY$2=Alapadat!$P450,Alapadat!$R450,0)</f>
        <v>0</v>
      </c>
      <c r="DB450" s="14">
        <f t="shared" si="549"/>
        <v>0</v>
      </c>
      <c r="DC450" s="14">
        <f t="shared" si="550"/>
        <v>0</v>
      </c>
      <c r="DD450" s="14">
        <f t="shared" si="551"/>
        <v>0</v>
      </c>
      <c r="DE450" s="14">
        <f t="shared" si="552"/>
        <v>0</v>
      </c>
      <c r="DF450" s="14">
        <f t="shared" si="553"/>
        <v>0</v>
      </c>
      <c r="DG450" s="14">
        <f t="shared" si="554"/>
        <v>0</v>
      </c>
      <c r="DI450" s="56">
        <f t="shared" si="555"/>
        <v>0</v>
      </c>
      <c r="DJ450" s="14">
        <f>Szilv($CY$2,Eredmény!$H$3,CZ450)</f>
        <v>0</v>
      </c>
      <c r="DK450" s="14">
        <f t="shared" si="556"/>
        <v>0</v>
      </c>
      <c r="DL450" s="14">
        <f t="shared" si="557"/>
        <v>0</v>
      </c>
      <c r="DO450" s="14">
        <f>IF($DN$2=Alapadat!$P450,Alapadat!$Q450,0)</f>
        <v>0</v>
      </c>
      <c r="DP450" s="14">
        <f>IF($DN$2=Alapadat!$P450,Alapadat!$R450,0)</f>
        <v>0</v>
      </c>
      <c r="DQ450" s="14">
        <f t="shared" si="558"/>
        <v>0</v>
      </c>
      <c r="DR450" s="14">
        <f t="shared" si="559"/>
        <v>0</v>
      </c>
      <c r="DS450" s="14">
        <f t="shared" si="560"/>
        <v>0</v>
      </c>
      <c r="DT450" s="14">
        <f t="shared" si="561"/>
        <v>0</v>
      </c>
      <c r="DU450" s="14">
        <f t="shared" si="562"/>
        <v>0</v>
      </c>
      <c r="DV450" s="14">
        <f t="shared" si="563"/>
        <v>0</v>
      </c>
      <c r="DX450" s="56">
        <f t="shared" si="564"/>
        <v>0</v>
      </c>
      <c r="DY450" s="14">
        <f>Szilv($DN$2,Eredmény!$H$3,DO450)</f>
        <v>0</v>
      </c>
      <c r="DZ450" s="14">
        <f t="shared" si="565"/>
        <v>0</v>
      </c>
      <c r="EA450" s="14">
        <f t="shared" si="566"/>
        <v>0</v>
      </c>
    </row>
    <row r="451" spans="2:131">
      <c r="B451" s="14">
        <f>IF($A$2=Alapadat!$P451,Alapadat!$Q451,0)</f>
        <v>0</v>
      </c>
      <c r="C451" s="14">
        <f>IF($A$2=Alapadat!$P451,Alapadat!$R451,0)</f>
        <v>0</v>
      </c>
      <c r="D451" s="14">
        <f t="shared" ref="D451:D514" si="568">IF(C451&gt;0,B451,0)</f>
        <v>0</v>
      </c>
      <c r="E451" s="14">
        <f t="shared" ref="E451:E514" si="569">IF(C451&gt;0,LN(B451),0)</f>
        <v>0</v>
      </c>
      <c r="F451" s="14">
        <f t="shared" ref="F451:F514" si="570">(E451^2)</f>
        <v>0</v>
      </c>
      <c r="G451" s="14">
        <f t="shared" ref="G451:G514" si="571">(C451^2)</f>
        <v>0</v>
      </c>
      <c r="H451" s="14">
        <f t="shared" ref="H451:H514" si="572">(E451*C451)</f>
        <v>0</v>
      </c>
      <c r="I451" s="14">
        <f t="shared" ref="I451:I514" si="573">IF(B451=0,0,IF(C451&gt;0,C451,IF(J$1&lt;2,0,($J$14+$J$11*LN(B451)))))</f>
        <v>0</v>
      </c>
      <c r="L451" s="56">
        <f t="shared" ref="L451:L514" si="574">(B451/200)^2*PI()</f>
        <v>0</v>
      </c>
      <c r="M451" s="14">
        <f>Szilv($A$2,Eredmény!$H$3,B451)</f>
        <v>0</v>
      </c>
      <c r="N451" s="14">
        <f t="shared" ref="N451:N514" si="575">skf_b2($A$2,B451,I451)</f>
        <v>0</v>
      </c>
      <c r="O451" s="14">
        <f t="shared" ref="O451:O514" si="576">IF(B451&gt;0,1,0)</f>
        <v>0</v>
      </c>
      <c r="Q451" s="14">
        <f>IF($P$2=Alapadat!$P451,Alapadat!$Q451,0)</f>
        <v>0</v>
      </c>
      <c r="R451" s="14">
        <f>IF($P$2=Alapadat!$P451,Alapadat!$R451,0)</f>
        <v>0</v>
      </c>
      <c r="S451" s="14">
        <f t="shared" ref="S451:S514" si="577">IF(R451&gt;0,Q451,0)</f>
        <v>0</v>
      </c>
      <c r="T451" s="14">
        <f t="shared" ref="T451:T514" si="578">IF(R451&gt;0,LN(Q451),0)</f>
        <v>0</v>
      </c>
      <c r="U451" s="14">
        <f t="shared" ref="U451:U514" si="579">(T451^2)</f>
        <v>0</v>
      </c>
      <c r="V451" s="14">
        <f t="shared" ref="V451:V514" si="580">(R451^2)</f>
        <v>0</v>
      </c>
      <c r="W451" s="14">
        <f t="shared" ref="W451:W514" si="581">(T451*R451)</f>
        <v>0</v>
      </c>
      <c r="X451" s="14">
        <f t="shared" ref="X451:X514" si="582">IF(Q451=0,0,IF(R451&gt;0,R451,IF(Y$1&lt;2,0,($Y$14+$Y$11*LN(Q451)))))</f>
        <v>0</v>
      </c>
      <c r="Z451" s="56">
        <f t="shared" si="567"/>
        <v>0</v>
      </c>
      <c r="AA451" s="14">
        <f>Szilv($P$2,Eredmény!$H$3,Q451)</f>
        <v>0</v>
      </c>
      <c r="AB451" s="14">
        <f t="shared" ref="AB451:AB514" si="583">skf_b2($P$2,Q451,X451)</f>
        <v>0</v>
      </c>
      <c r="AC451" s="14">
        <f t="shared" ref="AC451:AC514" si="584">IF(Q451&gt;0,1,0)</f>
        <v>0</v>
      </c>
      <c r="AE451" s="14">
        <f>IF($AD$2=Alapadat!$P451,Alapadat!$Q451,0)</f>
        <v>0</v>
      </c>
      <c r="AF451" s="14">
        <f>IF($AD$2=Alapadat!$P451,Alapadat!$R451,0)</f>
        <v>0</v>
      </c>
      <c r="AG451" s="14">
        <f t="shared" ref="AG451:AG514" si="585">IF(AF451&gt;0,AE451,0)</f>
        <v>0</v>
      </c>
      <c r="AH451" s="14">
        <f t="shared" ref="AH451:AH514" si="586">IF(AF451&gt;0,LN(AE451),0)</f>
        <v>0</v>
      </c>
      <c r="AI451" s="14">
        <f t="shared" ref="AI451:AI514" si="587">(AH451^2)</f>
        <v>0</v>
      </c>
      <c r="AJ451" s="14">
        <f t="shared" ref="AJ451:AJ514" si="588">(AF451^2)</f>
        <v>0</v>
      </c>
      <c r="AK451" s="14">
        <f t="shared" ref="AK451:AK514" si="589">(AH451*AF451)</f>
        <v>0</v>
      </c>
      <c r="AL451" s="14">
        <f t="shared" ref="AL451:AL514" si="590">IF(AE451=0,0,IF(AF451&gt;0,AF451,IF(AM$1&lt;2,0,($AM$14+$AM$11*LN(AE451)))))</f>
        <v>0</v>
      </c>
      <c r="AN451" s="56">
        <f t="shared" ref="AN451:AN514" si="591">(AE451/200)^2*PI()</f>
        <v>0</v>
      </c>
      <c r="AO451" s="14">
        <f>Szilv($AD$2,Eredmény!$H$3,AE451)</f>
        <v>0</v>
      </c>
      <c r="AP451" s="14">
        <f t="shared" ref="AP451:AP514" si="592">skf_b2($AD$2,AE451,AL451)</f>
        <v>0</v>
      </c>
      <c r="AQ451" s="14">
        <f t="shared" ref="AQ451:AQ514" si="593">IF(AE451&gt;0,1,0)</f>
        <v>0</v>
      </c>
      <c r="AS451" s="14">
        <f>IF($AR$2=Alapadat!$P451,Alapadat!$Q451,0)</f>
        <v>0</v>
      </c>
      <c r="AT451" s="14">
        <f>IF($AR$2=Alapadat!$P451,Alapadat!$R451,0)</f>
        <v>0</v>
      </c>
      <c r="AU451" s="14">
        <f t="shared" ref="AU451:AU514" si="594">IF(AT451&gt;0,AS451,0)</f>
        <v>0</v>
      </c>
      <c r="AV451" s="14">
        <f t="shared" ref="AV451:AV514" si="595">IF(AT451&gt;0,LN(AS451),0)</f>
        <v>0</v>
      </c>
      <c r="AW451" s="14">
        <f t="shared" ref="AW451:AW514" si="596">(AV451^2)</f>
        <v>0</v>
      </c>
      <c r="AX451" s="14">
        <f t="shared" ref="AX451:AX514" si="597">(AT451^2)</f>
        <v>0</v>
      </c>
      <c r="AY451" s="14">
        <f t="shared" ref="AY451:AY514" si="598">(AV451*AT451)</f>
        <v>0</v>
      </c>
      <c r="AZ451" s="14">
        <f t="shared" ref="AZ451:AZ514" si="599">IF(AS451=0,0,IF(AT451&gt;0,AT451,IF(BA$1&lt;2,0,($BA$14+$BA$11*LN(AS451)))))</f>
        <v>0</v>
      </c>
      <c r="BB451" s="56">
        <f t="shared" ref="BB451:BB514" si="600">(AS451/200)^2*PI()</f>
        <v>0</v>
      </c>
      <c r="BC451" s="14">
        <f>Szilv($AR$2,Eredmény!$H$3,AS451)</f>
        <v>0</v>
      </c>
      <c r="BD451" s="14">
        <f t="shared" ref="BD451:BD514" si="601">skf_b2($AR$2,AS451,AZ451)</f>
        <v>0</v>
      </c>
      <c r="BE451" s="14">
        <f t="shared" ref="BE451:BE514" si="602">IF(AS451&gt;0,1,0)</f>
        <v>0</v>
      </c>
      <c r="BG451" s="14">
        <f>IF($BF$2=Alapadat!$P451,Alapadat!$Q451,0)</f>
        <v>0</v>
      </c>
      <c r="BH451" s="14">
        <f>IF($BF$2=Alapadat!$P451,Alapadat!$R451,0)</f>
        <v>0</v>
      </c>
      <c r="BI451" s="14">
        <f t="shared" ref="BI451:BI514" si="603">IF(BH451&gt;0,BG451,0)</f>
        <v>0</v>
      </c>
      <c r="BJ451" s="14">
        <f t="shared" ref="BJ451:BJ514" si="604">IF(BH451&gt;0,LN(BG451),0)</f>
        <v>0</v>
      </c>
      <c r="BK451" s="14">
        <f t="shared" ref="BK451:BK514" si="605">(BJ451^2)</f>
        <v>0</v>
      </c>
      <c r="BL451" s="14">
        <f t="shared" ref="BL451:BL514" si="606">(BH451^2)</f>
        <v>0</v>
      </c>
      <c r="BM451" s="14">
        <f t="shared" ref="BM451:BM514" si="607">(BJ451*BH451)</f>
        <v>0</v>
      </c>
      <c r="BN451" s="14">
        <f t="shared" ref="BN451:BN514" si="608">IF(BG451=0,0,IF(BH451&gt;0,BH451,IF(BO$1&lt;2,0,($BO$14+$BO$11*LN(BG451)))))</f>
        <v>0</v>
      </c>
      <c r="BP451" s="56">
        <f t="shared" ref="BP451:BP514" si="609">(BG451/200)^2*PI()</f>
        <v>0</v>
      </c>
      <c r="BQ451" s="14">
        <f>Szilv($BF$2,Eredmény!$H$3,BG451)</f>
        <v>0</v>
      </c>
      <c r="BR451" s="14">
        <f t="shared" ref="BR451:BR514" si="610">skf_b2($BF$2,BG451,BN451)</f>
        <v>0</v>
      </c>
      <c r="BS451" s="14">
        <f t="shared" ref="BS451:BS514" si="611">IF(BG451&gt;0,1,0)</f>
        <v>0</v>
      </c>
      <c r="BV451" s="14">
        <f>IF($BU$2=Alapadat!$P451,Alapadat!$Q451,0)</f>
        <v>0</v>
      </c>
      <c r="BW451" s="14">
        <f>IF($BU$2=Alapadat!$P451,Alapadat!$R451,0)</f>
        <v>0</v>
      </c>
      <c r="BX451" s="14">
        <f t="shared" ref="BX451:BX514" si="612">IF(BW451&gt;0,BV451,0)</f>
        <v>0</v>
      </c>
      <c r="BY451" s="14">
        <f t="shared" ref="BY451:BY514" si="613">IF(BW451&gt;0,LN(BV451),0)</f>
        <v>0</v>
      </c>
      <c r="BZ451" s="14">
        <f t="shared" ref="BZ451:BZ514" si="614">(BY451^2)</f>
        <v>0</v>
      </c>
      <c r="CA451" s="14">
        <f t="shared" ref="CA451:CA514" si="615">(BW451^2)</f>
        <v>0</v>
      </c>
      <c r="CB451" s="14">
        <f t="shared" ref="CB451:CB514" si="616">(BY451*BW451)</f>
        <v>0</v>
      </c>
      <c r="CC451" s="14">
        <f t="shared" ref="CC451:CC514" si="617">IF(BV451=0,0,IF(BW451&gt;0,BW451,IF(CD$1&lt;2,0,($CD$14+$CD$11*LN(BV451)))))</f>
        <v>0</v>
      </c>
      <c r="CE451" s="56">
        <f t="shared" ref="CE451:CE514" si="618">(BV451/200)^2*PI()</f>
        <v>0</v>
      </c>
      <c r="CF451" s="14">
        <f>Szilv($BU$2,Eredmény!$H$3,BV451)</f>
        <v>0</v>
      </c>
      <c r="CG451" s="14">
        <f t="shared" ref="CG451:CG514" si="619">skf_b2($BU$2,BV451,CC451)</f>
        <v>0</v>
      </c>
      <c r="CH451" s="14">
        <f t="shared" ref="CH451:CH514" si="620">IF(BV451&gt;0,1,0)</f>
        <v>0</v>
      </c>
      <c r="CK451" s="14">
        <f>IF($CJ$2=Alapadat!$P451,Alapadat!$Q451,0)</f>
        <v>0</v>
      </c>
      <c r="CL451" s="14">
        <f>IF($CJ$2=Alapadat!$P451,Alapadat!$R451,0)</f>
        <v>0</v>
      </c>
      <c r="CM451" s="14">
        <f t="shared" ref="CM451:CM514" si="621">IF(CL451&gt;0,CK451,0)</f>
        <v>0</v>
      </c>
      <c r="CN451" s="14">
        <f t="shared" ref="CN451:CN514" si="622">IF(CL451&gt;0,LN(CK451),0)</f>
        <v>0</v>
      </c>
      <c r="CO451" s="14">
        <f t="shared" ref="CO451:CO514" si="623">(CN451^2)</f>
        <v>0</v>
      </c>
      <c r="CP451" s="14">
        <f t="shared" ref="CP451:CP514" si="624">(CL451^2)</f>
        <v>0</v>
      </c>
      <c r="CQ451" s="14">
        <f t="shared" ref="CQ451:CQ514" si="625">(CN451*CL451)</f>
        <v>0</v>
      </c>
      <c r="CR451" s="14">
        <f t="shared" ref="CR451:CR514" si="626">IF(CK451=0,0,IF(CL451&gt;0,CL451,IF(CS$1&lt;2,0,($CS$14+$CS$11*LN(CK451)))))</f>
        <v>0</v>
      </c>
      <c r="CT451" s="56">
        <f t="shared" ref="CT451:CT514" si="627">(CK451/200)^2*PI()</f>
        <v>0</v>
      </c>
      <c r="CU451" s="14">
        <f>Szilv($CJ$2,Eredmény!$H$3,CK451)</f>
        <v>0</v>
      </c>
      <c r="CV451" s="14">
        <f t="shared" ref="CV451:CV514" si="628">skf_b2($CJ$2,CK451,CR451)</f>
        <v>0</v>
      </c>
      <c r="CW451" s="14">
        <f t="shared" ref="CW451:CW514" si="629">IF(CK451&gt;0,1,0)</f>
        <v>0</v>
      </c>
      <c r="CZ451" s="14">
        <f>IF($CY$2=Alapadat!$P451,Alapadat!$Q451,0)</f>
        <v>0</v>
      </c>
      <c r="DA451" s="14">
        <f>IF($CY$2=Alapadat!$P451,Alapadat!$R451,0)</f>
        <v>0</v>
      </c>
      <c r="DB451" s="14">
        <f t="shared" ref="DB451:DB514" si="630">IF(DA451&gt;0,CZ451,0)</f>
        <v>0</v>
      </c>
      <c r="DC451" s="14">
        <f t="shared" ref="DC451:DC514" si="631">IF(DA451&gt;0,LN(CZ451),0)</f>
        <v>0</v>
      </c>
      <c r="DD451" s="14">
        <f t="shared" ref="DD451:DD514" si="632">(DC451^2)</f>
        <v>0</v>
      </c>
      <c r="DE451" s="14">
        <f t="shared" ref="DE451:DE514" si="633">(DA451^2)</f>
        <v>0</v>
      </c>
      <c r="DF451" s="14">
        <f t="shared" ref="DF451:DF514" si="634">(DC451*DA451)</f>
        <v>0</v>
      </c>
      <c r="DG451" s="14">
        <f t="shared" ref="DG451:DG514" si="635">IF(CZ451=0,0,IF(DA451&gt;0,DA451,IF(DH$1&lt;2,0,($DH$14+$DH$11*LN(CZ451)))))</f>
        <v>0</v>
      </c>
      <c r="DI451" s="56">
        <f t="shared" ref="DI451:DI514" si="636">(CZ451/200)^2*PI()</f>
        <v>0</v>
      </c>
      <c r="DJ451" s="14">
        <f>Szilv($CY$2,Eredmény!$H$3,CZ451)</f>
        <v>0</v>
      </c>
      <c r="DK451" s="14">
        <f t="shared" ref="DK451:DK514" si="637">skf_b2($CY$2,CZ451,DG451)</f>
        <v>0</v>
      </c>
      <c r="DL451" s="14">
        <f t="shared" ref="DL451:DL514" si="638">IF(CZ451&gt;0,1,0)</f>
        <v>0</v>
      </c>
      <c r="DO451" s="14">
        <f>IF($DN$2=Alapadat!$P451,Alapadat!$Q451,0)</f>
        <v>0</v>
      </c>
      <c r="DP451" s="14">
        <f>IF($DN$2=Alapadat!$P451,Alapadat!$R451,0)</f>
        <v>0</v>
      </c>
      <c r="DQ451" s="14">
        <f t="shared" ref="DQ451:DQ514" si="639">IF(DP451&gt;0,DO451,0)</f>
        <v>0</v>
      </c>
      <c r="DR451" s="14">
        <f t="shared" ref="DR451:DR514" si="640">IF(DP451&gt;0,LN(DO451),0)</f>
        <v>0</v>
      </c>
      <c r="DS451" s="14">
        <f t="shared" ref="DS451:DS514" si="641">(DR451^2)</f>
        <v>0</v>
      </c>
      <c r="DT451" s="14">
        <f t="shared" ref="DT451:DT514" si="642">(DP451^2)</f>
        <v>0</v>
      </c>
      <c r="DU451" s="14">
        <f t="shared" ref="DU451:DU514" si="643">(DR451*DP451)</f>
        <v>0</v>
      </c>
      <c r="DV451" s="14">
        <f t="shared" ref="DV451:DV514" si="644">IF(DO451=0,0,IF(DP451&gt;0,DP451,IF(DW$1&lt;2,0,($DW$14+$DW$11*LN(DO451)))))</f>
        <v>0</v>
      </c>
      <c r="DX451" s="56">
        <f t="shared" ref="DX451:DX514" si="645">(DO451/200)^2*PI()</f>
        <v>0</v>
      </c>
      <c r="DY451" s="14">
        <f>Szilv($DN$2,Eredmény!$H$3,DO451)</f>
        <v>0</v>
      </c>
      <c r="DZ451" s="14">
        <f t="shared" ref="DZ451:DZ514" si="646">skf_b2($DN$2,DO451,DV451)</f>
        <v>0</v>
      </c>
      <c r="EA451" s="14">
        <f t="shared" ref="EA451:EA514" si="647">IF(DO451&gt;0,1,0)</f>
        <v>0</v>
      </c>
    </row>
    <row r="452" spans="2:131">
      <c r="B452" s="14">
        <f>IF($A$2=Alapadat!$P452,Alapadat!$Q452,0)</f>
        <v>0</v>
      </c>
      <c r="C452" s="14">
        <f>IF($A$2=Alapadat!$P452,Alapadat!$R452,0)</f>
        <v>0</v>
      </c>
      <c r="D452" s="14">
        <f t="shared" si="568"/>
        <v>0</v>
      </c>
      <c r="E452" s="14">
        <f t="shared" si="569"/>
        <v>0</v>
      </c>
      <c r="F452" s="14">
        <f t="shared" si="570"/>
        <v>0</v>
      </c>
      <c r="G452" s="14">
        <f t="shared" si="571"/>
        <v>0</v>
      </c>
      <c r="H452" s="14">
        <f t="shared" si="572"/>
        <v>0</v>
      </c>
      <c r="I452" s="14">
        <f t="shared" si="573"/>
        <v>0</v>
      </c>
      <c r="L452" s="56">
        <f t="shared" si="574"/>
        <v>0</v>
      </c>
      <c r="M452" s="14">
        <f>Szilv($A$2,Eredmény!$H$3,B452)</f>
        <v>0</v>
      </c>
      <c r="N452" s="14">
        <f t="shared" si="575"/>
        <v>0</v>
      </c>
      <c r="O452" s="14">
        <f t="shared" si="576"/>
        <v>0</v>
      </c>
      <c r="Q452" s="14">
        <f>IF($P$2=Alapadat!$P452,Alapadat!$Q452,0)</f>
        <v>0</v>
      </c>
      <c r="R452" s="14">
        <f>IF($P$2=Alapadat!$P452,Alapadat!$R452,0)</f>
        <v>0</v>
      </c>
      <c r="S452" s="14">
        <f t="shared" si="577"/>
        <v>0</v>
      </c>
      <c r="T452" s="14">
        <f t="shared" si="578"/>
        <v>0</v>
      </c>
      <c r="U452" s="14">
        <f t="shared" si="579"/>
        <v>0</v>
      </c>
      <c r="V452" s="14">
        <f t="shared" si="580"/>
        <v>0</v>
      </c>
      <c r="W452" s="14">
        <f t="shared" si="581"/>
        <v>0</v>
      </c>
      <c r="X452" s="14">
        <f t="shared" si="582"/>
        <v>0</v>
      </c>
      <c r="Z452" s="56">
        <f t="shared" si="567"/>
        <v>0</v>
      </c>
      <c r="AA452" s="14">
        <f>Szilv($P$2,Eredmény!$H$3,Q452)</f>
        <v>0</v>
      </c>
      <c r="AB452" s="14">
        <f t="shared" si="583"/>
        <v>0</v>
      </c>
      <c r="AC452" s="14">
        <f t="shared" si="584"/>
        <v>0</v>
      </c>
      <c r="AE452" s="14">
        <f>IF($AD$2=Alapadat!$P452,Alapadat!$Q452,0)</f>
        <v>0</v>
      </c>
      <c r="AF452" s="14">
        <f>IF($AD$2=Alapadat!$P452,Alapadat!$R452,0)</f>
        <v>0</v>
      </c>
      <c r="AG452" s="14">
        <f t="shared" si="585"/>
        <v>0</v>
      </c>
      <c r="AH452" s="14">
        <f t="shared" si="586"/>
        <v>0</v>
      </c>
      <c r="AI452" s="14">
        <f t="shared" si="587"/>
        <v>0</v>
      </c>
      <c r="AJ452" s="14">
        <f t="shared" si="588"/>
        <v>0</v>
      </c>
      <c r="AK452" s="14">
        <f t="shared" si="589"/>
        <v>0</v>
      </c>
      <c r="AL452" s="14">
        <f t="shared" si="590"/>
        <v>0</v>
      </c>
      <c r="AN452" s="56">
        <f t="shared" si="591"/>
        <v>0</v>
      </c>
      <c r="AO452" s="14">
        <f>Szilv($AD$2,Eredmény!$H$3,AE452)</f>
        <v>0</v>
      </c>
      <c r="AP452" s="14">
        <f t="shared" si="592"/>
        <v>0</v>
      </c>
      <c r="AQ452" s="14">
        <f t="shared" si="593"/>
        <v>0</v>
      </c>
      <c r="AS452" s="14">
        <f>IF($AR$2=Alapadat!$P452,Alapadat!$Q452,0)</f>
        <v>0</v>
      </c>
      <c r="AT452" s="14">
        <f>IF($AR$2=Alapadat!$P452,Alapadat!$R452,0)</f>
        <v>0</v>
      </c>
      <c r="AU452" s="14">
        <f t="shared" si="594"/>
        <v>0</v>
      </c>
      <c r="AV452" s="14">
        <f t="shared" si="595"/>
        <v>0</v>
      </c>
      <c r="AW452" s="14">
        <f t="shared" si="596"/>
        <v>0</v>
      </c>
      <c r="AX452" s="14">
        <f t="shared" si="597"/>
        <v>0</v>
      </c>
      <c r="AY452" s="14">
        <f t="shared" si="598"/>
        <v>0</v>
      </c>
      <c r="AZ452" s="14">
        <f t="shared" si="599"/>
        <v>0</v>
      </c>
      <c r="BB452" s="56">
        <f t="shared" si="600"/>
        <v>0</v>
      </c>
      <c r="BC452" s="14">
        <f>Szilv($AR$2,Eredmény!$H$3,AS452)</f>
        <v>0</v>
      </c>
      <c r="BD452" s="14">
        <f t="shared" si="601"/>
        <v>0</v>
      </c>
      <c r="BE452" s="14">
        <f t="shared" si="602"/>
        <v>0</v>
      </c>
      <c r="BG452" s="14">
        <f>IF($BF$2=Alapadat!$P452,Alapadat!$Q452,0)</f>
        <v>0</v>
      </c>
      <c r="BH452" s="14">
        <f>IF($BF$2=Alapadat!$P452,Alapadat!$R452,0)</f>
        <v>0</v>
      </c>
      <c r="BI452" s="14">
        <f t="shared" si="603"/>
        <v>0</v>
      </c>
      <c r="BJ452" s="14">
        <f t="shared" si="604"/>
        <v>0</v>
      </c>
      <c r="BK452" s="14">
        <f t="shared" si="605"/>
        <v>0</v>
      </c>
      <c r="BL452" s="14">
        <f t="shared" si="606"/>
        <v>0</v>
      </c>
      <c r="BM452" s="14">
        <f t="shared" si="607"/>
        <v>0</v>
      </c>
      <c r="BN452" s="14">
        <f t="shared" si="608"/>
        <v>0</v>
      </c>
      <c r="BP452" s="56">
        <f t="shared" si="609"/>
        <v>0</v>
      </c>
      <c r="BQ452" s="14">
        <f>Szilv($BF$2,Eredmény!$H$3,BG452)</f>
        <v>0</v>
      </c>
      <c r="BR452" s="14">
        <f t="shared" si="610"/>
        <v>0</v>
      </c>
      <c r="BS452" s="14">
        <f t="shared" si="611"/>
        <v>0</v>
      </c>
      <c r="BV452" s="14">
        <f>IF($BU$2=Alapadat!$P452,Alapadat!$Q452,0)</f>
        <v>0</v>
      </c>
      <c r="BW452" s="14">
        <f>IF($BU$2=Alapadat!$P452,Alapadat!$R452,0)</f>
        <v>0</v>
      </c>
      <c r="BX452" s="14">
        <f t="shared" si="612"/>
        <v>0</v>
      </c>
      <c r="BY452" s="14">
        <f t="shared" si="613"/>
        <v>0</v>
      </c>
      <c r="BZ452" s="14">
        <f t="shared" si="614"/>
        <v>0</v>
      </c>
      <c r="CA452" s="14">
        <f t="shared" si="615"/>
        <v>0</v>
      </c>
      <c r="CB452" s="14">
        <f t="shared" si="616"/>
        <v>0</v>
      </c>
      <c r="CC452" s="14">
        <f t="shared" si="617"/>
        <v>0</v>
      </c>
      <c r="CE452" s="56">
        <f t="shared" si="618"/>
        <v>0</v>
      </c>
      <c r="CF452" s="14">
        <f>Szilv($BU$2,Eredmény!$H$3,BV452)</f>
        <v>0</v>
      </c>
      <c r="CG452" s="14">
        <f t="shared" si="619"/>
        <v>0</v>
      </c>
      <c r="CH452" s="14">
        <f t="shared" si="620"/>
        <v>0</v>
      </c>
      <c r="CK452" s="14">
        <f>IF($CJ$2=Alapadat!$P452,Alapadat!$Q452,0)</f>
        <v>0</v>
      </c>
      <c r="CL452" s="14">
        <f>IF($CJ$2=Alapadat!$P452,Alapadat!$R452,0)</f>
        <v>0</v>
      </c>
      <c r="CM452" s="14">
        <f t="shared" si="621"/>
        <v>0</v>
      </c>
      <c r="CN452" s="14">
        <f t="shared" si="622"/>
        <v>0</v>
      </c>
      <c r="CO452" s="14">
        <f t="shared" si="623"/>
        <v>0</v>
      </c>
      <c r="CP452" s="14">
        <f t="shared" si="624"/>
        <v>0</v>
      </c>
      <c r="CQ452" s="14">
        <f t="shared" si="625"/>
        <v>0</v>
      </c>
      <c r="CR452" s="14">
        <f t="shared" si="626"/>
        <v>0</v>
      </c>
      <c r="CT452" s="56">
        <f t="shared" si="627"/>
        <v>0</v>
      </c>
      <c r="CU452" s="14">
        <f>Szilv($CJ$2,Eredmény!$H$3,CK452)</f>
        <v>0</v>
      </c>
      <c r="CV452" s="14">
        <f t="shared" si="628"/>
        <v>0</v>
      </c>
      <c r="CW452" s="14">
        <f t="shared" si="629"/>
        <v>0</v>
      </c>
      <c r="CZ452" s="14">
        <f>IF($CY$2=Alapadat!$P452,Alapadat!$Q452,0)</f>
        <v>0</v>
      </c>
      <c r="DA452" s="14">
        <f>IF($CY$2=Alapadat!$P452,Alapadat!$R452,0)</f>
        <v>0</v>
      </c>
      <c r="DB452" s="14">
        <f t="shared" si="630"/>
        <v>0</v>
      </c>
      <c r="DC452" s="14">
        <f t="shared" si="631"/>
        <v>0</v>
      </c>
      <c r="DD452" s="14">
        <f t="shared" si="632"/>
        <v>0</v>
      </c>
      <c r="DE452" s="14">
        <f t="shared" si="633"/>
        <v>0</v>
      </c>
      <c r="DF452" s="14">
        <f t="shared" si="634"/>
        <v>0</v>
      </c>
      <c r="DG452" s="14">
        <f t="shared" si="635"/>
        <v>0</v>
      </c>
      <c r="DI452" s="56">
        <f t="shared" si="636"/>
        <v>0</v>
      </c>
      <c r="DJ452" s="14">
        <f>Szilv($CY$2,Eredmény!$H$3,CZ452)</f>
        <v>0</v>
      </c>
      <c r="DK452" s="14">
        <f t="shared" si="637"/>
        <v>0</v>
      </c>
      <c r="DL452" s="14">
        <f t="shared" si="638"/>
        <v>0</v>
      </c>
      <c r="DO452" s="14">
        <f>IF($DN$2=Alapadat!$P452,Alapadat!$Q452,0)</f>
        <v>0</v>
      </c>
      <c r="DP452" s="14">
        <f>IF($DN$2=Alapadat!$P452,Alapadat!$R452,0)</f>
        <v>0</v>
      </c>
      <c r="DQ452" s="14">
        <f t="shared" si="639"/>
        <v>0</v>
      </c>
      <c r="DR452" s="14">
        <f t="shared" si="640"/>
        <v>0</v>
      </c>
      <c r="DS452" s="14">
        <f t="shared" si="641"/>
        <v>0</v>
      </c>
      <c r="DT452" s="14">
        <f t="shared" si="642"/>
        <v>0</v>
      </c>
      <c r="DU452" s="14">
        <f t="shared" si="643"/>
        <v>0</v>
      </c>
      <c r="DV452" s="14">
        <f t="shared" si="644"/>
        <v>0</v>
      </c>
      <c r="DX452" s="56">
        <f t="shared" si="645"/>
        <v>0</v>
      </c>
      <c r="DY452" s="14">
        <f>Szilv($DN$2,Eredmény!$H$3,DO452)</f>
        <v>0</v>
      </c>
      <c r="DZ452" s="14">
        <f t="shared" si="646"/>
        <v>0</v>
      </c>
      <c r="EA452" s="14">
        <f t="shared" si="647"/>
        <v>0</v>
      </c>
    </row>
    <row r="453" spans="2:131">
      <c r="B453" s="14">
        <f>IF($A$2=Alapadat!$P453,Alapadat!$Q453,0)</f>
        <v>0</v>
      </c>
      <c r="C453" s="14">
        <f>IF($A$2=Alapadat!$P453,Alapadat!$R453,0)</f>
        <v>0</v>
      </c>
      <c r="D453" s="14">
        <f t="shared" si="568"/>
        <v>0</v>
      </c>
      <c r="E453" s="14">
        <f t="shared" si="569"/>
        <v>0</v>
      </c>
      <c r="F453" s="14">
        <f t="shared" si="570"/>
        <v>0</v>
      </c>
      <c r="G453" s="14">
        <f t="shared" si="571"/>
        <v>0</v>
      </c>
      <c r="H453" s="14">
        <f t="shared" si="572"/>
        <v>0</v>
      </c>
      <c r="I453" s="14">
        <f t="shared" si="573"/>
        <v>0</v>
      </c>
      <c r="L453" s="56">
        <f t="shared" si="574"/>
        <v>0</v>
      </c>
      <c r="M453" s="14">
        <f>Szilv($A$2,Eredmény!$H$3,B453)</f>
        <v>0</v>
      </c>
      <c r="N453" s="14">
        <f t="shared" si="575"/>
        <v>0</v>
      </c>
      <c r="O453" s="14">
        <f t="shared" si="576"/>
        <v>0</v>
      </c>
      <c r="Q453" s="14">
        <f>IF($P$2=Alapadat!$P453,Alapadat!$Q453,0)</f>
        <v>0</v>
      </c>
      <c r="R453" s="14">
        <f>IF($P$2=Alapadat!$P453,Alapadat!$R453,0)</f>
        <v>0</v>
      </c>
      <c r="S453" s="14">
        <f t="shared" si="577"/>
        <v>0</v>
      </c>
      <c r="T453" s="14">
        <f t="shared" si="578"/>
        <v>0</v>
      </c>
      <c r="U453" s="14">
        <f t="shared" si="579"/>
        <v>0</v>
      </c>
      <c r="V453" s="14">
        <f t="shared" si="580"/>
        <v>0</v>
      </c>
      <c r="W453" s="14">
        <f t="shared" si="581"/>
        <v>0</v>
      </c>
      <c r="X453" s="14">
        <f t="shared" si="582"/>
        <v>0</v>
      </c>
      <c r="Z453" s="56">
        <f t="shared" si="567"/>
        <v>0</v>
      </c>
      <c r="AA453" s="14">
        <f>Szilv($P$2,Eredmény!$H$3,Q453)</f>
        <v>0</v>
      </c>
      <c r="AB453" s="14">
        <f t="shared" si="583"/>
        <v>0</v>
      </c>
      <c r="AC453" s="14">
        <f t="shared" si="584"/>
        <v>0</v>
      </c>
      <c r="AE453" s="14">
        <f>IF($AD$2=Alapadat!$P453,Alapadat!$Q453,0)</f>
        <v>0</v>
      </c>
      <c r="AF453" s="14">
        <f>IF($AD$2=Alapadat!$P453,Alapadat!$R453,0)</f>
        <v>0</v>
      </c>
      <c r="AG453" s="14">
        <f t="shared" si="585"/>
        <v>0</v>
      </c>
      <c r="AH453" s="14">
        <f t="shared" si="586"/>
        <v>0</v>
      </c>
      <c r="AI453" s="14">
        <f t="shared" si="587"/>
        <v>0</v>
      </c>
      <c r="AJ453" s="14">
        <f t="shared" si="588"/>
        <v>0</v>
      </c>
      <c r="AK453" s="14">
        <f t="shared" si="589"/>
        <v>0</v>
      </c>
      <c r="AL453" s="14">
        <f t="shared" si="590"/>
        <v>0</v>
      </c>
      <c r="AN453" s="56">
        <f t="shared" si="591"/>
        <v>0</v>
      </c>
      <c r="AO453" s="14">
        <f>Szilv($AD$2,Eredmény!$H$3,AE453)</f>
        <v>0</v>
      </c>
      <c r="AP453" s="14">
        <f t="shared" si="592"/>
        <v>0</v>
      </c>
      <c r="AQ453" s="14">
        <f t="shared" si="593"/>
        <v>0</v>
      </c>
      <c r="AS453" s="14">
        <f>IF($AR$2=Alapadat!$P453,Alapadat!$Q453,0)</f>
        <v>0</v>
      </c>
      <c r="AT453" s="14">
        <f>IF($AR$2=Alapadat!$P453,Alapadat!$R453,0)</f>
        <v>0</v>
      </c>
      <c r="AU453" s="14">
        <f t="shared" si="594"/>
        <v>0</v>
      </c>
      <c r="AV453" s="14">
        <f t="shared" si="595"/>
        <v>0</v>
      </c>
      <c r="AW453" s="14">
        <f t="shared" si="596"/>
        <v>0</v>
      </c>
      <c r="AX453" s="14">
        <f t="shared" si="597"/>
        <v>0</v>
      </c>
      <c r="AY453" s="14">
        <f t="shared" si="598"/>
        <v>0</v>
      </c>
      <c r="AZ453" s="14">
        <f t="shared" si="599"/>
        <v>0</v>
      </c>
      <c r="BB453" s="56">
        <f t="shared" si="600"/>
        <v>0</v>
      </c>
      <c r="BC453" s="14">
        <f>Szilv($AR$2,Eredmény!$H$3,AS453)</f>
        <v>0</v>
      </c>
      <c r="BD453" s="14">
        <f t="shared" si="601"/>
        <v>0</v>
      </c>
      <c r="BE453" s="14">
        <f t="shared" si="602"/>
        <v>0</v>
      </c>
      <c r="BG453" s="14">
        <f>IF($BF$2=Alapadat!$P453,Alapadat!$Q453,0)</f>
        <v>0</v>
      </c>
      <c r="BH453" s="14">
        <f>IF($BF$2=Alapadat!$P453,Alapadat!$R453,0)</f>
        <v>0</v>
      </c>
      <c r="BI453" s="14">
        <f t="shared" si="603"/>
        <v>0</v>
      </c>
      <c r="BJ453" s="14">
        <f t="shared" si="604"/>
        <v>0</v>
      </c>
      <c r="BK453" s="14">
        <f t="shared" si="605"/>
        <v>0</v>
      </c>
      <c r="BL453" s="14">
        <f t="shared" si="606"/>
        <v>0</v>
      </c>
      <c r="BM453" s="14">
        <f t="shared" si="607"/>
        <v>0</v>
      </c>
      <c r="BN453" s="14">
        <f t="shared" si="608"/>
        <v>0</v>
      </c>
      <c r="BP453" s="56">
        <f t="shared" si="609"/>
        <v>0</v>
      </c>
      <c r="BQ453" s="14">
        <f>Szilv($BF$2,Eredmény!$H$3,BG453)</f>
        <v>0</v>
      </c>
      <c r="BR453" s="14">
        <f t="shared" si="610"/>
        <v>0</v>
      </c>
      <c r="BS453" s="14">
        <f t="shared" si="611"/>
        <v>0</v>
      </c>
      <c r="BV453" s="14">
        <f>IF($BU$2=Alapadat!$P453,Alapadat!$Q453,0)</f>
        <v>0</v>
      </c>
      <c r="BW453" s="14">
        <f>IF($BU$2=Alapadat!$P453,Alapadat!$R453,0)</f>
        <v>0</v>
      </c>
      <c r="BX453" s="14">
        <f t="shared" si="612"/>
        <v>0</v>
      </c>
      <c r="BY453" s="14">
        <f t="shared" si="613"/>
        <v>0</v>
      </c>
      <c r="BZ453" s="14">
        <f t="shared" si="614"/>
        <v>0</v>
      </c>
      <c r="CA453" s="14">
        <f t="shared" si="615"/>
        <v>0</v>
      </c>
      <c r="CB453" s="14">
        <f t="shared" si="616"/>
        <v>0</v>
      </c>
      <c r="CC453" s="14">
        <f t="shared" si="617"/>
        <v>0</v>
      </c>
      <c r="CE453" s="56">
        <f t="shared" si="618"/>
        <v>0</v>
      </c>
      <c r="CF453" s="14">
        <f>Szilv($BU$2,Eredmény!$H$3,BV453)</f>
        <v>0</v>
      </c>
      <c r="CG453" s="14">
        <f t="shared" si="619"/>
        <v>0</v>
      </c>
      <c r="CH453" s="14">
        <f t="shared" si="620"/>
        <v>0</v>
      </c>
      <c r="CK453" s="14">
        <f>IF($CJ$2=Alapadat!$P453,Alapadat!$Q453,0)</f>
        <v>0</v>
      </c>
      <c r="CL453" s="14">
        <f>IF($CJ$2=Alapadat!$P453,Alapadat!$R453,0)</f>
        <v>0</v>
      </c>
      <c r="CM453" s="14">
        <f t="shared" si="621"/>
        <v>0</v>
      </c>
      <c r="CN453" s="14">
        <f t="shared" si="622"/>
        <v>0</v>
      </c>
      <c r="CO453" s="14">
        <f t="shared" si="623"/>
        <v>0</v>
      </c>
      <c r="CP453" s="14">
        <f t="shared" si="624"/>
        <v>0</v>
      </c>
      <c r="CQ453" s="14">
        <f t="shared" si="625"/>
        <v>0</v>
      </c>
      <c r="CR453" s="14">
        <f t="shared" si="626"/>
        <v>0</v>
      </c>
      <c r="CT453" s="56">
        <f t="shared" si="627"/>
        <v>0</v>
      </c>
      <c r="CU453" s="14">
        <f>Szilv($CJ$2,Eredmény!$H$3,CK453)</f>
        <v>0</v>
      </c>
      <c r="CV453" s="14">
        <f t="shared" si="628"/>
        <v>0</v>
      </c>
      <c r="CW453" s="14">
        <f t="shared" si="629"/>
        <v>0</v>
      </c>
      <c r="CZ453" s="14">
        <f>IF($CY$2=Alapadat!$P453,Alapadat!$Q453,0)</f>
        <v>0</v>
      </c>
      <c r="DA453" s="14">
        <f>IF($CY$2=Alapadat!$P453,Alapadat!$R453,0)</f>
        <v>0</v>
      </c>
      <c r="DB453" s="14">
        <f t="shared" si="630"/>
        <v>0</v>
      </c>
      <c r="DC453" s="14">
        <f t="shared" si="631"/>
        <v>0</v>
      </c>
      <c r="DD453" s="14">
        <f t="shared" si="632"/>
        <v>0</v>
      </c>
      <c r="DE453" s="14">
        <f t="shared" si="633"/>
        <v>0</v>
      </c>
      <c r="DF453" s="14">
        <f t="shared" si="634"/>
        <v>0</v>
      </c>
      <c r="DG453" s="14">
        <f t="shared" si="635"/>
        <v>0</v>
      </c>
      <c r="DI453" s="56">
        <f t="shared" si="636"/>
        <v>0</v>
      </c>
      <c r="DJ453" s="14">
        <f>Szilv($CY$2,Eredmény!$H$3,CZ453)</f>
        <v>0</v>
      </c>
      <c r="DK453" s="14">
        <f t="shared" si="637"/>
        <v>0</v>
      </c>
      <c r="DL453" s="14">
        <f t="shared" si="638"/>
        <v>0</v>
      </c>
      <c r="DO453" s="14">
        <f>IF($DN$2=Alapadat!$P453,Alapadat!$Q453,0)</f>
        <v>0</v>
      </c>
      <c r="DP453" s="14">
        <f>IF($DN$2=Alapadat!$P453,Alapadat!$R453,0)</f>
        <v>0</v>
      </c>
      <c r="DQ453" s="14">
        <f t="shared" si="639"/>
        <v>0</v>
      </c>
      <c r="DR453" s="14">
        <f t="shared" si="640"/>
        <v>0</v>
      </c>
      <c r="DS453" s="14">
        <f t="shared" si="641"/>
        <v>0</v>
      </c>
      <c r="DT453" s="14">
        <f t="shared" si="642"/>
        <v>0</v>
      </c>
      <c r="DU453" s="14">
        <f t="shared" si="643"/>
        <v>0</v>
      </c>
      <c r="DV453" s="14">
        <f t="shared" si="644"/>
        <v>0</v>
      </c>
      <c r="DX453" s="56">
        <f t="shared" si="645"/>
        <v>0</v>
      </c>
      <c r="DY453" s="14">
        <f>Szilv($DN$2,Eredmény!$H$3,DO453)</f>
        <v>0</v>
      </c>
      <c r="DZ453" s="14">
        <f t="shared" si="646"/>
        <v>0</v>
      </c>
      <c r="EA453" s="14">
        <f t="shared" si="647"/>
        <v>0</v>
      </c>
    </row>
    <row r="454" spans="2:131">
      <c r="B454" s="14">
        <f>IF($A$2=Alapadat!$P454,Alapadat!$Q454,0)</f>
        <v>0</v>
      </c>
      <c r="C454" s="14">
        <f>IF($A$2=Alapadat!$P454,Alapadat!$R454,0)</f>
        <v>0</v>
      </c>
      <c r="D454" s="14">
        <f t="shared" si="568"/>
        <v>0</v>
      </c>
      <c r="E454" s="14">
        <f t="shared" si="569"/>
        <v>0</v>
      </c>
      <c r="F454" s="14">
        <f t="shared" si="570"/>
        <v>0</v>
      </c>
      <c r="G454" s="14">
        <f t="shared" si="571"/>
        <v>0</v>
      </c>
      <c r="H454" s="14">
        <f t="shared" si="572"/>
        <v>0</v>
      </c>
      <c r="I454" s="14">
        <f t="shared" si="573"/>
        <v>0</v>
      </c>
      <c r="L454" s="56">
        <f t="shared" si="574"/>
        <v>0</v>
      </c>
      <c r="M454" s="14">
        <f>Szilv($A$2,Eredmény!$H$3,B454)</f>
        <v>0</v>
      </c>
      <c r="N454" s="14">
        <f t="shared" si="575"/>
        <v>0</v>
      </c>
      <c r="O454" s="14">
        <f t="shared" si="576"/>
        <v>0</v>
      </c>
      <c r="Q454" s="14">
        <f>IF($P$2=Alapadat!$P454,Alapadat!$Q454,0)</f>
        <v>0</v>
      </c>
      <c r="R454" s="14">
        <f>IF($P$2=Alapadat!$P454,Alapadat!$R454,0)</f>
        <v>0</v>
      </c>
      <c r="S454" s="14">
        <f t="shared" si="577"/>
        <v>0</v>
      </c>
      <c r="T454" s="14">
        <f t="shared" si="578"/>
        <v>0</v>
      </c>
      <c r="U454" s="14">
        <f t="shared" si="579"/>
        <v>0</v>
      </c>
      <c r="V454" s="14">
        <f t="shared" si="580"/>
        <v>0</v>
      </c>
      <c r="W454" s="14">
        <f t="shared" si="581"/>
        <v>0</v>
      </c>
      <c r="X454" s="14">
        <f t="shared" si="582"/>
        <v>0</v>
      </c>
      <c r="Z454" s="56">
        <f t="shared" si="567"/>
        <v>0</v>
      </c>
      <c r="AA454" s="14">
        <f>Szilv($P$2,Eredmény!$H$3,Q454)</f>
        <v>0</v>
      </c>
      <c r="AB454" s="14">
        <f t="shared" si="583"/>
        <v>0</v>
      </c>
      <c r="AC454" s="14">
        <f t="shared" si="584"/>
        <v>0</v>
      </c>
      <c r="AE454" s="14">
        <f>IF($AD$2=Alapadat!$P454,Alapadat!$Q454,0)</f>
        <v>0</v>
      </c>
      <c r="AF454" s="14">
        <f>IF($AD$2=Alapadat!$P454,Alapadat!$R454,0)</f>
        <v>0</v>
      </c>
      <c r="AG454" s="14">
        <f t="shared" si="585"/>
        <v>0</v>
      </c>
      <c r="AH454" s="14">
        <f t="shared" si="586"/>
        <v>0</v>
      </c>
      <c r="AI454" s="14">
        <f t="shared" si="587"/>
        <v>0</v>
      </c>
      <c r="AJ454" s="14">
        <f t="shared" si="588"/>
        <v>0</v>
      </c>
      <c r="AK454" s="14">
        <f t="shared" si="589"/>
        <v>0</v>
      </c>
      <c r="AL454" s="14">
        <f t="shared" si="590"/>
        <v>0</v>
      </c>
      <c r="AN454" s="56">
        <f t="shared" si="591"/>
        <v>0</v>
      </c>
      <c r="AO454" s="14">
        <f>Szilv($AD$2,Eredmény!$H$3,AE454)</f>
        <v>0</v>
      </c>
      <c r="AP454" s="14">
        <f t="shared" si="592"/>
        <v>0</v>
      </c>
      <c r="AQ454" s="14">
        <f t="shared" si="593"/>
        <v>0</v>
      </c>
      <c r="AS454" s="14">
        <f>IF($AR$2=Alapadat!$P454,Alapadat!$Q454,0)</f>
        <v>0</v>
      </c>
      <c r="AT454" s="14">
        <f>IF($AR$2=Alapadat!$P454,Alapadat!$R454,0)</f>
        <v>0</v>
      </c>
      <c r="AU454" s="14">
        <f t="shared" si="594"/>
        <v>0</v>
      </c>
      <c r="AV454" s="14">
        <f t="shared" si="595"/>
        <v>0</v>
      </c>
      <c r="AW454" s="14">
        <f t="shared" si="596"/>
        <v>0</v>
      </c>
      <c r="AX454" s="14">
        <f t="shared" si="597"/>
        <v>0</v>
      </c>
      <c r="AY454" s="14">
        <f t="shared" si="598"/>
        <v>0</v>
      </c>
      <c r="AZ454" s="14">
        <f t="shared" si="599"/>
        <v>0</v>
      </c>
      <c r="BB454" s="56">
        <f t="shared" si="600"/>
        <v>0</v>
      </c>
      <c r="BC454" s="14">
        <f>Szilv($AR$2,Eredmény!$H$3,AS454)</f>
        <v>0</v>
      </c>
      <c r="BD454" s="14">
        <f t="shared" si="601"/>
        <v>0</v>
      </c>
      <c r="BE454" s="14">
        <f t="shared" si="602"/>
        <v>0</v>
      </c>
      <c r="BG454" s="14">
        <f>IF($BF$2=Alapadat!$P454,Alapadat!$Q454,0)</f>
        <v>0</v>
      </c>
      <c r="BH454" s="14">
        <f>IF($BF$2=Alapadat!$P454,Alapadat!$R454,0)</f>
        <v>0</v>
      </c>
      <c r="BI454" s="14">
        <f t="shared" si="603"/>
        <v>0</v>
      </c>
      <c r="BJ454" s="14">
        <f t="shared" si="604"/>
        <v>0</v>
      </c>
      <c r="BK454" s="14">
        <f t="shared" si="605"/>
        <v>0</v>
      </c>
      <c r="BL454" s="14">
        <f t="shared" si="606"/>
        <v>0</v>
      </c>
      <c r="BM454" s="14">
        <f t="shared" si="607"/>
        <v>0</v>
      </c>
      <c r="BN454" s="14">
        <f t="shared" si="608"/>
        <v>0</v>
      </c>
      <c r="BP454" s="56">
        <f t="shared" si="609"/>
        <v>0</v>
      </c>
      <c r="BQ454" s="14">
        <f>Szilv($BF$2,Eredmény!$H$3,BG454)</f>
        <v>0</v>
      </c>
      <c r="BR454" s="14">
        <f t="shared" si="610"/>
        <v>0</v>
      </c>
      <c r="BS454" s="14">
        <f t="shared" si="611"/>
        <v>0</v>
      </c>
      <c r="BV454" s="14">
        <f>IF($BU$2=Alapadat!$P454,Alapadat!$Q454,0)</f>
        <v>0</v>
      </c>
      <c r="BW454" s="14">
        <f>IF($BU$2=Alapadat!$P454,Alapadat!$R454,0)</f>
        <v>0</v>
      </c>
      <c r="BX454" s="14">
        <f t="shared" si="612"/>
        <v>0</v>
      </c>
      <c r="BY454" s="14">
        <f t="shared" si="613"/>
        <v>0</v>
      </c>
      <c r="BZ454" s="14">
        <f t="shared" si="614"/>
        <v>0</v>
      </c>
      <c r="CA454" s="14">
        <f t="shared" si="615"/>
        <v>0</v>
      </c>
      <c r="CB454" s="14">
        <f t="shared" si="616"/>
        <v>0</v>
      </c>
      <c r="CC454" s="14">
        <f t="shared" si="617"/>
        <v>0</v>
      </c>
      <c r="CE454" s="56">
        <f t="shared" si="618"/>
        <v>0</v>
      </c>
      <c r="CF454" s="14">
        <f>Szilv($BU$2,Eredmény!$H$3,BV454)</f>
        <v>0</v>
      </c>
      <c r="CG454" s="14">
        <f t="shared" si="619"/>
        <v>0</v>
      </c>
      <c r="CH454" s="14">
        <f t="shared" si="620"/>
        <v>0</v>
      </c>
      <c r="CK454" s="14">
        <f>IF($CJ$2=Alapadat!$P454,Alapadat!$Q454,0)</f>
        <v>0</v>
      </c>
      <c r="CL454" s="14">
        <f>IF($CJ$2=Alapadat!$P454,Alapadat!$R454,0)</f>
        <v>0</v>
      </c>
      <c r="CM454" s="14">
        <f t="shared" si="621"/>
        <v>0</v>
      </c>
      <c r="CN454" s="14">
        <f t="shared" si="622"/>
        <v>0</v>
      </c>
      <c r="CO454" s="14">
        <f t="shared" si="623"/>
        <v>0</v>
      </c>
      <c r="CP454" s="14">
        <f t="shared" si="624"/>
        <v>0</v>
      </c>
      <c r="CQ454" s="14">
        <f t="shared" si="625"/>
        <v>0</v>
      </c>
      <c r="CR454" s="14">
        <f t="shared" si="626"/>
        <v>0</v>
      </c>
      <c r="CT454" s="56">
        <f t="shared" si="627"/>
        <v>0</v>
      </c>
      <c r="CU454" s="14">
        <f>Szilv($CJ$2,Eredmény!$H$3,CK454)</f>
        <v>0</v>
      </c>
      <c r="CV454" s="14">
        <f t="shared" si="628"/>
        <v>0</v>
      </c>
      <c r="CW454" s="14">
        <f t="shared" si="629"/>
        <v>0</v>
      </c>
      <c r="CZ454" s="14">
        <f>IF($CY$2=Alapadat!$P454,Alapadat!$Q454,0)</f>
        <v>0</v>
      </c>
      <c r="DA454" s="14">
        <f>IF($CY$2=Alapadat!$P454,Alapadat!$R454,0)</f>
        <v>0</v>
      </c>
      <c r="DB454" s="14">
        <f t="shared" si="630"/>
        <v>0</v>
      </c>
      <c r="DC454" s="14">
        <f t="shared" si="631"/>
        <v>0</v>
      </c>
      <c r="DD454" s="14">
        <f t="shared" si="632"/>
        <v>0</v>
      </c>
      <c r="DE454" s="14">
        <f t="shared" si="633"/>
        <v>0</v>
      </c>
      <c r="DF454" s="14">
        <f t="shared" si="634"/>
        <v>0</v>
      </c>
      <c r="DG454" s="14">
        <f t="shared" si="635"/>
        <v>0</v>
      </c>
      <c r="DI454" s="56">
        <f t="shared" si="636"/>
        <v>0</v>
      </c>
      <c r="DJ454" s="14">
        <f>Szilv($CY$2,Eredmény!$H$3,CZ454)</f>
        <v>0</v>
      </c>
      <c r="DK454" s="14">
        <f t="shared" si="637"/>
        <v>0</v>
      </c>
      <c r="DL454" s="14">
        <f t="shared" si="638"/>
        <v>0</v>
      </c>
      <c r="DO454" s="14">
        <f>IF($DN$2=Alapadat!$P454,Alapadat!$Q454,0)</f>
        <v>0</v>
      </c>
      <c r="DP454" s="14">
        <f>IF($DN$2=Alapadat!$P454,Alapadat!$R454,0)</f>
        <v>0</v>
      </c>
      <c r="DQ454" s="14">
        <f t="shared" si="639"/>
        <v>0</v>
      </c>
      <c r="DR454" s="14">
        <f t="shared" si="640"/>
        <v>0</v>
      </c>
      <c r="DS454" s="14">
        <f t="shared" si="641"/>
        <v>0</v>
      </c>
      <c r="DT454" s="14">
        <f t="shared" si="642"/>
        <v>0</v>
      </c>
      <c r="DU454" s="14">
        <f t="shared" si="643"/>
        <v>0</v>
      </c>
      <c r="DV454" s="14">
        <f t="shared" si="644"/>
        <v>0</v>
      </c>
      <c r="DX454" s="56">
        <f t="shared" si="645"/>
        <v>0</v>
      </c>
      <c r="DY454" s="14">
        <f>Szilv($DN$2,Eredmény!$H$3,DO454)</f>
        <v>0</v>
      </c>
      <c r="DZ454" s="14">
        <f t="shared" si="646"/>
        <v>0</v>
      </c>
      <c r="EA454" s="14">
        <f t="shared" si="647"/>
        <v>0</v>
      </c>
    </row>
    <row r="455" spans="2:131">
      <c r="B455" s="14">
        <f>IF($A$2=Alapadat!$P455,Alapadat!$Q455,0)</f>
        <v>0</v>
      </c>
      <c r="C455" s="14">
        <f>IF($A$2=Alapadat!$P455,Alapadat!$R455,0)</f>
        <v>0</v>
      </c>
      <c r="D455" s="14">
        <f t="shared" si="568"/>
        <v>0</v>
      </c>
      <c r="E455" s="14">
        <f t="shared" si="569"/>
        <v>0</v>
      </c>
      <c r="F455" s="14">
        <f t="shared" si="570"/>
        <v>0</v>
      </c>
      <c r="G455" s="14">
        <f t="shared" si="571"/>
        <v>0</v>
      </c>
      <c r="H455" s="14">
        <f t="shared" si="572"/>
        <v>0</v>
      </c>
      <c r="I455" s="14">
        <f t="shared" si="573"/>
        <v>0</v>
      </c>
      <c r="L455" s="56">
        <f t="shared" si="574"/>
        <v>0</v>
      </c>
      <c r="M455" s="14">
        <f>Szilv($A$2,Eredmény!$H$3,B455)</f>
        <v>0</v>
      </c>
      <c r="N455" s="14">
        <f t="shared" si="575"/>
        <v>0</v>
      </c>
      <c r="O455" s="14">
        <f t="shared" si="576"/>
        <v>0</v>
      </c>
      <c r="Q455" s="14">
        <f>IF($P$2=Alapadat!$P455,Alapadat!$Q455,0)</f>
        <v>0</v>
      </c>
      <c r="R455" s="14">
        <f>IF($P$2=Alapadat!$P455,Alapadat!$R455,0)</f>
        <v>0</v>
      </c>
      <c r="S455" s="14">
        <f t="shared" si="577"/>
        <v>0</v>
      </c>
      <c r="T455" s="14">
        <f t="shared" si="578"/>
        <v>0</v>
      </c>
      <c r="U455" s="14">
        <f t="shared" si="579"/>
        <v>0</v>
      </c>
      <c r="V455" s="14">
        <f t="shared" si="580"/>
        <v>0</v>
      </c>
      <c r="W455" s="14">
        <f t="shared" si="581"/>
        <v>0</v>
      </c>
      <c r="X455" s="14">
        <f t="shared" si="582"/>
        <v>0</v>
      </c>
      <c r="Z455" s="56">
        <f t="shared" si="567"/>
        <v>0</v>
      </c>
      <c r="AA455" s="14">
        <f>Szilv($P$2,Eredmény!$H$3,Q455)</f>
        <v>0</v>
      </c>
      <c r="AB455" s="14">
        <f t="shared" si="583"/>
        <v>0</v>
      </c>
      <c r="AC455" s="14">
        <f t="shared" si="584"/>
        <v>0</v>
      </c>
      <c r="AE455" s="14">
        <f>IF($AD$2=Alapadat!$P455,Alapadat!$Q455,0)</f>
        <v>0</v>
      </c>
      <c r="AF455" s="14">
        <f>IF($AD$2=Alapadat!$P455,Alapadat!$R455,0)</f>
        <v>0</v>
      </c>
      <c r="AG455" s="14">
        <f t="shared" si="585"/>
        <v>0</v>
      </c>
      <c r="AH455" s="14">
        <f t="shared" si="586"/>
        <v>0</v>
      </c>
      <c r="AI455" s="14">
        <f t="shared" si="587"/>
        <v>0</v>
      </c>
      <c r="AJ455" s="14">
        <f t="shared" si="588"/>
        <v>0</v>
      </c>
      <c r="AK455" s="14">
        <f t="shared" si="589"/>
        <v>0</v>
      </c>
      <c r="AL455" s="14">
        <f t="shared" si="590"/>
        <v>0</v>
      </c>
      <c r="AN455" s="56">
        <f t="shared" si="591"/>
        <v>0</v>
      </c>
      <c r="AO455" s="14">
        <f>Szilv($AD$2,Eredmény!$H$3,AE455)</f>
        <v>0</v>
      </c>
      <c r="AP455" s="14">
        <f t="shared" si="592"/>
        <v>0</v>
      </c>
      <c r="AQ455" s="14">
        <f t="shared" si="593"/>
        <v>0</v>
      </c>
      <c r="AS455" s="14">
        <f>IF($AR$2=Alapadat!$P455,Alapadat!$Q455,0)</f>
        <v>0</v>
      </c>
      <c r="AT455" s="14">
        <f>IF($AR$2=Alapadat!$P455,Alapadat!$R455,0)</f>
        <v>0</v>
      </c>
      <c r="AU455" s="14">
        <f t="shared" si="594"/>
        <v>0</v>
      </c>
      <c r="AV455" s="14">
        <f t="shared" si="595"/>
        <v>0</v>
      </c>
      <c r="AW455" s="14">
        <f t="shared" si="596"/>
        <v>0</v>
      </c>
      <c r="AX455" s="14">
        <f t="shared" si="597"/>
        <v>0</v>
      </c>
      <c r="AY455" s="14">
        <f t="shared" si="598"/>
        <v>0</v>
      </c>
      <c r="AZ455" s="14">
        <f t="shared" si="599"/>
        <v>0</v>
      </c>
      <c r="BB455" s="56">
        <f t="shared" si="600"/>
        <v>0</v>
      </c>
      <c r="BC455" s="14">
        <f>Szilv($AR$2,Eredmény!$H$3,AS455)</f>
        <v>0</v>
      </c>
      <c r="BD455" s="14">
        <f t="shared" si="601"/>
        <v>0</v>
      </c>
      <c r="BE455" s="14">
        <f t="shared" si="602"/>
        <v>0</v>
      </c>
      <c r="BG455" s="14">
        <f>IF($BF$2=Alapadat!$P455,Alapadat!$Q455,0)</f>
        <v>0</v>
      </c>
      <c r="BH455" s="14">
        <f>IF($BF$2=Alapadat!$P455,Alapadat!$R455,0)</f>
        <v>0</v>
      </c>
      <c r="BI455" s="14">
        <f t="shared" si="603"/>
        <v>0</v>
      </c>
      <c r="BJ455" s="14">
        <f t="shared" si="604"/>
        <v>0</v>
      </c>
      <c r="BK455" s="14">
        <f t="shared" si="605"/>
        <v>0</v>
      </c>
      <c r="BL455" s="14">
        <f t="shared" si="606"/>
        <v>0</v>
      </c>
      <c r="BM455" s="14">
        <f t="shared" si="607"/>
        <v>0</v>
      </c>
      <c r="BN455" s="14">
        <f t="shared" si="608"/>
        <v>0</v>
      </c>
      <c r="BP455" s="56">
        <f t="shared" si="609"/>
        <v>0</v>
      </c>
      <c r="BQ455" s="14">
        <f>Szilv($BF$2,Eredmény!$H$3,BG455)</f>
        <v>0</v>
      </c>
      <c r="BR455" s="14">
        <f t="shared" si="610"/>
        <v>0</v>
      </c>
      <c r="BS455" s="14">
        <f t="shared" si="611"/>
        <v>0</v>
      </c>
      <c r="BV455" s="14">
        <f>IF($BU$2=Alapadat!$P455,Alapadat!$Q455,0)</f>
        <v>0</v>
      </c>
      <c r="BW455" s="14">
        <f>IF($BU$2=Alapadat!$P455,Alapadat!$R455,0)</f>
        <v>0</v>
      </c>
      <c r="BX455" s="14">
        <f t="shared" si="612"/>
        <v>0</v>
      </c>
      <c r="BY455" s="14">
        <f t="shared" si="613"/>
        <v>0</v>
      </c>
      <c r="BZ455" s="14">
        <f t="shared" si="614"/>
        <v>0</v>
      </c>
      <c r="CA455" s="14">
        <f t="shared" si="615"/>
        <v>0</v>
      </c>
      <c r="CB455" s="14">
        <f t="shared" si="616"/>
        <v>0</v>
      </c>
      <c r="CC455" s="14">
        <f t="shared" si="617"/>
        <v>0</v>
      </c>
      <c r="CE455" s="56">
        <f t="shared" si="618"/>
        <v>0</v>
      </c>
      <c r="CF455" s="14">
        <f>Szilv($BU$2,Eredmény!$H$3,BV455)</f>
        <v>0</v>
      </c>
      <c r="CG455" s="14">
        <f t="shared" si="619"/>
        <v>0</v>
      </c>
      <c r="CH455" s="14">
        <f t="shared" si="620"/>
        <v>0</v>
      </c>
      <c r="CK455" s="14">
        <f>IF($CJ$2=Alapadat!$P455,Alapadat!$Q455,0)</f>
        <v>0</v>
      </c>
      <c r="CL455" s="14">
        <f>IF($CJ$2=Alapadat!$P455,Alapadat!$R455,0)</f>
        <v>0</v>
      </c>
      <c r="CM455" s="14">
        <f t="shared" si="621"/>
        <v>0</v>
      </c>
      <c r="CN455" s="14">
        <f t="shared" si="622"/>
        <v>0</v>
      </c>
      <c r="CO455" s="14">
        <f t="shared" si="623"/>
        <v>0</v>
      </c>
      <c r="CP455" s="14">
        <f t="shared" si="624"/>
        <v>0</v>
      </c>
      <c r="CQ455" s="14">
        <f t="shared" si="625"/>
        <v>0</v>
      </c>
      <c r="CR455" s="14">
        <f t="shared" si="626"/>
        <v>0</v>
      </c>
      <c r="CT455" s="56">
        <f t="shared" si="627"/>
        <v>0</v>
      </c>
      <c r="CU455" s="14">
        <f>Szilv($CJ$2,Eredmény!$H$3,CK455)</f>
        <v>0</v>
      </c>
      <c r="CV455" s="14">
        <f t="shared" si="628"/>
        <v>0</v>
      </c>
      <c r="CW455" s="14">
        <f t="shared" si="629"/>
        <v>0</v>
      </c>
      <c r="CZ455" s="14">
        <f>IF($CY$2=Alapadat!$P455,Alapadat!$Q455,0)</f>
        <v>0</v>
      </c>
      <c r="DA455" s="14">
        <f>IF($CY$2=Alapadat!$P455,Alapadat!$R455,0)</f>
        <v>0</v>
      </c>
      <c r="DB455" s="14">
        <f t="shared" si="630"/>
        <v>0</v>
      </c>
      <c r="DC455" s="14">
        <f t="shared" si="631"/>
        <v>0</v>
      </c>
      <c r="DD455" s="14">
        <f t="shared" si="632"/>
        <v>0</v>
      </c>
      <c r="DE455" s="14">
        <f t="shared" si="633"/>
        <v>0</v>
      </c>
      <c r="DF455" s="14">
        <f t="shared" si="634"/>
        <v>0</v>
      </c>
      <c r="DG455" s="14">
        <f t="shared" si="635"/>
        <v>0</v>
      </c>
      <c r="DI455" s="56">
        <f t="shared" si="636"/>
        <v>0</v>
      </c>
      <c r="DJ455" s="14">
        <f>Szilv($CY$2,Eredmény!$H$3,CZ455)</f>
        <v>0</v>
      </c>
      <c r="DK455" s="14">
        <f t="shared" si="637"/>
        <v>0</v>
      </c>
      <c r="DL455" s="14">
        <f t="shared" si="638"/>
        <v>0</v>
      </c>
      <c r="DO455" s="14">
        <f>IF($DN$2=Alapadat!$P455,Alapadat!$Q455,0)</f>
        <v>0</v>
      </c>
      <c r="DP455" s="14">
        <f>IF($DN$2=Alapadat!$P455,Alapadat!$R455,0)</f>
        <v>0</v>
      </c>
      <c r="DQ455" s="14">
        <f t="shared" si="639"/>
        <v>0</v>
      </c>
      <c r="DR455" s="14">
        <f t="shared" si="640"/>
        <v>0</v>
      </c>
      <c r="DS455" s="14">
        <f t="shared" si="641"/>
        <v>0</v>
      </c>
      <c r="DT455" s="14">
        <f t="shared" si="642"/>
        <v>0</v>
      </c>
      <c r="DU455" s="14">
        <f t="shared" si="643"/>
        <v>0</v>
      </c>
      <c r="DV455" s="14">
        <f t="shared" si="644"/>
        <v>0</v>
      </c>
      <c r="DX455" s="56">
        <f t="shared" si="645"/>
        <v>0</v>
      </c>
      <c r="DY455" s="14">
        <f>Szilv($DN$2,Eredmény!$H$3,DO455)</f>
        <v>0</v>
      </c>
      <c r="DZ455" s="14">
        <f t="shared" si="646"/>
        <v>0</v>
      </c>
      <c r="EA455" s="14">
        <f t="shared" si="647"/>
        <v>0</v>
      </c>
    </row>
    <row r="456" spans="2:131">
      <c r="B456" s="14">
        <f>IF($A$2=Alapadat!$P456,Alapadat!$Q456,0)</f>
        <v>0</v>
      </c>
      <c r="C456" s="14">
        <f>IF($A$2=Alapadat!$P456,Alapadat!$R456,0)</f>
        <v>0</v>
      </c>
      <c r="D456" s="14">
        <f t="shared" si="568"/>
        <v>0</v>
      </c>
      <c r="E456" s="14">
        <f t="shared" si="569"/>
        <v>0</v>
      </c>
      <c r="F456" s="14">
        <f t="shared" si="570"/>
        <v>0</v>
      </c>
      <c r="G456" s="14">
        <f t="shared" si="571"/>
        <v>0</v>
      </c>
      <c r="H456" s="14">
        <f t="shared" si="572"/>
        <v>0</v>
      </c>
      <c r="I456" s="14">
        <f t="shared" si="573"/>
        <v>0</v>
      </c>
      <c r="L456" s="56">
        <f t="shared" si="574"/>
        <v>0</v>
      </c>
      <c r="M456" s="14">
        <f>Szilv($A$2,Eredmény!$H$3,B456)</f>
        <v>0</v>
      </c>
      <c r="N456" s="14">
        <f t="shared" si="575"/>
        <v>0</v>
      </c>
      <c r="O456" s="14">
        <f t="shared" si="576"/>
        <v>0</v>
      </c>
      <c r="Q456" s="14">
        <f>IF($P$2=Alapadat!$P456,Alapadat!$Q456,0)</f>
        <v>0</v>
      </c>
      <c r="R456" s="14">
        <f>IF($P$2=Alapadat!$P456,Alapadat!$R456,0)</f>
        <v>0</v>
      </c>
      <c r="S456" s="14">
        <f t="shared" si="577"/>
        <v>0</v>
      </c>
      <c r="T456" s="14">
        <f t="shared" si="578"/>
        <v>0</v>
      </c>
      <c r="U456" s="14">
        <f t="shared" si="579"/>
        <v>0</v>
      </c>
      <c r="V456" s="14">
        <f t="shared" si="580"/>
        <v>0</v>
      </c>
      <c r="W456" s="14">
        <f t="shared" si="581"/>
        <v>0</v>
      </c>
      <c r="X456" s="14">
        <f t="shared" si="582"/>
        <v>0</v>
      </c>
      <c r="Z456" s="56">
        <f t="shared" si="567"/>
        <v>0</v>
      </c>
      <c r="AA456" s="14">
        <f>Szilv($P$2,Eredmény!$H$3,Q456)</f>
        <v>0</v>
      </c>
      <c r="AB456" s="14">
        <f t="shared" si="583"/>
        <v>0</v>
      </c>
      <c r="AC456" s="14">
        <f t="shared" si="584"/>
        <v>0</v>
      </c>
      <c r="AE456" s="14">
        <f>IF($AD$2=Alapadat!$P456,Alapadat!$Q456,0)</f>
        <v>0</v>
      </c>
      <c r="AF456" s="14">
        <f>IF($AD$2=Alapadat!$P456,Alapadat!$R456,0)</f>
        <v>0</v>
      </c>
      <c r="AG456" s="14">
        <f t="shared" si="585"/>
        <v>0</v>
      </c>
      <c r="AH456" s="14">
        <f t="shared" si="586"/>
        <v>0</v>
      </c>
      <c r="AI456" s="14">
        <f t="shared" si="587"/>
        <v>0</v>
      </c>
      <c r="AJ456" s="14">
        <f t="shared" si="588"/>
        <v>0</v>
      </c>
      <c r="AK456" s="14">
        <f t="shared" si="589"/>
        <v>0</v>
      </c>
      <c r="AL456" s="14">
        <f t="shared" si="590"/>
        <v>0</v>
      </c>
      <c r="AN456" s="56">
        <f t="shared" si="591"/>
        <v>0</v>
      </c>
      <c r="AO456" s="14">
        <f>Szilv($AD$2,Eredmény!$H$3,AE456)</f>
        <v>0</v>
      </c>
      <c r="AP456" s="14">
        <f t="shared" si="592"/>
        <v>0</v>
      </c>
      <c r="AQ456" s="14">
        <f t="shared" si="593"/>
        <v>0</v>
      </c>
      <c r="AS456" s="14">
        <f>IF($AR$2=Alapadat!$P456,Alapadat!$Q456,0)</f>
        <v>0</v>
      </c>
      <c r="AT456" s="14">
        <f>IF($AR$2=Alapadat!$P456,Alapadat!$R456,0)</f>
        <v>0</v>
      </c>
      <c r="AU456" s="14">
        <f t="shared" si="594"/>
        <v>0</v>
      </c>
      <c r="AV456" s="14">
        <f t="shared" si="595"/>
        <v>0</v>
      </c>
      <c r="AW456" s="14">
        <f t="shared" si="596"/>
        <v>0</v>
      </c>
      <c r="AX456" s="14">
        <f t="shared" si="597"/>
        <v>0</v>
      </c>
      <c r="AY456" s="14">
        <f t="shared" si="598"/>
        <v>0</v>
      </c>
      <c r="AZ456" s="14">
        <f t="shared" si="599"/>
        <v>0</v>
      </c>
      <c r="BB456" s="56">
        <f t="shared" si="600"/>
        <v>0</v>
      </c>
      <c r="BC456" s="14">
        <f>Szilv($AR$2,Eredmény!$H$3,AS456)</f>
        <v>0</v>
      </c>
      <c r="BD456" s="14">
        <f t="shared" si="601"/>
        <v>0</v>
      </c>
      <c r="BE456" s="14">
        <f t="shared" si="602"/>
        <v>0</v>
      </c>
      <c r="BG456" s="14">
        <f>IF($BF$2=Alapadat!$P456,Alapadat!$Q456,0)</f>
        <v>0</v>
      </c>
      <c r="BH456" s="14">
        <f>IF($BF$2=Alapadat!$P456,Alapadat!$R456,0)</f>
        <v>0</v>
      </c>
      <c r="BI456" s="14">
        <f t="shared" si="603"/>
        <v>0</v>
      </c>
      <c r="BJ456" s="14">
        <f t="shared" si="604"/>
        <v>0</v>
      </c>
      <c r="BK456" s="14">
        <f t="shared" si="605"/>
        <v>0</v>
      </c>
      <c r="BL456" s="14">
        <f t="shared" si="606"/>
        <v>0</v>
      </c>
      <c r="BM456" s="14">
        <f t="shared" si="607"/>
        <v>0</v>
      </c>
      <c r="BN456" s="14">
        <f t="shared" si="608"/>
        <v>0</v>
      </c>
      <c r="BP456" s="56">
        <f t="shared" si="609"/>
        <v>0</v>
      </c>
      <c r="BQ456" s="14">
        <f>Szilv($BF$2,Eredmény!$H$3,BG456)</f>
        <v>0</v>
      </c>
      <c r="BR456" s="14">
        <f t="shared" si="610"/>
        <v>0</v>
      </c>
      <c r="BS456" s="14">
        <f t="shared" si="611"/>
        <v>0</v>
      </c>
      <c r="BV456" s="14">
        <f>IF($BU$2=Alapadat!$P456,Alapadat!$Q456,0)</f>
        <v>0</v>
      </c>
      <c r="BW456" s="14">
        <f>IF($BU$2=Alapadat!$P456,Alapadat!$R456,0)</f>
        <v>0</v>
      </c>
      <c r="BX456" s="14">
        <f t="shared" si="612"/>
        <v>0</v>
      </c>
      <c r="BY456" s="14">
        <f t="shared" si="613"/>
        <v>0</v>
      </c>
      <c r="BZ456" s="14">
        <f t="shared" si="614"/>
        <v>0</v>
      </c>
      <c r="CA456" s="14">
        <f t="shared" si="615"/>
        <v>0</v>
      </c>
      <c r="CB456" s="14">
        <f t="shared" si="616"/>
        <v>0</v>
      </c>
      <c r="CC456" s="14">
        <f t="shared" si="617"/>
        <v>0</v>
      </c>
      <c r="CE456" s="56">
        <f t="shared" si="618"/>
        <v>0</v>
      </c>
      <c r="CF456" s="14">
        <f>Szilv($BU$2,Eredmény!$H$3,BV456)</f>
        <v>0</v>
      </c>
      <c r="CG456" s="14">
        <f t="shared" si="619"/>
        <v>0</v>
      </c>
      <c r="CH456" s="14">
        <f t="shared" si="620"/>
        <v>0</v>
      </c>
      <c r="CK456" s="14">
        <f>IF($CJ$2=Alapadat!$P456,Alapadat!$Q456,0)</f>
        <v>0</v>
      </c>
      <c r="CL456" s="14">
        <f>IF($CJ$2=Alapadat!$P456,Alapadat!$R456,0)</f>
        <v>0</v>
      </c>
      <c r="CM456" s="14">
        <f t="shared" si="621"/>
        <v>0</v>
      </c>
      <c r="CN456" s="14">
        <f t="shared" si="622"/>
        <v>0</v>
      </c>
      <c r="CO456" s="14">
        <f t="shared" si="623"/>
        <v>0</v>
      </c>
      <c r="CP456" s="14">
        <f t="shared" si="624"/>
        <v>0</v>
      </c>
      <c r="CQ456" s="14">
        <f t="shared" si="625"/>
        <v>0</v>
      </c>
      <c r="CR456" s="14">
        <f t="shared" si="626"/>
        <v>0</v>
      </c>
      <c r="CT456" s="56">
        <f t="shared" si="627"/>
        <v>0</v>
      </c>
      <c r="CU456" s="14">
        <f>Szilv($CJ$2,Eredmény!$H$3,CK456)</f>
        <v>0</v>
      </c>
      <c r="CV456" s="14">
        <f t="shared" si="628"/>
        <v>0</v>
      </c>
      <c r="CW456" s="14">
        <f t="shared" si="629"/>
        <v>0</v>
      </c>
      <c r="CZ456" s="14">
        <f>IF($CY$2=Alapadat!$P456,Alapadat!$Q456,0)</f>
        <v>0</v>
      </c>
      <c r="DA456" s="14">
        <f>IF($CY$2=Alapadat!$P456,Alapadat!$R456,0)</f>
        <v>0</v>
      </c>
      <c r="DB456" s="14">
        <f t="shared" si="630"/>
        <v>0</v>
      </c>
      <c r="DC456" s="14">
        <f t="shared" si="631"/>
        <v>0</v>
      </c>
      <c r="DD456" s="14">
        <f t="shared" si="632"/>
        <v>0</v>
      </c>
      <c r="DE456" s="14">
        <f t="shared" si="633"/>
        <v>0</v>
      </c>
      <c r="DF456" s="14">
        <f t="shared" si="634"/>
        <v>0</v>
      </c>
      <c r="DG456" s="14">
        <f t="shared" si="635"/>
        <v>0</v>
      </c>
      <c r="DI456" s="56">
        <f t="shared" si="636"/>
        <v>0</v>
      </c>
      <c r="DJ456" s="14">
        <f>Szilv($CY$2,Eredmény!$H$3,CZ456)</f>
        <v>0</v>
      </c>
      <c r="DK456" s="14">
        <f t="shared" si="637"/>
        <v>0</v>
      </c>
      <c r="DL456" s="14">
        <f t="shared" si="638"/>
        <v>0</v>
      </c>
      <c r="DO456" s="14">
        <f>IF($DN$2=Alapadat!$P456,Alapadat!$Q456,0)</f>
        <v>0</v>
      </c>
      <c r="DP456" s="14">
        <f>IF($DN$2=Alapadat!$P456,Alapadat!$R456,0)</f>
        <v>0</v>
      </c>
      <c r="DQ456" s="14">
        <f t="shared" si="639"/>
        <v>0</v>
      </c>
      <c r="DR456" s="14">
        <f t="shared" si="640"/>
        <v>0</v>
      </c>
      <c r="DS456" s="14">
        <f t="shared" si="641"/>
        <v>0</v>
      </c>
      <c r="DT456" s="14">
        <f t="shared" si="642"/>
        <v>0</v>
      </c>
      <c r="DU456" s="14">
        <f t="shared" si="643"/>
        <v>0</v>
      </c>
      <c r="DV456" s="14">
        <f t="shared" si="644"/>
        <v>0</v>
      </c>
      <c r="DX456" s="56">
        <f t="shared" si="645"/>
        <v>0</v>
      </c>
      <c r="DY456" s="14">
        <f>Szilv($DN$2,Eredmény!$H$3,DO456)</f>
        <v>0</v>
      </c>
      <c r="DZ456" s="14">
        <f t="shared" si="646"/>
        <v>0</v>
      </c>
      <c r="EA456" s="14">
        <f t="shared" si="647"/>
        <v>0</v>
      </c>
    </row>
    <row r="457" spans="2:131">
      <c r="B457" s="14">
        <f>IF($A$2=Alapadat!$P457,Alapadat!$Q457,0)</f>
        <v>0</v>
      </c>
      <c r="C457" s="14">
        <f>IF($A$2=Alapadat!$P457,Alapadat!$R457,0)</f>
        <v>0</v>
      </c>
      <c r="D457" s="14">
        <f t="shared" si="568"/>
        <v>0</v>
      </c>
      <c r="E457" s="14">
        <f t="shared" si="569"/>
        <v>0</v>
      </c>
      <c r="F457" s="14">
        <f t="shared" si="570"/>
        <v>0</v>
      </c>
      <c r="G457" s="14">
        <f t="shared" si="571"/>
        <v>0</v>
      </c>
      <c r="H457" s="14">
        <f t="shared" si="572"/>
        <v>0</v>
      </c>
      <c r="I457" s="14">
        <f t="shared" si="573"/>
        <v>0</v>
      </c>
      <c r="L457" s="56">
        <f t="shared" si="574"/>
        <v>0</v>
      </c>
      <c r="M457" s="14">
        <f>Szilv($A$2,Eredmény!$H$3,B457)</f>
        <v>0</v>
      </c>
      <c r="N457" s="14">
        <f t="shared" si="575"/>
        <v>0</v>
      </c>
      <c r="O457" s="14">
        <f t="shared" si="576"/>
        <v>0</v>
      </c>
      <c r="Q457" s="14">
        <f>IF($P$2=Alapadat!$P457,Alapadat!$Q457,0)</f>
        <v>0</v>
      </c>
      <c r="R457" s="14">
        <f>IF($P$2=Alapadat!$P457,Alapadat!$R457,0)</f>
        <v>0</v>
      </c>
      <c r="S457" s="14">
        <f t="shared" si="577"/>
        <v>0</v>
      </c>
      <c r="T457" s="14">
        <f t="shared" si="578"/>
        <v>0</v>
      </c>
      <c r="U457" s="14">
        <f t="shared" si="579"/>
        <v>0</v>
      </c>
      <c r="V457" s="14">
        <f t="shared" si="580"/>
        <v>0</v>
      </c>
      <c r="W457" s="14">
        <f t="shared" si="581"/>
        <v>0</v>
      </c>
      <c r="X457" s="14">
        <f t="shared" si="582"/>
        <v>0</v>
      </c>
      <c r="Z457" s="56">
        <f t="shared" si="567"/>
        <v>0</v>
      </c>
      <c r="AA457" s="14">
        <f>Szilv($P$2,Eredmény!$H$3,Q457)</f>
        <v>0</v>
      </c>
      <c r="AB457" s="14">
        <f t="shared" si="583"/>
        <v>0</v>
      </c>
      <c r="AC457" s="14">
        <f t="shared" si="584"/>
        <v>0</v>
      </c>
      <c r="AE457" s="14">
        <f>IF($AD$2=Alapadat!$P457,Alapadat!$Q457,0)</f>
        <v>0</v>
      </c>
      <c r="AF457" s="14">
        <f>IF($AD$2=Alapadat!$P457,Alapadat!$R457,0)</f>
        <v>0</v>
      </c>
      <c r="AG457" s="14">
        <f t="shared" si="585"/>
        <v>0</v>
      </c>
      <c r="AH457" s="14">
        <f t="shared" si="586"/>
        <v>0</v>
      </c>
      <c r="AI457" s="14">
        <f t="shared" si="587"/>
        <v>0</v>
      </c>
      <c r="AJ457" s="14">
        <f t="shared" si="588"/>
        <v>0</v>
      </c>
      <c r="AK457" s="14">
        <f t="shared" si="589"/>
        <v>0</v>
      </c>
      <c r="AL457" s="14">
        <f t="shared" si="590"/>
        <v>0</v>
      </c>
      <c r="AN457" s="56">
        <f t="shared" si="591"/>
        <v>0</v>
      </c>
      <c r="AO457" s="14">
        <f>Szilv($AD$2,Eredmény!$H$3,AE457)</f>
        <v>0</v>
      </c>
      <c r="AP457" s="14">
        <f t="shared" si="592"/>
        <v>0</v>
      </c>
      <c r="AQ457" s="14">
        <f t="shared" si="593"/>
        <v>0</v>
      </c>
      <c r="AS457" s="14">
        <f>IF($AR$2=Alapadat!$P457,Alapadat!$Q457,0)</f>
        <v>0</v>
      </c>
      <c r="AT457" s="14">
        <f>IF($AR$2=Alapadat!$P457,Alapadat!$R457,0)</f>
        <v>0</v>
      </c>
      <c r="AU457" s="14">
        <f t="shared" si="594"/>
        <v>0</v>
      </c>
      <c r="AV457" s="14">
        <f t="shared" si="595"/>
        <v>0</v>
      </c>
      <c r="AW457" s="14">
        <f t="shared" si="596"/>
        <v>0</v>
      </c>
      <c r="AX457" s="14">
        <f t="shared" si="597"/>
        <v>0</v>
      </c>
      <c r="AY457" s="14">
        <f t="shared" si="598"/>
        <v>0</v>
      </c>
      <c r="AZ457" s="14">
        <f t="shared" si="599"/>
        <v>0</v>
      </c>
      <c r="BB457" s="56">
        <f t="shared" si="600"/>
        <v>0</v>
      </c>
      <c r="BC457" s="14">
        <f>Szilv($AR$2,Eredmény!$H$3,AS457)</f>
        <v>0</v>
      </c>
      <c r="BD457" s="14">
        <f t="shared" si="601"/>
        <v>0</v>
      </c>
      <c r="BE457" s="14">
        <f t="shared" si="602"/>
        <v>0</v>
      </c>
      <c r="BG457" s="14">
        <f>IF($BF$2=Alapadat!$P457,Alapadat!$Q457,0)</f>
        <v>0</v>
      </c>
      <c r="BH457" s="14">
        <f>IF($BF$2=Alapadat!$P457,Alapadat!$R457,0)</f>
        <v>0</v>
      </c>
      <c r="BI457" s="14">
        <f t="shared" si="603"/>
        <v>0</v>
      </c>
      <c r="BJ457" s="14">
        <f t="shared" si="604"/>
        <v>0</v>
      </c>
      <c r="BK457" s="14">
        <f t="shared" si="605"/>
        <v>0</v>
      </c>
      <c r="BL457" s="14">
        <f t="shared" si="606"/>
        <v>0</v>
      </c>
      <c r="BM457" s="14">
        <f t="shared" si="607"/>
        <v>0</v>
      </c>
      <c r="BN457" s="14">
        <f t="shared" si="608"/>
        <v>0</v>
      </c>
      <c r="BP457" s="56">
        <f t="shared" si="609"/>
        <v>0</v>
      </c>
      <c r="BQ457" s="14">
        <f>Szilv($BF$2,Eredmény!$H$3,BG457)</f>
        <v>0</v>
      </c>
      <c r="BR457" s="14">
        <f t="shared" si="610"/>
        <v>0</v>
      </c>
      <c r="BS457" s="14">
        <f t="shared" si="611"/>
        <v>0</v>
      </c>
      <c r="BV457" s="14">
        <f>IF($BU$2=Alapadat!$P457,Alapadat!$Q457,0)</f>
        <v>0</v>
      </c>
      <c r="BW457" s="14">
        <f>IF($BU$2=Alapadat!$P457,Alapadat!$R457,0)</f>
        <v>0</v>
      </c>
      <c r="BX457" s="14">
        <f t="shared" si="612"/>
        <v>0</v>
      </c>
      <c r="BY457" s="14">
        <f t="shared" si="613"/>
        <v>0</v>
      </c>
      <c r="BZ457" s="14">
        <f t="shared" si="614"/>
        <v>0</v>
      </c>
      <c r="CA457" s="14">
        <f t="shared" si="615"/>
        <v>0</v>
      </c>
      <c r="CB457" s="14">
        <f t="shared" si="616"/>
        <v>0</v>
      </c>
      <c r="CC457" s="14">
        <f t="shared" si="617"/>
        <v>0</v>
      </c>
      <c r="CE457" s="56">
        <f t="shared" si="618"/>
        <v>0</v>
      </c>
      <c r="CF457" s="14">
        <f>Szilv($BU$2,Eredmény!$H$3,BV457)</f>
        <v>0</v>
      </c>
      <c r="CG457" s="14">
        <f t="shared" si="619"/>
        <v>0</v>
      </c>
      <c r="CH457" s="14">
        <f t="shared" si="620"/>
        <v>0</v>
      </c>
      <c r="CK457" s="14">
        <f>IF($CJ$2=Alapadat!$P457,Alapadat!$Q457,0)</f>
        <v>0</v>
      </c>
      <c r="CL457" s="14">
        <f>IF($CJ$2=Alapadat!$P457,Alapadat!$R457,0)</f>
        <v>0</v>
      </c>
      <c r="CM457" s="14">
        <f t="shared" si="621"/>
        <v>0</v>
      </c>
      <c r="CN457" s="14">
        <f t="shared" si="622"/>
        <v>0</v>
      </c>
      <c r="CO457" s="14">
        <f t="shared" si="623"/>
        <v>0</v>
      </c>
      <c r="CP457" s="14">
        <f t="shared" si="624"/>
        <v>0</v>
      </c>
      <c r="CQ457" s="14">
        <f t="shared" si="625"/>
        <v>0</v>
      </c>
      <c r="CR457" s="14">
        <f t="shared" si="626"/>
        <v>0</v>
      </c>
      <c r="CT457" s="56">
        <f t="shared" si="627"/>
        <v>0</v>
      </c>
      <c r="CU457" s="14">
        <f>Szilv($CJ$2,Eredmény!$H$3,CK457)</f>
        <v>0</v>
      </c>
      <c r="CV457" s="14">
        <f t="shared" si="628"/>
        <v>0</v>
      </c>
      <c r="CW457" s="14">
        <f t="shared" si="629"/>
        <v>0</v>
      </c>
      <c r="CZ457" s="14">
        <f>IF($CY$2=Alapadat!$P457,Alapadat!$Q457,0)</f>
        <v>0</v>
      </c>
      <c r="DA457" s="14">
        <f>IF($CY$2=Alapadat!$P457,Alapadat!$R457,0)</f>
        <v>0</v>
      </c>
      <c r="DB457" s="14">
        <f t="shared" si="630"/>
        <v>0</v>
      </c>
      <c r="DC457" s="14">
        <f t="shared" si="631"/>
        <v>0</v>
      </c>
      <c r="DD457" s="14">
        <f t="shared" si="632"/>
        <v>0</v>
      </c>
      <c r="DE457" s="14">
        <f t="shared" si="633"/>
        <v>0</v>
      </c>
      <c r="DF457" s="14">
        <f t="shared" si="634"/>
        <v>0</v>
      </c>
      <c r="DG457" s="14">
        <f t="shared" si="635"/>
        <v>0</v>
      </c>
      <c r="DI457" s="56">
        <f t="shared" si="636"/>
        <v>0</v>
      </c>
      <c r="DJ457" s="14">
        <f>Szilv($CY$2,Eredmény!$H$3,CZ457)</f>
        <v>0</v>
      </c>
      <c r="DK457" s="14">
        <f t="shared" si="637"/>
        <v>0</v>
      </c>
      <c r="DL457" s="14">
        <f t="shared" si="638"/>
        <v>0</v>
      </c>
      <c r="DO457" s="14">
        <f>IF($DN$2=Alapadat!$P457,Alapadat!$Q457,0)</f>
        <v>0</v>
      </c>
      <c r="DP457" s="14">
        <f>IF($DN$2=Alapadat!$P457,Alapadat!$R457,0)</f>
        <v>0</v>
      </c>
      <c r="DQ457" s="14">
        <f t="shared" si="639"/>
        <v>0</v>
      </c>
      <c r="DR457" s="14">
        <f t="shared" si="640"/>
        <v>0</v>
      </c>
      <c r="DS457" s="14">
        <f t="shared" si="641"/>
        <v>0</v>
      </c>
      <c r="DT457" s="14">
        <f t="shared" si="642"/>
        <v>0</v>
      </c>
      <c r="DU457" s="14">
        <f t="shared" si="643"/>
        <v>0</v>
      </c>
      <c r="DV457" s="14">
        <f t="shared" si="644"/>
        <v>0</v>
      </c>
      <c r="DX457" s="56">
        <f t="shared" si="645"/>
        <v>0</v>
      </c>
      <c r="DY457" s="14">
        <f>Szilv($DN$2,Eredmény!$H$3,DO457)</f>
        <v>0</v>
      </c>
      <c r="DZ457" s="14">
        <f t="shared" si="646"/>
        <v>0</v>
      </c>
      <c r="EA457" s="14">
        <f t="shared" si="647"/>
        <v>0</v>
      </c>
    </row>
    <row r="458" spans="2:131">
      <c r="B458" s="14">
        <f>IF($A$2=Alapadat!$P458,Alapadat!$Q458,0)</f>
        <v>0</v>
      </c>
      <c r="C458" s="14">
        <f>IF($A$2=Alapadat!$P458,Alapadat!$R458,0)</f>
        <v>0</v>
      </c>
      <c r="D458" s="14">
        <f t="shared" si="568"/>
        <v>0</v>
      </c>
      <c r="E458" s="14">
        <f t="shared" si="569"/>
        <v>0</v>
      </c>
      <c r="F458" s="14">
        <f t="shared" si="570"/>
        <v>0</v>
      </c>
      <c r="G458" s="14">
        <f t="shared" si="571"/>
        <v>0</v>
      </c>
      <c r="H458" s="14">
        <f t="shared" si="572"/>
        <v>0</v>
      </c>
      <c r="I458" s="14">
        <f t="shared" si="573"/>
        <v>0</v>
      </c>
      <c r="L458" s="56">
        <f t="shared" si="574"/>
        <v>0</v>
      </c>
      <c r="M458" s="14">
        <f>Szilv($A$2,Eredmény!$H$3,B458)</f>
        <v>0</v>
      </c>
      <c r="N458" s="14">
        <f t="shared" si="575"/>
        <v>0</v>
      </c>
      <c r="O458" s="14">
        <f t="shared" si="576"/>
        <v>0</v>
      </c>
      <c r="Q458" s="14">
        <f>IF($P$2=Alapadat!$P458,Alapadat!$Q458,0)</f>
        <v>0</v>
      </c>
      <c r="R458" s="14">
        <f>IF($P$2=Alapadat!$P458,Alapadat!$R458,0)</f>
        <v>0</v>
      </c>
      <c r="S458" s="14">
        <f t="shared" si="577"/>
        <v>0</v>
      </c>
      <c r="T458" s="14">
        <f t="shared" si="578"/>
        <v>0</v>
      </c>
      <c r="U458" s="14">
        <f t="shared" si="579"/>
        <v>0</v>
      </c>
      <c r="V458" s="14">
        <f t="shared" si="580"/>
        <v>0</v>
      </c>
      <c r="W458" s="14">
        <f t="shared" si="581"/>
        <v>0</v>
      </c>
      <c r="X458" s="14">
        <f t="shared" si="582"/>
        <v>0</v>
      </c>
      <c r="Z458" s="56">
        <f t="shared" si="567"/>
        <v>0</v>
      </c>
      <c r="AA458" s="14">
        <f>Szilv($P$2,Eredmény!$H$3,Q458)</f>
        <v>0</v>
      </c>
      <c r="AB458" s="14">
        <f t="shared" si="583"/>
        <v>0</v>
      </c>
      <c r="AC458" s="14">
        <f t="shared" si="584"/>
        <v>0</v>
      </c>
      <c r="AE458" s="14">
        <f>IF($AD$2=Alapadat!$P458,Alapadat!$Q458,0)</f>
        <v>0</v>
      </c>
      <c r="AF458" s="14">
        <f>IF($AD$2=Alapadat!$P458,Alapadat!$R458,0)</f>
        <v>0</v>
      </c>
      <c r="AG458" s="14">
        <f t="shared" si="585"/>
        <v>0</v>
      </c>
      <c r="AH458" s="14">
        <f t="shared" si="586"/>
        <v>0</v>
      </c>
      <c r="AI458" s="14">
        <f t="shared" si="587"/>
        <v>0</v>
      </c>
      <c r="AJ458" s="14">
        <f t="shared" si="588"/>
        <v>0</v>
      </c>
      <c r="AK458" s="14">
        <f t="shared" si="589"/>
        <v>0</v>
      </c>
      <c r="AL458" s="14">
        <f t="shared" si="590"/>
        <v>0</v>
      </c>
      <c r="AN458" s="56">
        <f t="shared" si="591"/>
        <v>0</v>
      </c>
      <c r="AO458" s="14">
        <f>Szilv($AD$2,Eredmény!$H$3,AE458)</f>
        <v>0</v>
      </c>
      <c r="AP458" s="14">
        <f t="shared" si="592"/>
        <v>0</v>
      </c>
      <c r="AQ458" s="14">
        <f t="shared" si="593"/>
        <v>0</v>
      </c>
      <c r="AS458" s="14">
        <f>IF($AR$2=Alapadat!$P458,Alapadat!$Q458,0)</f>
        <v>0</v>
      </c>
      <c r="AT458" s="14">
        <f>IF($AR$2=Alapadat!$P458,Alapadat!$R458,0)</f>
        <v>0</v>
      </c>
      <c r="AU458" s="14">
        <f t="shared" si="594"/>
        <v>0</v>
      </c>
      <c r="AV458" s="14">
        <f t="shared" si="595"/>
        <v>0</v>
      </c>
      <c r="AW458" s="14">
        <f t="shared" si="596"/>
        <v>0</v>
      </c>
      <c r="AX458" s="14">
        <f t="shared" si="597"/>
        <v>0</v>
      </c>
      <c r="AY458" s="14">
        <f t="shared" si="598"/>
        <v>0</v>
      </c>
      <c r="AZ458" s="14">
        <f t="shared" si="599"/>
        <v>0</v>
      </c>
      <c r="BB458" s="56">
        <f t="shared" si="600"/>
        <v>0</v>
      </c>
      <c r="BC458" s="14">
        <f>Szilv($AR$2,Eredmény!$H$3,AS458)</f>
        <v>0</v>
      </c>
      <c r="BD458" s="14">
        <f t="shared" si="601"/>
        <v>0</v>
      </c>
      <c r="BE458" s="14">
        <f t="shared" si="602"/>
        <v>0</v>
      </c>
      <c r="BG458" s="14">
        <f>IF($BF$2=Alapadat!$P458,Alapadat!$Q458,0)</f>
        <v>0</v>
      </c>
      <c r="BH458" s="14">
        <f>IF($BF$2=Alapadat!$P458,Alapadat!$R458,0)</f>
        <v>0</v>
      </c>
      <c r="BI458" s="14">
        <f t="shared" si="603"/>
        <v>0</v>
      </c>
      <c r="BJ458" s="14">
        <f t="shared" si="604"/>
        <v>0</v>
      </c>
      <c r="BK458" s="14">
        <f t="shared" si="605"/>
        <v>0</v>
      </c>
      <c r="BL458" s="14">
        <f t="shared" si="606"/>
        <v>0</v>
      </c>
      <c r="BM458" s="14">
        <f t="shared" si="607"/>
        <v>0</v>
      </c>
      <c r="BN458" s="14">
        <f t="shared" si="608"/>
        <v>0</v>
      </c>
      <c r="BP458" s="56">
        <f t="shared" si="609"/>
        <v>0</v>
      </c>
      <c r="BQ458" s="14">
        <f>Szilv($BF$2,Eredmény!$H$3,BG458)</f>
        <v>0</v>
      </c>
      <c r="BR458" s="14">
        <f t="shared" si="610"/>
        <v>0</v>
      </c>
      <c r="BS458" s="14">
        <f t="shared" si="611"/>
        <v>0</v>
      </c>
      <c r="BV458" s="14">
        <f>IF($BU$2=Alapadat!$P458,Alapadat!$Q458,0)</f>
        <v>0</v>
      </c>
      <c r="BW458" s="14">
        <f>IF($BU$2=Alapadat!$P458,Alapadat!$R458,0)</f>
        <v>0</v>
      </c>
      <c r="BX458" s="14">
        <f t="shared" si="612"/>
        <v>0</v>
      </c>
      <c r="BY458" s="14">
        <f t="shared" si="613"/>
        <v>0</v>
      </c>
      <c r="BZ458" s="14">
        <f t="shared" si="614"/>
        <v>0</v>
      </c>
      <c r="CA458" s="14">
        <f t="shared" si="615"/>
        <v>0</v>
      </c>
      <c r="CB458" s="14">
        <f t="shared" si="616"/>
        <v>0</v>
      </c>
      <c r="CC458" s="14">
        <f t="shared" si="617"/>
        <v>0</v>
      </c>
      <c r="CE458" s="56">
        <f t="shared" si="618"/>
        <v>0</v>
      </c>
      <c r="CF458" s="14">
        <f>Szilv($BU$2,Eredmény!$H$3,BV458)</f>
        <v>0</v>
      </c>
      <c r="CG458" s="14">
        <f t="shared" si="619"/>
        <v>0</v>
      </c>
      <c r="CH458" s="14">
        <f t="shared" si="620"/>
        <v>0</v>
      </c>
      <c r="CK458" s="14">
        <f>IF($CJ$2=Alapadat!$P458,Alapadat!$Q458,0)</f>
        <v>0</v>
      </c>
      <c r="CL458" s="14">
        <f>IF($CJ$2=Alapadat!$P458,Alapadat!$R458,0)</f>
        <v>0</v>
      </c>
      <c r="CM458" s="14">
        <f t="shared" si="621"/>
        <v>0</v>
      </c>
      <c r="CN458" s="14">
        <f t="shared" si="622"/>
        <v>0</v>
      </c>
      <c r="CO458" s="14">
        <f t="shared" si="623"/>
        <v>0</v>
      </c>
      <c r="CP458" s="14">
        <f t="shared" si="624"/>
        <v>0</v>
      </c>
      <c r="CQ458" s="14">
        <f t="shared" si="625"/>
        <v>0</v>
      </c>
      <c r="CR458" s="14">
        <f t="shared" si="626"/>
        <v>0</v>
      </c>
      <c r="CT458" s="56">
        <f t="shared" si="627"/>
        <v>0</v>
      </c>
      <c r="CU458" s="14">
        <f>Szilv($CJ$2,Eredmény!$H$3,CK458)</f>
        <v>0</v>
      </c>
      <c r="CV458" s="14">
        <f t="shared" si="628"/>
        <v>0</v>
      </c>
      <c r="CW458" s="14">
        <f t="shared" si="629"/>
        <v>0</v>
      </c>
      <c r="CZ458" s="14">
        <f>IF($CY$2=Alapadat!$P458,Alapadat!$Q458,0)</f>
        <v>0</v>
      </c>
      <c r="DA458" s="14">
        <f>IF($CY$2=Alapadat!$P458,Alapadat!$R458,0)</f>
        <v>0</v>
      </c>
      <c r="DB458" s="14">
        <f t="shared" si="630"/>
        <v>0</v>
      </c>
      <c r="DC458" s="14">
        <f t="shared" si="631"/>
        <v>0</v>
      </c>
      <c r="DD458" s="14">
        <f t="shared" si="632"/>
        <v>0</v>
      </c>
      <c r="DE458" s="14">
        <f t="shared" si="633"/>
        <v>0</v>
      </c>
      <c r="DF458" s="14">
        <f t="shared" si="634"/>
        <v>0</v>
      </c>
      <c r="DG458" s="14">
        <f t="shared" si="635"/>
        <v>0</v>
      </c>
      <c r="DI458" s="56">
        <f t="shared" si="636"/>
        <v>0</v>
      </c>
      <c r="DJ458" s="14">
        <f>Szilv($CY$2,Eredmény!$H$3,CZ458)</f>
        <v>0</v>
      </c>
      <c r="DK458" s="14">
        <f t="shared" si="637"/>
        <v>0</v>
      </c>
      <c r="DL458" s="14">
        <f t="shared" si="638"/>
        <v>0</v>
      </c>
      <c r="DO458" s="14">
        <f>IF($DN$2=Alapadat!$P458,Alapadat!$Q458,0)</f>
        <v>0</v>
      </c>
      <c r="DP458" s="14">
        <f>IF($DN$2=Alapadat!$P458,Alapadat!$R458,0)</f>
        <v>0</v>
      </c>
      <c r="DQ458" s="14">
        <f t="shared" si="639"/>
        <v>0</v>
      </c>
      <c r="DR458" s="14">
        <f t="shared" si="640"/>
        <v>0</v>
      </c>
      <c r="DS458" s="14">
        <f t="shared" si="641"/>
        <v>0</v>
      </c>
      <c r="DT458" s="14">
        <f t="shared" si="642"/>
        <v>0</v>
      </c>
      <c r="DU458" s="14">
        <f t="shared" si="643"/>
        <v>0</v>
      </c>
      <c r="DV458" s="14">
        <f t="shared" si="644"/>
        <v>0</v>
      </c>
      <c r="DX458" s="56">
        <f t="shared" si="645"/>
        <v>0</v>
      </c>
      <c r="DY458" s="14">
        <f>Szilv($DN$2,Eredmény!$H$3,DO458)</f>
        <v>0</v>
      </c>
      <c r="DZ458" s="14">
        <f t="shared" si="646"/>
        <v>0</v>
      </c>
      <c r="EA458" s="14">
        <f t="shared" si="647"/>
        <v>0</v>
      </c>
    </row>
    <row r="459" spans="2:131">
      <c r="B459" s="14">
        <f>IF($A$2=Alapadat!$P459,Alapadat!$Q459,0)</f>
        <v>0</v>
      </c>
      <c r="C459" s="14">
        <f>IF($A$2=Alapadat!$P459,Alapadat!$R459,0)</f>
        <v>0</v>
      </c>
      <c r="D459" s="14">
        <f t="shared" si="568"/>
        <v>0</v>
      </c>
      <c r="E459" s="14">
        <f t="shared" si="569"/>
        <v>0</v>
      </c>
      <c r="F459" s="14">
        <f t="shared" si="570"/>
        <v>0</v>
      </c>
      <c r="G459" s="14">
        <f t="shared" si="571"/>
        <v>0</v>
      </c>
      <c r="H459" s="14">
        <f t="shared" si="572"/>
        <v>0</v>
      </c>
      <c r="I459" s="14">
        <f t="shared" si="573"/>
        <v>0</v>
      </c>
      <c r="L459" s="56">
        <f t="shared" si="574"/>
        <v>0</v>
      </c>
      <c r="M459" s="14">
        <f>Szilv($A$2,Eredmény!$H$3,B459)</f>
        <v>0</v>
      </c>
      <c r="N459" s="14">
        <f t="shared" si="575"/>
        <v>0</v>
      </c>
      <c r="O459" s="14">
        <f t="shared" si="576"/>
        <v>0</v>
      </c>
      <c r="Q459" s="14">
        <f>IF($P$2=Alapadat!$P459,Alapadat!$Q459,0)</f>
        <v>0</v>
      </c>
      <c r="R459" s="14">
        <f>IF($P$2=Alapadat!$P459,Alapadat!$R459,0)</f>
        <v>0</v>
      </c>
      <c r="S459" s="14">
        <f t="shared" si="577"/>
        <v>0</v>
      </c>
      <c r="T459" s="14">
        <f t="shared" si="578"/>
        <v>0</v>
      </c>
      <c r="U459" s="14">
        <f t="shared" si="579"/>
        <v>0</v>
      </c>
      <c r="V459" s="14">
        <f t="shared" si="580"/>
        <v>0</v>
      </c>
      <c r="W459" s="14">
        <f t="shared" si="581"/>
        <v>0</v>
      </c>
      <c r="X459" s="14">
        <f t="shared" si="582"/>
        <v>0</v>
      </c>
      <c r="Z459" s="56">
        <f t="shared" si="567"/>
        <v>0</v>
      </c>
      <c r="AA459" s="14">
        <f>Szilv($P$2,Eredmény!$H$3,Q459)</f>
        <v>0</v>
      </c>
      <c r="AB459" s="14">
        <f t="shared" si="583"/>
        <v>0</v>
      </c>
      <c r="AC459" s="14">
        <f t="shared" si="584"/>
        <v>0</v>
      </c>
      <c r="AE459" s="14">
        <f>IF($AD$2=Alapadat!$P459,Alapadat!$Q459,0)</f>
        <v>0</v>
      </c>
      <c r="AF459" s="14">
        <f>IF($AD$2=Alapadat!$P459,Alapadat!$R459,0)</f>
        <v>0</v>
      </c>
      <c r="AG459" s="14">
        <f t="shared" si="585"/>
        <v>0</v>
      </c>
      <c r="AH459" s="14">
        <f t="shared" si="586"/>
        <v>0</v>
      </c>
      <c r="AI459" s="14">
        <f t="shared" si="587"/>
        <v>0</v>
      </c>
      <c r="AJ459" s="14">
        <f t="shared" si="588"/>
        <v>0</v>
      </c>
      <c r="AK459" s="14">
        <f t="shared" si="589"/>
        <v>0</v>
      </c>
      <c r="AL459" s="14">
        <f t="shared" si="590"/>
        <v>0</v>
      </c>
      <c r="AN459" s="56">
        <f t="shared" si="591"/>
        <v>0</v>
      </c>
      <c r="AO459" s="14">
        <f>Szilv($AD$2,Eredmény!$H$3,AE459)</f>
        <v>0</v>
      </c>
      <c r="AP459" s="14">
        <f t="shared" si="592"/>
        <v>0</v>
      </c>
      <c r="AQ459" s="14">
        <f t="shared" si="593"/>
        <v>0</v>
      </c>
      <c r="AS459" s="14">
        <f>IF($AR$2=Alapadat!$P459,Alapadat!$Q459,0)</f>
        <v>0</v>
      </c>
      <c r="AT459" s="14">
        <f>IF($AR$2=Alapadat!$P459,Alapadat!$R459,0)</f>
        <v>0</v>
      </c>
      <c r="AU459" s="14">
        <f t="shared" si="594"/>
        <v>0</v>
      </c>
      <c r="AV459" s="14">
        <f t="shared" si="595"/>
        <v>0</v>
      </c>
      <c r="AW459" s="14">
        <f t="shared" si="596"/>
        <v>0</v>
      </c>
      <c r="AX459" s="14">
        <f t="shared" si="597"/>
        <v>0</v>
      </c>
      <c r="AY459" s="14">
        <f t="shared" si="598"/>
        <v>0</v>
      </c>
      <c r="AZ459" s="14">
        <f t="shared" si="599"/>
        <v>0</v>
      </c>
      <c r="BB459" s="56">
        <f t="shared" si="600"/>
        <v>0</v>
      </c>
      <c r="BC459" s="14">
        <f>Szilv($AR$2,Eredmény!$H$3,AS459)</f>
        <v>0</v>
      </c>
      <c r="BD459" s="14">
        <f t="shared" si="601"/>
        <v>0</v>
      </c>
      <c r="BE459" s="14">
        <f t="shared" si="602"/>
        <v>0</v>
      </c>
      <c r="BG459" s="14">
        <f>IF($BF$2=Alapadat!$P459,Alapadat!$Q459,0)</f>
        <v>0</v>
      </c>
      <c r="BH459" s="14">
        <f>IF($BF$2=Alapadat!$P459,Alapadat!$R459,0)</f>
        <v>0</v>
      </c>
      <c r="BI459" s="14">
        <f t="shared" si="603"/>
        <v>0</v>
      </c>
      <c r="BJ459" s="14">
        <f t="shared" si="604"/>
        <v>0</v>
      </c>
      <c r="BK459" s="14">
        <f t="shared" si="605"/>
        <v>0</v>
      </c>
      <c r="BL459" s="14">
        <f t="shared" si="606"/>
        <v>0</v>
      </c>
      <c r="BM459" s="14">
        <f t="shared" si="607"/>
        <v>0</v>
      </c>
      <c r="BN459" s="14">
        <f t="shared" si="608"/>
        <v>0</v>
      </c>
      <c r="BP459" s="56">
        <f t="shared" si="609"/>
        <v>0</v>
      </c>
      <c r="BQ459" s="14">
        <f>Szilv($BF$2,Eredmény!$H$3,BG459)</f>
        <v>0</v>
      </c>
      <c r="BR459" s="14">
        <f t="shared" si="610"/>
        <v>0</v>
      </c>
      <c r="BS459" s="14">
        <f t="shared" si="611"/>
        <v>0</v>
      </c>
      <c r="BV459" s="14">
        <f>IF($BU$2=Alapadat!$P459,Alapadat!$Q459,0)</f>
        <v>0</v>
      </c>
      <c r="BW459" s="14">
        <f>IF($BU$2=Alapadat!$P459,Alapadat!$R459,0)</f>
        <v>0</v>
      </c>
      <c r="BX459" s="14">
        <f t="shared" si="612"/>
        <v>0</v>
      </c>
      <c r="BY459" s="14">
        <f t="shared" si="613"/>
        <v>0</v>
      </c>
      <c r="BZ459" s="14">
        <f t="shared" si="614"/>
        <v>0</v>
      </c>
      <c r="CA459" s="14">
        <f t="shared" si="615"/>
        <v>0</v>
      </c>
      <c r="CB459" s="14">
        <f t="shared" si="616"/>
        <v>0</v>
      </c>
      <c r="CC459" s="14">
        <f t="shared" si="617"/>
        <v>0</v>
      </c>
      <c r="CE459" s="56">
        <f t="shared" si="618"/>
        <v>0</v>
      </c>
      <c r="CF459" s="14">
        <f>Szilv($BU$2,Eredmény!$H$3,BV459)</f>
        <v>0</v>
      </c>
      <c r="CG459" s="14">
        <f t="shared" si="619"/>
        <v>0</v>
      </c>
      <c r="CH459" s="14">
        <f t="shared" si="620"/>
        <v>0</v>
      </c>
      <c r="CK459" s="14">
        <f>IF($CJ$2=Alapadat!$P459,Alapadat!$Q459,0)</f>
        <v>0</v>
      </c>
      <c r="CL459" s="14">
        <f>IF($CJ$2=Alapadat!$P459,Alapadat!$R459,0)</f>
        <v>0</v>
      </c>
      <c r="CM459" s="14">
        <f t="shared" si="621"/>
        <v>0</v>
      </c>
      <c r="CN459" s="14">
        <f t="shared" si="622"/>
        <v>0</v>
      </c>
      <c r="CO459" s="14">
        <f t="shared" si="623"/>
        <v>0</v>
      </c>
      <c r="CP459" s="14">
        <f t="shared" si="624"/>
        <v>0</v>
      </c>
      <c r="CQ459" s="14">
        <f t="shared" si="625"/>
        <v>0</v>
      </c>
      <c r="CR459" s="14">
        <f t="shared" si="626"/>
        <v>0</v>
      </c>
      <c r="CT459" s="56">
        <f t="shared" si="627"/>
        <v>0</v>
      </c>
      <c r="CU459" s="14">
        <f>Szilv($CJ$2,Eredmény!$H$3,CK459)</f>
        <v>0</v>
      </c>
      <c r="CV459" s="14">
        <f t="shared" si="628"/>
        <v>0</v>
      </c>
      <c r="CW459" s="14">
        <f t="shared" si="629"/>
        <v>0</v>
      </c>
      <c r="CZ459" s="14">
        <f>IF($CY$2=Alapadat!$P459,Alapadat!$Q459,0)</f>
        <v>0</v>
      </c>
      <c r="DA459" s="14">
        <f>IF($CY$2=Alapadat!$P459,Alapadat!$R459,0)</f>
        <v>0</v>
      </c>
      <c r="DB459" s="14">
        <f t="shared" si="630"/>
        <v>0</v>
      </c>
      <c r="DC459" s="14">
        <f t="shared" si="631"/>
        <v>0</v>
      </c>
      <c r="DD459" s="14">
        <f t="shared" si="632"/>
        <v>0</v>
      </c>
      <c r="DE459" s="14">
        <f t="shared" si="633"/>
        <v>0</v>
      </c>
      <c r="DF459" s="14">
        <f t="shared" si="634"/>
        <v>0</v>
      </c>
      <c r="DG459" s="14">
        <f t="shared" si="635"/>
        <v>0</v>
      </c>
      <c r="DI459" s="56">
        <f t="shared" si="636"/>
        <v>0</v>
      </c>
      <c r="DJ459" s="14">
        <f>Szilv($CY$2,Eredmény!$H$3,CZ459)</f>
        <v>0</v>
      </c>
      <c r="DK459" s="14">
        <f t="shared" si="637"/>
        <v>0</v>
      </c>
      <c r="DL459" s="14">
        <f t="shared" si="638"/>
        <v>0</v>
      </c>
      <c r="DO459" s="14">
        <f>IF($DN$2=Alapadat!$P459,Alapadat!$Q459,0)</f>
        <v>0</v>
      </c>
      <c r="DP459" s="14">
        <f>IF($DN$2=Alapadat!$P459,Alapadat!$R459,0)</f>
        <v>0</v>
      </c>
      <c r="DQ459" s="14">
        <f t="shared" si="639"/>
        <v>0</v>
      </c>
      <c r="DR459" s="14">
        <f t="shared" si="640"/>
        <v>0</v>
      </c>
      <c r="DS459" s="14">
        <f t="shared" si="641"/>
        <v>0</v>
      </c>
      <c r="DT459" s="14">
        <f t="shared" si="642"/>
        <v>0</v>
      </c>
      <c r="DU459" s="14">
        <f t="shared" si="643"/>
        <v>0</v>
      </c>
      <c r="DV459" s="14">
        <f t="shared" si="644"/>
        <v>0</v>
      </c>
      <c r="DX459" s="56">
        <f t="shared" si="645"/>
        <v>0</v>
      </c>
      <c r="DY459" s="14">
        <f>Szilv($DN$2,Eredmény!$H$3,DO459)</f>
        <v>0</v>
      </c>
      <c r="DZ459" s="14">
        <f t="shared" si="646"/>
        <v>0</v>
      </c>
      <c r="EA459" s="14">
        <f t="shared" si="647"/>
        <v>0</v>
      </c>
    </row>
    <row r="460" spans="2:131">
      <c r="B460" s="14">
        <f>IF($A$2=Alapadat!$P460,Alapadat!$Q460,0)</f>
        <v>0</v>
      </c>
      <c r="C460" s="14">
        <f>IF($A$2=Alapadat!$P460,Alapadat!$R460,0)</f>
        <v>0</v>
      </c>
      <c r="D460" s="14">
        <f t="shared" si="568"/>
        <v>0</v>
      </c>
      <c r="E460" s="14">
        <f t="shared" si="569"/>
        <v>0</v>
      </c>
      <c r="F460" s="14">
        <f t="shared" si="570"/>
        <v>0</v>
      </c>
      <c r="G460" s="14">
        <f t="shared" si="571"/>
        <v>0</v>
      </c>
      <c r="H460" s="14">
        <f t="shared" si="572"/>
        <v>0</v>
      </c>
      <c r="I460" s="14">
        <f t="shared" si="573"/>
        <v>0</v>
      </c>
      <c r="L460" s="56">
        <f t="shared" si="574"/>
        <v>0</v>
      </c>
      <c r="M460" s="14">
        <f>Szilv($A$2,Eredmény!$H$3,B460)</f>
        <v>0</v>
      </c>
      <c r="N460" s="14">
        <f t="shared" si="575"/>
        <v>0</v>
      </c>
      <c r="O460" s="14">
        <f t="shared" si="576"/>
        <v>0</v>
      </c>
      <c r="Q460" s="14">
        <f>IF($P$2=Alapadat!$P460,Alapadat!$Q460,0)</f>
        <v>0</v>
      </c>
      <c r="R460" s="14">
        <f>IF($P$2=Alapadat!$P460,Alapadat!$R460,0)</f>
        <v>0</v>
      </c>
      <c r="S460" s="14">
        <f t="shared" si="577"/>
        <v>0</v>
      </c>
      <c r="T460" s="14">
        <f t="shared" si="578"/>
        <v>0</v>
      </c>
      <c r="U460" s="14">
        <f t="shared" si="579"/>
        <v>0</v>
      </c>
      <c r="V460" s="14">
        <f t="shared" si="580"/>
        <v>0</v>
      </c>
      <c r="W460" s="14">
        <f t="shared" si="581"/>
        <v>0</v>
      </c>
      <c r="X460" s="14">
        <f t="shared" si="582"/>
        <v>0</v>
      </c>
      <c r="Z460" s="56">
        <f t="shared" ref="Z460:Z523" si="648">(Q460/200)^2*PI()</f>
        <v>0</v>
      </c>
      <c r="AA460" s="14">
        <f>Szilv($P$2,Eredmény!$H$3,Q460)</f>
        <v>0</v>
      </c>
      <c r="AB460" s="14">
        <f t="shared" si="583"/>
        <v>0</v>
      </c>
      <c r="AC460" s="14">
        <f t="shared" si="584"/>
        <v>0</v>
      </c>
      <c r="AE460" s="14">
        <f>IF($AD$2=Alapadat!$P460,Alapadat!$Q460,0)</f>
        <v>0</v>
      </c>
      <c r="AF460" s="14">
        <f>IF($AD$2=Alapadat!$P460,Alapadat!$R460,0)</f>
        <v>0</v>
      </c>
      <c r="AG460" s="14">
        <f t="shared" si="585"/>
        <v>0</v>
      </c>
      <c r="AH460" s="14">
        <f t="shared" si="586"/>
        <v>0</v>
      </c>
      <c r="AI460" s="14">
        <f t="shared" si="587"/>
        <v>0</v>
      </c>
      <c r="AJ460" s="14">
        <f t="shared" si="588"/>
        <v>0</v>
      </c>
      <c r="AK460" s="14">
        <f t="shared" si="589"/>
        <v>0</v>
      </c>
      <c r="AL460" s="14">
        <f t="shared" si="590"/>
        <v>0</v>
      </c>
      <c r="AN460" s="56">
        <f t="shared" si="591"/>
        <v>0</v>
      </c>
      <c r="AO460" s="14">
        <f>Szilv($AD$2,Eredmény!$H$3,AE460)</f>
        <v>0</v>
      </c>
      <c r="AP460" s="14">
        <f t="shared" si="592"/>
        <v>0</v>
      </c>
      <c r="AQ460" s="14">
        <f t="shared" si="593"/>
        <v>0</v>
      </c>
      <c r="AS460" s="14">
        <f>IF($AR$2=Alapadat!$P460,Alapadat!$Q460,0)</f>
        <v>0</v>
      </c>
      <c r="AT460" s="14">
        <f>IF($AR$2=Alapadat!$P460,Alapadat!$R460,0)</f>
        <v>0</v>
      </c>
      <c r="AU460" s="14">
        <f t="shared" si="594"/>
        <v>0</v>
      </c>
      <c r="AV460" s="14">
        <f t="shared" si="595"/>
        <v>0</v>
      </c>
      <c r="AW460" s="14">
        <f t="shared" si="596"/>
        <v>0</v>
      </c>
      <c r="AX460" s="14">
        <f t="shared" si="597"/>
        <v>0</v>
      </c>
      <c r="AY460" s="14">
        <f t="shared" si="598"/>
        <v>0</v>
      </c>
      <c r="AZ460" s="14">
        <f t="shared" si="599"/>
        <v>0</v>
      </c>
      <c r="BB460" s="56">
        <f t="shared" si="600"/>
        <v>0</v>
      </c>
      <c r="BC460" s="14">
        <f>Szilv($AR$2,Eredmény!$H$3,AS460)</f>
        <v>0</v>
      </c>
      <c r="BD460" s="14">
        <f t="shared" si="601"/>
        <v>0</v>
      </c>
      <c r="BE460" s="14">
        <f t="shared" si="602"/>
        <v>0</v>
      </c>
      <c r="BG460" s="14">
        <f>IF($BF$2=Alapadat!$P460,Alapadat!$Q460,0)</f>
        <v>0</v>
      </c>
      <c r="BH460" s="14">
        <f>IF($BF$2=Alapadat!$P460,Alapadat!$R460,0)</f>
        <v>0</v>
      </c>
      <c r="BI460" s="14">
        <f t="shared" si="603"/>
        <v>0</v>
      </c>
      <c r="BJ460" s="14">
        <f t="shared" si="604"/>
        <v>0</v>
      </c>
      <c r="BK460" s="14">
        <f t="shared" si="605"/>
        <v>0</v>
      </c>
      <c r="BL460" s="14">
        <f t="shared" si="606"/>
        <v>0</v>
      </c>
      <c r="BM460" s="14">
        <f t="shared" si="607"/>
        <v>0</v>
      </c>
      <c r="BN460" s="14">
        <f t="shared" si="608"/>
        <v>0</v>
      </c>
      <c r="BP460" s="56">
        <f t="shared" si="609"/>
        <v>0</v>
      </c>
      <c r="BQ460" s="14">
        <f>Szilv($BF$2,Eredmény!$H$3,BG460)</f>
        <v>0</v>
      </c>
      <c r="BR460" s="14">
        <f t="shared" si="610"/>
        <v>0</v>
      </c>
      <c r="BS460" s="14">
        <f t="shared" si="611"/>
        <v>0</v>
      </c>
      <c r="BV460" s="14">
        <f>IF($BU$2=Alapadat!$P460,Alapadat!$Q460,0)</f>
        <v>0</v>
      </c>
      <c r="BW460" s="14">
        <f>IF($BU$2=Alapadat!$P460,Alapadat!$R460,0)</f>
        <v>0</v>
      </c>
      <c r="BX460" s="14">
        <f t="shared" si="612"/>
        <v>0</v>
      </c>
      <c r="BY460" s="14">
        <f t="shared" si="613"/>
        <v>0</v>
      </c>
      <c r="BZ460" s="14">
        <f t="shared" si="614"/>
        <v>0</v>
      </c>
      <c r="CA460" s="14">
        <f t="shared" si="615"/>
        <v>0</v>
      </c>
      <c r="CB460" s="14">
        <f t="shared" si="616"/>
        <v>0</v>
      </c>
      <c r="CC460" s="14">
        <f t="shared" si="617"/>
        <v>0</v>
      </c>
      <c r="CE460" s="56">
        <f t="shared" si="618"/>
        <v>0</v>
      </c>
      <c r="CF460" s="14">
        <f>Szilv($BU$2,Eredmény!$H$3,BV460)</f>
        <v>0</v>
      </c>
      <c r="CG460" s="14">
        <f t="shared" si="619"/>
        <v>0</v>
      </c>
      <c r="CH460" s="14">
        <f t="shared" si="620"/>
        <v>0</v>
      </c>
      <c r="CK460" s="14">
        <f>IF($CJ$2=Alapadat!$P460,Alapadat!$Q460,0)</f>
        <v>0</v>
      </c>
      <c r="CL460" s="14">
        <f>IF($CJ$2=Alapadat!$P460,Alapadat!$R460,0)</f>
        <v>0</v>
      </c>
      <c r="CM460" s="14">
        <f t="shared" si="621"/>
        <v>0</v>
      </c>
      <c r="CN460" s="14">
        <f t="shared" si="622"/>
        <v>0</v>
      </c>
      <c r="CO460" s="14">
        <f t="shared" si="623"/>
        <v>0</v>
      </c>
      <c r="CP460" s="14">
        <f t="shared" si="624"/>
        <v>0</v>
      </c>
      <c r="CQ460" s="14">
        <f t="shared" si="625"/>
        <v>0</v>
      </c>
      <c r="CR460" s="14">
        <f t="shared" si="626"/>
        <v>0</v>
      </c>
      <c r="CT460" s="56">
        <f t="shared" si="627"/>
        <v>0</v>
      </c>
      <c r="CU460" s="14">
        <f>Szilv($CJ$2,Eredmény!$H$3,CK460)</f>
        <v>0</v>
      </c>
      <c r="CV460" s="14">
        <f t="shared" si="628"/>
        <v>0</v>
      </c>
      <c r="CW460" s="14">
        <f t="shared" si="629"/>
        <v>0</v>
      </c>
      <c r="CZ460" s="14">
        <f>IF($CY$2=Alapadat!$P460,Alapadat!$Q460,0)</f>
        <v>0</v>
      </c>
      <c r="DA460" s="14">
        <f>IF($CY$2=Alapadat!$P460,Alapadat!$R460,0)</f>
        <v>0</v>
      </c>
      <c r="DB460" s="14">
        <f t="shared" si="630"/>
        <v>0</v>
      </c>
      <c r="DC460" s="14">
        <f t="shared" si="631"/>
        <v>0</v>
      </c>
      <c r="DD460" s="14">
        <f t="shared" si="632"/>
        <v>0</v>
      </c>
      <c r="DE460" s="14">
        <f t="shared" si="633"/>
        <v>0</v>
      </c>
      <c r="DF460" s="14">
        <f t="shared" si="634"/>
        <v>0</v>
      </c>
      <c r="DG460" s="14">
        <f t="shared" si="635"/>
        <v>0</v>
      </c>
      <c r="DI460" s="56">
        <f t="shared" si="636"/>
        <v>0</v>
      </c>
      <c r="DJ460" s="14">
        <f>Szilv($CY$2,Eredmény!$H$3,CZ460)</f>
        <v>0</v>
      </c>
      <c r="DK460" s="14">
        <f t="shared" si="637"/>
        <v>0</v>
      </c>
      <c r="DL460" s="14">
        <f t="shared" si="638"/>
        <v>0</v>
      </c>
      <c r="DO460" s="14">
        <f>IF($DN$2=Alapadat!$P460,Alapadat!$Q460,0)</f>
        <v>0</v>
      </c>
      <c r="DP460" s="14">
        <f>IF($DN$2=Alapadat!$P460,Alapadat!$R460,0)</f>
        <v>0</v>
      </c>
      <c r="DQ460" s="14">
        <f t="shared" si="639"/>
        <v>0</v>
      </c>
      <c r="DR460" s="14">
        <f t="shared" si="640"/>
        <v>0</v>
      </c>
      <c r="DS460" s="14">
        <f t="shared" si="641"/>
        <v>0</v>
      </c>
      <c r="DT460" s="14">
        <f t="shared" si="642"/>
        <v>0</v>
      </c>
      <c r="DU460" s="14">
        <f t="shared" si="643"/>
        <v>0</v>
      </c>
      <c r="DV460" s="14">
        <f t="shared" si="644"/>
        <v>0</v>
      </c>
      <c r="DX460" s="56">
        <f t="shared" si="645"/>
        <v>0</v>
      </c>
      <c r="DY460" s="14">
        <f>Szilv($DN$2,Eredmény!$H$3,DO460)</f>
        <v>0</v>
      </c>
      <c r="DZ460" s="14">
        <f t="shared" si="646"/>
        <v>0</v>
      </c>
      <c r="EA460" s="14">
        <f t="shared" si="647"/>
        <v>0</v>
      </c>
    </row>
    <row r="461" spans="2:131">
      <c r="B461" s="14">
        <f>IF($A$2=Alapadat!$P461,Alapadat!$Q461,0)</f>
        <v>0</v>
      </c>
      <c r="C461" s="14">
        <f>IF($A$2=Alapadat!$P461,Alapadat!$R461,0)</f>
        <v>0</v>
      </c>
      <c r="D461" s="14">
        <f t="shared" si="568"/>
        <v>0</v>
      </c>
      <c r="E461" s="14">
        <f t="shared" si="569"/>
        <v>0</v>
      </c>
      <c r="F461" s="14">
        <f t="shared" si="570"/>
        <v>0</v>
      </c>
      <c r="G461" s="14">
        <f t="shared" si="571"/>
        <v>0</v>
      </c>
      <c r="H461" s="14">
        <f t="shared" si="572"/>
        <v>0</v>
      </c>
      <c r="I461" s="14">
        <f t="shared" si="573"/>
        <v>0</v>
      </c>
      <c r="L461" s="56">
        <f t="shared" si="574"/>
        <v>0</v>
      </c>
      <c r="M461" s="14">
        <f>Szilv($A$2,Eredmény!$H$3,B461)</f>
        <v>0</v>
      </c>
      <c r="N461" s="14">
        <f t="shared" si="575"/>
        <v>0</v>
      </c>
      <c r="O461" s="14">
        <f t="shared" si="576"/>
        <v>0</v>
      </c>
      <c r="Q461" s="14">
        <f>IF($P$2=Alapadat!$P461,Alapadat!$Q461,0)</f>
        <v>0</v>
      </c>
      <c r="R461" s="14">
        <f>IF($P$2=Alapadat!$P461,Alapadat!$R461,0)</f>
        <v>0</v>
      </c>
      <c r="S461" s="14">
        <f t="shared" si="577"/>
        <v>0</v>
      </c>
      <c r="T461" s="14">
        <f t="shared" si="578"/>
        <v>0</v>
      </c>
      <c r="U461" s="14">
        <f t="shared" si="579"/>
        <v>0</v>
      </c>
      <c r="V461" s="14">
        <f t="shared" si="580"/>
        <v>0</v>
      </c>
      <c r="W461" s="14">
        <f t="shared" si="581"/>
        <v>0</v>
      </c>
      <c r="X461" s="14">
        <f t="shared" si="582"/>
        <v>0</v>
      </c>
      <c r="Z461" s="56">
        <f t="shared" si="648"/>
        <v>0</v>
      </c>
      <c r="AA461" s="14">
        <f>Szilv($P$2,Eredmény!$H$3,Q461)</f>
        <v>0</v>
      </c>
      <c r="AB461" s="14">
        <f t="shared" si="583"/>
        <v>0</v>
      </c>
      <c r="AC461" s="14">
        <f t="shared" si="584"/>
        <v>0</v>
      </c>
      <c r="AE461" s="14">
        <f>IF($AD$2=Alapadat!$P461,Alapadat!$Q461,0)</f>
        <v>0</v>
      </c>
      <c r="AF461" s="14">
        <f>IF($AD$2=Alapadat!$P461,Alapadat!$R461,0)</f>
        <v>0</v>
      </c>
      <c r="AG461" s="14">
        <f t="shared" si="585"/>
        <v>0</v>
      </c>
      <c r="AH461" s="14">
        <f t="shared" si="586"/>
        <v>0</v>
      </c>
      <c r="AI461" s="14">
        <f t="shared" si="587"/>
        <v>0</v>
      </c>
      <c r="AJ461" s="14">
        <f t="shared" si="588"/>
        <v>0</v>
      </c>
      <c r="AK461" s="14">
        <f t="shared" si="589"/>
        <v>0</v>
      </c>
      <c r="AL461" s="14">
        <f t="shared" si="590"/>
        <v>0</v>
      </c>
      <c r="AN461" s="56">
        <f t="shared" si="591"/>
        <v>0</v>
      </c>
      <c r="AO461" s="14">
        <f>Szilv($AD$2,Eredmény!$H$3,AE461)</f>
        <v>0</v>
      </c>
      <c r="AP461" s="14">
        <f t="shared" si="592"/>
        <v>0</v>
      </c>
      <c r="AQ461" s="14">
        <f t="shared" si="593"/>
        <v>0</v>
      </c>
      <c r="AS461" s="14">
        <f>IF($AR$2=Alapadat!$P461,Alapadat!$Q461,0)</f>
        <v>0</v>
      </c>
      <c r="AT461" s="14">
        <f>IF($AR$2=Alapadat!$P461,Alapadat!$R461,0)</f>
        <v>0</v>
      </c>
      <c r="AU461" s="14">
        <f t="shared" si="594"/>
        <v>0</v>
      </c>
      <c r="AV461" s="14">
        <f t="shared" si="595"/>
        <v>0</v>
      </c>
      <c r="AW461" s="14">
        <f t="shared" si="596"/>
        <v>0</v>
      </c>
      <c r="AX461" s="14">
        <f t="shared" si="597"/>
        <v>0</v>
      </c>
      <c r="AY461" s="14">
        <f t="shared" si="598"/>
        <v>0</v>
      </c>
      <c r="AZ461" s="14">
        <f t="shared" si="599"/>
        <v>0</v>
      </c>
      <c r="BB461" s="56">
        <f t="shared" si="600"/>
        <v>0</v>
      </c>
      <c r="BC461" s="14">
        <f>Szilv($AR$2,Eredmény!$H$3,AS461)</f>
        <v>0</v>
      </c>
      <c r="BD461" s="14">
        <f t="shared" si="601"/>
        <v>0</v>
      </c>
      <c r="BE461" s="14">
        <f t="shared" si="602"/>
        <v>0</v>
      </c>
      <c r="BG461" s="14">
        <f>IF($BF$2=Alapadat!$P461,Alapadat!$Q461,0)</f>
        <v>0</v>
      </c>
      <c r="BH461" s="14">
        <f>IF($BF$2=Alapadat!$P461,Alapadat!$R461,0)</f>
        <v>0</v>
      </c>
      <c r="BI461" s="14">
        <f t="shared" si="603"/>
        <v>0</v>
      </c>
      <c r="BJ461" s="14">
        <f t="shared" si="604"/>
        <v>0</v>
      </c>
      <c r="BK461" s="14">
        <f t="shared" si="605"/>
        <v>0</v>
      </c>
      <c r="BL461" s="14">
        <f t="shared" si="606"/>
        <v>0</v>
      </c>
      <c r="BM461" s="14">
        <f t="shared" si="607"/>
        <v>0</v>
      </c>
      <c r="BN461" s="14">
        <f t="shared" si="608"/>
        <v>0</v>
      </c>
      <c r="BP461" s="56">
        <f t="shared" si="609"/>
        <v>0</v>
      </c>
      <c r="BQ461" s="14">
        <f>Szilv($BF$2,Eredmény!$H$3,BG461)</f>
        <v>0</v>
      </c>
      <c r="BR461" s="14">
        <f t="shared" si="610"/>
        <v>0</v>
      </c>
      <c r="BS461" s="14">
        <f t="shared" si="611"/>
        <v>0</v>
      </c>
      <c r="BV461" s="14">
        <f>IF($BU$2=Alapadat!$P461,Alapadat!$Q461,0)</f>
        <v>0</v>
      </c>
      <c r="BW461" s="14">
        <f>IF($BU$2=Alapadat!$P461,Alapadat!$R461,0)</f>
        <v>0</v>
      </c>
      <c r="BX461" s="14">
        <f t="shared" si="612"/>
        <v>0</v>
      </c>
      <c r="BY461" s="14">
        <f t="shared" si="613"/>
        <v>0</v>
      </c>
      <c r="BZ461" s="14">
        <f t="shared" si="614"/>
        <v>0</v>
      </c>
      <c r="CA461" s="14">
        <f t="shared" si="615"/>
        <v>0</v>
      </c>
      <c r="CB461" s="14">
        <f t="shared" si="616"/>
        <v>0</v>
      </c>
      <c r="CC461" s="14">
        <f t="shared" si="617"/>
        <v>0</v>
      </c>
      <c r="CE461" s="56">
        <f t="shared" si="618"/>
        <v>0</v>
      </c>
      <c r="CF461" s="14">
        <f>Szilv($BU$2,Eredmény!$H$3,BV461)</f>
        <v>0</v>
      </c>
      <c r="CG461" s="14">
        <f t="shared" si="619"/>
        <v>0</v>
      </c>
      <c r="CH461" s="14">
        <f t="shared" si="620"/>
        <v>0</v>
      </c>
      <c r="CK461" s="14">
        <f>IF($CJ$2=Alapadat!$P461,Alapadat!$Q461,0)</f>
        <v>0</v>
      </c>
      <c r="CL461" s="14">
        <f>IF($CJ$2=Alapadat!$P461,Alapadat!$R461,0)</f>
        <v>0</v>
      </c>
      <c r="CM461" s="14">
        <f t="shared" si="621"/>
        <v>0</v>
      </c>
      <c r="CN461" s="14">
        <f t="shared" si="622"/>
        <v>0</v>
      </c>
      <c r="CO461" s="14">
        <f t="shared" si="623"/>
        <v>0</v>
      </c>
      <c r="CP461" s="14">
        <f t="shared" si="624"/>
        <v>0</v>
      </c>
      <c r="CQ461" s="14">
        <f t="shared" si="625"/>
        <v>0</v>
      </c>
      <c r="CR461" s="14">
        <f t="shared" si="626"/>
        <v>0</v>
      </c>
      <c r="CT461" s="56">
        <f t="shared" si="627"/>
        <v>0</v>
      </c>
      <c r="CU461" s="14">
        <f>Szilv($CJ$2,Eredmény!$H$3,CK461)</f>
        <v>0</v>
      </c>
      <c r="CV461" s="14">
        <f t="shared" si="628"/>
        <v>0</v>
      </c>
      <c r="CW461" s="14">
        <f t="shared" si="629"/>
        <v>0</v>
      </c>
      <c r="CZ461" s="14">
        <f>IF($CY$2=Alapadat!$P461,Alapadat!$Q461,0)</f>
        <v>0</v>
      </c>
      <c r="DA461" s="14">
        <f>IF($CY$2=Alapadat!$P461,Alapadat!$R461,0)</f>
        <v>0</v>
      </c>
      <c r="DB461" s="14">
        <f t="shared" si="630"/>
        <v>0</v>
      </c>
      <c r="DC461" s="14">
        <f t="shared" si="631"/>
        <v>0</v>
      </c>
      <c r="DD461" s="14">
        <f t="shared" si="632"/>
        <v>0</v>
      </c>
      <c r="DE461" s="14">
        <f t="shared" si="633"/>
        <v>0</v>
      </c>
      <c r="DF461" s="14">
        <f t="shared" si="634"/>
        <v>0</v>
      </c>
      <c r="DG461" s="14">
        <f t="shared" si="635"/>
        <v>0</v>
      </c>
      <c r="DI461" s="56">
        <f t="shared" si="636"/>
        <v>0</v>
      </c>
      <c r="DJ461" s="14">
        <f>Szilv($CY$2,Eredmény!$H$3,CZ461)</f>
        <v>0</v>
      </c>
      <c r="DK461" s="14">
        <f t="shared" si="637"/>
        <v>0</v>
      </c>
      <c r="DL461" s="14">
        <f t="shared" si="638"/>
        <v>0</v>
      </c>
      <c r="DO461" s="14">
        <f>IF($DN$2=Alapadat!$P461,Alapadat!$Q461,0)</f>
        <v>0</v>
      </c>
      <c r="DP461" s="14">
        <f>IF($DN$2=Alapadat!$P461,Alapadat!$R461,0)</f>
        <v>0</v>
      </c>
      <c r="DQ461" s="14">
        <f t="shared" si="639"/>
        <v>0</v>
      </c>
      <c r="DR461" s="14">
        <f t="shared" si="640"/>
        <v>0</v>
      </c>
      <c r="DS461" s="14">
        <f t="shared" si="641"/>
        <v>0</v>
      </c>
      <c r="DT461" s="14">
        <f t="shared" si="642"/>
        <v>0</v>
      </c>
      <c r="DU461" s="14">
        <f t="shared" si="643"/>
        <v>0</v>
      </c>
      <c r="DV461" s="14">
        <f t="shared" si="644"/>
        <v>0</v>
      </c>
      <c r="DX461" s="56">
        <f t="shared" si="645"/>
        <v>0</v>
      </c>
      <c r="DY461" s="14">
        <f>Szilv($DN$2,Eredmény!$H$3,DO461)</f>
        <v>0</v>
      </c>
      <c r="DZ461" s="14">
        <f t="shared" si="646"/>
        <v>0</v>
      </c>
      <c r="EA461" s="14">
        <f t="shared" si="647"/>
        <v>0</v>
      </c>
    </row>
    <row r="462" spans="2:131">
      <c r="B462" s="14">
        <f>IF($A$2=Alapadat!$P462,Alapadat!$Q462,0)</f>
        <v>0</v>
      </c>
      <c r="C462" s="14">
        <f>IF($A$2=Alapadat!$P462,Alapadat!$R462,0)</f>
        <v>0</v>
      </c>
      <c r="D462" s="14">
        <f t="shared" si="568"/>
        <v>0</v>
      </c>
      <c r="E462" s="14">
        <f t="shared" si="569"/>
        <v>0</v>
      </c>
      <c r="F462" s="14">
        <f t="shared" si="570"/>
        <v>0</v>
      </c>
      <c r="G462" s="14">
        <f t="shared" si="571"/>
        <v>0</v>
      </c>
      <c r="H462" s="14">
        <f t="shared" si="572"/>
        <v>0</v>
      </c>
      <c r="I462" s="14">
        <f t="shared" si="573"/>
        <v>0</v>
      </c>
      <c r="L462" s="56">
        <f t="shared" si="574"/>
        <v>0</v>
      </c>
      <c r="M462" s="14">
        <f>Szilv($A$2,Eredmény!$H$3,B462)</f>
        <v>0</v>
      </c>
      <c r="N462" s="14">
        <f t="shared" si="575"/>
        <v>0</v>
      </c>
      <c r="O462" s="14">
        <f t="shared" si="576"/>
        <v>0</v>
      </c>
      <c r="Q462" s="14">
        <f>IF($P$2=Alapadat!$P462,Alapadat!$Q462,0)</f>
        <v>0</v>
      </c>
      <c r="R462" s="14">
        <f>IF($P$2=Alapadat!$P462,Alapadat!$R462,0)</f>
        <v>0</v>
      </c>
      <c r="S462" s="14">
        <f t="shared" si="577"/>
        <v>0</v>
      </c>
      <c r="T462" s="14">
        <f t="shared" si="578"/>
        <v>0</v>
      </c>
      <c r="U462" s="14">
        <f t="shared" si="579"/>
        <v>0</v>
      </c>
      <c r="V462" s="14">
        <f t="shared" si="580"/>
        <v>0</v>
      </c>
      <c r="W462" s="14">
        <f t="shared" si="581"/>
        <v>0</v>
      </c>
      <c r="X462" s="14">
        <f t="shared" si="582"/>
        <v>0</v>
      </c>
      <c r="Z462" s="56">
        <f t="shared" si="648"/>
        <v>0</v>
      </c>
      <c r="AA462" s="14">
        <f>Szilv($P$2,Eredmény!$H$3,Q462)</f>
        <v>0</v>
      </c>
      <c r="AB462" s="14">
        <f t="shared" si="583"/>
        <v>0</v>
      </c>
      <c r="AC462" s="14">
        <f t="shared" si="584"/>
        <v>0</v>
      </c>
      <c r="AE462" s="14">
        <f>IF($AD$2=Alapadat!$P462,Alapadat!$Q462,0)</f>
        <v>0</v>
      </c>
      <c r="AF462" s="14">
        <f>IF($AD$2=Alapadat!$P462,Alapadat!$R462,0)</f>
        <v>0</v>
      </c>
      <c r="AG462" s="14">
        <f t="shared" si="585"/>
        <v>0</v>
      </c>
      <c r="AH462" s="14">
        <f t="shared" si="586"/>
        <v>0</v>
      </c>
      <c r="AI462" s="14">
        <f t="shared" si="587"/>
        <v>0</v>
      </c>
      <c r="AJ462" s="14">
        <f t="shared" si="588"/>
        <v>0</v>
      </c>
      <c r="AK462" s="14">
        <f t="shared" si="589"/>
        <v>0</v>
      </c>
      <c r="AL462" s="14">
        <f t="shared" si="590"/>
        <v>0</v>
      </c>
      <c r="AN462" s="56">
        <f t="shared" si="591"/>
        <v>0</v>
      </c>
      <c r="AO462" s="14">
        <f>Szilv($AD$2,Eredmény!$H$3,AE462)</f>
        <v>0</v>
      </c>
      <c r="AP462" s="14">
        <f t="shared" si="592"/>
        <v>0</v>
      </c>
      <c r="AQ462" s="14">
        <f t="shared" si="593"/>
        <v>0</v>
      </c>
      <c r="AS462" s="14">
        <f>IF($AR$2=Alapadat!$P462,Alapadat!$Q462,0)</f>
        <v>0</v>
      </c>
      <c r="AT462" s="14">
        <f>IF($AR$2=Alapadat!$P462,Alapadat!$R462,0)</f>
        <v>0</v>
      </c>
      <c r="AU462" s="14">
        <f t="shared" si="594"/>
        <v>0</v>
      </c>
      <c r="AV462" s="14">
        <f t="shared" si="595"/>
        <v>0</v>
      </c>
      <c r="AW462" s="14">
        <f t="shared" si="596"/>
        <v>0</v>
      </c>
      <c r="AX462" s="14">
        <f t="shared" si="597"/>
        <v>0</v>
      </c>
      <c r="AY462" s="14">
        <f t="shared" si="598"/>
        <v>0</v>
      </c>
      <c r="AZ462" s="14">
        <f t="shared" si="599"/>
        <v>0</v>
      </c>
      <c r="BB462" s="56">
        <f t="shared" si="600"/>
        <v>0</v>
      </c>
      <c r="BC462" s="14">
        <f>Szilv($AR$2,Eredmény!$H$3,AS462)</f>
        <v>0</v>
      </c>
      <c r="BD462" s="14">
        <f t="shared" si="601"/>
        <v>0</v>
      </c>
      <c r="BE462" s="14">
        <f t="shared" si="602"/>
        <v>0</v>
      </c>
      <c r="BG462" s="14">
        <f>IF($BF$2=Alapadat!$P462,Alapadat!$Q462,0)</f>
        <v>0</v>
      </c>
      <c r="BH462" s="14">
        <f>IF($BF$2=Alapadat!$P462,Alapadat!$R462,0)</f>
        <v>0</v>
      </c>
      <c r="BI462" s="14">
        <f t="shared" si="603"/>
        <v>0</v>
      </c>
      <c r="BJ462" s="14">
        <f t="shared" si="604"/>
        <v>0</v>
      </c>
      <c r="BK462" s="14">
        <f t="shared" si="605"/>
        <v>0</v>
      </c>
      <c r="BL462" s="14">
        <f t="shared" si="606"/>
        <v>0</v>
      </c>
      <c r="BM462" s="14">
        <f t="shared" si="607"/>
        <v>0</v>
      </c>
      <c r="BN462" s="14">
        <f t="shared" si="608"/>
        <v>0</v>
      </c>
      <c r="BP462" s="56">
        <f t="shared" si="609"/>
        <v>0</v>
      </c>
      <c r="BQ462" s="14">
        <f>Szilv($BF$2,Eredmény!$H$3,BG462)</f>
        <v>0</v>
      </c>
      <c r="BR462" s="14">
        <f t="shared" si="610"/>
        <v>0</v>
      </c>
      <c r="BS462" s="14">
        <f t="shared" si="611"/>
        <v>0</v>
      </c>
      <c r="BV462" s="14">
        <f>IF($BU$2=Alapadat!$P462,Alapadat!$Q462,0)</f>
        <v>0</v>
      </c>
      <c r="BW462" s="14">
        <f>IF($BU$2=Alapadat!$P462,Alapadat!$R462,0)</f>
        <v>0</v>
      </c>
      <c r="BX462" s="14">
        <f t="shared" si="612"/>
        <v>0</v>
      </c>
      <c r="BY462" s="14">
        <f t="shared" si="613"/>
        <v>0</v>
      </c>
      <c r="BZ462" s="14">
        <f t="shared" si="614"/>
        <v>0</v>
      </c>
      <c r="CA462" s="14">
        <f t="shared" si="615"/>
        <v>0</v>
      </c>
      <c r="CB462" s="14">
        <f t="shared" si="616"/>
        <v>0</v>
      </c>
      <c r="CC462" s="14">
        <f t="shared" si="617"/>
        <v>0</v>
      </c>
      <c r="CE462" s="56">
        <f t="shared" si="618"/>
        <v>0</v>
      </c>
      <c r="CF462" s="14">
        <f>Szilv($BU$2,Eredmény!$H$3,BV462)</f>
        <v>0</v>
      </c>
      <c r="CG462" s="14">
        <f t="shared" si="619"/>
        <v>0</v>
      </c>
      <c r="CH462" s="14">
        <f t="shared" si="620"/>
        <v>0</v>
      </c>
      <c r="CK462" s="14">
        <f>IF($CJ$2=Alapadat!$P462,Alapadat!$Q462,0)</f>
        <v>0</v>
      </c>
      <c r="CL462" s="14">
        <f>IF($CJ$2=Alapadat!$P462,Alapadat!$R462,0)</f>
        <v>0</v>
      </c>
      <c r="CM462" s="14">
        <f t="shared" si="621"/>
        <v>0</v>
      </c>
      <c r="CN462" s="14">
        <f t="shared" si="622"/>
        <v>0</v>
      </c>
      <c r="CO462" s="14">
        <f t="shared" si="623"/>
        <v>0</v>
      </c>
      <c r="CP462" s="14">
        <f t="shared" si="624"/>
        <v>0</v>
      </c>
      <c r="CQ462" s="14">
        <f t="shared" si="625"/>
        <v>0</v>
      </c>
      <c r="CR462" s="14">
        <f t="shared" si="626"/>
        <v>0</v>
      </c>
      <c r="CT462" s="56">
        <f t="shared" si="627"/>
        <v>0</v>
      </c>
      <c r="CU462" s="14">
        <f>Szilv($CJ$2,Eredmény!$H$3,CK462)</f>
        <v>0</v>
      </c>
      <c r="CV462" s="14">
        <f t="shared" si="628"/>
        <v>0</v>
      </c>
      <c r="CW462" s="14">
        <f t="shared" si="629"/>
        <v>0</v>
      </c>
      <c r="CZ462" s="14">
        <f>IF($CY$2=Alapadat!$P462,Alapadat!$Q462,0)</f>
        <v>0</v>
      </c>
      <c r="DA462" s="14">
        <f>IF($CY$2=Alapadat!$P462,Alapadat!$R462,0)</f>
        <v>0</v>
      </c>
      <c r="DB462" s="14">
        <f t="shared" si="630"/>
        <v>0</v>
      </c>
      <c r="DC462" s="14">
        <f t="shared" si="631"/>
        <v>0</v>
      </c>
      <c r="DD462" s="14">
        <f t="shared" si="632"/>
        <v>0</v>
      </c>
      <c r="DE462" s="14">
        <f t="shared" si="633"/>
        <v>0</v>
      </c>
      <c r="DF462" s="14">
        <f t="shared" si="634"/>
        <v>0</v>
      </c>
      <c r="DG462" s="14">
        <f t="shared" si="635"/>
        <v>0</v>
      </c>
      <c r="DI462" s="56">
        <f t="shared" si="636"/>
        <v>0</v>
      </c>
      <c r="DJ462" s="14">
        <f>Szilv($CY$2,Eredmény!$H$3,CZ462)</f>
        <v>0</v>
      </c>
      <c r="DK462" s="14">
        <f t="shared" si="637"/>
        <v>0</v>
      </c>
      <c r="DL462" s="14">
        <f t="shared" si="638"/>
        <v>0</v>
      </c>
      <c r="DO462" s="14">
        <f>IF($DN$2=Alapadat!$P462,Alapadat!$Q462,0)</f>
        <v>0</v>
      </c>
      <c r="DP462" s="14">
        <f>IF($DN$2=Alapadat!$P462,Alapadat!$R462,0)</f>
        <v>0</v>
      </c>
      <c r="DQ462" s="14">
        <f t="shared" si="639"/>
        <v>0</v>
      </c>
      <c r="DR462" s="14">
        <f t="shared" si="640"/>
        <v>0</v>
      </c>
      <c r="DS462" s="14">
        <f t="shared" si="641"/>
        <v>0</v>
      </c>
      <c r="DT462" s="14">
        <f t="shared" si="642"/>
        <v>0</v>
      </c>
      <c r="DU462" s="14">
        <f t="shared" si="643"/>
        <v>0</v>
      </c>
      <c r="DV462" s="14">
        <f t="shared" si="644"/>
        <v>0</v>
      </c>
      <c r="DX462" s="56">
        <f t="shared" si="645"/>
        <v>0</v>
      </c>
      <c r="DY462" s="14">
        <f>Szilv($DN$2,Eredmény!$H$3,DO462)</f>
        <v>0</v>
      </c>
      <c r="DZ462" s="14">
        <f t="shared" si="646"/>
        <v>0</v>
      </c>
      <c r="EA462" s="14">
        <f t="shared" si="647"/>
        <v>0</v>
      </c>
    </row>
    <row r="463" spans="2:131">
      <c r="B463" s="14">
        <f>IF($A$2=Alapadat!$P463,Alapadat!$Q463,0)</f>
        <v>0</v>
      </c>
      <c r="C463" s="14">
        <f>IF($A$2=Alapadat!$P463,Alapadat!$R463,0)</f>
        <v>0</v>
      </c>
      <c r="D463" s="14">
        <f t="shared" si="568"/>
        <v>0</v>
      </c>
      <c r="E463" s="14">
        <f t="shared" si="569"/>
        <v>0</v>
      </c>
      <c r="F463" s="14">
        <f t="shared" si="570"/>
        <v>0</v>
      </c>
      <c r="G463" s="14">
        <f t="shared" si="571"/>
        <v>0</v>
      </c>
      <c r="H463" s="14">
        <f t="shared" si="572"/>
        <v>0</v>
      </c>
      <c r="I463" s="14">
        <f t="shared" si="573"/>
        <v>0</v>
      </c>
      <c r="L463" s="56">
        <f t="shared" si="574"/>
        <v>0</v>
      </c>
      <c r="M463" s="14">
        <f>Szilv($A$2,Eredmény!$H$3,B463)</f>
        <v>0</v>
      </c>
      <c r="N463" s="14">
        <f t="shared" si="575"/>
        <v>0</v>
      </c>
      <c r="O463" s="14">
        <f t="shared" si="576"/>
        <v>0</v>
      </c>
      <c r="Q463" s="14">
        <f>IF($P$2=Alapadat!$P463,Alapadat!$Q463,0)</f>
        <v>0</v>
      </c>
      <c r="R463" s="14">
        <f>IF($P$2=Alapadat!$P463,Alapadat!$R463,0)</f>
        <v>0</v>
      </c>
      <c r="S463" s="14">
        <f t="shared" si="577"/>
        <v>0</v>
      </c>
      <c r="T463" s="14">
        <f t="shared" si="578"/>
        <v>0</v>
      </c>
      <c r="U463" s="14">
        <f t="shared" si="579"/>
        <v>0</v>
      </c>
      <c r="V463" s="14">
        <f t="shared" si="580"/>
        <v>0</v>
      </c>
      <c r="W463" s="14">
        <f t="shared" si="581"/>
        <v>0</v>
      </c>
      <c r="X463" s="14">
        <f t="shared" si="582"/>
        <v>0</v>
      </c>
      <c r="Z463" s="56">
        <f t="shared" si="648"/>
        <v>0</v>
      </c>
      <c r="AA463" s="14">
        <f>Szilv($P$2,Eredmény!$H$3,Q463)</f>
        <v>0</v>
      </c>
      <c r="AB463" s="14">
        <f t="shared" si="583"/>
        <v>0</v>
      </c>
      <c r="AC463" s="14">
        <f t="shared" si="584"/>
        <v>0</v>
      </c>
      <c r="AE463" s="14">
        <f>IF($AD$2=Alapadat!$P463,Alapadat!$Q463,0)</f>
        <v>0</v>
      </c>
      <c r="AF463" s="14">
        <f>IF($AD$2=Alapadat!$P463,Alapadat!$R463,0)</f>
        <v>0</v>
      </c>
      <c r="AG463" s="14">
        <f t="shared" si="585"/>
        <v>0</v>
      </c>
      <c r="AH463" s="14">
        <f t="shared" si="586"/>
        <v>0</v>
      </c>
      <c r="AI463" s="14">
        <f t="shared" si="587"/>
        <v>0</v>
      </c>
      <c r="AJ463" s="14">
        <f t="shared" si="588"/>
        <v>0</v>
      </c>
      <c r="AK463" s="14">
        <f t="shared" si="589"/>
        <v>0</v>
      </c>
      <c r="AL463" s="14">
        <f t="shared" si="590"/>
        <v>0</v>
      </c>
      <c r="AN463" s="56">
        <f t="shared" si="591"/>
        <v>0</v>
      </c>
      <c r="AO463" s="14">
        <f>Szilv($AD$2,Eredmény!$H$3,AE463)</f>
        <v>0</v>
      </c>
      <c r="AP463" s="14">
        <f t="shared" si="592"/>
        <v>0</v>
      </c>
      <c r="AQ463" s="14">
        <f t="shared" si="593"/>
        <v>0</v>
      </c>
      <c r="AS463" s="14">
        <f>IF($AR$2=Alapadat!$P463,Alapadat!$Q463,0)</f>
        <v>0</v>
      </c>
      <c r="AT463" s="14">
        <f>IF($AR$2=Alapadat!$P463,Alapadat!$R463,0)</f>
        <v>0</v>
      </c>
      <c r="AU463" s="14">
        <f t="shared" si="594"/>
        <v>0</v>
      </c>
      <c r="AV463" s="14">
        <f t="shared" si="595"/>
        <v>0</v>
      </c>
      <c r="AW463" s="14">
        <f t="shared" si="596"/>
        <v>0</v>
      </c>
      <c r="AX463" s="14">
        <f t="shared" si="597"/>
        <v>0</v>
      </c>
      <c r="AY463" s="14">
        <f t="shared" si="598"/>
        <v>0</v>
      </c>
      <c r="AZ463" s="14">
        <f t="shared" si="599"/>
        <v>0</v>
      </c>
      <c r="BB463" s="56">
        <f t="shared" si="600"/>
        <v>0</v>
      </c>
      <c r="BC463" s="14">
        <f>Szilv($AR$2,Eredmény!$H$3,AS463)</f>
        <v>0</v>
      </c>
      <c r="BD463" s="14">
        <f t="shared" si="601"/>
        <v>0</v>
      </c>
      <c r="BE463" s="14">
        <f t="shared" si="602"/>
        <v>0</v>
      </c>
      <c r="BG463" s="14">
        <f>IF($BF$2=Alapadat!$P463,Alapadat!$Q463,0)</f>
        <v>0</v>
      </c>
      <c r="BH463" s="14">
        <f>IF($BF$2=Alapadat!$P463,Alapadat!$R463,0)</f>
        <v>0</v>
      </c>
      <c r="BI463" s="14">
        <f t="shared" si="603"/>
        <v>0</v>
      </c>
      <c r="BJ463" s="14">
        <f t="shared" si="604"/>
        <v>0</v>
      </c>
      <c r="BK463" s="14">
        <f t="shared" si="605"/>
        <v>0</v>
      </c>
      <c r="BL463" s="14">
        <f t="shared" si="606"/>
        <v>0</v>
      </c>
      <c r="BM463" s="14">
        <f t="shared" si="607"/>
        <v>0</v>
      </c>
      <c r="BN463" s="14">
        <f t="shared" si="608"/>
        <v>0</v>
      </c>
      <c r="BP463" s="56">
        <f t="shared" si="609"/>
        <v>0</v>
      </c>
      <c r="BQ463" s="14">
        <f>Szilv($BF$2,Eredmény!$H$3,BG463)</f>
        <v>0</v>
      </c>
      <c r="BR463" s="14">
        <f t="shared" si="610"/>
        <v>0</v>
      </c>
      <c r="BS463" s="14">
        <f t="shared" si="611"/>
        <v>0</v>
      </c>
      <c r="BV463" s="14">
        <f>IF($BU$2=Alapadat!$P463,Alapadat!$Q463,0)</f>
        <v>0</v>
      </c>
      <c r="BW463" s="14">
        <f>IF($BU$2=Alapadat!$P463,Alapadat!$R463,0)</f>
        <v>0</v>
      </c>
      <c r="BX463" s="14">
        <f t="shared" si="612"/>
        <v>0</v>
      </c>
      <c r="BY463" s="14">
        <f t="shared" si="613"/>
        <v>0</v>
      </c>
      <c r="BZ463" s="14">
        <f t="shared" si="614"/>
        <v>0</v>
      </c>
      <c r="CA463" s="14">
        <f t="shared" si="615"/>
        <v>0</v>
      </c>
      <c r="CB463" s="14">
        <f t="shared" si="616"/>
        <v>0</v>
      </c>
      <c r="CC463" s="14">
        <f t="shared" si="617"/>
        <v>0</v>
      </c>
      <c r="CE463" s="56">
        <f t="shared" si="618"/>
        <v>0</v>
      </c>
      <c r="CF463" s="14">
        <f>Szilv($BU$2,Eredmény!$H$3,BV463)</f>
        <v>0</v>
      </c>
      <c r="CG463" s="14">
        <f t="shared" si="619"/>
        <v>0</v>
      </c>
      <c r="CH463" s="14">
        <f t="shared" si="620"/>
        <v>0</v>
      </c>
      <c r="CK463" s="14">
        <f>IF($CJ$2=Alapadat!$P463,Alapadat!$Q463,0)</f>
        <v>0</v>
      </c>
      <c r="CL463" s="14">
        <f>IF($CJ$2=Alapadat!$P463,Alapadat!$R463,0)</f>
        <v>0</v>
      </c>
      <c r="CM463" s="14">
        <f t="shared" si="621"/>
        <v>0</v>
      </c>
      <c r="CN463" s="14">
        <f t="shared" si="622"/>
        <v>0</v>
      </c>
      <c r="CO463" s="14">
        <f t="shared" si="623"/>
        <v>0</v>
      </c>
      <c r="CP463" s="14">
        <f t="shared" si="624"/>
        <v>0</v>
      </c>
      <c r="CQ463" s="14">
        <f t="shared" si="625"/>
        <v>0</v>
      </c>
      <c r="CR463" s="14">
        <f t="shared" si="626"/>
        <v>0</v>
      </c>
      <c r="CT463" s="56">
        <f t="shared" si="627"/>
        <v>0</v>
      </c>
      <c r="CU463" s="14">
        <f>Szilv($CJ$2,Eredmény!$H$3,CK463)</f>
        <v>0</v>
      </c>
      <c r="CV463" s="14">
        <f t="shared" si="628"/>
        <v>0</v>
      </c>
      <c r="CW463" s="14">
        <f t="shared" si="629"/>
        <v>0</v>
      </c>
      <c r="CZ463" s="14">
        <f>IF($CY$2=Alapadat!$P463,Alapadat!$Q463,0)</f>
        <v>0</v>
      </c>
      <c r="DA463" s="14">
        <f>IF($CY$2=Alapadat!$P463,Alapadat!$R463,0)</f>
        <v>0</v>
      </c>
      <c r="DB463" s="14">
        <f t="shared" si="630"/>
        <v>0</v>
      </c>
      <c r="DC463" s="14">
        <f t="shared" si="631"/>
        <v>0</v>
      </c>
      <c r="DD463" s="14">
        <f t="shared" si="632"/>
        <v>0</v>
      </c>
      <c r="DE463" s="14">
        <f t="shared" si="633"/>
        <v>0</v>
      </c>
      <c r="DF463" s="14">
        <f t="shared" si="634"/>
        <v>0</v>
      </c>
      <c r="DG463" s="14">
        <f t="shared" si="635"/>
        <v>0</v>
      </c>
      <c r="DI463" s="56">
        <f t="shared" si="636"/>
        <v>0</v>
      </c>
      <c r="DJ463" s="14">
        <f>Szilv($CY$2,Eredmény!$H$3,CZ463)</f>
        <v>0</v>
      </c>
      <c r="DK463" s="14">
        <f t="shared" si="637"/>
        <v>0</v>
      </c>
      <c r="DL463" s="14">
        <f t="shared" si="638"/>
        <v>0</v>
      </c>
      <c r="DO463" s="14">
        <f>IF($DN$2=Alapadat!$P463,Alapadat!$Q463,0)</f>
        <v>0</v>
      </c>
      <c r="DP463" s="14">
        <f>IF($DN$2=Alapadat!$P463,Alapadat!$R463,0)</f>
        <v>0</v>
      </c>
      <c r="DQ463" s="14">
        <f t="shared" si="639"/>
        <v>0</v>
      </c>
      <c r="DR463" s="14">
        <f t="shared" si="640"/>
        <v>0</v>
      </c>
      <c r="DS463" s="14">
        <f t="shared" si="641"/>
        <v>0</v>
      </c>
      <c r="DT463" s="14">
        <f t="shared" si="642"/>
        <v>0</v>
      </c>
      <c r="DU463" s="14">
        <f t="shared" si="643"/>
        <v>0</v>
      </c>
      <c r="DV463" s="14">
        <f t="shared" si="644"/>
        <v>0</v>
      </c>
      <c r="DX463" s="56">
        <f t="shared" si="645"/>
        <v>0</v>
      </c>
      <c r="DY463" s="14">
        <f>Szilv($DN$2,Eredmény!$H$3,DO463)</f>
        <v>0</v>
      </c>
      <c r="DZ463" s="14">
        <f t="shared" si="646"/>
        <v>0</v>
      </c>
      <c r="EA463" s="14">
        <f t="shared" si="647"/>
        <v>0</v>
      </c>
    </row>
    <row r="464" spans="2:131">
      <c r="B464" s="14">
        <f>IF($A$2=Alapadat!$P464,Alapadat!$Q464,0)</f>
        <v>0</v>
      </c>
      <c r="C464" s="14">
        <f>IF($A$2=Alapadat!$P464,Alapadat!$R464,0)</f>
        <v>0</v>
      </c>
      <c r="D464" s="14">
        <f t="shared" si="568"/>
        <v>0</v>
      </c>
      <c r="E464" s="14">
        <f t="shared" si="569"/>
        <v>0</v>
      </c>
      <c r="F464" s="14">
        <f t="shared" si="570"/>
        <v>0</v>
      </c>
      <c r="G464" s="14">
        <f t="shared" si="571"/>
        <v>0</v>
      </c>
      <c r="H464" s="14">
        <f t="shared" si="572"/>
        <v>0</v>
      </c>
      <c r="I464" s="14">
        <f t="shared" si="573"/>
        <v>0</v>
      </c>
      <c r="L464" s="56">
        <f t="shared" si="574"/>
        <v>0</v>
      </c>
      <c r="M464" s="14">
        <f>Szilv($A$2,Eredmény!$H$3,B464)</f>
        <v>0</v>
      </c>
      <c r="N464" s="14">
        <f t="shared" si="575"/>
        <v>0</v>
      </c>
      <c r="O464" s="14">
        <f t="shared" si="576"/>
        <v>0</v>
      </c>
      <c r="Q464" s="14">
        <f>IF($P$2=Alapadat!$P464,Alapadat!$Q464,0)</f>
        <v>0</v>
      </c>
      <c r="R464" s="14">
        <f>IF($P$2=Alapadat!$P464,Alapadat!$R464,0)</f>
        <v>0</v>
      </c>
      <c r="S464" s="14">
        <f t="shared" si="577"/>
        <v>0</v>
      </c>
      <c r="T464" s="14">
        <f t="shared" si="578"/>
        <v>0</v>
      </c>
      <c r="U464" s="14">
        <f t="shared" si="579"/>
        <v>0</v>
      </c>
      <c r="V464" s="14">
        <f t="shared" si="580"/>
        <v>0</v>
      </c>
      <c r="W464" s="14">
        <f t="shared" si="581"/>
        <v>0</v>
      </c>
      <c r="X464" s="14">
        <f t="shared" si="582"/>
        <v>0</v>
      </c>
      <c r="Z464" s="56">
        <f t="shared" si="648"/>
        <v>0</v>
      </c>
      <c r="AA464" s="14">
        <f>Szilv($P$2,Eredmény!$H$3,Q464)</f>
        <v>0</v>
      </c>
      <c r="AB464" s="14">
        <f t="shared" si="583"/>
        <v>0</v>
      </c>
      <c r="AC464" s="14">
        <f t="shared" si="584"/>
        <v>0</v>
      </c>
      <c r="AE464" s="14">
        <f>IF($AD$2=Alapadat!$P464,Alapadat!$Q464,0)</f>
        <v>0</v>
      </c>
      <c r="AF464" s="14">
        <f>IF($AD$2=Alapadat!$P464,Alapadat!$R464,0)</f>
        <v>0</v>
      </c>
      <c r="AG464" s="14">
        <f t="shared" si="585"/>
        <v>0</v>
      </c>
      <c r="AH464" s="14">
        <f t="shared" si="586"/>
        <v>0</v>
      </c>
      <c r="AI464" s="14">
        <f t="shared" si="587"/>
        <v>0</v>
      </c>
      <c r="AJ464" s="14">
        <f t="shared" si="588"/>
        <v>0</v>
      </c>
      <c r="AK464" s="14">
        <f t="shared" si="589"/>
        <v>0</v>
      </c>
      <c r="AL464" s="14">
        <f t="shared" si="590"/>
        <v>0</v>
      </c>
      <c r="AN464" s="56">
        <f t="shared" si="591"/>
        <v>0</v>
      </c>
      <c r="AO464" s="14">
        <f>Szilv($AD$2,Eredmény!$H$3,AE464)</f>
        <v>0</v>
      </c>
      <c r="AP464" s="14">
        <f t="shared" si="592"/>
        <v>0</v>
      </c>
      <c r="AQ464" s="14">
        <f t="shared" si="593"/>
        <v>0</v>
      </c>
      <c r="AS464" s="14">
        <f>IF($AR$2=Alapadat!$P464,Alapadat!$Q464,0)</f>
        <v>0</v>
      </c>
      <c r="AT464" s="14">
        <f>IF($AR$2=Alapadat!$P464,Alapadat!$R464,0)</f>
        <v>0</v>
      </c>
      <c r="AU464" s="14">
        <f t="shared" si="594"/>
        <v>0</v>
      </c>
      <c r="AV464" s="14">
        <f t="shared" si="595"/>
        <v>0</v>
      </c>
      <c r="AW464" s="14">
        <f t="shared" si="596"/>
        <v>0</v>
      </c>
      <c r="AX464" s="14">
        <f t="shared" si="597"/>
        <v>0</v>
      </c>
      <c r="AY464" s="14">
        <f t="shared" si="598"/>
        <v>0</v>
      </c>
      <c r="AZ464" s="14">
        <f t="shared" si="599"/>
        <v>0</v>
      </c>
      <c r="BB464" s="56">
        <f t="shared" si="600"/>
        <v>0</v>
      </c>
      <c r="BC464" s="14">
        <f>Szilv($AR$2,Eredmény!$H$3,AS464)</f>
        <v>0</v>
      </c>
      <c r="BD464" s="14">
        <f t="shared" si="601"/>
        <v>0</v>
      </c>
      <c r="BE464" s="14">
        <f t="shared" si="602"/>
        <v>0</v>
      </c>
      <c r="BG464" s="14">
        <f>IF($BF$2=Alapadat!$P464,Alapadat!$Q464,0)</f>
        <v>0</v>
      </c>
      <c r="BH464" s="14">
        <f>IF($BF$2=Alapadat!$P464,Alapadat!$R464,0)</f>
        <v>0</v>
      </c>
      <c r="BI464" s="14">
        <f t="shared" si="603"/>
        <v>0</v>
      </c>
      <c r="BJ464" s="14">
        <f t="shared" si="604"/>
        <v>0</v>
      </c>
      <c r="BK464" s="14">
        <f t="shared" si="605"/>
        <v>0</v>
      </c>
      <c r="BL464" s="14">
        <f t="shared" si="606"/>
        <v>0</v>
      </c>
      <c r="BM464" s="14">
        <f t="shared" si="607"/>
        <v>0</v>
      </c>
      <c r="BN464" s="14">
        <f t="shared" si="608"/>
        <v>0</v>
      </c>
      <c r="BP464" s="56">
        <f t="shared" si="609"/>
        <v>0</v>
      </c>
      <c r="BQ464" s="14">
        <f>Szilv($BF$2,Eredmény!$H$3,BG464)</f>
        <v>0</v>
      </c>
      <c r="BR464" s="14">
        <f t="shared" si="610"/>
        <v>0</v>
      </c>
      <c r="BS464" s="14">
        <f t="shared" si="611"/>
        <v>0</v>
      </c>
      <c r="BV464" s="14">
        <f>IF($BU$2=Alapadat!$P464,Alapadat!$Q464,0)</f>
        <v>0</v>
      </c>
      <c r="BW464" s="14">
        <f>IF($BU$2=Alapadat!$P464,Alapadat!$R464,0)</f>
        <v>0</v>
      </c>
      <c r="BX464" s="14">
        <f t="shared" si="612"/>
        <v>0</v>
      </c>
      <c r="BY464" s="14">
        <f t="shared" si="613"/>
        <v>0</v>
      </c>
      <c r="BZ464" s="14">
        <f t="shared" si="614"/>
        <v>0</v>
      </c>
      <c r="CA464" s="14">
        <f t="shared" si="615"/>
        <v>0</v>
      </c>
      <c r="CB464" s="14">
        <f t="shared" si="616"/>
        <v>0</v>
      </c>
      <c r="CC464" s="14">
        <f t="shared" si="617"/>
        <v>0</v>
      </c>
      <c r="CE464" s="56">
        <f t="shared" si="618"/>
        <v>0</v>
      </c>
      <c r="CF464" s="14">
        <f>Szilv($BU$2,Eredmény!$H$3,BV464)</f>
        <v>0</v>
      </c>
      <c r="CG464" s="14">
        <f t="shared" si="619"/>
        <v>0</v>
      </c>
      <c r="CH464" s="14">
        <f t="shared" si="620"/>
        <v>0</v>
      </c>
      <c r="CK464" s="14">
        <f>IF($CJ$2=Alapadat!$P464,Alapadat!$Q464,0)</f>
        <v>0</v>
      </c>
      <c r="CL464" s="14">
        <f>IF($CJ$2=Alapadat!$P464,Alapadat!$R464,0)</f>
        <v>0</v>
      </c>
      <c r="CM464" s="14">
        <f t="shared" si="621"/>
        <v>0</v>
      </c>
      <c r="CN464" s="14">
        <f t="shared" si="622"/>
        <v>0</v>
      </c>
      <c r="CO464" s="14">
        <f t="shared" si="623"/>
        <v>0</v>
      </c>
      <c r="CP464" s="14">
        <f t="shared" si="624"/>
        <v>0</v>
      </c>
      <c r="CQ464" s="14">
        <f t="shared" si="625"/>
        <v>0</v>
      </c>
      <c r="CR464" s="14">
        <f t="shared" si="626"/>
        <v>0</v>
      </c>
      <c r="CT464" s="56">
        <f t="shared" si="627"/>
        <v>0</v>
      </c>
      <c r="CU464" s="14">
        <f>Szilv($CJ$2,Eredmény!$H$3,CK464)</f>
        <v>0</v>
      </c>
      <c r="CV464" s="14">
        <f t="shared" si="628"/>
        <v>0</v>
      </c>
      <c r="CW464" s="14">
        <f t="shared" si="629"/>
        <v>0</v>
      </c>
      <c r="CZ464" s="14">
        <f>IF($CY$2=Alapadat!$P464,Alapadat!$Q464,0)</f>
        <v>0</v>
      </c>
      <c r="DA464" s="14">
        <f>IF($CY$2=Alapadat!$P464,Alapadat!$R464,0)</f>
        <v>0</v>
      </c>
      <c r="DB464" s="14">
        <f t="shared" si="630"/>
        <v>0</v>
      </c>
      <c r="DC464" s="14">
        <f t="shared" si="631"/>
        <v>0</v>
      </c>
      <c r="DD464" s="14">
        <f t="shared" si="632"/>
        <v>0</v>
      </c>
      <c r="DE464" s="14">
        <f t="shared" si="633"/>
        <v>0</v>
      </c>
      <c r="DF464" s="14">
        <f t="shared" si="634"/>
        <v>0</v>
      </c>
      <c r="DG464" s="14">
        <f t="shared" si="635"/>
        <v>0</v>
      </c>
      <c r="DI464" s="56">
        <f t="shared" si="636"/>
        <v>0</v>
      </c>
      <c r="DJ464" s="14">
        <f>Szilv($CY$2,Eredmény!$H$3,CZ464)</f>
        <v>0</v>
      </c>
      <c r="DK464" s="14">
        <f t="shared" si="637"/>
        <v>0</v>
      </c>
      <c r="DL464" s="14">
        <f t="shared" si="638"/>
        <v>0</v>
      </c>
      <c r="DO464" s="14">
        <f>IF($DN$2=Alapadat!$P464,Alapadat!$Q464,0)</f>
        <v>0</v>
      </c>
      <c r="DP464" s="14">
        <f>IF($DN$2=Alapadat!$P464,Alapadat!$R464,0)</f>
        <v>0</v>
      </c>
      <c r="DQ464" s="14">
        <f t="shared" si="639"/>
        <v>0</v>
      </c>
      <c r="DR464" s="14">
        <f t="shared" si="640"/>
        <v>0</v>
      </c>
      <c r="DS464" s="14">
        <f t="shared" si="641"/>
        <v>0</v>
      </c>
      <c r="DT464" s="14">
        <f t="shared" si="642"/>
        <v>0</v>
      </c>
      <c r="DU464" s="14">
        <f t="shared" si="643"/>
        <v>0</v>
      </c>
      <c r="DV464" s="14">
        <f t="shared" si="644"/>
        <v>0</v>
      </c>
      <c r="DX464" s="56">
        <f t="shared" si="645"/>
        <v>0</v>
      </c>
      <c r="DY464" s="14">
        <f>Szilv($DN$2,Eredmény!$H$3,DO464)</f>
        <v>0</v>
      </c>
      <c r="DZ464" s="14">
        <f t="shared" si="646"/>
        <v>0</v>
      </c>
      <c r="EA464" s="14">
        <f t="shared" si="647"/>
        <v>0</v>
      </c>
    </row>
    <row r="465" spans="2:131">
      <c r="B465" s="14">
        <f>IF($A$2=Alapadat!$P465,Alapadat!$Q465,0)</f>
        <v>0</v>
      </c>
      <c r="C465" s="14">
        <f>IF($A$2=Alapadat!$P465,Alapadat!$R465,0)</f>
        <v>0</v>
      </c>
      <c r="D465" s="14">
        <f t="shared" si="568"/>
        <v>0</v>
      </c>
      <c r="E465" s="14">
        <f t="shared" si="569"/>
        <v>0</v>
      </c>
      <c r="F465" s="14">
        <f t="shared" si="570"/>
        <v>0</v>
      </c>
      <c r="G465" s="14">
        <f t="shared" si="571"/>
        <v>0</v>
      </c>
      <c r="H465" s="14">
        <f t="shared" si="572"/>
        <v>0</v>
      </c>
      <c r="I465" s="14">
        <f t="shared" si="573"/>
        <v>0</v>
      </c>
      <c r="L465" s="56">
        <f t="shared" si="574"/>
        <v>0</v>
      </c>
      <c r="M465" s="14">
        <f>Szilv($A$2,Eredmény!$H$3,B465)</f>
        <v>0</v>
      </c>
      <c r="N465" s="14">
        <f t="shared" si="575"/>
        <v>0</v>
      </c>
      <c r="O465" s="14">
        <f t="shared" si="576"/>
        <v>0</v>
      </c>
      <c r="Q465" s="14">
        <f>IF($P$2=Alapadat!$P465,Alapadat!$Q465,0)</f>
        <v>0</v>
      </c>
      <c r="R465" s="14">
        <f>IF($P$2=Alapadat!$P465,Alapadat!$R465,0)</f>
        <v>0</v>
      </c>
      <c r="S465" s="14">
        <f t="shared" si="577"/>
        <v>0</v>
      </c>
      <c r="T465" s="14">
        <f t="shared" si="578"/>
        <v>0</v>
      </c>
      <c r="U465" s="14">
        <f t="shared" si="579"/>
        <v>0</v>
      </c>
      <c r="V465" s="14">
        <f t="shared" si="580"/>
        <v>0</v>
      </c>
      <c r="W465" s="14">
        <f t="shared" si="581"/>
        <v>0</v>
      </c>
      <c r="X465" s="14">
        <f t="shared" si="582"/>
        <v>0</v>
      </c>
      <c r="Z465" s="56">
        <f t="shared" si="648"/>
        <v>0</v>
      </c>
      <c r="AA465" s="14">
        <f>Szilv($P$2,Eredmény!$H$3,Q465)</f>
        <v>0</v>
      </c>
      <c r="AB465" s="14">
        <f t="shared" si="583"/>
        <v>0</v>
      </c>
      <c r="AC465" s="14">
        <f t="shared" si="584"/>
        <v>0</v>
      </c>
      <c r="AE465" s="14">
        <f>IF($AD$2=Alapadat!$P465,Alapadat!$Q465,0)</f>
        <v>0</v>
      </c>
      <c r="AF465" s="14">
        <f>IF($AD$2=Alapadat!$P465,Alapadat!$R465,0)</f>
        <v>0</v>
      </c>
      <c r="AG465" s="14">
        <f t="shared" si="585"/>
        <v>0</v>
      </c>
      <c r="AH465" s="14">
        <f t="shared" si="586"/>
        <v>0</v>
      </c>
      <c r="AI465" s="14">
        <f t="shared" si="587"/>
        <v>0</v>
      </c>
      <c r="AJ465" s="14">
        <f t="shared" si="588"/>
        <v>0</v>
      </c>
      <c r="AK465" s="14">
        <f t="shared" si="589"/>
        <v>0</v>
      </c>
      <c r="AL465" s="14">
        <f t="shared" si="590"/>
        <v>0</v>
      </c>
      <c r="AN465" s="56">
        <f t="shared" si="591"/>
        <v>0</v>
      </c>
      <c r="AO465" s="14">
        <f>Szilv($AD$2,Eredmény!$H$3,AE465)</f>
        <v>0</v>
      </c>
      <c r="AP465" s="14">
        <f t="shared" si="592"/>
        <v>0</v>
      </c>
      <c r="AQ465" s="14">
        <f t="shared" si="593"/>
        <v>0</v>
      </c>
      <c r="AS465" s="14">
        <f>IF($AR$2=Alapadat!$P465,Alapadat!$Q465,0)</f>
        <v>0</v>
      </c>
      <c r="AT465" s="14">
        <f>IF($AR$2=Alapadat!$P465,Alapadat!$R465,0)</f>
        <v>0</v>
      </c>
      <c r="AU465" s="14">
        <f t="shared" si="594"/>
        <v>0</v>
      </c>
      <c r="AV465" s="14">
        <f t="shared" si="595"/>
        <v>0</v>
      </c>
      <c r="AW465" s="14">
        <f t="shared" si="596"/>
        <v>0</v>
      </c>
      <c r="AX465" s="14">
        <f t="shared" si="597"/>
        <v>0</v>
      </c>
      <c r="AY465" s="14">
        <f t="shared" si="598"/>
        <v>0</v>
      </c>
      <c r="AZ465" s="14">
        <f t="shared" si="599"/>
        <v>0</v>
      </c>
      <c r="BB465" s="56">
        <f t="shared" si="600"/>
        <v>0</v>
      </c>
      <c r="BC465" s="14">
        <f>Szilv($AR$2,Eredmény!$H$3,AS465)</f>
        <v>0</v>
      </c>
      <c r="BD465" s="14">
        <f t="shared" si="601"/>
        <v>0</v>
      </c>
      <c r="BE465" s="14">
        <f t="shared" si="602"/>
        <v>0</v>
      </c>
      <c r="BG465" s="14">
        <f>IF($BF$2=Alapadat!$P465,Alapadat!$Q465,0)</f>
        <v>0</v>
      </c>
      <c r="BH465" s="14">
        <f>IF($BF$2=Alapadat!$P465,Alapadat!$R465,0)</f>
        <v>0</v>
      </c>
      <c r="BI465" s="14">
        <f t="shared" si="603"/>
        <v>0</v>
      </c>
      <c r="BJ465" s="14">
        <f t="shared" si="604"/>
        <v>0</v>
      </c>
      <c r="BK465" s="14">
        <f t="shared" si="605"/>
        <v>0</v>
      </c>
      <c r="BL465" s="14">
        <f t="shared" si="606"/>
        <v>0</v>
      </c>
      <c r="BM465" s="14">
        <f t="shared" si="607"/>
        <v>0</v>
      </c>
      <c r="BN465" s="14">
        <f t="shared" si="608"/>
        <v>0</v>
      </c>
      <c r="BP465" s="56">
        <f t="shared" si="609"/>
        <v>0</v>
      </c>
      <c r="BQ465" s="14">
        <f>Szilv($BF$2,Eredmény!$H$3,BG465)</f>
        <v>0</v>
      </c>
      <c r="BR465" s="14">
        <f t="shared" si="610"/>
        <v>0</v>
      </c>
      <c r="BS465" s="14">
        <f t="shared" si="611"/>
        <v>0</v>
      </c>
      <c r="BV465" s="14">
        <f>IF($BU$2=Alapadat!$P465,Alapadat!$Q465,0)</f>
        <v>0</v>
      </c>
      <c r="BW465" s="14">
        <f>IF($BU$2=Alapadat!$P465,Alapadat!$R465,0)</f>
        <v>0</v>
      </c>
      <c r="BX465" s="14">
        <f t="shared" si="612"/>
        <v>0</v>
      </c>
      <c r="BY465" s="14">
        <f t="shared" si="613"/>
        <v>0</v>
      </c>
      <c r="BZ465" s="14">
        <f t="shared" si="614"/>
        <v>0</v>
      </c>
      <c r="CA465" s="14">
        <f t="shared" si="615"/>
        <v>0</v>
      </c>
      <c r="CB465" s="14">
        <f t="shared" si="616"/>
        <v>0</v>
      </c>
      <c r="CC465" s="14">
        <f t="shared" si="617"/>
        <v>0</v>
      </c>
      <c r="CE465" s="56">
        <f t="shared" si="618"/>
        <v>0</v>
      </c>
      <c r="CF465" s="14">
        <f>Szilv($BU$2,Eredmény!$H$3,BV465)</f>
        <v>0</v>
      </c>
      <c r="CG465" s="14">
        <f t="shared" si="619"/>
        <v>0</v>
      </c>
      <c r="CH465" s="14">
        <f t="shared" si="620"/>
        <v>0</v>
      </c>
      <c r="CK465" s="14">
        <f>IF($CJ$2=Alapadat!$P465,Alapadat!$Q465,0)</f>
        <v>0</v>
      </c>
      <c r="CL465" s="14">
        <f>IF($CJ$2=Alapadat!$P465,Alapadat!$R465,0)</f>
        <v>0</v>
      </c>
      <c r="CM465" s="14">
        <f t="shared" si="621"/>
        <v>0</v>
      </c>
      <c r="CN465" s="14">
        <f t="shared" si="622"/>
        <v>0</v>
      </c>
      <c r="CO465" s="14">
        <f t="shared" si="623"/>
        <v>0</v>
      </c>
      <c r="CP465" s="14">
        <f t="shared" si="624"/>
        <v>0</v>
      </c>
      <c r="CQ465" s="14">
        <f t="shared" si="625"/>
        <v>0</v>
      </c>
      <c r="CR465" s="14">
        <f t="shared" si="626"/>
        <v>0</v>
      </c>
      <c r="CT465" s="56">
        <f t="shared" si="627"/>
        <v>0</v>
      </c>
      <c r="CU465" s="14">
        <f>Szilv($CJ$2,Eredmény!$H$3,CK465)</f>
        <v>0</v>
      </c>
      <c r="CV465" s="14">
        <f t="shared" si="628"/>
        <v>0</v>
      </c>
      <c r="CW465" s="14">
        <f t="shared" si="629"/>
        <v>0</v>
      </c>
      <c r="CZ465" s="14">
        <f>IF($CY$2=Alapadat!$P465,Alapadat!$Q465,0)</f>
        <v>0</v>
      </c>
      <c r="DA465" s="14">
        <f>IF($CY$2=Alapadat!$P465,Alapadat!$R465,0)</f>
        <v>0</v>
      </c>
      <c r="DB465" s="14">
        <f t="shared" si="630"/>
        <v>0</v>
      </c>
      <c r="DC465" s="14">
        <f t="shared" si="631"/>
        <v>0</v>
      </c>
      <c r="DD465" s="14">
        <f t="shared" si="632"/>
        <v>0</v>
      </c>
      <c r="DE465" s="14">
        <f t="shared" si="633"/>
        <v>0</v>
      </c>
      <c r="DF465" s="14">
        <f t="shared" si="634"/>
        <v>0</v>
      </c>
      <c r="DG465" s="14">
        <f t="shared" si="635"/>
        <v>0</v>
      </c>
      <c r="DI465" s="56">
        <f t="shared" si="636"/>
        <v>0</v>
      </c>
      <c r="DJ465" s="14">
        <f>Szilv($CY$2,Eredmény!$H$3,CZ465)</f>
        <v>0</v>
      </c>
      <c r="DK465" s="14">
        <f t="shared" si="637"/>
        <v>0</v>
      </c>
      <c r="DL465" s="14">
        <f t="shared" si="638"/>
        <v>0</v>
      </c>
      <c r="DO465" s="14">
        <f>IF($DN$2=Alapadat!$P465,Alapadat!$Q465,0)</f>
        <v>0</v>
      </c>
      <c r="DP465" s="14">
        <f>IF($DN$2=Alapadat!$P465,Alapadat!$R465,0)</f>
        <v>0</v>
      </c>
      <c r="DQ465" s="14">
        <f t="shared" si="639"/>
        <v>0</v>
      </c>
      <c r="DR465" s="14">
        <f t="shared" si="640"/>
        <v>0</v>
      </c>
      <c r="DS465" s="14">
        <f t="shared" si="641"/>
        <v>0</v>
      </c>
      <c r="DT465" s="14">
        <f t="shared" si="642"/>
        <v>0</v>
      </c>
      <c r="DU465" s="14">
        <f t="shared" si="643"/>
        <v>0</v>
      </c>
      <c r="DV465" s="14">
        <f t="shared" si="644"/>
        <v>0</v>
      </c>
      <c r="DX465" s="56">
        <f t="shared" si="645"/>
        <v>0</v>
      </c>
      <c r="DY465" s="14">
        <f>Szilv($DN$2,Eredmény!$H$3,DO465)</f>
        <v>0</v>
      </c>
      <c r="DZ465" s="14">
        <f t="shared" si="646"/>
        <v>0</v>
      </c>
      <c r="EA465" s="14">
        <f t="shared" si="647"/>
        <v>0</v>
      </c>
    </row>
    <row r="466" spans="2:131">
      <c r="B466" s="14">
        <f>IF($A$2=Alapadat!$P466,Alapadat!$Q466,0)</f>
        <v>0</v>
      </c>
      <c r="C466" s="14">
        <f>IF($A$2=Alapadat!$P466,Alapadat!$R466,0)</f>
        <v>0</v>
      </c>
      <c r="D466" s="14">
        <f t="shared" si="568"/>
        <v>0</v>
      </c>
      <c r="E466" s="14">
        <f t="shared" si="569"/>
        <v>0</v>
      </c>
      <c r="F466" s="14">
        <f t="shared" si="570"/>
        <v>0</v>
      </c>
      <c r="G466" s="14">
        <f t="shared" si="571"/>
        <v>0</v>
      </c>
      <c r="H466" s="14">
        <f t="shared" si="572"/>
        <v>0</v>
      </c>
      <c r="I466" s="14">
        <f t="shared" si="573"/>
        <v>0</v>
      </c>
      <c r="L466" s="56">
        <f t="shared" si="574"/>
        <v>0</v>
      </c>
      <c r="M466" s="14">
        <f>Szilv($A$2,Eredmény!$H$3,B466)</f>
        <v>0</v>
      </c>
      <c r="N466" s="14">
        <f t="shared" si="575"/>
        <v>0</v>
      </c>
      <c r="O466" s="14">
        <f t="shared" si="576"/>
        <v>0</v>
      </c>
      <c r="Q466" s="14">
        <f>IF($P$2=Alapadat!$P466,Alapadat!$Q466,0)</f>
        <v>0</v>
      </c>
      <c r="R466" s="14">
        <f>IF($P$2=Alapadat!$P466,Alapadat!$R466,0)</f>
        <v>0</v>
      </c>
      <c r="S466" s="14">
        <f t="shared" si="577"/>
        <v>0</v>
      </c>
      <c r="T466" s="14">
        <f t="shared" si="578"/>
        <v>0</v>
      </c>
      <c r="U466" s="14">
        <f t="shared" si="579"/>
        <v>0</v>
      </c>
      <c r="V466" s="14">
        <f t="shared" si="580"/>
        <v>0</v>
      </c>
      <c r="W466" s="14">
        <f t="shared" si="581"/>
        <v>0</v>
      </c>
      <c r="X466" s="14">
        <f t="shared" si="582"/>
        <v>0</v>
      </c>
      <c r="Z466" s="56">
        <f t="shared" si="648"/>
        <v>0</v>
      </c>
      <c r="AA466" s="14">
        <f>Szilv($P$2,Eredmény!$H$3,Q466)</f>
        <v>0</v>
      </c>
      <c r="AB466" s="14">
        <f t="shared" si="583"/>
        <v>0</v>
      </c>
      <c r="AC466" s="14">
        <f t="shared" si="584"/>
        <v>0</v>
      </c>
      <c r="AE466" s="14">
        <f>IF($AD$2=Alapadat!$P466,Alapadat!$Q466,0)</f>
        <v>0</v>
      </c>
      <c r="AF466" s="14">
        <f>IF($AD$2=Alapadat!$P466,Alapadat!$R466,0)</f>
        <v>0</v>
      </c>
      <c r="AG466" s="14">
        <f t="shared" si="585"/>
        <v>0</v>
      </c>
      <c r="AH466" s="14">
        <f t="shared" si="586"/>
        <v>0</v>
      </c>
      <c r="AI466" s="14">
        <f t="shared" si="587"/>
        <v>0</v>
      </c>
      <c r="AJ466" s="14">
        <f t="shared" si="588"/>
        <v>0</v>
      </c>
      <c r="AK466" s="14">
        <f t="shared" si="589"/>
        <v>0</v>
      </c>
      <c r="AL466" s="14">
        <f t="shared" si="590"/>
        <v>0</v>
      </c>
      <c r="AN466" s="56">
        <f t="shared" si="591"/>
        <v>0</v>
      </c>
      <c r="AO466" s="14">
        <f>Szilv($AD$2,Eredmény!$H$3,AE466)</f>
        <v>0</v>
      </c>
      <c r="AP466" s="14">
        <f t="shared" si="592"/>
        <v>0</v>
      </c>
      <c r="AQ466" s="14">
        <f t="shared" si="593"/>
        <v>0</v>
      </c>
      <c r="AS466" s="14">
        <f>IF($AR$2=Alapadat!$P466,Alapadat!$Q466,0)</f>
        <v>0</v>
      </c>
      <c r="AT466" s="14">
        <f>IF($AR$2=Alapadat!$P466,Alapadat!$R466,0)</f>
        <v>0</v>
      </c>
      <c r="AU466" s="14">
        <f t="shared" si="594"/>
        <v>0</v>
      </c>
      <c r="AV466" s="14">
        <f t="shared" si="595"/>
        <v>0</v>
      </c>
      <c r="AW466" s="14">
        <f t="shared" si="596"/>
        <v>0</v>
      </c>
      <c r="AX466" s="14">
        <f t="shared" si="597"/>
        <v>0</v>
      </c>
      <c r="AY466" s="14">
        <f t="shared" si="598"/>
        <v>0</v>
      </c>
      <c r="AZ466" s="14">
        <f t="shared" si="599"/>
        <v>0</v>
      </c>
      <c r="BB466" s="56">
        <f t="shared" si="600"/>
        <v>0</v>
      </c>
      <c r="BC466" s="14">
        <f>Szilv($AR$2,Eredmény!$H$3,AS466)</f>
        <v>0</v>
      </c>
      <c r="BD466" s="14">
        <f t="shared" si="601"/>
        <v>0</v>
      </c>
      <c r="BE466" s="14">
        <f t="shared" si="602"/>
        <v>0</v>
      </c>
      <c r="BG466" s="14">
        <f>IF($BF$2=Alapadat!$P466,Alapadat!$Q466,0)</f>
        <v>0</v>
      </c>
      <c r="BH466" s="14">
        <f>IF($BF$2=Alapadat!$P466,Alapadat!$R466,0)</f>
        <v>0</v>
      </c>
      <c r="BI466" s="14">
        <f t="shared" si="603"/>
        <v>0</v>
      </c>
      <c r="BJ466" s="14">
        <f t="shared" si="604"/>
        <v>0</v>
      </c>
      <c r="BK466" s="14">
        <f t="shared" si="605"/>
        <v>0</v>
      </c>
      <c r="BL466" s="14">
        <f t="shared" si="606"/>
        <v>0</v>
      </c>
      <c r="BM466" s="14">
        <f t="shared" si="607"/>
        <v>0</v>
      </c>
      <c r="BN466" s="14">
        <f t="shared" si="608"/>
        <v>0</v>
      </c>
      <c r="BP466" s="56">
        <f t="shared" si="609"/>
        <v>0</v>
      </c>
      <c r="BQ466" s="14">
        <f>Szilv($BF$2,Eredmény!$H$3,BG466)</f>
        <v>0</v>
      </c>
      <c r="BR466" s="14">
        <f t="shared" si="610"/>
        <v>0</v>
      </c>
      <c r="BS466" s="14">
        <f t="shared" si="611"/>
        <v>0</v>
      </c>
      <c r="BV466" s="14">
        <f>IF($BU$2=Alapadat!$P466,Alapadat!$Q466,0)</f>
        <v>0</v>
      </c>
      <c r="BW466" s="14">
        <f>IF($BU$2=Alapadat!$P466,Alapadat!$R466,0)</f>
        <v>0</v>
      </c>
      <c r="BX466" s="14">
        <f t="shared" si="612"/>
        <v>0</v>
      </c>
      <c r="BY466" s="14">
        <f t="shared" si="613"/>
        <v>0</v>
      </c>
      <c r="BZ466" s="14">
        <f t="shared" si="614"/>
        <v>0</v>
      </c>
      <c r="CA466" s="14">
        <f t="shared" si="615"/>
        <v>0</v>
      </c>
      <c r="CB466" s="14">
        <f t="shared" si="616"/>
        <v>0</v>
      </c>
      <c r="CC466" s="14">
        <f t="shared" si="617"/>
        <v>0</v>
      </c>
      <c r="CE466" s="56">
        <f t="shared" si="618"/>
        <v>0</v>
      </c>
      <c r="CF466" s="14">
        <f>Szilv($BU$2,Eredmény!$H$3,BV466)</f>
        <v>0</v>
      </c>
      <c r="CG466" s="14">
        <f t="shared" si="619"/>
        <v>0</v>
      </c>
      <c r="CH466" s="14">
        <f t="shared" si="620"/>
        <v>0</v>
      </c>
      <c r="CK466" s="14">
        <f>IF($CJ$2=Alapadat!$P466,Alapadat!$Q466,0)</f>
        <v>0</v>
      </c>
      <c r="CL466" s="14">
        <f>IF($CJ$2=Alapadat!$P466,Alapadat!$R466,0)</f>
        <v>0</v>
      </c>
      <c r="CM466" s="14">
        <f t="shared" si="621"/>
        <v>0</v>
      </c>
      <c r="CN466" s="14">
        <f t="shared" si="622"/>
        <v>0</v>
      </c>
      <c r="CO466" s="14">
        <f t="shared" si="623"/>
        <v>0</v>
      </c>
      <c r="CP466" s="14">
        <f t="shared" si="624"/>
        <v>0</v>
      </c>
      <c r="CQ466" s="14">
        <f t="shared" si="625"/>
        <v>0</v>
      </c>
      <c r="CR466" s="14">
        <f t="shared" si="626"/>
        <v>0</v>
      </c>
      <c r="CT466" s="56">
        <f t="shared" si="627"/>
        <v>0</v>
      </c>
      <c r="CU466" s="14">
        <f>Szilv($CJ$2,Eredmény!$H$3,CK466)</f>
        <v>0</v>
      </c>
      <c r="CV466" s="14">
        <f t="shared" si="628"/>
        <v>0</v>
      </c>
      <c r="CW466" s="14">
        <f t="shared" si="629"/>
        <v>0</v>
      </c>
      <c r="CZ466" s="14">
        <f>IF($CY$2=Alapadat!$P466,Alapadat!$Q466,0)</f>
        <v>0</v>
      </c>
      <c r="DA466" s="14">
        <f>IF($CY$2=Alapadat!$P466,Alapadat!$R466,0)</f>
        <v>0</v>
      </c>
      <c r="DB466" s="14">
        <f t="shared" si="630"/>
        <v>0</v>
      </c>
      <c r="DC466" s="14">
        <f t="shared" si="631"/>
        <v>0</v>
      </c>
      <c r="DD466" s="14">
        <f t="shared" si="632"/>
        <v>0</v>
      </c>
      <c r="DE466" s="14">
        <f t="shared" si="633"/>
        <v>0</v>
      </c>
      <c r="DF466" s="14">
        <f t="shared" si="634"/>
        <v>0</v>
      </c>
      <c r="DG466" s="14">
        <f t="shared" si="635"/>
        <v>0</v>
      </c>
      <c r="DI466" s="56">
        <f t="shared" si="636"/>
        <v>0</v>
      </c>
      <c r="DJ466" s="14">
        <f>Szilv($CY$2,Eredmény!$H$3,CZ466)</f>
        <v>0</v>
      </c>
      <c r="DK466" s="14">
        <f t="shared" si="637"/>
        <v>0</v>
      </c>
      <c r="DL466" s="14">
        <f t="shared" si="638"/>
        <v>0</v>
      </c>
      <c r="DO466" s="14">
        <f>IF($DN$2=Alapadat!$P466,Alapadat!$Q466,0)</f>
        <v>0</v>
      </c>
      <c r="DP466" s="14">
        <f>IF($DN$2=Alapadat!$P466,Alapadat!$R466,0)</f>
        <v>0</v>
      </c>
      <c r="DQ466" s="14">
        <f t="shared" si="639"/>
        <v>0</v>
      </c>
      <c r="DR466" s="14">
        <f t="shared" si="640"/>
        <v>0</v>
      </c>
      <c r="DS466" s="14">
        <f t="shared" si="641"/>
        <v>0</v>
      </c>
      <c r="DT466" s="14">
        <f t="shared" si="642"/>
        <v>0</v>
      </c>
      <c r="DU466" s="14">
        <f t="shared" si="643"/>
        <v>0</v>
      </c>
      <c r="DV466" s="14">
        <f t="shared" si="644"/>
        <v>0</v>
      </c>
      <c r="DX466" s="56">
        <f t="shared" si="645"/>
        <v>0</v>
      </c>
      <c r="DY466" s="14">
        <f>Szilv($DN$2,Eredmény!$H$3,DO466)</f>
        <v>0</v>
      </c>
      <c r="DZ466" s="14">
        <f t="shared" si="646"/>
        <v>0</v>
      </c>
      <c r="EA466" s="14">
        <f t="shared" si="647"/>
        <v>0</v>
      </c>
    </row>
    <row r="467" spans="2:131">
      <c r="B467" s="14">
        <f>IF($A$2=Alapadat!$P467,Alapadat!$Q467,0)</f>
        <v>0</v>
      </c>
      <c r="C467" s="14">
        <f>IF($A$2=Alapadat!$P467,Alapadat!$R467,0)</f>
        <v>0</v>
      </c>
      <c r="D467" s="14">
        <f t="shared" si="568"/>
        <v>0</v>
      </c>
      <c r="E467" s="14">
        <f t="shared" si="569"/>
        <v>0</v>
      </c>
      <c r="F467" s="14">
        <f t="shared" si="570"/>
        <v>0</v>
      </c>
      <c r="G467" s="14">
        <f t="shared" si="571"/>
        <v>0</v>
      </c>
      <c r="H467" s="14">
        <f t="shared" si="572"/>
        <v>0</v>
      </c>
      <c r="I467" s="14">
        <f t="shared" si="573"/>
        <v>0</v>
      </c>
      <c r="L467" s="56">
        <f t="shared" si="574"/>
        <v>0</v>
      </c>
      <c r="M467" s="14">
        <f>Szilv($A$2,Eredmény!$H$3,B467)</f>
        <v>0</v>
      </c>
      <c r="N467" s="14">
        <f t="shared" si="575"/>
        <v>0</v>
      </c>
      <c r="O467" s="14">
        <f t="shared" si="576"/>
        <v>0</v>
      </c>
      <c r="Q467" s="14">
        <f>IF($P$2=Alapadat!$P467,Alapadat!$Q467,0)</f>
        <v>0</v>
      </c>
      <c r="R467" s="14">
        <f>IF($P$2=Alapadat!$P467,Alapadat!$R467,0)</f>
        <v>0</v>
      </c>
      <c r="S467" s="14">
        <f t="shared" si="577"/>
        <v>0</v>
      </c>
      <c r="T467" s="14">
        <f t="shared" si="578"/>
        <v>0</v>
      </c>
      <c r="U467" s="14">
        <f t="shared" si="579"/>
        <v>0</v>
      </c>
      <c r="V467" s="14">
        <f t="shared" si="580"/>
        <v>0</v>
      </c>
      <c r="W467" s="14">
        <f t="shared" si="581"/>
        <v>0</v>
      </c>
      <c r="X467" s="14">
        <f t="shared" si="582"/>
        <v>0</v>
      </c>
      <c r="Z467" s="56">
        <f t="shared" si="648"/>
        <v>0</v>
      </c>
      <c r="AA467" s="14">
        <f>Szilv($P$2,Eredmény!$H$3,Q467)</f>
        <v>0</v>
      </c>
      <c r="AB467" s="14">
        <f t="shared" si="583"/>
        <v>0</v>
      </c>
      <c r="AC467" s="14">
        <f t="shared" si="584"/>
        <v>0</v>
      </c>
      <c r="AE467" s="14">
        <f>IF($AD$2=Alapadat!$P467,Alapadat!$Q467,0)</f>
        <v>0</v>
      </c>
      <c r="AF467" s="14">
        <f>IF($AD$2=Alapadat!$P467,Alapadat!$R467,0)</f>
        <v>0</v>
      </c>
      <c r="AG467" s="14">
        <f t="shared" si="585"/>
        <v>0</v>
      </c>
      <c r="AH467" s="14">
        <f t="shared" si="586"/>
        <v>0</v>
      </c>
      <c r="AI467" s="14">
        <f t="shared" si="587"/>
        <v>0</v>
      </c>
      <c r="AJ467" s="14">
        <f t="shared" si="588"/>
        <v>0</v>
      </c>
      <c r="AK467" s="14">
        <f t="shared" si="589"/>
        <v>0</v>
      </c>
      <c r="AL467" s="14">
        <f t="shared" si="590"/>
        <v>0</v>
      </c>
      <c r="AN467" s="56">
        <f t="shared" si="591"/>
        <v>0</v>
      </c>
      <c r="AO467" s="14">
        <f>Szilv($AD$2,Eredmény!$H$3,AE467)</f>
        <v>0</v>
      </c>
      <c r="AP467" s="14">
        <f t="shared" si="592"/>
        <v>0</v>
      </c>
      <c r="AQ467" s="14">
        <f t="shared" si="593"/>
        <v>0</v>
      </c>
      <c r="AS467" s="14">
        <f>IF($AR$2=Alapadat!$P467,Alapadat!$Q467,0)</f>
        <v>0</v>
      </c>
      <c r="AT467" s="14">
        <f>IF($AR$2=Alapadat!$P467,Alapadat!$R467,0)</f>
        <v>0</v>
      </c>
      <c r="AU467" s="14">
        <f t="shared" si="594"/>
        <v>0</v>
      </c>
      <c r="AV467" s="14">
        <f t="shared" si="595"/>
        <v>0</v>
      </c>
      <c r="AW467" s="14">
        <f t="shared" si="596"/>
        <v>0</v>
      </c>
      <c r="AX467" s="14">
        <f t="shared" si="597"/>
        <v>0</v>
      </c>
      <c r="AY467" s="14">
        <f t="shared" si="598"/>
        <v>0</v>
      </c>
      <c r="AZ467" s="14">
        <f t="shared" si="599"/>
        <v>0</v>
      </c>
      <c r="BB467" s="56">
        <f t="shared" si="600"/>
        <v>0</v>
      </c>
      <c r="BC467" s="14">
        <f>Szilv($AR$2,Eredmény!$H$3,AS467)</f>
        <v>0</v>
      </c>
      <c r="BD467" s="14">
        <f t="shared" si="601"/>
        <v>0</v>
      </c>
      <c r="BE467" s="14">
        <f t="shared" si="602"/>
        <v>0</v>
      </c>
      <c r="BG467" s="14">
        <f>IF($BF$2=Alapadat!$P467,Alapadat!$Q467,0)</f>
        <v>0</v>
      </c>
      <c r="BH467" s="14">
        <f>IF($BF$2=Alapadat!$P467,Alapadat!$R467,0)</f>
        <v>0</v>
      </c>
      <c r="BI467" s="14">
        <f t="shared" si="603"/>
        <v>0</v>
      </c>
      <c r="BJ467" s="14">
        <f t="shared" si="604"/>
        <v>0</v>
      </c>
      <c r="BK467" s="14">
        <f t="shared" si="605"/>
        <v>0</v>
      </c>
      <c r="BL467" s="14">
        <f t="shared" si="606"/>
        <v>0</v>
      </c>
      <c r="BM467" s="14">
        <f t="shared" si="607"/>
        <v>0</v>
      </c>
      <c r="BN467" s="14">
        <f t="shared" si="608"/>
        <v>0</v>
      </c>
      <c r="BP467" s="56">
        <f t="shared" si="609"/>
        <v>0</v>
      </c>
      <c r="BQ467" s="14">
        <f>Szilv($BF$2,Eredmény!$H$3,BG467)</f>
        <v>0</v>
      </c>
      <c r="BR467" s="14">
        <f t="shared" si="610"/>
        <v>0</v>
      </c>
      <c r="BS467" s="14">
        <f t="shared" si="611"/>
        <v>0</v>
      </c>
      <c r="BV467" s="14">
        <f>IF($BU$2=Alapadat!$P467,Alapadat!$Q467,0)</f>
        <v>0</v>
      </c>
      <c r="BW467" s="14">
        <f>IF($BU$2=Alapadat!$P467,Alapadat!$R467,0)</f>
        <v>0</v>
      </c>
      <c r="BX467" s="14">
        <f t="shared" si="612"/>
        <v>0</v>
      </c>
      <c r="BY467" s="14">
        <f t="shared" si="613"/>
        <v>0</v>
      </c>
      <c r="BZ467" s="14">
        <f t="shared" si="614"/>
        <v>0</v>
      </c>
      <c r="CA467" s="14">
        <f t="shared" si="615"/>
        <v>0</v>
      </c>
      <c r="CB467" s="14">
        <f t="shared" si="616"/>
        <v>0</v>
      </c>
      <c r="CC467" s="14">
        <f t="shared" si="617"/>
        <v>0</v>
      </c>
      <c r="CE467" s="56">
        <f t="shared" si="618"/>
        <v>0</v>
      </c>
      <c r="CF467" s="14">
        <f>Szilv($BU$2,Eredmény!$H$3,BV467)</f>
        <v>0</v>
      </c>
      <c r="CG467" s="14">
        <f t="shared" si="619"/>
        <v>0</v>
      </c>
      <c r="CH467" s="14">
        <f t="shared" si="620"/>
        <v>0</v>
      </c>
      <c r="CK467" s="14">
        <f>IF($CJ$2=Alapadat!$P467,Alapadat!$Q467,0)</f>
        <v>0</v>
      </c>
      <c r="CL467" s="14">
        <f>IF($CJ$2=Alapadat!$P467,Alapadat!$R467,0)</f>
        <v>0</v>
      </c>
      <c r="CM467" s="14">
        <f t="shared" si="621"/>
        <v>0</v>
      </c>
      <c r="CN467" s="14">
        <f t="shared" si="622"/>
        <v>0</v>
      </c>
      <c r="CO467" s="14">
        <f t="shared" si="623"/>
        <v>0</v>
      </c>
      <c r="CP467" s="14">
        <f t="shared" si="624"/>
        <v>0</v>
      </c>
      <c r="CQ467" s="14">
        <f t="shared" si="625"/>
        <v>0</v>
      </c>
      <c r="CR467" s="14">
        <f t="shared" si="626"/>
        <v>0</v>
      </c>
      <c r="CT467" s="56">
        <f t="shared" si="627"/>
        <v>0</v>
      </c>
      <c r="CU467" s="14">
        <f>Szilv($CJ$2,Eredmény!$H$3,CK467)</f>
        <v>0</v>
      </c>
      <c r="CV467" s="14">
        <f t="shared" si="628"/>
        <v>0</v>
      </c>
      <c r="CW467" s="14">
        <f t="shared" si="629"/>
        <v>0</v>
      </c>
      <c r="CZ467" s="14">
        <f>IF($CY$2=Alapadat!$P467,Alapadat!$Q467,0)</f>
        <v>0</v>
      </c>
      <c r="DA467" s="14">
        <f>IF($CY$2=Alapadat!$P467,Alapadat!$R467,0)</f>
        <v>0</v>
      </c>
      <c r="DB467" s="14">
        <f t="shared" si="630"/>
        <v>0</v>
      </c>
      <c r="DC467" s="14">
        <f t="shared" si="631"/>
        <v>0</v>
      </c>
      <c r="DD467" s="14">
        <f t="shared" si="632"/>
        <v>0</v>
      </c>
      <c r="DE467" s="14">
        <f t="shared" si="633"/>
        <v>0</v>
      </c>
      <c r="DF467" s="14">
        <f t="shared" si="634"/>
        <v>0</v>
      </c>
      <c r="DG467" s="14">
        <f t="shared" si="635"/>
        <v>0</v>
      </c>
      <c r="DI467" s="56">
        <f t="shared" si="636"/>
        <v>0</v>
      </c>
      <c r="DJ467" s="14">
        <f>Szilv($CY$2,Eredmény!$H$3,CZ467)</f>
        <v>0</v>
      </c>
      <c r="DK467" s="14">
        <f t="shared" si="637"/>
        <v>0</v>
      </c>
      <c r="DL467" s="14">
        <f t="shared" si="638"/>
        <v>0</v>
      </c>
      <c r="DO467" s="14">
        <f>IF($DN$2=Alapadat!$P467,Alapadat!$Q467,0)</f>
        <v>0</v>
      </c>
      <c r="DP467" s="14">
        <f>IF($DN$2=Alapadat!$P467,Alapadat!$R467,0)</f>
        <v>0</v>
      </c>
      <c r="DQ467" s="14">
        <f t="shared" si="639"/>
        <v>0</v>
      </c>
      <c r="DR467" s="14">
        <f t="shared" si="640"/>
        <v>0</v>
      </c>
      <c r="DS467" s="14">
        <f t="shared" si="641"/>
        <v>0</v>
      </c>
      <c r="DT467" s="14">
        <f t="shared" si="642"/>
        <v>0</v>
      </c>
      <c r="DU467" s="14">
        <f t="shared" si="643"/>
        <v>0</v>
      </c>
      <c r="DV467" s="14">
        <f t="shared" si="644"/>
        <v>0</v>
      </c>
      <c r="DX467" s="56">
        <f t="shared" si="645"/>
        <v>0</v>
      </c>
      <c r="DY467" s="14">
        <f>Szilv($DN$2,Eredmény!$H$3,DO467)</f>
        <v>0</v>
      </c>
      <c r="DZ467" s="14">
        <f t="shared" si="646"/>
        <v>0</v>
      </c>
      <c r="EA467" s="14">
        <f t="shared" si="647"/>
        <v>0</v>
      </c>
    </row>
    <row r="468" spans="2:131">
      <c r="B468" s="14">
        <f>IF($A$2=Alapadat!$P468,Alapadat!$Q468,0)</f>
        <v>0</v>
      </c>
      <c r="C468" s="14">
        <f>IF($A$2=Alapadat!$P468,Alapadat!$R468,0)</f>
        <v>0</v>
      </c>
      <c r="D468" s="14">
        <f t="shared" si="568"/>
        <v>0</v>
      </c>
      <c r="E468" s="14">
        <f t="shared" si="569"/>
        <v>0</v>
      </c>
      <c r="F468" s="14">
        <f t="shared" si="570"/>
        <v>0</v>
      </c>
      <c r="G468" s="14">
        <f t="shared" si="571"/>
        <v>0</v>
      </c>
      <c r="H468" s="14">
        <f t="shared" si="572"/>
        <v>0</v>
      </c>
      <c r="I468" s="14">
        <f t="shared" si="573"/>
        <v>0</v>
      </c>
      <c r="L468" s="56">
        <f t="shared" si="574"/>
        <v>0</v>
      </c>
      <c r="M468" s="14">
        <f>Szilv($A$2,Eredmény!$H$3,B468)</f>
        <v>0</v>
      </c>
      <c r="N468" s="14">
        <f t="shared" si="575"/>
        <v>0</v>
      </c>
      <c r="O468" s="14">
        <f t="shared" si="576"/>
        <v>0</v>
      </c>
      <c r="Q468" s="14">
        <f>IF($P$2=Alapadat!$P468,Alapadat!$Q468,0)</f>
        <v>0</v>
      </c>
      <c r="R468" s="14">
        <f>IF($P$2=Alapadat!$P468,Alapadat!$R468,0)</f>
        <v>0</v>
      </c>
      <c r="S468" s="14">
        <f t="shared" si="577"/>
        <v>0</v>
      </c>
      <c r="T468" s="14">
        <f t="shared" si="578"/>
        <v>0</v>
      </c>
      <c r="U468" s="14">
        <f t="shared" si="579"/>
        <v>0</v>
      </c>
      <c r="V468" s="14">
        <f t="shared" si="580"/>
        <v>0</v>
      </c>
      <c r="W468" s="14">
        <f t="shared" si="581"/>
        <v>0</v>
      </c>
      <c r="X468" s="14">
        <f t="shared" si="582"/>
        <v>0</v>
      </c>
      <c r="Z468" s="56">
        <f t="shared" si="648"/>
        <v>0</v>
      </c>
      <c r="AA468" s="14">
        <f>Szilv($P$2,Eredmény!$H$3,Q468)</f>
        <v>0</v>
      </c>
      <c r="AB468" s="14">
        <f t="shared" si="583"/>
        <v>0</v>
      </c>
      <c r="AC468" s="14">
        <f t="shared" si="584"/>
        <v>0</v>
      </c>
      <c r="AE468" s="14">
        <f>IF($AD$2=Alapadat!$P468,Alapadat!$Q468,0)</f>
        <v>0</v>
      </c>
      <c r="AF468" s="14">
        <f>IF($AD$2=Alapadat!$P468,Alapadat!$R468,0)</f>
        <v>0</v>
      </c>
      <c r="AG468" s="14">
        <f t="shared" si="585"/>
        <v>0</v>
      </c>
      <c r="AH468" s="14">
        <f t="shared" si="586"/>
        <v>0</v>
      </c>
      <c r="AI468" s="14">
        <f t="shared" si="587"/>
        <v>0</v>
      </c>
      <c r="AJ468" s="14">
        <f t="shared" si="588"/>
        <v>0</v>
      </c>
      <c r="AK468" s="14">
        <f t="shared" si="589"/>
        <v>0</v>
      </c>
      <c r="AL468" s="14">
        <f t="shared" si="590"/>
        <v>0</v>
      </c>
      <c r="AN468" s="56">
        <f t="shared" si="591"/>
        <v>0</v>
      </c>
      <c r="AO468" s="14">
        <f>Szilv($AD$2,Eredmény!$H$3,AE468)</f>
        <v>0</v>
      </c>
      <c r="AP468" s="14">
        <f t="shared" si="592"/>
        <v>0</v>
      </c>
      <c r="AQ468" s="14">
        <f t="shared" si="593"/>
        <v>0</v>
      </c>
      <c r="AS468" s="14">
        <f>IF($AR$2=Alapadat!$P468,Alapadat!$Q468,0)</f>
        <v>0</v>
      </c>
      <c r="AT468" s="14">
        <f>IF($AR$2=Alapadat!$P468,Alapadat!$R468,0)</f>
        <v>0</v>
      </c>
      <c r="AU468" s="14">
        <f t="shared" si="594"/>
        <v>0</v>
      </c>
      <c r="AV468" s="14">
        <f t="shared" si="595"/>
        <v>0</v>
      </c>
      <c r="AW468" s="14">
        <f t="shared" si="596"/>
        <v>0</v>
      </c>
      <c r="AX468" s="14">
        <f t="shared" si="597"/>
        <v>0</v>
      </c>
      <c r="AY468" s="14">
        <f t="shared" si="598"/>
        <v>0</v>
      </c>
      <c r="AZ468" s="14">
        <f t="shared" si="599"/>
        <v>0</v>
      </c>
      <c r="BB468" s="56">
        <f t="shared" si="600"/>
        <v>0</v>
      </c>
      <c r="BC468" s="14">
        <f>Szilv($AR$2,Eredmény!$H$3,AS468)</f>
        <v>0</v>
      </c>
      <c r="BD468" s="14">
        <f t="shared" si="601"/>
        <v>0</v>
      </c>
      <c r="BE468" s="14">
        <f t="shared" si="602"/>
        <v>0</v>
      </c>
      <c r="BG468" s="14">
        <f>IF($BF$2=Alapadat!$P468,Alapadat!$Q468,0)</f>
        <v>0</v>
      </c>
      <c r="BH468" s="14">
        <f>IF($BF$2=Alapadat!$P468,Alapadat!$R468,0)</f>
        <v>0</v>
      </c>
      <c r="BI468" s="14">
        <f t="shared" si="603"/>
        <v>0</v>
      </c>
      <c r="BJ468" s="14">
        <f t="shared" si="604"/>
        <v>0</v>
      </c>
      <c r="BK468" s="14">
        <f t="shared" si="605"/>
        <v>0</v>
      </c>
      <c r="BL468" s="14">
        <f t="shared" si="606"/>
        <v>0</v>
      </c>
      <c r="BM468" s="14">
        <f t="shared" si="607"/>
        <v>0</v>
      </c>
      <c r="BN468" s="14">
        <f t="shared" si="608"/>
        <v>0</v>
      </c>
      <c r="BP468" s="56">
        <f t="shared" si="609"/>
        <v>0</v>
      </c>
      <c r="BQ468" s="14">
        <f>Szilv($BF$2,Eredmény!$H$3,BG468)</f>
        <v>0</v>
      </c>
      <c r="BR468" s="14">
        <f t="shared" si="610"/>
        <v>0</v>
      </c>
      <c r="BS468" s="14">
        <f t="shared" si="611"/>
        <v>0</v>
      </c>
      <c r="BV468" s="14">
        <f>IF($BU$2=Alapadat!$P468,Alapadat!$Q468,0)</f>
        <v>0</v>
      </c>
      <c r="BW468" s="14">
        <f>IF($BU$2=Alapadat!$P468,Alapadat!$R468,0)</f>
        <v>0</v>
      </c>
      <c r="BX468" s="14">
        <f t="shared" si="612"/>
        <v>0</v>
      </c>
      <c r="BY468" s="14">
        <f t="shared" si="613"/>
        <v>0</v>
      </c>
      <c r="BZ468" s="14">
        <f t="shared" si="614"/>
        <v>0</v>
      </c>
      <c r="CA468" s="14">
        <f t="shared" si="615"/>
        <v>0</v>
      </c>
      <c r="CB468" s="14">
        <f t="shared" si="616"/>
        <v>0</v>
      </c>
      <c r="CC468" s="14">
        <f t="shared" si="617"/>
        <v>0</v>
      </c>
      <c r="CE468" s="56">
        <f t="shared" si="618"/>
        <v>0</v>
      </c>
      <c r="CF468" s="14">
        <f>Szilv($BU$2,Eredmény!$H$3,BV468)</f>
        <v>0</v>
      </c>
      <c r="CG468" s="14">
        <f t="shared" si="619"/>
        <v>0</v>
      </c>
      <c r="CH468" s="14">
        <f t="shared" si="620"/>
        <v>0</v>
      </c>
      <c r="CK468" s="14">
        <f>IF($CJ$2=Alapadat!$P468,Alapadat!$Q468,0)</f>
        <v>0</v>
      </c>
      <c r="CL468" s="14">
        <f>IF($CJ$2=Alapadat!$P468,Alapadat!$R468,0)</f>
        <v>0</v>
      </c>
      <c r="CM468" s="14">
        <f t="shared" si="621"/>
        <v>0</v>
      </c>
      <c r="CN468" s="14">
        <f t="shared" si="622"/>
        <v>0</v>
      </c>
      <c r="CO468" s="14">
        <f t="shared" si="623"/>
        <v>0</v>
      </c>
      <c r="CP468" s="14">
        <f t="shared" si="624"/>
        <v>0</v>
      </c>
      <c r="CQ468" s="14">
        <f t="shared" si="625"/>
        <v>0</v>
      </c>
      <c r="CR468" s="14">
        <f t="shared" si="626"/>
        <v>0</v>
      </c>
      <c r="CT468" s="56">
        <f t="shared" si="627"/>
        <v>0</v>
      </c>
      <c r="CU468" s="14">
        <f>Szilv($CJ$2,Eredmény!$H$3,CK468)</f>
        <v>0</v>
      </c>
      <c r="CV468" s="14">
        <f t="shared" si="628"/>
        <v>0</v>
      </c>
      <c r="CW468" s="14">
        <f t="shared" si="629"/>
        <v>0</v>
      </c>
      <c r="CZ468" s="14">
        <f>IF($CY$2=Alapadat!$P468,Alapadat!$Q468,0)</f>
        <v>0</v>
      </c>
      <c r="DA468" s="14">
        <f>IF($CY$2=Alapadat!$P468,Alapadat!$R468,0)</f>
        <v>0</v>
      </c>
      <c r="DB468" s="14">
        <f t="shared" si="630"/>
        <v>0</v>
      </c>
      <c r="DC468" s="14">
        <f t="shared" si="631"/>
        <v>0</v>
      </c>
      <c r="DD468" s="14">
        <f t="shared" si="632"/>
        <v>0</v>
      </c>
      <c r="DE468" s="14">
        <f t="shared" si="633"/>
        <v>0</v>
      </c>
      <c r="DF468" s="14">
        <f t="shared" si="634"/>
        <v>0</v>
      </c>
      <c r="DG468" s="14">
        <f t="shared" si="635"/>
        <v>0</v>
      </c>
      <c r="DI468" s="56">
        <f t="shared" si="636"/>
        <v>0</v>
      </c>
      <c r="DJ468" s="14">
        <f>Szilv($CY$2,Eredmény!$H$3,CZ468)</f>
        <v>0</v>
      </c>
      <c r="DK468" s="14">
        <f t="shared" si="637"/>
        <v>0</v>
      </c>
      <c r="DL468" s="14">
        <f t="shared" si="638"/>
        <v>0</v>
      </c>
      <c r="DO468" s="14">
        <f>IF($DN$2=Alapadat!$P468,Alapadat!$Q468,0)</f>
        <v>0</v>
      </c>
      <c r="DP468" s="14">
        <f>IF($DN$2=Alapadat!$P468,Alapadat!$R468,0)</f>
        <v>0</v>
      </c>
      <c r="DQ468" s="14">
        <f t="shared" si="639"/>
        <v>0</v>
      </c>
      <c r="DR468" s="14">
        <f t="shared" si="640"/>
        <v>0</v>
      </c>
      <c r="DS468" s="14">
        <f t="shared" si="641"/>
        <v>0</v>
      </c>
      <c r="DT468" s="14">
        <f t="shared" si="642"/>
        <v>0</v>
      </c>
      <c r="DU468" s="14">
        <f t="shared" si="643"/>
        <v>0</v>
      </c>
      <c r="DV468" s="14">
        <f t="shared" si="644"/>
        <v>0</v>
      </c>
      <c r="DX468" s="56">
        <f t="shared" si="645"/>
        <v>0</v>
      </c>
      <c r="DY468" s="14">
        <f>Szilv($DN$2,Eredmény!$H$3,DO468)</f>
        <v>0</v>
      </c>
      <c r="DZ468" s="14">
        <f t="shared" si="646"/>
        <v>0</v>
      </c>
      <c r="EA468" s="14">
        <f t="shared" si="647"/>
        <v>0</v>
      </c>
    </row>
    <row r="469" spans="2:131">
      <c r="B469" s="14">
        <f>IF($A$2=Alapadat!$P469,Alapadat!$Q469,0)</f>
        <v>0</v>
      </c>
      <c r="C469" s="14">
        <f>IF($A$2=Alapadat!$P469,Alapadat!$R469,0)</f>
        <v>0</v>
      </c>
      <c r="D469" s="14">
        <f t="shared" si="568"/>
        <v>0</v>
      </c>
      <c r="E469" s="14">
        <f t="shared" si="569"/>
        <v>0</v>
      </c>
      <c r="F469" s="14">
        <f t="shared" si="570"/>
        <v>0</v>
      </c>
      <c r="G469" s="14">
        <f t="shared" si="571"/>
        <v>0</v>
      </c>
      <c r="H469" s="14">
        <f t="shared" si="572"/>
        <v>0</v>
      </c>
      <c r="I469" s="14">
        <f t="shared" si="573"/>
        <v>0</v>
      </c>
      <c r="L469" s="56">
        <f t="shared" si="574"/>
        <v>0</v>
      </c>
      <c r="M469" s="14">
        <f>Szilv($A$2,Eredmény!$H$3,B469)</f>
        <v>0</v>
      </c>
      <c r="N469" s="14">
        <f t="shared" si="575"/>
        <v>0</v>
      </c>
      <c r="O469" s="14">
        <f t="shared" si="576"/>
        <v>0</v>
      </c>
      <c r="Q469" s="14">
        <f>IF($P$2=Alapadat!$P469,Alapadat!$Q469,0)</f>
        <v>0</v>
      </c>
      <c r="R469" s="14">
        <f>IF($P$2=Alapadat!$P469,Alapadat!$R469,0)</f>
        <v>0</v>
      </c>
      <c r="S469" s="14">
        <f t="shared" si="577"/>
        <v>0</v>
      </c>
      <c r="T469" s="14">
        <f t="shared" si="578"/>
        <v>0</v>
      </c>
      <c r="U469" s="14">
        <f t="shared" si="579"/>
        <v>0</v>
      </c>
      <c r="V469" s="14">
        <f t="shared" si="580"/>
        <v>0</v>
      </c>
      <c r="W469" s="14">
        <f t="shared" si="581"/>
        <v>0</v>
      </c>
      <c r="X469" s="14">
        <f t="shared" si="582"/>
        <v>0</v>
      </c>
      <c r="Z469" s="56">
        <f t="shared" si="648"/>
        <v>0</v>
      </c>
      <c r="AA469" s="14">
        <f>Szilv($P$2,Eredmény!$H$3,Q469)</f>
        <v>0</v>
      </c>
      <c r="AB469" s="14">
        <f t="shared" si="583"/>
        <v>0</v>
      </c>
      <c r="AC469" s="14">
        <f t="shared" si="584"/>
        <v>0</v>
      </c>
      <c r="AE469" s="14">
        <f>IF($AD$2=Alapadat!$P469,Alapadat!$Q469,0)</f>
        <v>0</v>
      </c>
      <c r="AF469" s="14">
        <f>IF($AD$2=Alapadat!$P469,Alapadat!$R469,0)</f>
        <v>0</v>
      </c>
      <c r="AG469" s="14">
        <f t="shared" si="585"/>
        <v>0</v>
      </c>
      <c r="AH469" s="14">
        <f t="shared" si="586"/>
        <v>0</v>
      </c>
      <c r="AI469" s="14">
        <f t="shared" si="587"/>
        <v>0</v>
      </c>
      <c r="AJ469" s="14">
        <f t="shared" si="588"/>
        <v>0</v>
      </c>
      <c r="AK469" s="14">
        <f t="shared" si="589"/>
        <v>0</v>
      </c>
      <c r="AL469" s="14">
        <f t="shared" si="590"/>
        <v>0</v>
      </c>
      <c r="AN469" s="56">
        <f t="shared" si="591"/>
        <v>0</v>
      </c>
      <c r="AO469" s="14">
        <f>Szilv($AD$2,Eredmény!$H$3,AE469)</f>
        <v>0</v>
      </c>
      <c r="AP469" s="14">
        <f t="shared" si="592"/>
        <v>0</v>
      </c>
      <c r="AQ469" s="14">
        <f t="shared" si="593"/>
        <v>0</v>
      </c>
      <c r="AS469" s="14">
        <f>IF($AR$2=Alapadat!$P469,Alapadat!$Q469,0)</f>
        <v>0</v>
      </c>
      <c r="AT469" s="14">
        <f>IF($AR$2=Alapadat!$P469,Alapadat!$R469,0)</f>
        <v>0</v>
      </c>
      <c r="AU469" s="14">
        <f t="shared" si="594"/>
        <v>0</v>
      </c>
      <c r="AV469" s="14">
        <f t="shared" si="595"/>
        <v>0</v>
      </c>
      <c r="AW469" s="14">
        <f t="shared" si="596"/>
        <v>0</v>
      </c>
      <c r="AX469" s="14">
        <f t="shared" si="597"/>
        <v>0</v>
      </c>
      <c r="AY469" s="14">
        <f t="shared" si="598"/>
        <v>0</v>
      </c>
      <c r="AZ469" s="14">
        <f t="shared" si="599"/>
        <v>0</v>
      </c>
      <c r="BB469" s="56">
        <f t="shared" si="600"/>
        <v>0</v>
      </c>
      <c r="BC469" s="14">
        <f>Szilv($AR$2,Eredmény!$H$3,AS469)</f>
        <v>0</v>
      </c>
      <c r="BD469" s="14">
        <f t="shared" si="601"/>
        <v>0</v>
      </c>
      <c r="BE469" s="14">
        <f t="shared" si="602"/>
        <v>0</v>
      </c>
      <c r="BG469" s="14">
        <f>IF($BF$2=Alapadat!$P469,Alapadat!$Q469,0)</f>
        <v>0</v>
      </c>
      <c r="BH469" s="14">
        <f>IF($BF$2=Alapadat!$P469,Alapadat!$R469,0)</f>
        <v>0</v>
      </c>
      <c r="BI469" s="14">
        <f t="shared" si="603"/>
        <v>0</v>
      </c>
      <c r="BJ469" s="14">
        <f t="shared" si="604"/>
        <v>0</v>
      </c>
      <c r="BK469" s="14">
        <f t="shared" si="605"/>
        <v>0</v>
      </c>
      <c r="BL469" s="14">
        <f t="shared" si="606"/>
        <v>0</v>
      </c>
      <c r="BM469" s="14">
        <f t="shared" si="607"/>
        <v>0</v>
      </c>
      <c r="BN469" s="14">
        <f t="shared" si="608"/>
        <v>0</v>
      </c>
      <c r="BP469" s="56">
        <f t="shared" si="609"/>
        <v>0</v>
      </c>
      <c r="BQ469" s="14">
        <f>Szilv($BF$2,Eredmény!$H$3,BG469)</f>
        <v>0</v>
      </c>
      <c r="BR469" s="14">
        <f t="shared" si="610"/>
        <v>0</v>
      </c>
      <c r="BS469" s="14">
        <f t="shared" si="611"/>
        <v>0</v>
      </c>
      <c r="BV469" s="14">
        <f>IF($BU$2=Alapadat!$P469,Alapadat!$Q469,0)</f>
        <v>0</v>
      </c>
      <c r="BW469" s="14">
        <f>IF($BU$2=Alapadat!$P469,Alapadat!$R469,0)</f>
        <v>0</v>
      </c>
      <c r="BX469" s="14">
        <f t="shared" si="612"/>
        <v>0</v>
      </c>
      <c r="BY469" s="14">
        <f t="shared" si="613"/>
        <v>0</v>
      </c>
      <c r="BZ469" s="14">
        <f t="shared" si="614"/>
        <v>0</v>
      </c>
      <c r="CA469" s="14">
        <f t="shared" si="615"/>
        <v>0</v>
      </c>
      <c r="CB469" s="14">
        <f t="shared" si="616"/>
        <v>0</v>
      </c>
      <c r="CC469" s="14">
        <f t="shared" si="617"/>
        <v>0</v>
      </c>
      <c r="CE469" s="56">
        <f t="shared" si="618"/>
        <v>0</v>
      </c>
      <c r="CF469" s="14">
        <f>Szilv($BU$2,Eredmény!$H$3,BV469)</f>
        <v>0</v>
      </c>
      <c r="CG469" s="14">
        <f t="shared" si="619"/>
        <v>0</v>
      </c>
      <c r="CH469" s="14">
        <f t="shared" si="620"/>
        <v>0</v>
      </c>
      <c r="CK469" s="14">
        <f>IF($CJ$2=Alapadat!$P469,Alapadat!$Q469,0)</f>
        <v>0</v>
      </c>
      <c r="CL469" s="14">
        <f>IF($CJ$2=Alapadat!$P469,Alapadat!$R469,0)</f>
        <v>0</v>
      </c>
      <c r="CM469" s="14">
        <f t="shared" si="621"/>
        <v>0</v>
      </c>
      <c r="CN469" s="14">
        <f t="shared" si="622"/>
        <v>0</v>
      </c>
      <c r="CO469" s="14">
        <f t="shared" si="623"/>
        <v>0</v>
      </c>
      <c r="CP469" s="14">
        <f t="shared" si="624"/>
        <v>0</v>
      </c>
      <c r="CQ469" s="14">
        <f t="shared" si="625"/>
        <v>0</v>
      </c>
      <c r="CR469" s="14">
        <f t="shared" si="626"/>
        <v>0</v>
      </c>
      <c r="CT469" s="56">
        <f t="shared" si="627"/>
        <v>0</v>
      </c>
      <c r="CU469" s="14">
        <f>Szilv($CJ$2,Eredmény!$H$3,CK469)</f>
        <v>0</v>
      </c>
      <c r="CV469" s="14">
        <f t="shared" si="628"/>
        <v>0</v>
      </c>
      <c r="CW469" s="14">
        <f t="shared" si="629"/>
        <v>0</v>
      </c>
      <c r="CZ469" s="14">
        <f>IF($CY$2=Alapadat!$P469,Alapadat!$Q469,0)</f>
        <v>0</v>
      </c>
      <c r="DA469" s="14">
        <f>IF($CY$2=Alapadat!$P469,Alapadat!$R469,0)</f>
        <v>0</v>
      </c>
      <c r="DB469" s="14">
        <f t="shared" si="630"/>
        <v>0</v>
      </c>
      <c r="DC469" s="14">
        <f t="shared" si="631"/>
        <v>0</v>
      </c>
      <c r="DD469" s="14">
        <f t="shared" si="632"/>
        <v>0</v>
      </c>
      <c r="DE469" s="14">
        <f t="shared" si="633"/>
        <v>0</v>
      </c>
      <c r="DF469" s="14">
        <f t="shared" si="634"/>
        <v>0</v>
      </c>
      <c r="DG469" s="14">
        <f t="shared" si="635"/>
        <v>0</v>
      </c>
      <c r="DI469" s="56">
        <f t="shared" si="636"/>
        <v>0</v>
      </c>
      <c r="DJ469" s="14">
        <f>Szilv($CY$2,Eredmény!$H$3,CZ469)</f>
        <v>0</v>
      </c>
      <c r="DK469" s="14">
        <f t="shared" si="637"/>
        <v>0</v>
      </c>
      <c r="DL469" s="14">
        <f t="shared" si="638"/>
        <v>0</v>
      </c>
      <c r="DO469" s="14">
        <f>IF($DN$2=Alapadat!$P469,Alapadat!$Q469,0)</f>
        <v>0</v>
      </c>
      <c r="DP469" s="14">
        <f>IF($DN$2=Alapadat!$P469,Alapadat!$R469,0)</f>
        <v>0</v>
      </c>
      <c r="DQ469" s="14">
        <f t="shared" si="639"/>
        <v>0</v>
      </c>
      <c r="DR469" s="14">
        <f t="shared" si="640"/>
        <v>0</v>
      </c>
      <c r="DS469" s="14">
        <f t="shared" si="641"/>
        <v>0</v>
      </c>
      <c r="DT469" s="14">
        <f t="shared" si="642"/>
        <v>0</v>
      </c>
      <c r="DU469" s="14">
        <f t="shared" si="643"/>
        <v>0</v>
      </c>
      <c r="DV469" s="14">
        <f t="shared" si="644"/>
        <v>0</v>
      </c>
      <c r="DX469" s="56">
        <f t="shared" si="645"/>
        <v>0</v>
      </c>
      <c r="DY469" s="14">
        <f>Szilv($DN$2,Eredmény!$H$3,DO469)</f>
        <v>0</v>
      </c>
      <c r="DZ469" s="14">
        <f t="shared" si="646"/>
        <v>0</v>
      </c>
      <c r="EA469" s="14">
        <f t="shared" si="647"/>
        <v>0</v>
      </c>
    </row>
    <row r="470" spans="2:131">
      <c r="B470" s="14">
        <f>IF($A$2=Alapadat!$P470,Alapadat!$Q470,0)</f>
        <v>0</v>
      </c>
      <c r="C470" s="14">
        <f>IF($A$2=Alapadat!$P470,Alapadat!$R470,0)</f>
        <v>0</v>
      </c>
      <c r="D470" s="14">
        <f t="shared" si="568"/>
        <v>0</v>
      </c>
      <c r="E470" s="14">
        <f t="shared" si="569"/>
        <v>0</v>
      </c>
      <c r="F470" s="14">
        <f t="shared" si="570"/>
        <v>0</v>
      </c>
      <c r="G470" s="14">
        <f t="shared" si="571"/>
        <v>0</v>
      </c>
      <c r="H470" s="14">
        <f t="shared" si="572"/>
        <v>0</v>
      </c>
      <c r="I470" s="14">
        <f t="shared" si="573"/>
        <v>0</v>
      </c>
      <c r="L470" s="56">
        <f t="shared" si="574"/>
        <v>0</v>
      </c>
      <c r="M470" s="14">
        <f>Szilv($A$2,Eredmény!$H$3,B470)</f>
        <v>0</v>
      </c>
      <c r="N470" s="14">
        <f t="shared" si="575"/>
        <v>0</v>
      </c>
      <c r="O470" s="14">
        <f t="shared" si="576"/>
        <v>0</v>
      </c>
      <c r="Q470" s="14">
        <f>IF($P$2=Alapadat!$P470,Alapadat!$Q470,0)</f>
        <v>0</v>
      </c>
      <c r="R470" s="14">
        <f>IF($P$2=Alapadat!$P470,Alapadat!$R470,0)</f>
        <v>0</v>
      </c>
      <c r="S470" s="14">
        <f t="shared" si="577"/>
        <v>0</v>
      </c>
      <c r="T470" s="14">
        <f t="shared" si="578"/>
        <v>0</v>
      </c>
      <c r="U470" s="14">
        <f t="shared" si="579"/>
        <v>0</v>
      </c>
      <c r="V470" s="14">
        <f t="shared" si="580"/>
        <v>0</v>
      </c>
      <c r="W470" s="14">
        <f t="shared" si="581"/>
        <v>0</v>
      </c>
      <c r="X470" s="14">
        <f t="shared" si="582"/>
        <v>0</v>
      </c>
      <c r="Z470" s="56">
        <f t="shared" si="648"/>
        <v>0</v>
      </c>
      <c r="AA470" s="14">
        <f>Szilv($P$2,Eredmény!$H$3,Q470)</f>
        <v>0</v>
      </c>
      <c r="AB470" s="14">
        <f t="shared" si="583"/>
        <v>0</v>
      </c>
      <c r="AC470" s="14">
        <f t="shared" si="584"/>
        <v>0</v>
      </c>
      <c r="AE470" s="14">
        <f>IF($AD$2=Alapadat!$P470,Alapadat!$Q470,0)</f>
        <v>0</v>
      </c>
      <c r="AF470" s="14">
        <f>IF($AD$2=Alapadat!$P470,Alapadat!$R470,0)</f>
        <v>0</v>
      </c>
      <c r="AG470" s="14">
        <f t="shared" si="585"/>
        <v>0</v>
      </c>
      <c r="AH470" s="14">
        <f t="shared" si="586"/>
        <v>0</v>
      </c>
      <c r="AI470" s="14">
        <f t="shared" si="587"/>
        <v>0</v>
      </c>
      <c r="AJ470" s="14">
        <f t="shared" si="588"/>
        <v>0</v>
      </c>
      <c r="AK470" s="14">
        <f t="shared" si="589"/>
        <v>0</v>
      </c>
      <c r="AL470" s="14">
        <f t="shared" si="590"/>
        <v>0</v>
      </c>
      <c r="AN470" s="56">
        <f t="shared" si="591"/>
        <v>0</v>
      </c>
      <c r="AO470" s="14">
        <f>Szilv($AD$2,Eredmény!$H$3,AE470)</f>
        <v>0</v>
      </c>
      <c r="AP470" s="14">
        <f t="shared" si="592"/>
        <v>0</v>
      </c>
      <c r="AQ470" s="14">
        <f t="shared" si="593"/>
        <v>0</v>
      </c>
      <c r="AS470" s="14">
        <f>IF($AR$2=Alapadat!$P470,Alapadat!$Q470,0)</f>
        <v>0</v>
      </c>
      <c r="AT470" s="14">
        <f>IF($AR$2=Alapadat!$P470,Alapadat!$R470,0)</f>
        <v>0</v>
      </c>
      <c r="AU470" s="14">
        <f t="shared" si="594"/>
        <v>0</v>
      </c>
      <c r="AV470" s="14">
        <f t="shared" si="595"/>
        <v>0</v>
      </c>
      <c r="AW470" s="14">
        <f t="shared" si="596"/>
        <v>0</v>
      </c>
      <c r="AX470" s="14">
        <f t="shared" si="597"/>
        <v>0</v>
      </c>
      <c r="AY470" s="14">
        <f t="shared" si="598"/>
        <v>0</v>
      </c>
      <c r="AZ470" s="14">
        <f t="shared" si="599"/>
        <v>0</v>
      </c>
      <c r="BB470" s="56">
        <f t="shared" si="600"/>
        <v>0</v>
      </c>
      <c r="BC470" s="14">
        <f>Szilv($AR$2,Eredmény!$H$3,AS470)</f>
        <v>0</v>
      </c>
      <c r="BD470" s="14">
        <f t="shared" si="601"/>
        <v>0</v>
      </c>
      <c r="BE470" s="14">
        <f t="shared" si="602"/>
        <v>0</v>
      </c>
      <c r="BG470" s="14">
        <f>IF($BF$2=Alapadat!$P470,Alapadat!$Q470,0)</f>
        <v>0</v>
      </c>
      <c r="BH470" s="14">
        <f>IF($BF$2=Alapadat!$P470,Alapadat!$R470,0)</f>
        <v>0</v>
      </c>
      <c r="BI470" s="14">
        <f t="shared" si="603"/>
        <v>0</v>
      </c>
      <c r="BJ470" s="14">
        <f t="shared" si="604"/>
        <v>0</v>
      </c>
      <c r="BK470" s="14">
        <f t="shared" si="605"/>
        <v>0</v>
      </c>
      <c r="BL470" s="14">
        <f t="shared" si="606"/>
        <v>0</v>
      </c>
      <c r="BM470" s="14">
        <f t="shared" si="607"/>
        <v>0</v>
      </c>
      <c r="BN470" s="14">
        <f t="shared" si="608"/>
        <v>0</v>
      </c>
      <c r="BP470" s="56">
        <f t="shared" si="609"/>
        <v>0</v>
      </c>
      <c r="BQ470" s="14">
        <f>Szilv($BF$2,Eredmény!$H$3,BG470)</f>
        <v>0</v>
      </c>
      <c r="BR470" s="14">
        <f t="shared" si="610"/>
        <v>0</v>
      </c>
      <c r="BS470" s="14">
        <f t="shared" si="611"/>
        <v>0</v>
      </c>
      <c r="BV470" s="14">
        <f>IF($BU$2=Alapadat!$P470,Alapadat!$Q470,0)</f>
        <v>0</v>
      </c>
      <c r="BW470" s="14">
        <f>IF($BU$2=Alapadat!$P470,Alapadat!$R470,0)</f>
        <v>0</v>
      </c>
      <c r="BX470" s="14">
        <f t="shared" si="612"/>
        <v>0</v>
      </c>
      <c r="BY470" s="14">
        <f t="shared" si="613"/>
        <v>0</v>
      </c>
      <c r="BZ470" s="14">
        <f t="shared" si="614"/>
        <v>0</v>
      </c>
      <c r="CA470" s="14">
        <f t="shared" si="615"/>
        <v>0</v>
      </c>
      <c r="CB470" s="14">
        <f t="shared" si="616"/>
        <v>0</v>
      </c>
      <c r="CC470" s="14">
        <f t="shared" si="617"/>
        <v>0</v>
      </c>
      <c r="CE470" s="56">
        <f t="shared" si="618"/>
        <v>0</v>
      </c>
      <c r="CF470" s="14">
        <f>Szilv($BU$2,Eredmény!$H$3,BV470)</f>
        <v>0</v>
      </c>
      <c r="CG470" s="14">
        <f t="shared" si="619"/>
        <v>0</v>
      </c>
      <c r="CH470" s="14">
        <f t="shared" si="620"/>
        <v>0</v>
      </c>
      <c r="CK470" s="14">
        <f>IF($CJ$2=Alapadat!$P470,Alapadat!$Q470,0)</f>
        <v>0</v>
      </c>
      <c r="CL470" s="14">
        <f>IF($CJ$2=Alapadat!$P470,Alapadat!$R470,0)</f>
        <v>0</v>
      </c>
      <c r="CM470" s="14">
        <f t="shared" si="621"/>
        <v>0</v>
      </c>
      <c r="CN470" s="14">
        <f t="shared" si="622"/>
        <v>0</v>
      </c>
      <c r="CO470" s="14">
        <f t="shared" si="623"/>
        <v>0</v>
      </c>
      <c r="CP470" s="14">
        <f t="shared" si="624"/>
        <v>0</v>
      </c>
      <c r="CQ470" s="14">
        <f t="shared" si="625"/>
        <v>0</v>
      </c>
      <c r="CR470" s="14">
        <f t="shared" si="626"/>
        <v>0</v>
      </c>
      <c r="CT470" s="56">
        <f t="shared" si="627"/>
        <v>0</v>
      </c>
      <c r="CU470" s="14">
        <f>Szilv($CJ$2,Eredmény!$H$3,CK470)</f>
        <v>0</v>
      </c>
      <c r="CV470" s="14">
        <f t="shared" si="628"/>
        <v>0</v>
      </c>
      <c r="CW470" s="14">
        <f t="shared" si="629"/>
        <v>0</v>
      </c>
      <c r="CZ470" s="14">
        <f>IF($CY$2=Alapadat!$P470,Alapadat!$Q470,0)</f>
        <v>0</v>
      </c>
      <c r="DA470" s="14">
        <f>IF($CY$2=Alapadat!$P470,Alapadat!$R470,0)</f>
        <v>0</v>
      </c>
      <c r="DB470" s="14">
        <f t="shared" si="630"/>
        <v>0</v>
      </c>
      <c r="DC470" s="14">
        <f t="shared" si="631"/>
        <v>0</v>
      </c>
      <c r="DD470" s="14">
        <f t="shared" si="632"/>
        <v>0</v>
      </c>
      <c r="DE470" s="14">
        <f t="shared" si="633"/>
        <v>0</v>
      </c>
      <c r="DF470" s="14">
        <f t="shared" si="634"/>
        <v>0</v>
      </c>
      <c r="DG470" s="14">
        <f t="shared" si="635"/>
        <v>0</v>
      </c>
      <c r="DI470" s="56">
        <f t="shared" si="636"/>
        <v>0</v>
      </c>
      <c r="DJ470" s="14">
        <f>Szilv($CY$2,Eredmény!$H$3,CZ470)</f>
        <v>0</v>
      </c>
      <c r="DK470" s="14">
        <f t="shared" si="637"/>
        <v>0</v>
      </c>
      <c r="DL470" s="14">
        <f t="shared" si="638"/>
        <v>0</v>
      </c>
      <c r="DO470" s="14">
        <f>IF($DN$2=Alapadat!$P470,Alapadat!$Q470,0)</f>
        <v>0</v>
      </c>
      <c r="DP470" s="14">
        <f>IF($DN$2=Alapadat!$P470,Alapadat!$R470,0)</f>
        <v>0</v>
      </c>
      <c r="DQ470" s="14">
        <f t="shared" si="639"/>
        <v>0</v>
      </c>
      <c r="DR470" s="14">
        <f t="shared" si="640"/>
        <v>0</v>
      </c>
      <c r="DS470" s="14">
        <f t="shared" si="641"/>
        <v>0</v>
      </c>
      <c r="DT470" s="14">
        <f t="shared" si="642"/>
        <v>0</v>
      </c>
      <c r="DU470" s="14">
        <f t="shared" si="643"/>
        <v>0</v>
      </c>
      <c r="DV470" s="14">
        <f t="shared" si="644"/>
        <v>0</v>
      </c>
      <c r="DX470" s="56">
        <f t="shared" si="645"/>
        <v>0</v>
      </c>
      <c r="DY470" s="14">
        <f>Szilv($DN$2,Eredmény!$H$3,DO470)</f>
        <v>0</v>
      </c>
      <c r="DZ470" s="14">
        <f t="shared" si="646"/>
        <v>0</v>
      </c>
      <c r="EA470" s="14">
        <f t="shared" si="647"/>
        <v>0</v>
      </c>
    </row>
    <row r="471" spans="2:131">
      <c r="B471" s="14">
        <f>IF($A$2=Alapadat!$P471,Alapadat!$Q471,0)</f>
        <v>0</v>
      </c>
      <c r="C471" s="14">
        <f>IF($A$2=Alapadat!$P471,Alapadat!$R471,0)</f>
        <v>0</v>
      </c>
      <c r="D471" s="14">
        <f t="shared" si="568"/>
        <v>0</v>
      </c>
      <c r="E471" s="14">
        <f t="shared" si="569"/>
        <v>0</v>
      </c>
      <c r="F471" s="14">
        <f t="shared" si="570"/>
        <v>0</v>
      </c>
      <c r="G471" s="14">
        <f t="shared" si="571"/>
        <v>0</v>
      </c>
      <c r="H471" s="14">
        <f t="shared" si="572"/>
        <v>0</v>
      </c>
      <c r="I471" s="14">
        <f t="shared" si="573"/>
        <v>0</v>
      </c>
      <c r="L471" s="56">
        <f t="shared" si="574"/>
        <v>0</v>
      </c>
      <c r="M471" s="14">
        <f>Szilv($A$2,Eredmény!$H$3,B471)</f>
        <v>0</v>
      </c>
      <c r="N471" s="14">
        <f t="shared" si="575"/>
        <v>0</v>
      </c>
      <c r="O471" s="14">
        <f t="shared" si="576"/>
        <v>0</v>
      </c>
      <c r="Q471" s="14">
        <f>IF($P$2=Alapadat!$P471,Alapadat!$Q471,0)</f>
        <v>0</v>
      </c>
      <c r="R471" s="14">
        <f>IF($P$2=Alapadat!$P471,Alapadat!$R471,0)</f>
        <v>0</v>
      </c>
      <c r="S471" s="14">
        <f t="shared" si="577"/>
        <v>0</v>
      </c>
      <c r="T471" s="14">
        <f t="shared" si="578"/>
        <v>0</v>
      </c>
      <c r="U471" s="14">
        <f t="shared" si="579"/>
        <v>0</v>
      </c>
      <c r="V471" s="14">
        <f t="shared" si="580"/>
        <v>0</v>
      </c>
      <c r="W471" s="14">
        <f t="shared" si="581"/>
        <v>0</v>
      </c>
      <c r="X471" s="14">
        <f t="shared" si="582"/>
        <v>0</v>
      </c>
      <c r="Z471" s="56">
        <f t="shared" si="648"/>
        <v>0</v>
      </c>
      <c r="AA471" s="14">
        <f>Szilv($P$2,Eredmény!$H$3,Q471)</f>
        <v>0</v>
      </c>
      <c r="AB471" s="14">
        <f t="shared" si="583"/>
        <v>0</v>
      </c>
      <c r="AC471" s="14">
        <f t="shared" si="584"/>
        <v>0</v>
      </c>
      <c r="AE471" s="14">
        <f>IF($AD$2=Alapadat!$P471,Alapadat!$Q471,0)</f>
        <v>0</v>
      </c>
      <c r="AF471" s="14">
        <f>IF($AD$2=Alapadat!$P471,Alapadat!$R471,0)</f>
        <v>0</v>
      </c>
      <c r="AG471" s="14">
        <f t="shared" si="585"/>
        <v>0</v>
      </c>
      <c r="AH471" s="14">
        <f t="shared" si="586"/>
        <v>0</v>
      </c>
      <c r="AI471" s="14">
        <f t="shared" si="587"/>
        <v>0</v>
      </c>
      <c r="AJ471" s="14">
        <f t="shared" si="588"/>
        <v>0</v>
      </c>
      <c r="AK471" s="14">
        <f t="shared" si="589"/>
        <v>0</v>
      </c>
      <c r="AL471" s="14">
        <f t="shared" si="590"/>
        <v>0</v>
      </c>
      <c r="AN471" s="56">
        <f t="shared" si="591"/>
        <v>0</v>
      </c>
      <c r="AO471" s="14">
        <f>Szilv($AD$2,Eredmény!$H$3,AE471)</f>
        <v>0</v>
      </c>
      <c r="AP471" s="14">
        <f t="shared" si="592"/>
        <v>0</v>
      </c>
      <c r="AQ471" s="14">
        <f t="shared" si="593"/>
        <v>0</v>
      </c>
      <c r="AS471" s="14">
        <f>IF($AR$2=Alapadat!$P471,Alapadat!$Q471,0)</f>
        <v>0</v>
      </c>
      <c r="AT471" s="14">
        <f>IF($AR$2=Alapadat!$P471,Alapadat!$R471,0)</f>
        <v>0</v>
      </c>
      <c r="AU471" s="14">
        <f t="shared" si="594"/>
        <v>0</v>
      </c>
      <c r="AV471" s="14">
        <f t="shared" si="595"/>
        <v>0</v>
      </c>
      <c r="AW471" s="14">
        <f t="shared" si="596"/>
        <v>0</v>
      </c>
      <c r="AX471" s="14">
        <f t="shared" si="597"/>
        <v>0</v>
      </c>
      <c r="AY471" s="14">
        <f t="shared" si="598"/>
        <v>0</v>
      </c>
      <c r="AZ471" s="14">
        <f t="shared" si="599"/>
        <v>0</v>
      </c>
      <c r="BB471" s="56">
        <f t="shared" si="600"/>
        <v>0</v>
      </c>
      <c r="BC471" s="14">
        <f>Szilv($AR$2,Eredmény!$H$3,AS471)</f>
        <v>0</v>
      </c>
      <c r="BD471" s="14">
        <f t="shared" si="601"/>
        <v>0</v>
      </c>
      <c r="BE471" s="14">
        <f t="shared" si="602"/>
        <v>0</v>
      </c>
      <c r="BG471" s="14">
        <f>IF($BF$2=Alapadat!$P471,Alapadat!$Q471,0)</f>
        <v>0</v>
      </c>
      <c r="BH471" s="14">
        <f>IF($BF$2=Alapadat!$P471,Alapadat!$R471,0)</f>
        <v>0</v>
      </c>
      <c r="BI471" s="14">
        <f t="shared" si="603"/>
        <v>0</v>
      </c>
      <c r="BJ471" s="14">
        <f t="shared" si="604"/>
        <v>0</v>
      </c>
      <c r="BK471" s="14">
        <f t="shared" si="605"/>
        <v>0</v>
      </c>
      <c r="BL471" s="14">
        <f t="shared" si="606"/>
        <v>0</v>
      </c>
      <c r="BM471" s="14">
        <f t="shared" si="607"/>
        <v>0</v>
      </c>
      <c r="BN471" s="14">
        <f t="shared" si="608"/>
        <v>0</v>
      </c>
      <c r="BP471" s="56">
        <f t="shared" si="609"/>
        <v>0</v>
      </c>
      <c r="BQ471" s="14">
        <f>Szilv($BF$2,Eredmény!$H$3,BG471)</f>
        <v>0</v>
      </c>
      <c r="BR471" s="14">
        <f t="shared" si="610"/>
        <v>0</v>
      </c>
      <c r="BS471" s="14">
        <f t="shared" si="611"/>
        <v>0</v>
      </c>
      <c r="BV471" s="14">
        <f>IF($BU$2=Alapadat!$P471,Alapadat!$Q471,0)</f>
        <v>0</v>
      </c>
      <c r="BW471" s="14">
        <f>IF($BU$2=Alapadat!$P471,Alapadat!$R471,0)</f>
        <v>0</v>
      </c>
      <c r="BX471" s="14">
        <f t="shared" si="612"/>
        <v>0</v>
      </c>
      <c r="BY471" s="14">
        <f t="shared" si="613"/>
        <v>0</v>
      </c>
      <c r="BZ471" s="14">
        <f t="shared" si="614"/>
        <v>0</v>
      </c>
      <c r="CA471" s="14">
        <f t="shared" si="615"/>
        <v>0</v>
      </c>
      <c r="CB471" s="14">
        <f t="shared" si="616"/>
        <v>0</v>
      </c>
      <c r="CC471" s="14">
        <f t="shared" si="617"/>
        <v>0</v>
      </c>
      <c r="CE471" s="56">
        <f t="shared" si="618"/>
        <v>0</v>
      </c>
      <c r="CF471" s="14">
        <f>Szilv($BU$2,Eredmény!$H$3,BV471)</f>
        <v>0</v>
      </c>
      <c r="CG471" s="14">
        <f t="shared" si="619"/>
        <v>0</v>
      </c>
      <c r="CH471" s="14">
        <f t="shared" si="620"/>
        <v>0</v>
      </c>
      <c r="CK471" s="14">
        <f>IF($CJ$2=Alapadat!$P471,Alapadat!$Q471,0)</f>
        <v>0</v>
      </c>
      <c r="CL471" s="14">
        <f>IF($CJ$2=Alapadat!$P471,Alapadat!$R471,0)</f>
        <v>0</v>
      </c>
      <c r="CM471" s="14">
        <f t="shared" si="621"/>
        <v>0</v>
      </c>
      <c r="CN471" s="14">
        <f t="shared" si="622"/>
        <v>0</v>
      </c>
      <c r="CO471" s="14">
        <f t="shared" si="623"/>
        <v>0</v>
      </c>
      <c r="CP471" s="14">
        <f t="shared" si="624"/>
        <v>0</v>
      </c>
      <c r="CQ471" s="14">
        <f t="shared" si="625"/>
        <v>0</v>
      </c>
      <c r="CR471" s="14">
        <f t="shared" si="626"/>
        <v>0</v>
      </c>
      <c r="CT471" s="56">
        <f t="shared" si="627"/>
        <v>0</v>
      </c>
      <c r="CU471" s="14">
        <f>Szilv($CJ$2,Eredmény!$H$3,CK471)</f>
        <v>0</v>
      </c>
      <c r="CV471" s="14">
        <f t="shared" si="628"/>
        <v>0</v>
      </c>
      <c r="CW471" s="14">
        <f t="shared" si="629"/>
        <v>0</v>
      </c>
      <c r="CZ471" s="14">
        <f>IF($CY$2=Alapadat!$P471,Alapadat!$Q471,0)</f>
        <v>0</v>
      </c>
      <c r="DA471" s="14">
        <f>IF($CY$2=Alapadat!$P471,Alapadat!$R471,0)</f>
        <v>0</v>
      </c>
      <c r="DB471" s="14">
        <f t="shared" si="630"/>
        <v>0</v>
      </c>
      <c r="DC471" s="14">
        <f t="shared" si="631"/>
        <v>0</v>
      </c>
      <c r="DD471" s="14">
        <f t="shared" si="632"/>
        <v>0</v>
      </c>
      <c r="DE471" s="14">
        <f t="shared" si="633"/>
        <v>0</v>
      </c>
      <c r="DF471" s="14">
        <f t="shared" si="634"/>
        <v>0</v>
      </c>
      <c r="DG471" s="14">
        <f t="shared" si="635"/>
        <v>0</v>
      </c>
      <c r="DI471" s="56">
        <f t="shared" si="636"/>
        <v>0</v>
      </c>
      <c r="DJ471" s="14">
        <f>Szilv($CY$2,Eredmény!$H$3,CZ471)</f>
        <v>0</v>
      </c>
      <c r="DK471" s="14">
        <f t="shared" si="637"/>
        <v>0</v>
      </c>
      <c r="DL471" s="14">
        <f t="shared" si="638"/>
        <v>0</v>
      </c>
      <c r="DO471" s="14">
        <f>IF($DN$2=Alapadat!$P471,Alapadat!$Q471,0)</f>
        <v>0</v>
      </c>
      <c r="DP471" s="14">
        <f>IF($DN$2=Alapadat!$P471,Alapadat!$R471,0)</f>
        <v>0</v>
      </c>
      <c r="DQ471" s="14">
        <f t="shared" si="639"/>
        <v>0</v>
      </c>
      <c r="DR471" s="14">
        <f t="shared" si="640"/>
        <v>0</v>
      </c>
      <c r="DS471" s="14">
        <f t="shared" si="641"/>
        <v>0</v>
      </c>
      <c r="DT471" s="14">
        <f t="shared" si="642"/>
        <v>0</v>
      </c>
      <c r="DU471" s="14">
        <f t="shared" si="643"/>
        <v>0</v>
      </c>
      <c r="DV471" s="14">
        <f t="shared" si="644"/>
        <v>0</v>
      </c>
      <c r="DX471" s="56">
        <f t="shared" si="645"/>
        <v>0</v>
      </c>
      <c r="DY471" s="14">
        <f>Szilv($DN$2,Eredmény!$H$3,DO471)</f>
        <v>0</v>
      </c>
      <c r="DZ471" s="14">
        <f t="shared" si="646"/>
        <v>0</v>
      </c>
      <c r="EA471" s="14">
        <f t="shared" si="647"/>
        <v>0</v>
      </c>
    </row>
    <row r="472" spans="2:131">
      <c r="B472" s="14">
        <f>IF($A$2=Alapadat!$P472,Alapadat!$Q472,0)</f>
        <v>0</v>
      </c>
      <c r="C472" s="14">
        <f>IF($A$2=Alapadat!$P472,Alapadat!$R472,0)</f>
        <v>0</v>
      </c>
      <c r="D472" s="14">
        <f t="shared" si="568"/>
        <v>0</v>
      </c>
      <c r="E472" s="14">
        <f t="shared" si="569"/>
        <v>0</v>
      </c>
      <c r="F472" s="14">
        <f t="shared" si="570"/>
        <v>0</v>
      </c>
      <c r="G472" s="14">
        <f t="shared" si="571"/>
        <v>0</v>
      </c>
      <c r="H472" s="14">
        <f t="shared" si="572"/>
        <v>0</v>
      </c>
      <c r="I472" s="14">
        <f t="shared" si="573"/>
        <v>0</v>
      </c>
      <c r="L472" s="56">
        <f t="shared" si="574"/>
        <v>0</v>
      </c>
      <c r="M472" s="14">
        <f>Szilv($A$2,Eredmény!$H$3,B472)</f>
        <v>0</v>
      </c>
      <c r="N472" s="14">
        <f t="shared" si="575"/>
        <v>0</v>
      </c>
      <c r="O472" s="14">
        <f t="shared" si="576"/>
        <v>0</v>
      </c>
      <c r="Q472" s="14">
        <f>IF($P$2=Alapadat!$P472,Alapadat!$Q472,0)</f>
        <v>0</v>
      </c>
      <c r="R472" s="14">
        <f>IF($P$2=Alapadat!$P472,Alapadat!$R472,0)</f>
        <v>0</v>
      </c>
      <c r="S472" s="14">
        <f t="shared" si="577"/>
        <v>0</v>
      </c>
      <c r="T472" s="14">
        <f t="shared" si="578"/>
        <v>0</v>
      </c>
      <c r="U472" s="14">
        <f t="shared" si="579"/>
        <v>0</v>
      </c>
      <c r="V472" s="14">
        <f t="shared" si="580"/>
        <v>0</v>
      </c>
      <c r="W472" s="14">
        <f t="shared" si="581"/>
        <v>0</v>
      </c>
      <c r="X472" s="14">
        <f t="shared" si="582"/>
        <v>0</v>
      </c>
      <c r="Z472" s="56">
        <f t="shared" si="648"/>
        <v>0</v>
      </c>
      <c r="AA472" s="14">
        <f>Szilv($P$2,Eredmény!$H$3,Q472)</f>
        <v>0</v>
      </c>
      <c r="AB472" s="14">
        <f t="shared" si="583"/>
        <v>0</v>
      </c>
      <c r="AC472" s="14">
        <f t="shared" si="584"/>
        <v>0</v>
      </c>
      <c r="AE472" s="14">
        <f>IF($AD$2=Alapadat!$P472,Alapadat!$Q472,0)</f>
        <v>0</v>
      </c>
      <c r="AF472" s="14">
        <f>IF($AD$2=Alapadat!$P472,Alapadat!$R472,0)</f>
        <v>0</v>
      </c>
      <c r="AG472" s="14">
        <f t="shared" si="585"/>
        <v>0</v>
      </c>
      <c r="AH472" s="14">
        <f t="shared" si="586"/>
        <v>0</v>
      </c>
      <c r="AI472" s="14">
        <f t="shared" si="587"/>
        <v>0</v>
      </c>
      <c r="AJ472" s="14">
        <f t="shared" si="588"/>
        <v>0</v>
      </c>
      <c r="AK472" s="14">
        <f t="shared" si="589"/>
        <v>0</v>
      </c>
      <c r="AL472" s="14">
        <f t="shared" si="590"/>
        <v>0</v>
      </c>
      <c r="AN472" s="56">
        <f t="shared" si="591"/>
        <v>0</v>
      </c>
      <c r="AO472" s="14">
        <f>Szilv($AD$2,Eredmény!$H$3,AE472)</f>
        <v>0</v>
      </c>
      <c r="AP472" s="14">
        <f t="shared" si="592"/>
        <v>0</v>
      </c>
      <c r="AQ472" s="14">
        <f t="shared" si="593"/>
        <v>0</v>
      </c>
      <c r="AS472" s="14">
        <f>IF($AR$2=Alapadat!$P472,Alapadat!$Q472,0)</f>
        <v>0</v>
      </c>
      <c r="AT472" s="14">
        <f>IF($AR$2=Alapadat!$P472,Alapadat!$R472,0)</f>
        <v>0</v>
      </c>
      <c r="AU472" s="14">
        <f t="shared" si="594"/>
        <v>0</v>
      </c>
      <c r="AV472" s="14">
        <f t="shared" si="595"/>
        <v>0</v>
      </c>
      <c r="AW472" s="14">
        <f t="shared" si="596"/>
        <v>0</v>
      </c>
      <c r="AX472" s="14">
        <f t="shared" si="597"/>
        <v>0</v>
      </c>
      <c r="AY472" s="14">
        <f t="shared" si="598"/>
        <v>0</v>
      </c>
      <c r="AZ472" s="14">
        <f t="shared" si="599"/>
        <v>0</v>
      </c>
      <c r="BB472" s="56">
        <f t="shared" si="600"/>
        <v>0</v>
      </c>
      <c r="BC472" s="14">
        <f>Szilv($AR$2,Eredmény!$H$3,AS472)</f>
        <v>0</v>
      </c>
      <c r="BD472" s="14">
        <f t="shared" si="601"/>
        <v>0</v>
      </c>
      <c r="BE472" s="14">
        <f t="shared" si="602"/>
        <v>0</v>
      </c>
      <c r="BG472" s="14">
        <f>IF($BF$2=Alapadat!$P472,Alapadat!$Q472,0)</f>
        <v>0</v>
      </c>
      <c r="BH472" s="14">
        <f>IF($BF$2=Alapadat!$P472,Alapadat!$R472,0)</f>
        <v>0</v>
      </c>
      <c r="BI472" s="14">
        <f t="shared" si="603"/>
        <v>0</v>
      </c>
      <c r="BJ472" s="14">
        <f t="shared" si="604"/>
        <v>0</v>
      </c>
      <c r="BK472" s="14">
        <f t="shared" si="605"/>
        <v>0</v>
      </c>
      <c r="BL472" s="14">
        <f t="shared" si="606"/>
        <v>0</v>
      </c>
      <c r="BM472" s="14">
        <f t="shared" si="607"/>
        <v>0</v>
      </c>
      <c r="BN472" s="14">
        <f t="shared" si="608"/>
        <v>0</v>
      </c>
      <c r="BP472" s="56">
        <f t="shared" si="609"/>
        <v>0</v>
      </c>
      <c r="BQ472" s="14">
        <f>Szilv($BF$2,Eredmény!$H$3,BG472)</f>
        <v>0</v>
      </c>
      <c r="BR472" s="14">
        <f t="shared" si="610"/>
        <v>0</v>
      </c>
      <c r="BS472" s="14">
        <f t="shared" si="611"/>
        <v>0</v>
      </c>
      <c r="BV472" s="14">
        <f>IF($BU$2=Alapadat!$P472,Alapadat!$Q472,0)</f>
        <v>0</v>
      </c>
      <c r="BW472" s="14">
        <f>IF($BU$2=Alapadat!$P472,Alapadat!$R472,0)</f>
        <v>0</v>
      </c>
      <c r="BX472" s="14">
        <f t="shared" si="612"/>
        <v>0</v>
      </c>
      <c r="BY472" s="14">
        <f t="shared" si="613"/>
        <v>0</v>
      </c>
      <c r="BZ472" s="14">
        <f t="shared" si="614"/>
        <v>0</v>
      </c>
      <c r="CA472" s="14">
        <f t="shared" si="615"/>
        <v>0</v>
      </c>
      <c r="CB472" s="14">
        <f t="shared" si="616"/>
        <v>0</v>
      </c>
      <c r="CC472" s="14">
        <f t="shared" si="617"/>
        <v>0</v>
      </c>
      <c r="CE472" s="56">
        <f t="shared" si="618"/>
        <v>0</v>
      </c>
      <c r="CF472" s="14">
        <f>Szilv($BU$2,Eredmény!$H$3,BV472)</f>
        <v>0</v>
      </c>
      <c r="CG472" s="14">
        <f t="shared" si="619"/>
        <v>0</v>
      </c>
      <c r="CH472" s="14">
        <f t="shared" si="620"/>
        <v>0</v>
      </c>
      <c r="CK472" s="14">
        <f>IF($CJ$2=Alapadat!$P472,Alapadat!$Q472,0)</f>
        <v>0</v>
      </c>
      <c r="CL472" s="14">
        <f>IF($CJ$2=Alapadat!$P472,Alapadat!$R472,0)</f>
        <v>0</v>
      </c>
      <c r="CM472" s="14">
        <f t="shared" si="621"/>
        <v>0</v>
      </c>
      <c r="CN472" s="14">
        <f t="shared" si="622"/>
        <v>0</v>
      </c>
      <c r="CO472" s="14">
        <f t="shared" si="623"/>
        <v>0</v>
      </c>
      <c r="CP472" s="14">
        <f t="shared" si="624"/>
        <v>0</v>
      </c>
      <c r="CQ472" s="14">
        <f t="shared" si="625"/>
        <v>0</v>
      </c>
      <c r="CR472" s="14">
        <f t="shared" si="626"/>
        <v>0</v>
      </c>
      <c r="CT472" s="56">
        <f t="shared" si="627"/>
        <v>0</v>
      </c>
      <c r="CU472" s="14">
        <f>Szilv($CJ$2,Eredmény!$H$3,CK472)</f>
        <v>0</v>
      </c>
      <c r="CV472" s="14">
        <f t="shared" si="628"/>
        <v>0</v>
      </c>
      <c r="CW472" s="14">
        <f t="shared" si="629"/>
        <v>0</v>
      </c>
      <c r="CZ472" s="14">
        <f>IF($CY$2=Alapadat!$P472,Alapadat!$Q472,0)</f>
        <v>0</v>
      </c>
      <c r="DA472" s="14">
        <f>IF($CY$2=Alapadat!$P472,Alapadat!$R472,0)</f>
        <v>0</v>
      </c>
      <c r="DB472" s="14">
        <f t="shared" si="630"/>
        <v>0</v>
      </c>
      <c r="DC472" s="14">
        <f t="shared" si="631"/>
        <v>0</v>
      </c>
      <c r="DD472" s="14">
        <f t="shared" si="632"/>
        <v>0</v>
      </c>
      <c r="DE472" s="14">
        <f t="shared" si="633"/>
        <v>0</v>
      </c>
      <c r="DF472" s="14">
        <f t="shared" si="634"/>
        <v>0</v>
      </c>
      <c r="DG472" s="14">
        <f t="shared" si="635"/>
        <v>0</v>
      </c>
      <c r="DI472" s="56">
        <f t="shared" si="636"/>
        <v>0</v>
      </c>
      <c r="DJ472" s="14">
        <f>Szilv($CY$2,Eredmény!$H$3,CZ472)</f>
        <v>0</v>
      </c>
      <c r="DK472" s="14">
        <f t="shared" si="637"/>
        <v>0</v>
      </c>
      <c r="DL472" s="14">
        <f t="shared" si="638"/>
        <v>0</v>
      </c>
      <c r="DO472" s="14">
        <f>IF($DN$2=Alapadat!$P472,Alapadat!$Q472,0)</f>
        <v>0</v>
      </c>
      <c r="DP472" s="14">
        <f>IF($DN$2=Alapadat!$P472,Alapadat!$R472,0)</f>
        <v>0</v>
      </c>
      <c r="DQ472" s="14">
        <f t="shared" si="639"/>
        <v>0</v>
      </c>
      <c r="DR472" s="14">
        <f t="shared" si="640"/>
        <v>0</v>
      </c>
      <c r="DS472" s="14">
        <f t="shared" si="641"/>
        <v>0</v>
      </c>
      <c r="DT472" s="14">
        <f t="shared" si="642"/>
        <v>0</v>
      </c>
      <c r="DU472" s="14">
        <f t="shared" si="643"/>
        <v>0</v>
      </c>
      <c r="DV472" s="14">
        <f t="shared" si="644"/>
        <v>0</v>
      </c>
      <c r="DX472" s="56">
        <f t="shared" si="645"/>
        <v>0</v>
      </c>
      <c r="DY472" s="14">
        <f>Szilv($DN$2,Eredmény!$H$3,DO472)</f>
        <v>0</v>
      </c>
      <c r="DZ472" s="14">
        <f t="shared" si="646"/>
        <v>0</v>
      </c>
      <c r="EA472" s="14">
        <f t="shared" si="647"/>
        <v>0</v>
      </c>
    </row>
    <row r="473" spans="2:131">
      <c r="B473" s="14">
        <f>IF($A$2=Alapadat!$P473,Alapadat!$Q473,0)</f>
        <v>0</v>
      </c>
      <c r="C473" s="14">
        <f>IF($A$2=Alapadat!$P473,Alapadat!$R473,0)</f>
        <v>0</v>
      </c>
      <c r="D473" s="14">
        <f t="shared" si="568"/>
        <v>0</v>
      </c>
      <c r="E473" s="14">
        <f t="shared" si="569"/>
        <v>0</v>
      </c>
      <c r="F473" s="14">
        <f t="shared" si="570"/>
        <v>0</v>
      </c>
      <c r="G473" s="14">
        <f t="shared" si="571"/>
        <v>0</v>
      </c>
      <c r="H473" s="14">
        <f t="shared" si="572"/>
        <v>0</v>
      </c>
      <c r="I473" s="14">
        <f t="shared" si="573"/>
        <v>0</v>
      </c>
      <c r="L473" s="56">
        <f t="shared" si="574"/>
        <v>0</v>
      </c>
      <c r="M473" s="14">
        <f>Szilv($A$2,Eredmény!$H$3,B473)</f>
        <v>0</v>
      </c>
      <c r="N473" s="14">
        <f t="shared" si="575"/>
        <v>0</v>
      </c>
      <c r="O473" s="14">
        <f t="shared" si="576"/>
        <v>0</v>
      </c>
      <c r="Q473" s="14">
        <f>IF($P$2=Alapadat!$P473,Alapadat!$Q473,0)</f>
        <v>0</v>
      </c>
      <c r="R473" s="14">
        <f>IF($P$2=Alapadat!$P473,Alapadat!$R473,0)</f>
        <v>0</v>
      </c>
      <c r="S473" s="14">
        <f t="shared" si="577"/>
        <v>0</v>
      </c>
      <c r="T473" s="14">
        <f t="shared" si="578"/>
        <v>0</v>
      </c>
      <c r="U473" s="14">
        <f t="shared" si="579"/>
        <v>0</v>
      </c>
      <c r="V473" s="14">
        <f t="shared" si="580"/>
        <v>0</v>
      </c>
      <c r="W473" s="14">
        <f t="shared" si="581"/>
        <v>0</v>
      </c>
      <c r="X473" s="14">
        <f t="shared" si="582"/>
        <v>0</v>
      </c>
      <c r="Z473" s="56">
        <f t="shared" si="648"/>
        <v>0</v>
      </c>
      <c r="AA473" s="14">
        <f>Szilv($P$2,Eredmény!$H$3,Q473)</f>
        <v>0</v>
      </c>
      <c r="AB473" s="14">
        <f t="shared" si="583"/>
        <v>0</v>
      </c>
      <c r="AC473" s="14">
        <f t="shared" si="584"/>
        <v>0</v>
      </c>
      <c r="AE473" s="14">
        <f>IF($AD$2=Alapadat!$P473,Alapadat!$Q473,0)</f>
        <v>0</v>
      </c>
      <c r="AF473" s="14">
        <f>IF($AD$2=Alapadat!$P473,Alapadat!$R473,0)</f>
        <v>0</v>
      </c>
      <c r="AG473" s="14">
        <f t="shared" si="585"/>
        <v>0</v>
      </c>
      <c r="AH473" s="14">
        <f t="shared" si="586"/>
        <v>0</v>
      </c>
      <c r="AI473" s="14">
        <f t="shared" si="587"/>
        <v>0</v>
      </c>
      <c r="AJ473" s="14">
        <f t="shared" si="588"/>
        <v>0</v>
      </c>
      <c r="AK473" s="14">
        <f t="shared" si="589"/>
        <v>0</v>
      </c>
      <c r="AL473" s="14">
        <f t="shared" si="590"/>
        <v>0</v>
      </c>
      <c r="AN473" s="56">
        <f t="shared" si="591"/>
        <v>0</v>
      </c>
      <c r="AO473" s="14">
        <f>Szilv($AD$2,Eredmény!$H$3,AE473)</f>
        <v>0</v>
      </c>
      <c r="AP473" s="14">
        <f t="shared" si="592"/>
        <v>0</v>
      </c>
      <c r="AQ473" s="14">
        <f t="shared" si="593"/>
        <v>0</v>
      </c>
      <c r="AS473" s="14">
        <f>IF($AR$2=Alapadat!$P473,Alapadat!$Q473,0)</f>
        <v>0</v>
      </c>
      <c r="AT473" s="14">
        <f>IF($AR$2=Alapadat!$P473,Alapadat!$R473,0)</f>
        <v>0</v>
      </c>
      <c r="AU473" s="14">
        <f t="shared" si="594"/>
        <v>0</v>
      </c>
      <c r="AV473" s="14">
        <f t="shared" si="595"/>
        <v>0</v>
      </c>
      <c r="AW473" s="14">
        <f t="shared" si="596"/>
        <v>0</v>
      </c>
      <c r="AX473" s="14">
        <f t="shared" si="597"/>
        <v>0</v>
      </c>
      <c r="AY473" s="14">
        <f t="shared" si="598"/>
        <v>0</v>
      </c>
      <c r="AZ473" s="14">
        <f t="shared" si="599"/>
        <v>0</v>
      </c>
      <c r="BB473" s="56">
        <f t="shared" si="600"/>
        <v>0</v>
      </c>
      <c r="BC473" s="14">
        <f>Szilv($AR$2,Eredmény!$H$3,AS473)</f>
        <v>0</v>
      </c>
      <c r="BD473" s="14">
        <f t="shared" si="601"/>
        <v>0</v>
      </c>
      <c r="BE473" s="14">
        <f t="shared" si="602"/>
        <v>0</v>
      </c>
      <c r="BG473" s="14">
        <f>IF($BF$2=Alapadat!$P473,Alapadat!$Q473,0)</f>
        <v>0</v>
      </c>
      <c r="BH473" s="14">
        <f>IF($BF$2=Alapadat!$P473,Alapadat!$R473,0)</f>
        <v>0</v>
      </c>
      <c r="BI473" s="14">
        <f t="shared" si="603"/>
        <v>0</v>
      </c>
      <c r="BJ473" s="14">
        <f t="shared" si="604"/>
        <v>0</v>
      </c>
      <c r="BK473" s="14">
        <f t="shared" si="605"/>
        <v>0</v>
      </c>
      <c r="BL473" s="14">
        <f t="shared" si="606"/>
        <v>0</v>
      </c>
      <c r="BM473" s="14">
        <f t="shared" si="607"/>
        <v>0</v>
      </c>
      <c r="BN473" s="14">
        <f t="shared" si="608"/>
        <v>0</v>
      </c>
      <c r="BP473" s="56">
        <f t="shared" si="609"/>
        <v>0</v>
      </c>
      <c r="BQ473" s="14">
        <f>Szilv($BF$2,Eredmény!$H$3,BG473)</f>
        <v>0</v>
      </c>
      <c r="BR473" s="14">
        <f t="shared" si="610"/>
        <v>0</v>
      </c>
      <c r="BS473" s="14">
        <f t="shared" si="611"/>
        <v>0</v>
      </c>
      <c r="BV473" s="14">
        <f>IF($BU$2=Alapadat!$P473,Alapadat!$Q473,0)</f>
        <v>0</v>
      </c>
      <c r="BW473" s="14">
        <f>IF($BU$2=Alapadat!$P473,Alapadat!$R473,0)</f>
        <v>0</v>
      </c>
      <c r="BX473" s="14">
        <f t="shared" si="612"/>
        <v>0</v>
      </c>
      <c r="BY473" s="14">
        <f t="shared" si="613"/>
        <v>0</v>
      </c>
      <c r="BZ473" s="14">
        <f t="shared" si="614"/>
        <v>0</v>
      </c>
      <c r="CA473" s="14">
        <f t="shared" si="615"/>
        <v>0</v>
      </c>
      <c r="CB473" s="14">
        <f t="shared" si="616"/>
        <v>0</v>
      </c>
      <c r="CC473" s="14">
        <f t="shared" si="617"/>
        <v>0</v>
      </c>
      <c r="CE473" s="56">
        <f t="shared" si="618"/>
        <v>0</v>
      </c>
      <c r="CF473" s="14">
        <f>Szilv($BU$2,Eredmény!$H$3,BV473)</f>
        <v>0</v>
      </c>
      <c r="CG473" s="14">
        <f t="shared" si="619"/>
        <v>0</v>
      </c>
      <c r="CH473" s="14">
        <f t="shared" si="620"/>
        <v>0</v>
      </c>
      <c r="CK473" s="14">
        <f>IF($CJ$2=Alapadat!$P473,Alapadat!$Q473,0)</f>
        <v>0</v>
      </c>
      <c r="CL473" s="14">
        <f>IF($CJ$2=Alapadat!$P473,Alapadat!$R473,0)</f>
        <v>0</v>
      </c>
      <c r="CM473" s="14">
        <f t="shared" si="621"/>
        <v>0</v>
      </c>
      <c r="CN473" s="14">
        <f t="shared" si="622"/>
        <v>0</v>
      </c>
      <c r="CO473" s="14">
        <f t="shared" si="623"/>
        <v>0</v>
      </c>
      <c r="CP473" s="14">
        <f t="shared" si="624"/>
        <v>0</v>
      </c>
      <c r="CQ473" s="14">
        <f t="shared" si="625"/>
        <v>0</v>
      </c>
      <c r="CR473" s="14">
        <f t="shared" si="626"/>
        <v>0</v>
      </c>
      <c r="CT473" s="56">
        <f t="shared" si="627"/>
        <v>0</v>
      </c>
      <c r="CU473" s="14">
        <f>Szilv($CJ$2,Eredmény!$H$3,CK473)</f>
        <v>0</v>
      </c>
      <c r="CV473" s="14">
        <f t="shared" si="628"/>
        <v>0</v>
      </c>
      <c r="CW473" s="14">
        <f t="shared" si="629"/>
        <v>0</v>
      </c>
      <c r="CZ473" s="14">
        <f>IF($CY$2=Alapadat!$P473,Alapadat!$Q473,0)</f>
        <v>0</v>
      </c>
      <c r="DA473" s="14">
        <f>IF($CY$2=Alapadat!$P473,Alapadat!$R473,0)</f>
        <v>0</v>
      </c>
      <c r="DB473" s="14">
        <f t="shared" si="630"/>
        <v>0</v>
      </c>
      <c r="DC473" s="14">
        <f t="shared" si="631"/>
        <v>0</v>
      </c>
      <c r="DD473" s="14">
        <f t="shared" si="632"/>
        <v>0</v>
      </c>
      <c r="DE473" s="14">
        <f t="shared" si="633"/>
        <v>0</v>
      </c>
      <c r="DF473" s="14">
        <f t="shared" si="634"/>
        <v>0</v>
      </c>
      <c r="DG473" s="14">
        <f t="shared" si="635"/>
        <v>0</v>
      </c>
      <c r="DI473" s="56">
        <f t="shared" si="636"/>
        <v>0</v>
      </c>
      <c r="DJ473" s="14">
        <f>Szilv($CY$2,Eredmény!$H$3,CZ473)</f>
        <v>0</v>
      </c>
      <c r="DK473" s="14">
        <f t="shared" si="637"/>
        <v>0</v>
      </c>
      <c r="DL473" s="14">
        <f t="shared" si="638"/>
        <v>0</v>
      </c>
      <c r="DO473" s="14">
        <f>IF($DN$2=Alapadat!$P473,Alapadat!$Q473,0)</f>
        <v>0</v>
      </c>
      <c r="DP473" s="14">
        <f>IF($DN$2=Alapadat!$P473,Alapadat!$R473,0)</f>
        <v>0</v>
      </c>
      <c r="DQ473" s="14">
        <f t="shared" si="639"/>
        <v>0</v>
      </c>
      <c r="DR473" s="14">
        <f t="shared" si="640"/>
        <v>0</v>
      </c>
      <c r="DS473" s="14">
        <f t="shared" si="641"/>
        <v>0</v>
      </c>
      <c r="DT473" s="14">
        <f t="shared" si="642"/>
        <v>0</v>
      </c>
      <c r="DU473" s="14">
        <f t="shared" si="643"/>
        <v>0</v>
      </c>
      <c r="DV473" s="14">
        <f t="shared" si="644"/>
        <v>0</v>
      </c>
      <c r="DX473" s="56">
        <f t="shared" si="645"/>
        <v>0</v>
      </c>
      <c r="DY473" s="14">
        <f>Szilv($DN$2,Eredmény!$H$3,DO473)</f>
        <v>0</v>
      </c>
      <c r="DZ473" s="14">
        <f t="shared" si="646"/>
        <v>0</v>
      </c>
      <c r="EA473" s="14">
        <f t="shared" si="647"/>
        <v>0</v>
      </c>
    </row>
    <row r="474" spans="2:131">
      <c r="B474" s="14">
        <f>IF($A$2=Alapadat!$P474,Alapadat!$Q474,0)</f>
        <v>0</v>
      </c>
      <c r="C474" s="14">
        <f>IF($A$2=Alapadat!$P474,Alapadat!$R474,0)</f>
        <v>0</v>
      </c>
      <c r="D474" s="14">
        <f t="shared" si="568"/>
        <v>0</v>
      </c>
      <c r="E474" s="14">
        <f t="shared" si="569"/>
        <v>0</v>
      </c>
      <c r="F474" s="14">
        <f t="shared" si="570"/>
        <v>0</v>
      </c>
      <c r="G474" s="14">
        <f t="shared" si="571"/>
        <v>0</v>
      </c>
      <c r="H474" s="14">
        <f t="shared" si="572"/>
        <v>0</v>
      </c>
      <c r="I474" s="14">
        <f t="shared" si="573"/>
        <v>0</v>
      </c>
      <c r="L474" s="56">
        <f t="shared" si="574"/>
        <v>0</v>
      </c>
      <c r="M474" s="14">
        <f>Szilv($A$2,Eredmény!$H$3,B474)</f>
        <v>0</v>
      </c>
      <c r="N474" s="14">
        <f t="shared" si="575"/>
        <v>0</v>
      </c>
      <c r="O474" s="14">
        <f t="shared" si="576"/>
        <v>0</v>
      </c>
      <c r="Q474" s="14">
        <f>IF($P$2=Alapadat!$P474,Alapadat!$Q474,0)</f>
        <v>0</v>
      </c>
      <c r="R474" s="14">
        <f>IF($P$2=Alapadat!$P474,Alapadat!$R474,0)</f>
        <v>0</v>
      </c>
      <c r="S474" s="14">
        <f t="shared" si="577"/>
        <v>0</v>
      </c>
      <c r="T474" s="14">
        <f t="shared" si="578"/>
        <v>0</v>
      </c>
      <c r="U474" s="14">
        <f t="shared" si="579"/>
        <v>0</v>
      </c>
      <c r="V474" s="14">
        <f t="shared" si="580"/>
        <v>0</v>
      </c>
      <c r="W474" s="14">
        <f t="shared" si="581"/>
        <v>0</v>
      </c>
      <c r="X474" s="14">
        <f t="shared" si="582"/>
        <v>0</v>
      </c>
      <c r="Z474" s="56">
        <f t="shared" si="648"/>
        <v>0</v>
      </c>
      <c r="AA474" s="14">
        <f>Szilv($P$2,Eredmény!$H$3,Q474)</f>
        <v>0</v>
      </c>
      <c r="AB474" s="14">
        <f t="shared" si="583"/>
        <v>0</v>
      </c>
      <c r="AC474" s="14">
        <f t="shared" si="584"/>
        <v>0</v>
      </c>
      <c r="AE474" s="14">
        <f>IF($AD$2=Alapadat!$P474,Alapadat!$Q474,0)</f>
        <v>0</v>
      </c>
      <c r="AF474" s="14">
        <f>IF($AD$2=Alapadat!$P474,Alapadat!$R474,0)</f>
        <v>0</v>
      </c>
      <c r="AG474" s="14">
        <f t="shared" si="585"/>
        <v>0</v>
      </c>
      <c r="AH474" s="14">
        <f t="shared" si="586"/>
        <v>0</v>
      </c>
      <c r="AI474" s="14">
        <f t="shared" si="587"/>
        <v>0</v>
      </c>
      <c r="AJ474" s="14">
        <f t="shared" si="588"/>
        <v>0</v>
      </c>
      <c r="AK474" s="14">
        <f t="shared" si="589"/>
        <v>0</v>
      </c>
      <c r="AL474" s="14">
        <f t="shared" si="590"/>
        <v>0</v>
      </c>
      <c r="AN474" s="56">
        <f t="shared" si="591"/>
        <v>0</v>
      </c>
      <c r="AO474" s="14">
        <f>Szilv($AD$2,Eredmény!$H$3,AE474)</f>
        <v>0</v>
      </c>
      <c r="AP474" s="14">
        <f t="shared" si="592"/>
        <v>0</v>
      </c>
      <c r="AQ474" s="14">
        <f t="shared" si="593"/>
        <v>0</v>
      </c>
      <c r="AS474" s="14">
        <f>IF($AR$2=Alapadat!$P474,Alapadat!$Q474,0)</f>
        <v>0</v>
      </c>
      <c r="AT474" s="14">
        <f>IF($AR$2=Alapadat!$P474,Alapadat!$R474,0)</f>
        <v>0</v>
      </c>
      <c r="AU474" s="14">
        <f t="shared" si="594"/>
        <v>0</v>
      </c>
      <c r="AV474" s="14">
        <f t="shared" si="595"/>
        <v>0</v>
      </c>
      <c r="AW474" s="14">
        <f t="shared" si="596"/>
        <v>0</v>
      </c>
      <c r="AX474" s="14">
        <f t="shared" si="597"/>
        <v>0</v>
      </c>
      <c r="AY474" s="14">
        <f t="shared" si="598"/>
        <v>0</v>
      </c>
      <c r="AZ474" s="14">
        <f t="shared" si="599"/>
        <v>0</v>
      </c>
      <c r="BB474" s="56">
        <f t="shared" si="600"/>
        <v>0</v>
      </c>
      <c r="BC474" s="14">
        <f>Szilv($AR$2,Eredmény!$H$3,AS474)</f>
        <v>0</v>
      </c>
      <c r="BD474" s="14">
        <f t="shared" si="601"/>
        <v>0</v>
      </c>
      <c r="BE474" s="14">
        <f t="shared" si="602"/>
        <v>0</v>
      </c>
      <c r="BG474" s="14">
        <f>IF($BF$2=Alapadat!$P474,Alapadat!$Q474,0)</f>
        <v>0</v>
      </c>
      <c r="BH474" s="14">
        <f>IF($BF$2=Alapadat!$P474,Alapadat!$R474,0)</f>
        <v>0</v>
      </c>
      <c r="BI474" s="14">
        <f t="shared" si="603"/>
        <v>0</v>
      </c>
      <c r="BJ474" s="14">
        <f t="shared" si="604"/>
        <v>0</v>
      </c>
      <c r="BK474" s="14">
        <f t="shared" si="605"/>
        <v>0</v>
      </c>
      <c r="BL474" s="14">
        <f t="shared" si="606"/>
        <v>0</v>
      </c>
      <c r="BM474" s="14">
        <f t="shared" si="607"/>
        <v>0</v>
      </c>
      <c r="BN474" s="14">
        <f t="shared" si="608"/>
        <v>0</v>
      </c>
      <c r="BP474" s="56">
        <f t="shared" si="609"/>
        <v>0</v>
      </c>
      <c r="BQ474" s="14">
        <f>Szilv($BF$2,Eredmény!$H$3,BG474)</f>
        <v>0</v>
      </c>
      <c r="BR474" s="14">
        <f t="shared" si="610"/>
        <v>0</v>
      </c>
      <c r="BS474" s="14">
        <f t="shared" si="611"/>
        <v>0</v>
      </c>
      <c r="BV474" s="14">
        <f>IF($BU$2=Alapadat!$P474,Alapadat!$Q474,0)</f>
        <v>0</v>
      </c>
      <c r="BW474" s="14">
        <f>IF($BU$2=Alapadat!$P474,Alapadat!$R474,0)</f>
        <v>0</v>
      </c>
      <c r="BX474" s="14">
        <f t="shared" si="612"/>
        <v>0</v>
      </c>
      <c r="BY474" s="14">
        <f t="shared" si="613"/>
        <v>0</v>
      </c>
      <c r="BZ474" s="14">
        <f t="shared" si="614"/>
        <v>0</v>
      </c>
      <c r="CA474" s="14">
        <f t="shared" si="615"/>
        <v>0</v>
      </c>
      <c r="CB474" s="14">
        <f t="shared" si="616"/>
        <v>0</v>
      </c>
      <c r="CC474" s="14">
        <f t="shared" si="617"/>
        <v>0</v>
      </c>
      <c r="CE474" s="56">
        <f t="shared" si="618"/>
        <v>0</v>
      </c>
      <c r="CF474" s="14">
        <f>Szilv($BU$2,Eredmény!$H$3,BV474)</f>
        <v>0</v>
      </c>
      <c r="CG474" s="14">
        <f t="shared" si="619"/>
        <v>0</v>
      </c>
      <c r="CH474" s="14">
        <f t="shared" si="620"/>
        <v>0</v>
      </c>
      <c r="CK474" s="14">
        <f>IF($CJ$2=Alapadat!$P474,Alapadat!$Q474,0)</f>
        <v>0</v>
      </c>
      <c r="CL474" s="14">
        <f>IF($CJ$2=Alapadat!$P474,Alapadat!$R474,0)</f>
        <v>0</v>
      </c>
      <c r="CM474" s="14">
        <f t="shared" si="621"/>
        <v>0</v>
      </c>
      <c r="CN474" s="14">
        <f t="shared" si="622"/>
        <v>0</v>
      </c>
      <c r="CO474" s="14">
        <f t="shared" si="623"/>
        <v>0</v>
      </c>
      <c r="CP474" s="14">
        <f t="shared" si="624"/>
        <v>0</v>
      </c>
      <c r="CQ474" s="14">
        <f t="shared" si="625"/>
        <v>0</v>
      </c>
      <c r="CR474" s="14">
        <f t="shared" si="626"/>
        <v>0</v>
      </c>
      <c r="CT474" s="56">
        <f t="shared" si="627"/>
        <v>0</v>
      </c>
      <c r="CU474" s="14">
        <f>Szilv($CJ$2,Eredmény!$H$3,CK474)</f>
        <v>0</v>
      </c>
      <c r="CV474" s="14">
        <f t="shared" si="628"/>
        <v>0</v>
      </c>
      <c r="CW474" s="14">
        <f t="shared" si="629"/>
        <v>0</v>
      </c>
      <c r="CZ474" s="14">
        <f>IF($CY$2=Alapadat!$P474,Alapadat!$Q474,0)</f>
        <v>0</v>
      </c>
      <c r="DA474" s="14">
        <f>IF($CY$2=Alapadat!$P474,Alapadat!$R474,0)</f>
        <v>0</v>
      </c>
      <c r="DB474" s="14">
        <f t="shared" si="630"/>
        <v>0</v>
      </c>
      <c r="DC474" s="14">
        <f t="shared" si="631"/>
        <v>0</v>
      </c>
      <c r="DD474" s="14">
        <f t="shared" si="632"/>
        <v>0</v>
      </c>
      <c r="DE474" s="14">
        <f t="shared" si="633"/>
        <v>0</v>
      </c>
      <c r="DF474" s="14">
        <f t="shared" si="634"/>
        <v>0</v>
      </c>
      <c r="DG474" s="14">
        <f t="shared" si="635"/>
        <v>0</v>
      </c>
      <c r="DI474" s="56">
        <f t="shared" si="636"/>
        <v>0</v>
      </c>
      <c r="DJ474" s="14">
        <f>Szilv($CY$2,Eredmény!$H$3,CZ474)</f>
        <v>0</v>
      </c>
      <c r="DK474" s="14">
        <f t="shared" si="637"/>
        <v>0</v>
      </c>
      <c r="DL474" s="14">
        <f t="shared" si="638"/>
        <v>0</v>
      </c>
      <c r="DO474" s="14">
        <f>IF($DN$2=Alapadat!$P474,Alapadat!$Q474,0)</f>
        <v>0</v>
      </c>
      <c r="DP474" s="14">
        <f>IF($DN$2=Alapadat!$P474,Alapadat!$R474,0)</f>
        <v>0</v>
      </c>
      <c r="DQ474" s="14">
        <f t="shared" si="639"/>
        <v>0</v>
      </c>
      <c r="DR474" s="14">
        <f t="shared" si="640"/>
        <v>0</v>
      </c>
      <c r="DS474" s="14">
        <f t="shared" si="641"/>
        <v>0</v>
      </c>
      <c r="DT474" s="14">
        <f t="shared" si="642"/>
        <v>0</v>
      </c>
      <c r="DU474" s="14">
        <f t="shared" si="643"/>
        <v>0</v>
      </c>
      <c r="DV474" s="14">
        <f t="shared" si="644"/>
        <v>0</v>
      </c>
      <c r="DX474" s="56">
        <f t="shared" si="645"/>
        <v>0</v>
      </c>
      <c r="DY474" s="14">
        <f>Szilv($DN$2,Eredmény!$H$3,DO474)</f>
        <v>0</v>
      </c>
      <c r="DZ474" s="14">
        <f t="shared" si="646"/>
        <v>0</v>
      </c>
      <c r="EA474" s="14">
        <f t="shared" si="647"/>
        <v>0</v>
      </c>
    </row>
    <row r="475" spans="2:131">
      <c r="B475" s="14">
        <f>IF($A$2=Alapadat!$P475,Alapadat!$Q475,0)</f>
        <v>0</v>
      </c>
      <c r="C475" s="14">
        <f>IF($A$2=Alapadat!$P475,Alapadat!$R475,0)</f>
        <v>0</v>
      </c>
      <c r="D475" s="14">
        <f t="shared" si="568"/>
        <v>0</v>
      </c>
      <c r="E475" s="14">
        <f t="shared" si="569"/>
        <v>0</v>
      </c>
      <c r="F475" s="14">
        <f t="shared" si="570"/>
        <v>0</v>
      </c>
      <c r="G475" s="14">
        <f t="shared" si="571"/>
        <v>0</v>
      </c>
      <c r="H475" s="14">
        <f t="shared" si="572"/>
        <v>0</v>
      </c>
      <c r="I475" s="14">
        <f t="shared" si="573"/>
        <v>0</v>
      </c>
      <c r="L475" s="56">
        <f t="shared" si="574"/>
        <v>0</v>
      </c>
      <c r="M475" s="14">
        <f>Szilv($A$2,Eredmény!$H$3,B475)</f>
        <v>0</v>
      </c>
      <c r="N475" s="14">
        <f t="shared" si="575"/>
        <v>0</v>
      </c>
      <c r="O475" s="14">
        <f t="shared" si="576"/>
        <v>0</v>
      </c>
      <c r="Q475" s="14">
        <f>IF($P$2=Alapadat!$P475,Alapadat!$Q475,0)</f>
        <v>0</v>
      </c>
      <c r="R475" s="14">
        <f>IF($P$2=Alapadat!$P475,Alapadat!$R475,0)</f>
        <v>0</v>
      </c>
      <c r="S475" s="14">
        <f t="shared" si="577"/>
        <v>0</v>
      </c>
      <c r="T475" s="14">
        <f t="shared" si="578"/>
        <v>0</v>
      </c>
      <c r="U475" s="14">
        <f t="shared" si="579"/>
        <v>0</v>
      </c>
      <c r="V475" s="14">
        <f t="shared" si="580"/>
        <v>0</v>
      </c>
      <c r="W475" s="14">
        <f t="shared" si="581"/>
        <v>0</v>
      </c>
      <c r="X475" s="14">
        <f t="shared" si="582"/>
        <v>0</v>
      </c>
      <c r="Z475" s="56">
        <f t="shared" si="648"/>
        <v>0</v>
      </c>
      <c r="AA475" s="14">
        <f>Szilv($P$2,Eredmény!$H$3,Q475)</f>
        <v>0</v>
      </c>
      <c r="AB475" s="14">
        <f t="shared" si="583"/>
        <v>0</v>
      </c>
      <c r="AC475" s="14">
        <f t="shared" si="584"/>
        <v>0</v>
      </c>
      <c r="AE475" s="14">
        <f>IF($AD$2=Alapadat!$P475,Alapadat!$Q475,0)</f>
        <v>0</v>
      </c>
      <c r="AF475" s="14">
        <f>IF($AD$2=Alapadat!$P475,Alapadat!$R475,0)</f>
        <v>0</v>
      </c>
      <c r="AG475" s="14">
        <f t="shared" si="585"/>
        <v>0</v>
      </c>
      <c r="AH475" s="14">
        <f t="shared" si="586"/>
        <v>0</v>
      </c>
      <c r="AI475" s="14">
        <f t="shared" si="587"/>
        <v>0</v>
      </c>
      <c r="AJ475" s="14">
        <f t="shared" si="588"/>
        <v>0</v>
      </c>
      <c r="AK475" s="14">
        <f t="shared" si="589"/>
        <v>0</v>
      </c>
      <c r="AL475" s="14">
        <f t="shared" si="590"/>
        <v>0</v>
      </c>
      <c r="AN475" s="56">
        <f t="shared" si="591"/>
        <v>0</v>
      </c>
      <c r="AO475" s="14">
        <f>Szilv($AD$2,Eredmény!$H$3,AE475)</f>
        <v>0</v>
      </c>
      <c r="AP475" s="14">
        <f t="shared" si="592"/>
        <v>0</v>
      </c>
      <c r="AQ475" s="14">
        <f t="shared" si="593"/>
        <v>0</v>
      </c>
      <c r="AS475" s="14">
        <f>IF($AR$2=Alapadat!$P475,Alapadat!$Q475,0)</f>
        <v>0</v>
      </c>
      <c r="AT475" s="14">
        <f>IF($AR$2=Alapadat!$P475,Alapadat!$R475,0)</f>
        <v>0</v>
      </c>
      <c r="AU475" s="14">
        <f t="shared" si="594"/>
        <v>0</v>
      </c>
      <c r="AV475" s="14">
        <f t="shared" si="595"/>
        <v>0</v>
      </c>
      <c r="AW475" s="14">
        <f t="shared" si="596"/>
        <v>0</v>
      </c>
      <c r="AX475" s="14">
        <f t="shared" si="597"/>
        <v>0</v>
      </c>
      <c r="AY475" s="14">
        <f t="shared" si="598"/>
        <v>0</v>
      </c>
      <c r="AZ475" s="14">
        <f t="shared" si="599"/>
        <v>0</v>
      </c>
      <c r="BB475" s="56">
        <f t="shared" si="600"/>
        <v>0</v>
      </c>
      <c r="BC475" s="14">
        <f>Szilv($AR$2,Eredmény!$H$3,AS475)</f>
        <v>0</v>
      </c>
      <c r="BD475" s="14">
        <f t="shared" si="601"/>
        <v>0</v>
      </c>
      <c r="BE475" s="14">
        <f t="shared" si="602"/>
        <v>0</v>
      </c>
      <c r="BG475" s="14">
        <f>IF($BF$2=Alapadat!$P475,Alapadat!$Q475,0)</f>
        <v>0</v>
      </c>
      <c r="BH475" s="14">
        <f>IF($BF$2=Alapadat!$P475,Alapadat!$R475,0)</f>
        <v>0</v>
      </c>
      <c r="BI475" s="14">
        <f t="shared" si="603"/>
        <v>0</v>
      </c>
      <c r="BJ475" s="14">
        <f t="shared" si="604"/>
        <v>0</v>
      </c>
      <c r="BK475" s="14">
        <f t="shared" si="605"/>
        <v>0</v>
      </c>
      <c r="BL475" s="14">
        <f t="shared" si="606"/>
        <v>0</v>
      </c>
      <c r="BM475" s="14">
        <f t="shared" si="607"/>
        <v>0</v>
      </c>
      <c r="BN475" s="14">
        <f t="shared" si="608"/>
        <v>0</v>
      </c>
      <c r="BP475" s="56">
        <f t="shared" si="609"/>
        <v>0</v>
      </c>
      <c r="BQ475" s="14">
        <f>Szilv($BF$2,Eredmény!$H$3,BG475)</f>
        <v>0</v>
      </c>
      <c r="BR475" s="14">
        <f t="shared" si="610"/>
        <v>0</v>
      </c>
      <c r="BS475" s="14">
        <f t="shared" si="611"/>
        <v>0</v>
      </c>
      <c r="BV475" s="14">
        <f>IF($BU$2=Alapadat!$P475,Alapadat!$Q475,0)</f>
        <v>0</v>
      </c>
      <c r="BW475" s="14">
        <f>IF($BU$2=Alapadat!$P475,Alapadat!$R475,0)</f>
        <v>0</v>
      </c>
      <c r="BX475" s="14">
        <f t="shared" si="612"/>
        <v>0</v>
      </c>
      <c r="BY475" s="14">
        <f t="shared" si="613"/>
        <v>0</v>
      </c>
      <c r="BZ475" s="14">
        <f t="shared" si="614"/>
        <v>0</v>
      </c>
      <c r="CA475" s="14">
        <f t="shared" si="615"/>
        <v>0</v>
      </c>
      <c r="CB475" s="14">
        <f t="shared" si="616"/>
        <v>0</v>
      </c>
      <c r="CC475" s="14">
        <f t="shared" si="617"/>
        <v>0</v>
      </c>
      <c r="CE475" s="56">
        <f t="shared" si="618"/>
        <v>0</v>
      </c>
      <c r="CF475" s="14">
        <f>Szilv($BU$2,Eredmény!$H$3,BV475)</f>
        <v>0</v>
      </c>
      <c r="CG475" s="14">
        <f t="shared" si="619"/>
        <v>0</v>
      </c>
      <c r="CH475" s="14">
        <f t="shared" si="620"/>
        <v>0</v>
      </c>
      <c r="CK475" s="14">
        <f>IF($CJ$2=Alapadat!$P475,Alapadat!$Q475,0)</f>
        <v>0</v>
      </c>
      <c r="CL475" s="14">
        <f>IF($CJ$2=Alapadat!$P475,Alapadat!$R475,0)</f>
        <v>0</v>
      </c>
      <c r="CM475" s="14">
        <f t="shared" si="621"/>
        <v>0</v>
      </c>
      <c r="CN475" s="14">
        <f t="shared" si="622"/>
        <v>0</v>
      </c>
      <c r="CO475" s="14">
        <f t="shared" si="623"/>
        <v>0</v>
      </c>
      <c r="CP475" s="14">
        <f t="shared" si="624"/>
        <v>0</v>
      </c>
      <c r="CQ475" s="14">
        <f t="shared" si="625"/>
        <v>0</v>
      </c>
      <c r="CR475" s="14">
        <f t="shared" si="626"/>
        <v>0</v>
      </c>
      <c r="CT475" s="56">
        <f t="shared" si="627"/>
        <v>0</v>
      </c>
      <c r="CU475" s="14">
        <f>Szilv($CJ$2,Eredmény!$H$3,CK475)</f>
        <v>0</v>
      </c>
      <c r="CV475" s="14">
        <f t="shared" si="628"/>
        <v>0</v>
      </c>
      <c r="CW475" s="14">
        <f t="shared" si="629"/>
        <v>0</v>
      </c>
      <c r="CZ475" s="14">
        <f>IF($CY$2=Alapadat!$P475,Alapadat!$Q475,0)</f>
        <v>0</v>
      </c>
      <c r="DA475" s="14">
        <f>IF($CY$2=Alapadat!$P475,Alapadat!$R475,0)</f>
        <v>0</v>
      </c>
      <c r="DB475" s="14">
        <f t="shared" si="630"/>
        <v>0</v>
      </c>
      <c r="DC475" s="14">
        <f t="shared" si="631"/>
        <v>0</v>
      </c>
      <c r="DD475" s="14">
        <f t="shared" si="632"/>
        <v>0</v>
      </c>
      <c r="DE475" s="14">
        <f t="shared" si="633"/>
        <v>0</v>
      </c>
      <c r="DF475" s="14">
        <f t="shared" si="634"/>
        <v>0</v>
      </c>
      <c r="DG475" s="14">
        <f t="shared" si="635"/>
        <v>0</v>
      </c>
      <c r="DI475" s="56">
        <f t="shared" si="636"/>
        <v>0</v>
      </c>
      <c r="DJ475" s="14">
        <f>Szilv($CY$2,Eredmény!$H$3,CZ475)</f>
        <v>0</v>
      </c>
      <c r="DK475" s="14">
        <f t="shared" si="637"/>
        <v>0</v>
      </c>
      <c r="DL475" s="14">
        <f t="shared" si="638"/>
        <v>0</v>
      </c>
      <c r="DO475" s="14">
        <f>IF($DN$2=Alapadat!$P475,Alapadat!$Q475,0)</f>
        <v>0</v>
      </c>
      <c r="DP475" s="14">
        <f>IF($DN$2=Alapadat!$P475,Alapadat!$R475,0)</f>
        <v>0</v>
      </c>
      <c r="DQ475" s="14">
        <f t="shared" si="639"/>
        <v>0</v>
      </c>
      <c r="DR475" s="14">
        <f t="shared" si="640"/>
        <v>0</v>
      </c>
      <c r="DS475" s="14">
        <f t="shared" si="641"/>
        <v>0</v>
      </c>
      <c r="DT475" s="14">
        <f t="shared" si="642"/>
        <v>0</v>
      </c>
      <c r="DU475" s="14">
        <f t="shared" si="643"/>
        <v>0</v>
      </c>
      <c r="DV475" s="14">
        <f t="shared" si="644"/>
        <v>0</v>
      </c>
      <c r="DX475" s="56">
        <f t="shared" si="645"/>
        <v>0</v>
      </c>
      <c r="DY475" s="14">
        <f>Szilv($DN$2,Eredmény!$H$3,DO475)</f>
        <v>0</v>
      </c>
      <c r="DZ475" s="14">
        <f t="shared" si="646"/>
        <v>0</v>
      </c>
      <c r="EA475" s="14">
        <f t="shared" si="647"/>
        <v>0</v>
      </c>
    </row>
    <row r="476" spans="2:131">
      <c r="B476" s="14">
        <f>IF($A$2=Alapadat!$P476,Alapadat!$Q476,0)</f>
        <v>0</v>
      </c>
      <c r="C476" s="14">
        <f>IF($A$2=Alapadat!$P476,Alapadat!$R476,0)</f>
        <v>0</v>
      </c>
      <c r="D476" s="14">
        <f t="shared" si="568"/>
        <v>0</v>
      </c>
      <c r="E476" s="14">
        <f t="shared" si="569"/>
        <v>0</v>
      </c>
      <c r="F476" s="14">
        <f t="shared" si="570"/>
        <v>0</v>
      </c>
      <c r="G476" s="14">
        <f t="shared" si="571"/>
        <v>0</v>
      </c>
      <c r="H476" s="14">
        <f t="shared" si="572"/>
        <v>0</v>
      </c>
      <c r="I476" s="14">
        <f t="shared" si="573"/>
        <v>0</v>
      </c>
      <c r="L476" s="56">
        <f t="shared" si="574"/>
        <v>0</v>
      </c>
      <c r="M476" s="14">
        <f>Szilv($A$2,Eredmény!$H$3,B476)</f>
        <v>0</v>
      </c>
      <c r="N476" s="14">
        <f t="shared" si="575"/>
        <v>0</v>
      </c>
      <c r="O476" s="14">
        <f t="shared" si="576"/>
        <v>0</v>
      </c>
      <c r="Q476" s="14">
        <f>IF($P$2=Alapadat!$P476,Alapadat!$Q476,0)</f>
        <v>0</v>
      </c>
      <c r="R476" s="14">
        <f>IF($P$2=Alapadat!$P476,Alapadat!$R476,0)</f>
        <v>0</v>
      </c>
      <c r="S476" s="14">
        <f t="shared" si="577"/>
        <v>0</v>
      </c>
      <c r="T476" s="14">
        <f t="shared" si="578"/>
        <v>0</v>
      </c>
      <c r="U476" s="14">
        <f t="shared" si="579"/>
        <v>0</v>
      </c>
      <c r="V476" s="14">
        <f t="shared" si="580"/>
        <v>0</v>
      </c>
      <c r="W476" s="14">
        <f t="shared" si="581"/>
        <v>0</v>
      </c>
      <c r="X476" s="14">
        <f t="shared" si="582"/>
        <v>0</v>
      </c>
      <c r="Z476" s="56">
        <f t="shared" si="648"/>
        <v>0</v>
      </c>
      <c r="AA476" s="14">
        <f>Szilv($P$2,Eredmény!$H$3,Q476)</f>
        <v>0</v>
      </c>
      <c r="AB476" s="14">
        <f t="shared" si="583"/>
        <v>0</v>
      </c>
      <c r="AC476" s="14">
        <f t="shared" si="584"/>
        <v>0</v>
      </c>
      <c r="AE476" s="14">
        <f>IF($AD$2=Alapadat!$P476,Alapadat!$Q476,0)</f>
        <v>0</v>
      </c>
      <c r="AF476" s="14">
        <f>IF($AD$2=Alapadat!$P476,Alapadat!$R476,0)</f>
        <v>0</v>
      </c>
      <c r="AG476" s="14">
        <f t="shared" si="585"/>
        <v>0</v>
      </c>
      <c r="AH476" s="14">
        <f t="shared" si="586"/>
        <v>0</v>
      </c>
      <c r="AI476" s="14">
        <f t="shared" si="587"/>
        <v>0</v>
      </c>
      <c r="AJ476" s="14">
        <f t="shared" si="588"/>
        <v>0</v>
      </c>
      <c r="AK476" s="14">
        <f t="shared" si="589"/>
        <v>0</v>
      </c>
      <c r="AL476" s="14">
        <f t="shared" si="590"/>
        <v>0</v>
      </c>
      <c r="AN476" s="56">
        <f t="shared" si="591"/>
        <v>0</v>
      </c>
      <c r="AO476" s="14">
        <f>Szilv($AD$2,Eredmény!$H$3,AE476)</f>
        <v>0</v>
      </c>
      <c r="AP476" s="14">
        <f t="shared" si="592"/>
        <v>0</v>
      </c>
      <c r="AQ476" s="14">
        <f t="shared" si="593"/>
        <v>0</v>
      </c>
      <c r="AS476" s="14">
        <f>IF($AR$2=Alapadat!$P476,Alapadat!$Q476,0)</f>
        <v>0</v>
      </c>
      <c r="AT476" s="14">
        <f>IF($AR$2=Alapadat!$P476,Alapadat!$R476,0)</f>
        <v>0</v>
      </c>
      <c r="AU476" s="14">
        <f t="shared" si="594"/>
        <v>0</v>
      </c>
      <c r="AV476" s="14">
        <f t="shared" si="595"/>
        <v>0</v>
      </c>
      <c r="AW476" s="14">
        <f t="shared" si="596"/>
        <v>0</v>
      </c>
      <c r="AX476" s="14">
        <f t="shared" si="597"/>
        <v>0</v>
      </c>
      <c r="AY476" s="14">
        <f t="shared" si="598"/>
        <v>0</v>
      </c>
      <c r="AZ476" s="14">
        <f t="shared" si="599"/>
        <v>0</v>
      </c>
      <c r="BB476" s="56">
        <f t="shared" si="600"/>
        <v>0</v>
      </c>
      <c r="BC476" s="14">
        <f>Szilv($AR$2,Eredmény!$H$3,AS476)</f>
        <v>0</v>
      </c>
      <c r="BD476" s="14">
        <f t="shared" si="601"/>
        <v>0</v>
      </c>
      <c r="BE476" s="14">
        <f t="shared" si="602"/>
        <v>0</v>
      </c>
      <c r="BG476" s="14">
        <f>IF($BF$2=Alapadat!$P476,Alapadat!$Q476,0)</f>
        <v>0</v>
      </c>
      <c r="BH476" s="14">
        <f>IF($BF$2=Alapadat!$P476,Alapadat!$R476,0)</f>
        <v>0</v>
      </c>
      <c r="BI476" s="14">
        <f t="shared" si="603"/>
        <v>0</v>
      </c>
      <c r="BJ476" s="14">
        <f t="shared" si="604"/>
        <v>0</v>
      </c>
      <c r="BK476" s="14">
        <f t="shared" si="605"/>
        <v>0</v>
      </c>
      <c r="BL476" s="14">
        <f t="shared" si="606"/>
        <v>0</v>
      </c>
      <c r="BM476" s="14">
        <f t="shared" si="607"/>
        <v>0</v>
      </c>
      <c r="BN476" s="14">
        <f t="shared" si="608"/>
        <v>0</v>
      </c>
      <c r="BP476" s="56">
        <f t="shared" si="609"/>
        <v>0</v>
      </c>
      <c r="BQ476" s="14">
        <f>Szilv($BF$2,Eredmény!$H$3,BG476)</f>
        <v>0</v>
      </c>
      <c r="BR476" s="14">
        <f t="shared" si="610"/>
        <v>0</v>
      </c>
      <c r="BS476" s="14">
        <f t="shared" si="611"/>
        <v>0</v>
      </c>
      <c r="BV476" s="14">
        <f>IF($BU$2=Alapadat!$P476,Alapadat!$Q476,0)</f>
        <v>0</v>
      </c>
      <c r="BW476" s="14">
        <f>IF($BU$2=Alapadat!$P476,Alapadat!$R476,0)</f>
        <v>0</v>
      </c>
      <c r="BX476" s="14">
        <f t="shared" si="612"/>
        <v>0</v>
      </c>
      <c r="BY476" s="14">
        <f t="shared" si="613"/>
        <v>0</v>
      </c>
      <c r="BZ476" s="14">
        <f t="shared" si="614"/>
        <v>0</v>
      </c>
      <c r="CA476" s="14">
        <f t="shared" si="615"/>
        <v>0</v>
      </c>
      <c r="CB476" s="14">
        <f t="shared" si="616"/>
        <v>0</v>
      </c>
      <c r="CC476" s="14">
        <f t="shared" si="617"/>
        <v>0</v>
      </c>
      <c r="CE476" s="56">
        <f t="shared" si="618"/>
        <v>0</v>
      </c>
      <c r="CF476" s="14">
        <f>Szilv($BU$2,Eredmény!$H$3,BV476)</f>
        <v>0</v>
      </c>
      <c r="CG476" s="14">
        <f t="shared" si="619"/>
        <v>0</v>
      </c>
      <c r="CH476" s="14">
        <f t="shared" si="620"/>
        <v>0</v>
      </c>
      <c r="CK476" s="14">
        <f>IF($CJ$2=Alapadat!$P476,Alapadat!$Q476,0)</f>
        <v>0</v>
      </c>
      <c r="CL476" s="14">
        <f>IF($CJ$2=Alapadat!$P476,Alapadat!$R476,0)</f>
        <v>0</v>
      </c>
      <c r="CM476" s="14">
        <f t="shared" si="621"/>
        <v>0</v>
      </c>
      <c r="CN476" s="14">
        <f t="shared" si="622"/>
        <v>0</v>
      </c>
      <c r="CO476" s="14">
        <f t="shared" si="623"/>
        <v>0</v>
      </c>
      <c r="CP476" s="14">
        <f t="shared" si="624"/>
        <v>0</v>
      </c>
      <c r="CQ476" s="14">
        <f t="shared" si="625"/>
        <v>0</v>
      </c>
      <c r="CR476" s="14">
        <f t="shared" si="626"/>
        <v>0</v>
      </c>
      <c r="CT476" s="56">
        <f t="shared" si="627"/>
        <v>0</v>
      </c>
      <c r="CU476" s="14">
        <f>Szilv($CJ$2,Eredmény!$H$3,CK476)</f>
        <v>0</v>
      </c>
      <c r="CV476" s="14">
        <f t="shared" si="628"/>
        <v>0</v>
      </c>
      <c r="CW476" s="14">
        <f t="shared" si="629"/>
        <v>0</v>
      </c>
      <c r="CZ476" s="14">
        <f>IF($CY$2=Alapadat!$P476,Alapadat!$Q476,0)</f>
        <v>0</v>
      </c>
      <c r="DA476" s="14">
        <f>IF($CY$2=Alapadat!$P476,Alapadat!$R476,0)</f>
        <v>0</v>
      </c>
      <c r="DB476" s="14">
        <f t="shared" si="630"/>
        <v>0</v>
      </c>
      <c r="DC476" s="14">
        <f t="shared" si="631"/>
        <v>0</v>
      </c>
      <c r="DD476" s="14">
        <f t="shared" si="632"/>
        <v>0</v>
      </c>
      <c r="DE476" s="14">
        <f t="shared" si="633"/>
        <v>0</v>
      </c>
      <c r="DF476" s="14">
        <f t="shared" si="634"/>
        <v>0</v>
      </c>
      <c r="DG476" s="14">
        <f t="shared" si="635"/>
        <v>0</v>
      </c>
      <c r="DI476" s="56">
        <f t="shared" si="636"/>
        <v>0</v>
      </c>
      <c r="DJ476" s="14">
        <f>Szilv($CY$2,Eredmény!$H$3,CZ476)</f>
        <v>0</v>
      </c>
      <c r="DK476" s="14">
        <f t="shared" si="637"/>
        <v>0</v>
      </c>
      <c r="DL476" s="14">
        <f t="shared" si="638"/>
        <v>0</v>
      </c>
      <c r="DO476" s="14">
        <f>IF($DN$2=Alapadat!$P476,Alapadat!$Q476,0)</f>
        <v>0</v>
      </c>
      <c r="DP476" s="14">
        <f>IF($DN$2=Alapadat!$P476,Alapadat!$R476,0)</f>
        <v>0</v>
      </c>
      <c r="DQ476" s="14">
        <f t="shared" si="639"/>
        <v>0</v>
      </c>
      <c r="DR476" s="14">
        <f t="shared" si="640"/>
        <v>0</v>
      </c>
      <c r="DS476" s="14">
        <f t="shared" si="641"/>
        <v>0</v>
      </c>
      <c r="DT476" s="14">
        <f t="shared" si="642"/>
        <v>0</v>
      </c>
      <c r="DU476" s="14">
        <f t="shared" si="643"/>
        <v>0</v>
      </c>
      <c r="DV476" s="14">
        <f t="shared" si="644"/>
        <v>0</v>
      </c>
      <c r="DX476" s="56">
        <f t="shared" si="645"/>
        <v>0</v>
      </c>
      <c r="DY476" s="14">
        <f>Szilv($DN$2,Eredmény!$H$3,DO476)</f>
        <v>0</v>
      </c>
      <c r="DZ476" s="14">
        <f t="shared" si="646"/>
        <v>0</v>
      </c>
      <c r="EA476" s="14">
        <f t="shared" si="647"/>
        <v>0</v>
      </c>
    </row>
    <row r="477" spans="2:131">
      <c r="B477" s="14">
        <f>IF($A$2=Alapadat!$P477,Alapadat!$Q477,0)</f>
        <v>0</v>
      </c>
      <c r="C477" s="14">
        <f>IF($A$2=Alapadat!$P477,Alapadat!$R477,0)</f>
        <v>0</v>
      </c>
      <c r="D477" s="14">
        <f t="shared" si="568"/>
        <v>0</v>
      </c>
      <c r="E477" s="14">
        <f t="shared" si="569"/>
        <v>0</v>
      </c>
      <c r="F477" s="14">
        <f t="shared" si="570"/>
        <v>0</v>
      </c>
      <c r="G477" s="14">
        <f t="shared" si="571"/>
        <v>0</v>
      </c>
      <c r="H477" s="14">
        <f t="shared" si="572"/>
        <v>0</v>
      </c>
      <c r="I477" s="14">
        <f t="shared" si="573"/>
        <v>0</v>
      </c>
      <c r="L477" s="56">
        <f t="shared" si="574"/>
        <v>0</v>
      </c>
      <c r="M477" s="14">
        <f>Szilv($A$2,Eredmény!$H$3,B477)</f>
        <v>0</v>
      </c>
      <c r="N477" s="14">
        <f t="shared" si="575"/>
        <v>0</v>
      </c>
      <c r="O477" s="14">
        <f t="shared" si="576"/>
        <v>0</v>
      </c>
      <c r="Q477" s="14">
        <f>IF($P$2=Alapadat!$P477,Alapadat!$Q477,0)</f>
        <v>0</v>
      </c>
      <c r="R477" s="14">
        <f>IF($P$2=Alapadat!$P477,Alapadat!$R477,0)</f>
        <v>0</v>
      </c>
      <c r="S477" s="14">
        <f t="shared" si="577"/>
        <v>0</v>
      </c>
      <c r="T477" s="14">
        <f t="shared" si="578"/>
        <v>0</v>
      </c>
      <c r="U477" s="14">
        <f t="shared" si="579"/>
        <v>0</v>
      </c>
      <c r="V477" s="14">
        <f t="shared" si="580"/>
        <v>0</v>
      </c>
      <c r="W477" s="14">
        <f t="shared" si="581"/>
        <v>0</v>
      </c>
      <c r="X477" s="14">
        <f t="shared" si="582"/>
        <v>0</v>
      </c>
      <c r="Z477" s="56">
        <f t="shared" si="648"/>
        <v>0</v>
      </c>
      <c r="AA477" s="14">
        <f>Szilv($P$2,Eredmény!$H$3,Q477)</f>
        <v>0</v>
      </c>
      <c r="AB477" s="14">
        <f t="shared" si="583"/>
        <v>0</v>
      </c>
      <c r="AC477" s="14">
        <f t="shared" si="584"/>
        <v>0</v>
      </c>
      <c r="AE477" s="14">
        <f>IF($AD$2=Alapadat!$P477,Alapadat!$Q477,0)</f>
        <v>0</v>
      </c>
      <c r="AF477" s="14">
        <f>IF($AD$2=Alapadat!$P477,Alapadat!$R477,0)</f>
        <v>0</v>
      </c>
      <c r="AG477" s="14">
        <f t="shared" si="585"/>
        <v>0</v>
      </c>
      <c r="AH477" s="14">
        <f t="shared" si="586"/>
        <v>0</v>
      </c>
      <c r="AI477" s="14">
        <f t="shared" si="587"/>
        <v>0</v>
      </c>
      <c r="AJ477" s="14">
        <f t="shared" si="588"/>
        <v>0</v>
      </c>
      <c r="AK477" s="14">
        <f t="shared" si="589"/>
        <v>0</v>
      </c>
      <c r="AL477" s="14">
        <f t="shared" si="590"/>
        <v>0</v>
      </c>
      <c r="AN477" s="56">
        <f t="shared" si="591"/>
        <v>0</v>
      </c>
      <c r="AO477" s="14">
        <f>Szilv($AD$2,Eredmény!$H$3,AE477)</f>
        <v>0</v>
      </c>
      <c r="AP477" s="14">
        <f t="shared" si="592"/>
        <v>0</v>
      </c>
      <c r="AQ477" s="14">
        <f t="shared" si="593"/>
        <v>0</v>
      </c>
      <c r="AS477" s="14">
        <f>IF($AR$2=Alapadat!$P477,Alapadat!$Q477,0)</f>
        <v>0</v>
      </c>
      <c r="AT477" s="14">
        <f>IF($AR$2=Alapadat!$P477,Alapadat!$R477,0)</f>
        <v>0</v>
      </c>
      <c r="AU477" s="14">
        <f t="shared" si="594"/>
        <v>0</v>
      </c>
      <c r="AV477" s="14">
        <f t="shared" si="595"/>
        <v>0</v>
      </c>
      <c r="AW477" s="14">
        <f t="shared" si="596"/>
        <v>0</v>
      </c>
      <c r="AX477" s="14">
        <f t="shared" si="597"/>
        <v>0</v>
      </c>
      <c r="AY477" s="14">
        <f t="shared" si="598"/>
        <v>0</v>
      </c>
      <c r="AZ477" s="14">
        <f t="shared" si="599"/>
        <v>0</v>
      </c>
      <c r="BB477" s="56">
        <f t="shared" si="600"/>
        <v>0</v>
      </c>
      <c r="BC477" s="14">
        <f>Szilv($AR$2,Eredmény!$H$3,AS477)</f>
        <v>0</v>
      </c>
      <c r="BD477" s="14">
        <f t="shared" si="601"/>
        <v>0</v>
      </c>
      <c r="BE477" s="14">
        <f t="shared" si="602"/>
        <v>0</v>
      </c>
      <c r="BG477" s="14">
        <f>IF($BF$2=Alapadat!$P477,Alapadat!$Q477,0)</f>
        <v>0</v>
      </c>
      <c r="BH477" s="14">
        <f>IF($BF$2=Alapadat!$P477,Alapadat!$R477,0)</f>
        <v>0</v>
      </c>
      <c r="BI477" s="14">
        <f t="shared" si="603"/>
        <v>0</v>
      </c>
      <c r="BJ477" s="14">
        <f t="shared" si="604"/>
        <v>0</v>
      </c>
      <c r="BK477" s="14">
        <f t="shared" si="605"/>
        <v>0</v>
      </c>
      <c r="BL477" s="14">
        <f t="shared" si="606"/>
        <v>0</v>
      </c>
      <c r="BM477" s="14">
        <f t="shared" si="607"/>
        <v>0</v>
      </c>
      <c r="BN477" s="14">
        <f t="shared" si="608"/>
        <v>0</v>
      </c>
      <c r="BP477" s="56">
        <f t="shared" si="609"/>
        <v>0</v>
      </c>
      <c r="BQ477" s="14">
        <f>Szilv($BF$2,Eredmény!$H$3,BG477)</f>
        <v>0</v>
      </c>
      <c r="BR477" s="14">
        <f t="shared" si="610"/>
        <v>0</v>
      </c>
      <c r="BS477" s="14">
        <f t="shared" si="611"/>
        <v>0</v>
      </c>
      <c r="BV477" s="14">
        <f>IF($BU$2=Alapadat!$P477,Alapadat!$Q477,0)</f>
        <v>0</v>
      </c>
      <c r="BW477" s="14">
        <f>IF($BU$2=Alapadat!$P477,Alapadat!$R477,0)</f>
        <v>0</v>
      </c>
      <c r="BX477" s="14">
        <f t="shared" si="612"/>
        <v>0</v>
      </c>
      <c r="BY477" s="14">
        <f t="shared" si="613"/>
        <v>0</v>
      </c>
      <c r="BZ477" s="14">
        <f t="shared" si="614"/>
        <v>0</v>
      </c>
      <c r="CA477" s="14">
        <f t="shared" si="615"/>
        <v>0</v>
      </c>
      <c r="CB477" s="14">
        <f t="shared" si="616"/>
        <v>0</v>
      </c>
      <c r="CC477" s="14">
        <f t="shared" si="617"/>
        <v>0</v>
      </c>
      <c r="CE477" s="56">
        <f t="shared" si="618"/>
        <v>0</v>
      </c>
      <c r="CF477" s="14">
        <f>Szilv($BU$2,Eredmény!$H$3,BV477)</f>
        <v>0</v>
      </c>
      <c r="CG477" s="14">
        <f t="shared" si="619"/>
        <v>0</v>
      </c>
      <c r="CH477" s="14">
        <f t="shared" si="620"/>
        <v>0</v>
      </c>
      <c r="CK477" s="14">
        <f>IF($CJ$2=Alapadat!$P477,Alapadat!$Q477,0)</f>
        <v>0</v>
      </c>
      <c r="CL477" s="14">
        <f>IF($CJ$2=Alapadat!$P477,Alapadat!$R477,0)</f>
        <v>0</v>
      </c>
      <c r="CM477" s="14">
        <f t="shared" si="621"/>
        <v>0</v>
      </c>
      <c r="CN477" s="14">
        <f t="shared" si="622"/>
        <v>0</v>
      </c>
      <c r="CO477" s="14">
        <f t="shared" si="623"/>
        <v>0</v>
      </c>
      <c r="CP477" s="14">
        <f t="shared" si="624"/>
        <v>0</v>
      </c>
      <c r="CQ477" s="14">
        <f t="shared" si="625"/>
        <v>0</v>
      </c>
      <c r="CR477" s="14">
        <f t="shared" si="626"/>
        <v>0</v>
      </c>
      <c r="CT477" s="56">
        <f t="shared" si="627"/>
        <v>0</v>
      </c>
      <c r="CU477" s="14">
        <f>Szilv($CJ$2,Eredmény!$H$3,CK477)</f>
        <v>0</v>
      </c>
      <c r="CV477" s="14">
        <f t="shared" si="628"/>
        <v>0</v>
      </c>
      <c r="CW477" s="14">
        <f t="shared" si="629"/>
        <v>0</v>
      </c>
      <c r="CZ477" s="14">
        <f>IF($CY$2=Alapadat!$P477,Alapadat!$Q477,0)</f>
        <v>0</v>
      </c>
      <c r="DA477" s="14">
        <f>IF($CY$2=Alapadat!$P477,Alapadat!$R477,0)</f>
        <v>0</v>
      </c>
      <c r="DB477" s="14">
        <f t="shared" si="630"/>
        <v>0</v>
      </c>
      <c r="DC477" s="14">
        <f t="shared" si="631"/>
        <v>0</v>
      </c>
      <c r="DD477" s="14">
        <f t="shared" si="632"/>
        <v>0</v>
      </c>
      <c r="DE477" s="14">
        <f t="shared" si="633"/>
        <v>0</v>
      </c>
      <c r="DF477" s="14">
        <f t="shared" si="634"/>
        <v>0</v>
      </c>
      <c r="DG477" s="14">
        <f t="shared" si="635"/>
        <v>0</v>
      </c>
      <c r="DI477" s="56">
        <f t="shared" si="636"/>
        <v>0</v>
      </c>
      <c r="DJ477" s="14">
        <f>Szilv($CY$2,Eredmény!$H$3,CZ477)</f>
        <v>0</v>
      </c>
      <c r="DK477" s="14">
        <f t="shared" si="637"/>
        <v>0</v>
      </c>
      <c r="DL477" s="14">
        <f t="shared" si="638"/>
        <v>0</v>
      </c>
      <c r="DO477" s="14">
        <f>IF($DN$2=Alapadat!$P477,Alapadat!$Q477,0)</f>
        <v>0</v>
      </c>
      <c r="DP477" s="14">
        <f>IF($DN$2=Alapadat!$P477,Alapadat!$R477,0)</f>
        <v>0</v>
      </c>
      <c r="DQ477" s="14">
        <f t="shared" si="639"/>
        <v>0</v>
      </c>
      <c r="DR477" s="14">
        <f t="shared" si="640"/>
        <v>0</v>
      </c>
      <c r="DS477" s="14">
        <f t="shared" si="641"/>
        <v>0</v>
      </c>
      <c r="DT477" s="14">
        <f t="shared" si="642"/>
        <v>0</v>
      </c>
      <c r="DU477" s="14">
        <f t="shared" si="643"/>
        <v>0</v>
      </c>
      <c r="DV477" s="14">
        <f t="shared" si="644"/>
        <v>0</v>
      </c>
      <c r="DX477" s="56">
        <f t="shared" si="645"/>
        <v>0</v>
      </c>
      <c r="DY477" s="14">
        <f>Szilv($DN$2,Eredmény!$H$3,DO477)</f>
        <v>0</v>
      </c>
      <c r="DZ477" s="14">
        <f t="shared" si="646"/>
        <v>0</v>
      </c>
      <c r="EA477" s="14">
        <f t="shared" si="647"/>
        <v>0</v>
      </c>
    </row>
    <row r="478" spans="2:131">
      <c r="B478" s="14">
        <f>IF($A$2=Alapadat!$P478,Alapadat!$Q478,0)</f>
        <v>0</v>
      </c>
      <c r="C478" s="14">
        <f>IF($A$2=Alapadat!$P478,Alapadat!$R478,0)</f>
        <v>0</v>
      </c>
      <c r="D478" s="14">
        <f t="shared" si="568"/>
        <v>0</v>
      </c>
      <c r="E478" s="14">
        <f t="shared" si="569"/>
        <v>0</v>
      </c>
      <c r="F478" s="14">
        <f t="shared" si="570"/>
        <v>0</v>
      </c>
      <c r="G478" s="14">
        <f t="shared" si="571"/>
        <v>0</v>
      </c>
      <c r="H478" s="14">
        <f t="shared" si="572"/>
        <v>0</v>
      </c>
      <c r="I478" s="14">
        <f t="shared" si="573"/>
        <v>0</v>
      </c>
      <c r="L478" s="56">
        <f t="shared" si="574"/>
        <v>0</v>
      </c>
      <c r="M478" s="14">
        <f>Szilv($A$2,Eredmény!$H$3,B478)</f>
        <v>0</v>
      </c>
      <c r="N478" s="14">
        <f t="shared" si="575"/>
        <v>0</v>
      </c>
      <c r="O478" s="14">
        <f t="shared" si="576"/>
        <v>0</v>
      </c>
      <c r="Q478" s="14">
        <f>IF($P$2=Alapadat!$P478,Alapadat!$Q478,0)</f>
        <v>0</v>
      </c>
      <c r="R478" s="14">
        <f>IF($P$2=Alapadat!$P478,Alapadat!$R478,0)</f>
        <v>0</v>
      </c>
      <c r="S478" s="14">
        <f t="shared" si="577"/>
        <v>0</v>
      </c>
      <c r="T478" s="14">
        <f t="shared" si="578"/>
        <v>0</v>
      </c>
      <c r="U478" s="14">
        <f t="shared" si="579"/>
        <v>0</v>
      </c>
      <c r="V478" s="14">
        <f t="shared" si="580"/>
        <v>0</v>
      </c>
      <c r="W478" s="14">
        <f t="shared" si="581"/>
        <v>0</v>
      </c>
      <c r="X478" s="14">
        <f t="shared" si="582"/>
        <v>0</v>
      </c>
      <c r="Z478" s="56">
        <f t="shared" si="648"/>
        <v>0</v>
      </c>
      <c r="AA478" s="14">
        <f>Szilv($P$2,Eredmény!$H$3,Q478)</f>
        <v>0</v>
      </c>
      <c r="AB478" s="14">
        <f t="shared" si="583"/>
        <v>0</v>
      </c>
      <c r="AC478" s="14">
        <f t="shared" si="584"/>
        <v>0</v>
      </c>
      <c r="AE478" s="14">
        <f>IF($AD$2=Alapadat!$P478,Alapadat!$Q478,0)</f>
        <v>0</v>
      </c>
      <c r="AF478" s="14">
        <f>IF($AD$2=Alapadat!$P478,Alapadat!$R478,0)</f>
        <v>0</v>
      </c>
      <c r="AG478" s="14">
        <f t="shared" si="585"/>
        <v>0</v>
      </c>
      <c r="AH478" s="14">
        <f t="shared" si="586"/>
        <v>0</v>
      </c>
      <c r="AI478" s="14">
        <f t="shared" si="587"/>
        <v>0</v>
      </c>
      <c r="AJ478" s="14">
        <f t="shared" si="588"/>
        <v>0</v>
      </c>
      <c r="AK478" s="14">
        <f t="shared" si="589"/>
        <v>0</v>
      </c>
      <c r="AL478" s="14">
        <f t="shared" si="590"/>
        <v>0</v>
      </c>
      <c r="AN478" s="56">
        <f t="shared" si="591"/>
        <v>0</v>
      </c>
      <c r="AO478" s="14">
        <f>Szilv($AD$2,Eredmény!$H$3,AE478)</f>
        <v>0</v>
      </c>
      <c r="AP478" s="14">
        <f t="shared" si="592"/>
        <v>0</v>
      </c>
      <c r="AQ478" s="14">
        <f t="shared" si="593"/>
        <v>0</v>
      </c>
      <c r="AS478" s="14">
        <f>IF($AR$2=Alapadat!$P478,Alapadat!$Q478,0)</f>
        <v>0</v>
      </c>
      <c r="AT478" s="14">
        <f>IF($AR$2=Alapadat!$P478,Alapadat!$R478,0)</f>
        <v>0</v>
      </c>
      <c r="AU478" s="14">
        <f t="shared" si="594"/>
        <v>0</v>
      </c>
      <c r="AV478" s="14">
        <f t="shared" si="595"/>
        <v>0</v>
      </c>
      <c r="AW478" s="14">
        <f t="shared" si="596"/>
        <v>0</v>
      </c>
      <c r="AX478" s="14">
        <f t="shared" si="597"/>
        <v>0</v>
      </c>
      <c r="AY478" s="14">
        <f t="shared" si="598"/>
        <v>0</v>
      </c>
      <c r="AZ478" s="14">
        <f t="shared" si="599"/>
        <v>0</v>
      </c>
      <c r="BB478" s="56">
        <f t="shared" si="600"/>
        <v>0</v>
      </c>
      <c r="BC478" s="14">
        <f>Szilv($AR$2,Eredmény!$H$3,AS478)</f>
        <v>0</v>
      </c>
      <c r="BD478" s="14">
        <f t="shared" si="601"/>
        <v>0</v>
      </c>
      <c r="BE478" s="14">
        <f t="shared" si="602"/>
        <v>0</v>
      </c>
      <c r="BG478" s="14">
        <f>IF($BF$2=Alapadat!$P478,Alapadat!$Q478,0)</f>
        <v>0</v>
      </c>
      <c r="BH478" s="14">
        <f>IF($BF$2=Alapadat!$P478,Alapadat!$R478,0)</f>
        <v>0</v>
      </c>
      <c r="BI478" s="14">
        <f t="shared" si="603"/>
        <v>0</v>
      </c>
      <c r="BJ478" s="14">
        <f t="shared" si="604"/>
        <v>0</v>
      </c>
      <c r="BK478" s="14">
        <f t="shared" si="605"/>
        <v>0</v>
      </c>
      <c r="BL478" s="14">
        <f t="shared" si="606"/>
        <v>0</v>
      </c>
      <c r="BM478" s="14">
        <f t="shared" si="607"/>
        <v>0</v>
      </c>
      <c r="BN478" s="14">
        <f t="shared" si="608"/>
        <v>0</v>
      </c>
      <c r="BP478" s="56">
        <f t="shared" si="609"/>
        <v>0</v>
      </c>
      <c r="BQ478" s="14">
        <f>Szilv($BF$2,Eredmény!$H$3,BG478)</f>
        <v>0</v>
      </c>
      <c r="BR478" s="14">
        <f t="shared" si="610"/>
        <v>0</v>
      </c>
      <c r="BS478" s="14">
        <f t="shared" si="611"/>
        <v>0</v>
      </c>
      <c r="BV478" s="14">
        <f>IF($BU$2=Alapadat!$P478,Alapadat!$Q478,0)</f>
        <v>0</v>
      </c>
      <c r="BW478" s="14">
        <f>IF($BU$2=Alapadat!$P478,Alapadat!$R478,0)</f>
        <v>0</v>
      </c>
      <c r="BX478" s="14">
        <f t="shared" si="612"/>
        <v>0</v>
      </c>
      <c r="BY478" s="14">
        <f t="shared" si="613"/>
        <v>0</v>
      </c>
      <c r="BZ478" s="14">
        <f t="shared" si="614"/>
        <v>0</v>
      </c>
      <c r="CA478" s="14">
        <f t="shared" si="615"/>
        <v>0</v>
      </c>
      <c r="CB478" s="14">
        <f t="shared" si="616"/>
        <v>0</v>
      </c>
      <c r="CC478" s="14">
        <f t="shared" si="617"/>
        <v>0</v>
      </c>
      <c r="CE478" s="56">
        <f t="shared" si="618"/>
        <v>0</v>
      </c>
      <c r="CF478" s="14">
        <f>Szilv($BU$2,Eredmény!$H$3,BV478)</f>
        <v>0</v>
      </c>
      <c r="CG478" s="14">
        <f t="shared" si="619"/>
        <v>0</v>
      </c>
      <c r="CH478" s="14">
        <f t="shared" si="620"/>
        <v>0</v>
      </c>
      <c r="CK478" s="14">
        <f>IF($CJ$2=Alapadat!$P478,Alapadat!$Q478,0)</f>
        <v>0</v>
      </c>
      <c r="CL478" s="14">
        <f>IF($CJ$2=Alapadat!$P478,Alapadat!$R478,0)</f>
        <v>0</v>
      </c>
      <c r="CM478" s="14">
        <f t="shared" si="621"/>
        <v>0</v>
      </c>
      <c r="CN478" s="14">
        <f t="shared" si="622"/>
        <v>0</v>
      </c>
      <c r="CO478" s="14">
        <f t="shared" si="623"/>
        <v>0</v>
      </c>
      <c r="CP478" s="14">
        <f t="shared" si="624"/>
        <v>0</v>
      </c>
      <c r="CQ478" s="14">
        <f t="shared" si="625"/>
        <v>0</v>
      </c>
      <c r="CR478" s="14">
        <f t="shared" si="626"/>
        <v>0</v>
      </c>
      <c r="CT478" s="56">
        <f t="shared" si="627"/>
        <v>0</v>
      </c>
      <c r="CU478" s="14">
        <f>Szilv($CJ$2,Eredmény!$H$3,CK478)</f>
        <v>0</v>
      </c>
      <c r="CV478" s="14">
        <f t="shared" si="628"/>
        <v>0</v>
      </c>
      <c r="CW478" s="14">
        <f t="shared" si="629"/>
        <v>0</v>
      </c>
      <c r="CZ478" s="14">
        <f>IF($CY$2=Alapadat!$P478,Alapadat!$Q478,0)</f>
        <v>0</v>
      </c>
      <c r="DA478" s="14">
        <f>IF($CY$2=Alapadat!$P478,Alapadat!$R478,0)</f>
        <v>0</v>
      </c>
      <c r="DB478" s="14">
        <f t="shared" si="630"/>
        <v>0</v>
      </c>
      <c r="DC478" s="14">
        <f t="shared" si="631"/>
        <v>0</v>
      </c>
      <c r="DD478" s="14">
        <f t="shared" si="632"/>
        <v>0</v>
      </c>
      <c r="DE478" s="14">
        <f t="shared" si="633"/>
        <v>0</v>
      </c>
      <c r="DF478" s="14">
        <f t="shared" si="634"/>
        <v>0</v>
      </c>
      <c r="DG478" s="14">
        <f t="shared" si="635"/>
        <v>0</v>
      </c>
      <c r="DI478" s="56">
        <f t="shared" si="636"/>
        <v>0</v>
      </c>
      <c r="DJ478" s="14">
        <f>Szilv($CY$2,Eredmény!$H$3,CZ478)</f>
        <v>0</v>
      </c>
      <c r="DK478" s="14">
        <f t="shared" si="637"/>
        <v>0</v>
      </c>
      <c r="DL478" s="14">
        <f t="shared" si="638"/>
        <v>0</v>
      </c>
      <c r="DO478" s="14">
        <f>IF($DN$2=Alapadat!$P478,Alapadat!$Q478,0)</f>
        <v>0</v>
      </c>
      <c r="DP478" s="14">
        <f>IF($DN$2=Alapadat!$P478,Alapadat!$R478,0)</f>
        <v>0</v>
      </c>
      <c r="DQ478" s="14">
        <f t="shared" si="639"/>
        <v>0</v>
      </c>
      <c r="DR478" s="14">
        <f t="shared" si="640"/>
        <v>0</v>
      </c>
      <c r="DS478" s="14">
        <f t="shared" si="641"/>
        <v>0</v>
      </c>
      <c r="DT478" s="14">
        <f t="shared" si="642"/>
        <v>0</v>
      </c>
      <c r="DU478" s="14">
        <f t="shared" si="643"/>
        <v>0</v>
      </c>
      <c r="DV478" s="14">
        <f t="shared" si="644"/>
        <v>0</v>
      </c>
      <c r="DX478" s="56">
        <f t="shared" si="645"/>
        <v>0</v>
      </c>
      <c r="DY478" s="14">
        <f>Szilv($DN$2,Eredmény!$H$3,DO478)</f>
        <v>0</v>
      </c>
      <c r="DZ478" s="14">
        <f t="shared" si="646"/>
        <v>0</v>
      </c>
      <c r="EA478" s="14">
        <f t="shared" si="647"/>
        <v>0</v>
      </c>
    </row>
    <row r="479" spans="2:131">
      <c r="B479" s="14">
        <f>IF($A$2=Alapadat!$P479,Alapadat!$Q479,0)</f>
        <v>0</v>
      </c>
      <c r="C479" s="14">
        <f>IF($A$2=Alapadat!$P479,Alapadat!$R479,0)</f>
        <v>0</v>
      </c>
      <c r="D479" s="14">
        <f t="shared" si="568"/>
        <v>0</v>
      </c>
      <c r="E479" s="14">
        <f t="shared" si="569"/>
        <v>0</v>
      </c>
      <c r="F479" s="14">
        <f t="shared" si="570"/>
        <v>0</v>
      </c>
      <c r="G479" s="14">
        <f t="shared" si="571"/>
        <v>0</v>
      </c>
      <c r="H479" s="14">
        <f t="shared" si="572"/>
        <v>0</v>
      </c>
      <c r="I479" s="14">
        <f t="shared" si="573"/>
        <v>0</v>
      </c>
      <c r="L479" s="56">
        <f t="shared" si="574"/>
        <v>0</v>
      </c>
      <c r="M479" s="14">
        <f>Szilv($A$2,Eredmény!$H$3,B479)</f>
        <v>0</v>
      </c>
      <c r="N479" s="14">
        <f t="shared" si="575"/>
        <v>0</v>
      </c>
      <c r="O479" s="14">
        <f t="shared" si="576"/>
        <v>0</v>
      </c>
      <c r="Q479" s="14">
        <f>IF($P$2=Alapadat!$P479,Alapadat!$Q479,0)</f>
        <v>0</v>
      </c>
      <c r="R479" s="14">
        <f>IF($P$2=Alapadat!$P479,Alapadat!$R479,0)</f>
        <v>0</v>
      </c>
      <c r="S479" s="14">
        <f t="shared" si="577"/>
        <v>0</v>
      </c>
      <c r="T479" s="14">
        <f t="shared" si="578"/>
        <v>0</v>
      </c>
      <c r="U479" s="14">
        <f t="shared" si="579"/>
        <v>0</v>
      </c>
      <c r="V479" s="14">
        <f t="shared" si="580"/>
        <v>0</v>
      </c>
      <c r="W479" s="14">
        <f t="shared" si="581"/>
        <v>0</v>
      </c>
      <c r="X479" s="14">
        <f t="shared" si="582"/>
        <v>0</v>
      </c>
      <c r="Z479" s="56">
        <f t="shared" si="648"/>
        <v>0</v>
      </c>
      <c r="AA479" s="14">
        <f>Szilv($P$2,Eredmény!$H$3,Q479)</f>
        <v>0</v>
      </c>
      <c r="AB479" s="14">
        <f t="shared" si="583"/>
        <v>0</v>
      </c>
      <c r="AC479" s="14">
        <f t="shared" si="584"/>
        <v>0</v>
      </c>
      <c r="AE479" s="14">
        <f>IF($AD$2=Alapadat!$P479,Alapadat!$Q479,0)</f>
        <v>0</v>
      </c>
      <c r="AF479" s="14">
        <f>IF($AD$2=Alapadat!$P479,Alapadat!$R479,0)</f>
        <v>0</v>
      </c>
      <c r="AG479" s="14">
        <f t="shared" si="585"/>
        <v>0</v>
      </c>
      <c r="AH479" s="14">
        <f t="shared" si="586"/>
        <v>0</v>
      </c>
      <c r="AI479" s="14">
        <f t="shared" si="587"/>
        <v>0</v>
      </c>
      <c r="AJ479" s="14">
        <f t="shared" si="588"/>
        <v>0</v>
      </c>
      <c r="AK479" s="14">
        <f t="shared" si="589"/>
        <v>0</v>
      </c>
      <c r="AL479" s="14">
        <f t="shared" si="590"/>
        <v>0</v>
      </c>
      <c r="AN479" s="56">
        <f t="shared" si="591"/>
        <v>0</v>
      </c>
      <c r="AO479" s="14">
        <f>Szilv($AD$2,Eredmény!$H$3,AE479)</f>
        <v>0</v>
      </c>
      <c r="AP479" s="14">
        <f t="shared" si="592"/>
        <v>0</v>
      </c>
      <c r="AQ479" s="14">
        <f t="shared" si="593"/>
        <v>0</v>
      </c>
      <c r="AS479" s="14">
        <f>IF($AR$2=Alapadat!$P479,Alapadat!$Q479,0)</f>
        <v>0</v>
      </c>
      <c r="AT479" s="14">
        <f>IF($AR$2=Alapadat!$P479,Alapadat!$R479,0)</f>
        <v>0</v>
      </c>
      <c r="AU479" s="14">
        <f t="shared" si="594"/>
        <v>0</v>
      </c>
      <c r="AV479" s="14">
        <f t="shared" si="595"/>
        <v>0</v>
      </c>
      <c r="AW479" s="14">
        <f t="shared" si="596"/>
        <v>0</v>
      </c>
      <c r="AX479" s="14">
        <f t="shared" si="597"/>
        <v>0</v>
      </c>
      <c r="AY479" s="14">
        <f t="shared" si="598"/>
        <v>0</v>
      </c>
      <c r="AZ479" s="14">
        <f t="shared" si="599"/>
        <v>0</v>
      </c>
      <c r="BB479" s="56">
        <f t="shared" si="600"/>
        <v>0</v>
      </c>
      <c r="BC479" s="14">
        <f>Szilv($AR$2,Eredmény!$H$3,AS479)</f>
        <v>0</v>
      </c>
      <c r="BD479" s="14">
        <f t="shared" si="601"/>
        <v>0</v>
      </c>
      <c r="BE479" s="14">
        <f t="shared" si="602"/>
        <v>0</v>
      </c>
      <c r="BG479" s="14">
        <f>IF($BF$2=Alapadat!$P479,Alapadat!$Q479,0)</f>
        <v>0</v>
      </c>
      <c r="BH479" s="14">
        <f>IF($BF$2=Alapadat!$P479,Alapadat!$R479,0)</f>
        <v>0</v>
      </c>
      <c r="BI479" s="14">
        <f t="shared" si="603"/>
        <v>0</v>
      </c>
      <c r="BJ479" s="14">
        <f t="shared" si="604"/>
        <v>0</v>
      </c>
      <c r="BK479" s="14">
        <f t="shared" si="605"/>
        <v>0</v>
      </c>
      <c r="BL479" s="14">
        <f t="shared" si="606"/>
        <v>0</v>
      </c>
      <c r="BM479" s="14">
        <f t="shared" si="607"/>
        <v>0</v>
      </c>
      <c r="BN479" s="14">
        <f t="shared" si="608"/>
        <v>0</v>
      </c>
      <c r="BP479" s="56">
        <f t="shared" si="609"/>
        <v>0</v>
      </c>
      <c r="BQ479" s="14">
        <f>Szilv($BF$2,Eredmény!$H$3,BG479)</f>
        <v>0</v>
      </c>
      <c r="BR479" s="14">
        <f t="shared" si="610"/>
        <v>0</v>
      </c>
      <c r="BS479" s="14">
        <f t="shared" si="611"/>
        <v>0</v>
      </c>
      <c r="BV479" s="14">
        <f>IF($BU$2=Alapadat!$P479,Alapadat!$Q479,0)</f>
        <v>0</v>
      </c>
      <c r="BW479" s="14">
        <f>IF($BU$2=Alapadat!$P479,Alapadat!$R479,0)</f>
        <v>0</v>
      </c>
      <c r="BX479" s="14">
        <f t="shared" si="612"/>
        <v>0</v>
      </c>
      <c r="BY479" s="14">
        <f t="shared" si="613"/>
        <v>0</v>
      </c>
      <c r="BZ479" s="14">
        <f t="shared" si="614"/>
        <v>0</v>
      </c>
      <c r="CA479" s="14">
        <f t="shared" si="615"/>
        <v>0</v>
      </c>
      <c r="CB479" s="14">
        <f t="shared" si="616"/>
        <v>0</v>
      </c>
      <c r="CC479" s="14">
        <f t="shared" si="617"/>
        <v>0</v>
      </c>
      <c r="CE479" s="56">
        <f t="shared" si="618"/>
        <v>0</v>
      </c>
      <c r="CF479" s="14">
        <f>Szilv($BU$2,Eredmény!$H$3,BV479)</f>
        <v>0</v>
      </c>
      <c r="CG479" s="14">
        <f t="shared" si="619"/>
        <v>0</v>
      </c>
      <c r="CH479" s="14">
        <f t="shared" si="620"/>
        <v>0</v>
      </c>
      <c r="CK479" s="14">
        <f>IF($CJ$2=Alapadat!$P479,Alapadat!$Q479,0)</f>
        <v>0</v>
      </c>
      <c r="CL479" s="14">
        <f>IF($CJ$2=Alapadat!$P479,Alapadat!$R479,0)</f>
        <v>0</v>
      </c>
      <c r="CM479" s="14">
        <f t="shared" si="621"/>
        <v>0</v>
      </c>
      <c r="CN479" s="14">
        <f t="shared" si="622"/>
        <v>0</v>
      </c>
      <c r="CO479" s="14">
        <f t="shared" si="623"/>
        <v>0</v>
      </c>
      <c r="CP479" s="14">
        <f t="shared" si="624"/>
        <v>0</v>
      </c>
      <c r="CQ479" s="14">
        <f t="shared" si="625"/>
        <v>0</v>
      </c>
      <c r="CR479" s="14">
        <f t="shared" si="626"/>
        <v>0</v>
      </c>
      <c r="CT479" s="56">
        <f t="shared" si="627"/>
        <v>0</v>
      </c>
      <c r="CU479" s="14">
        <f>Szilv($CJ$2,Eredmény!$H$3,CK479)</f>
        <v>0</v>
      </c>
      <c r="CV479" s="14">
        <f t="shared" si="628"/>
        <v>0</v>
      </c>
      <c r="CW479" s="14">
        <f t="shared" si="629"/>
        <v>0</v>
      </c>
      <c r="CZ479" s="14">
        <f>IF($CY$2=Alapadat!$P479,Alapadat!$Q479,0)</f>
        <v>0</v>
      </c>
      <c r="DA479" s="14">
        <f>IF($CY$2=Alapadat!$P479,Alapadat!$R479,0)</f>
        <v>0</v>
      </c>
      <c r="DB479" s="14">
        <f t="shared" si="630"/>
        <v>0</v>
      </c>
      <c r="DC479" s="14">
        <f t="shared" si="631"/>
        <v>0</v>
      </c>
      <c r="DD479" s="14">
        <f t="shared" si="632"/>
        <v>0</v>
      </c>
      <c r="DE479" s="14">
        <f t="shared" si="633"/>
        <v>0</v>
      </c>
      <c r="DF479" s="14">
        <f t="shared" si="634"/>
        <v>0</v>
      </c>
      <c r="DG479" s="14">
        <f t="shared" si="635"/>
        <v>0</v>
      </c>
      <c r="DI479" s="56">
        <f t="shared" si="636"/>
        <v>0</v>
      </c>
      <c r="DJ479" s="14">
        <f>Szilv($CY$2,Eredmény!$H$3,CZ479)</f>
        <v>0</v>
      </c>
      <c r="DK479" s="14">
        <f t="shared" si="637"/>
        <v>0</v>
      </c>
      <c r="DL479" s="14">
        <f t="shared" si="638"/>
        <v>0</v>
      </c>
      <c r="DO479" s="14">
        <f>IF($DN$2=Alapadat!$P479,Alapadat!$Q479,0)</f>
        <v>0</v>
      </c>
      <c r="DP479" s="14">
        <f>IF($DN$2=Alapadat!$P479,Alapadat!$R479,0)</f>
        <v>0</v>
      </c>
      <c r="DQ479" s="14">
        <f t="shared" si="639"/>
        <v>0</v>
      </c>
      <c r="DR479" s="14">
        <f t="shared" si="640"/>
        <v>0</v>
      </c>
      <c r="DS479" s="14">
        <f t="shared" si="641"/>
        <v>0</v>
      </c>
      <c r="DT479" s="14">
        <f t="shared" si="642"/>
        <v>0</v>
      </c>
      <c r="DU479" s="14">
        <f t="shared" si="643"/>
        <v>0</v>
      </c>
      <c r="DV479" s="14">
        <f t="shared" si="644"/>
        <v>0</v>
      </c>
      <c r="DX479" s="56">
        <f t="shared" si="645"/>
        <v>0</v>
      </c>
      <c r="DY479" s="14">
        <f>Szilv($DN$2,Eredmény!$H$3,DO479)</f>
        <v>0</v>
      </c>
      <c r="DZ479" s="14">
        <f t="shared" si="646"/>
        <v>0</v>
      </c>
      <c r="EA479" s="14">
        <f t="shared" si="647"/>
        <v>0</v>
      </c>
    </row>
    <row r="480" spans="2:131">
      <c r="B480" s="14">
        <f>IF($A$2=Alapadat!$P480,Alapadat!$Q480,0)</f>
        <v>0</v>
      </c>
      <c r="C480" s="14">
        <f>IF($A$2=Alapadat!$P480,Alapadat!$R480,0)</f>
        <v>0</v>
      </c>
      <c r="D480" s="14">
        <f t="shared" si="568"/>
        <v>0</v>
      </c>
      <c r="E480" s="14">
        <f t="shared" si="569"/>
        <v>0</v>
      </c>
      <c r="F480" s="14">
        <f t="shared" si="570"/>
        <v>0</v>
      </c>
      <c r="G480" s="14">
        <f t="shared" si="571"/>
        <v>0</v>
      </c>
      <c r="H480" s="14">
        <f t="shared" si="572"/>
        <v>0</v>
      </c>
      <c r="I480" s="14">
        <f t="shared" si="573"/>
        <v>0</v>
      </c>
      <c r="L480" s="56">
        <f t="shared" si="574"/>
        <v>0</v>
      </c>
      <c r="M480" s="14">
        <f>Szilv($A$2,Eredmény!$H$3,B480)</f>
        <v>0</v>
      </c>
      <c r="N480" s="14">
        <f t="shared" si="575"/>
        <v>0</v>
      </c>
      <c r="O480" s="14">
        <f t="shared" si="576"/>
        <v>0</v>
      </c>
      <c r="Q480" s="14">
        <f>IF($P$2=Alapadat!$P480,Alapadat!$Q480,0)</f>
        <v>0</v>
      </c>
      <c r="R480" s="14">
        <f>IF($P$2=Alapadat!$P480,Alapadat!$R480,0)</f>
        <v>0</v>
      </c>
      <c r="S480" s="14">
        <f t="shared" si="577"/>
        <v>0</v>
      </c>
      <c r="T480" s="14">
        <f t="shared" si="578"/>
        <v>0</v>
      </c>
      <c r="U480" s="14">
        <f t="shared" si="579"/>
        <v>0</v>
      </c>
      <c r="V480" s="14">
        <f t="shared" si="580"/>
        <v>0</v>
      </c>
      <c r="W480" s="14">
        <f t="shared" si="581"/>
        <v>0</v>
      </c>
      <c r="X480" s="14">
        <f t="shared" si="582"/>
        <v>0</v>
      </c>
      <c r="Z480" s="56">
        <f t="shared" si="648"/>
        <v>0</v>
      </c>
      <c r="AA480" s="14">
        <f>Szilv($P$2,Eredmény!$H$3,Q480)</f>
        <v>0</v>
      </c>
      <c r="AB480" s="14">
        <f t="shared" si="583"/>
        <v>0</v>
      </c>
      <c r="AC480" s="14">
        <f t="shared" si="584"/>
        <v>0</v>
      </c>
      <c r="AE480" s="14">
        <f>IF($AD$2=Alapadat!$P480,Alapadat!$Q480,0)</f>
        <v>0</v>
      </c>
      <c r="AF480" s="14">
        <f>IF($AD$2=Alapadat!$P480,Alapadat!$R480,0)</f>
        <v>0</v>
      </c>
      <c r="AG480" s="14">
        <f t="shared" si="585"/>
        <v>0</v>
      </c>
      <c r="AH480" s="14">
        <f t="shared" si="586"/>
        <v>0</v>
      </c>
      <c r="AI480" s="14">
        <f t="shared" si="587"/>
        <v>0</v>
      </c>
      <c r="AJ480" s="14">
        <f t="shared" si="588"/>
        <v>0</v>
      </c>
      <c r="AK480" s="14">
        <f t="shared" si="589"/>
        <v>0</v>
      </c>
      <c r="AL480" s="14">
        <f t="shared" si="590"/>
        <v>0</v>
      </c>
      <c r="AN480" s="56">
        <f t="shared" si="591"/>
        <v>0</v>
      </c>
      <c r="AO480" s="14">
        <f>Szilv($AD$2,Eredmény!$H$3,AE480)</f>
        <v>0</v>
      </c>
      <c r="AP480" s="14">
        <f t="shared" si="592"/>
        <v>0</v>
      </c>
      <c r="AQ480" s="14">
        <f t="shared" si="593"/>
        <v>0</v>
      </c>
      <c r="AS480" s="14">
        <f>IF($AR$2=Alapadat!$P480,Alapadat!$Q480,0)</f>
        <v>0</v>
      </c>
      <c r="AT480" s="14">
        <f>IF($AR$2=Alapadat!$P480,Alapadat!$R480,0)</f>
        <v>0</v>
      </c>
      <c r="AU480" s="14">
        <f t="shared" si="594"/>
        <v>0</v>
      </c>
      <c r="AV480" s="14">
        <f t="shared" si="595"/>
        <v>0</v>
      </c>
      <c r="AW480" s="14">
        <f t="shared" si="596"/>
        <v>0</v>
      </c>
      <c r="AX480" s="14">
        <f t="shared" si="597"/>
        <v>0</v>
      </c>
      <c r="AY480" s="14">
        <f t="shared" si="598"/>
        <v>0</v>
      </c>
      <c r="AZ480" s="14">
        <f t="shared" si="599"/>
        <v>0</v>
      </c>
      <c r="BB480" s="56">
        <f t="shared" si="600"/>
        <v>0</v>
      </c>
      <c r="BC480" s="14">
        <f>Szilv($AR$2,Eredmény!$H$3,AS480)</f>
        <v>0</v>
      </c>
      <c r="BD480" s="14">
        <f t="shared" si="601"/>
        <v>0</v>
      </c>
      <c r="BE480" s="14">
        <f t="shared" si="602"/>
        <v>0</v>
      </c>
      <c r="BG480" s="14">
        <f>IF($BF$2=Alapadat!$P480,Alapadat!$Q480,0)</f>
        <v>0</v>
      </c>
      <c r="BH480" s="14">
        <f>IF($BF$2=Alapadat!$P480,Alapadat!$R480,0)</f>
        <v>0</v>
      </c>
      <c r="BI480" s="14">
        <f t="shared" si="603"/>
        <v>0</v>
      </c>
      <c r="BJ480" s="14">
        <f t="shared" si="604"/>
        <v>0</v>
      </c>
      <c r="BK480" s="14">
        <f t="shared" si="605"/>
        <v>0</v>
      </c>
      <c r="BL480" s="14">
        <f t="shared" si="606"/>
        <v>0</v>
      </c>
      <c r="BM480" s="14">
        <f t="shared" si="607"/>
        <v>0</v>
      </c>
      <c r="BN480" s="14">
        <f t="shared" si="608"/>
        <v>0</v>
      </c>
      <c r="BP480" s="56">
        <f t="shared" si="609"/>
        <v>0</v>
      </c>
      <c r="BQ480" s="14">
        <f>Szilv($BF$2,Eredmény!$H$3,BG480)</f>
        <v>0</v>
      </c>
      <c r="BR480" s="14">
        <f t="shared" si="610"/>
        <v>0</v>
      </c>
      <c r="BS480" s="14">
        <f t="shared" si="611"/>
        <v>0</v>
      </c>
      <c r="BV480" s="14">
        <f>IF($BU$2=Alapadat!$P480,Alapadat!$Q480,0)</f>
        <v>0</v>
      </c>
      <c r="BW480" s="14">
        <f>IF($BU$2=Alapadat!$P480,Alapadat!$R480,0)</f>
        <v>0</v>
      </c>
      <c r="BX480" s="14">
        <f t="shared" si="612"/>
        <v>0</v>
      </c>
      <c r="BY480" s="14">
        <f t="shared" si="613"/>
        <v>0</v>
      </c>
      <c r="BZ480" s="14">
        <f t="shared" si="614"/>
        <v>0</v>
      </c>
      <c r="CA480" s="14">
        <f t="shared" si="615"/>
        <v>0</v>
      </c>
      <c r="CB480" s="14">
        <f t="shared" si="616"/>
        <v>0</v>
      </c>
      <c r="CC480" s="14">
        <f t="shared" si="617"/>
        <v>0</v>
      </c>
      <c r="CE480" s="56">
        <f t="shared" si="618"/>
        <v>0</v>
      </c>
      <c r="CF480" s="14">
        <f>Szilv($BU$2,Eredmény!$H$3,BV480)</f>
        <v>0</v>
      </c>
      <c r="CG480" s="14">
        <f t="shared" si="619"/>
        <v>0</v>
      </c>
      <c r="CH480" s="14">
        <f t="shared" si="620"/>
        <v>0</v>
      </c>
      <c r="CK480" s="14">
        <f>IF($CJ$2=Alapadat!$P480,Alapadat!$Q480,0)</f>
        <v>0</v>
      </c>
      <c r="CL480" s="14">
        <f>IF($CJ$2=Alapadat!$P480,Alapadat!$R480,0)</f>
        <v>0</v>
      </c>
      <c r="CM480" s="14">
        <f t="shared" si="621"/>
        <v>0</v>
      </c>
      <c r="CN480" s="14">
        <f t="shared" si="622"/>
        <v>0</v>
      </c>
      <c r="CO480" s="14">
        <f t="shared" si="623"/>
        <v>0</v>
      </c>
      <c r="CP480" s="14">
        <f t="shared" si="624"/>
        <v>0</v>
      </c>
      <c r="CQ480" s="14">
        <f t="shared" si="625"/>
        <v>0</v>
      </c>
      <c r="CR480" s="14">
        <f t="shared" si="626"/>
        <v>0</v>
      </c>
      <c r="CT480" s="56">
        <f t="shared" si="627"/>
        <v>0</v>
      </c>
      <c r="CU480" s="14">
        <f>Szilv($CJ$2,Eredmény!$H$3,CK480)</f>
        <v>0</v>
      </c>
      <c r="CV480" s="14">
        <f t="shared" si="628"/>
        <v>0</v>
      </c>
      <c r="CW480" s="14">
        <f t="shared" si="629"/>
        <v>0</v>
      </c>
      <c r="CZ480" s="14">
        <f>IF($CY$2=Alapadat!$P480,Alapadat!$Q480,0)</f>
        <v>0</v>
      </c>
      <c r="DA480" s="14">
        <f>IF($CY$2=Alapadat!$P480,Alapadat!$R480,0)</f>
        <v>0</v>
      </c>
      <c r="DB480" s="14">
        <f t="shared" si="630"/>
        <v>0</v>
      </c>
      <c r="DC480" s="14">
        <f t="shared" si="631"/>
        <v>0</v>
      </c>
      <c r="DD480" s="14">
        <f t="shared" si="632"/>
        <v>0</v>
      </c>
      <c r="DE480" s="14">
        <f t="shared" si="633"/>
        <v>0</v>
      </c>
      <c r="DF480" s="14">
        <f t="shared" si="634"/>
        <v>0</v>
      </c>
      <c r="DG480" s="14">
        <f t="shared" si="635"/>
        <v>0</v>
      </c>
      <c r="DI480" s="56">
        <f t="shared" si="636"/>
        <v>0</v>
      </c>
      <c r="DJ480" s="14">
        <f>Szilv($CY$2,Eredmény!$H$3,CZ480)</f>
        <v>0</v>
      </c>
      <c r="DK480" s="14">
        <f t="shared" si="637"/>
        <v>0</v>
      </c>
      <c r="DL480" s="14">
        <f t="shared" si="638"/>
        <v>0</v>
      </c>
      <c r="DO480" s="14">
        <f>IF($DN$2=Alapadat!$P480,Alapadat!$Q480,0)</f>
        <v>0</v>
      </c>
      <c r="DP480" s="14">
        <f>IF($DN$2=Alapadat!$P480,Alapadat!$R480,0)</f>
        <v>0</v>
      </c>
      <c r="DQ480" s="14">
        <f t="shared" si="639"/>
        <v>0</v>
      </c>
      <c r="DR480" s="14">
        <f t="shared" si="640"/>
        <v>0</v>
      </c>
      <c r="DS480" s="14">
        <f t="shared" si="641"/>
        <v>0</v>
      </c>
      <c r="DT480" s="14">
        <f t="shared" si="642"/>
        <v>0</v>
      </c>
      <c r="DU480" s="14">
        <f t="shared" si="643"/>
        <v>0</v>
      </c>
      <c r="DV480" s="14">
        <f t="shared" si="644"/>
        <v>0</v>
      </c>
      <c r="DX480" s="56">
        <f t="shared" si="645"/>
        <v>0</v>
      </c>
      <c r="DY480" s="14">
        <f>Szilv($DN$2,Eredmény!$H$3,DO480)</f>
        <v>0</v>
      </c>
      <c r="DZ480" s="14">
        <f t="shared" si="646"/>
        <v>0</v>
      </c>
      <c r="EA480" s="14">
        <f t="shared" si="647"/>
        <v>0</v>
      </c>
    </row>
    <row r="481" spans="2:131">
      <c r="B481" s="14">
        <f>IF($A$2=Alapadat!$P481,Alapadat!$Q481,0)</f>
        <v>0</v>
      </c>
      <c r="C481" s="14">
        <f>IF($A$2=Alapadat!$P481,Alapadat!$R481,0)</f>
        <v>0</v>
      </c>
      <c r="D481" s="14">
        <f t="shared" si="568"/>
        <v>0</v>
      </c>
      <c r="E481" s="14">
        <f t="shared" si="569"/>
        <v>0</v>
      </c>
      <c r="F481" s="14">
        <f t="shared" si="570"/>
        <v>0</v>
      </c>
      <c r="G481" s="14">
        <f t="shared" si="571"/>
        <v>0</v>
      </c>
      <c r="H481" s="14">
        <f t="shared" si="572"/>
        <v>0</v>
      </c>
      <c r="I481" s="14">
        <f t="shared" si="573"/>
        <v>0</v>
      </c>
      <c r="L481" s="56">
        <f t="shared" si="574"/>
        <v>0</v>
      </c>
      <c r="M481" s="14">
        <f>Szilv($A$2,Eredmény!$H$3,B481)</f>
        <v>0</v>
      </c>
      <c r="N481" s="14">
        <f t="shared" si="575"/>
        <v>0</v>
      </c>
      <c r="O481" s="14">
        <f t="shared" si="576"/>
        <v>0</v>
      </c>
      <c r="Q481" s="14">
        <f>IF($P$2=Alapadat!$P481,Alapadat!$Q481,0)</f>
        <v>0</v>
      </c>
      <c r="R481" s="14">
        <f>IF($P$2=Alapadat!$P481,Alapadat!$R481,0)</f>
        <v>0</v>
      </c>
      <c r="S481" s="14">
        <f t="shared" si="577"/>
        <v>0</v>
      </c>
      <c r="T481" s="14">
        <f t="shared" si="578"/>
        <v>0</v>
      </c>
      <c r="U481" s="14">
        <f t="shared" si="579"/>
        <v>0</v>
      </c>
      <c r="V481" s="14">
        <f t="shared" si="580"/>
        <v>0</v>
      </c>
      <c r="W481" s="14">
        <f t="shared" si="581"/>
        <v>0</v>
      </c>
      <c r="X481" s="14">
        <f t="shared" si="582"/>
        <v>0</v>
      </c>
      <c r="Z481" s="56">
        <f t="shared" si="648"/>
        <v>0</v>
      </c>
      <c r="AA481" s="14">
        <f>Szilv($P$2,Eredmény!$H$3,Q481)</f>
        <v>0</v>
      </c>
      <c r="AB481" s="14">
        <f t="shared" si="583"/>
        <v>0</v>
      </c>
      <c r="AC481" s="14">
        <f t="shared" si="584"/>
        <v>0</v>
      </c>
      <c r="AE481" s="14">
        <f>IF($AD$2=Alapadat!$P481,Alapadat!$Q481,0)</f>
        <v>0</v>
      </c>
      <c r="AF481" s="14">
        <f>IF($AD$2=Alapadat!$P481,Alapadat!$R481,0)</f>
        <v>0</v>
      </c>
      <c r="AG481" s="14">
        <f t="shared" si="585"/>
        <v>0</v>
      </c>
      <c r="AH481" s="14">
        <f t="shared" si="586"/>
        <v>0</v>
      </c>
      <c r="AI481" s="14">
        <f t="shared" si="587"/>
        <v>0</v>
      </c>
      <c r="AJ481" s="14">
        <f t="shared" si="588"/>
        <v>0</v>
      </c>
      <c r="AK481" s="14">
        <f t="shared" si="589"/>
        <v>0</v>
      </c>
      <c r="AL481" s="14">
        <f t="shared" si="590"/>
        <v>0</v>
      </c>
      <c r="AN481" s="56">
        <f t="shared" si="591"/>
        <v>0</v>
      </c>
      <c r="AO481" s="14">
        <f>Szilv($AD$2,Eredmény!$H$3,AE481)</f>
        <v>0</v>
      </c>
      <c r="AP481" s="14">
        <f t="shared" si="592"/>
        <v>0</v>
      </c>
      <c r="AQ481" s="14">
        <f t="shared" si="593"/>
        <v>0</v>
      </c>
      <c r="AS481" s="14">
        <f>IF($AR$2=Alapadat!$P481,Alapadat!$Q481,0)</f>
        <v>0</v>
      </c>
      <c r="AT481" s="14">
        <f>IF($AR$2=Alapadat!$P481,Alapadat!$R481,0)</f>
        <v>0</v>
      </c>
      <c r="AU481" s="14">
        <f t="shared" si="594"/>
        <v>0</v>
      </c>
      <c r="AV481" s="14">
        <f t="shared" si="595"/>
        <v>0</v>
      </c>
      <c r="AW481" s="14">
        <f t="shared" si="596"/>
        <v>0</v>
      </c>
      <c r="AX481" s="14">
        <f t="shared" si="597"/>
        <v>0</v>
      </c>
      <c r="AY481" s="14">
        <f t="shared" si="598"/>
        <v>0</v>
      </c>
      <c r="AZ481" s="14">
        <f t="shared" si="599"/>
        <v>0</v>
      </c>
      <c r="BB481" s="56">
        <f t="shared" si="600"/>
        <v>0</v>
      </c>
      <c r="BC481" s="14">
        <f>Szilv($AR$2,Eredmény!$H$3,AS481)</f>
        <v>0</v>
      </c>
      <c r="BD481" s="14">
        <f t="shared" si="601"/>
        <v>0</v>
      </c>
      <c r="BE481" s="14">
        <f t="shared" si="602"/>
        <v>0</v>
      </c>
      <c r="BG481" s="14">
        <f>IF($BF$2=Alapadat!$P481,Alapadat!$Q481,0)</f>
        <v>0</v>
      </c>
      <c r="BH481" s="14">
        <f>IF($BF$2=Alapadat!$P481,Alapadat!$R481,0)</f>
        <v>0</v>
      </c>
      <c r="BI481" s="14">
        <f t="shared" si="603"/>
        <v>0</v>
      </c>
      <c r="BJ481" s="14">
        <f t="shared" si="604"/>
        <v>0</v>
      </c>
      <c r="BK481" s="14">
        <f t="shared" si="605"/>
        <v>0</v>
      </c>
      <c r="BL481" s="14">
        <f t="shared" si="606"/>
        <v>0</v>
      </c>
      <c r="BM481" s="14">
        <f t="shared" si="607"/>
        <v>0</v>
      </c>
      <c r="BN481" s="14">
        <f t="shared" si="608"/>
        <v>0</v>
      </c>
      <c r="BP481" s="56">
        <f t="shared" si="609"/>
        <v>0</v>
      </c>
      <c r="BQ481" s="14">
        <f>Szilv($BF$2,Eredmény!$H$3,BG481)</f>
        <v>0</v>
      </c>
      <c r="BR481" s="14">
        <f t="shared" si="610"/>
        <v>0</v>
      </c>
      <c r="BS481" s="14">
        <f t="shared" si="611"/>
        <v>0</v>
      </c>
      <c r="BV481" s="14">
        <f>IF($BU$2=Alapadat!$P481,Alapadat!$Q481,0)</f>
        <v>0</v>
      </c>
      <c r="BW481" s="14">
        <f>IF($BU$2=Alapadat!$P481,Alapadat!$R481,0)</f>
        <v>0</v>
      </c>
      <c r="BX481" s="14">
        <f t="shared" si="612"/>
        <v>0</v>
      </c>
      <c r="BY481" s="14">
        <f t="shared" si="613"/>
        <v>0</v>
      </c>
      <c r="BZ481" s="14">
        <f t="shared" si="614"/>
        <v>0</v>
      </c>
      <c r="CA481" s="14">
        <f t="shared" si="615"/>
        <v>0</v>
      </c>
      <c r="CB481" s="14">
        <f t="shared" si="616"/>
        <v>0</v>
      </c>
      <c r="CC481" s="14">
        <f t="shared" si="617"/>
        <v>0</v>
      </c>
      <c r="CE481" s="56">
        <f t="shared" si="618"/>
        <v>0</v>
      </c>
      <c r="CF481" s="14">
        <f>Szilv($BU$2,Eredmény!$H$3,BV481)</f>
        <v>0</v>
      </c>
      <c r="CG481" s="14">
        <f t="shared" si="619"/>
        <v>0</v>
      </c>
      <c r="CH481" s="14">
        <f t="shared" si="620"/>
        <v>0</v>
      </c>
      <c r="CK481" s="14">
        <f>IF($CJ$2=Alapadat!$P481,Alapadat!$Q481,0)</f>
        <v>0</v>
      </c>
      <c r="CL481" s="14">
        <f>IF($CJ$2=Alapadat!$P481,Alapadat!$R481,0)</f>
        <v>0</v>
      </c>
      <c r="CM481" s="14">
        <f t="shared" si="621"/>
        <v>0</v>
      </c>
      <c r="CN481" s="14">
        <f t="shared" si="622"/>
        <v>0</v>
      </c>
      <c r="CO481" s="14">
        <f t="shared" si="623"/>
        <v>0</v>
      </c>
      <c r="CP481" s="14">
        <f t="shared" si="624"/>
        <v>0</v>
      </c>
      <c r="CQ481" s="14">
        <f t="shared" si="625"/>
        <v>0</v>
      </c>
      <c r="CR481" s="14">
        <f t="shared" si="626"/>
        <v>0</v>
      </c>
      <c r="CT481" s="56">
        <f t="shared" si="627"/>
        <v>0</v>
      </c>
      <c r="CU481" s="14">
        <f>Szilv($CJ$2,Eredmény!$H$3,CK481)</f>
        <v>0</v>
      </c>
      <c r="CV481" s="14">
        <f t="shared" si="628"/>
        <v>0</v>
      </c>
      <c r="CW481" s="14">
        <f t="shared" si="629"/>
        <v>0</v>
      </c>
      <c r="CZ481" s="14">
        <f>IF($CY$2=Alapadat!$P481,Alapadat!$Q481,0)</f>
        <v>0</v>
      </c>
      <c r="DA481" s="14">
        <f>IF($CY$2=Alapadat!$P481,Alapadat!$R481,0)</f>
        <v>0</v>
      </c>
      <c r="DB481" s="14">
        <f t="shared" si="630"/>
        <v>0</v>
      </c>
      <c r="DC481" s="14">
        <f t="shared" si="631"/>
        <v>0</v>
      </c>
      <c r="DD481" s="14">
        <f t="shared" si="632"/>
        <v>0</v>
      </c>
      <c r="DE481" s="14">
        <f t="shared" si="633"/>
        <v>0</v>
      </c>
      <c r="DF481" s="14">
        <f t="shared" si="634"/>
        <v>0</v>
      </c>
      <c r="DG481" s="14">
        <f t="shared" si="635"/>
        <v>0</v>
      </c>
      <c r="DI481" s="56">
        <f t="shared" si="636"/>
        <v>0</v>
      </c>
      <c r="DJ481" s="14">
        <f>Szilv($CY$2,Eredmény!$H$3,CZ481)</f>
        <v>0</v>
      </c>
      <c r="DK481" s="14">
        <f t="shared" si="637"/>
        <v>0</v>
      </c>
      <c r="DL481" s="14">
        <f t="shared" si="638"/>
        <v>0</v>
      </c>
      <c r="DO481" s="14">
        <f>IF($DN$2=Alapadat!$P481,Alapadat!$Q481,0)</f>
        <v>0</v>
      </c>
      <c r="DP481" s="14">
        <f>IF($DN$2=Alapadat!$P481,Alapadat!$R481,0)</f>
        <v>0</v>
      </c>
      <c r="DQ481" s="14">
        <f t="shared" si="639"/>
        <v>0</v>
      </c>
      <c r="DR481" s="14">
        <f t="shared" si="640"/>
        <v>0</v>
      </c>
      <c r="DS481" s="14">
        <f t="shared" si="641"/>
        <v>0</v>
      </c>
      <c r="DT481" s="14">
        <f t="shared" si="642"/>
        <v>0</v>
      </c>
      <c r="DU481" s="14">
        <f t="shared" si="643"/>
        <v>0</v>
      </c>
      <c r="DV481" s="14">
        <f t="shared" si="644"/>
        <v>0</v>
      </c>
      <c r="DX481" s="56">
        <f t="shared" si="645"/>
        <v>0</v>
      </c>
      <c r="DY481" s="14">
        <f>Szilv($DN$2,Eredmény!$H$3,DO481)</f>
        <v>0</v>
      </c>
      <c r="DZ481" s="14">
        <f t="shared" si="646"/>
        <v>0</v>
      </c>
      <c r="EA481" s="14">
        <f t="shared" si="647"/>
        <v>0</v>
      </c>
    </row>
    <row r="482" spans="2:131">
      <c r="B482" s="14">
        <f>IF($A$2=Alapadat!$P482,Alapadat!$Q482,0)</f>
        <v>0</v>
      </c>
      <c r="C482" s="14">
        <f>IF($A$2=Alapadat!$P482,Alapadat!$R482,0)</f>
        <v>0</v>
      </c>
      <c r="D482" s="14">
        <f t="shared" si="568"/>
        <v>0</v>
      </c>
      <c r="E482" s="14">
        <f t="shared" si="569"/>
        <v>0</v>
      </c>
      <c r="F482" s="14">
        <f t="shared" si="570"/>
        <v>0</v>
      </c>
      <c r="G482" s="14">
        <f t="shared" si="571"/>
        <v>0</v>
      </c>
      <c r="H482" s="14">
        <f t="shared" si="572"/>
        <v>0</v>
      </c>
      <c r="I482" s="14">
        <f t="shared" si="573"/>
        <v>0</v>
      </c>
      <c r="L482" s="56">
        <f t="shared" si="574"/>
        <v>0</v>
      </c>
      <c r="M482" s="14">
        <f>Szilv($A$2,Eredmény!$H$3,B482)</f>
        <v>0</v>
      </c>
      <c r="N482" s="14">
        <f t="shared" si="575"/>
        <v>0</v>
      </c>
      <c r="O482" s="14">
        <f t="shared" si="576"/>
        <v>0</v>
      </c>
      <c r="Q482" s="14">
        <f>IF($P$2=Alapadat!$P482,Alapadat!$Q482,0)</f>
        <v>0</v>
      </c>
      <c r="R482" s="14">
        <f>IF($P$2=Alapadat!$P482,Alapadat!$R482,0)</f>
        <v>0</v>
      </c>
      <c r="S482" s="14">
        <f t="shared" si="577"/>
        <v>0</v>
      </c>
      <c r="T482" s="14">
        <f t="shared" si="578"/>
        <v>0</v>
      </c>
      <c r="U482" s="14">
        <f t="shared" si="579"/>
        <v>0</v>
      </c>
      <c r="V482" s="14">
        <f t="shared" si="580"/>
        <v>0</v>
      </c>
      <c r="W482" s="14">
        <f t="shared" si="581"/>
        <v>0</v>
      </c>
      <c r="X482" s="14">
        <f t="shared" si="582"/>
        <v>0</v>
      </c>
      <c r="Z482" s="56">
        <f t="shared" si="648"/>
        <v>0</v>
      </c>
      <c r="AA482" s="14">
        <f>Szilv($P$2,Eredmény!$H$3,Q482)</f>
        <v>0</v>
      </c>
      <c r="AB482" s="14">
        <f t="shared" si="583"/>
        <v>0</v>
      </c>
      <c r="AC482" s="14">
        <f t="shared" si="584"/>
        <v>0</v>
      </c>
      <c r="AE482" s="14">
        <f>IF($AD$2=Alapadat!$P482,Alapadat!$Q482,0)</f>
        <v>0</v>
      </c>
      <c r="AF482" s="14">
        <f>IF($AD$2=Alapadat!$P482,Alapadat!$R482,0)</f>
        <v>0</v>
      </c>
      <c r="AG482" s="14">
        <f t="shared" si="585"/>
        <v>0</v>
      </c>
      <c r="AH482" s="14">
        <f t="shared" si="586"/>
        <v>0</v>
      </c>
      <c r="AI482" s="14">
        <f t="shared" si="587"/>
        <v>0</v>
      </c>
      <c r="AJ482" s="14">
        <f t="shared" si="588"/>
        <v>0</v>
      </c>
      <c r="AK482" s="14">
        <f t="shared" si="589"/>
        <v>0</v>
      </c>
      <c r="AL482" s="14">
        <f t="shared" si="590"/>
        <v>0</v>
      </c>
      <c r="AN482" s="56">
        <f t="shared" si="591"/>
        <v>0</v>
      </c>
      <c r="AO482" s="14">
        <f>Szilv($AD$2,Eredmény!$H$3,AE482)</f>
        <v>0</v>
      </c>
      <c r="AP482" s="14">
        <f t="shared" si="592"/>
        <v>0</v>
      </c>
      <c r="AQ482" s="14">
        <f t="shared" si="593"/>
        <v>0</v>
      </c>
      <c r="AS482" s="14">
        <f>IF($AR$2=Alapadat!$P482,Alapadat!$Q482,0)</f>
        <v>0</v>
      </c>
      <c r="AT482" s="14">
        <f>IF($AR$2=Alapadat!$P482,Alapadat!$R482,0)</f>
        <v>0</v>
      </c>
      <c r="AU482" s="14">
        <f t="shared" si="594"/>
        <v>0</v>
      </c>
      <c r="AV482" s="14">
        <f t="shared" si="595"/>
        <v>0</v>
      </c>
      <c r="AW482" s="14">
        <f t="shared" si="596"/>
        <v>0</v>
      </c>
      <c r="AX482" s="14">
        <f t="shared" si="597"/>
        <v>0</v>
      </c>
      <c r="AY482" s="14">
        <f t="shared" si="598"/>
        <v>0</v>
      </c>
      <c r="AZ482" s="14">
        <f t="shared" si="599"/>
        <v>0</v>
      </c>
      <c r="BB482" s="56">
        <f t="shared" si="600"/>
        <v>0</v>
      </c>
      <c r="BC482" s="14">
        <f>Szilv($AR$2,Eredmény!$H$3,AS482)</f>
        <v>0</v>
      </c>
      <c r="BD482" s="14">
        <f t="shared" si="601"/>
        <v>0</v>
      </c>
      <c r="BE482" s="14">
        <f t="shared" si="602"/>
        <v>0</v>
      </c>
      <c r="BG482" s="14">
        <f>IF($BF$2=Alapadat!$P482,Alapadat!$Q482,0)</f>
        <v>0</v>
      </c>
      <c r="BH482" s="14">
        <f>IF($BF$2=Alapadat!$P482,Alapadat!$R482,0)</f>
        <v>0</v>
      </c>
      <c r="BI482" s="14">
        <f t="shared" si="603"/>
        <v>0</v>
      </c>
      <c r="BJ482" s="14">
        <f t="shared" si="604"/>
        <v>0</v>
      </c>
      <c r="BK482" s="14">
        <f t="shared" si="605"/>
        <v>0</v>
      </c>
      <c r="BL482" s="14">
        <f t="shared" si="606"/>
        <v>0</v>
      </c>
      <c r="BM482" s="14">
        <f t="shared" si="607"/>
        <v>0</v>
      </c>
      <c r="BN482" s="14">
        <f t="shared" si="608"/>
        <v>0</v>
      </c>
      <c r="BP482" s="56">
        <f t="shared" si="609"/>
        <v>0</v>
      </c>
      <c r="BQ482" s="14">
        <f>Szilv($BF$2,Eredmény!$H$3,BG482)</f>
        <v>0</v>
      </c>
      <c r="BR482" s="14">
        <f t="shared" si="610"/>
        <v>0</v>
      </c>
      <c r="BS482" s="14">
        <f t="shared" si="611"/>
        <v>0</v>
      </c>
      <c r="BV482" s="14">
        <f>IF($BU$2=Alapadat!$P482,Alapadat!$Q482,0)</f>
        <v>0</v>
      </c>
      <c r="BW482" s="14">
        <f>IF($BU$2=Alapadat!$P482,Alapadat!$R482,0)</f>
        <v>0</v>
      </c>
      <c r="BX482" s="14">
        <f t="shared" si="612"/>
        <v>0</v>
      </c>
      <c r="BY482" s="14">
        <f t="shared" si="613"/>
        <v>0</v>
      </c>
      <c r="BZ482" s="14">
        <f t="shared" si="614"/>
        <v>0</v>
      </c>
      <c r="CA482" s="14">
        <f t="shared" si="615"/>
        <v>0</v>
      </c>
      <c r="CB482" s="14">
        <f t="shared" si="616"/>
        <v>0</v>
      </c>
      <c r="CC482" s="14">
        <f t="shared" si="617"/>
        <v>0</v>
      </c>
      <c r="CE482" s="56">
        <f t="shared" si="618"/>
        <v>0</v>
      </c>
      <c r="CF482" s="14">
        <f>Szilv($BU$2,Eredmény!$H$3,BV482)</f>
        <v>0</v>
      </c>
      <c r="CG482" s="14">
        <f t="shared" si="619"/>
        <v>0</v>
      </c>
      <c r="CH482" s="14">
        <f t="shared" si="620"/>
        <v>0</v>
      </c>
      <c r="CK482" s="14">
        <f>IF($CJ$2=Alapadat!$P482,Alapadat!$Q482,0)</f>
        <v>0</v>
      </c>
      <c r="CL482" s="14">
        <f>IF($CJ$2=Alapadat!$P482,Alapadat!$R482,0)</f>
        <v>0</v>
      </c>
      <c r="CM482" s="14">
        <f t="shared" si="621"/>
        <v>0</v>
      </c>
      <c r="CN482" s="14">
        <f t="shared" si="622"/>
        <v>0</v>
      </c>
      <c r="CO482" s="14">
        <f t="shared" si="623"/>
        <v>0</v>
      </c>
      <c r="CP482" s="14">
        <f t="shared" si="624"/>
        <v>0</v>
      </c>
      <c r="CQ482" s="14">
        <f t="shared" si="625"/>
        <v>0</v>
      </c>
      <c r="CR482" s="14">
        <f t="shared" si="626"/>
        <v>0</v>
      </c>
      <c r="CT482" s="56">
        <f t="shared" si="627"/>
        <v>0</v>
      </c>
      <c r="CU482" s="14">
        <f>Szilv($CJ$2,Eredmény!$H$3,CK482)</f>
        <v>0</v>
      </c>
      <c r="CV482" s="14">
        <f t="shared" si="628"/>
        <v>0</v>
      </c>
      <c r="CW482" s="14">
        <f t="shared" si="629"/>
        <v>0</v>
      </c>
      <c r="CZ482" s="14">
        <f>IF($CY$2=Alapadat!$P482,Alapadat!$Q482,0)</f>
        <v>0</v>
      </c>
      <c r="DA482" s="14">
        <f>IF($CY$2=Alapadat!$P482,Alapadat!$R482,0)</f>
        <v>0</v>
      </c>
      <c r="DB482" s="14">
        <f t="shared" si="630"/>
        <v>0</v>
      </c>
      <c r="DC482" s="14">
        <f t="shared" si="631"/>
        <v>0</v>
      </c>
      <c r="DD482" s="14">
        <f t="shared" si="632"/>
        <v>0</v>
      </c>
      <c r="DE482" s="14">
        <f t="shared" si="633"/>
        <v>0</v>
      </c>
      <c r="DF482" s="14">
        <f t="shared" si="634"/>
        <v>0</v>
      </c>
      <c r="DG482" s="14">
        <f t="shared" si="635"/>
        <v>0</v>
      </c>
      <c r="DI482" s="56">
        <f t="shared" si="636"/>
        <v>0</v>
      </c>
      <c r="DJ482" s="14">
        <f>Szilv($CY$2,Eredmény!$H$3,CZ482)</f>
        <v>0</v>
      </c>
      <c r="DK482" s="14">
        <f t="shared" si="637"/>
        <v>0</v>
      </c>
      <c r="DL482" s="14">
        <f t="shared" si="638"/>
        <v>0</v>
      </c>
      <c r="DO482" s="14">
        <f>IF($DN$2=Alapadat!$P482,Alapadat!$Q482,0)</f>
        <v>0</v>
      </c>
      <c r="DP482" s="14">
        <f>IF($DN$2=Alapadat!$P482,Alapadat!$R482,0)</f>
        <v>0</v>
      </c>
      <c r="DQ482" s="14">
        <f t="shared" si="639"/>
        <v>0</v>
      </c>
      <c r="DR482" s="14">
        <f t="shared" si="640"/>
        <v>0</v>
      </c>
      <c r="DS482" s="14">
        <f t="shared" si="641"/>
        <v>0</v>
      </c>
      <c r="DT482" s="14">
        <f t="shared" si="642"/>
        <v>0</v>
      </c>
      <c r="DU482" s="14">
        <f t="shared" si="643"/>
        <v>0</v>
      </c>
      <c r="DV482" s="14">
        <f t="shared" si="644"/>
        <v>0</v>
      </c>
      <c r="DX482" s="56">
        <f t="shared" si="645"/>
        <v>0</v>
      </c>
      <c r="DY482" s="14">
        <f>Szilv($DN$2,Eredmény!$H$3,DO482)</f>
        <v>0</v>
      </c>
      <c r="DZ482" s="14">
        <f t="shared" si="646"/>
        <v>0</v>
      </c>
      <c r="EA482" s="14">
        <f t="shared" si="647"/>
        <v>0</v>
      </c>
    </row>
    <row r="483" spans="2:131">
      <c r="B483" s="14">
        <f>IF($A$2=Alapadat!$P483,Alapadat!$Q483,0)</f>
        <v>0</v>
      </c>
      <c r="C483" s="14">
        <f>IF($A$2=Alapadat!$P483,Alapadat!$R483,0)</f>
        <v>0</v>
      </c>
      <c r="D483" s="14">
        <f t="shared" si="568"/>
        <v>0</v>
      </c>
      <c r="E483" s="14">
        <f t="shared" si="569"/>
        <v>0</v>
      </c>
      <c r="F483" s="14">
        <f t="shared" si="570"/>
        <v>0</v>
      </c>
      <c r="G483" s="14">
        <f t="shared" si="571"/>
        <v>0</v>
      </c>
      <c r="H483" s="14">
        <f t="shared" si="572"/>
        <v>0</v>
      </c>
      <c r="I483" s="14">
        <f t="shared" si="573"/>
        <v>0</v>
      </c>
      <c r="L483" s="56">
        <f t="shared" si="574"/>
        <v>0</v>
      </c>
      <c r="M483" s="14">
        <f>Szilv($A$2,Eredmény!$H$3,B483)</f>
        <v>0</v>
      </c>
      <c r="N483" s="14">
        <f t="shared" si="575"/>
        <v>0</v>
      </c>
      <c r="O483" s="14">
        <f t="shared" si="576"/>
        <v>0</v>
      </c>
      <c r="Q483" s="14">
        <f>IF($P$2=Alapadat!$P483,Alapadat!$Q483,0)</f>
        <v>0</v>
      </c>
      <c r="R483" s="14">
        <f>IF($P$2=Alapadat!$P483,Alapadat!$R483,0)</f>
        <v>0</v>
      </c>
      <c r="S483" s="14">
        <f t="shared" si="577"/>
        <v>0</v>
      </c>
      <c r="T483" s="14">
        <f t="shared" si="578"/>
        <v>0</v>
      </c>
      <c r="U483" s="14">
        <f t="shared" si="579"/>
        <v>0</v>
      </c>
      <c r="V483" s="14">
        <f t="shared" si="580"/>
        <v>0</v>
      </c>
      <c r="W483" s="14">
        <f t="shared" si="581"/>
        <v>0</v>
      </c>
      <c r="X483" s="14">
        <f t="shared" si="582"/>
        <v>0</v>
      </c>
      <c r="Z483" s="56">
        <f t="shared" si="648"/>
        <v>0</v>
      </c>
      <c r="AA483" s="14">
        <f>Szilv($P$2,Eredmény!$H$3,Q483)</f>
        <v>0</v>
      </c>
      <c r="AB483" s="14">
        <f t="shared" si="583"/>
        <v>0</v>
      </c>
      <c r="AC483" s="14">
        <f t="shared" si="584"/>
        <v>0</v>
      </c>
      <c r="AE483" s="14">
        <f>IF($AD$2=Alapadat!$P483,Alapadat!$Q483,0)</f>
        <v>0</v>
      </c>
      <c r="AF483" s="14">
        <f>IF($AD$2=Alapadat!$P483,Alapadat!$R483,0)</f>
        <v>0</v>
      </c>
      <c r="AG483" s="14">
        <f t="shared" si="585"/>
        <v>0</v>
      </c>
      <c r="AH483" s="14">
        <f t="shared" si="586"/>
        <v>0</v>
      </c>
      <c r="AI483" s="14">
        <f t="shared" si="587"/>
        <v>0</v>
      </c>
      <c r="AJ483" s="14">
        <f t="shared" si="588"/>
        <v>0</v>
      </c>
      <c r="AK483" s="14">
        <f t="shared" si="589"/>
        <v>0</v>
      </c>
      <c r="AL483" s="14">
        <f t="shared" si="590"/>
        <v>0</v>
      </c>
      <c r="AN483" s="56">
        <f t="shared" si="591"/>
        <v>0</v>
      </c>
      <c r="AO483" s="14">
        <f>Szilv($AD$2,Eredmény!$H$3,AE483)</f>
        <v>0</v>
      </c>
      <c r="AP483" s="14">
        <f t="shared" si="592"/>
        <v>0</v>
      </c>
      <c r="AQ483" s="14">
        <f t="shared" si="593"/>
        <v>0</v>
      </c>
      <c r="AS483" s="14">
        <f>IF($AR$2=Alapadat!$P483,Alapadat!$Q483,0)</f>
        <v>0</v>
      </c>
      <c r="AT483" s="14">
        <f>IF($AR$2=Alapadat!$P483,Alapadat!$R483,0)</f>
        <v>0</v>
      </c>
      <c r="AU483" s="14">
        <f t="shared" si="594"/>
        <v>0</v>
      </c>
      <c r="AV483" s="14">
        <f t="shared" si="595"/>
        <v>0</v>
      </c>
      <c r="AW483" s="14">
        <f t="shared" si="596"/>
        <v>0</v>
      </c>
      <c r="AX483" s="14">
        <f t="shared" si="597"/>
        <v>0</v>
      </c>
      <c r="AY483" s="14">
        <f t="shared" si="598"/>
        <v>0</v>
      </c>
      <c r="AZ483" s="14">
        <f t="shared" si="599"/>
        <v>0</v>
      </c>
      <c r="BB483" s="56">
        <f t="shared" si="600"/>
        <v>0</v>
      </c>
      <c r="BC483" s="14">
        <f>Szilv($AR$2,Eredmény!$H$3,AS483)</f>
        <v>0</v>
      </c>
      <c r="BD483" s="14">
        <f t="shared" si="601"/>
        <v>0</v>
      </c>
      <c r="BE483" s="14">
        <f t="shared" si="602"/>
        <v>0</v>
      </c>
      <c r="BG483" s="14">
        <f>IF($BF$2=Alapadat!$P483,Alapadat!$Q483,0)</f>
        <v>0</v>
      </c>
      <c r="BH483" s="14">
        <f>IF($BF$2=Alapadat!$P483,Alapadat!$R483,0)</f>
        <v>0</v>
      </c>
      <c r="BI483" s="14">
        <f t="shared" si="603"/>
        <v>0</v>
      </c>
      <c r="BJ483" s="14">
        <f t="shared" si="604"/>
        <v>0</v>
      </c>
      <c r="BK483" s="14">
        <f t="shared" si="605"/>
        <v>0</v>
      </c>
      <c r="BL483" s="14">
        <f t="shared" si="606"/>
        <v>0</v>
      </c>
      <c r="BM483" s="14">
        <f t="shared" si="607"/>
        <v>0</v>
      </c>
      <c r="BN483" s="14">
        <f t="shared" si="608"/>
        <v>0</v>
      </c>
      <c r="BP483" s="56">
        <f t="shared" si="609"/>
        <v>0</v>
      </c>
      <c r="BQ483" s="14">
        <f>Szilv($BF$2,Eredmény!$H$3,BG483)</f>
        <v>0</v>
      </c>
      <c r="BR483" s="14">
        <f t="shared" si="610"/>
        <v>0</v>
      </c>
      <c r="BS483" s="14">
        <f t="shared" si="611"/>
        <v>0</v>
      </c>
      <c r="BV483" s="14">
        <f>IF($BU$2=Alapadat!$P483,Alapadat!$Q483,0)</f>
        <v>0</v>
      </c>
      <c r="BW483" s="14">
        <f>IF($BU$2=Alapadat!$P483,Alapadat!$R483,0)</f>
        <v>0</v>
      </c>
      <c r="BX483" s="14">
        <f t="shared" si="612"/>
        <v>0</v>
      </c>
      <c r="BY483" s="14">
        <f t="shared" si="613"/>
        <v>0</v>
      </c>
      <c r="BZ483" s="14">
        <f t="shared" si="614"/>
        <v>0</v>
      </c>
      <c r="CA483" s="14">
        <f t="shared" si="615"/>
        <v>0</v>
      </c>
      <c r="CB483" s="14">
        <f t="shared" si="616"/>
        <v>0</v>
      </c>
      <c r="CC483" s="14">
        <f t="shared" si="617"/>
        <v>0</v>
      </c>
      <c r="CE483" s="56">
        <f t="shared" si="618"/>
        <v>0</v>
      </c>
      <c r="CF483" s="14">
        <f>Szilv($BU$2,Eredmény!$H$3,BV483)</f>
        <v>0</v>
      </c>
      <c r="CG483" s="14">
        <f t="shared" si="619"/>
        <v>0</v>
      </c>
      <c r="CH483" s="14">
        <f t="shared" si="620"/>
        <v>0</v>
      </c>
      <c r="CK483" s="14">
        <f>IF($CJ$2=Alapadat!$P483,Alapadat!$Q483,0)</f>
        <v>0</v>
      </c>
      <c r="CL483" s="14">
        <f>IF($CJ$2=Alapadat!$P483,Alapadat!$R483,0)</f>
        <v>0</v>
      </c>
      <c r="CM483" s="14">
        <f t="shared" si="621"/>
        <v>0</v>
      </c>
      <c r="CN483" s="14">
        <f t="shared" si="622"/>
        <v>0</v>
      </c>
      <c r="CO483" s="14">
        <f t="shared" si="623"/>
        <v>0</v>
      </c>
      <c r="CP483" s="14">
        <f t="shared" si="624"/>
        <v>0</v>
      </c>
      <c r="CQ483" s="14">
        <f t="shared" si="625"/>
        <v>0</v>
      </c>
      <c r="CR483" s="14">
        <f t="shared" si="626"/>
        <v>0</v>
      </c>
      <c r="CT483" s="56">
        <f t="shared" si="627"/>
        <v>0</v>
      </c>
      <c r="CU483" s="14">
        <f>Szilv($CJ$2,Eredmény!$H$3,CK483)</f>
        <v>0</v>
      </c>
      <c r="CV483" s="14">
        <f t="shared" si="628"/>
        <v>0</v>
      </c>
      <c r="CW483" s="14">
        <f t="shared" si="629"/>
        <v>0</v>
      </c>
      <c r="CZ483" s="14">
        <f>IF($CY$2=Alapadat!$P483,Alapadat!$Q483,0)</f>
        <v>0</v>
      </c>
      <c r="DA483" s="14">
        <f>IF($CY$2=Alapadat!$P483,Alapadat!$R483,0)</f>
        <v>0</v>
      </c>
      <c r="DB483" s="14">
        <f t="shared" si="630"/>
        <v>0</v>
      </c>
      <c r="DC483" s="14">
        <f t="shared" si="631"/>
        <v>0</v>
      </c>
      <c r="DD483" s="14">
        <f t="shared" si="632"/>
        <v>0</v>
      </c>
      <c r="DE483" s="14">
        <f t="shared" si="633"/>
        <v>0</v>
      </c>
      <c r="DF483" s="14">
        <f t="shared" si="634"/>
        <v>0</v>
      </c>
      <c r="DG483" s="14">
        <f t="shared" si="635"/>
        <v>0</v>
      </c>
      <c r="DI483" s="56">
        <f t="shared" si="636"/>
        <v>0</v>
      </c>
      <c r="DJ483" s="14">
        <f>Szilv($CY$2,Eredmény!$H$3,CZ483)</f>
        <v>0</v>
      </c>
      <c r="DK483" s="14">
        <f t="shared" si="637"/>
        <v>0</v>
      </c>
      <c r="DL483" s="14">
        <f t="shared" si="638"/>
        <v>0</v>
      </c>
      <c r="DO483" s="14">
        <f>IF($DN$2=Alapadat!$P483,Alapadat!$Q483,0)</f>
        <v>0</v>
      </c>
      <c r="DP483" s="14">
        <f>IF($DN$2=Alapadat!$P483,Alapadat!$R483,0)</f>
        <v>0</v>
      </c>
      <c r="DQ483" s="14">
        <f t="shared" si="639"/>
        <v>0</v>
      </c>
      <c r="DR483" s="14">
        <f t="shared" si="640"/>
        <v>0</v>
      </c>
      <c r="DS483" s="14">
        <f t="shared" si="641"/>
        <v>0</v>
      </c>
      <c r="DT483" s="14">
        <f t="shared" si="642"/>
        <v>0</v>
      </c>
      <c r="DU483" s="14">
        <f t="shared" si="643"/>
        <v>0</v>
      </c>
      <c r="DV483" s="14">
        <f t="shared" si="644"/>
        <v>0</v>
      </c>
      <c r="DX483" s="56">
        <f t="shared" si="645"/>
        <v>0</v>
      </c>
      <c r="DY483" s="14">
        <f>Szilv($DN$2,Eredmény!$H$3,DO483)</f>
        <v>0</v>
      </c>
      <c r="DZ483" s="14">
        <f t="shared" si="646"/>
        <v>0</v>
      </c>
      <c r="EA483" s="14">
        <f t="shared" si="647"/>
        <v>0</v>
      </c>
    </row>
    <row r="484" spans="2:131">
      <c r="B484" s="14">
        <f>IF($A$2=Alapadat!$P484,Alapadat!$Q484,0)</f>
        <v>0</v>
      </c>
      <c r="C484" s="14">
        <f>IF($A$2=Alapadat!$P484,Alapadat!$R484,0)</f>
        <v>0</v>
      </c>
      <c r="D484" s="14">
        <f t="shared" si="568"/>
        <v>0</v>
      </c>
      <c r="E484" s="14">
        <f t="shared" si="569"/>
        <v>0</v>
      </c>
      <c r="F484" s="14">
        <f t="shared" si="570"/>
        <v>0</v>
      </c>
      <c r="G484" s="14">
        <f t="shared" si="571"/>
        <v>0</v>
      </c>
      <c r="H484" s="14">
        <f t="shared" si="572"/>
        <v>0</v>
      </c>
      <c r="I484" s="14">
        <f t="shared" si="573"/>
        <v>0</v>
      </c>
      <c r="L484" s="56">
        <f t="shared" si="574"/>
        <v>0</v>
      </c>
      <c r="M484" s="14">
        <f>Szilv($A$2,Eredmény!$H$3,B484)</f>
        <v>0</v>
      </c>
      <c r="N484" s="14">
        <f t="shared" si="575"/>
        <v>0</v>
      </c>
      <c r="O484" s="14">
        <f t="shared" si="576"/>
        <v>0</v>
      </c>
      <c r="Q484" s="14">
        <f>IF($P$2=Alapadat!$P484,Alapadat!$Q484,0)</f>
        <v>0</v>
      </c>
      <c r="R484" s="14">
        <f>IF($P$2=Alapadat!$P484,Alapadat!$R484,0)</f>
        <v>0</v>
      </c>
      <c r="S484" s="14">
        <f t="shared" si="577"/>
        <v>0</v>
      </c>
      <c r="T484" s="14">
        <f t="shared" si="578"/>
        <v>0</v>
      </c>
      <c r="U484" s="14">
        <f t="shared" si="579"/>
        <v>0</v>
      </c>
      <c r="V484" s="14">
        <f t="shared" si="580"/>
        <v>0</v>
      </c>
      <c r="W484" s="14">
        <f t="shared" si="581"/>
        <v>0</v>
      </c>
      <c r="X484" s="14">
        <f t="shared" si="582"/>
        <v>0</v>
      </c>
      <c r="Z484" s="56">
        <f t="shared" si="648"/>
        <v>0</v>
      </c>
      <c r="AA484" s="14">
        <f>Szilv($P$2,Eredmény!$H$3,Q484)</f>
        <v>0</v>
      </c>
      <c r="AB484" s="14">
        <f t="shared" si="583"/>
        <v>0</v>
      </c>
      <c r="AC484" s="14">
        <f t="shared" si="584"/>
        <v>0</v>
      </c>
      <c r="AE484" s="14">
        <f>IF($AD$2=Alapadat!$P484,Alapadat!$Q484,0)</f>
        <v>0</v>
      </c>
      <c r="AF484" s="14">
        <f>IF($AD$2=Alapadat!$P484,Alapadat!$R484,0)</f>
        <v>0</v>
      </c>
      <c r="AG484" s="14">
        <f t="shared" si="585"/>
        <v>0</v>
      </c>
      <c r="AH484" s="14">
        <f t="shared" si="586"/>
        <v>0</v>
      </c>
      <c r="AI484" s="14">
        <f t="shared" si="587"/>
        <v>0</v>
      </c>
      <c r="AJ484" s="14">
        <f t="shared" si="588"/>
        <v>0</v>
      </c>
      <c r="AK484" s="14">
        <f t="shared" si="589"/>
        <v>0</v>
      </c>
      <c r="AL484" s="14">
        <f t="shared" si="590"/>
        <v>0</v>
      </c>
      <c r="AN484" s="56">
        <f t="shared" si="591"/>
        <v>0</v>
      </c>
      <c r="AO484" s="14">
        <f>Szilv($AD$2,Eredmény!$H$3,AE484)</f>
        <v>0</v>
      </c>
      <c r="AP484" s="14">
        <f t="shared" si="592"/>
        <v>0</v>
      </c>
      <c r="AQ484" s="14">
        <f t="shared" si="593"/>
        <v>0</v>
      </c>
      <c r="AS484" s="14">
        <f>IF($AR$2=Alapadat!$P484,Alapadat!$Q484,0)</f>
        <v>0</v>
      </c>
      <c r="AT484" s="14">
        <f>IF($AR$2=Alapadat!$P484,Alapadat!$R484,0)</f>
        <v>0</v>
      </c>
      <c r="AU484" s="14">
        <f t="shared" si="594"/>
        <v>0</v>
      </c>
      <c r="AV484" s="14">
        <f t="shared" si="595"/>
        <v>0</v>
      </c>
      <c r="AW484" s="14">
        <f t="shared" si="596"/>
        <v>0</v>
      </c>
      <c r="AX484" s="14">
        <f t="shared" si="597"/>
        <v>0</v>
      </c>
      <c r="AY484" s="14">
        <f t="shared" si="598"/>
        <v>0</v>
      </c>
      <c r="AZ484" s="14">
        <f t="shared" si="599"/>
        <v>0</v>
      </c>
      <c r="BB484" s="56">
        <f t="shared" si="600"/>
        <v>0</v>
      </c>
      <c r="BC484" s="14">
        <f>Szilv($AR$2,Eredmény!$H$3,AS484)</f>
        <v>0</v>
      </c>
      <c r="BD484" s="14">
        <f t="shared" si="601"/>
        <v>0</v>
      </c>
      <c r="BE484" s="14">
        <f t="shared" si="602"/>
        <v>0</v>
      </c>
      <c r="BG484" s="14">
        <f>IF($BF$2=Alapadat!$P484,Alapadat!$Q484,0)</f>
        <v>0</v>
      </c>
      <c r="BH484" s="14">
        <f>IF($BF$2=Alapadat!$P484,Alapadat!$R484,0)</f>
        <v>0</v>
      </c>
      <c r="BI484" s="14">
        <f t="shared" si="603"/>
        <v>0</v>
      </c>
      <c r="BJ484" s="14">
        <f t="shared" si="604"/>
        <v>0</v>
      </c>
      <c r="BK484" s="14">
        <f t="shared" si="605"/>
        <v>0</v>
      </c>
      <c r="BL484" s="14">
        <f t="shared" si="606"/>
        <v>0</v>
      </c>
      <c r="BM484" s="14">
        <f t="shared" si="607"/>
        <v>0</v>
      </c>
      <c r="BN484" s="14">
        <f t="shared" si="608"/>
        <v>0</v>
      </c>
      <c r="BP484" s="56">
        <f t="shared" si="609"/>
        <v>0</v>
      </c>
      <c r="BQ484" s="14">
        <f>Szilv($BF$2,Eredmény!$H$3,BG484)</f>
        <v>0</v>
      </c>
      <c r="BR484" s="14">
        <f t="shared" si="610"/>
        <v>0</v>
      </c>
      <c r="BS484" s="14">
        <f t="shared" si="611"/>
        <v>0</v>
      </c>
      <c r="BV484" s="14">
        <f>IF($BU$2=Alapadat!$P484,Alapadat!$Q484,0)</f>
        <v>0</v>
      </c>
      <c r="BW484" s="14">
        <f>IF($BU$2=Alapadat!$P484,Alapadat!$R484,0)</f>
        <v>0</v>
      </c>
      <c r="BX484" s="14">
        <f t="shared" si="612"/>
        <v>0</v>
      </c>
      <c r="BY484" s="14">
        <f t="shared" si="613"/>
        <v>0</v>
      </c>
      <c r="BZ484" s="14">
        <f t="shared" si="614"/>
        <v>0</v>
      </c>
      <c r="CA484" s="14">
        <f t="shared" si="615"/>
        <v>0</v>
      </c>
      <c r="CB484" s="14">
        <f t="shared" si="616"/>
        <v>0</v>
      </c>
      <c r="CC484" s="14">
        <f t="shared" si="617"/>
        <v>0</v>
      </c>
      <c r="CE484" s="56">
        <f t="shared" si="618"/>
        <v>0</v>
      </c>
      <c r="CF484" s="14">
        <f>Szilv($BU$2,Eredmény!$H$3,BV484)</f>
        <v>0</v>
      </c>
      <c r="CG484" s="14">
        <f t="shared" si="619"/>
        <v>0</v>
      </c>
      <c r="CH484" s="14">
        <f t="shared" si="620"/>
        <v>0</v>
      </c>
      <c r="CK484" s="14">
        <f>IF($CJ$2=Alapadat!$P484,Alapadat!$Q484,0)</f>
        <v>0</v>
      </c>
      <c r="CL484" s="14">
        <f>IF($CJ$2=Alapadat!$P484,Alapadat!$R484,0)</f>
        <v>0</v>
      </c>
      <c r="CM484" s="14">
        <f t="shared" si="621"/>
        <v>0</v>
      </c>
      <c r="CN484" s="14">
        <f t="shared" si="622"/>
        <v>0</v>
      </c>
      <c r="CO484" s="14">
        <f t="shared" si="623"/>
        <v>0</v>
      </c>
      <c r="CP484" s="14">
        <f t="shared" si="624"/>
        <v>0</v>
      </c>
      <c r="CQ484" s="14">
        <f t="shared" si="625"/>
        <v>0</v>
      </c>
      <c r="CR484" s="14">
        <f t="shared" si="626"/>
        <v>0</v>
      </c>
      <c r="CT484" s="56">
        <f t="shared" si="627"/>
        <v>0</v>
      </c>
      <c r="CU484" s="14">
        <f>Szilv($CJ$2,Eredmény!$H$3,CK484)</f>
        <v>0</v>
      </c>
      <c r="CV484" s="14">
        <f t="shared" si="628"/>
        <v>0</v>
      </c>
      <c r="CW484" s="14">
        <f t="shared" si="629"/>
        <v>0</v>
      </c>
      <c r="CZ484" s="14">
        <f>IF($CY$2=Alapadat!$P484,Alapadat!$Q484,0)</f>
        <v>0</v>
      </c>
      <c r="DA484" s="14">
        <f>IF($CY$2=Alapadat!$P484,Alapadat!$R484,0)</f>
        <v>0</v>
      </c>
      <c r="DB484" s="14">
        <f t="shared" si="630"/>
        <v>0</v>
      </c>
      <c r="DC484" s="14">
        <f t="shared" si="631"/>
        <v>0</v>
      </c>
      <c r="DD484" s="14">
        <f t="shared" si="632"/>
        <v>0</v>
      </c>
      <c r="DE484" s="14">
        <f t="shared" si="633"/>
        <v>0</v>
      </c>
      <c r="DF484" s="14">
        <f t="shared" si="634"/>
        <v>0</v>
      </c>
      <c r="DG484" s="14">
        <f t="shared" si="635"/>
        <v>0</v>
      </c>
      <c r="DI484" s="56">
        <f t="shared" si="636"/>
        <v>0</v>
      </c>
      <c r="DJ484" s="14">
        <f>Szilv($CY$2,Eredmény!$H$3,CZ484)</f>
        <v>0</v>
      </c>
      <c r="DK484" s="14">
        <f t="shared" si="637"/>
        <v>0</v>
      </c>
      <c r="DL484" s="14">
        <f t="shared" si="638"/>
        <v>0</v>
      </c>
      <c r="DO484" s="14">
        <f>IF($DN$2=Alapadat!$P484,Alapadat!$Q484,0)</f>
        <v>0</v>
      </c>
      <c r="DP484" s="14">
        <f>IF($DN$2=Alapadat!$P484,Alapadat!$R484,0)</f>
        <v>0</v>
      </c>
      <c r="DQ484" s="14">
        <f t="shared" si="639"/>
        <v>0</v>
      </c>
      <c r="DR484" s="14">
        <f t="shared" si="640"/>
        <v>0</v>
      </c>
      <c r="DS484" s="14">
        <f t="shared" si="641"/>
        <v>0</v>
      </c>
      <c r="DT484" s="14">
        <f t="shared" si="642"/>
        <v>0</v>
      </c>
      <c r="DU484" s="14">
        <f t="shared" si="643"/>
        <v>0</v>
      </c>
      <c r="DV484" s="14">
        <f t="shared" si="644"/>
        <v>0</v>
      </c>
      <c r="DX484" s="56">
        <f t="shared" si="645"/>
        <v>0</v>
      </c>
      <c r="DY484" s="14">
        <f>Szilv($DN$2,Eredmény!$H$3,DO484)</f>
        <v>0</v>
      </c>
      <c r="DZ484" s="14">
        <f t="shared" si="646"/>
        <v>0</v>
      </c>
      <c r="EA484" s="14">
        <f t="shared" si="647"/>
        <v>0</v>
      </c>
    </row>
    <row r="485" spans="2:131">
      <c r="B485" s="14">
        <f>IF($A$2=Alapadat!$P485,Alapadat!$Q485,0)</f>
        <v>0</v>
      </c>
      <c r="C485" s="14">
        <f>IF($A$2=Alapadat!$P485,Alapadat!$R485,0)</f>
        <v>0</v>
      </c>
      <c r="D485" s="14">
        <f t="shared" si="568"/>
        <v>0</v>
      </c>
      <c r="E485" s="14">
        <f t="shared" si="569"/>
        <v>0</v>
      </c>
      <c r="F485" s="14">
        <f t="shared" si="570"/>
        <v>0</v>
      </c>
      <c r="G485" s="14">
        <f t="shared" si="571"/>
        <v>0</v>
      </c>
      <c r="H485" s="14">
        <f t="shared" si="572"/>
        <v>0</v>
      </c>
      <c r="I485" s="14">
        <f t="shared" si="573"/>
        <v>0</v>
      </c>
      <c r="L485" s="56">
        <f t="shared" si="574"/>
        <v>0</v>
      </c>
      <c r="M485" s="14">
        <f>Szilv($A$2,Eredmény!$H$3,B485)</f>
        <v>0</v>
      </c>
      <c r="N485" s="14">
        <f t="shared" si="575"/>
        <v>0</v>
      </c>
      <c r="O485" s="14">
        <f t="shared" si="576"/>
        <v>0</v>
      </c>
      <c r="Q485" s="14">
        <f>IF($P$2=Alapadat!$P485,Alapadat!$Q485,0)</f>
        <v>0</v>
      </c>
      <c r="R485" s="14">
        <f>IF($P$2=Alapadat!$P485,Alapadat!$R485,0)</f>
        <v>0</v>
      </c>
      <c r="S485" s="14">
        <f t="shared" si="577"/>
        <v>0</v>
      </c>
      <c r="T485" s="14">
        <f t="shared" si="578"/>
        <v>0</v>
      </c>
      <c r="U485" s="14">
        <f t="shared" si="579"/>
        <v>0</v>
      </c>
      <c r="V485" s="14">
        <f t="shared" si="580"/>
        <v>0</v>
      </c>
      <c r="W485" s="14">
        <f t="shared" si="581"/>
        <v>0</v>
      </c>
      <c r="X485" s="14">
        <f t="shared" si="582"/>
        <v>0</v>
      </c>
      <c r="Z485" s="56">
        <f t="shared" si="648"/>
        <v>0</v>
      </c>
      <c r="AA485" s="14">
        <f>Szilv($P$2,Eredmény!$H$3,Q485)</f>
        <v>0</v>
      </c>
      <c r="AB485" s="14">
        <f t="shared" si="583"/>
        <v>0</v>
      </c>
      <c r="AC485" s="14">
        <f t="shared" si="584"/>
        <v>0</v>
      </c>
      <c r="AE485" s="14">
        <f>IF($AD$2=Alapadat!$P485,Alapadat!$Q485,0)</f>
        <v>0</v>
      </c>
      <c r="AF485" s="14">
        <f>IF($AD$2=Alapadat!$P485,Alapadat!$R485,0)</f>
        <v>0</v>
      </c>
      <c r="AG485" s="14">
        <f t="shared" si="585"/>
        <v>0</v>
      </c>
      <c r="AH485" s="14">
        <f t="shared" si="586"/>
        <v>0</v>
      </c>
      <c r="AI485" s="14">
        <f t="shared" si="587"/>
        <v>0</v>
      </c>
      <c r="AJ485" s="14">
        <f t="shared" si="588"/>
        <v>0</v>
      </c>
      <c r="AK485" s="14">
        <f t="shared" si="589"/>
        <v>0</v>
      </c>
      <c r="AL485" s="14">
        <f t="shared" si="590"/>
        <v>0</v>
      </c>
      <c r="AN485" s="56">
        <f t="shared" si="591"/>
        <v>0</v>
      </c>
      <c r="AO485" s="14">
        <f>Szilv($AD$2,Eredmény!$H$3,AE485)</f>
        <v>0</v>
      </c>
      <c r="AP485" s="14">
        <f t="shared" si="592"/>
        <v>0</v>
      </c>
      <c r="AQ485" s="14">
        <f t="shared" si="593"/>
        <v>0</v>
      </c>
      <c r="AS485" s="14">
        <f>IF($AR$2=Alapadat!$P485,Alapadat!$Q485,0)</f>
        <v>0</v>
      </c>
      <c r="AT485" s="14">
        <f>IF($AR$2=Alapadat!$P485,Alapadat!$R485,0)</f>
        <v>0</v>
      </c>
      <c r="AU485" s="14">
        <f t="shared" si="594"/>
        <v>0</v>
      </c>
      <c r="AV485" s="14">
        <f t="shared" si="595"/>
        <v>0</v>
      </c>
      <c r="AW485" s="14">
        <f t="shared" si="596"/>
        <v>0</v>
      </c>
      <c r="AX485" s="14">
        <f t="shared" si="597"/>
        <v>0</v>
      </c>
      <c r="AY485" s="14">
        <f t="shared" si="598"/>
        <v>0</v>
      </c>
      <c r="AZ485" s="14">
        <f t="shared" si="599"/>
        <v>0</v>
      </c>
      <c r="BB485" s="56">
        <f t="shared" si="600"/>
        <v>0</v>
      </c>
      <c r="BC485" s="14">
        <f>Szilv($AR$2,Eredmény!$H$3,AS485)</f>
        <v>0</v>
      </c>
      <c r="BD485" s="14">
        <f t="shared" si="601"/>
        <v>0</v>
      </c>
      <c r="BE485" s="14">
        <f t="shared" si="602"/>
        <v>0</v>
      </c>
      <c r="BG485" s="14">
        <f>IF($BF$2=Alapadat!$P485,Alapadat!$Q485,0)</f>
        <v>0</v>
      </c>
      <c r="BH485" s="14">
        <f>IF($BF$2=Alapadat!$P485,Alapadat!$R485,0)</f>
        <v>0</v>
      </c>
      <c r="BI485" s="14">
        <f t="shared" si="603"/>
        <v>0</v>
      </c>
      <c r="BJ485" s="14">
        <f t="shared" si="604"/>
        <v>0</v>
      </c>
      <c r="BK485" s="14">
        <f t="shared" si="605"/>
        <v>0</v>
      </c>
      <c r="BL485" s="14">
        <f t="shared" si="606"/>
        <v>0</v>
      </c>
      <c r="BM485" s="14">
        <f t="shared" si="607"/>
        <v>0</v>
      </c>
      <c r="BN485" s="14">
        <f t="shared" si="608"/>
        <v>0</v>
      </c>
      <c r="BP485" s="56">
        <f t="shared" si="609"/>
        <v>0</v>
      </c>
      <c r="BQ485" s="14">
        <f>Szilv($BF$2,Eredmény!$H$3,BG485)</f>
        <v>0</v>
      </c>
      <c r="BR485" s="14">
        <f t="shared" si="610"/>
        <v>0</v>
      </c>
      <c r="BS485" s="14">
        <f t="shared" si="611"/>
        <v>0</v>
      </c>
      <c r="BV485" s="14">
        <f>IF($BU$2=Alapadat!$P485,Alapadat!$Q485,0)</f>
        <v>0</v>
      </c>
      <c r="BW485" s="14">
        <f>IF($BU$2=Alapadat!$P485,Alapadat!$R485,0)</f>
        <v>0</v>
      </c>
      <c r="BX485" s="14">
        <f t="shared" si="612"/>
        <v>0</v>
      </c>
      <c r="BY485" s="14">
        <f t="shared" si="613"/>
        <v>0</v>
      </c>
      <c r="BZ485" s="14">
        <f t="shared" si="614"/>
        <v>0</v>
      </c>
      <c r="CA485" s="14">
        <f t="shared" si="615"/>
        <v>0</v>
      </c>
      <c r="CB485" s="14">
        <f t="shared" si="616"/>
        <v>0</v>
      </c>
      <c r="CC485" s="14">
        <f t="shared" si="617"/>
        <v>0</v>
      </c>
      <c r="CE485" s="56">
        <f t="shared" si="618"/>
        <v>0</v>
      </c>
      <c r="CF485" s="14">
        <f>Szilv($BU$2,Eredmény!$H$3,BV485)</f>
        <v>0</v>
      </c>
      <c r="CG485" s="14">
        <f t="shared" si="619"/>
        <v>0</v>
      </c>
      <c r="CH485" s="14">
        <f t="shared" si="620"/>
        <v>0</v>
      </c>
      <c r="CK485" s="14">
        <f>IF($CJ$2=Alapadat!$P485,Alapadat!$Q485,0)</f>
        <v>0</v>
      </c>
      <c r="CL485" s="14">
        <f>IF($CJ$2=Alapadat!$P485,Alapadat!$R485,0)</f>
        <v>0</v>
      </c>
      <c r="CM485" s="14">
        <f t="shared" si="621"/>
        <v>0</v>
      </c>
      <c r="CN485" s="14">
        <f t="shared" si="622"/>
        <v>0</v>
      </c>
      <c r="CO485" s="14">
        <f t="shared" si="623"/>
        <v>0</v>
      </c>
      <c r="CP485" s="14">
        <f t="shared" si="624"/>
        <v>0</v>
      </c>
      <c r="CQ485" s="14">
        <f t="shared" si="625"/>
        <v>0</v>
      </c>
      <c r="CR485" s="14">
        <f t="shared" si="626"/>
        <v>0</v>
      </c>
      <c r="CT485" s="56">
        <f t="shared" si="627"/>
        <v>0</v>
      </c>
      <c r="CU485" s="14">
        <f>Szilv($CJ$2,Eredmény!$H$3,CK485)</f>
        <v>0</v>
      </c>
      <c r="CV485" s="14">
        <f t="shared" si="628"/>
        <v>0</v>
      </c>
      <c r="CW485" s="14">
        <f t="shared" si="629"/>
        <v>0</v>
      </c>
      <c r="CZ485" s="14">
        <f>IF($CY$2=Alapadat!$P485,Alapadat!$Q485,0)</f>
        <v>0</v>
      </c>
      <c r="DA485" s="14">
        <f>IF($CY$2=Alapadat!$P485,Alapadat!$R485,0)</f>
        <v>0</v>
      </c>
      <c r="DB485" s="14">
        <f t="shared" si="630"/>
        <v>0</v>
      </c>
      <c r="DC485" s="14">
        <f t="shared" si="631"/>
        <v>0</v>
      </c>
      <c r="DD485" s="14">
        <f t="shared" si="632"/>
        <v>0</v>
      </c>
      <c r="DE485" s="14">
        <f t="shared" si="633"/>
        <v>0</v>
      </c>
      <c r="DF485" s="14">
        <f t="shared" si="634"/>
        <v>0</v>
      </c>
      <c r="DG485" s="14">
        <f t="shared" si="635"/>
        <v>0</v>
      </c>
      <c r="DI485" s="56">
        <f t="shared" si="636"/>
        <v>0</v>
      </c>
      <c r="DJ485" s="14">
        <f>Szilv($CY$2,Eredmény!$H$3,CZ485)</f>
        <v>0</v>
      </c>
      <c r="DK485" s="14">
        <f t="shared" si="637"/>
        <v>0</v>
      </c>
      <c r="DL485" s="14">
        <f t="shared" si="638"/>
        <v>0</v>
      </c>
      <c r="DO485" s="14">
        <f>IF($DN$2=Alapadat!$P485,Alapadat!$Q485,0)</f>
        <v>0</v>
      </c>
      <c r="DP485" s="14">
        <f>IF($DN$2=Alapadat!$P485,Alapadat!$R485,0)</f>
        <v>0</v>
      </c>
      <c r="DQ485" s="14">
        <f t="shared" si="639"/>
        <v>0</v>
      </c>
      <c r="DR485" s="14">
        <f t="shared" si="640"/>
        <v>0</v>
      </c>
      <c r="DS485" s="14">
        <f t="shared" si="641"/>
        <v>0</v>
      </c>
      <c r="DT485" s="14">
        <f t="shared" si="642"/>
        <v>0</v>
      </c>
      <c r="DU485" s="14">
        <f t="shared" si="643"/>
        <v>0</v>
      </c>
      <c r="DV485" s="14">
        <f t="shared" si="644"/>
        <v>0</v>
      </c>
      <c r="DX485" s="56">
        <f t="shared" si="645"/>
        <v>0</v>
      </c>
      <c r="DY485" s="14">
        <f>Szilv($DN$2,Eredmény!$H$3,DO485)</f>
        <v>0</v>
      </c>
      <c r="DZ485" s="14">
        <f t="shared" si="646"/>
        <v>0</v>
      </c>
      <c r="EA485" s="14">
        <f t="shared" si="647"/>
        <v>0</v>
      </c>
    </row>
    <row r="486" spans="2:131">
      <c r="B486" s="14">
        <f>IF($A$2=Alapadat!$P486,Alapadat!$Q486,0)</f>
        <v>0</v>
      </c>
      <c r="C486" s="14">
        <f>IF($A$2=Alapadat!$P486,Alapadat!$R486,0)</f>
        <v>0</v>
      </c>
      <c r="D486" s="14">
        <f t="shared" si="568"/>
        <v>0</v>
      </c>
      <c r="E486" s="14">
        <f t="shared" si="569"/>
        <v>0</v>
      </c>
      <c r="F486" s="14">
        <f t="shared" si="570"/>
        <v>0</v>
      </c>
      <c r="G486" s="14">
        <f t="shared" si="571"/>
        <v>0</v>
      </c>
      <c r="H486" s="14">
        <f t="shared" si="572"/>
        <v>0</v>
      </c>
      <c r="I486" s="14">
        <f t="shared" si="573"/>
        <v>0</v>
      </c>
      <c r="L486" s="56">
        <f t="shared" si="574"/>
        <v>0</v>
      </c>
      <c r="M486" s="14">
        <f>Szilv($A$2,Eredmény!$H$3,B486)</f>
        <v>0</v>
      </c>
      <c r="N486" s="14">
        <f t="shared" si="575"/>
        <v>0</v>
      </c>
      <c r="O486" s="14">
        <f t="shared" si="576"/>
        <v>0</v>
      </c>
      <c r="Q486" s="14">
        <f>IF($P$2=Alapadat!$P486,Alapadat!$Q486,0)</f>
        <v>0</v>
      </c>
      <c r="R486" s="14">
        <f>IF($P$2=Alapadat!$P486,Alapadat!$R486,0)</f>
        <v>0</v>
      </c>
      <c r="S486" s="14">
        <f t="shared" si="577"/>
        <v>0</v>
      </c>
      <c r="T486" s="14">
        <f t="shared" si="578"/>
        <v>0</v>
      </c>
      <c r="U486" s="14">
        <f t="shared" si="579"/>
        <v>0</v>
      </c>
      <c r="V486" s="14">
        <f t="shared" si="580"/>
        <v>0</v>
      </c>
      <c r="W486" s="14">
        <f t="shared" si="581"/>
        <v>0</v>
      </c>
      <c r="X486" s="14">
        <f t="shared" si="582"/>
        <v>0</v>
      </c>
      <c r="Z486" s="56">
        <f t="shared" si="648"/>
        <v>0</v>
      </c>
      <c r="AA486" s="14">
        <f>Szilv($P$2,Eredmény!$H$3,Q486)</f>
        <v>0</v>
      </c>
      <c r="AB486" s="14">
        <f t="shared" si="583"/>
        <v>0</v>
      </c>
      <c r="AC486" s="14">
        <f t="shared" si="584"/>
        <v>0</v>
      </c>
      <c r="AE486" s="14">
        <f>IF($AD$2=Alapadat!$P486,Alapadat!$Q486,0)</f>
        <v>0</v>
      </c>
      <c r="AF486" s="14">
        <f>IF($AD$2=Alapadat!$P486,Alapadat!$R486,0)</f>
        <v>0</v>
      </c>
      <c r="AG486" s="14">
        <f t="shared" si="585"/>
        <v>0</v>
      </c>
      <c r="AH486" s="14">
        <f t="shared" si="586"/>
        <v>0</v>
      </c>
      <c r="AI486" s="14">
        <f t="shared" si="587"/>
        <v>0</v>
      </c>
      <c r="AJ486" s="14">
        <f t="shared" si="588"/>
        <v>0</v>
      </c>
      <c r="AK486" s="14">
        <f t="shared" si="589"/>
        <v>0</v>
      </c>
      <c r="AL486" s="14">
        <f t="shared" si="590"/>
        <v>0</v>
      </c>
      <c r="AN486" s="56">
        <f t="shared" si="591"/>
        <v>0</v>
      </c>
      <c r="AO486" s="14">
        <f>Szilv($AD$2,Eredmény!$H$3,AE486)</f>
        <v>0</v>
      </c>
      <c r="AP486" s="14">
        <f t="shared" si="592"/>
        <v>0</v>
      </c>
      <c r="AQ486" s="14">
        <f t="shared" si="593"/>
        <v>0</v>
      </c>
      <c r="AS486" s="14">
        <f>IF($AR$2=Alapadat!$P486,Alapadat!$Q486,0)</f>
        <v>0</v>
      </c>
      <c r="AT486" s="14">
        <f>IF($AR$2=Alapadat!$P486,Alapadat!$R486,0)</f>
        <v>0</v>
      </c>
      <c r="AU486" s="14">
        <f t="shared" si="594"/>
        <v>0</v>
      </c>
      <c r="AV486" s="14">
        <f t="shared" si="595"/>
        <v>0</v>
      </c>
      <c r="AW486" s="14">
        <f t="shared" si="596"/>
        <v>0</v>
      </c>
      <c r="AX486" s="14">
        <f t="shared" si="597"/>
        <v>0</v>
      </c>
      <c r="AY486" s="14">
        <f t="shared" si="598"/>
        <v>0</v>
      </c>
      <c r="AZ486" s="14">
        <f t="shared" si="599"/>
        <v>0</v>
      </c>
      <c r="BB486" s="56">
        <f t="shared" si="600"/>
        <v>0</v>
      </c>
      <c r="BC486" s="14">
        <f>Szilv($AR$2,Eredmény!$H$3,AS486)</f>
        <v>0</v>
      </c>
      <c r="BD486" s="14">
        <f t="shared" si="601"/>
        <v>0</v>
      </c>
      <c r="BE486" s="14">
        <f t="shared" si="602"/>
        <v>0</v>
      </c>
      <c r="BG486" s="14">
        <f>IF($BF$2=Alapadat!$P486,Alapadat!$Q486,0)</f>
        <v>0</v>
      </c>
      <c r="BH486" s="14">
        <f>IF($BF$2=Alapadat!$P486,Alapadat!$R486,0)</f>
        <v>0</v>
      </c>
      <c r="BI486" s="14">
        <f t="shared" si="603"/>
        <v>0</v>
      </c>
      <c r="BJ486" s="14">
        <f t="shared" si="604"/>
        <v>0</v>
      </c>
      <c r="BK486" s="14">
        <f t="shared" si="605"/>
        <v>0</v>
      </c>
      <c r="BL486" s="14">
        <f t="shared" si="606"/>
        <v>0</v>
      </c>
      <c r="BM486" s="14">
        <f t="shared" si="607"/>
        <v>0</v>
      </c>
      <c r="BN486" s="14">
        <f t="shared" si="608"/>
        <v>0</v>
      </c>
      <c r="BP486" s="56">
        <f t="shared" si="609"/>
        <v>0</v>
      </c>
      <c r="BQ486" s="14">
        <f>Szilv($BF$2,Eredmény!$H$3,BG486)</f>
        <v>0</v>
      </c>
      <c r="BR486" s="14">
        <f t="shared" si="610"/>
        <v>0</v>
      </c>
      <c r="BS486" s="14">
        <f t="shared" si="611"/>
        <v>0</v>
      </c>
      <c r="BV486" s="14">
        <f>IF($BU$2=Alapadat!$P486,Alapadat!$Q486,0)</f>
        <v>0</v>
      </c>
      <c r="BW486" s="14">
        <f>IF($BU$2=Alapadat!$P486,Alapadat!$R486,0)</f>
        <v>0</v>
      </c>
      <c r="BX486" s="14">
        <f t="shared" si="612"/>
        <v>0</v>
      </c>
      <c r="BY486" s="14">
        <f t="shared" si="613"/>
        <v>0</v>
      </c>
      <c r="BZ486" s="14">
        <f t="shared" si="614"/>
        <v>0</v>
      </c>
      <c r="CA486" s="14">
        <f t="shared" si="615"/>
        <v>0</v>
      </c>
      <c r="CB486" s="14">
        <f t="shared" si="616"/>
        <v>0</v>
      </c>
      <c r="CC486" s="14">
        <f t="shared" si="617"/>
        <v>0</v>
      </c>
      <c r="CE486" s="56">
        <f t="shared" si="618"/>
        <v>0</v>
      </c>
      <c r="CF486" s="14">
        <f>Szilv($BU$2,Eredmény!$H$3,BV486)</f>
        <v>0</v>
      </c>
      <c r="CG486" s="14">
        <f t="shared" si="619"/>
        <v>0</v>
      </c>
      <c r="CH486" s="14">
        <f t="shared" si="620"/>
        <v>0</v>
      </c>
      <c r="CK486" s="14">
        <f>IF($CJ$2=Alapadat!$P486,Alapadat!$Q486,0)</f>
        <v>0</v>
      </c>
      <c r="CL486" s="14">
        <f>IF($CJ$2=Alapadat!$P486,Alapadat!$R486,0)</f>
        <v>0</v>
      </c>
      <c r="CM486" s="14">
        <f t="shared" si="621"/>
        <v>0</v>
      </c>
      <c r="CN486" s="14">
        <f t="shared" si="622"/>
        <v>0</v>
      </c>
      <c r="CO486" s="14">
        <f t="shared" si="623"/>
        <v>0</v>
      </c>
      <c r="CP486" s="14">
        <f t="shared" si="624"/>
        <v>0</v>
      </c>
      <c r="CQ486" s="14">
        <f t="shared" si="625"/>
        <v>0</v>
      </c>
      <c r="CR486" s="14">
        <f t="shared" si="626"/>
        <v>0</v>
      </c>
      <c r="CT486" s="56">
        <f t="shared" si="627"/>
        <v>0</v>
      </c>
      <c r="CU486" s="14">
        <f>Szilv($CJ$2,Eredmény!$H$3,CK486)</f>
        <v>0</v>
      </c>
      <c r="CV486" s="14">
        <f t="shared" si="628"/>
        <v>0</v>
      </c>
      <c r="CW486" s="14">
        <f t="shared" si="629"/>
        <v>0</v>
      </c>
      <c r="CZ486" s="14">
        <f>IF($CY$2=Alapadat!$P486,Alapadat!$Q486,0)</f>
        <v>0</v>
      </c>
      <c r="DA486" s="14">
        <f>IF($CY$2=Alapadat!$P486,Alapadat!$R486,0)</f>
        <v>0</v>
      </c>
      <c r="DB486" s="14">
        <f t="shared" si="630"/>
        <v>0</v>
      </c>
      <c r="DC486" s="14">
        <f t="shared" si="631"/>
        <v>0</v>
      </c>
      <c r="DD486" s="14">
        <f t="shared" si="632"/>
        <v>0</v>
      </c>
      <c r="DE486" s="14">
        <f t="shared" si="633"/>
        <v>0</v>
      </c>
      <c r="DF486" s="14">
        <f t="shared" si="634"/>
        <v>0</v>
      </c>
      <c r="DG486" s="14">
        <f t="shared" si="635"/>
        <v>0</v>
      </c>
      <c r="DI486" s="56">
        <f t="shared" si="636"/>
        <v>0</v>
      </c>
      <c r="DJ486" s="14">
        <f>Szilv($CY$2,Eredmény!$H$3,CZ486)</f>
        <v>0</v>
      </c>
      <c r="DK486" s="14">
        <f t="shared" si="637"/>
        <v>0</v>
      </c>
      <c r="DL486" s="14">
        <f t="shared" si="638"/>
        <v>0</v>
      </c>
      <c r="DO486" s="14">
        <f>IF($DN$2=Alapadat!$P486,Alapadat!$Q486,0)</f>
        <v>0</v>
      </c>
      <c r="DP486" s="14">
        <f>IF($DN$2=Alapadat!$P486,Alapadat!$R486,0)</f>
        <v>0</v>
      </c>
      <c r="DQ486" s="14">
        <f t="shared" si="639"/>
        <v>0</v>
      </c>
      <c r="DR486" s="14">
        <f t="shared" si="640"/>
        <v>0</v>
      </c>
      <c r="DS486" s="14">
        <f t="shared" si="641"/>
        <v>0</v>
      </c>
      <c r="DT486" s="14">
        <f t="shared" si="642"/>
        <v>0</v>
      </c>
      <c r="DU486" s="14">
        <f t="shared" si="643"/>
        <v>0</v>
      </c>
      <c r="DV486" s="14">
        <f t="shared" si="644"/>
        <v>0</v>
      </c>
      <c r="DX486" s="56">
        <f t="shared" si="645"/>
        <v>0</v>
      </c>
      <c r="DY486" s="14">
        <f>Szilv($DN$2,Eredmény!$H$3,DO486)</f>
        <v>0</v>
      </c>
      <c r="DZ486" s="14">
        <f t="shared" si="646"/>
        <v>0</v>
      </c>
      <c r="EA486" s="14">
        <f t="shared" si="647"/>
        <v>0</v>
      </c>
    </row>
    <row r="487" spans="2:131">
      <c r="B487" s="14">
        <f>IF($A$2=Alapadat!$P487,Alapadat!$Q487,0)</f>
        <v>0</v>
      </c>
      <c r="C487" s="14">
        <f>IF($A$2=Alapadat!$P487,Alapadat!$R487,0)</f>
        <v>0</v>
      </c>
      <c r="D487" s="14">
        <f t="shared" si="568"/>
        <v>0</v>
      </c>
      <c r="E487" s="14">
        <f t="shared" si="569"/>
        <v>0</v>
      </c>
      <c r="F487" s="14">
        <f t="shared" si="570"/>
        <v>0</v>
      </c>
      <c r="G487" s="14">
        <f t="shared" si="571"/>
        <v>0</v>
      </c>
      <c r="H487" s="14">
        <f t="shared" si="572"/>
        <v>0</v>
      </c>
      <c r="I487" s="14">
        <f t="shared" si="573"/>
        <v>0</v>
      </c>
      <c r="L487" s="56">
        <f t="shared" si="574"/>
        <v>0</v>
      </c>
      <c r="M487" s="14">
        <f>Szilv($A$2,Eredmény!$H$3,B487)</f>
        <v>0</v>
      </c>
      <c r="N487" s="14">
        <f t="shared" si="575"/>
        <v>0</v>
      </c>
      <c r="O487" s="14">
        <f t="shared" si="576"/>
        <v>0</v>
      </c>
      <c r="Q487" s="14">
        <f>IF($P$2=Alapadat!$P487,Alapadat!$Q487,0)</f>
        <v>0</v>
      </c>
      <c r="R487" s="14">
        <f>IF($P$2=Alapadat!$P487,Alapadat!$R487,0)</f>
        <v>0</v>
      </c>
      <c r="S487" s="14">
        <f t="shared" si="577"/>
        <v>0</v>
      </c>
      <c r="T487" s="14">
        <f t="shared" si="578"/>
        <v>0</v>
      </c>
      <c r="U487" s="14">
        <f t="shared" si="579"/>
        <v>0</v>
      </c>
      <c r="V487" s="14">
        <f t="shared" si="580"/>
        <v>0</v>
      </c>
      <c r="W487" s="14">
        <f t="shared" si="581"/>
        <v>0</v>
      </c>
      <c r="X487" s="14">
        <f t="shared" si="582"/>
        <v>0</v>
      </c>
      <c r="Z487" s="56">
        <f t="shared" si="648"/>
        <v>0</v>
      </c>
      <c r="AA487" s="14">
        <f>Szilv($P$2,Eredmény!$H$3,Q487)</f>
        <v>0</v>
      </c>
      <c r="AB487" s="14">
        <f t="shared" si="583"/>
        <v>0</v>
      </c>
      <c r="AC487" s="14">
        <f t="shared" si="584"/>
        <v>0</v>
      </c>
      <c r="AE487" s="14">
        <f>IF($AD$2=Alapadat!$P487,Alapadat!$Q487,0)</f>
        <v>0</v>
      </c>
      <c r="AF487" s="14">
        <f>IF($AD$2=Alapadat!$P487,Alapadat!$R487,0)</f>
        <v>0</v>
      </c>
      <c r="AG487" s="14">
        <f t="shared" si="585"/>
        <v>0</v>
      </c>
      <c r="AH487" s="14">
        <f t="shared" si="586"/>
        <v>0</v>
      </c>
      <c r="AI487" s="14">
        <f t="shared" si="587"/>
        <v>0</v>
      </c>
      <c r="AJ487" s="14">
        <f t="shared" si="588"/>
        <v>0</v>
      </c>
      <c r="AK487" s="14">
        <f t="shared" si="589"/>
        <v>0</v>
      </c>
      <c r="AL487" s="14">
        <f t="shared" si="590"/>
        <v>0</v>
      </c>
      <c r="AN487" s="56">
        <f t="shared" si="591"/>
        <v>0</v>
      </c>
      <c r="AO487" s="14">
        <f>Szilv($AD$2,Eredmény!$H$3,AE487)</f>
        <v>0</v>
      </c>
      <c r="AP487" s="14">
        <f t="shared" si="592"/>
        <v>0</v>
      </c>
      <c r="AQ487" s="14">
        <f t="shared" si="593"/>
        <v>0</v>
      </c>
      <c r="AS487" s="14">
        <f>IF($AR$2=Alapadat!$P487,Alapadat!$Q487,0)</f>
        <v>0</v>
      </c>
      <c r="AT487" s="14">
        <f>IF($AR$2=Alapadat!$P487,Alapadat!$R487,0)</f>
        <v>0</v>
      </c>
      <c r="AU487" s="14">
        <f t="shared" si="594"/>
        <v>0</v>
      </c>
      <c r="AV487" s="14">
        <f t="shared" si="595"/>
        <v>0</v>
      </c>
      <c r="AW487" s="14">
        <f t="shared" si="596"/>
        <v>0</v>
      </c>
      <c r="AX487" s="14">
        <f t="shared" si="597"/>
        <v>0</v>
      </c>
      <c r="AY487" s="14">
        <f t="shared" si="598"/>
        <v>0</v>
      </c>
      <c r="AZ487" s="14">
        <f t="shared" si="599"/>
        <v>0</v>
      </c>
      <c r="BB487" s="56">
        <f t="shared" si="600"/>
        <v>0</v>
      </c>
      <c r="BC487" s="14">
        <f>Szilv($AR$2,Eredmény!$H$3,AS487)</f>
        <v>0</v>
      </c>
      <c r="BD487" s="14">
        <f t="shared" si="601"/>
        <v>0</v>
      </c>
      <c r="BE487" s="14">
        <f t="shared" si="602"/>
        <v>0</v>
      </c>
      <c r="BG487" s="14">
        <f>IF($BF$2=Alapadat!$P487,Alapadat!$Q487,0)</f>
        <v>0</v>
      </c>
      <c r="BH487" s="14">
        <f>IF($BF$2=Alapadat!$P487,Alapadat!$R487,0)</f>
        <v>0</v>
      </c>
      <c r="BI487" s="14">
        <f t="shared" si="603"/>
        <v>0</v>
      </c>
      <c r="BJ487" s="14">
        <f t="shared" si="604"/>
        <v>0</v>
      </c>
      <c r="BK487" s="14">
        <f t="shared" si="605"/>
        <v>0</v>
      </c>
      <c r="BL487" s="14">
        <f t="shared" si="606"/>
        <v>0</v>
      </c>
      <c r="BM487" s="14">
        <f t="shared" si="607"/>
        <v>0</v>
      </c>
      <c r="BN487" s="14">
        <f t="shared" si="608"/>
        <v>0</v>
      </c>
      <c r="BP487" s="56">
        <f t="shared" si="609"/>
        <v>0</v>
      </c>
      <c r="BQ487" s="14">
        <f>Szilv($BF$2,Eredmény!$H$3,BG487)</f>
        <v>0</v>
      </c>
      <c r="BR487" s="14">
        <f t="shared" si="610"/>
        <v>0</v>
      </c>
      <c r="BS487" s="14">
        <f t="shared" si="611"/>
        <v>0</v>
      </c>
      <c r="BV487" s="14">
        <f>IF($BU$2=Alapadat!$P487,Alapadat!$Q487,0)</f>
        <v>0</v>
      </c>
      <c r="BW487" s="14">
        <f>IF($BU$2=Alapadat!$P487,Alapadat!$R487,0)</f>
        <v>0</v>
      </c>
      <c r="BX487" s="14">
        <f t="shared" si="612"/>
        <v>0</v>
      </c>
      <c r="BY487" s="14">
        <f t="shared" si="613"/>
        <v>0</v>
      </c>
      <c r="BZ487" s="14">
        <f t="shared" si="614"/>
        <v>0</v>
      </c>
      <c r="CA487" s="14">
        <f t="shared" si="615"/>
        <v>0</v>
      </c>
      <c r="CB487" s="14">
        <f t="shared" si="616"/>
        <v>0</v>
      </c>
      <c r="CC487" s="14">
        <f t="shared" si="617"/>
        <v>0</v>
      </c>
      <c r="CE487" s="56">
        <f t="shared" si="618"/>
        <v>0</v>
      </c>
      <c r="CF487" s="14">
        <f>Szilv($BU$2,Eredmény!$H$3,BV487)</f>
        <v>0</v>
      </c>
      <c r="CG487" s="14">
        <f t="shared" si="619"/>
        <v>0</v>
      </c>
      <c r="CH487" s="14">
        <f t="shared" si="620"/>
        <v>0</v>
      </c>
      <c r="CK487" s="14">
        <f>IF($CJ$2=Alapadat!$P487,Alapadat!$Q487,0)</f>
        <v>0</v>
      </c>
      <c r="CL487" s="14">
        <f>IF($CJ$2=Alapadat!$P487,Alapadat!$R487,0)</f>
        <v>0</v>
      </c>
      <c r="CM487" s="14">
        <f t="shared" si="621"/>
        <v>0</v>
      </c>
      <c r="CN487" s="14">
        <f t="shared" si="622"/>
        <v>0</v>
      </c>
      <c r="CO487" s="14">
        <f t="shared" si="623"/>
        <v>0</v>
      </c>
      <c r="CP487" s="14">
        <f t="shared" si="624"/>
        <v>0</v>
      </c>
      <c r="CQ487" s="14">
        <f t="shared" si="625"/>
        <v>0</v>
      </c>
      <c r="CR487" s="14">
        <f t="shared" si="626"/>
        <v>0</v>
      </c>
      <c r="CT487" s="56">
        <f t="shared" si="627"/>
        <v>0</v>
      </c>
      <c r="CU487" s="14">
        <f>Szilv($CJ$2,Eredmény!$H$3,CK487)</f>
        <v>0</v>
      </c>
      <c r="CV487" s="14">
        <f t="shared" si="628"/>
        <v>0</v>
      </c>
      <c r="CW487" s="14">
        <f t="shared" si="629"/>
        <v>0</v>
      </c>
      <c r="CZ487" s="14">
        <f>IF($CY$2=Alapadat!$P487,Alapadat!$Q487,0)</f>
        <v>0</v>
      </c>
      <c r="DA487" s="14">
        <f>IF($CY$2=Alapadat!$P487,Alapadat!$R487,0)</f>
        <v>0</v>
      </c>
      <c r="DB487" s="14">
        <f t="shared" si="630"/>
        <v>0</v>
      </c>
      <c r="DC487" s="14">
        <f t="shared" si="631"/>
        <v>0</v>
      </c>
      <c r="DD487" s="14">
        <f t="shared" si="632"/>
        <v>0</v>
      </c>
      <c r="DE487" s="14">
        <f t="shared" si="633"/>
        <v>0</v>
      </c>
      <c r="DF487" s="14">
        <f t="shared" si="634"/>
        <v>0</v>
      </c>
      <c r="DG487" s="14">
        <f t="shared" si="635"/>
        <v>0</v>
      </c>
      <c r="DI487" s="56">
        <f t="shared" si="636"/>
        <v>0</v>
      </c>
      <c r="DJ487" s="14">
        <f>Szilv($CY$2,Eredmény!$H$3,CZ487)</f>
        <v>0</v>
      </c>
      <c r="DK487" s="14">
        <f t="shared" si="637"/>
        <v>0</v>
      </c>
      <c r="DL487" s="14">
        <f t="shared" si="638"/>
        <v>0</v>
      </c>
      <c r="DO487" s="14">
        <f>IF($DN$2=Alapadat!$P487,Alapadat!$Q487,0)</f>
        <v>0</v>
      </c>
      <c r="DP487" s="14">
        <f>IF($DN$2=Alapadat!$P487,Alapadat!$R487,0)</f>
        <v>0</v>
      </c>
      <c r="DQ487" s="14">
        <f t="shared" si="639"/>
        <v>0</v>
      </c>
      <c r="DR487" s="14">
        <f t="shared" si="640"/>
        <v>0</v>
      </c>
      <c r="DS487" s="14">
        <f t="shared" si="641"/>
        <v>0</v>
      </c>
      <c r="DT487" s="14">
        <f t="shared" si="642"/>
        <v>0</v>
      </c>
      <c r="DU487" s="14">
        <f t="shared" si="643"/>
        <v>0</v>
      </c>
      <c r="DV487" s="14">
        <f t="shared" si="644"/>
        <v>0</v>
      </c>
      <c r="DX487" s="56">
        <f t="shared" si="645"/>
        <v>0</v>
      </c>
      <c r="DY487" s="14">
        <f>Szilv($DN$2,Eredmény!$H$3,DO487)</f>
        <v>0</v>
      </c>
      <c r="DZ487" s="14">
        <f t="shared" si="646"/>
        <v>0</v>
      </c>
      <c r="EA487" s="14">
        <f t="shared" si="647"/>
        <v>0</v>
      </c>
    </row>
    <row r="488" spans="2:131">
      <c r="B488" s="14">
        <f>IF($A$2=Alapadat!$P488,Alapadat!$Q488,0)</f>
        <v>0</v>
      </c>
      <c r="C488" s="14">
        <f>IF($A$2=Alapadat!$P488,Alapadat!$R488,0)</f>
        <v>0</v>
      </c>
      <c r="D488" s="14">
        <f t="shared" si="568"/>
        <v>0</v>
      </c>
      <c r="E488" s="14">
        <f t="shared" si="569"/>
        <v>0</v>
      </c>
      <c r="F488" s="14">
        <f t="shared" si="570"/>
        <v>0</v>
      </c>
      <c r="G488" s="14">
        <f t="shared" si="571"/>
        <v>0</v>
      </c>
      <c r="H488" s="14">
        <f t="shared" si="572"/>
        <v>0</v>
      </c>
      <c r="I488" s="14">
        <f t="shared" si="573"/>
        <v>0</v>
      </c>
      <c r="L488" s="56">
        <f t="shared" si="574"/>
        <v>0</v>
      </c>
      <c r="M488" s="14">
        <f>Szilv($A$2,Eredmény!$H$3,B488)</f>
        <v>0</v>
      </c>
      <c r="N488" s="14">
        <f t="shared" si="575"/>
        <v>0</v>
      </c>
      <c r="O488" s="14">
        <f t="shared" si="576"/>
        <v>0</v>
      </c>
      <c r="Q488" s="14">
        <f>IF($P$2=Alapadat!$P488,Alapadat!$Q488,0)</f>
        <v>0</v>
      </c>
      <c r="R488" s="14">
        <f>IF($P$2=Alapadat!$P488,Alapadat!$R488,0)</f>
        <v>0</v>
      </c>
      <c r="S488" s="14">
        <f t="shared" si="577"/>
        <v>0</v>
      </c>
      <c r="T488" s="14">
        <f t="shared" si="578"/>
        <v>0</v>
      </c>
      <c r="U488" s="14">
        <f t="shared" si="579"/>
        <v>0</v>
      </c>
      <c r="V488" s="14">
        <f t="shared" si="580"/>
        <v>0</v>
      </c>
      <c r="W488" s="14">
        <f t="shared" si="581"/>
        <v>0</v>
      </c>
      <c r="X488" s="14">
        <f t="shared" si="582"/>
        <v>0</v>
      </c>
      <c r="Z488" s="56">
        <f t="shared" si="648"/>
        <v>0</v>
      </c>
      <c r="AA488" s="14">
        <f>Szilv($P$2,Eredmény!$H$3,Q488)</f>
        <v>0</v>
      </c>
      <c r="AB488" s="14">
        <f t="shared" si="583"/>
        <v>0</v>
      </c>
      <c r="AC488" s="14">
        <f t="shared" si="584"/>
        <v>0</v>
      </c>
      <c r="AE488" s="14">
        <f>IF($AD$2=Alapadat!$P488,Alapadat!$Q488,0)</f>
        <v>0</v>
      </c>
      <c r="AF488" s="14">
        <f>IF($AD$2=Alapadat!$P488,Alapadat!$R488,0)</f>
        <v>0</v>
      </c>
      <c r="AG488" s="14">
        <f t="shared" si="585"/>
        <v>0</v>
      </c>
      <c r="AH488" s="14">
        <f t="shared" si="586"/>
        <v>0</v>
      </c>
      <c r="AI488" s="14">
        <f t="shared" si="587"/>
        <v>0</v>
      </c>
      <c r="AJ488" s="14">
        <f t="shared" si="588"/>
        <v>0</v>
      </c>
      <c r="AK488" s="14">
        <f t="shared" si="589"/>
        <v>0</v>
      </c>
      <c r="AL488" s="14">
        <f t="shared" si="590"/>
        <v>0</v>
      </c>
      <c r="AN488" s="56">
        <f t="shared" si="591"/>
        <v>0</v>
      </c>
      <c r="AO488" s="14">
        <f>Szilv($AD$2,Eredmény!$H$3,AE488)</f>
        <v>0</v>
      </c>
      <c r="AP488" s="14">
        <f t="shared" si="592"/>
        <v>0</v>
      </c>
      <c r="AQ488" s="14">
        <f t="shared" si="593"/>
        <v>0</v>
      </c>
      <c r="AS488" s="14">
        <f>IF($AR$2=Alapadat!$P488,Alapadat!$Q488,0)</f>
        <v>0</v>
      </c>
      <c r="AT488" s="14">
        <f>IF($AR$2=Alapadat!$P488,Alapadat!$R488,0)</f>
        <v>0</v>
      </c>
      <c r="AU488" s="14">
        <f t="shared" si="594"/>
        <v>0</v>
      </c>
      <c r="AV488" s="14">
        <f t="shared" si="595"/>
        <v>0</v>
      </c>
      <c r="AW488" s="14">
        <f t="shared" si="596"/>
        <v>0</v>
      </c>
      <c r="AX488" s="14">
        <f t="shared" si="597"/>
        <v>0</v>
      </c>
      <c r="AY488" s="14">
        <f t="shared" si="598"/>
        <v>0</v>
      </c>
      <c r="AZ488" s="14">
        <f t="shared" si="599"/>
        <v>0</v>
      </c>
      <c r="BB488" s="56">
        <f t="shared" si="600"/>
        <v>0</v>
      </c>
      <c r="BC488" s="14">
        <f>Szilv($AR$2,Eredmény!$H$3,AS488)</f>
        <v>0</v>
      </c>
      <c r="BD488" s="14">
        <f t="shared" si="601"/>
        <v>0</v>
      </c>
      <c r="BE488" s="14">
        <f t="shared" si="602"/>
        <v>0</v>
      </c>
      <c r="BG488" s="14">
        <f>IF($BF$2=Alapadat!$P488,Alapadat!$Q488,0)</f>
        <v>0</v>
      </c>
      <c r="BH488" s="14">
        <f>IF($BF$2=Alapadat!$P488,Alapadat!$R488,0)</f>
        <v>0</v>
      </c>
      <c r="BI488" s="14">
        <f t="shared" si="603"/>
        <v>0</v>
      </c>
      <c r="BJ488" s="14">
        <f t="shared" si="604"/>
        <v>0</v>
      </c>
      <c r="BK488" s="14">
        <f t="shared" si="605"/>
        <v>0</v>
      </c>
      <c r="BL488" s="14">
        <f t="shared" si="606"/>
        <v>0</v>
      </c>
      <c r="BM488" s="14">
        <f t="shared" si="607"/>
        <v>0</v>
      </c>
      <c r="BN488" s="14">
        <f t="shared" si="608"/>
        <v>0</v>
      </c>
      <c r="BP488" s="56">
        <f t="shared" si="609"/>
        <v>0</v>
      </c>
      <c r="BQ488" s="14">
        <f>Szilv($BF$2,Eredmény!$H$3,BG488)</f>
        <v>0</v>
      </c>
      <c r="BR488" s="14">
        <f t="shared" si="610"/>
        <v>0</v>
      </c>
      <c r="BS488" s="14">
        <f t="shared" si="611"/>
        <v>0</v>
      </c>
      <c r="BV488" s="14">
        <f>IF($BU$2=Alapadat!$P488,Alapadat!$Q488,0)</f>
        <v>0</v>
      </c>
      <c r="BW488" s="14">
        <f>IF($BU$2=Alapadat!$P488,Alapadat!$R488,0)</f>
        <v>0</v>
      </c>
      <c r="BX488" s="14">
        <f t="shared" si="612"/>
        <v>0</v>
      </c>
      <c r="BY488" s="14">
        <f t="shared" si="613"/>
        <v>0</v>
      </c>
      <c r="BZ488" s="14">
        <f t="shared" si="614"/>
        <v>0</v>
      </c>
      <c r="CA488" s="14">
        <f t="shared" si="615"/>
        <v>0</v>
      </c>
      <c r="CB488" s="14">
        <f t="shared" si="616"/>
        <v>0</v>
      </c>
      <c r="CC488" s="14">
        <f t="shared" si="617"/>
        <v>0</v>
      </c>
      <c r="CE488" s="56">
        <f t="shared" si="618"/>
        <v>0</v>
      </c>
      <c r="CF488" s="14">
        <f>Szilv($BU$2,Eredmény!$H$3,BV488)</f>
        <v>0</v>
      </c>
      <c r="CG488" s="14">
        <f t="shared" si="619"/>
        <v>0</v>
      </c>
      <c r="CH488" s="14">
        <f t="shared" si="620"/>
        <v>0</v>
      </c>
      <c r="CK488" s="14">
        <f>IF($CJ$2=Alapadat!$P488,Alapadat!$Q488,0)</f>
        <v>0</v>
      </c>
      <c r="CL488" s="14">
        <f>IF($CJ$2=Alapadat!$P488,Alapadat!$R488,0)</f>
        <v>0</v>
      </c>
      <c r="CM488" s="14">
        <f t="shared" si="621"/>
        <v>0</v>
      </c>
      <c r="CN488" s="14">
        <f t="shared" si="622"/>
        <v>0</v>
      </c>
      <c r="CO488" s="14">
        <f t="shared" si="623"/>
        <v>0</v>
      </c>
      <c r="CP488" s="14">
        <f t="shared" si="624"/>
        <v>0</v>
      </c>
      <c r="CQ488" s="14">
        <f t="shared" si="625"/>
        <v>0</v>
      </c>
      <c r="CR488" s="14">
        <f t="shared" si="626"/>
        <v>0</v>
      </c>
      <c r="CT488" s="56">
        <f t="shared" si="627"/>
        <v>0</v>
      </c>
      <c r="CU488" s="14">
        <f>Szilv($CJ$2,Eredmény!$H$3,CK488)</f>
        <v>0</v>
      </c>
      <c r="CV488" s="14">
        <f t="shared" si="628"/>
        <v>0</v>
      </c>
      <c r="CW488" s="14">
        <f t="shared" si="629"/>
        <v>0</v>
      </c>
      <c r="CZ488" s="14">
        <f>IF($CY$2=Alapadat!$P488,Alapadat!$Q488,0)</f>
        <v>0</v>
      </c>
      <c r="DA488" s="14">
        <f>IF($CY$2=Alapadat!$P488,Alapadat!$R488,0)</f>
        <v>0</v>
      </c>
      <c r="DB488" s="14">
        <f t="shared" si="630"/>
        <v>0</v>
      </c>
      <c r="DC488" s="14">
        <f t="shared" si="631"/>
        <v>0</v>
      </c>
      <c r="DD488" s="14">
        <f t="shared" si="632"/>
        <v>0</v>
      </c>
      <c r="DE488" s="14">
        <f t="shared" si="633"/>
        <v>0</v>
      </c>
      <c r="DF488" s="14">
        <f t="shared" si="634"/>
        <v>0</v>
      </c>
      <c r="DG488" s="14">
        <f t="shared" si="635"/>
        <v>0</v>
      </c>
      <c r="DI488" s="56">
        <f t="shared" si="636"/>
        <v>0</v>
      </c>
      <c r="DJ488" s="14">
        <f>Szilv($CY$2,Eredmény!$H$3,CZ488)</f>
        <v>0</v>
      </c>
      <c r="DK488" s="14">
        <f t="shared" si="637"/>
        <v>0</v>
      </c>
      <c r="DL488" s="14">
        <f t="shared" si="638"/>
        <v>0</v>
      </c>
      <c r="DO488" s="14">
        <f>IF($DN$2=Alapadat!$P488,Alapadat!$Q488,0)</f>
        <v>0</v>
      </c>
      <c r="DP488" s="14">
        <f>IF($DN$2=Alapadat!$P488,Alapadat!$R488,0)</f>
        <v>0</v>
      </c>
      <c r="DQ488" s="14">
        <f t="shared" si="639"/>
        <v>0</v>
      </c>
      <c r="DR488" s="14">
        <f t="shared" si="640"/>
        <v>0</v>
      </c>
      <c r="DS488" s="14">
        <f t="shared" si="641"/>
        <v>0</v>
      </c>
      <c r="DT488" s="14">
        <f t="shared" si="642"/>
        <v>0</v>
      </c>
      <c r="DU488" s="14">
        <f t="shared" si="643"/>
        <v>0</v>
      </c>
      <c r="DV488" s="14">
        <f t="shared" si="644"/>
        <v>0</v>
      </c>
      <c r="DX488" s="56">
        <f t="shared" si="645"/>
        <v>0</v>
      </c>
      <c r="DY488" s="14">
        <f>Szilv($DN$2,Eredmény!$H$3,DO488)</f>
        <v>0</v>
      </c>
      <c r="DZ488" s="14">
        <f t="shared" si="646"/>
        <v>0</v>
      </c>
      <c r="EA488" s="14">
        <f t="shared" si="647"/>
        <v>0</v>
      </c>
    </row>
    <row r="489" spans="2:131">
      <c r="B489" s="14">
        <f>IF($A$2=Alapadat!$P489,Alapadat!$Q489,0)</f>
        <v>0</v>
      </c>
      <c r="C489" s="14">
        <f>IF($A$2=Alapadat!$P489,Alapadat!$R489,0)</f>
        <v>0</v>
      </c>
      <c r="D489" s="14">
        <f t="shared" si="568"/>
        <v>0</v>
      </c>
      <c r="E489" s="14">
        <f t="shared" si="569"/>
        <v>0</v>
      </c>
      <c r="F489" s="14">
        <f t="shared" si="570"/>
        <v>0</v>
      </c>
      <c r="G489" s="14">
        <f t="shared" si="571"/>
        <v>0</v>
      </c>
      <c r="H489" s="14">
        <f t="shared" si="572"/>
        <v>0</v>
      </c>
      <c r="I489" s="14">
        <f t="shared" si="573"/>
        <v>0</v>
      </c>
      <c r="L489" s="56">
        <f t="shared" si="574"/>
        <v>0</v>
      </c>
      <c r="M489" s="14">
        <f>Szilv($A$2,Eredmény!$H$3,B489)</f>
        <v>0</v>
      </c>
      <c r="N489" s="14">
        <f t="shared" si="575"/>
        <v>0</v>
      </c>
      <c r="O489" s="14">
        <f t="shared" si="576"/>
        <v>0</v>
      </c>
      <c r="Q489" s="14">
        <f>IF($P$2=Alapadat!$P489,Alapadat!$Q489,0)</f>
        <v>0</v>
      </c>
      <c r="R489" s="14">
        <f>IF($P$2=Alapadat!$P489,Alapadat!$R489,0)</f>
        <v>0</v>
      </c>
      <c r="S489" s="14">
        <f t="shared" si="577"/>
        <v>0</v>
      </c>
      <c r="T489" s="14">
        <f t="shared" si="578"/>
        <v>0</v>
      </c>
      <c r="U489" s="14">
        <f t="shared" si="579"/>
        <v>0</v>
      </c>
      <c r="V489" s="14">
        <f t="shared" si="580"/>
        <v>0</v>
      </c>
      <c r="W489" s="14">
        <f t="shared" si="581"/>
        <v>0</v>
      </c>
      <c r="X489" s="14">
        <f t="shared" si="582"/>
        <v>0</v>
      </c>
      <c r="Z489" s="56">
        <f t="shared" si="648"/>
        <v>0</v>
      </c>
      <c r="AA489" s="14">
        <f>Szilv($P$2,Eredmény!$H$3,Q489)</f>
        <v>0</v>
      </c>
      <c r="AB489" s="14">
        <f t="shared" si="583"/>
        <v>0</v>
      </c>
      <c r="AC489" s="14">
        <f t="shared" si="584"/>
        <v>0</v>
      </c>
      <c r="AE489" s="14">
        <f>IF($AD$2=Alapadat!$P489,Alapadat!$Q489,0)</f>
        <v>0</v>
      </c>
      <c r="AF489" s="14">
        <f>IF($AD$2=Alapadat!$P489,Alapadat!$R489,0)</f>
        <v>0</v>
      </c>
      <c r="AG489" s="14">
        <f t="shared" si="585"/>
        <v>0</v>
      </c>
      <c r="AH489" s="14">
        <f t="shared" si="586"/>
        <v>0</v>
      </c>
      <c r="AI489" s="14">
        <f t="shared" si="587"/>
        <v>0</v>
      </c>
      <c r="AJ489" s="14">
        <f t="shared" si="588"/>
        <v>0</v>
      </c>
      <c r="AK489" s="14">
        <f t="shared" si="589"/>
        <v>0</v>
      </c>
      <c r="AL489" s="14">
        <f t="shared" si="590"/>
        <v>0</v>
      </c>
      <c r="AN489" s="56">
        <f t="shared" si="591"/>
        <v>0</v>
      </c>
      <c r="AO489" s="14">
        <f>Szilv($AD$2,Eredmény!$H$3,AE489)</f>
        <v>0</v>
      </c>
      <c r="AP489" s="14">
        <f t="shared" si="592"/>
        <v>0</v>
      </c>
      <c r="AQ489" s="14">
        <f t="shared" si="593"/>
        <v>0</v>
      </c>
      <c r="AS489" s="14">
        <f>IF($AR$2=Alapadat!$P489,Alapadat!$Q489,0)</f>
        <v>0</v>
      </c>
      <c r="AT489" s="14">
        <f>IF($AR$2=Alapadat!$P489,Alapadat!$R489,0)</f>
        <v>0</v>
      </c>
      <c r="AU489" s="14">
        <f t="shared" si="594"/>
        <v>0</v>
      </c>
      <c r="AV489" s="14">
        <f t="shared" si="595"/>
        <v>0</v>
      </c>
      <c r="AW489" s="14">
        <f t="shared" si="596"/>
        <v>0</v>
      </c>
      <c r="AX489" s="14">
        <f t="shared" si="597"/>
        <v>0</v>
      </c>
      <c r="AY489" s="14">
        <f t="shared" si="598"/>
        <v>0</v>
      </c>
      <c r="AZ489" s="14">
        <f t="shared" si="599"/>
        <v>0</v>
      </c>
      <c r="BB489" s="56">
        <f t="shared" si="600"/>
        <v>0</v>
      </c>
      <c r="BC489" s="14">
        <f>Szilv($AR$2,Eredmény!$H$3,AS489)</f>
        <v>0</v>
      </c>
      <c r="BD489" s="14">
        <f t="shared" si="601"/>
        <v>0</v>
      </c>
      <c r="BE489" s="14">
        <f t="shared" si="602"/>
        <v>0</v>
      </c>
      <c r="BG489" s="14">
        <f>IF($BF$2=Alapadat!$P489,Alapadat!$Q489,0)</f>
        <v>0</v>
      </c>
      <c r="BH489" s="14">
        <f>IF($BF$2=Alapadat!$P489,Alapadat!$R489,0)</f>
        <v>0</v>
      </c>
      <c r="BI489" s="14">
        <f t="shared" si="603"/>
        <v>0</v>
      </c>
      <c r="BJ489" s="14">
        <f t="shared" si="604"/>
        <v>0</v>
      </c>
      <c r="BK489" s="14">
        <f t="shared" si="605"/>
        <v>0</v>
      </c>
      <c r="BL489" s="14">
        <f t="shared" si="606"/>
        <v>0</v>
      </c>
      <c r="BM489" s="14">
        <f t="shared" si="607"/>
        <v>0</v>
      </c>
      <c r="BN489" s="14">
        <f t="shared" si="608"/>
        <v>0</v>
      </c>
      <c r="BP489" s="56">
        <f t="shared" si="609"/>
        <v>0</v>
      </c>
      <c r="BQ489" s="14">
        <f>Szilv($BF$2,Eredmény!$H$3,BG489)</f>
        <v>0</v>
      </c>
      <c r="BR489" s="14">
        <f t="shared" si="610"/>
        <v>0</v>
      </c>
      <c r="BS489" s="14">
        <f t="shared" si="611"/>
        <v>0</v>
      </c>
      <c r="BV489" s="14">
        <f>IF($BU$2=Alapadat!$P489,Alapadat!$Q489,0)</f>
        <v>0</v>
      </c>
      <c r="BW489" s="14">
        <f>IF($BU$2=Alapadat!$P489,Alapadat!$R489,0)</f>
        <v>0</v>
      </c>
      <c r="BX489" s="14">
        <f t="shared" si="612"/>
        <v>0</v>
      </c>
      <c r="BY489" s="14">
        <f t="shared" si="613"/>
        <v>0</v>
      </c>
      <c r="BZ489" s="14">
        <f t="shared" si="614"/>
        <v>0</v>
      </c>
      <c r="CA489" s="14">
        <f t="shared" si="615"/>
        <v>0</v>
      </c>
      <c r="CB489" s="14">
        <f t="shared" si="616"/>
        <v>0</v>
      </c>
      <c r="CC489" s="14">
        <f t="shared" si="617"/>
        <v>0</v>
      </c>
      <c r="CE489" s="56">
        <f t="shared" si="618"/>
        <v>0</v>
      </c>
      <c r="CF489" s="14">
        <f>Szilv($BU$2,Eredmény!$H$3,BV489)</f>
        <v>0</v>
      </c>
      <c r="CG489" s="14">
        <f t="shared" si="619"/>
        <v>0</v>
      </c>
      <c r="CH489" s="14">
        <f t="shared" si="620"/>
        <v>0</v>
      </c>
      <c r="CK489" s="14">
        <f>IF($CJ$2=Alapadat!$P489,Alapadat!$Q489,0)</f>
        <v>0</v>
      </c>
      <c r="CL489" s="14">
        <f>IF($CJ$2=Alapadat!$P489,Alapadat!$R489,0)</f>
        <v>0</v>
      </c>
      <c r="CM489" s="14">
        <f t="shared" si="621"/>
        <v>0</v>
      </c>
      <c r="CN489" s="14">
        <f t="shared" si="622"/>
        <v>0</v>
      </c>
      <c r="CO489" s="14">
        <f t="shared" si="623"/>
        <v>0</v>
      </c>
      <c r="CP489" s="14">
        <f t="shared" si="624"/>
        <v>0</v>
      </c>
      <c r="CQ489" s="14">
        <f t="shared" si="625"/>
        <v>0</v>
      </c>
      <c r="CR489" s="14">
        <f t="shared" si="626"/>
        <v>0</v>
      </c>
      <c r="CT489" s="56">
        <f t="shared" si="627"/>
        <v>0</v>
      </c>
      <c r="CU489" s="14">
        <f>Szilv($CJ$2,Eredmény!$H$3,CK489)</f>
        <v>0</v>
      </c>
      <c r="CV489" s="14">
        <f t="shared" si="628"/>
        <v>0</v>
      </c>
      <c r="CW489" s="14">
        <f t="shared" si="629"/>
        <v>0</v>
      </c>
      <c r="CZ489" s="14">
        <f>IF($CY$2=Alapadat!$P489,Alapadat!$Q489,0)</f>
        <v>0</v>
      </c>
      <c r="DA489" s="14">
        <f>IF($CY$2=Alapadat!$P489,Alapadat!$R489,0)</f>
        <v>0</v>
      </c>
      <c r="DB489" s="14">
        <f t="shared" si="630"/>
        <v>0</v>
      </c>
      <c r="DC489" s="14">
        <f t="shared" si="631"/>
        <v>0</v>
      </c>
      <c r="DD489" s="14">
        <f t="shared" si="632"/>
        <v>0</v>
      </c>
      <c r="DE489" s="14">
        <f t="shared" si="633"/>
        <v>0</v>
      </c>
      <c r="DF489" s="14">
        <f t="shared" si="634"/>
        <v>0</v>
      </c>
      <c r="DG489" s="14">
        <f t="shared" si="635"/>
        <v>0</v>
      </c>
      <c r="DI489" s="56">
        <f t="shared" si="636"/>
        <v>0</v>
      </c>
      <c r="DJ489" s="14">
        <f>Szilv($CY$2,Eredmény!$H$3,CZ489)</f>
        <v>0</v>
      </c>
      <c r="DK489" s="14">
        <f t="shared" si="637"/>
        <v>0</v>
      </c>
      <c r="DL489" s="14">
        <f t="shared" si="638"/>
        <v>0</v>
      </c>
      <c r="DO489" s="14">
        <f>IF($DN$2=Alapadat!$P489,Alapadat!$Q489,0)</f>
        <v>0</v>
      </c>
      <c r="DP489" s="14">
        <f>IF($DN$2=Alapadat!$P489,Alapadat!$R489,0)</f>
        <v>0</v>
      </c>
      <c r="DQ489" s="14">
        <f t="shared" si="639"/>
        <v>0</v>
      </c>
      <c r="DR489" s="14">
        <f t="shared" si="640"/>
        <v>0</v>
      </c>
      <c r="DS489" s="14">
        <f t="shared" si="641"/>
        <v>0</v>
      </c>
      <c r="DT489" s="14">
        <f t="shared" si="642"/>
        <v>0</v>
      </c>
      <c r="DU489" s="14">
        <f t="shared" si="643"/>
        <v>0</v>
      </c>
      <c r="DV489" s="14">
        <f t="shared" si="644"/>
        <v>0</v>
      </c>
      <c r="DX489" s="56">
        <f t="shared" si="645"/>
        <v>0</v>
      </c>
      <c r="DY489" s="14">
        <f>Szilv($DN$2,Eredmény!$H$3,DO489)</f>
        <v>0</v>
      </c>
      <c r="DZ489" s="14">
        <f t="shared" si="646"/>
        <v>0</v>
      </c>
      <c r="EA489" s="14">
        <f t="shared" si="647"/>
        <v>0</v>
      </c>
    </row>
    <row r="490" spans="2:131">
      <c r="B490" s="14">
        <f>IF($A$2=Alapadat!$P490,Alapadat!$Q490,0)</f>
        <v>0</v>
      </c>
      <c r="C490" s="14">
        <f>IF($A$2=Alapadat!$P490,Alapadat!$R490,0)</f>
        <v>0</v>
      </c>
      <c r="D490" s="14">
        <f t="shared" si="568"/>
        <v>0</v>
      </c>
      <c r="E490" s="14">
        <f t="shared" si="569"/>
        <v>0</v>
      </c>
      <c r="F490" s="14">
        <f t="shared" si="570"/>
        <v>0</v>
      </c>
      <c r="G490" s="14">
        <f t="shared" si="571"/>
        <v>0</v>
      </c>
      <c r="H490" s="14">
        <f t="shared" si="572"/>
        <v>0</v>
      </c>
      <c r="I490" s="14">
        <f t="shared" si="573"/>
        <v>0</v>
      </c>
      <c r="L490" s="56">
        <f t="shared" si="574"/>
        <v>0</v>
      </c>
      <c r="M490" s="14">
        <f>Szilv($A$2,Eredmény!$H$3,B490)</f>
        <v>0</v>
      </c>
      <c r="N490" s="14">
        <f t="shared" si="575"/>
        <v>0</v>
      </c>
      <c r="O490" s="14">
        <f t="shared" si="576"/>
        <v>0</v>
      </c>
      <c r="Q490" s="14">
        <f>IF($P$2=Alapadat!$P490,Alapadat!$Q490,0)</f>
        <v>0</v>
      </c>
      <c r="R490" s="14">
        <f>IF($P$2=Alapadat!$P490,Alapadat!$R490,0)</f>
        <v>0</v>
      </c>
      <c r="S490" s="14">
        <f t="shared" si="577"/>
        <v>0</v>
      </c>
      <c r="T490" s="14">
        <f t="shared" si="578"/>
        <v>0</v>
      </c>
      <c r="U490" s="14">
        <f t="shared" si="579"/>
        <v>0</v>
      </c>
      <c r="V490" s="14">
        <f t="shared" si="580"/>
        <v>0</v>
      </c>
      <c r="W490" s="14">
        <f t="shared" si="581"/>
        <v>0</v>
      </c>
      <c r="X490" s="14">
        <f t="shared" si="582"/>
        <v>0</v>
      </c>
      <c r="Z490" s="56">
        <f t="shared" si="648"/>
        <v>0</v>
      </c>
      <c r="AA490" s="14">
        <f>Szilv($P$2,Eredmény!$H$3,Q490)</f>
        <v>0</v>
      </c>
      <c r="AB490" s="14">
        <f t="shared" si="583"/>
        <v>0</v>
      </c>
      <c r="AC490" s="14">
        <f t="shared" si="584"/>
        <v>0</v>
      </c>
      <c r="AE490" s="14">
        <f>IF($AD$2=Alapadat!$P490,Alapadat!$Q490,0)</f>
        <v>0</v>
      </c>
      <c r="AF490" s="14">
        <f>IF($AD$2=Alapadat!$P490,Alapadat!$R490,0)</f>
        <v>0</v>
      </c>
      <c r="AG490" s="14">
        <f t="shared" si="585"/>
        <v>0</v>
      </c>
      <c r="AH490" s="14">
        <f t="shared" si="586"/>
        <v>0</v>
      </c>
      <c r="AI490" s="14">
        <f t="shared" si="587"/>
        <v>0</v>
      </c>
      <c r="AJ490" s="14">
        <f t="shared" si="588"/>
        <v>0</v>
      </c>
      <c r="AK490" s="14">
        <f t="shared" si="589"/>
        <v>0</v>
      </c>
      <c r="AL490" s="14">
        <f t="shared" si="590"/>
        <v>0</v>
      </c>
      <c r="AN490" s="56">
        <f t="shared" si="591"/>
        <v>0</v>
      </c>
      <c r="AO490" s="14">
        <f>Szilv($AD$2,Eredmény!$H$3,AE490)</f>
        <v>0</v>
      </c>
      <c r="AP490" s="14">
        <f t="shared" si="592"/>
        <v>0</v>
      </c>
      <c r="AQ490" s="14">
        <f t="shared" si="593"/>
        <v>0</v>
      </c>
      <c r="AS490" s="14">
        <f>IF($AR$2=Alapadat!$P490,Alapadat!$Q490,0)</f>
        <v>0</v>
      </c>
      <c r="AT490" s="14">
        <f>IF($AR$2=Alapadat!$P490,Alapadat!$R490,0)</f>
        <v>0</v>
      </c>
      <c r="AU490" s="14">
        <f t="shared" si="594"/>
        <v>0</v>
      </c>
      <c r="AV490" s="14">
        <f t="shared" si="595"/>
        <v>0</v>
      </c>
      <c r="AW490" s="14">
        <f t="shared" si="596"/>
        <v>0</v>
      </c>
      <c r="AX490" s="14">
        <f t="shared" si="597"/>
        <v>0</v>
      </c>
      <c r="AY490" s="14">
        <f t="shared" si="598"/>
        <v>0</v>
      </c>
      <c r="AZ490" s="14">
        <f t="shared" si="599"/>
        <v>0</v>
      </c>
      <c r="BB490" s="56">
        <f t="shared" si="600"/>
        <v>0</v>
      </c>
      <c r="BC490" s="14">
        <f>Szilv($AR$2,Eredmény!$H$3,AS490)</f>
        <v>0</v>
      </c>
      <c r="BD490" s="14">
        <f t="shared" si="601"/>
        <v>0</v>
      </c>
      <c r="BE490" s="14">
        <f t="shared" si="602"/>
        <v>0</v>
      </c>
      <c r="BG490" s="14">
        <f>IF($BF$2=Alapadat!$P490,Alapadat!$Q490,0)</f>
        <v>0</v>
      </c>
      <c r="BH490" s="14">
        <f>IF($BF$2=Alapadat!$P490,Alapadat!$R490,0)</f>
        <v>0</v>
      </c>
      <c r="BI490" s="14">
        <f t="shared" si="603"/>
        <v>0</v>
      </c>
      <c r="BJ490" s="14">
        <f t="shared" si="604"/>
        <v>0</v>
      </c>
      <c r="BK490" s="14">
        <f t="shared" si="605"/>
        <v>0</v>
      </c>
      <c r="BL490" s="14">
        <f t="shared" si="606"/>
        <v>0</v>
      </c>
      <c r="BM490" s="14">
        <f t="shared" si="607"/>
        <v>0</v>
      </c>
      <c r="BN490" s="14">
        <f t="shared" si="608"/>
        <v>0</v>
      </c>
      <c r="BP490" s="56">
        <f t="shared" si="609"/>
        <v>0</v>
      </c>
      <c r="BQ490" s="14">
        <f>Szilv($BF$2,Eredmény!$H$3,BG490)</f>
        <v>0</v>
      </c>
      <c r="BR490" s="14">
        <f t="shared" si="610"/>
        <v>0</v>
      </c>
      <c r="BS490" s="14">
        <f t="shared" si="611"/>
        <v>0</v>
      </c>
      <c r="BV490" s="14">
        <f>IF($BU$2=Alapadat!$P490,Alapadat!$Q490,0)</f>
        <v>0</v>
      </c>
      <c r="BW490" s="14">
        <f>IF($BU$2=Alapadat!$P490,Alapadat!$R490,0)</f>
        <v>0</v>
      </c>
      <c r="BX490" s="14">
        <f t="shared" si="612"/>
        <v>0</v>
      </c>
      <c r="BY490" s="14">
        <f t="shared" si="613"/>
        <v>0</v>
      </c>
      <c r="BZ490" s="14">
        <f t="shared" si="614"/>
        <v>0</v>
      </c>
      <c r="CA490" s="14">
        <f t="shared" si="615"/>
        <v>0</v>
      </c>
      <c r="CB490" s="14">
        <f t="shared" si="616"/>
        <v>0</v>
      </c>
      <c r="CC490" s="14">
        <f t="shared" si="617"/>
        <v>0</v>
      </c>
      <c r="CE490" s="56">
        <f t="shared" si="618"/>
        <v>0</v>
      </c>
      <c r="CF490" s="14">
        <f>Szilv($BU$2,Eredmény!$H$3,BV490)</f>
        <v>0</v>
      </c>
      <c r="CG490" s="14">
        <f t="shared" si="619"/>
        <v>0</v>
      </c>
      <c r="CH490" s="14">
        <f t="shared" si="620"/>
        <v>0</v>
      </c>
      <c r="CK490" s="14">
        <f>IF($CJ$2=Alapadat!$P490,Alapadat!$Q490,0)</f>
        <v>0</v>
      </c>
      <c r="CL490" s="14">
        <f>IF($CJ$2=Alapadat!$P490,Alapadat!$R490,0)</f>
        <v>0</v>
      </c>
      <c r="CM490" s="14">
        <f t="shared" si="621"/>
        <v>0</v>
      </c>
      <c r="CN490" s="14">
        <f t="shared" si="622"/>
        <v>0</v>
      </c>
      <c r="CO490" s="14">
        <f t="shared" si="623"/>
        <v>0</v>
      </c>
      <c r="CP490" s="14">
        <f t="shared" si="624"/>
        <v>0</v>
      </c>
      <c r="CQ490" s="14">
        <f t="shared" si="625"/>
        <v>0</v>
      </c>
      <c r="CR490" s="14">
        <f t="shared" si="626"/>
        <v>0</v>
      </c>
      <c r="CT490" s="56">
        <f t="shared" si="627"/>
        <v>0</v>
      </c>
      <c r="CU490" s="14">
        <f>Szilv($CJ$2,Eredmény!$H$3,CK490)</f>
        <v>0</v>
      </c>
      <c r="CV490" s="14">
        <f t="shared" si="628"/>
        <v>0</v>
      </c>
      <c r="CW490" s="14">
        <f t="shared" si="629"/>
        <v>0</v>
      </c>
      <c r="CZ490" s="14">
        <f>IF($CY$2=Alapadat!$P490,Alapadat!$Q490,0)</f>
        <v>0</v>
      </c>
      <c r="DA490" s="14">
        <f>IF($CY$2=Alapadat!$P490,Alapadat!$R490,0)</f>
        <v>0</v>
      </c>
      <c r="DB490" s="14">
        <f t="shared" si="630"/>
        <v>0</v>
      </c>
      <c r="DC490" s="14">
        <f t="shared" si="631"/>
        <v>0</v>
      </c>
      <c r="DD490" s="14">
        <f t="shared" si="632"/>
        <v>0</v>
      </c>
      <c r="DE490" s="14">
        <f t="shared" si="633"/>
        <v>0</v>
      </c>
      <c r="DF490" s="14">
        <f t="shared" si="634"/>
        <v>0</v>
      </c>
      <c r="DG490" s="14">
        <f t="shared" si="635"/>
        <v>0</v>
      </c>
      <c r="DI490" s="56">
        <f t="shared" si="636"/>
        <v>0</v>
      </c>
      <c r="DJ490" s="14">
        <f>Szilv($CY$2,Eredmény!$H$3,CZ490)</f>
        <v>0</v>
      </c>
      <c r="DK490" s="14">
        <f t="shared" si="637"/>
        <v>0</v>
      </c>
      <c r="DL490" s="14">
        <f t="shared" si="638"/>
        <v>0</v>
      </c>
      <c r="DO490" s="14">
        <f>IF($DN$2=Alapadat!$P490,Alapadat!$Q490,0)</f>
        <v>0</v>
      </c>
      <c r="DP490" s="14">
        <f>IF($DN$2=Alapadat!$P490,Alapadat!$R490,0)</f>
        <v>0</v>
      </c>
      <c r="DQ490" s="14">
        <f t="shared" si="639"/>
        <v>0</v>
      </c>
      <c r="DR490" s="14">
        <f t="shared" si="640"/>
        <v>0</v>
      </c>
      <c r="DS490" s="14">
        <f t="shared" si="641"/>
        <v>0</v>
      </c>
      <c r="DT490" s="14">
        <f t="shared" si="642"/>
        <v>0</v>
      </c>
      <c r="DU490" s="14">
        <f t="shared" si="643"/>
        <v>0</v>
      </c>
      <c r="DV490" s="14">
        <f t="shared" si="644"/>
        <v>0</v>
      </c>
      <c r="DX490" s="56">
        <f t="shared" si="645"/>
        <v>0</v>
      </c>
      <c r="DY490" s="14">
        <f>Szilv($DN$2,Eredmény!$H$3,DO490)</f>
        <v>0</v>
      </c>
      <c r="DZ490" s="14">
        <f t="shared" si="646"/>
        <v>0</v>
      </c>
      <c r="EA490" s="14">
        <f t="shared" si="647"/>
        <v>0</v>
      </c>
    </row>
    <row r="491" spans="2:131">
      <c r="B491" s="14">
        <f>IF($A$2=Alapadat!$P491,Alapadat!$Q491,0)</f>
        <v>0</v>
      </c>
      <c r="C491" s="14">
        <f>IF($A$2=Alapadat!$P491,Alapadat!$R491,0)</f>
        <v>0</v>
      </c>
      <c r="D491" s="14">
        <f t="shared" si="568"/>
        <v>0</v>
      </c>
      <c r="E491" s="14">
        <f t="shared" si="569"/>
        <v>0</v>
      </c>
      <c r="F491" s="14">
        <f t="shared" si="570"/>
        <v>0</v>
      </c>
      <c r="G491" s="14">
        <f t="shared" si="571"/>
        <v>0</v>
      </c>
      <c r="H491" s="14">
        <f t="shared" si="572"/>
        <v>0</v>
      </c>
      <c r="I491" s="14">
        <f t="shared" si="573"/>
        <v>0</v>
      </c>
      <c r="L491" s="56">
        <f t="shared" si="574"/>
        <v>0</v>
      </c>
      <c r="M491" s="14">
        <f>Szilv($A$2,Eredmény!$H$3,B491)</f>
        <v>0</v>
      </c>
      <c r="N491" s="14">
        <f t="shared" si="575"/>
        <v>0</v>
      </c>
      <c r="O491" s="14">
        <f t="shared" si="576"/>
        <v>0</v>
      </c>
      <c r="Q491" s="14">
        <f>IF($P$2=Alapadat!$P491,Alapadat!$Q491,0)</f>
        <v>0</v>
      </c>
      <c r="R491" s="14">
        <f>IF($P$2=Alapadat!$P491,Alapadat!$R491,0)</f>
        <v>0</v>
      </c>
      <c r="S491" s="14">
        <f t="shared" si="577"/>
        <v>0</v>
      </c>
      <c r="T491" s="14">
        <f t="shared" si="578"/>
        <v>0</v>
      </c>
      <c r="U491" s="14">
        <f t="shared" si="579"/>
        <v>0</v>
      </c>
      <c r="V491" s="14">
        <f t="shared" si="580"/>
        <v>0</v>
      </c>
      <c r="W491" s="14">
        <f t="shared" si="581"/>
        <v>0</v>
      </c>
      <c r="X491" s="14">
        <f t="shared" si="582"/>
        <v>0</v>
      </c>
      <c r="Z491" s="56">
        <f t="shared" si="648"/>
        <v>0</v>
      </c>
      <c r="AA491" s="14">
        <f>Szilv($P$2,Eredmény!$H$3,Q491)</f>
        <v>0</v>
      </c>
      <c r="AB491" s="14">
        <f t="shared" si="583"/>
        <v>0</v>
      </c>
      <c r="AC491" s="14">
        <f t="shared" si="584"/>
        <v>0</v>
      </c>
      <c r="AE491" s="14">
        <f>IF($AD$2=Alapadat!$P491,Alapadat!$Q491,0)</f>
        <v>0</v>
      </c>
      <c r="AF491" s="14">
        <f>IF($AD$2=Alapadat!$P491,Alapadat!$R491,0)</f>
        <v>0</v>
      </c>
      <c r="AG491" s="14">
        <f t="shared" si="585"/>
        <v>0</v>
      </c>
      <c r="AH491" s="14">
        <f t="shared" si="586"/>
        <v>0</v>
      </c>
      <c r="AI491" s="14">
        <f t="shared" si="587"/>
        <v>0</v>
      </c>
      <c r="AJ491" s="14">
        <f t="shared" si="588"/>
        <v>0</v>
      </c>
      <c r="AK491" s="14">
        <f t="shared" si="589"/>
        <v>0</v>
      </c>
      <c r="AL491" s="14">
        <f t="shared" si="590"/>
        <v>0</v>
      </c>
      <c r="AN491" s="56">
        <f t="shared" si="591"/>
        <v>0</v>
      </c>
      <c r="AO491" s="14">
        <f>Szilv($AD$2,Eredmény!$H$3,AE491)</f>
        <v>0</v>
      </c>
      <c r="AP491" s="14">
        <f t="shared" si="592"/>
        <v>0</v>
      </c>
      <c r="AQ491" s="14">
        <f t="shared" si="593"/>
        <v>0</v>
      </c>
      <c r="AS491" s="14">
        <f>IF($AR$2=Alapadat!$P491,Alapadat!$Q491,0)</f>
        <v>0</v>
      </c>
      <c r="AT491" s="14">
        <f>IF($AR$2=Alapadat!$P491,Alapadat!$R491,0)</f>
        <v>0</v>
      </c>
      <c r="AU491" s="14">
        <f t="shared" si="594"/>
        <v>0</v>
      </c>
      <c r="AV491" s="14">
        <f t="shared" si="595"/>
        <v>0</v>
      </c>
      <c r="AW491" s="14">
        <f t="shared" si="596"/>
        <v>0</v>
      </c>
      <c r="AX491" s="14">
        <f t="shared" si="597"/>
        <v>0</v>
      </c>
      <c r="AY491" s="14">
        <f t="shared" si="598"/>
        <v>0</v>
      </c>
      <c r="AZ491" s="14">
        <f t="shared" si="599"/>
        <v>0</v>
      </c>
      <c r="BB491" s="56">
        <f t="shared" si="600"/>
        <v>0</v>
      </c>
      <c r="BC491" s="14">
        <f>Szilv($AR$2,Eredmény!$H$3,AS491)</f>
        <v>0</v>
      </c>
      <c r="BD491" s="14">
        <f t="shared" si="601"/>
        <v>0</v>
      </c>
      <c r="BE491" s="14">
        <f t="shared" si="602"/>
        <v>0</v>
      </c>
      <c r="BG491" s="14">
        <f>IF($BF$2=Alapadat!$P491,Alapadat!$Q491,0)</f>
        <v>0</v>
      </c>
      <c r="BH491" s="14">
        <f>IF($BF$2=Alapadat!$P491,Alapadat!$R491,0)</f>
        <v>0</v>
      </c>
      <c r="BI491" s="14">
        <f t="shared" si="603"/>
        <v>0</v>
      </c>
      <c r="BJ491" s="14">
        <f t="shared" si="604"/>
        <v>0</v>
      </c>
      <c r="BK491" s="14">
        <f t="shared" si="605"/>
        <v>0</v>
      </c>
      <c r="BL491" s="14">
        <f t="shared" si="606"/>
        <v>0</v>
      </c>
      <c r="BM491" s="14">
        <f t="shared" si="607"/>
        <v>0</v>
      </c>
      <c r="BN491" s="14">
        <f t="shared" si="608"/>
        <v>0</v>
      </c>
      <c r="BP491" s="56">
        <f t="shared" si="609"/>
        <v>0</v>
      </c>
      <c r="BQ491" s="14">
        <f>Szilv($BF$2,Eredmény!$H$3,BG491)</f>
        <v>0</v>
      </c>
      <c r="BR491" s="14">
        <f t="shared" si="610"/>
        <v>0</v>
      </c>
      <c r="BS491" s="14">
        <f t="shared" si="611"/>
        <v>0</v>
      </c>
      <c r="BV491" s="14">
        <f>IF($BU$2=Alapadat!$P491,Alapadat!$Q491,0)</f>
        <v>0</v>
      </c>
      <c r="BW491" s="14">
        <f>IF($BU$2=Alapadat!$P491,Alapadat!$R491,0)</f>
        <v>0</v>
      </c>
      <c r="BX491" s="14">
        <f t="shared" si="612"/>
        <v>0</v>
      </c>
      <c r="BY491" s="14">
        <f t="shared" si="613"/>
        <v>0</v>
      </c>
      <c r="BZ491" s="14">
        <f t="shared" si="614"/>
        <v>0</v>
      </c>
      <c r="CA491" s="14">
        <f t="shared" si="615"/>
        <v>0</v>
      </c>
      <c r="CB491" s="14">
        <f t="shared" si="616"/>
        <v>0</v>
      </c>
      <c r="CC491" s="14">
        <f t="shared" si="617"/>
        <v>0</v>
      </c>
      <c r="CE491" s="56">
        <f t="shared" si="618"/>
        <v>0</v>
      </c>
      <c r="CF491" s="14">
        <f>Szilv($BU$2,Eredmény!$H$3,BV491)</f>
        <v>0</v>
      </c>
      <c r="CG491" s="14">
        <f t="shared" si="619"/>
        <v>0</v>
      </c>
      <c r="CH491" s="14">
        <f t="shared" si="620"/>
        <v>0</v>
      </c>
      <c r="CK491" s="14">
        <f>IF($CJ$2=Alapadat!$P491,Alapadat!$Q491,0)</f>
        <v>0</v>
      </c>
      <c r="CL491" s="14">
        <f>IF($CJ$2=Alapadat!$P491,Alapadat!$R491,0)</f>
        <v>0</v>
      </c>
      <c r="CM491" s="14">
        <f t="shared" si="621"/>
        <v>0</v>
      </c>
      <c r="CN491" s="14">
        <f t="shared" si="622"/>
        <v>0</v>
      </c>
      <c r="CO491" s="14">
        <f t="shared" si="623"/>
        <v>0</v>
      </c>
      <c r="CP491" s="14">
        <f t="shared" si="624"/>
        <v>0</v>
      </c>
      <c r="CQ491" s="14">
        <f t="shared" si="625"/>
        <v>0</v>
      </c>
      <c r="CR491" s="14">
        <f t="shared" si="626"/>
        <v>0</v>
      </c>
      <c r="CT491" s="56">
        <f t="shared" si="627"/>
        <v>0</v>
      </c>
      <c r="CU491" s="14">
        <f>Szilv($CJ$2,Eredmény!$H$3,CK491)</f>
        <v>0</v>
      </c>
      <c r="CV491" s="14">
        <f t="shared" si="628"/>
        <v>0</v>
      </c>
      <c r="CW491" s="14">
        <f t="shared" si="629"/>
        <v>0</v>
      </c>
      <c r="CZ491" s="14">
        <f>IF($CY$2=Alapadat!$P491,Alapadat!$Q491,0)</f>
        <v>0</v>
      </c>
      <c r="DA491" s="14">
        <f>IF($CY$2=Alapadat!$P491,Alapadat!$R491,0)</f>
        <v>0</v>
      </c>
      <c r="DB491" s="14">
        <f t="shared" si="630"/>
        <v>0</v>
      </c>
      <c r="DC491" s="14">
        <f t="shared" si="631"/>
        <v>0</v>
      </c>
      <c r="DD491" s="14">
        <f t="shared" si="632"/>
        <v>0</v>
      </c>
      <c r="DE491" s="14">
        <f t="shared" si="633"/>
        <v>0</v>
      </c>
      <c r="DF491" s="14">
        <f t="shared" si="634"/>
        <v>0</v>
      </c>
      <c r="DG491" s="14">
        <f t="shared" si="635"/>
        <v>0</v>
      </c>
      <c r="DI491" s="56">
        <f t="shared" si="636"/>
        <v>0</v>
      </c>
      <c r="DJ491" s="14">
        <f>Szilv($CY$2,Eredmény!$H$3,CZ491)</f>
        <v>0</v>
      </c>
      <c r="DK491" s="14">
        <f t="shared" si="637"/>
        <v>0</v>
      </c>
      <c r="DL491" s="14">
        <f t="shared" si="638"/>
        <v>0</v>
      </c>
      <c r="DO491" s="14">
        <f>IF($DN$2=Alapadat!$P491,Alapadat!$Q491,0)</f>
        <v>0</v>
      </c>
      <c r="DP491" s="14">
        <f>IF($DN$2=Alapadat!$P491,Alapadat!$R491,0)</f>
        <v>0</v>
      </c>
      <c r="DQ491" s="14">
        <f t="shared" si="639"/>
        <v>0</v>
      </c>
      <c r="DR491" s="14">
        <f t="shared" si="640"/>
        <v>0</v>
      </c>
      <c r="DS491" s="14">
        <f t="shared" si="641"/>
        <v>0</v>
      </c>
      <c r="DT491" s="14">
        <f t="shared" si="642"/>
        <v>0</v>
      </c>
      <c r="DU491" s="14">
        <f t="shared" si="643"/>
        <v>0</v>
      </c>
      <c r="DV491" s="14">
        <f t="shared" si="644"/>
        <v>0</v>
      </c>
      <c r="DX491" s="56">
        <f t="shared" si="645"/>
        <v>0</v>
      </c>
      <c r="DY491" s="14">
        <f>Szilv($DN$2,Eredmény!$H$3,DO491)</f>
        <v>0</v>
      </c>
      <c r="DZ491" s="14">
        <f t="shared" si="646"/>
        <v>0</v>
      </c>
      <c r="EA491" s="14">
        <f t="shared" si="647"/>
        <v>0</v>
      </c>
    </row>
    <row r="492" spans="2:131">
      <c r="B492" s="14">
        <f>IF($A$2=Alapadat!$P492,Alapadat!$Q492,0)</f>
        <v>0</v>
      </c>
      <c r="C492" s="14">
        <f>IF($A$2=Alapadat!$P492,Alapadat!$R492,0)</f>
        <v>0</v>
      </c>
      <c r="D492" s="14">
        <f t="shared" si="568"/>
        <v>0</v>
      </c>
      <c r="E492" s="14">
        <f t="shared" si="569"/>
        <v>0</v>
      </c>
      <c r="F492" s="14">
        <f t="shared" si="570"/>
        <v>0</v>
      </c>
      <c r="G492" s="14">
        <f t="shared" si="571"/>
        <v>0</v>
      </c>
      <c r="H492" s="14">
        <f t="shared" si="572"/>
        <v>0</v>
      </c>
      <c r="I492" s="14">
        <f t="shared" si="573"/>
        <v>0</v>
      </c>
      <c r="L492" s="56">
        <f t="shared" si="574"/>
        <v>0</v>
      </c>
      <c r="M492" s="14">
        <f>Szilv($A$2,Eredmény!$H$3,B492)</f>
        <v>0</v>
      </c>
      <c r="N492" s="14">
        <f t="shared" si="575"/>
        <v>0</v>
      </c>
      <c r="O492" s="14">
        <f t="shared" si="576"/>
        <v>0</v>
      </c>
      <c r="Q492" s="14">
        <f>IF($P$2=Alapadat!$P492,Alapadat!$Q492,0)</f>
        <v>0</v>
      </c>
      <c r="R492" s="14">
        <f>IF($P$2=Alapadat!$P492,Alapadat!$R492,0)</f>
        <v>0</v>
      </c>
      <c r="S492" s="14">
        <f t="shared" si="577"/>
        <v>0</v>
      </c>
      <c r="T492" s="14">
        <f t="shared" si="578"/>
        <v>0</v>
      </c>
      <c r="U492" s="14">
        <f t="shared" si="579"/>
        <v>0</v>
      </c>
      <c r="V492" s="14">
        <f t="shared" si="580"/>
        <v>0</v>
      </c>
      <c r="W492" s="14">
        <f t="shared" si="581"/>
        <v>0</v>
      </c>
      <c r="X492" s="14">
        <f t="shared" si="582"/>
        <v>0</v>
      </c>
      <c r="Z492" s="56">
        <f t="shared" si="648"/>
        <v>0</v>
      </c>
      <c r="AA492" s="14">
        <f>Szilv($P$2,Eredmény!$H$3,Q492)</f>
        <v>0</v>
      </c>
      <c r="AB492" s="14">
        <f t="shared" si="583"/>
        <v>0</v>
      </c>
      <c r="AC492" s="14">
        <f t="shared" si="584"/>
        <v>0</v>
      </c>
      <c r="AE492" s="14">
        <f>IF($AD$2=Alapadat!$P492,Alapadat!$Q492,0)</f>
        <v>0</v>
      </c>
      <c r="AF492" s="14">
        <f>IF($AD$2=Alapadat!$P492,Alapadat!$R492,0)</f>
        <v>0</v>
      </c>
      <c r="AG492" s="14">
        <f t="shared" si="585"/>
        <v>0</v>
      </c>
      <c r="AH492" s="14">
        <f t="shared" si="586"/>
        <v>0</v>
      </c>
      <c r="AI492" s="14">
        <f t="shared" si="587"/>
        <v>0</v>
      </c>
      <c r="AJ492" s="14">
        <f t="shared" si="588"/>
        <v>0</v>
      </c>
      <c r="AK492" s="14">
        <f t="shared" si="589"/>
        <v>0</v>
      </c>
      <c r="AL492" s="14">
        <f t="shared" si="590"/>
        <v>0</v>
      </c>
      <c r="AN492" s="56">
        <f t="shared" si="591"/>
        <v>0</v>
      </c>
      <c r="AO492" s="14">
        <f>Szilv($AD$2,Eredmény!$H$3,AE492)</f>
        <v>0</v>
      </c>
      <c r="AP492" s="14">
        <f t="shared" si="592"/>
        <v>0</v>
      </c>
      <c r="AQ492" s="14">
        <f t="shared" si="593"/>
        <v>0</v>
      </c>
      <c r="AS492" s="14">
        <f>IF($AR$2=Alapadat!$P492,Alapadat!$Q492,0)</f>
        <v>0</v>
      </c>
      <c r="AT492" s="14">
        <f>IF($AR$2=Alapadat!$P492,Alapadat!$R492,0)</f>
        <v>0</v>
      </c>
      <c r="AU492" s="14">
        <f t="shared" si="594"/>
        <v>0</v>
      </c>
      <c r="AV492" s="14">
        <f t="shared" si="595"/>
        <v>0</v>
      </c>
      <c r="AW492" s="14">
        <f t="shared" si="596"/>
        <v>0</v>
      </c>
      <c r="AX492" s="14">
        <f t="shared" si="597"/>
        <v>0</v>
      </c>
      <c r="AY492" s="14">
        <f t="shared" si="598"/>
        <v>0</v>
      </c>
      <c r="AZ492" s="14">
        <f t="shared" si="599"/>
        <v>0</v>
      </c>
      <c r="BB492" s="56">
        <f t="shared" si="600"/>
        <v>0</v>
      </c>
      <c r="BC492" s="14">
        <f>Szilv($AR$2,Eredmény!$H$3,AS492)</f>
        <v>0</v>
      </c>
      <c r="BD492" s="14">
        <f t="shared" si="601"/>
        <v>0</v>
      </c>
      <c r="BE492" s="14">
        <f t="shared" si="602"/>
        <v>0</v>
      </c>
      <c r="BG492" s="14">
        <f>IF($BF$2=Alapadat!$P492,Alapadat!$Q492,0)</f>
        <v>0</v>
      </c>
      <c r="BH492" s="14">
        <f>IF($BF$2=Alapadat!$P492,Alapadat!$R492,0)</f>
        <v>0</v>
      </c>
      <c r="BI492" s="14">
        <f t="shared" si="603"/>
        <v>0</v>
      </c>
      <c r="BJ492" s="14">
        <f t="shared" si="604"/>
        <v>0</v>
      </c>
      <c r="BK492" s="14">
        <f t="shared" si="605"/>
        <v>0</v>
      </c>
      <c r="BL492" s="14">
        <f t="shared" si="606"/>
        <v>0</v>
      </c>
      <c r="BM492" s="14">
        <f t="shared" si="607"/>
        <v>0</v>
      </c>
      <c r="BN492" s="14">
        <f t="shared" si="608"/>
        <v>0</v>
      </c>
      <c r="BP492" s="56">
        <f t="shared" si="609"/>
        <v>0</v>
      </c>
      <c r="BQ492" s="14">
        <f>Szilv($BF$2,Eredmény!$H$3,BG492)</f>
        <v>0</v>
      </c>
      <c r="BR492" s="14">
        <f t="shared" si="610"/>
        <v>0</v>
      </c>
      <c r="BS492" s="14">
        <f t="shared" si="611"/>
        <v>0</v>
      </c>
      <c r="BV492" s="14">
        <f>IF($BU$2=Alapadat!$P492,Alapadat!$Q492,0)</f>
        <v>0</v>
      </c>
      <c r="BW492" s="14">
        <f>IF($BU$2=Alapadat!$P492,Alapadat!$R492,0)</f>
        <v>0</v>
      </c>
      <c r="BX492" s="14">
        <f t="shared" si="612"/>
        <v>0</v>
      </c>
      <c r="BY492" s="14">
        <f t="shared" si="613"/>
        <v>0</v>
      </c>
      <c r="BZ492" s="14">
        <f t="shared" si="614"/>
        <v>0</v>
      </c>
      <c r="CA492" s="14">
        <f t="shared" si="615"/>
        <v>0</v>
      </c>
      <c r="CB492" s="14">
        <f t="shared" si="616"/>
        <v>0</v>
      </c>
      <c r="CC492" s="14">
        <f t="shared" si="617"/>
        <v>0</v>
      </c>
      <c r="CE492" s="56">
        <f t="shared" si="618"/>
        <v>0</v>
      </c>
      <c r="CF492" s="14">
        <f>Szilv($BU$2,Eredmény!$H$3,BV492)</f>
        <v>0</v>
      </c>
      <c r="CG492" s="14">
        <f t="shared" si="619"/>
        <v>0</v>
      </c>
      <c r="CH492" s="14">
        <f t="shared" si="620"/>
        <v>0</v>
      </c>
      <c r="CK492" s="14">
        <f>IF($CJ$2=Alapadat!$P492,Alapadat!$Q492,0)</f>
        <v>0</v>
      </c>
      <c r="CL492" s="14">
        <f>IF($CJ$2=Alapadat!$P492,Alapadat!$R492,0)</f>
        <v>0</v>
      </c>
      <c r="CM492" s="14">
        <f t="shared" si="621"/>
        <v>0</v>
      </c>
      <c r="CN492" s="14">
        <f t="shared" si="622"/>
        <v>0</v>
      </c>
      <c r="CO492" s="14">
        <f t="shared" si="623"/>
        <v>0</v>
      </c>
      <c r="CP492" s="14">
        <f t="shared" si="624"/>
        <v>0</v>
      </c>
      <c r="CQ492" s="14">
        <f t="shared" si="625"/>
        <v>0</v>
      </c>
      <c r="CR492" s="14">
        <f t="shared" si="626"/>
        <v>0</v>
      </c>
      <c r="CT492" s="56">
        <f t="shared" si="627"/>
        <v>0</v>
      </c>
      <c r="CU492" s="14">
        <f>Szilv($CJ$2,Eredmény!$H$3,CK492)</f>
        <v>0</v>
      </c>
      <c r="CV492" s="14">
        <f t="shared" si="628"/>
        <v>0</v>
      </c>
      <c r="CW492" s="14">
        <f t="shared" si="629"/>
        <v>0</v>
      </c>
      <c r="CZ492" s="14">
        <f>IF($CY$2=Alapadat!$P492,Alapadat!$Q492,0)</f>
        <v>0</v>
      </c>
      <c r="DA492" s="14">
        <f>IF($CY$2=Alapadat!$P492,Alapadat!$R492,0)</f>
        <v>0</v>
      </c>
      <c r="DB492" s="14">
        <f t="shared" si="630"/>
        <v>0</v>
      </c>
      <c r="DC492" s="14">
        <f t="shared" si="631"/>
        <v>0</v>
      </c>
      <c r="DD492" s="14">
        <f t="shared" si="632"/>
        <v>0</v>
      </c>
      <c r="DE492" s="14">
        <f t="shared" si="633"/>
        <v>0</v>
      </c>
      <c r="DF492" s="14">
        <f t="shared" si="634"/>
        <v>0</v>
      </c>
      <c r="DG492" s="14">
        <f t="shared" si="635"/>
        <v>0</v>
      </c>
      <c r="DI492" s="56">
        <f t="shared" si="636"/>
        <v>0</v>
      </c>
      <c r="DJ492" s="14">
        <f>Szilv($CY$2,Eredmény!$H$3,CZ492)</f>
        <v>0</v>
      </c>
      <c r="DK492" s="14">
        <f t="shared" si="637"/>
        <v>0</v>
      </c>
      <c r="DL492" s="14">
        <f t="shared" si="638"/>
        <v>0</v>
      </c>
      <c r="DO492" s="14">
        <f>IF($DN$2=Alapadat!$P492,Alapadat!$Q492,0)</f>
        <v>0</v>
      </c>
      <c r="DP492" s="14">
        <f>IF($DN$2=Alapadat!$P492,Alapadat!$R492,0)</f>
        <v>0</v>
      </c>
      <c r="DQ492" s="14">
        <f t="shared" si="639"/>
        <v>0</v>
      </c>
      <c r="DR492" s="14">
        <f t="shared" si="640"/>
        <v>0</v>
      </c>
      <c r="DS492" s="14">
        <f t="shared" si="641"/>
        <v>0</v>
      </c>
      <c r="DT492" s="14">
        <f t="shared" si="642"/>
        <v>0</v>
      </c>
      <c r="DU492" s="14">
        <f t="shared" si="643"/>
        <v>0</v>
      </c>
      <c r="DV492" s="14">
        <f t="shared" si="644"/>
        <v>0</v>
      </c>
      <c r="DX492" s="56">
        <f t="shared" si="645"/>
        <v>0</v>
      </c>
      <c r="DY492" s="14">
        <f>Szilv($DN$2,Eredmény!$H$3,DO492)</f>
        <v>0</v>
      </c>
      <c r="DZ492" s="14">
        <f t="shared" si="646"/>
        <v>0</v>
      </c>
      <c r="EA492" s="14">
        <f t="shared" si="647"/>
        <v>0</v>
      </c>
    </row>
    <row r="493" spans="2:131">
      <c r="B493" s="14">
        <f>IF($A$2=Alapadat!$P493,Alapadat!$Q493,0)</f>
        <v>0</v>
      </c>
      <c r="C493" s="14">
        <f>IF($A$2=Alapadat!$P493,Alapadat!$R493,0)</f>
        <v>0</v>
      </c>
      <c r="D493" s="14">
        <f t="shared" si="568"/>
        <v>0</v>
      </c>
      <c r="E493" s="14">
        <f t="shared" si="569"/>
        <v>0</v>
      </c>
      <c r="F493" s="14">
        <f t="shared" si="570"/>
        <v>0</v>
      </c>
      <c r="G493" s="14">
        <f t="shared" si="571"/>
        <v>0</v>
      </c>
      <c r="H493" s="14">
        <f t="shared" si="572"/>
        <v>0</v>
      </c>
      <c r="I493" s="14">
        <f t="shared" si="573"/>
        <v>0</v>
      </c>
      <c r="L493" s="56">
        <f t="shared" si="574"/>
        <v>0</v>
      </c>
      <c r="M493" s="14">
        <f>Szilv($A$2,Eredmény!$H$3,B493)</f>
        <v>0</v>
      </c>
      <c r="N493" s="14">
        <f t="shared" si="575"/>
        <v>0</v>
      </c>
      <c r="O493" s="14">
        <f t="shared" si="576"/>
        <v>0</v>
      </c>
      <c r="Q493" s="14">
        <f>IF($P$2=Alapadat!$P493,Alapadat!$Q493,0)</f>
        <v>0</v>
      </c>
      <c r="R493" s="14">
        <f>IF($P$2=Alapadat!$P493,Alapadat!$R493,0)</f>
        <v>0</v>
      </c>
      <c r="S493" s="14">
        <f t="shared" si="577"/>
        <v>0</v>
      </c>
      <c r="T493" s="14">
        <f t="shared" si="578"/>
        <v>0</v>
      </c>
      <c r="U493" s="14">
        <f t="shared" si="579"/>
        <v>0</v>
      </c>
      <c r="V493" s="14">
        <f t="shared" si="580"/>
        <v>0</v>
      </c>
      <c r="W493" s="14">
        <f t="shared" si="581"/>
        <v>0</v>
      </c>
      <c r="X493" s="14">
        <f t="shared" si="582"/>
        <v>0</v>
      </c>
      <c r="Z493" s="56">
        <f t="shared" si="648"/>
        <v>0</v>
      </c>
      <c r="AA493" s="14">
        <f>Szilv($P$2,Eredmény!$H$3,Q493)</f>
        <v>0</v>
      </c>
      <c r="AB493" s="14">
        <f t="shared" si="583"/>
        <v>0</v>
      </c>
      <c r="AC493" s="14">
        <f t="shared" si="584"/>
        <v>0</v>
      </c>
      <c r="AE493" s="14">
        <f>IF($AD$2=Alapadat!$P493,Alapadat!$Q493,0)</f>
        <v>0</v>
      </c>
      <c r="AF493" s="14">
        <f>IF($AD$2=Alapadat!$P493,Alapadat!$R493,0)</f>
        <v>0</v>
      </c>
      <c r="AG493" s="14">
        <f t="shared" si="585"/>
        <v>0</v>
      </c>
      <c r="AH493" s="14">
        <f t="shared" si="586"/>
        <v>0</v>
      </c>
      <c r="AI493" s="14">
        <f t="shared" si="587"/>
        <v>0</v>
      </c>
      <c r="AJ493" s="14">
        <f t="shared" si="588"/>
        <v>0</v>
      </c>
      <c r="AK493" s="14">
        <f t="shared" si="589"/>
        <v>0</v>
      </c>
      <c r="AL493" s="14">
        <f t="shared" si="590"/>
        <v>0</v>
      </c>
      <c r="AN493" s="56">
        <f t="shared" si="591"/>
        <v>0</v>
      </c>
      <c r="AO493" s="14">
        <f>Szilv($AD$2,Eredmény!$H$3,AE493)</f>
        <v>0</v>
      </c>
      <c r="AP493" s="14">
        <f t="shared" si="592"/>
        <v>0</v>
      </c>
      <c r="AQ493" s="14">
        <f t="shared" si="593"/>
        <v>0</v>
      </c>
      <c r="AS493" s="14">
        <f>IF($AR$2=Alapadat!$P493,Alapadat!$Q493,0)</f>
        <v>0</v>
      </c>
      <c r="AT493" s="14">
        <f>IF($AR$2=Alapadat!$P493,Alapadat!$R493,0)</f>
        <v>0</v>
      </c>
      <c r="AU493" s="14">
        <f t="shared" si="594"/>
        <v>0</v>
      </c>
      <c r="AV493" s="14">
        <f t="shared" si="595"/>
        <v>0</v>
      </c>
      <c r="AW493" s="14">
        <f t="shared" si="596"/>
        <v>0</v>
      </c>
      <c r="AX493" s="14">
        <f t="shared" si="597"/>
        <v>0</v>
      </c>
      <c r="AY493" s="14">
        <f t="shared" si="598"/>
        <v>0</v>
      </c>
      <c r="AZ493" s="14">
        <f t="shared" si="599"/>
        <v>0</v>
      </c>
      <c r="BB493" s="56">
        <f t="shared" si="600"/>
        <v>0</v>
      </c>
      <c r="BC493" s="14">
        <f>Szilv($AR$2,Eredmény!$H$3,AS493)</f>
        <v>0</v>
      </c>
      <c r="BD493" s="14">
        <f t="shared" si="601"/>
        <v>0</v>
      </c>
      <c r="BE493" s="14">
        <f t="shared" si="602"/>
        <v>0</v>
      </c>
      <c r="BG493" s="14">
        <f>IF($BF$2=Alapadat!$P493,Alapadat!$Q493,0)</f>
        <v>0</v>
      </c>
      <c r="BH493" s="14">
        <f>IF($BF$2=Alapadat!$P493,Alapadat!$R493,0)</f>
        <v>0</v>
      </c>
      <c r="BI493" s="14">
        <f t="shared" si="603"/>
        <v>0</v>
      </c>
      <c r="BJ493" s="14">
        <f t="shared" si="604"/>
        <v>0</v>
      </c>
      <c r="BK493" s="14">
        <f t="shared" si="605"/>
        <v>0</v>
      </c>
      <c r="BL493" s="14">
        <f t="shared" si="606"/>
        <v>0</v>
      </c>
      <c r="BM493" s="14">
        <f t="shared" si="607"/>
        <v>0</v>
      </c>
      <c r="BN493" s="14">
        <f t="shared" si="608"/>
        <v>0</v>
      </c>
      <c r="BP493" s="56">
        <f t="shared" si="609"/>
        <v>0</v>
      </c>
      <c r="BQ493" s="14">
        <f>Szilv($BF$2,Eredmény!$H$3,BG493)</f>
        <v>0</v>
      </c>
      <c r="BR493" s="14">
        <f t="shared" si="610"/>
        <v>0</v>
      </c>
      <c r="BS493" s="14">
        <f t="shared" si="611"/>
        <v>0</v>
      </c>
      <c r="BV493" s="14">
        <f>IF($BU$2=Alapadat!$P493,Alapadat!$Q493,0)</f>
        <v>0</v>
      </c>
      <c r="BW493" s="14">
        <f>IF($BU$2=Alapadat!$P493,Alapadat!$R493,0)</f>
        <v>0</v>
      </c>
      <c r="BX493" s="14">
        <f t="shared" si="612"/>
        <v>0</v>
      </c>
      <c r="BY493" s="14">
        <f t="shared" si="613"/>
        <v>0</v>
      </c>
      <c r="BZ493" s="14">
        <f t="shared" si="614"/>
        <v>0</v>
      </c>
      <c r="CA493" s="14">
        <f t="shared" si="615"/>
        <v>0</v>
      </c>
      <c r="CB493" s="14">
        <f t="shared" si="616"/>
        <v>0</v>
      </c>
      <c r="CC493" s="14">
        <f t="shared" si="617"/>
        <v>0</v>
      </c>
      <c r="CE493" s="56">
        <f t="shared" si="618"/>
        <v>0</v>
      </c>
      <c r="CF493" s="14">
        <f>Szilv($BU$2,Eredmény!$H$3,BV493)</f>
        <v>0</v>
      </c>
      <c r="CG493" s="14">
        <f t="shared" si="619"/>
        <v>0</v>
      </c>
      <c r="CH493" s="14">
        <f t="shared" si="620"/>
        <v>0</v>
      </c>
      <c r="CK493" s="14">
        <f>IF($CJ$2=Alapadat!$P493,Alapadat!$Q493,0)</f>
        <v>0</v>
      </c>
      <c r="CL493" s="14">
        <f>IF($CJ$2=Alapadat!$P493,Alapadat!$R493,0)</f>
        <v>0</v>
      </c>
      <c r="CM493" s="14">
        <f t="shared" si="621"/>
        <v>0</v>
      </c>
      <c r="CN493" s="14">
        <f t="shared" si="622"/>
        <v>0</v>
      </c>
      <c r="CO493" s="14">
        <f t="shared" si="623"/>
        <v>0</v>
      </c>
      <c r="CP493" s="14">
        <f t="shared" si="624"/>
        <v>0</v>
      </c>
      <c r="CQ493" s="14">
        <f t="shared" si="625"/>
        <v>0</v>
      </c>
      <c r="CR493" s="14">
        <f t="shared" si="626"/>
        <v>0</v>
      </c>
      <c r="CT493" s="56">
        <f t="shared" si="627"/>
        <v>0</v>
      </c>
      <c r="CU493" s="14">
        <f>Szilv($CJ$2,Eredmény!$H$3,CK493)</f>
        <v>0</v>
      </c>
      <c r="CV493" s="14">
        <f t="shared" si="628"/>
        <v>0</v>
      </c>
      <c r="CW493" s="14">
        <f t="shared" si="629"/>
        <v>0</v>
      </c>
      <c r="CZ493" s="14">
        <f>IF($CY$2=Alapadat!$P493,Alapadat!$Q493,0)</f>
        <v>0</v>
      </c>
      <c r="DA493" s="14">
        <f>IF($CY$2=Alapadat!$P493,Alapadat!$R493,0)</f>
        <v>0</v>
      </c>
      <c r="DB493" s="14">
        <f t="shared" si="630"/>
        <v>0</v>
      </c>
      <c r="DC493" s="14">
        <f t="shared" si="631"/>
        <v>0</v>
      </c>
      <c r="DD493" s="14">
        <f t="shared" si="632"/>
        <v>0</v>
      </c>
      <c r="DE493" s="14">
        <f t="shared" si="633"/>
        <v>0</v>
      </c>
      <c r="DF493" s="14">
        <f t="shared" si="634"/>
        <v>0</v>
      </c>
      <c r="DG493" s="14">
        <f t="shared" si="635"/>
        <v>0</v>
      </c>
      <c r="DI493" s="56">
        <f t="shared" si="636"/>
        <v>0</v>
      </c>
      <c r="DJ493" s="14">
        <f>Szilv($CY$2,Eredmény!$H$3,CZ493)</f>
        <v>0</v>
      </c>
      <c r="DK493" s="14">
        <f t="shared" si="637"/>
        <v>0</v>
      </c>
      <c r="DL493" s="14">
        <f t="shared" si="638"/>
        <v>0</v>
      </c>
      <c r="DO493" s="14">
        <f>IF($DN$2=Alapadat!$P493,Alapadat!$Q493,0)</f>
        <v>0</v>
      </c>
      <c r="DP493" s="14">
        <f>IF($DN$2=Alapadat!$P493,Alapadat!$R493,0)</f>
        <v>0</v>
      </c>
      <c r="DQ493" s="14">
        <f t="shared" si="639"/>
        <v>0</v>
      </c>
      <c r="DR493" s="14">
        <f t="shared" si="640"/>
        <v>0</v>
      </c>
      <c r="DS493" s="14">
        <f t="shared" si="641"/>
        <v>0</v>
      </c>
      <c r="DT493" s="14">
        <f t="shared" si="642"/>
        <v>0</v>
      </c>
      <c r="DU493" s="14">
        <f t="shared" si="643"/>
        <v>0</v>
      </c>
      <c r="DV493" s="14">
        <f t="shared" si="644"/>
        <v>0</v>
      </c>
      <c r="DX493" s="56">
        <f t="shared" si="645"/>
        <v>0</v>
      </c>
      <c r="DY493" s="14">
        <f>Szilv($DN$2,Eredmény!$H$3,DO493)</f>
        <v>0</v>
      </c>
      <c r="DZ493" s="14">
        <f t="shared" si="646"/>
        <v>0</v>
      </c>
      <c r="EA493" s="14">
        <f t="shared" si="647"/>
        <v>0</v>
      </c>
    </row>
    <row r="494" spans="2:131">
      <c r="B494" s="14">
        <f>IF($A$2=Alapadat!$P494,Alapadat!$Q494,0)</f>
        <v>0</v>
      </c>
      <c r="C494" s="14">
        <f>IF($A$2=Alapadat!$P494,Alapadat!$R494,0)</f>
        <v>0</v>
      </c>
      <c r="D494" s="14">
        <f t="shared" si="568"/>
        <v>0</v>
      </c>
      <c r="E494" s="14">
        <f t="shared" si="569"/>
        <v>0</v>
      </c>
      <c r="F494" s="14">
        <f t="shared" si="570"/>
        <v>0</v>
      </c>
      <c r="G494" s="14">
        <f t="shared" si="571"/>
        <v>0</v>
      </c>
      <c r="H494" s="14">
        <f t="shared" si="572"/>
        <v>0</v>
      </c>
      <c r="I494" s="14">
        <f t="shared" si="573"/>
        <v>0</v>
      </c>
      <c r="L494" s="56">
        <f t="shared" si="574"/>
        <v>0</v>
      </c>
      <c r="M494" s="14">
        <f>Szilv($A$2,Eredmény!$H$3,B494)</f>
        <v>0</v>
      </c>
      <c r="N494" s="14">
        <f t="shared" si="575"/>
        <v>0</v>
      </c>
      <c r="O494" s="14">
        <f t="shared" si="576"/>
        <v>0</v>
      </c>
      <c r="Q494" s="14">
        <f>IF($P$2=Alapadat!$P494,Alapadat!$Q494,0)</f>
        <v>0</v>
      </c>
      <c r="R494" s="14">
        <f>IF($P$2=Alapadat!$P494,Alapadat!$R494,0)</f>
        <v>0</v>
      </c>
      <c r="S494" s="14">
        <f t="shared" si="577"/>
        <v>0</v>
      </c>
      <c r="T494" s="14">
        <f t="shared" si="578"/>
        <v>0</v>
      </c>
      <c r="U494" s="14">
        <f t="shared" si="579"/>
        <v>0</v>
      </c>
      <c r="V494" s="14">
        <f t="shared" si="580"/>
        <v>0</v>
      </c>
      <c r="W494" s="14">
        <f t="shared" si="581"/>
        <v>0</v>
      </c>
      <c r="X494" s="14">
        <f t="shared" si="582"/>
        <v>0</v>
      </c>
      <c r="Z494" s="56">
        <f t="shared" si="648"/>
        <v>0</v>
      </c>
      <c r="AA494" s="14">
        <f>Szilv($P$2,Eredmény!$H$3,Q494)</f>
        <v>0</v>
      </c>
      <c r="AB494" s="14">
        <f t="shared" si="583"/>
        <v>0</v>
      </c>
      <c r="AC494" s="14">
        <f t="shared" si="584"/>
        <v>0</v>
      </c>
      <c r="AE494" s="14">
        <f>IF($AD$2=Alapadat!$P494,Alapadat!$Q494,0)</f>
        <v>0</v>
      </c>
      <c r="AF494" s="14">
        <f>IF($AD$2=Alapadat!$P494,Alapadat!$R494,0)</f>
        <v>0</v>
      </c>
      <c r="AG494" s="14">
        <f t="shared" si="585"/>
        <v>0</v>
      </c>
      <c r="AH494" s="14">
        <f t="shared" si="586"/>
        <v>0</v>
      </c>
      <c r="AI494" s="14">
        <f t="shared" si="587"/>
        <v>0</v>
      </c>
      <c r="AJ494" s="14">
        <f t="shared" si="588"/>
        <v>0</v>
      </c>
      <c r="AK494" s="14">
        <f t="shared" si="589"/>
        <v>0</v>
      </c>
      <c r="AL494" s="14">
        <f t="shared" si="590"/>
        <v>0</v>
      </c>
      <c r="AN494" s="56">
        <f t="shared" si="591"/>
        <v>0</v>
      </c>
      <c r="AO494" s="14">
        <f>Szilv($AD$2,Eredmény!$H$3,AE494)</f>
        <v>0</v>
      </c>
      <c r="AP494" s="14">
        <f t="shared" si="592"/>
        <v>0</v>
      </c>
      <c r="AQ494" s="14">
        <f t="shared" si="593"/>
        <v>0</v>
      </c>
      <c r="AS494" s="14">
        <f>IF($AR$2=Alapadat!$P494,Alapadat!$Q494,0)</f>
        <v>0</v>
      </c>
      <c r="AT494" s="14">
        <f>IF($AR$2=Alapadat!$P494,Alapadat!$R494,0)</f>
        <v>0</v>
      </c>
      <c r="AU494" s="14">
        <f t="shared" si="594"/>
        <v>0</v>
      </c>
      <c r="AV494" s="14">
        <f t="shared" si="595"/>
        <v>0</v>
      </c>
      <c r="AW494" s="14">
        <f t="shared" si="596"/>
        <v>0</v>
      </c>
      <c r="AX494" s="14">
        <f t="shared" si="597"/>
        <v>0</v>
      </c>
      <c r="AY494" s="14">
        <f t="shared" si="598"/>
        <v>0</v>
      </c>
      <c r="AZ494" s="14">
        <f t="shared" si="599"/>
        <v>0</v>
      </c>
      <c r="BB494" s="56">
        <f t="shared" si="600"/>
        <v>0</v>
      </c>
      <c r="BC494" s="14">
        <f>Szilv($AR$2,Eredmény!$H$3,AS494)</f>
        <v>0</v>
      </c>
      <c r="BD494" s="14">
        <f t="shared" si="601"/>
        <v>0</v>
      </c>
      <c r="BE494" s="14">
        <f t="shared" si="602"/>
        <v>0</v>
      </c>
      <c r="BG494" s="14">
        <f>IF($BF$2=Alapadat!$P494,Alapadat!$Q494,0)</f>
        <v>0</v>
      </c>
      <c r="BH494" s="14">
        <f>IF($BF$2=Alapadat!$P494,Alapadat!$R494,0)</f>
        <v>0</v>
      </c>
      <c r="BI494" s="14">
        <f t="shared" si="603"/>
        <v>0</v>
      </c>
      <c r="BJ494" s="14">
        <f t="shared" si="604"/>
        <v>0</v>
      </c>
      <c r="BK494" s="14">
        <f t="shared" si="605"/>
        <v>0</v>
      </c>
      <c r="BL494" s="14">
        <f t="shared" si="606"/>
        <v>0</v>
      </c>
      <c r="BM494" s="14">
        <f t="shared" si="607"/>
        <v>0</v>
      </c>
      <c r="BN494" s="14">
        <f t="shared" si="608"/>
        <v>0</v>
      </c>
      <c r="BP494" s="56">
        <f t="shared" si="609"/>
        <v>0</v>
      </c>
      <c r="BQ494" s="14">
        <f>Szilv($BF$2,Eredmény!$H$3,BG494)</f>
        <v>0</v>
      </c>
      <c r="BR494" s="14">
        <f t="shared" si="610"/>
        <v>0</v>
      </c>
      <c r="BS494" s="14">
        <f t="shared" si="611"/>
        <v>0</v>
      </c>
      <c r="BV494" s="14">
        <f>IF($BU$2=Alapadat!$P494,Alapadat!$Q494,0)</f>
        <v>0</v>
      </c>
      <c r="BW494" s="14">
        <f>IF($BU$2=Alapadat!$P494,Alapadat!$R494,0)</f>
        <v>0</v>
      </c>
      <c r="BX494" s="14">
        <f t="shared" si="612"/>
        <v>0</v>
      </c>
      <c r="BY494" s="14">
        <f t="shared" si="613"/>
        <v>0</v>
      </c>
      <c r="BZ494" s="14">
        <f t="shared" si="614"/>
        <v>0</v>
      </c>
      <c r="CA494" s="14">
        <f t="shared" si="615"/>
        <v>0</v>
      </c>
      <c r="CB494" s="14">
        <f t="shared" si="616"/>
        <v>0</v>
      </c>
      <c r="CC494" s="14">
        <f t="shared" si="617"/>
        <v>0</v>
      </c>
      <c r="CE494" s="56">
        <f t="shared" si="618"/>
        <v>0</v>
      </c>
      <c r="CF494" s="14">
        <f>Szilv($BU$2,Eredmény!$H$3,BV494)</f>
        <v>0</v>
      </c>
      <c r="CG494" s="14">
        <f t="shared" si="619"/>
        <v>0</v>
      </c>
      <c r="CH494" s="14">
        <f t="shared" si="620"/>
        <v>0</v>
      </c>
      <c r="CK494" s="14">
        <f>IF($CJ$2=Alapadat!$P494,Alapadat!$Q494,0)</f>
        <v>0</v>
      </c>
      <c r="CL494" s="14">
        <f>IF($CJ$2=Alapadat!$P494,Alapadat!$R494,0)</f>
        <v>0</v>
      </c>
      <c r="CM494" s="14">
        <f t="shared" si="621"/>
        <v>0</v>
      </c>
      <c r="CN494" s="14">
        <f t="shared" si="622"/>
        <v>0</v>
      </c>
      <c r="CO494" s="14">
        <f t="shared" si="623"/>
        <v>0</v>
      </c>
      <c r="CP494" s="14">
        <f t="shared" si="624"/>
        <v>0</v>
      </c>
      <c r="CQ494" s="14">
        <f t="shared" si="625"/>
        <v>0</v>
      </c>
      <c r="CR494" s="14">
        <f t="shared" si="626"/>
        <v>0</v>
      </c>
      <c r="CT494" s="56">
        <f t="shared" si="627"/>
        <v>0</v>
      </c>
      <c r="CU494" s="14">
        <f>Szilv($CJ$2,Eredmény!$H$3,CK494)</f>
        <v>0</v>
      </c>
      <c r="CV494" s="14">
        <f t="shared" si="628"/>
        <v>0</v>
      </c>
      <c r="CW494" s="14">
        <f t="shared" si="629"/>
        <v>0</v>
      </c>
      <c r="CZ494" s="14">
        <f>IF($CY$2=Alapadat!$P494,Alapadat!$Q494,0)</f>
        <v>0</v>
      </c>
      <c r="DA494" s="14">
        <f>IF($CY$2=Alapadat!$P494,Alapadat!$R494,0)</f>
        <v>0</v>
      </c>
      <c r="DB494" s="14">
        <f t="shared" si="630"/>
        <v>0</v>
      </c>
      <c r="DC494" s="14">
        <f t="shared" si="631"/>
        <v>0</v>
      </c>
      <c r="DD494" s="14">
        <f t="shared" si="632"/>
        <v>0</v>
      </c>
      <c r="DE494" s="14">
        <f t="shared" si="633"/>
        <v>0</v>
      </c>
      <c r="DF494" s="14">
        <f t="shared" si="634"/>
        <v>0</v>
      </c>
      <c r="DG494" s="14">
        <f t="shared" si="635"/>
        <v>0</v>
      </c>
      <c r="DI494" s="56">
        <f t="shared" si="636"/>
        <v>0</v>
      </c>
      <c r="DJ494" s="14">
        <f>Szilv($CY$2,Eredmény!$H$3,CZ494)</f>
        <v>0</v>
      </c>
      <c r="DK494" s="14">
        <f t="shared" si="637"/>
        <v>0</v>
      </c>
      <c r="DL494" s="14">
        <f t="shared" si="638"/>
        <v>0</v>
      </c>
      <c r="DO494" s="14">
        <f>IF($DN$2=Alapadat!$P494,Alapadat!$Q494,0)</f>
        <v>0</v>
      </c>
      <c r="DP494" s="14">
        <f>IF($DN$2=Alapadat!$P494,Alapadat!$R494,0)</f>
        <v>0</v>
      </c>
      <c r="DQ494" s="14">
        <f t="shared" si="639"/>
        <v>0</v>
      </c>
      <c r="DR494" s="14">
        <f t="shared" si="640"/>
        <v>0</v>
      </c>
      <c r="DS494" s="14">
        <f t="shared" si="641"/>
        <v>0</v>
      </c>
      <c r="DT494" s="14">
        <f t="shared" si="642"/>
        <v>0</v>
      </c>
      <c r="DU494" s="14">
        <f t="shared" si="643"/>
        <v>0</v>
      </c>
      <c r="DV494" s="14">
        <f t="shared" si="644"/>
        <v>0</v>
      </c>
      <c r="DX494" s="56">
        <f t="shared" si="645"/>
        <v>0</v>
      </c>
      <c r="DY494" s="14">
        <f>Szilv($DN$2,Eredmény!$H$3,DO494)</f>
        <v>0</v>
      </c>
      <c r="DZ494" s="14">
        <f t="shared" si="646"/>
        <v>0</v>
      </c>
      <c r="EA494" s="14">
        <f t="shared" si="647"/>
        <v>0</v>
      </c>
    </row>
    <row r="495" spans="2:131">
      <c r="B495" s="14">
        <f>IF($A$2=Alapadat!$P495,Alapadat!$Q495,0)</f>
        <v>0</v>
      </c>
      <c r="C495" s="14">
        <f>IF($A$2=Alapadat!$P495,Alapadat!$R495,0)</f>
        <v>0</v>
      </c>
      <c r="D495" s="14">
        <f t="shared" si="568"/>
        <v>0</v>
      </c>
      <c r="E495" s="14">
        <f t="shared" si="569"/>
        <v>0</v>
      </c>
      <c r="F495" s="14">
        <f t="shared" si="570"/>
        <v>0</v>
      </c>
      <c r="G495" s="14">
        <f t="shared" si="571"/>
        <v>0</v>
      </c>
      <c r="H495" s="14">
        <f t="shared" si="572"/>
        <v>0</v>
      </c>
      <c r="I495" s="14">
        <f t="shared" si="573"/>
        <v>0</v>
      </c>
      <c r="L495" s="56">
        <f t="shared" si="574"/>
        <v>0</v>
      </c>
      <c r="M495" s="14">
        <f>Szilv($A$2,Eredmény!$H$3,B495)</f>
        <v>0</v>
      </c>
      <c r="N495" s="14">
        <f t="shared" si="575"/>
        <v>0</v>
      </c>
      <c r="O495" s="14">
        <f t="shared" si="576"/>
        <v>0</v>
      </c>
      <c r="Q495" s="14">
        <f>IF($P$2=Alapadat!$P495,Alapadat!$Q495,0)</f>
        <v>0</v>
      </c>
      <c r="R495" s="14">
        <f>IF($P$2=Alapadat!$P495,Alapadat!$R495,0)</f>
        <v>0</v>
      </c>
      <c r="S495" s="14">
        <f t="shared" si="577"/>
        <v>0</v>
      </c>
      <c r="T495" s="14">
        <f t="shared" si="578"/>
        <v>0</v>
      </c>
      <c r="U495" s="14">
        <f t="shared" si="579"/>
        <v>0</v>
      </c>
      <c r="V495" s="14">
        <f t="shared" si="580"/>
        <v>0</v>
      </c>
      <c r="W495" s="14">
        <f t="shared" si="581"/>
        <v>0</v>
      </c>
      <c r="X495" s="14">
        <f t="shared" si="582"/>
        <v>0</v>
      </c>
      <c r="Z495" s="56">
        <f t="shared" si="648"/>
        <v>0</v>
      </c>
      <c r="AA495" s="14">
        <f>Szilv($P$2,Eredmény!$H$3,Q495)</f>
        <v>0</v>
      </c>
      <c r="AB495" s="14">
        <f t="shared" si="583"/>
        <v>0</v>
      </c>
      <c r="AC495" s="14">
        <f t="shared" si="584"/>
        <v>0</v>
      </c>
      <c r="AE495" s="14">
        <f>IF($AD$2=Alapadat!$P495,Alapadat!$Q495,0)</f>
        <v>0</v>
      </c>
      <c r="AF495" s="14">
        <f>IF($AD$2=Alapadat!$P495,Alapadat!$R495,0)</f>
        <v>0</v>
      </c>
      <c r="AG495" s="14">
        <f t="shared" si="585"/>
        <v>0</v>
      </c>
      <c r="AH495" s="14">
        <f t="shared" si="586"/>
        <v>0</v>
      </c>
      <c r="AI495" s="14">
        <f t="shared" si="587"/>
        <v>0</v>
      </c>
      <c r="AJ495" s="14">
        <f t="shared" si="588"/>
        <v>0</v>
      </c>
      <c r="AK495" s="14">
        <f t="shared" si="589"/>
        <v>0</v>
      </c>
      <c r="AL495" s="14">
        <f t="shared" si="590"/>
        <v>0</v>
      </c>
      <c r="AN495" s="56">
        <f t="shared" si="591"/>
        <v>0</v>
      </c>
      <c r="AO495" s="14">
        <f>Szilv($AD$2,Eredmény!$H$3,AE495)</f>
        <v>0</v>
      </c>
      <c r="AP495" s="14">
        <f t="shared" si="592"/>
        <v>0</v>
      </c>
      <c r="AQ495" s="14">
        <f t="shared" si="593"/>
        <v>0</v>
      </c>
      <c r="AS495" s="14">
        <f>IF($AR$2=Alapadat!$P495,Alapadat!$Q495,0)</f>
        <v>0</v>
      </c>
      <c r="AT495" s="14">
        <f>IF($AR$2=Alapadat!$P495,Alapadat!$R495,0)</f>
        <v>0</v>
      </c>
      <c r="AU495" s="14">
        <f t="shared" si="594"/>
        <v>0</v>
      </c>
      <c r="AV495" s="14">
        <f t="shared" si="595"/>
        <v>0</v>
      </c>
      <c r="AW495" s="14">
        <f t="shared" si="596"/>
        <v>0</v>
      </c>
      <c r="AX495" s="14">
        <f t="shared" si="597"/>
        <v>0</v>
      </c>
      <c r="AY495" s="14">
        <f t="shared" si="598"/>
        <v>0</v>
      </c>
      <c r="AZ495" s="14">
        <f t="shared" si="599"/>
        <v>0</v>
      </c>
      <c r="BB495" s="56">
        <f t="shared" si="600"/>
        <v>0</v>
      </c>
      <c r="BC495" s="14">
        <f>Szilv($AR$2,Eredmény!$H$3,AS495)</f>
        <v>0</v>
      </c>
      <c r="BD495" s="14">
        <f t="shared" si="601"/>
        <v>0</v>
      </c>
      <c r="BE495" s="14">
        <f t="shared" si="602"/>
        <v>0</v>
      </c>
      <c r="BG495" s="14">
        <f>IF($BF$2=Alapadat!$P495,Alapadat!$Q495,0)</f>
        <v>0</v>
      </c>
      <c r="BH495" s="14">
        <f>IF($BF$2=Alapadat!$P495,Alapadat!$R495,0)</f>
        <v>0</v>
      </c>
      <c r="BI495" s="14">
        <f t="shared" si="603"/>
        <v>0</v>
      </c>
      <c r="BJ495" s="14">
        <f t="shared" si="604"/>
        <v>0</v>
      </c>
      <c r="BK495" s="14">
        <f t="shared" si="605"/>
        <v>0</v>
      </c>
      <c r="BL495" s="14">
        <f t="shared" si="606"/>
        <v>0</v>
      </c>
      <c r="BM495" s="14">
        <f t="shared" si="607"/>
        <v>0</v>
      </c>
      <c r="BN495" s="14">
        <f t="shared" si="608"/>
        <v>0</v>
      </c>
      <c r="BP495" s="56">
        <f t="shared" si="609"/>
        <v>0</v>
      </c>
      <c r="BQ495" s="14">
        <f>Szilv($BF$2,Eredmény!$H$3,BG495)</f>
        <v>0</v>
      </c>
      <c r="BR495" s="14">
        <f t="shared" si="610"/>
        <v>0</v>
      </c>
      <c r="BS495" s="14">
        <f t="shared" si="611"/>
        <v>0</v>
      </c>
      <c r="BV495" s="14">
        <f>IF($BU$2=Alapadat!$P495,Alapadat!$Q495,0)</f>
        <v>0</v>
      </c>
      <c r="BW495" s="14">
        <f>IF($BU$2=Alapadat!$P495,Alapadat!$R495,0)</f>
        <v>0</v>
      </c>
      <c r="BX495" s="14">
        <f t="shared" si="612"/>
        <v>0</v>
      </c>
      <c r="BY495" s="14">
        <f t="shared" si="613"/>
        <v>0</v>
      </c>
      <c r="BZ495" s="14">
        <f t="shared" si="614"/>
        <v>0</v>
      </c>
      <c r="CA495" s="14">
        <f t="shared" si="615"/>
        <v>0</v>
      </c>
      <c r="CB495" s="14">
        <f t="shared" si="616"/>
        <v>0</v>
      </c>
      <c r="CC495" s="14">
        <f t="shared" si="617"/>
        <v>0</v>
      </c>
      <c r="CE495" s="56">
        <f t="shared" si="618"/>
        <v>0</v>
      </c>
      <c r="CF495" s="14">
        <f>Szilv($BU$2,Eredmény!$H$3,BV495)</f>
        <v>0</v>
      </c>
      <c r="CG495" s="14">
        <f t="shared" si="619"/>
        <v>0</v>
      </c>
      <c r="CH495" s="14">
        <f t="shared" si="620"/>
        <v>0</v>
      </c>
      <c r="CK495" s="14">
        <f>IF($CJ$2=Alapadat!$P495,Alapadat!$Q495,0)</f>
        <v>0</v>
      </c>
      <c r="CL495" s="14">
        <f>IF($CJ$2=Alapadat!$P495,Alapadat!$R495,0)</f>
        <v>0</v>
      </c>
      <c r="CM495" s="14">
        <f t="shared" si="621"/>
        <v>0</v>
      </c>
      <c r="CN495" s="14">
        <f t="shared" si="622"/>
        <v>0</v>
      </c>
      <c r="CO495" s="14">
        <f t="shared" si="623"/>
        <v>0</v>
      </c>
      <c r="CP495" s="14">
        <f t="shared" si="624"/>
        <v>0</v>
      </c>
      <c r="CQ495" s="14">
        <f t="shared" si="625"/>
        <v>0</v>
      </c>
      <c r="CR495" s="14">
        <f t="shared" si="626"/>
        <v>0</v>
      </c>
      <c r="CT495" s="56">
        <f t="shared" si="627"/>
        <v>0</v>
      </c>
      <c r="CU495" s="14">
        <f>Szilv($CJ$2,Eredmény!$H$3,CK495)</f>
        <v>0</v>
      </c>
      <c r="CV495" s="14">
        <f t="shared" si="628"/>
        <v>0</v>
      </c>
      <c r="CW495" s="14">
        <f t="shared" si="629"/>
        <v>0</v>
      </c>
      <c r="CZ495" s="14">
        <f>IF($CY$2=Alapadat!$P495,Alapadat!$Q495,0)</f>
        <v>0</v>
      </c>
      <c r="DA495" s="14">
        <f>IF($CY$2=Alapadat!$P495,Alapadat!$R495,0)</f>
        <v>0</v>
      </c>
      <c r="DB495" s="14">
        <f t="shared" si="630"/>
        <v>0</v>
      </c>
      <c r="DC495" s="14">
        <f t="shared" si="631"/>
        <v>0</v>
      </c>
      <c r="DD495" s="14">
        <f t="shared" si="632"/>
        <v>0</v>
      </c>
      <c r="DE495" s="14">
        <f t="shared" si="633"/>
        <v>0</v>
      </c>
      <c r="DF495" s="14">
        <f t="shared" si="634"/>
        <v>0</v>
      </c>
      <c r="DG495" s="14">
        <f t="shared" si="635"/>
        <v>0</v>
      </c>
      <c r="DI495" s="56">
        <f t="shared" si="636"/>
        <v>0</v>
      </c>
      <c r="DJ495" s="14">
        <f>Szilv($CY$2,Eredmény!$H$3,CZ495)</f>
        <v>0</v>
      </c>
      <c r="DK495" s="14">
        <f t="shared" si="637"/>
        <v>0</v>
      </c>
      <c r="DL495" s="14">
        <f t="shared" si="638"/>
        <v>0</v>
      </c>
      <c r="DO495" s="14">
        <f>IF($DN$2=Alapadat!$P495,Alapadat!$Q495,0)</f>
        <v>0</v>
      </c>
      <c r="DP495" s="14">
        <f>IF($DN$2=Alapadat!$P495,Alapadat!$R495,0)</f>
        <v>0</v>
      </c>
      <c r="DQ495" s="14">
        <f t="shared" si="639"/>
        <v>0</v>
      </c>
      <c r="DR495" s="14">
        <f t="shared" si="640"/>
        <v>0</v>
      </c>
      <c r="DS495" s="14">
        <f t="shared" si="641"/>
        <v>0</v>
      </c>
      <c r="DT495" s="14">
        <f t="shared" si="642"/>
        <v>0</v>
      </c>
      <c r="DU495" s="14">
        <f t="shared" si="643"/>
        <v>0</v>
      </c>
      <c r="DV495" s="14">
        <f t="shared" si="644"/>
        <v>0</v>
      </c>
      <c r="DX495" s="56">
        <f t="shared" si="645"/>
        <v>0</v>
      </c>
      <c r="DY495" s="14">
        <f>Szilv($DN$2,Eredmény!$H$3,DO495)</f>
        <v>0</v>
      </c>
      <c r="DZ495" s="14">
        <f t="shared" si="646"/>
        <v>0</v>
      </c>
      <c r="EA495" s="14">
        <f t="shared" si="647"/>
        <v>0</v>
      </c>
    </row>
    <row r="496" spans="2:131">
      <c r="B496" s="14">
        <f>IF($A$2=Alapadat!$P496,Alapadat!$Q496,0)</f>
        <v>0</v>
      </c>
      <c r="C496" s="14">
        <f>IF($A$2=Alapadat!$P496,Alapadat!$R496,0)</f>
        <v>0</v>
      </c>
      <c r="D496" s="14">
        <f t="shared" si="568"/>
        <v>0</v>
      </c>
      <c r="E496" s="14">
        <f t="shared" si="569"/>
        <v>0</v>
      </c>
      <c r="F496" s="14">
        <f t="shared" si="570"/>
        <v>0</v>
      </c>
      <c r="G496" s="14">
        <f t="shared" si="571"/>
        <v>0</v>
      </c>
      <c r="H496" s="14">
        <f t="shared" si="572"/>
        <v>0</v>
      </c>
      <c r="I496" s="14">
        <f t="shared" si="573"/>
        <v>0</v>
      </c>
      <c r="L496" s="56">
        <f t="shared" si="574"/>
        <v>0</v>
      </c>
      <c r="M496" s="14">
        <f>Szilv($A$2,Eredmény!$H$3,B496)</f>
        <v>0</v>
      </c>
      <c r="N496" s="14">
        <f t="shared" si="575"/>
        <v>0</v>
      </c>
      <c r="O496" s="14">
        <f t="shared" si="576"/>
        <v>0</v>
      </c>
      <c r="Q496" s="14">
        <f>IF($P$2=Alapadat!$P496,Alapadat!$Q496,0)</f>
        <v>0</v>
      </c>
      <c r="R496" s="14">
        <f>IF($P$2=Alapadat!$P496,Alapadat!$R496,0)</f>
        <v>0</v>
      </c>
      <c r="S496" s="14">
        <f t="shared" si="577"/>
        <v>0</v>
      </c>
      <c r="T496" s="14">
        <f t="shared" si="578"/>
        <v>0</v>
      </c>
      <c r="U496" s="14">
        <f t="shared" si="579"/>
        <v>0</v>
      </c>
      <c r="V496" s="14">
        <f t="shared" si="580"/>
        <v>0</v>
      </c>
      <c r="W496" s="14">
        <f t="shared" si="581"/>
        <v>0</v>
      </c>
      <c r="X496" s="14">
        <f t="shared" si="582"/>
        <v>0</v>
      </c>
      <c r="Z496" s="56">
        <f t="shared" si="648"/>
        <v>0</v>
      </c>
      <c r="AA496" s="14">
        <f>Szilv($P$2,Eredmény!$H$3,Q496)</f>
        <v>0</v>
      </c>
      <c r="AB496" s="14">
        <f t="shared" si="583"/>
        <v>0</v>
      </c>
      <c r="AC496" s="14">
        <f t="shared" si="584"/>
        <v>0</v>
      </c>
      <c r="AE496" s="14">
        <f>IF($AD$2=Alapadat!$P496,Alapadat!$Q496,0)</f>
        <v>0</v>
      </c>
      <c r="AF496" s="14">
        <f>IF($AD$2=Alapadat!$P496,Alapadat!$R496,0)</f>
        <v>0</v>
      </c>
      <c r="AG496" s="14">
        <f t="shared" si="585"/>
        <v>0</v>
      </c>
      <c r="AH496" s="14">
        <f t="shared" si="586"/>
        <v>0</v>
      </c>
      <c r="AI496" s="14">
        <f t="shared" si="587"/>
        <v>0</v>
      </c>
      <c r="AJ496" s="14">
        <f t="shared" si="588"/>
        <v>0</v>
      </c>
      <c r="AK496" s="14">
        <f t="shared" si="589"/>
        <v>0</v>
      </c>
      <c r="AL496" s="14">
        <f t="shared" si="590"/>
        <v>0</v>
      </c>
      <c r="AN496" s="56">
        <f t="shared" si="591"/>
        <v>0</v>
      </c>
      <c r="AO496" s="14">
        <f>Szilv($AD$2,Eredmény!$H$3,AE496)</f>
        <v>0</v>
      </c>
      <c r="AP496" s="14">
        <f t="shared" si="592"/>
        <v>0</v>
      </c>
      <c r="AQ496" s="14">
        <f t="shared" si="593"/>
        <v>0</v>
      </c>
      <c r="AS496" s="14">
        <f>IF($AR$2=Alapadat!$P496,Alapadat!$Q496,0)</f>
        <v>0</v>
      </c>
      <c r="AT496" s="14">
        <f>IF($AR$2=Alapadat!$P496,Alapadat!$R496,0)</f>
        <v>0</v>
      </c>
      <c r="AU496" s="14">
        <f t="shared" si="594"/>
        <v>0</v>
      </c>
      <c r="AV496" s="14">
        <f t="shared" si="595"/>
        <v>0</v>
      </c>
      <c r="AW496" s="14">
        <f t="shared" si="596"/>
        <v>0</v>
      </c>
      <c r="AX496" s="14">
        <f t="shared" si="597"/>
        <v>0</v>
      </c>
      <c r="AY496" s="14">
        <f t="shared" si="598"/>
        <v>0</v>
      </c>
      <c r="AZ496" s="14">
        <f t="shared" si="599"/>
        <v>0</v>
      </c>
      <c r="BB496" s="56">
        <f t="shared" si="600"/>
        <v>0</v>
      </c>
      <c r="BC496" s="14">
        <f>Szilv($AR$2,Eredmény!$H$3,AS496)</f>
        <v>0</v>
      </c>
      <c r="BD496" s="14">
        <f t="shared" si="601"/>
        <v>0</v>
      </c>
      <c r="BE496" s="14">
        <f t="shared" si="602"/>
        <v>0</v>
      </c>
      <c r="BG496" s="14">
        <f>IF($BF$2=Alapadat!$P496,Alapadat!$Q496,0)</f>
        <v>0</v>
      </c>
      <c r="BH496" s="14">
        <f>IF($BF$2=Alapadat!$P496,Alapadat!$R496,0)</f>
        <v>0</v>
      </c>
      <c r="BI496" s="14">
        <f t="shared" si="603"/>
        <v>0</v>
      </c>
      <c r="BJ496" s="14">
        <f t="shared" si="604"/>
        <v>0</v>
      </c>
      <c r="BK496" s="14">
        <f t="shared" si="605"/>
        <v>0</v>
      </c>
      <c r="BL496" s="14">
        <f t="shared" si="606"/>
        <v>0</v>
      </c>
      <c r="BM496" s="14">
        <f t="shared" si="607"/>
        <v>0</v>
      </c>
      <c r="BN496" s="14">
        <f t="shared" si="608"/>
        <v>0</v>
      </c>
      <c r="BP496" s="56">
        <f t="shared" si="609"/>
        <v>0</v>
      </c>
      <c r="BQ496" s="14">
        <f>Szilv($BF$2,Eredmény!$H$3,BG496)</f>
        <v>0</v>
      </c>
      <c r="BR496" s="14">
        <f t="shared" si="610"/>
        <v>0</v>
      </c>
      <c r="BS496" s="14">
        <f t="shared" si="611"/>
        <v>0</v>
      </c>
      <c r="BV496" s="14">
        <f>IF($BU$2=Alapadat!$P496,Alapadat!$Q496,0)</f>
        <v>0</v>
      </c>
      <c r="BW496" s="14">
        <f>IF($BU$2=Alapadat!$P496,Alapadat!$R496,0)</f>
        <v>0</v>
      </c>
      <c r="BX496" s="14">
        <f t="shared" si="612"/>
        <v>0</v>
      </c>
      <c r="BY496" s="14">
        <f t="shared" si="613"/>
        <v>0</v>
      </c>
      <c r="BZ496" s="14">
        <f t="shared" si="614"/>
        <v>0</v>
      </c>
      <c r="CA496" s="14">
        <f t="shared" si="615"/>
        <v>0</v>
      </c>
      <c r="CB496" s="14">
        <f t="shared" si="616"/>
        <v>0</v>
      </c>
      <c r="CC496" s="14">
        <f t="shared" si="617"/>
        <v>0</v>
      </c>
      <c r="CE496" s="56">
        <f t="shared" si="618"/>
        <v>0</v>
      </c>
      <c r="CF496" s="14">
        <f>Szilv($BU$2,Eredmény!$H$3,BV496)</f>
        <v>0</v>
      </c>
      <c r="CG496" s="14">
        <f t="shared" si="619"/>
        <v>0</v>
      </c>
      <c r="CH496" s="14">
        <f t="shared" si="620"/>
        <v>0</v>
      </c>
      <c r="CK496" s="14">
        <f>IF($CJ$2=Alapadat!$P496,Alapadat!$Q496,0)</f>
        <v>0</v>
      </c>
      <c r="CL496" s="14">
        <f>IF($CJ$2=Alapadat!$P496,Alapadat!$R496,0)</f>
        <v>0</v>
      </c>
      <c r="CM496" s="14">
        <f t="shared" si="621"/>
        <v>0</v>
      </c>
      <c r="CN496" s="14">
        <f t="shared" si="622"/>
        <v>0</v>
      </c>
      <c r="CO496" s="14">
        <f t="shared" si="623"/>
        <v>0</v>
      </c>
      <c r="CP496" s="14">
        <f t="shared" si="624"/>
        <v>0</v>
      </c>
      <c r="CQ496" s="14">
        <f t="shared" si="625"/>
        <v>0</v>
      </c>
      <c r="CR496" s="14">
        <f t="shared" si="626"/>
        <v>0</v>
      </c>
      <c r="CT496" s="56">
        <f t="shared" si="627"/>
        <v>0</v>
      </c>
      <c r="CU496" s="14">
        <f>Szilv($CJ$2,Eredmény!$H$3,CK496)</f>
        <v>0</v>
      </c>
      <c r="CV496" s="14">
        <f t="shared" si="628"/>
        <v>0</v>
      </c>
      <c r="CW496" s="14">
        <f t="shared" si="629"/>
        <v>0</v>
      </c>
      <c r="CZ496" s="14">
        <f>IF($CY$2=Alapadat!$P496,Alapadat!$Q496,0)</f>
        <v>0</v>
      </c>
      <c r="DA496" s="14">
        <f>IF($CY$2=Alapadat!$P496,Alapadat!$R496,0)</f>
        <v>0</v>
      </c>
      <c r="DB496" s="14">
        <f t="shared" si="630"/>
        <v>0</v>
      </c>
      <c r="DC496" s="14">
        <f t="shared" si="631"/>
        <v>0</v>
      </c>
      <c r="DD496" s="14">
        <f t="shared" si="632"/>
        <v>0</v>
      </c>
      <c r="DE496" s="14">
        <f t="shared" si="633"/>
        <v>0</v>
      </c>
      <c r="DF496" s="14">
        <f t="shared" si="634"/>
        <v>0</v>
      </c>
      <c r="DG496" s="14">
        <f t="shared" si="635"/>
        <v>0</v>
      </c>
      <c r="DI496" s="56">
        <f t="shared" si="636"/>
        <v>0</v>
      </c>
      <c r="DJ496" s="14">
        <f>Szilv($CY$2,Eredmény!$H$3,CZ496)</f>
        <v>0</v>
      </c>
      <c r="DK496" s="14">
        <f t="shared" si="637"/>
        <v>0</v>
      </c>
      <c r="DL496" s="14">
        <f t="shared" si="638"/>
        <v>0</v>
      </c>
      <c r="DO496" s="14">
        <f>IF($DN$2=Alapadat!$P496,Alapadat!$Q496,0)</f>
        <v>0</v>
      </c>
      <c r="DP496" s="14">
        <f>IF($DN$2=Alapadat!$P496,Alapadat!$R496,0)</f>
        <v>0</v>
      </c>
      <c r="DQ496" s="14">
        <f t="shared" si="639"/>
        <v>0</v>
      </c>
      <c r="DR496" s="14">
        <f t="shared" si="640"/>
        <v>0</v>
      </c>
      <c r="DS496" s="14">
        <f t="shared" si="641"/>
        <v>0</v>
      </c>
      <c r="DT496" s="14">
        <f t="shared" si="642"/>
        <v>0</v>
      </c>
      <c r="DU496" s="14">
        <f t="shared" si="643"/>
        <v>0</v>
      </c>
      <c r="DV496" s="14">
        <f t="shared" si="644"/>
        <v>0</v>
      </c>
      <c r="DX496" s="56">
        <f t="shared" si="645"/>
        <v>0</v>
      </c>
      <c r="DY496" s="14">
        <f>Szilv($DN$2,Eredmény!$H$3,DO496)</f>
        <v>0</v>
      </c>
      <c r="DZ496" s="14">
        <f t="shared" si="646"/>
        <v>0</v>
      </c>
      <c r="EA496" s="14">
        <f t="shared" si="647"/>
        <v>0</v>
      </c>
    </row>
    <row r="497" spans="2:131">
      <c r="B497" s="14">
        <f>IF($A$2=Alapadat!$P497,Alapadat!$Q497,0)</f>
        <v>0</v>
      </c>
      <c r="C497" s="14">
        <f>IF($A$2=Alapadat!$P497,Alapadat!$R497,0)</f>
        <v>0</v>
      </c>
      <c r="D497" s="14">
        <f t="shared" si="568"/>
        <v>0</v>
      </c>
      <c r="E497" s="14">
        <f t="shared" si="569"/>
        <v>0</v>
      </c>
      <c r="F497" s="14">
        <f t="shared" si="570"/>
        <v>0</v>
      </c>
      <c r="G497" s="14">
        <f t="shared" si="571"/>
        <v>0</v>
      </c>
      <c r="H497" s="14">
        <f t="shared" si="572"/>
        <v>0</v>
      </c>
      <c r="I497" s="14">
        <f t="shared" si="573"/>
        <v>0</v>
      </c>
      <c r="L497" s="56">
        <f t="shared" si="574"/>
        <v>0</v>
      </c>
      <c r="M497" s="14">
        <f>Szilv($A$2,Eredmény!$H$3,B497)</f>
        <v>0</v>
      </c>
      <c r="N497" s="14">
        <f t="shared" si="575"/>
        <v>0</v>
      </c>
      <c r="O497" s="14">
        <f t="shared" si="576"/>
        <v>0</v>
      </c>
      <c r="Q497" s="14">
        <f>IF($P$2=Alapadat!$P497,Alapadat!$Q497,0)</f>
        <v>0</v>
      </c>
      <c r="R497" s="14">
        <f>IF($P$2=Alapadat!$P497,Alapadat!$R497,0)</f>
        <v>0</v>
      </c>
      <c r="S497" s="14">
        <f t="shared" si="577"/>
        <v>0</v>
      </c>
      <c r="T497" s="14">
        <f t="shared" si="578"/>
        <v>0</v>
      </c>
      <c r="U497" s="14">
        <f t="shared" si="579"/>
        <v>0</v>
      </c>
      <c r="V497" s="14">
        <f t="shared" si="580"/>
        <v>0</v>
      </c>
      <c r="W497" s="14">
        <f t="shared" si="581"/>
        <v>0</v>
      </c>
      <c r="X497" s="14">
        <f t="shared" si="582"/>
        <v>0</v>
      </c>
      <c r="Z497" s="56">
        <f t="shared" si="648"/>
        <v>0</v>
      </c>
      <c r="AA497" s="14">
        <f>Szilv($P$2,Eredmény!$H$3,Q497)</f>
        <v>0</v>
      </c>
      <c r="AB497" s="14">
        <f t="shared" si="583"/>
        <v>0</v>
      </c>
      <c r="AC497" s="14">
        <f t="shared" si="584"/>
        <v>0</v>
      </c>
      <c r="AE497" s="14">
        <f>IF($AD$2=Alapadat!$P497,Alapadat!$Q497,0)</f>
        <v>0</v>
      </c>
      <c r="AF497" s="14">
        <f>IF($AD$2=Alapadat!$P497,Alapadat!$R497,0)</f>
        <v>0</v>
      </c>
      <c r="AG497" s="14">
        <f t="shared" si="585"/>
        <v>0</v>
      </c>
      <c r="AH497" s="14">
        <f t="shared" si="586"/>
        <v>0</v>
      </c>
      <c r="AI497" s="14">
        <f t="shared" si="587"/>
        <v>0</v>
      </c>
      <c r="AJ497" s="14">
        <f t="shared" si="588"/>
        <v>0</v>
      </c>
      <c r="AK497" s="14">
        <f t="shared" si="589"/>
        <v>0</v>
      </c>
      <c r="AL497" s="14">
        <f t="shared" si="590"/>
        <v>0</v>
      </c>
      <c r="AN497" s="56">
        <f t="shared" si="591"/>
        <v>0</v>
      </c>
      <c r="AO497" s="14">
        <f>Szilv($AD$2,Eredmény!$H$3,AE497)</f>
        <v>0</v>
      </c>
      <c r="AP497" s="14">
        <f t="shared" si="592"/>
        <v>0</v>
      </c>
      <c r="AQ497" s="14">
        <f t="shared" si="593"/>
        <v>0</v>
      </c>
      <c r="AS497" s="14">
        <f>IF($AR$2=Alapadat!$P497,Alapadat!$Q497,0)</f>
        <v>0</v>
      </c>
      <c r="AT497" s="14">
        <f>IF($AR$2=Alapadat!$P497,Alapadat!$R497,0)</f>
        <v>0</v>
      </c>
      <c r="AU497" s="14">
        <f t="shared" si="594"/>
        <v>0</v>
      </c>
      <c r="AV497" s="14">
        <f t="shared" si="595"/>
        <v>0</v>
      </c>
      <c r="AW497" s="14">
        <f t="shared" si="596"/>
        <v>0</v>
      </c>
      <c r="AX497" s="14">
        <f t="shared" si="597"/>
        <v>0</v>
      </c>
      <c r="AY497" s="14">
        <f t="shared" si="598"/>
        <v>0</v>
      </c>
      <c r="AZ497" s="14">
        <f t="shared" si="599"/>
        <v>0</v>
      </c>
      <c r="BB497" s="56">
        <f t="shared" si="600"/>
        <v>0</v>
      </c>
      <c r="BC497" s="14">
        <f>Szilv($AR$2,Eredmény!$H$3,AS497)</f>
        <v>0</v>
      </c>
      <c r="BD497" s="14">
        <f t="shared" si="601"/>
        <v>0</v>
      </c>
      <c r="BE497" s="14">
        <f t="shared" si="602"/>
        <v>0</v>
      </c>
      <c r="BG497" s="14">
        <f>IF($BF$2=Alapadat!$P497,Alapadat!$Q497,0)</f>
        <v>0</v>
      </c>
      <c r="BH497" s="14">
        <f>IF($BF$2=Alapadat!$P497,Alapadat!$R497,0)</f>
        <v>0</v>
      </c>
      <c r="BI497" s="14">
        <f t="shared" si="603"/>
        <v>0</v>
      </c>
      <c r="BJ497" s="14">
        <f t="shared" si="604"/>
        <v>0</v>
      </c>
      <c r="BK497" s="14">
        <f t="shared" si="605"/>
        <v>0</v>
      </c>
      <c r="BL497" s="14">
        <f t="shared" si="606"/>
        <v>0</v>
      </c>
      <c r="BM497" s="14">
        <f t="shared" si="607"/>
        <v>0</v>
      </c>
      <c r="BN497" s="14">
        <f t="shared" si="608"/>
        <v>0</v>
      </c>
      <c r="BP497" s="56">
        <f t="shared" si="609"/>
        <v>0</v>
      </c>
      <c r="BQ497" s="14">
        <f>Szilv($BF$2,Eredmény!$H$3,BG497)</f>
        <v>0</v>
      </c>
      <c r="BR497" s="14">
        <f t="shared" si="610"/>
        <v>0</v>
      </c>
      <c r="BS497" s="14">
        <f t="shared" si="611"/>
        <v>0</v>
      </c>
      <c r="BV497" s="14">
        <f>IF($BU$2=Alapadat!$P497,Alapadat!$Q497,0)</f>
        <v>0</v>
      </c>
      <c r="BW497" s="14">
        <f>IF($BU$2=Alapadat!$P497,Alapadat!$R497,0)</f>
        <v>0</v>
      </c>
      <c r="BX497" s="14">
        <f t="shared" si="612"/>
        <v>0</v>
      </c>
      <c r="BY497" s="14">
        <f t="shared" si="613"/>
        <v>0</v>
      </c>
      <c r="BZ497" s="14">
        <f t="shared" si="614"/>
        <v>0</v>
      </c>
      <c r="CA497" s="14">
        <f t="shared" si="615"/>
        <v>0</v>
      </c>
      <c r="CB497" s="14">
        <f t="shared" si="616"/>
        <v>0</v>
      </c>
      <c r="CC497" s="14">
        <f t="shared" si="617"/>
        <v>0</v>
      </c>
      <c r="CE497" s="56">
        <f t="shared" si="618"/>
        <v>0</v>
      </c>
      <c r="CF497" s="14">
        <f>Szilv($BU$2,Eredmény!$H$3,BV497)</f>
        <v>0</v>
      </c>
      <c r="CG497" s="14">
        <f t="shared" si="619"/>
        <v>0</v>
      </c>
      <c r="CH497" s="14">
        <f t="shared" si="620"/>
        <v>0</v>
      </c>
      <c r="CK497" s="14">
        <f>IF($CJ$2=Alapadat!$P497,Alapadat!$Q497,0)</f>
        <v>0</v>
      </c>
      <c r="CL497" s="14">
        <f>IF($CJ$2=Alapadat!$P497,Alapadat!$R497,0)</f>
        <v>0</v>
      </c>
      <c r="CM497" s="14">
        <f t="shared" si="621"/>
        <v>0</v>
      </c>
      <c r="CN497" s="14">
        <f t="shared" si="622"/>
        <v>0</v>
      </c>
      <c r="CO497" s="14">
        <f t="shared" si="623"/>
        <v>0</v>
      </c>
      <c r="CP497" s="14">
        <f t="shared" si="624"/>
        <v>0</v>
      </c>
      <c r="CQ497" s="14">
        <f t="shared" si="625"/>
        <v>0</v>
      </c>
      <c r="CR497" s="14">
        <f t="shared" si="626"/>
        <v>0</v>
      </c>
      <c r="CT497" s="56">
        <f t="shared" si="627"/>
        <v>0</v>
      </c>
      <c r="CU497" s="14">
        <f>Szilv($CJ$2,Eredmény!$H$3,CK497)</f>
        <v>0</v>
      </c>
      <c r="CV497" s="14">
        <f t="shared" si="628"/>
        <v>0</v>
      </c>
      <c r="CW497" s="14">
        <f t="shared" si="629"/>
        <v>0</v>
      </c>
      <c r="CZ497" s="14">
        <f>IF($CY$2=Alapadat!$P497,Alapadat!$Q497,0)</f>
        <v>0</v>
      </c>
      <c r="DA497" s="14">
        <f>IF($CY$2=Alapadat!$P497,Alapadat!$R497,0)</f>
        <v>0</v>
      </c>
      <c r="DB497" s="14">
        <f t="shared" si="630"/>
        <v>0</v>
      </c>
      <c r="DC497" s="14">
        <f t="shared" si="631"/>
        <v>0</v>
      </c>
      <c r="DD497" s="14">
        <f t="shared" si="632"/>
        <v>0</v>
      </c>
      <c r="DE497" s="14">
        <f t="shared" si="633"/>
        <v>0</v>
      </c>
      <c r="DF497" s="14">
        <f t="shared" si="634"/>
        <v>0</v>
      </c>
      <c r="DG497" s="14">
        <f t="shared" si="635"/>
        <v>0</v>
      </c>
      <c r="DI497" s="56">
        <f t="shared" si="636"/>
        <v>0</v>
      </c>
      <c r="DJ497" s="14">
        <f>Szilv($CY$2,Eredmény!$H$3,CZ497)</f>
        <v>0</v>
      </c>
      <c r="DK497" s="14">
        <f t="shared" si="637"/>
        <v>0</v>
      </c>
      <c r="DL497" s="14">
        <f t="shared" si="638"/>
        <v>0</v>
      </c>
      <c r="DO497" s="14">
        <f>IF($DN$2=Alapadat!$P497,Alapadat!$Q497,0)</f>
        <v>0</v>
      </c>
      <c r="DP497" s="14">
        <f>IF($DN$2=Alapadat!$P497,Alapadat!$R497,0)</f>
        <v>0</v>
      </c>
      <c r="DQ497" s="14">
        <f t="shared" si="639"/>
        <v>0</v>
      </c>
      <c r="DR497" s="14">
        <f t="shared" si="640"/>
        <v>0</v>
      </c>
      <c r="DS497" s="14">
        <f t="shared" si="641"/>
        <v>0</v>
      </c>
      <c r="DT497" s="14">
        <f t="shared" si="642"/>
        <v>0</v>
      </c>
      <c r="DU497" s="14">
        <f t="shared" si="643"/>
        <v>0</v>
      </c>
      <c r="DV497" s="14">
        <f t="shared" si="644"/>
        <v>0</v>
      </c>
      <c r="DX497" s="56">
        <f t="shared" si="645"/>
        <v>0</v>
      </c>
      <c r="DY497" s="14">
        <f>Szilv($DN$2,Eredmény!$H$3,DO497)</f>
        <v>0</v>
      </c>
      <c r="DZ497" s="14">
        <f t="shared" si="646"/>
        <v>0</v>
      </c>
      <c r="EA497" s="14">
        <f t="shared" si="647"/>
        <v>0</v>
      </c>
    </row>
    <row r="498" spans="2:131">
      <c r="B498" s="14">
        <f>IF($A$2=Alapadat!$P498,Alapadat!$Q498,0)</f>
        <v>0</v>
      </c>
      <c r="C498" s="14">
        <f>IF($A$2=Alapadat!$P498,Alapadat!$R498,0)</f>
        <v>0</v>
      </c>
      <c r="D498" s="14">
        <f t="shared" si="568"/>
        <v>0</v>
      </c>
      <c r="E498" s="14">
        <f t="shared" si="569"/>
        <v>0</v>
      </c>
      <c r="F498" s="14">
        <f t="shared" si="570"/>
        <v>0</v>
      </c>
      <c r="G498" s="14">
        <f t="shared" si="571"/>
        <v>0</v>
      </c>
      <c r="H498" s="14">
        <f t="shared" si="572"/>
        <v>0</v>
      </c>
      <c r="I498" s="14">
        <f t="shared" si="573"/>
        <v>0</v>
      </c>
      <c r="L498" s="56">
        <f t="shared" si="574"/>
        <v>0</v>
      </c>
      <c r="M498" s="14">
        <f>Szilv($A$2,Eredmény!$H$3,B498)</f>
        <v>0</v>
      </c>
      <c r="N498" s="14">
        <f t="shared" si="575"/>
        <v>0</v>
      </c>
      <c r="O498" s="14">
        <f t="shared" si="576"/>
        <v>0</v>
      </c>
      <c r="Q498" s="14">
        <f>IF($P$2=Alapadat!$P498,Alapadat!$Q498,0)</f>
        <v>0</v>
      </c>
      <c r="R498" s="14">
        <f>IF($P$2=Alapadat!$P498,Alapadat!$R498,0)</f>
        <v>0</v>
      </c>
      <c r="S498" s="14">
        <f t="shared" si="577"/>
        <v>0</v>
      </c>
      <c r="T498" s="14">
        <f t="shared" si="578"/>
        <v>0</v>
      </c>
      <c r="U498" s="14">
        <f t="shared" si="579"/>
        <v>0</v>
      </c>
      <c r="V498" s="14">
        <f t="shared" si="580"/>
        <v>0</v>
      </c>
      <c r="W498" s="14">
        <f t="shared" si="581"/>
        <v>0</v>
      </c>
      <c r="X498" s="14">
        <f t="shared" si="582"/>
        <v>0</v>
      </c>
      <c r="Z498" s="56">
        <f t="shared" si="648"/>
        <v>0</v>
      </c>
      <c r="AA498" s="14">
        <f>Szilv($P$2,Eredmény!$H$3,Q498)</f>
        <v>0</v>
      </c>
      <c r="AB498" s="14">
        <f t="shared" si="583"/>
        <v>0</v>
      </c>
      <c r="AC498" s="14">
        <f t="shared" si="584"/>
        <v>0</v>
      </c>
      <c r="AE498" s="14">
        <f>IF($AD$2=Alapadat!$P498,Alapadat!$Q498,0)</f>
        <v>0</v>
      </c>
      <c r="AF498" s="14">
        <f>IF($AD$2=Alapadat!$P498,Alapadat!$R498,0)</f>
        <v>0</v>
      </c>
      <c r="AG498" s="14">
        <f t="shared" si="585"/>
        <v>0</v>
      </c>
      <c r="AH498" s="14">
        <f t="shared" si="586"/>
        <v>0</v>
      </c>
      <c r="AI498" s="14">
        <f t="shared" si="587"/>
        <v>0</v>
      </c>
      <c r="AJ498" s="14">
        <f t="shared" si="588"/>
        <v>0</v>
      </c>
      <c r="AK498" s="14">
        <f t="shared" si="589"/>
        <v>0</v>
      </c>
      <c r="AL498" s="14">
        <f t="shared" si="590"/>
        <v>0</v>
      </c>
      <c r="AN498" s="56">
        <f t="shared" si="591"/>
        <v>0</v>
      </c>
      <c r="AO498" s="14">
        <f>Szilv($AD$2,Eredmény!$H$3,AE498)</f>
        <v>0</v>
      </c>
      <c r="AP498" s="14">
        <f t="shared" si="592"/>
        <v>0</v>
      </c>
      <c r="AQ498" s="14">
        <f t="shared" si="593"/>
        <v>0</v>
      </c>
      <c r="AS498" s="14">
        <f>IF($AR$2=Alapadat!$P498,Alapadat!$Q498,0)</f>
        <v>0</v>
      </c>
      <c r="AT498" s="14">
        <f>IF($AR$2=Alapadat!$P498,Alapadat!$R498,0)</f>
        <v>0</v>
      </c>
      <c r="AU498" s="14">
        <f t="shared" si="594"/>
        <v>0</v>
      </c>
      <c r="AV498" s="14">
        <f t="shared" si="595"/>
        <v>0</v>
      </c>
      <c r="AW498" s="14">
        <f t="shared" si="596"/>
        <v>0</v>
      </c>
      <c r="AX498" s="14">
        <f t="shared" si="597"/>
        <v>0</v>
      </c>
      <c r="AY498" s="14">
        <f t="shared" si="598"/>
        <v>0</v>
      </c>
      <c r="AZ498" s="14">
        <f t="shared" si="599"/>
        <v>0</v>
      </c>
      <c r="BB498" s="56">
        <f t="shared" si="600"/>
        <v>0</v>
      </c>
      <c r="BC498" s="14">
        <f>Szilv($AR$2,Eredmény!$H$3,AS498)</f>
        <v>0</v>
      </c>
      <c r="BD498" s="14">
        <f t="shared" si="601"/>
        <v>0</v>
      </c>
      <c r="BE498" s="14">
        <f t="shared" si="602"/>
        <v>0</v>
      </c>
      <c r="BG498" s="14">
        <f>IF($BF$2=Alapadat!$P498,Alapadat!$Q498,0)</f>
        <v>0</v>
      </c>
      <c r="BH498" s="14">
        <f>IF($BF$2=Alapadat!$P498,Alapadat!$R498,0)</f>
        <v>0</v>
      </c>
      <c r="BI498" s="14">
        <f t="shared" si="603"/>
        <v>0</v>
      </c>
      <c r="BJ498" s="14">
        <f t="shared" si="604"/>
        <v>0</v>
      </c>
      <c r="BK498" s="14">
        <f t="shared" si="605"/>
        <v>0</v>
      </c>
      <c r="BL498" s="14">
        <f t="shared" si="606"/>
        <v>0</v>
      </c>
      <c r="BM498" s="14">
        <f t="shared" si="607"/>
        <v>0</v>
      </c>
      <c r="BN498" s="14">
        <f t="shared" si="608"/>
        <v>0</v>
      </c>
      <c r="BP498" s="56">
        <f t="shared" si="609"/>
        <v>0</v>
      </c>
      <c r="BQ498" s="14">
        <f>Szilv($BF$2,Eredmény!$H$3,BG498)</f>
        <v>0</v>
      </c>
      <c r="BR498" s="14">
        <f t="shared" si="610"/>
        <v>0</v>
      </c>
      <c r="BS498" s="14">
        <f t="shared" si="611"/>
        <v>0</v>
      </c>
      <c r="BV498" s="14">
        <f>IF($BU$2=Alapadat!$P498,Alapadat!$Q498,0)</f>
        <v>0</v>
      </c>
      <c r="BW498" s="14">
        <f>IF($BU$2=Alapadat!$P498,Alapadat!$R498,0)</f>
        <v>0</v>
      </c>
      <c r="BX498" s="14">
        <f t="shared" si="612"/>
        <v>0</v>
      </c>
      <c r="BY498" s="14">
        <f t="shared" si="613"/>
        <v>0</v>
      </c>
      <c r="BZ498" s="14">
        <f t="shared" si="614"/>
        <v>0</v>
      </c>
      <c r="CA498" s="14">
        <f t="shared" si="615"/>
        <v>0</v>
      </c>
      <c r="CB498" s="14">
        <f t="shared" si="616"/>
        <v>0</v>
      </c>
      <c r="CC498" s="14">
        <f t="shared" si="617"/>
        <v>0</v>
      </c>
      <c r="CE498" s="56">
        <f t="shared" si="618"/>
        <v>0</v>
      </c>
      <c r="CF498" s="14">
        <f>Szilv($BU$2,Eredmény!$H$3,BV498)</f>
        <v>0</v>
      </c>
      <c r="CG498" s="14">
        <f t="shared" si="619"/>
        <v>0</v>
      </c>
      <c r="CH498" s="14">
        <f t="shared" si="620"/>
        <v>0</v>
      </c>
      <c r="CK498" s="14">
        <f>IF($CJ$2=Alapadat!$P498,Alapadat!$Q498,0)</f>
        <v>0</v>
      </c>
      <c r="CL498" s="14">
        <f>IF($CJ$2=Alapadat!$P498,Alapadat!$R498,0)</f>
        <v>0</v>
      </c>
      <c r="CM498" s="14">
        <f t="shared" si="621"/>
        <v>0</v>
      </c>
      <c r="CN498" s="14">
        <f t="shared" si="622"/>
        <v>0</v>
      </c>
      <c r="CO498" s="14">
        <f t="shared" si="623"/>
        <v>0</v>
      </c>
      <c r="CP498" s="14">
        <f t="shared" si="624"/>
        <v>0</v>
      </c>
      <c r="CQ498" s="14">
        <f t="shared" si="625"/>
        <v>0</v>
      </c>
      <c r="CR498" s="14">
        <f t="shared" si="626"/>
        <v>0</v>
      </c>
      <c r="CT498" s="56">
        <f t="shared" si="627"/>
        <v>0</v>
      </c>
      <c r="CU498" s="14">
        <f>Szilv($CJ$2,Eredmény!$H$3,CK498)</f>
        <v>0</v>
      </c>
      <c r="CV498" s="14">
        <f t="shared" si="628"/>
        <v>0</v>
      </c>
      <c r="CW498" s="14">
        <f t="shared" si="629"/>
        <v>0</v>
      </c>
      <c r="CZ498" s="14">
        <f>IF($CY$2=Alapadat!$P498,Alapadat!$Q498,0)</f>
        <v>0</v>
      </c>
      <c r="DA498" s="14">
        <f>IF($CY$2=Alapadat!$P498,Alapadat!$R498,0)</f>
        <v>0</v>
      </c>
      <c r="DB498" s="14">
        <f t="shared" si="630"/>
        <v>0</v>
      </c>
      <c r="DC498" s="14">
        <f t="shared" si="631"/>
        <v>0</v>
      </c>
      <c r="DD498" s="14">
        <f t="shared" si="632"/>
        <v>0</v>
      </c>
      <c r="DE498" s="14">
        <f t="shared" si="633"/>
        <v>0</v>
      </c>
      <c r="DF498" s="14">
        <f t="shared" si="634"/>
        <v>0</v>
      </c>
      <c r="DG498" s="14">
        <f t="shared" si="635"/>
        <v>0</v>
      </c>
      <c r="DI498" s="56">
        <f t="shared" si="636"/>
        <v>0</v>
      </c>
      <c r="DJ498" s="14">
        <f>Szilv($CY$2,Eredmény!$H$3,CZ498)</f>
        <v>0</v>
      </c>
      <c r="DK498" s="14">
        <f t="shared" si="637"/>
        <v>0</v>
      </c>
      <c r="DL498" s="14">
        <f t="shared" si="638"/>
        <v>0</v>
      </c>
      <c r="DO498" s="14">
        <f>IF($DN$2=Alapadat!$P498,Alapadat!$Q498,0)</f>
        <v>0</v>
      </c>
      <c r="DP498" s="14">
        <f>IF($DN$2=Alapadat!$P498,Alapadat!$R498,0)</f>
        <v>0</v>
      </c>
      <c r="DQ498" s="14">
        <f t="shared" si="639"/>
        <v>0</v>
      </c>
      <c r="DR498" s="14">
        <f t="shared" si="640"/>
        <v>0</v>
      </c>
      <c r="DS498" s="14">
        <f t="shared" si="641"/>
        <v>0</v>
      </c>
      <c r="DT498" s="14">
        <f t="shared" si="642"/>
        <v>0</v>
      </c>
      <c r="DU498" s="14">
        <f t="shared" si="643"/>
        <v>0</v>
      </c>
      <c r="DV498" s="14">
        <f t="shared" si="644"/>
        <v>0</v>
      </c>
      <c r="DX498" s="56">
        <f t="shared" si="645"/>
        <v>0</v>
      </c>
      <c r="DY498" s="14">
        <f>Szilv($DN$2,Eredmény!$H$3,DO498)</f>
        <v>0</v>
      </c>
      <c r="DZ498" s="14">
        <f t="shared" si="646"/>
        <v>0</v>
      </c>
      <c r="EA498" s="14">
        <f t="shared" si="647"/>
        <v>0</v>
      </c>
    </row>
    <row r="499" spans="2:131">
      <c r="B499" s="14">
        <f>IF($A$2=Alapadat!$P499,Alapadat!$Q499,0)</f>
        <v>0</v>
      </c>
      <c r="C499" s="14">
        <f>IF($A$2=Alapadat!$P499,Alapadat!$R499,0)</f>
        <v>0</v>
      </c>
      <c r="D499" s="14">
        <f t="shared" si="568"/>
        <v>0</v>
      </c>
      <c r="E499" s="14">
        <f t="shared" si="569"/>
        <v>0</v>
      </c>
      <c r="F499" s="14">
        <f t="shared" si="570"/>
        <v>0</v>
      </c>
      <c r="G499" s="14">
        <f t="shared" si="571"/>
        <v>0</v>
      </c>
      <c r="H499" s="14">
        <f t="shared" si="572"/>
        <v>0</v>
      </c>
      <c r="I499" s="14">
        <f t="shared" si="573"/>
        <v>0</v>
      </c>
      <c r="L499" s="56">
        <f t="shared" si="574"/>
        <v>0</v>
      </c>
      <c r="M499" s="14">
        <f>Szilv($A$2,Eredmény!$H$3,B499)</f>
        <v>0</v>
      </c>
      <c r="N499" s="14">
        <f t="shared" si="575"/>
        <v>0</v>
      </c>
      <c r="O499" s="14">
        <f t="shared" si="576"/>
        <v>0</v>
      </c>
      <c r="Q499" s="14">
        <f>IF($P$2=Alapadat!$P499,Alapadat!$Q499,0)</f>
        <v>0</v>
      </c>
      <c r="R499" s="14">
        <f>IF($P$2=Alapadat!$P499,Alapadat!$R499,0)</f>
        <v>0</v>
      </c>
      <c r="S499" s="14">
        <f t="shared" si="577"/>
        <v>0</v>
      </c>
      <c r="T499" s="14">
        <f t="shared" si="578"/>
        <v>0</v>
      </c>
      <c r="U499" s="14">
        <f t="shared" si="579"/>
        <v>0</v>
      </c>
      <c r="V499" s="14">
        <f t="shared" si="580"/>
        <v>0</v>
      </c>
      <c r="W499" s="14">
        <f t="shared" si="581"/>
        <v>0</v>
      </c>
      <c r="X499" s="14">
        <f t="shared" si="582"/>
        <v>0</v>
      </c>
      <c r="Z499" s="56">
        <f t="shared" si="648"/>
        <v>0</v>
      </c>
      <c r="AA499" s="14">
        <f>Szilv($P$2,Eredmény!$H$3,Q499)</f>
        <v>0</v>
      </c>
      <c r="AB499" s="14">
        <f t="shared" si="583"/>
        <v>0</v>
      </c>
      <c r="AC499" s="14">
        <f t="shared" si="584"/>
        <v>0</v>
      </c>
      <c r="AE499" s="14">
        <f>IF($AD$2=Alapadat!$P499,Alapadat!$Q499,0)</f>
        <v>0</v>
      </c>
      <c r="AF499" s="14">
        <f>IF($AD$2=Alapadat!$P499,Alapadat!$R499,0)</f>
        <v>0</v>
      </c>
      <c r="AG499" s="14">
        <f t="shared" si="585"/>
        <v>0</v>
      </c>
      <c r="AH499" s="14">
        <f t="shared" si="586"/>
        <v>0</v>
      </c>
      <c r="AI499" s="14">
        <f t="shared" si="587"/>
        <v>0</v>
      </c>
      <c r="AJ499" s="14">
        <f t="shared" si="588"/>
        <v>0</v>
      </c>
      <c r="AK499" s="14">
        <f t="shared" si="589"/>
        <v>0</v>
      </c>
      <c r="AL499" s="14">
        <f t="shared" si="590"/>
        <v>0</v>
      </c>
      <c r="AN499" s="56">
        <f t="shared" si="591"/>
        <v>0</v>
      </c>
      <c r="AO499" s="14">
        <f>Szilv($AD$2,Eredmény!$H$3,AE499)</f>
        <v>0</v>
      </c>
      <c r="AP499" s="14">
        <f t="shared" si="592"/>
        <v>0</v>
      </c>
      <c r="AQ499" s="14">
        <f t="shared" si="593"/>
        <v>0</v>
      </c>
      <c r="AS499" s="14">
        <f>IF($AR$2=Alapadat!$P499,Alapadat!$Q499,0)</f>
        <v>0</v>
      </c>
      <c r="AT499" s="14">
        <f>IF($AR$2=Alapadat!$P499,Alapadat!$R499,0)</f>
        <v>0</v>
      </c>
      <c r="AU499" s="14">
        <f t="shared" si="594"/>
        <v>0</v>
      </c>
      <c r="AV499" s="14">
        <f t="shared" si="595"/>
        <v>0</v>
      </c>
      <c r="AW499" s="14">
        <f t="shared" si="596"/>
        <v>0</v>
      </c>
      <c r="AX499" s="14">
        <f t="shared" si="597"/>
        <v>0</v>
      </c>
      <c r="AY499" s="14">
        <f t="shared" si="598"/>
        <v>0</v>
      </c>
      <c r="AZ499" s="14">
        <f t="shared" si="599"/>
        <v>0</v>
      </c>
      <c r="BB499" s="56">
        <f t="shared" si="600"/>
        <v>0</v>
      </c>
      <c r="BC499" s="14">
        <f>Szilv($AR$2,Eredmény!$H$3,AS499)</f>
        <v>0</v>
      </c>
      <c r="BD499" s="14">
        <f t="shared" si="601"/>
        <v>0</v>
      </c>
      <c r="BE499" s="14">
        <f t="shared" si="602"/>
        <v>0</v>
      </c>
      <c r="BG499" s="14">
        <f>IF($BF$2=Alapadat!$P499,Alapadat!$Q499,0)</f>
        <v>0</v>
      </c>
      <c r="BH499" s="14">
        <f>IF($BF$2=Alapadat!$P499,Alapadat!$R499,0)</f>
        <v>0</v>
      </c>
      <c r="BI499" s="14">
        <f t="shared" si="603"/>
        <v>0</v>
      </c>
      <c r="BJ499" s="14">
        <f t="shared" si="604"/>
        <v>0</v>
      </c>
      <c r="BK499" s="14">
        <f t="shared" si="605"/>
        <v>0</v>
      </c>
      <c r="BL499" s="14">
        <f t="shared" si="606"/>
        <v>0</v>
      </c>
      <c r="BM499" s="14">
        <f t="shared" si="607"/>
        <v>0</v>
      </c>
      <c r="BN499" s="14">
        <f t="shared" si="608"/>
        <v>0</v>
      </c>
      <c r="BP499" s="56">
        <f t="shared" si="609"/>
        <v>0</v>
      </c>
      <c r="BQ499" s="14">
        <f>Szilv($BF$2,Eredmény!$H$3,BG499)</f>
        <v>0</v>
      </c>
      <c r="BR499" s="14">
        <f t="shared" si="610"/>
        <v>0</v>
      </c>
      <c r="BS499" s="14">
        <f t="shared" si="611"/>
        <v>0</v>
      </c>
      <c r="BV499" s="14">
        <f>IF($BU$2=Alapadat!$P499,Alapadat!$Q499,0)</f>
        <v>0</v>
      </c>
      <c r="BW499" s="14">
        <f>IF($BU$2=Alapadat!$P499,Alapadat!$R499,0)</f>
        <v>0</v>
      </c>
      <c r="BX499" s="14">
        <f t="shared" si="612"/>
        <v>0</v>
      </c>
      <c r="BY499" s="14">
        <f t="shared" si="613"/>
        <v>0</v>
      </c>
      <c r="BZ499" s="14">
        <f t="shared" si="614"/>
        <v>0</v>
      </c>
      <c r="CA499" s="14">
        <f t="shared" si="615"/>
        <v>0</v>
      </c>
      <c r="CB499" s="14">
        <f t="shared" si="616"/>
        <v>0</v>
      </c>
      <c r="CC499" s="14">
        <f t="shared" si="617"/>
        <v>0</v>
      </c>
      <c r="CE499" s="56">
        <f t="shared" si="618"/>
        <v>0</v>
      </c>
      <c r="CF499" s="14">
        <f>Szilv($BU$2,Eredmény!$H$3,BV499)</f>
        <v>0</v>
      </c>
      <c r="CG499" s="14">
        <f t="shared" si="619"/>
        <v>0</v>
      </c>
      <c r="CH499" s="14">
        <f t="shared" si="620"/>
        <v>0</v>
      </c>
      <c r="CK499" s="14">
        <f>IF($CJ$2=Alapadat!$P499,Alapadat!$Q499,0)</f>
        <v>0</v>
      </c>
      <c r="CL499" s="14">
        <f>IF($CJ$2=Alapadat!$P499,Alapadat!$R499,0)</f>
        <v>0</v>
      </c>
      <c r="CM499" s="14">
        <f t="shared" si="621"/>
        <v>0</v>
      </c>
      <c r="CN499" s="14">
        <f t="shared" si="622"/>
        <v>0</v>
      </c>
      <c r="CO499" s="14">
        <f t="shared" si="623"/>
        <v>0</v>
      </c>
      <c r="CP499" s="14">
        <f t="shared" si="624"/>
        <v>0</v>
      </c>
      <c r="CQ499" s="14">
        <f t="shared" si="625"/>
        <v>0</v>
      </c>
      <c r="CR499" s="14">
        <f t="shared" si="626"/>
        <v>0</v>
      </c>
      <c r="CT499" s="56">
        <f t="shared" si="627"/>
        <v>0</v>
      </c>
      <c r="CU499" s="14">
        <f>Szilv($CJ$2,Eredmény!$H$3,CK499)</f>
        <v>0</v>
      </c>
      <c r="CV499" s="14">
        <f t="shared" si="628"/>
        <v>0</v>
      </c>
      <c r="CW499" s="14">
        <f t="shared" si="629"/>
        <v>0</v>
      </c>
      <c r="CZ499" s="14">
        <f>IF($CY$2=Alapadat!$P499,Alapadat!$Q499,0)</f>
        <v>0</v>
      </c>
      <c r="DA499" s="14">
        <f>IF($CY$2=Alapadat!$P499,Alapadat!$R499,0)</f>
        <v>0</v>
      </c>
      <c r="DB499" s="14">
        <f t="shared" si="630"/>
        <v>0</v>
      </c>
      <c r="DC499" s="14">
        <f t="shared" si="631"/>
        <v>0</v>
      </c>
      <c r="DD499" s="14">
        <f t="shared" si="632"/>
        <v>0</v>
      </c>
      <c r="DE499" s="14">
        <f t="shared" si="633"/>
        <v>0</v>
      </c>
      <c r="DF499" s="14">
        <f t="shared" si="634"/>
        <v>0</v>
      </c>
      <c r="DG499" s="14">
        <f t="shared" si="635"/>
        <v>0</v>
      </c>
      <c r="DI499" s="56">
        <f t="shared" si="636"/>
        <v>0</v>
      </c>
      <c r="DJ499" s="14">
        <f>Szilv($CY$2,Eredmény!$H$3,CZ499)</f>
        <v>0</v>
      </c>
      <c r="DK499" s="14">
        <f t="shared" si="637"/>
        <v>0</v>
      </c>
      <c r="DL499" s="14">
        <f t="shared" si="638"/>
        <v>0</v>
      </c>
      <c r="DO499" s="14">
        <f>IF($DN$2=Alapadat!$P499,Alapadat!$Q499,0)</f>
        <v>0</v>
      </c>
      <c r="DP499" s="14">
        <f>IF($DN$2=Alapadat!$P499,Alapadat!$R499,0)</f>
        <v>0</v>
      </c>
      <c r="DQ499" s="14">
        <f t="shared" si="639"/>
        <v>0</v>
      </c>
      <c r="DR499" s="14">
        <f t="shared" si="640"/>
        <v>0</v>
      </c>
      <c r="DS499" s="14">
        <f t="shared" si="641"/>
        <v>0</v>
      </c>
      <c r="DT499" s="14">
        <f t="shared" si="642"/>
        <v>0</v>
      </c>
      <c r="DU499" s="14">
        <f t="shared" si="643"/>
        <v>0</v>
      </c>
      <c r="DV499" s="14">
        <f t="shared" si="644"/>
        <v>0</v>
      </c>
      <c r="DX499" s="56">
        <f t="shared" si="645"/>
        <v>0</v>
      </c>
      <c r="DY499" s="14">
        <f>Szilv($DN$2,Eredmény!$H$3,DO499)</f>
        <v>0</v>
      </c>
      <c r="DZ499" s="14">
        <f t="shared" si="646"/>
        <v>0</v>
      </c>
      <c r="EA499" s="14">
        <f t="shared" si="647"/>
        <v>0</v>
      </c>
    </row>
    <row r="500" spans="2:131">
      <c r="B500" s="14">
        <f>IF($A$2=Alapadat!$P500,Alapadat!$Q500,0)</f>
        <v>0</v>
      </c>
      <c r="C500" s="14">
        <f>IF($A$2=Alapadat!$P500,Alapadat!$R500,0)</f>
        <v>0</v>
      </c>
      <c r="D500" s="14">
        <f t="shared" si="568"/>
        <v>0</v>
      </c>
      <c r="E500" s="14">
        <f t="shared" si="569"/>
        <v>0</v>
      </c>
      <c r="F500" s="14">
        <f t="shared" si="570"/>
        <v>0</v>
      </c>
      <c r="G500" s="14">
        <f t="shared" si="571"/>
        <v>0</v>
      </c>
      <c r="H500" s="14">
        <f t="shared" si="572"/>
        <v>0</v>
      </c>
      <c r="I500" s="14">
        <f t="shared" si="573"/>
        <v>0</v>
      </c>
      <c r="L500" s="56">
        <f t="shared" si="574"/>
        <v>0</v>
      </c>
      <c r="M500" s="14">
        <f>Szilv($A$2,Eredmény!$H$3,B500)</f>
        <v>0</v>
      </c>
      <c r="N500" s="14">
        <f t="shared" si="575"/>
        <v>0</v>
      </c>
      <c r="O500" s="14">
        <f t="shared" si="576"/>
        <v>0</v>
      </c>
      <c r="Q500" s="14">
        <f>IF($P$2=Alapadat!$P500,Alapadat!$Q500,0)</f>
        <v>0</v>
      </c>
      <c r="R500" s="14">
        <f>IF($P$2=Alapadat!$P500,Alapadat!$R500,0)</f>
        <v>0</v>
      </c>
      <c r="S500" s="14">
        <f t="shared" si="577"/>
        <v>0</v>
      </c>
      <c r="T500" s="14">
        <f t="shared" si="578"/>
        <v>0</v>
      </c>
      <c r="U500" s="14">
        <f t="shared" si="579"/>
        <v>0</v>
      </c>
      <c r="V500" s="14">
        <f t="shared" si="580"/>
        <v>0</v>
      </c>
      <c r="W500" s="14">
        <f t="shared" si="581"/>
        <v>0</v>
      </c>
      <c r="X500" s="14">
        <f t="shared" si="582"/>
        <v>0</v>
      </c>
      <c r="Z500" s="56">
        <f t="shared" si="648"/>
        <v>0</v>
      </c>
      <c r="AA500" s="14">
        <f>Szilv($P$2,Eredmény!$H$3,Q500)</f>
        <v>0</v>
      </c>
      <c r="AB500" s="14">
        <f t="shared" si="583"/>
        <v>0</v>
      </c>
      <c r="AC500" s="14">
        <f t="shared" si="584"/>
        <v>0</v>
      </c>
      <c r="AE500" s="14">
        <f>IF($AD$2=Alapadat!$P500,Alapadat!$Q500,0)</f>
        <v>0</v>
      </c>
      <c r="AF500" s="14">
        <f>IF($AD$2=Alapadat!$P500,Alapadat!$R500,0)</f>
        <v>0</v>
      </c>
      <c r="AG500" s="14">
        <f t="shared" si="585"/>
        <v>0</v>
      </c>
      <c r="AH500" s="14">
        <f t="shared" si="586"/>
        <v>0</v>
      </c>
      <c r="AI500" s="14">
        <f t="shared" si="587"/>
        <v>0</v>
      </c>
      <c r="AJ500" s="14">
        <f t="shared" si="588"/>
        <v>0</v>
      </c>
      <c r="AK500" s="14">
        <f t="shared" si="589"/>
        <v>0</v>
      </c>
      <c r="AL500" s="14">
        <f t="shared" si="590"/>
        <v>0</v>
      </c>
      <c r="AN500" s="56">
        <f t="shared" si="591"/>
        <v>0</v>
      </c>
      <c r="AO500" s="14">
        <f>Szilv($AD$2,Eredmény!$H$3,AE500)</f>
        <v>0</v>
      </c>
      <c r="AP500" s="14">
        <f t="shared" si="592"/>
        <v>0</v>
      </c>
      <c r="AQ500" s="14">
        <f t="shared" si="593"/>
        <v>0</v>
      </c>
      <c r="AS500" s="14">
        <f>IF($AR$2=Alapadat!$P500,Alapadat!$Q500,0)</f>
        <v>0</v>
      </c>
      <c r="AT500" s="14">
        <f>IF($AR$2=Alapadat!$P500,Alapadat!$R500,0)</f>
        <v>0</v>
      </c>
      <c r="AU500" s="14">
        <f t="shared" si="594"/>
        <v>0</v>
      </c>
      <c r="AV500" s="14">
        <f t="shared" si="595"/>
        <v>0</v>
      </c>
      <c r="AW500" s="14">
        <f t="shared" si="596"/>
        <v>0</v>
      </c>
      <c r="AX500" s="14">
        <f t="shared" si="597"/>
        <v>0</v>
      </c>
      <c r="AY500" s="14">
        <f t="shared" si="598"/>
        <v>0</v>
      </c>
      <c r="AZ500" s="14">
        <f t="shared" si="599"/>
        <v>0</v>
      </c>
      <c r="BB500" s="56">
        <f t="shared" si="600"/>
        <v>0</v>
      </c>
      <c r="BC500" s="14">
        <f>Szilv($AR$2,Eredmény!$H$3,AS500)</f>
        <v>0</v>
      </c>
      <c r="BD500" s="14">
        <f t="shared" si="601"/>
        <v>0</v>
      </c>
      <c r="BE500" s="14">
        <f t="shared" si="602"/>
        <v>0</v>
      </c>
      <c r="BG500" s="14">
        <f>IF($BF$2=Alapadat!$P500,Alapadat!$Q500,0)</f>
        <v>0</v>
      </c>
      <c r="BH500" s="14">
        <f>IF($BF$2=Alapadat!$P500,Alapadat!$R500,0)</f>
        <v>0</v>
      </c>
      <c r="BI500" s="14">
        <f t="shared" si="603"/>
        <v>0</v>
      </c>
      <c r="BJ500" s="14">
        <f t="shared" si="604"/>
        <v>0</v>
      </c>
      <c r="BK500" s="14">
        <f t="shared" si="605"/>
        <v>0</v>
      </c>
      <c r="BL500" s="14">
        <f t="shared" si="606"/>
        <v>0</v>
      </c>
      <c r="BM500" s="14">
        <f t="shared" si="607"/>
        <v>0</v>
      </c>
      <c r="BN500" s="14">
        <f t="shared" si="608"/>
        <v>0</v>
      </c>
      <c r="BP500" s="56">
        <f t="shared" si="609"/>
        <v>0</v>
      </c>
      <c r="BQ500" s="14">
        <f>Szilv($BF$2,Eredmény!$H$3,BG500)</f>
        <v>0</v>
      </c>
      <c r="BR500" s="14">
        <f t="shared" si="610"/>
        <v>0</v>
      </c>
      <c r="BS500" s="14">
        <f t="shared" si="611"/>
        <v>0</v>
      </c>
      <c r="BV500" s="14">
        <f>IF($BU$2=Alapadat!$P500,Alapadat!$Q500,0)</f>
        <v>0</v>
      </c>
      <c r="BW500" s="14">
        <f>IF($BU$2=Alapadat!$P500,Alapadat!$R500,0)</f>
        <v>0</v>
      </c>
      <c r="BX500" s="14">
        <f t="shared" si="612"/>
        <v>0</v>
      </c>
      <c r="BY500" s="14">
        <f t="shared" si="613"/>
        <v>0</v>
      </c>
      <c r="BZ500" s="14">
        <f t="shared" si="614"/>
        <v>0</v>
      </c>
      <c r="CA500" s="14">
        <f t="shared" si="615"/>
        <v>0</v>
      </c>
      <c r="CB500" s="14">
        <f t="shared" si="616"/>
        <v>0</v>
      </c>
      <c r="CC500" s="14">
        <f t="shared" si="617"/>
        <v>0</v>
      </c>
      <c r="CE500" s="56">
        <f t="shared" si="618"/>
        <v>0</v>
      </c>
      <c r="CF500" s="14">
        <f>Szilv($BU$2,Eredmény!$H$3,BV500)</f>
        <v>0</v>
      </c>
      <c r="CG500" s="14">
        <f t="shared" si="619"/>
        <v>0</v>
      </c>
      <c r="CH500" s="14">
        <f t="shared" si="620"/>
        <v>0</v>
      </c>
      <c r="CK500" s="14">
        <f>IF($CJ$2=Alapadat!$P500,Alapadat!$Q500,0)</f>
        <v>0</v>
      </c>
      <c r="CL500" s="14">
        <f>IF($CJ$2=Alapadat!$P500,Alapadat!$R500,0)</f>
        <v>0</v>
      </c>
      <c r="CM500" s="14">
        <f t="shared" si="621"/>
        <v>0</v>
      </c>
      <c r="CN500" s="14">
        <f t="shared" si="622"/>
        <v>0</v>
      </c>
      <c r="CO500" s="14">
        <f t="shared" si="623"/>
        <v>0</v>
      </c>
      <c r="CP500" s="14">
        <f t="shared" si="624"/>
        <v>0</v>
      </c>
      <c r="CQ500" s="14">
        <f t="shared" si="625"/>
        <v>0</v>
      </c>
      <c r="CR500" s="14">
        <f t="shared" si="626"/>
        <v>0</v>
      </c>
      <c r="CT500" s="56">
        <f t="shared" si="627"/>
        <v>0</v>
      </c>
      <c r="CU500" s="14">
        <f>Szilv($CJ$2,Eredmény!$H$3,CK500)</f>
        <v>0</v>
      </c>
      <c r="CV500" s="14">
        <f t="shared" si="628"/>
        <v>0</v>
      </c>
      <c r="CW500" s="14">
        <f t="shared" si="629"/>
        <v>0</v>
      </c>
      <c r="CZ500" s="14">
        <f>IF($CY$2=Alapadat!$P500,Alapadat!$Q500,0)</f>
        <v>0</v>
      </c>
      <c r="DA500" s="14">
        <f>IF($CY$2=Alapadat!$P500,Alapadat!$R500,0)</f>
        <v>0</v>
      </c>
      <c r="DB500" s="14">
        <f t="shared" si="630"/>
        <v>0</v>
      </c>
      <c r="DC500" s="14">
        <f t="shared" si="631"/>
        <v>0</v>
      </c>
      <c r="DD500" s="14">
        <f t="shared" si="632"/>
        <v>0</v>
      </c>
      <c r="DE500" s="14">
        <f t="shared" si="633"/>
        <v>0</v>
      </c>
      <c r="DF500" s="14">
        <f t="shared" si="634"/>
        <v>0</v>
      </c>
      <c r="DG500" s="14">
        <f t="shared" si="635"/>
        <v>0</v>
      </c>
      <c r="DI500" s="56">
        <f t="shared" si="636"/>
        <v>0</v>
      </c>
      <c r="DJ500" s="14">
        <f>Szilv($CY$2,Eredmény!$H$3,CZ500)</f>
        <v>0</v>
      </c>
      <c r="DK500" s="14">
        <f t="shared" si="637"/>
        <v>0</v>
      </c>
      <c r="DL500" s="14">
        <f t="shared" si="638"/>
        <v>0</v>
      </c>
      <c r="DO500" s="14">
        <f>IF($DN$2=Alapadat!$P500,Alapadat!$Q500,0)</f>
        <v>0</v>
      </c>
      <c r="DP500" s="14">
        <f>IF($DN$2=Alapadat!$P500,Alapadat!$R500,0)</f>
        <v>0</v>
      </c>
      <c r="DQ500" s="14">
        <f t="shared" si="639"/>
        <v>0</v>
      </c>
      <c r="DR500" s="14">
        <f t="shared" si="640"/>
        <v>0</v>
      </c>
      <c r="DS500" s="14">
        <f t="shared" si="641"/>
        <v>0</v>
      </c>
      <c r="DT500" s="14">
        <f t="shared" si="642"/>
        <v>0</v>
      </c>
      <c r="DU500" s="14">
        <f t="shared" si="643"/>
        <v>0</v>
      </c>
      <c r="DV500" s="14">
        <f t="shared" si="644"/>
        <v>0</v>
      </c>
      <c r="DX500" s="56">
        <f t="shared" si="645"/>
        <v>0</v>
      </c>
      <c r="DY500" s="14">
        <f>Szilv($DN$2,Eredmény!$H$3,DO500)</f>
        <v>0</v>
      </c>
      <c r="DZ500" s="14">
        <f t="shared" si="646"/>
        <v>0</v>
      </c>
      <c r="EA500" s="14">
        <f t="shared" si="647"/>
        <v>0</v>
      </c>
    </row>
    <row r="501" spans="2:131">
      <c r="B501" s="14">
        <f>IF($A$2=Alapadat!$P501,Alapadat!$Q501,0)</f>
        <v>0</v>
      </c>
      <c r="C501" s="14">
        <f>IF($A$2=Alapadat!$P501,Alapadat!$R501,0)</f>
        <v>0</v>
      </c>
      <c r="D501" s="14">
        <f t="shared" si="568"/>
        <v>0</v>
      </c>
      <c r="E501" s="14">
        <f t="shared" si="569"/>
        <v>0</v>
      </c>
      <c r="F501" s="14">
        <f t="shared" si="570"/>
        <v>0</v>
      </c>
      <c r="G501" s="14">
        <f t="shared" si="571"/>
        <v>0</v>
      </c>
      <c r="H501" s="14">
        <f t="shared" si="572"/>
        <v>0</v>
      </c>
      <c r="I501" s="14">
        <f t="shared" si="573"/>
        <v>0</v>
      </c>
      <c r="L501" s="56">
        <f t="shared" si="574"/>
        <v>0</v>
      </c>
      <c r="M501" s="14">
        <f>Szilv($A$2,Eredmény!$H$3,B501)</f>
        <v>0</v>
      </c>
      <c r="N501" s="14">
        <f t="shared" si="575"/>
        <v>0</v>
      </c>
      <c r="O501" s="14">
        <f t="shared" si="576"/>
        <v>0</v>
      </c>
      <c r="Q501" s="14">
        <f>IF($P$2=Alapadat!$P501,Alapadat!$Q501,0)</f>
        <v>0</v>
      </c>
      <c r="R501" s="14">
        <f>IF($P$2=Alapadat!$P501,Alapadat!$R501,0)</f>
        <v>0</v>
      </c>
      <c r="S501" s="14">
        <f t="shared" si="577"/>
        <v>0</v>
      </c>
      <c r="T501" s="14">
        <f t="shared" si="578"/>
        <v>0</v>
      </c>
      <c r="U501" s="14">
        <f t="shared" si="579"/>
        <v>0</v>
      </c>
      <c r="V501" s="14">
        <f t="shared" si="580"/>
        <v>0</v>
      </c>
      <c r="W501" s="14">
        <f t="shared" si="581"/>
        <v>0</v>
      </c>
      <c r="X501" s="14">
        <f t="shared" si="582"/>
        <v>0</v>
      </c>
      <c r="Z501" s="56">
        <f t="shared" si="648"/>
        <v>0</v>
      </c>
      <c r="AA501" s="14">
        <f>Szilv($P$2,Eredmény!$H$3,Q501)</f>
        <v>0</v>
      </c>
      <c r="AB501" s="14">
        <f t="shared" si="583"/>
        <v>0</v>
      </c>
      <c r="AC501" s="14">
        <f t="shared" si="584"/>
        <v>0</v>
      </c>
      <c r="AE501" s="14">
        <f>IF($AD$2=Alapadat!$P501,Alapadat!$Q501,0)</f>
        <v>0</v>
      </c>
      <c r="AF501" s="14">
        <f>IF($AD$2=Alapadat!$P501,Alapadat!$R501,0)</f>
        <v>0</v>
      </c>
      <c r="AG501" s="14">
        <f t="shared" si="585"/>
        <v>0</v>
      </c>
      <c r="AH501" s="14">
        <f t="shared" si="586"/>
        <v>0</v>
      </c>
      <c r="AI501" s="14">
        <f t="shared" si="587"/>
        <v>0</v>
      </c>
      <c r="AJ501" s="14">
        <f t="shared" si="588"/>
        <v>0</v>
      </c>
      <c r="AK501" s="14">
        <f t="shared" si="589"/>
        <v>0</v>
      </c>
      <c r="AL501" s="14">
        <f t="shared" si="590"/>
        <v>0</v>
      </c>
      <c r="AN501" s="56">
        <f t="shared" si="591"/>
        <v>0</v>
      </c>
      <c r="AO501" s="14">
        <f>Szilv($AD$2,Eredmény!$H$3,AE501)</f>
        <v>0</v>
      </c>
      <c r="AP501" s="14">
        <f t="shared" si="592"/>
        <v>0</v>
      </c>
      <c r="AQ501" s="14">
        <f t="shared" si="593"/>
        <v>0</v>
      </c>
      <c r="AS501" s="14">
        <f>IF($AR$2=Alapadat!$P501,Alapadat!$Q501,0)</f>
        <v>0</v>
      </c>
      <c r="AT501" s="14">
        <f>IF($AR$2=Alapadat!$P501,Alapadat!$R501,0)</f>
        <v>0</v>
      </c>
      <c r="AU501" s="14">
        <f t="shared" si="594"/>
        <v>0</v>
      </c>
      <c r="AV501" s="14">
        <f t="shared" si="595"/>
        <v>0</v>
      </c>
      <c r="AW501" s="14">
        <f t="shared" si="596"/>
        <v>0</v>
      </c>
      <c r="AX501" s="14">
        <f t="shared" si="597"/>
        <v>0</v>
      </c>
      <c r="AY501" s="14">
        <f t="shared" si="598"/>
        <v>0</v>
      </c>
      <c r="AZ501" s="14">
        <f t="shared" si="599"/>
        <v>0</v>
      </c>
      <c r="BB501" s="56">
        <f t="shared" si="600"/>
        <v>0</v>
      </c>
      <c r="BC501" s="14">
        <f>Szilv($AR$2,Eredmény!$H$3,AS501)</f>
        <v>0</v>
      </c>
      <c r="BD501" s="14">
        <f t="shared" si="601"/>
        <v>0</v>
      </c>
      <c r="BE501" s="14">
        <f t="shared" si="602"/>
        <v>0</v>
      </c>
      <c r="BG501" s="14">
        <f>IF($BF$2=Alapadat!$P501,Alapadat!$Q501,0)</f>
        <v>0</v>
      </c>
      <c r="BH501" s="14">
        <f>IF($BF$2=Alapadat!$P501,Alapadat!$R501,0)</f>
        <v>0</v>
      </c>
      <c r="BI501" s="14">
        <f t="shared" si="603"/>
        <v>0</v>
      </c>
      <c r="BJ501" s="14">
        <f t="shared" si="604"/>
        <v>0</v>
      </c>
      <c r="BK501" s="14">
        <f t="shared" si="605"/>
        <v>0</v>
      </c>
      <c r="BL501" s="14">
        <f t="shared" si="606"/>
        <v>0</v>
      </c>
      <c r="BM501" s="14">
        <f t="shared" si="607"/>
        <v>0</v>
      </c>
      <c r="BN501" s="14">
        <f t="shared" si="608"/>
        <v>0</v>
      </c>
      <c r="BP501" s="56">
        <f t="shared" si="609"/>
        <v>0</v>
      </c>
      <c r="BQ501" s="14">
        <f>Szilv($BF$2,Eredmény!$H$3,BG501)</f>
        <v>0</v>
      </c>
      <c r="BR501" s="14">
        <f t="shared" si="610"/>
        <v>0</v>
      </c>
      <c r="BS501" s="14">
        <f t="shared" si="611"/>
        <v>0</v>
      </c>
      <c r="BV501" s="14">
        <f>IF($BU$2=Alapadat!$P501,Alapadat!$Q501,0)</f>
        <v>0</v>
      </c>
      <c r="BW501" s="14">
        <f>IF($BU$2=Alapadat!$P501,Alapadat!$R501,0)</f>
        <v>0</v>
      </c>
      <c r="BX501" s="14">
        <f t="shared" si="612"/>
        <v>0</v>
      </c>
      <c r="BY501" s="14">
        <f t="shared" si="613"/>
        <v>0</v>
      </c>
      <c r="BZ501" s="14">
        <f t="shared" si="614"/>
        <v>0</v>
      </c>
      <c r="CA501" s="14">
        <f t="shared" si="615"/>
        <v>0</v>
      </c>
      <c r="CB501" s="14">
        <f t="shared" si="616"/>
        <v>0</v>
      </c>
      <c r="CC501" s="14">
        <f t="shared" si="617"/>
        <v>0</v>
      </c>
      <c r="CE501" s="56">
        <f t="shared" si="618"/>
        <v>0</v>
      </c>
      <c r="CF501" s="14">
        <f>Szilv($BU$2,Eredmény!$H$3,BV501)</f>
        <v>0</v>
      </c>
      <c r="CG501" s="14">
        <f t="shared" si="619"/>
        <v>0</v>
      </c>
      <c r="CH501" s="14">
        <f t="shared" si="620"/>
        <v>0</v>
      </c>
      <c r="CK501" s="14">
        <f>IF($CJ$2=Alapadat!$P501,Alapadat!$Q501,0)</f>
        <v>0</v>
      </c>
      <c r="CL501" s="14">
        <f>IF($CJ$2=Alapadat!$P501,Alapadat!$R501,0)</f>
        <v>0</v>
      </c>
      <c r="CM501" s="14">
        <f t="shared" si="621"/>
        <v>0</v>
      </c>
      <c r="CN501" s="14">
        <f t="shared" si="622"/>
        <v>0</v>
      </c>
      <c r="CO501" s="14">
        <f t="shared" si="623"/>
        <v>0</v>
      </c>
      <c r="CP501" s="14">
        <f t="shared" si="624"/>
        <v>0</v>
      </c>
      <c r="CQ501" s="14">
        <f t="shared" si="625"/>
        <v>0</v>
      </c>
      <c r="CR501" s="14">
        <f t="shared" si="626"/>
        <v>0</v>
      </c>
      <c r="CT501" s="56">
        <f t="shared" si="627"/>
        <v>0</v>
      </c>
      <c r="CU501" s="14">
        <f>Szilv($CJ$2,Eredmény!$H$3,CK501)</f>
        <v>0</v>
      </c>
      <c r="CV501" s="14">
        <f t="shared" si="628"/>
        <v>0</v>
      </c>
      <c r="CW501" s="14">
        <f t="shared" si="629"/>
        <v>0</v>
      </c>
      <c r="CZ501" s="14">
        <f>IF($CY$2=Alapadat!$P501,Alapadat!$Q501,0)</f>
        <v>0</v>
      </c>
      <c r="DA501" s="14">
        <f>IF($CY$2=Alapadat!$P501,Alapadat!$R501,0)</f>
        <v>0</v>
      </c>
      <c r="DB501" s="14">
        <f t="shared" si="630"/>
        <v>0</v>
      </c>
      <c r="DC501" s="14">
        <f t="shared" si="631"/>
        <v>0</v>
      </c>
      <c r="DD501" s="14">
        <f t="shared" si="632"/>
        <v>0</v>
      </c>
      <c r="DE501" s="14">
        <f t="shared" si="633"/>
        <v>0</v>
      </c>
      <c r="DF501" s="14">
        <f t="shared" si="634"/>
        <v>0</v>
      </c>
      <c r="DG501" s="14">
        <f t="shared" si="635"/>
        <v>0</v>
      </c>
      <c r="DI501" s="56">
        <f t="shared" si="636"/>
        <v>0</v>
      </c>
      <c r="DJ501" s="14">
        <f>Szilv($CY$2,Eredmény!$H$3,CZ501)</f>
        <v>0</v>
      </c>
      <c r="DK501" s="14">
        <f t="shared" si="637"/>
        <v>0</v>
      </c>
      <c r="DL501" s="14">
        <f t="shared" si="638"/>
        <v>0</v>
      </c>
      <c r="DO501" s="14">
        <f>IF($DN$2=Alapadat!$P501,Alapadat!$Q501,0)</f>
        <v>0</v>
      </c>
      <c r="DP501" s="14">
        <f>IF($DN$2=Alapadat!$P501,Alapadat!$R501,0)</f>
        <v>0</v>
      </c>
      <c r="DQ501" s="14">
        <f t="shared" si="639"/>
        <v>0</v>
      </c>
      <c r="DR501" s="14">
        <f t="shared" si="640"/>
        <v>0</v>
      </c>
      <c r="DS501" s="14">
        <f t="shared" si="641"/>
        <v>0</v>
      </c>
      <c r="DT501" s="14">
        <f t="shared" si="642"/>
        <v>0</v>
      </c>
      <c r="DU501" s="14">
        <f t="shared" si="643"/>
        <v>0</v>
      </c>
      <c r="DV501" s="14">
        <f t="shared" si="644"/>
        <v>0</v>
      </c>
      <c r="DX501" s="56">
        <f t="shared" si="645"/>
        <v>0</v>
      </c>
      <c r="DY501" s="14">
        <f>Szilv($DN$2,Eredmény!$H$3,DO501)</f>
        <v>0</v>
      </c>
      <c r="DZ501" s="14">
        <f t="shared" si="646"/>
        <v>0</v>
      </c>
      <c r="EA501" s="14">
        <f t="shared" si="647"/>
        <v>0</v>
      </c>
    </row>
    <row r="502" spans="2:131">
      <c r="B502" s="14">
        <f>IF($A$2=Alapadat!$P502,Alapadat!$Q502,0)</f>
        <v>0</v>
      </c>
      <c r="C502" s="14">
        <f>IF($A$2=Alapadat!$P502,Alapadat!$R502,0)</f>
        <v>0</v>
      </c>
      <c r="D502" s="14">
        <f t="shared" si="568"/>
        <v>0</v>
      </c>
      <c r="E502" s="14">
        <f t="shared" si="569"/>
        <v>0</v>
      </c>
      <c r="F502" s="14">
        <f t="shared" si="570"/>
        <v>0</v>
      </c>
      <c r="G502" s="14">
        <f t="shared" si="571"/>
        <v>0</v>
      </c>
      <c r="H502" s="14">
        <f t="shared" si="572"/>
        <v>0</v>
      </c>
      <c r="I502" s="14">
        <f t="shared" si="573"/>
        <v>0</v>
      </c>
      <c r="L502" s="56">
        <f t="shared" si="574"/>
        <v>0</v>
      </c>
      <c r="M502" s="14">
        <f>Szilv($A$2,Eredmény!$H$3,B502)</f>
        <v>0</v>
      </c>
      <c r="N502" s="14">
        <f t="shared" si="575"/>
        <v>0</v>
      </c>
      <c r="O502" s="14">
        <f t="shared" si="576"/>
        <v>0</v>
      </c>
      <c r="Q502" s="14">
        <f>IF($P$2=Alapadat!$P502,Alapadat!$Q502,0)</f>
        <v>0</v>
      </c>
      <c r="R502" s="14">
        <f>IF($P$2=Alapadat!$P502,Alapadat!$R502,0)</f>
        <v>0</v>
      </c>
      <c r="S502" s="14">
        <f t="shared" si="577"/>
        <v>0</v>
      </c>
      <c r="T502" s="14">
        <f t="shared" si="578"/>
        <v>0</v>
      </c>
      <c r="U502" s="14">
        <f t="shared" si="579"/>
        <v>0</v>
      </c>
      <c r="V502" s="14">
        <f t="shared" si="580"/>
        <v>0</v>
      </c>
      <c r="W502" s="14">
        <f t="shared" si="581"/>
        <v>0</v>
      </c>
      <c r="X502" s="14">
        <f t="shared" si="582"/>
        <v>0</v>
      </c>
      <c r="Z502" s="56">
        <f t="shared" si="648"/>
        <v>0</v>
      </c>
      <c r="AA502" s="14">
        <f>Szilv($P$2,Eredmény!$H$3,Q502)</f>
        <v>0</v>
      </c>
      <c r="AB502" s="14">
        <f t="shared" si="583"/>
        <v>0</v>
      </c>
      <c r="AC502" s="14">
        <f t="shared" si="584"/>
        <v>0</v>
      </c>
      <c r="AE502" s="14">
        <f>IF($AD$2=Alapadat!$P502,Alapadat!$Q502,0)</f>
        <v>0</v>
      </c>
      <c r="AF502" s="14">
        <f>IF($AD$2=Alapadat!$P502,Alapadat!$R502,0)</f>
        <v>0</v>
      </c>
      <c r="AG502" s="14">
        <f t="shared" si="585"/>
        <v>0</v>
      </c>
      <c r="AH502" s="14">
        <f t="shared" si="586"/>
        <v>0</v>
      </c>
      <c r="AI502" s="14">
        <f t="shared" si="587"/>
        <v>0</v>
      </c>
      <c r="AJ502" s="14">
        <f t="shared" si="588"/>
        <v>0</v>
      </c>
      <c r="AK502" s="14">
        <f t="shared" si="589"/>
        <v>0</v>
      </c>
      <c r="AL502" s="14">
        <f t="shared" si="590"/>
        <v>0</v>
      </c>
      <c r="AN502" s="56">
        <f t="shared" si="591"/>
        <v>0</v>
      </c>
      <c r="AO502" s="14">
        <f>Szilv($AD$2,Eredmény!$H$3,AE502)</f>
        <v>0</v>
      </c>
      <c r="AP502" s="14">
        <f t="shared" si="592"/>
        <v>0</v>
      </c>
      <c r="AQ502" s="14">
        <f t="shared" si="593"/>
        <v>0</v>
      </c>
      <c r="AS502" s="14">
        <f>IF($AR$2=Alapadat!$P502,Alapadat!$Q502,0)</f>
        <v>0</v>
      </c>
      <c r="AT502" s="14">
        <f>IF($AR$2=Alapadat!$P502,Alapadat!$R502,0)</f>
        <v>0</v>
      </c>
      <c r="AU502" s="14">
        <f t="shared" si="594"/>
        <v>0</v>
      </c>
      <c r="AV502" s="14">
        <f t="shared" si="595"/>
        <v>0</v>
      </c>
      <c r="AW502" s="14">
        <f t="shared" si="596"/>
        <v>0</v>
      </c>
      <c r="AX502" s="14">
        <f t="shared" si="597"/>
        <v>0</v>
      </c>
      <c r="AY502" s="14">
        <f t="shared" si="598"/>
        <v>0</v>
      </c>
      <c r="AZ502" s="14">
        <f t="shared" si="599"/>
        <v>0</v>
      </c>
      <c r="BB502" s="56">
        <f t="shared" si="600"/>
        <v>0</v>
      </c>
      <c r="BC502" s="14">
        <f>Szilv($AR$2,Eredmény!$H$3,AS502)</f>
        <v>0</v>
      </c>
      <c r="BD502" s="14">
        <f t="shared" si="601"/>
        <v>0</v>
      </c>
      <c r="BE502" s="14">
        <f t="shared" si="602"/>
        <v>0</v>
      </c>
      <c r="BG502" s="14">
        <f>IF($BF$2=Alapadat!$P502,Alapadat!$Q502,0)</f>
        <v>0</v>
      </c>
      <c r="BH502" s="14">
        <f>IF($BF$2=Alapadat!$P502,Alapadat!$R502,0)</f>
        <v>0</v>
      </c>
      <c r="BI502" s="14">
        <f t="shared" si="603"/>
        <v>0</v>
      </c>
      <c r="BJ502" s="14">
        <f t="shared" si="604"/>
        <v>0</v>
      </c>
      <c r="BK502" s="14">
        <f t="shared" si="605"/>
        <v>0</v>
      </c>
      <c r="BL502" s="14">
        <f t="shared" si="606"/>
        <v>0</v>
      </c>
      <c r="BM502" s="14">
        <f t="shared" si="607"/>
        <v>0</v>
      </c>
      <c r="BN502" s="14">
        <f t="shared" si="608"/>
        <v>0</v>
      </c>
      <c r="BP502" s="56">
        <f t="shared" si="609"/>
        <v>0</v>
      </c>
      <c r="BQ502" s="14">
        <f>Szilv($BF$2,Eredmény!$H$3,BG502)</f>
        <v>0</v>
      </c>
      <c r="BR502" s="14">
        <f t="shared" si="610"/>
        <v>0</v>
      </c>
      <c r="BS502" s="14">
        <f t="shared" si="611"/>
        <v>0</v>
      </c>
      <c r="BV502" s="14">
        <f>IF($BU$2=Alapadat!$P502,Alapadat!$Q502,0)</f>
        <v>0</v>
      </c>
      <c r="BW502" s="14">
        <f>IF($BU$2=Alapadat!$P502,Alapadat!$R502,0)</f>
        <v>0</v>
      </c>
      <c r="BX502" s="14">
        <f t="shared" si="612"/>
        <v>0</v>
      </c>
      <c r="BY502" s="14">
        <f t="shared" si="613"/>
        <v>0</v>
      </c>
      <c r="BZ502" s="14">
        <f t="shared" si="614"/>
        <v>0</v>
      </c>
      <c r="CA502" s="14">
        <f t="shared" si="615"/>
        <v>0</v>
      </c>
      <c r="CB502" s="14">
        <f t="shared" si="616"/>
        <v>0</v>
      </c>
      <c r="CC502" s="14">
        <f t="shared" si="617"/>
        <v>0</v>
      </c>
      <c r="CE502" s="56">
        <f t="shared" si="618"/>
        <v>0</v>
      </c>
      <c r="CF502" s="14">
        <f>Szilv($BU$2,Eredmény!$H$3,BV502)</f>
        <v>0</v>
      </c>
      <c r="CG502" s="14">
        <f t="shared" si="619"/>
        <v>0</v>
      </c>
      <c r="CH502" s="14">
        <f t="shared" si="620"/>
        <v>0</v>
      </c>
      <c r="CK502" s="14">
        <f>IF($CJ$2=Alapadat!$P502,Alapadat!$Q502,0)</f>
        <v>0</v>
      </c>
      <c r="CL502" s="14">
        <f>IF($CJ$2=Alapadat!$P502,Alapadat!$R502,0)</f>
        <v>0</v>
      </c>
      <c r="CM502" s="14">
        <f t="shared" si="621"/>
        <v>0</v>
      </c>
      <c r="CN502" s="14">
        <f t="shared" si="622"/>
        <v>0</v>
      </c>
      <c r="CO502" s="14">
        <f t="shared" si="623"/>
        <v>0</v>
      </c>
      <c r="CP502" s="14">
        <f t="shared" si="624"/>
        <v>0</v>
      </c>
      <c r="CQ502" s="14">
        <f t="shared" si="625"/>
        <v>0</v>
      </c>
      <c r="CR502" s="14">
        <f t="shared" si="626"/>
        <v>0</v>
      </c>
      <c r="CT502" s="56">
        <f t="shared" si="627"/>
        <v>0</v>
      </c>
      <c r="CU502" s="14">
        <f>Szilv($CJ$2,Eredmény!$H$3,CK502)</f>
        <v>0</v>
      </c>
      <c r="CV502" s="14">
        <f t="shared" si="628"/>
        <v>0</v>
      </c>
      <c r="CW502" s="14">
        <f t="shared" si="629"/>
        <v>0</v>
      </c>
      <c r="CZ502" s="14">
        <f>IF($CY$2=Alapadat!$P502,Alapadat!$Q502,0)</f>
        <v>0</v>
      </c>
      <c r="DA502" s="14">
        <f>IF($CY$2=Alapadat!$P502,Alapadat!$R502,0)</f>
        <v>0</v>
      </c>
      <c r="DB502" s="14">
        <f t="shared" si="630"/>
        <v>0</v>
      </c>
      <c r="DC502" s="14">
        <f t="shared" si="631"/>
        <v>0</v>
      </c>
      <c r="DD502" s="14">
        <f t="shared" si="632"/>
        <v>0</v>
      </c>
      <c r="DE502" s="14">
        <f t="shared" si="633"/>
        <v>0</v>
      </c>
      <c r="DF502" s="14">
        <f t="shared" si="634"/>
        <v>0</v>
      </c>
      <c r="DG502" s="14">
        <f t="shared" si="635"/>
        <v>0</v>
      </c>
      <c r="DI502" s="56">
        <f t="shared" si="636"/>
        <v>0</v>
      </c>
      <c r="DJ502" s="14">
        <f>Szilv($CY$2,Eredmény!$H$3,CZ502)</f>
        <v>0</v>
      </c>
      <c r="DK502" s="14">
        <f t="shared" si="637"/>
        <v>0</v>
      </c>
      <c r="DL502" s="14">
        <f t="shared" si="638"/>
        <v>0</v>
      </c>
      <c r="DO502" s="14">
        <f>IF($DN$2=Alapadat!$P502,Alapadat!$Q502,0)</f>
        <v>0</v>
      </c>
      <c r="DP502" s="14">
        <f>IF($DN$2=Alapadat!$P502,Alapadat!$R502,0)</f>
        <v>0</v>
      </c>
      <c r="DQ502" s="14">
        <f t="shared" si="639"/>
        <v>0</v>
      </c>
      <c r="DR502" s="14">
        <f t="shared" si="640"/>
        <v>0</v>
      </c>
      <c r="DS502" s="14">
        <f t="shared" si="641"/>
        <v>0</v>
      </c>
      <c r="DT502" s="14">
        <f t="shared" si="642"/>
        <v>0</v>
      </c>
      <c r="DU502" s="14">
        <f t="shared" si="643"/>
        <v>0</v>
      </c>
      <c r="DV502" s="14">
        <f t="shared" si="644"/>
        <v>0</v>
      </c>
      <c r="DX502" s="56">
        <f t="shared" si="645"/>
        <v>0</v>
      </c>
      <c r="DY502" s="14">
        <f>Szilv($DN$2,Eredmény!$H$3,DO502)</f>
        <v>0</v>
      </c>
      <c r="DZ502" s="14">
        <f t="shared" si="646"/>
        <v>0</v>
      </c>
      <c r="EA502" s="14">
        <f t="shared" si="647"/>
        <v>0</v>
      </c>
    </row>
    <row r="503" spans="2:131">
      <c r="B503" s="14">
        <f>IF($A$2=Alapadat!$P503,Alapadat!$Q503,0)</f>
        <v>0</v>
      </c>
      <c r="C503" s="14">
        <f>IF($A$2=Alapadat!$P503,Alapadat!$R503,0)</f>
        <v>0</v>
      </c>
      <c r="D503" s="14">
        <f t="shared" si="568"/>
        <v>0</v>
      </c>
      <c r="E503" s="14">
        <f t="shared" si="569"/>
        <v>0</v>
      </c>
      <c r="F503" s="14">
        <f t="shared" si="570"/>
        <v>0</v>
      </c>
      <c r="G503" s="14">
        <f t="shared" si="571"/>
        <v>0</v>
      </c>
      <c r="H503" s="14">
        <f t="shared" si="572"/>
        <v>0</v>
      </c>
      <c r="I503" s="14">
        <f t="shared" si="573"/>
        <v>0</v>
      </c>
      <c r="L503" s="56">
        <f t="shared" si="574"/>
        <v>0</v>
      </c>
      <c r="M503" s="14">
        <f>Szilv($A$2,Eredmény!$H$3,B503)</f>
        <v>0</v>
      </c>
      <c r="N503" s="14">
        <f t="shared" si="575"/>
        <v>0</v>
      </c>
      <c r="O503" s="14">
        <f t="shared" si="576"/>
        <v>0</v>
      </c>
      <c r="Q503" s="14">
        <f>IF($P$2=Alapadat!$P503,Alapadat!$Q503,0)</f>
        <v>0</v>
      </c>
      <c r="R503" s="14">
        <f>IF($P$2=Alapadat!$P503,Alapadat!$R503,0)</f>
        <v>0</v>
      </c>
      <c r="S503" s="14">
        <f t="shared" si="577"/>
        <v>0</v>
      </c>
      <c r="T503" s="14">
        <f t="shared" si="578"/>
        <v>0</v>
      </c>
      <c r="U503" s="14">
        <f t="shared" si="579"/>
        <v>0</v>
      </c>
      <c r="V503" s="14">
        <f t="shared" si="580"/>
        <v>0</v>
      </c>
      <c r="W503" s="14">
        <f t="shared" si="581"/>
        <v>0</v>
      </c>
      <c r="X503" s="14">
        <f t="shared" si="582"/>
        <v>0</v>
      </c>
      <c r="Z503" s="56">
        <f t="shared" si="648"/>
        <v>0</v>
      </c>
      <c r="AA503" s="14">
        <f>Szilv($P$2,Eredmény!$H$3,Q503)</f>
        <v>0</v>
      </c>
      <c r="AB503" s="14">
        <f t="shared" si="583"/>
        <v>0</v>
      </c>
      <c r="AC503" s="14">
        <f t="shared" si="584"/>
        <v>0</v>
      </c>
      <c r="AE503" s="14">
        <f>IF($AD$2=Alapadat!$P503,Alapadat!$Q503,0)</f>
        <v>0</v>
      </c>
      <c r="AF503" s="14">
        <f>IF($AD$2=Alapadat!$P503,Alapadat!$R503,0)</f>
        <v>0</v>
      </c>
      <c r="AG503" s="14">
        <f t="shared" si="585"/>
        <v>0</v>
      </c>
      <c r="AH503" s="14">
        <f t="shared" si="586"/>
        <v>0</v>
      </c>
      <c r="AI503" s="14">
        <f t="shared" si="587"/>
        <v>0</v>
      </c>
      <c r="AJ503" s="14">
        <f t="shared" si="588"/>
        <v>0</v>
      </c>
      <c r="AK503" s="14">
        <f t="shared" si="589"/>
        <v>0</v>
      </c>
      <c r="AL503" s="14">
        <f t="shared" si="590"/>
        <v>0</v>
      </c>
      <c r="AN503" s="56">
        <f t="shared" si="591"/>
        <v>0</v>
      </c>
      <c r="AO503" s="14">
        <f>Szilv($AD$2,Eredmény!$H$3,AE503)</f>
        <v>0</v>
      </c>
      <c r="AP503" s="14">
        <f t="shared" si="592"/>
        <v>0</v>
      </c>
      <c r="AQ503" s="14">
        <f t="shared" si="593"/>
        <v>0</v>
      </c>
      <c r="AS503" s="14">
        <f>IF($AR$2=Alapadat!$P503,Alapadat!$Q503,0)</f>
        <v>0</v>
      </c>
      <c r="AT503" s="14">
        <f>IF($AR$2=Alapadat!$P503,Alapadat!$R503,0)</f>
        <v>0</v>
      </c>
      <c r="AU503" s="14">
        <f t="shared" si="594"/>
        <v>0</v>
      </c>
      <c r="AV503" s="14">
        <f t="shared" si="595"/>
        <v>0</v>
      </c>
      <c r="AW503" s="14">
        <f t="shared" si="596"/>
        <v>0</v>
      </c>
      <c r="AX503" s="14">
        <f t="shared" si="597"/>
        <v>0</v>
      </c>
      <c r="AY503" s="14">
        <f t="shared" si="598"/>
        <v>0</v>
      </c>
      <c r="AZ503" s="14">
        <f t="shared" si="599"/>
        <v>0</v>
      </c>
      <c r="BB503" s="56">
        <f t="shared" si="600"/>
        <v>0</v>
      </c>
      <c r="BC503" s="14">
        <f>Szilv($AR$2,Eredmény!$H$3,AS503)</f>
        <v>0</v>
      </c>
      <c r="BD503" s="14">
        <f t="shared" si="601"/>
        <v>0</v>
      </c>
      <c r="BE503" s="14">
        <f t="shared" si="602"/>
        <v>0</v>
      </c>
      <c r="BG503" s="14">
        <f>IF($BF$2=Alapadat!$P503,Alapadat!$Q503,0)</f>
        <v>0</v>
      </c>
      <c r="BH503" s="14">
        <f>IF($BF$2=Alapadat!$P503,Alapadat!$R503,0)</f>
        <v>0</v>
      </c>
      <c r="BI503" s="14">
        <f t="shared" si="603"/>
        <v>0</v>
      </c>
      <c r="BJ503" s="14">
        <f t="shared" si="604"/>
        <v>0</v>
      </c>
      <c r="BK503" s="14">
        <f t="shared" si="605"/>
        <v>0</v>
      </c>
      <c r="BL503" s="14">
        <f t="shared" si="606"/>
        <v>0</v>
      </c>
      <c r="BM503" s="14">
        <f t="shared" si="607"/>
        <v>0</v>
      </c>
      <c r="BN503" s="14">
        <f t="shared" si="608"/>
        <v>0</v>
      </c>
      <c r="BP503" s="56">
        <f t="shared" si="609"/>
        <v>0</v>
      </c>
      <c r="BQ503" s="14">
        <f>Szilv($BF$2,Eredmény!$H$3,BG503)</f>
        <v>0</v>
      </c>
      <c r="BR503" s="14">
        <f t="shared" si="610"/>
        <v>0</v>
      </c>
      <c r="BS503" s="14">
        <f t="shared" si="611"/>
        <v>0</v>
      </c>
      <c r="BV503" s="14">
        <f>IF($BU$2=Alapadat!$P503,Alapadat!$Q503,0)</f>
        <v>0</v>
      </c>
      <c r="BW503" s="14">
        <f>IF($BU$2=Alapadat!$P503,Alapadat!$R503,0)</f>
        <v>0</v>
      </c>
      <c r="BX503" s="14">
        <f t="shared" si="612"/>
        <v>0</v>
      </c>
      <c r="BY503" s="14">
        <f t="shared" si="613"/>
        <v>0</v>
      </c>
      <c r="BZ503" s="14">
        <f t="shared" si="614"/>
        <v>0</v>
      </c>
      <c r="CA503" s="14">
        <f t="shared" si="615"/>
        <v>0</v>
      </c>
      <c r="CB503" s="14">
        <f t="shared" si="616"/>
        <v>0</v>
      </c>
      <c r="CC503" s="14">
        <f t="shared" si="617"/>
        <v>0</v>
      </c>
      <c r="CE503" s="56">
        <f t="shared" si="618"/>
        <v>0</v>
      </c>
      <c r="CF503" s="14">
        <f>Szilv($BU$2,Eredmény!$H$3,BV503)</f>
        <v>0</v>
      </c>
      <c r="CG503" s="14">
        <f t="shared" si="619"/>
        <v>0</v>
      </c>
      <c r="CH503" s="14">
        <f t="shared" si="620"/>
        <v>0</v>
      </c>
      <c r="CK503" s="14">
        <f>IF($CJ$2=Alapadat!$P503,Alapadat!$Q503,0)</f>
        <v>0</v>
      </c>
      <c r="CL503" s="14">
        <f>IF($CJ$2=Alapadat!$P503,Alapadat!$R503,0)</f>
        <v>0</v>
      </c>
      <c r="CM503" s="14">
        <f t="shared" si="621"/>
        <v>0</v>
      </c>
      <c r="CN503" s="14">
        <f t="shared" si="622"/>
        <v>0</v>
      </c>
      <c r="CO503" s="14">
        <f t="shared" si="623"/>
        <v>0</v>
      </c>
      <c r="CP503" s="14">
        <f t="shared" si="624"/>
        <v>0</v>
      </c>
      <c r="CQ503" s="14">
        <f t="shared" si="625"/>
        <v>0</v>
      </c>
      <c r="CR503" s="14">
        <f t="shared" si="626"/>
        <v>0</v>
      </c>
      <c r="CT503" s="56">
        <f t="shared" si="627"/>
        <v>0</v>
      </c>
      <c r="CU503" s="14">
        <f>Szilv($CJ$2,Eredmény!$H$3,CK503)</f>
        <v>0</v>
      </c>
      <c r="CV503" s="14">
        <f t="shared" si="628"/>
        <v>0</v>
      </c>
      <c r="CW503" s="14">
        <f t="shared" si="629"/>
        <v>0</v>
      </c>
      <c r="CZ503" s="14">
        <f>IF($CY$2=Alapadat!$P503,Alapadat!$Q503,0)</f>
        <v>0</v>
      </c>
      <c r="DA503" s="14">
        <f>IF($CY$2=Alapadat!$P503,Alapadat!$R503,0)</f>
        <v>0</v>
      </c>
      <c r="DB503" s="14">
        <f t="shared" si="630"/>
        <v>0</v>
      </c>
      <c r="DC503" s="14">
        <f t="shared" si="631"/>
        <v>0</v>
      </c>
      <c r="DD503" s="14">
        <f t="shared" si="632"/>
        <v>0</v>
      </c>
      <c r="DE503" s="14">
        <f t="shared" si="633"/>
        <v>0</v>
      </c>
      <c r="DF503" s="14">
        <f t="shared" si="634"/>
        <v>0</v>
      </c>
      <c r="DG503" s="14">
        <f t="shared" si="635"/>
        <v>0</v>
      </c>
      <c r="DI503" s="56">
        <f t="shared" si="636"/>
        <v>0</v>
      </c>
      <c r="DJ503" s="14">
        <f>Szilv($CY$2,Eredmény!$H$3,CZ503)</f>
        <v>0</v>
      </c>
      <c r="DK503" s="14">
        <f t="shared" si="637"/>
        <v>0</v>
      </c>
      <c r="DL503" s="14">
        <f t="shared" si="638"/>
        <v>0</v>
      </c>
      <c r="DO503" s="14">
        <f>IF($DN$2=Alapadat!$P503,Alapadat!$Q503,0)</f>
        <v>0</v>
      </c>
      <c r="DP503" s="14">
        <f>IF($DN$2=Alapadat!$P503,Alapadat!$R503,0)</f>
        <v>0</v>
      </c>
      <c r="DQ503" s="14">
        <f t="shared" si="639"/>
        <v>0</v>
      </c>
      <c r="DR503" s="14">
        <f t="shared" si="640"/>
        <v>0</v>
      </c>
      <c r="DS503" s="14">
        <f t="shared" si="641"/>
        <v>0</v>
      </c>
      <c r="DT503" s="14">
        <f t="shared" si="642"/>
        <v>0</v>
      </c>
      <c r="DU503" s="14">
        <f t="shared" si="643"/>
        <v>0</v>
      </c>
      <c r="DV503" s="14">
        <f t="shared" si="644"/>
        <v>0</v>
      </c>
      <c r="DX503" s="56">
        <f t="shared" si="645"/>
        <v>0</v>
      </c>
      <c r="DY503" s="14">
        <f>Szilv($DN$2,Eredmény!$H$3,DO503)</f>
        <v>0</v>
      </c>
      <c r="DZ503" s="14">
        <f t="shared" si="646"/>
        <v>0</v>
      </c>
      <c r="EA503" s="14">
        <f t="shared" si="647"/>
        <v>0</v>
      </c>
    </row>
    <row r="504" spans="2:131">
      <c r="B504" s="14">
        <f>IF($A$2=Alapadat!$P504,Alapadat!$Q504,0)</f>
        <v>0</v>
      </c>
      <c r="C504" s="14">
        <f>IF($A$2=Alapadat!$P504,Alapadat!$R504,0)</f>
        <v>0</v>
      </c>
      <c r="D504" s="14">
        <f t="shared" si="568"/>
        <v>0</v>
      </c>
      <c r="E504" s="14">
        <f t="shared" si="569"/>
        <v>0</v>
      </c>
      <c r="F504" s="14">
        <f t="shared" si="570"/>
        <v>0</v>
      </c>
      <c r="G504" s="14">
        <f t="shared" si="571"/>
        <v>0</v>
      </c>
      <c r="H504" s="14">
        <f t="shared" si="572"/>
        <v>0</v>
      </c>
      <c r="I504" s="14">
        <f t="shared" si="573"/>
        <v>0</v>
      </c>
      <c r="L504" s="56">
        <f t="shared" si="574"/>
        <v>0</v>
      </c>
      <c r="M504" s="14">
        <f>Szilv($A$2,Eredmény!$H$3,B504)</f>
        <v>0</v>
      </c>
      <c r="N504" s="14">
        <f t="shared" si="575"/>
        <v>0</v>
      </c>
      <c r="O504" s="14">
        <f t="shared" si="576"/>
        <v>0</v>
      </c>
      <c r="Q504" s="14">
        <f>IF($P$2=Alapadat!$P504,Alapadat!$Q504,0)</f>
        <v>0</v>
      </c>
      <c r="R504" s="14">
        <f>IF($P$2=Alapadat!$P504,Alapadat!$R504,0)</f>
        <v>0</v>
      </c>
      <c r="S504" s="14">
        <f t="shared" si="577"/>
        <v>0</v>
      </c>
      <c r="T504" s="14">
        <f t="shared" si="578"/>
        <v>0</v>
      </c>
      <c r="U504" s="14">
        <f t="shared" si="579"/>
        <v>0</v>
      </c>
      <c r="V504" s="14">
        <f t="shared" si="580"/>
        <v>0</v>
      </c>
      <c r="W504" s="14">
        <f t="shared" si="581"/>
        <v>0</v>
      </c>
      <c r="X504" s="14">
        <f t="shared" si="582"/>
        <v>0</v>
      </c>
      <c r="Z504" s="56">
        <f t="shared" si="648"/>
        <v>0</v>
      </c>
      <c r="AA504" s="14">
        <f>Szilv($P$2,Eredmény!$H$3,Q504)</f>
        <v>0</v>
      </c>
      <c r="AB504" s="14">
        <f t="shared" si="583"/>
        <v>0</v>
      </c>
      <c r="AC504" s="14">
        <f t="shared" si="584"/>
        <v>0</v>
      </c>
      <c r="AE504" s="14">
        <f>IF($AD$2=Alapadat!$P504,Alapadat!$Q504,0)</f>
        <v>0</v>
      </c>
      <c r="AF504" s="14">
        <f>IF($AD$2=Alapadat!$P504,Alapadat!$R504,0)</f>
        <v>0</v>
      </c>
      <c r="AG504" s="14">
        <f t="shared" si="585"/>
        <v>0</v>
      </c>
      <c r="AH504" s="14">
        <f t="shared" si="586"/>
        <v>0</v>
      </c>
      <c r="AI504" s="14">
        <f t="shared" si="587"/>
        <v>0</v>
      </c>
      <c r="AJ504" s="14">
        <f t="shared" si="588"/>
        <v>0</v>
      </c>
      <c r="AK504" s="14">
        <f t="shared" si="589"/>
        <v>0</v>
      </c>
      <c r="AL504" s="14">
        <f t="shared" si="590"/>
        <v>0</v>
      </c>
      <c r="AN504" s="56">
        <f t="shared" si="591"/>
        <v>0</v>
      </c>
      <c r="AO504" s="14">
        <f>Szilv($AD$2,Eredmény!$H$3,AE504)</f>
        <v>0</v>
      </c>
      <c r="AP504" s="14">
        <f t="shared" si="592"/>
        <v>0</v>
      </c>
      <c r="AQ504" s="14">
        <f t="shared" si="593"/>
        <v>0</v>
      </c>
      <c r="AS504" s="14">
        <f>IF($AR$2=Alapadat!$P504,Alapadat!$Q504,0)</f>
        <v>0</v>
      </c>
      <c r="AT504" s="14">
        <f>IF($AR$2=Alapadat!$P504,Alapadat!$R504,0)</f>
        <v>0</v>
      </c>
      <c r="AU504" s="14">
        <f t="shared" si="594"/>
        <v>0</v>
      </c>
      <c r="AV504" s="14">
        <f t="shared" si="595"/>
        <v>0</v>
      </c>
      <c r="AW504" s="14">
        <f t="shared" si="596"/>
        <v>0</v>
      </c>
      <c r="AX504" s="14">
        <f t="shared" si="597"/>
        <v>0</v>
      </c>
      <c r="AY504" s="14">
        <f t="shared" si="598"/>
        <v>0</v>
      </c>
      <c r="AZ504" s="14">
        <f t="shared" si="599"/>
        <v>0</v>
      </c>
      <c r="BB504" s="56">
        <f t="shared" si="600"/>
        <v>0</v>
      </c>
      <c r="BC504" s="14">
        <f>Szilv($AR$2,Eredmény!$H$3,AS504)</f>
        <v>0</v>
      </c>
      <c r="BD504" s="14">
        <f t="shared" si="601"/>
        <v>0</v>
      </c>
      <c r="BE504" s="14">
        <f t="shared" si="602"/>
        <v>0</v>
      </c>
      <c r="BG504" s="14">
        <f>IF($BF$2=Alapadat!$P504,Alapadat!$Q504,0)</f>
        <v>0</v>
      </c>
      <c r="BH504" s="14">
        <f>IF($BF$2=Alapadat!$P504,Alapadat!$R504,0)</f>
        <v>0</v>
      </c>
      <c r="BI504" s="14">
        <f t="shared" si="603"/>
        <v>0</v>
      </c>
      <c r="BJ504" s="14">
        <f t="shared" si="604"/>
        <v>0</v>
      </c>
      <c r="BK504" s="14">
        <f t="shared" si="605"/>
        <v>0</v>
      </c>
      <c r="BL504" s="14">
        <f t="shared" si="606"/>
        <v>0</v>
      </c>
      <c r="BM504" s="14">
        <f t="shared" si="607"/>
        <v>0</v>
      </c>
      <c r="BN504" s="14">
        <f t="shared" si="608"/>
        <v>0</v>
      </c>
      <c r="BP504" s="56">
        <f t="shared" si="609"/>
        <v>0</v>
      </c>
      <c r="BQ504" s="14">
        <f>Szilv($BF$2,Eredmény!$H$3,BG504)</f>
        <v>0</v>
      </c>
      <c r="BR504" s="14">
        <f t="shared" si="610"/>
        <v>0</v>
      </c>
      <c r="BS504" s="14">
        <f t="shared" si="611"/>
        <v>0</v>
      </c>
      <c r="BV504" s="14">
        <f>IF($BU$2=Alapadat!$P504,Alapadat!$Q504,0)</f>
        <v>0</v>
      </c>
      <c r="BW504" s="14">
        <f>IF($BU$2=Alapadat!$P504,Alapadat!$R504,0)</f>
        <v>0</v>
      </c>
      <c r="BX504" s="14">
        <f t="shared" si="612"/>
        <v>0</v>
      </c>
      <c r="BY504" s="14">
        <f t="shared" si="613"/>
        <v>0</v>
      </c>
      <c r="BZ504" s="14">
        <f t="shared" si="614"/>
        <v>0</v>
      </c>
      <c r="CA504" s="14">
        <f t="shared" si="615"/>
        <v>0</v>
      </c>
      <c r="CB504" s="14">
        <f t="shared" si="616"/>
        <v>0</v>
      </c>
      <c r="CC504" s="14">
        <f t="shared" si="617"/>
        <v>0</v>
      </c>
      <c r="CE504" s="56">
        <f t="shared" si="618"/>
        <v>0</v>
      </c>
      <c r="CF504" s="14">
        <f>Szilv($BU$2,Eredmény!$H$3,BV504)</f>
        <v>0</v>
      </c>
      <c r="CG504" s="14">
        <f t="shared" si="619"/>
        <v>0</v>
      </c>
      <c r="CH504" s="14">
        <f t="shared" si="620"/>
        <v>0</v>
      </c>
      <c r="CK504" s="14">
        <f>IF($CJ$2=Alapadat!$P504,Alapadat!$Q504,0)</f>
        <v>0</v>
      </c>
      <c r="CL504" s="14">
        <f>IF($CJ$2=Alapadat!$P504,Alapadat!$R504,0)</f>
        <v>0</v>
      </c>
      <c r="CM504" s="14">
        <f t="shared" si="621"/>
        <v>0</v>
      </c>
      <c r="CN504" s="14">
        <f t="shared" si="622"/>
        <v>0</v>
      </c>
      <c r="CO504" s="14">
        <f t="shared" si="623"/>
        <v>0</v>
      </c>
      <c r="CP504" s="14">
        <f t="shared" si="624"/>
        <v>0</v>
      </c>
      <c r="CQ504" s="14">
        <f t="shared" si="625"/>
        <v>0</v>
      </c>
      <c r="CR504" s="14">
        <f t="shared" si="626"/>
        <v>0</v>
      </c>
      <c r="CT504" s="56">
        <f t="shared" si="627"/>
        <v>0</v>
      </c>
      <c r="CU504" s="14">
        <f>Szilv($CJ$2,Eredmény!$H$3,CK504)</f>
        <v>0</v>
      </c>
      <c r="CV504" s="14">
        <f t="shared" si="628"/>
        <v>0</v>
      </c>
      <c r="CW504" s="14">
        <f t="shared" si="629"/>
        <v>0</v>
      </c>
      <c r="CZ504" s="14">
        <f>IF($CY$2=Alapadat!$P504,Alapadat!$Q504,0)</f>
        <v>0</v>
      </c>
      <c r="DA504" s="14">
        <f>IF($CY$2=Alapadat!$P504,Alapadat!$R504,0)</f>
        <v>0</v>
      </c>
      <c r="DB504" s="14">
        <f t="shared" si="630"/>
        <v>0</v>
      </c>
      <c r="DC504" s="14">
        <f t="shared" si="631"/>
        <v>0</v>
      </c>
      <c r="DD504" s="14">
        <f t="shared" si="632"/>
        <v>0</v>
      </c>
      <c r="DE504" s="14">
        <f t="shared" si="633"/>
        <v>0</v>
      </c>
      <c r="DF504" s="14">
        <f t="shared" si="634"/>
        <v>0</v>
      </c>
      <c r="DG504" s="14">
        <f t="shared" si="635"/>
        <v>0</v>
      </c>
      <c r="DI504" s="56">
        <f t="shared" si="636"/>
        <v>0</v>
      </c>
      <c r="DJ504" s="14">
        <f>Szilv($CY$2,Eredmény!$H$3,CZ504)</f>
        <v>0</v>
      </c>
      <c r="DK504" s="14">
        <f t="shared" si="637"/>
        <v>0</v>
      </c>
      <c r="DL504" s="14">
        <f t="shared" si="638"/>
        <v>0</v>
      </c>
      <c r="DO504" s="14">
        <f>IF($DN$2=Alapadat!$P504,Alapadat!$Q504,0)</f>
        <v>0</v>
      </c>
      <c r="DP504" s="14">
        <f>IF($DN$2=Alapadat!$P504,Alapadat!$R504,0)</f>
        <v>0</v>
      </c>
      <c r="DQ504" s="14">
        <f t="shared" si="639"/>
        <v>0</v>
      </c>
      <c r="DR504" s="14">
        <f t="shared" si="640"/>
        <v>0</v>
      </c>
      <c r="DS504" s="14">
        <f t="shared" si="641"/>
        <v>0</v>
      </c>
      <c r="DT504" s="14">
        <f t="shared" si="642"/>
        <v>0</v>
      </c>
      <c r="DU504" s="14">
        <f t="shared" si="643"/>
        <v>0</v>
      </c>
      <c r="DV504" s="14">
        <f t="shared" si="644"/>
        <v>0</v>
      </c>
      <c r="DX504" s="56">
        <f t="shared" si="645"/>
        <v>0</v>
      </c>
      <c r="DY504" s="14">
        <f>Szilv($DN$2,Eredmény!$H$3,DO504)</f>
        <v>0</v>
      </c>
      <c r="DZ504" s="14">
        <f t="shared" si="646"/>
        <v>0</v>
      </c>
      <c r="EA504" s="14">
        <f t="shared" si="647"/>
        <v>0</v>
      </c>
    </row>
    <row r="505" spans="2:131">
      <c r="B505" s="14">
        <f>IF($A$2=Alapadat!$P505,Alapadat!$Q505,0)</f>
        <v>0</v>
      </c>
      <c r="C505" s="14">
        <f>IF($A$2=Alapadat!$P505,Alapadat!$R505,0)</f>
        <v>0</v>
      </c>
      <c r="D505" s="14">
        <f t="shared" si="568"/>
        <v>0</v>
      </c>
      <c r="E505" s="14">
        <f t="shared" si="569"/>
        <v>0</v>
      </c>
      <c r="F505" s="14">
        <f t="shared" si="570"/>
        <v>0</v>
      </c>
      <c r="G505" s="14">
        <f t="shared" si="571"/>
        <v>0</v>
      </c>
      <c r="H505" s="14">
        <f t="shared" si="572"/>
        <v>0</v>
      </c>
      <c r="I505" s="14">
        <f t="shared" si="573"/>
        <v>0</v>
      </c>
      <c r="L505" s="56">
        <f t="shared" si="574"/>
        <v>0</v>
      </c>
      <c r="M505" s="14">
        <f>Szilv($A$2,Eredmény!$H$3,B505)</f>
        <v>0</v>
      </c>
      <c r="N505" s="14">
        <f t="shared" si="575"/>
        <v>0</v>
      </c>
      <c r="O505" s="14">
        <f t="shared" si="576"/>
        <v>0</v>
      </c>
      <c r="Q505" s="14">
        <f>IF($P$2=Alapadat!$P505,Alapadat!$Q505,0)</f>
        <v>0</v>
      </c>
      <c r="R505" s="14">
        <f>IF($P$2=Alapadat!$P505,Alapadat!$R505,0)</f>
        <v>0</v>
      </c>
      <c r="S505" s="14">
        <f t="shared" si="577"/>
        <v>0</v>
      </c>
      <c r="T505" s="14">
        <f t="shared" si="578"/>
        <v>0</v>
      </c>
      <c r="U505" s="14">
        <f t="shared" si="579"/>
        <v>0</v>
      </c>
      <c r="V505" s="14">
        <f t="shared" si="580"/>
        <v>0</v>
      </c>
      <c r="W505" s="14">
        <f t="shared" si="581"/>
        <v>0</v>
      </c>
      <c r="X505" s="14">
        <f t="shared" si="582"/>
        <v>0</v>
      </c>
      <c r="Z505" s="56">
        <f t="shared" si="648"/>
        <v>0</v>
      </c>
      <c r="AA505" s="14">
        <f>Szilv($P$2,Eredmény!$H$3,Q505)</f>
        <v>0</v>
      </c>
      <c r="AB505" s="14">
        <f t="shared" si="583"/>
        <v>0</v>
      </c>
      <c r="AC505" s="14">
        <f t="shared" si="584"/>
        <v>0</v>
      </c>
      <c r="AE505" s="14">
        <f>IF($AD$2=Alapadat!$P505,Alapadat!$Q505,0)</f>
        <v>0</v>
      </c>
      <c r="AF505" s="14">
        <f>IF($AD$2=Alapadat!$P505,Alapadat!$R505,0)</f>
        <v>0</v>
      </c>
      <c r="AG505" s="14">
        <f t="shared" si="585"/>
        <v>0</v>
      </c>
      <c r="AH505" s="14">
        <f t="shared" si="586"/>
        <v>0</v>
      </c>
      <c r="AI505" s="14">
        <f t="shared" si="587"/>
        <v>0</v>
      </c>
      <c r="AJ505" s="14">
        <f t="shared" si="588"/>
        <v>0</v>
      </c>
      <c r="AK505" s="14">
        <f t="shared" si="589"/>
        <v>0</v>
      </c>
      <c r="AL505" s="14">
        <f t="shared" si="590"/>
        <v>0</v>
      </c>
      <c r="AN505" s="56">
        <f t="shared" si="591"/>
        <v>0</v>
      </c>
      <c r="AO505" s="14">
        <f>Szilv($AD$2,Eredmény!$H$3,AE505)</f>
        <v>0</v>
      </c>
      <c r="AP505" s="14">
        <f t="shared" si="592"/>
        <v>0</v>
      </c>
      <c r="AQ505" s="14">
        <f t="shared" si="593"/>
        <v>0</v>
      </c>
      <c r="AS505" s="14">
        <f>IF($AR$2=Alapadat!$P505,Alapadat!$Q505,0)</f>
        <v>0</v>
      </c>
      <c r="AT505" s="14">
        <f>IF($AR$2=Alapadat!$P505,Alapadat!$R505,0)</f>
        <v>0</v>
      </c>
      <c r="AU505" s="14">
        <f t="shared" si="594"/>
        <v>0</v>
      </c>
      <c r="AV505" s="14">
        <f t="shared" si="595"/>
        <v>0</v>
      </c>
      <c r="AW505" s="14">
        <f t="shared" si="596"/>
        <v>0</v>
      </c>
      <c r="AX505" s="14">
        <f t="shared" si="597"/>
        <v>0</v>
      </c>
      <c r="AY505" s="14">
        <f t="shared" si="598"/>
        <v>0</v>
      </c>
      <c r="AZ505" s="14">
        <f t="shared" si="599"/>
        <v>0</v>
      </c>
      <c r="BB505" s="56">
        <f t="shared" si="600"/>
        <v>0</v>
      </c>
      <c r="BC505" s="14">
        <f>Szilv($AR$2,Eredmény!$H$3,AS505)</f>
        <v>0</v>
      </c>
      <c r="BD505" s="14">
        <f t="shared" si="601"/>
        <v>0</v>
      </c>
      <c r="BE505" s="14">
        <f t="shared" si="602"/>
        <v>0</v>
      </c>
      <c r="BG505" s="14">
        <f>IF($BF$2=Alapadat!$P505,Alapadat!$Q505,0)</f>
        <v>0</v>
      </c>
      <c r="BH505" s="14">
        <f>IF($BF$2=Alapadat!$P505,Alapadat!$R505,0)</f>
        <v>0</v>
      </c>
      <c r="BI505" s="14">
        <f t="shared" si="603"/>
        <v>0</v>
      </c>
      <c r="BJ505" s="14">
        <f t="shared" si="604"/>
        <v>0</v>
      </c>
      <c r="BK505" s="14">
        <f t="shared" si="605"/>
        <v>0</v>
      </c>
      <c r="BL505" s="14">
        <f t="shared" si="606"/>
        <v>0</v>
      </c>
      <c r="BM505" s="14">
        <f t="shared" si="607"/>
        <v>0</v>
      </c>
      <c r="BN505" s="14">
        <f t="shared" si="608"/>
        <v>0</v>
      </c>
      <c r="BP505" s="56">
        <f t="shared" si="609"/>
        <v>0</v>
      </c>
      <c r="BQ505" s="14">
        <f>Szilv($BF$2,Eredmény!$H$3,BG505)</f>
        <v>0</v>
      </c>
      <c r="BR505" s="14">
        <f t="shared" si="610"/>
        <v>0</v>
      </c>
      <c r="BS505" s="14">
        <f t="shared" si="611"/>
        <v>0</v>
      </c>
      <c r="BV505" s="14">
        <f>IF($BU$2=Alapadat!$P505,Alapadat!$Q505,0)</f>
        <v>0</v>
      </c>
      <c r="BW505" s="14">
        <f>IF($BU$2=Alapadat!$P505,Alapadat!$R505,0)</f>
        <v>0</v>
      </c>
      <c r="BX505" s="14">
        <f t="shared" si="612"/>
        <v>0</v>
      </c>
      <c r="BY505" s="14">
        <f t="shared" si="613"/>
        <v>0</v>
      </c>
      <c r="BZ505" s="14">
        <f t="shared" si="614"/>
        <v>0</v>
      </c>
      <c r="CA505" s="14">
        <f t="shared" si="615"/>
        <v>0</v>
      </c>
      <c r="CB505" s="14">
        <f t="shared" si="616"/>
        <v>0</v>
      </c>
      <c r="CC505" s="14">
        <f t="shared" si="617"/>
        <v>0</v>
      </c>
      <c r="CE505" s="56">
        <f t="shared" si="618"/>
        <v>0</v>
      </c>
      <c r="CF505" s="14">
        <f>Szilv($BU$2,Eredmény!$H$3,BV505)</f>
        <v>0</v>
      </c>
      <c r="CG505" s="14">
        <f t="shared" si="619"/>
        <v>0</v>
      </c>
      <c r="CH505" s="14">
        <f t="shared" si="620"/>
        <v>0</v>
      </c>
      <c r="CK505" s="14">
        <f>IF($CJ$2=Alapadat!$P505,Alapadat!$Q505,0)</f>
        <v>0</v>
      </c>
      <c r="CL505" s="14">
        <f>IF($CJ$2=Alapadat!$P505,Alapadat!$R505,0)</f>
        <v>0</v>
      </c>
      <c r="CM505" s="14">
        <f t="shared" si="621"/>
        <v>0</v>
      </c>
      <c r="CN505" s="14">
        <f t="shared" si="622"/>
        <v>0</v>
      </c>
      <c r="CO505" s="14">
        <f t="shared" si="623"/>
        <v>0</v>
      </c>
      <c r="CP505" s="14">
        <f t="shared" si="624"/>
        <v>0</v>
      </c>
      <c r="CQ505" s="14">
        <f t="shared" si="625"/>
        <v>0</v>
      </c>
      <c r="CR505" s="14">
        <f t="shared" si="626"/>
        <v>0</v>
      </c>
      <c r="CT505" s="56">
        <f t="shared" si="627"/>
        <v>0</v>
      </c>
      <c r="CU505" s="14">
        <f>Szilv($CJ$2,Eredmény!$H$3,CK505)</f>
        <v>0</v>
      </c>
      <c r="CV505" s="14">
        <f t="shared" si="628"/>
        <v>0</v>
      </c>
      <c r="CW505" s="14">
        <f t="shared" si="629"/>
        <v>0</v>
      </c>
      <c r="CZ505" s="14">
        <f>IF($CY$2=Alapadat!$P505,Alapadat!$Q505,0)</f>
        <v>0</v>
      </c>
      <c r="DA505" s="14">
        <f>IF($CY$2=Alapadat!$P505,Alapadat!$R505,0)</f>
        <v>0</v>
      </c>
      <c r="DB505" s="14">
        <f t="shared" si="630"/>
        <v>0</v>
      </c>
      <c r="DC505" s="14">
        <f t="shared" si="631"/>
        <v>0</v>
      </c>
      <c r="DD505" s="14">
        <f t="shared" si="632"/>
        <v>0</v>
      </c>
      <c r="DE505" s="14">
        <f t="shared" si="633"/>
        <v>0</v>
      </c>
      <c r="DF505" s="14">
        <f t="shared" si="634"/>
        <v>0</v>
      </c>
      <c r="DG505" s="14">
        <f t="shared" si="635"/>
        <v>0</v>
      </c>
      <c r="DI505" s="56">
        <f t="shared" si="636"/>
        <v>0</v>
      </c>
      <c r="DJ505" s="14">
        <f>Szilv($CY$2,Eredmény!$H$3,CZ505)</f>
        <v>0</v>
      </c>
      <c r="DK505" s="14">
        <f t="shared" si="637"/>
        <v>0</v>
      </c>
      <c r="DL505" s="14">
        <f t="shared" si="638"/>
        <v>0</v>
      </c>
      <c r="DO505" s="14">
        <f>IF($DN$2=Alapadat!$P505,Alapadat!$Q505,0)</f>
        <v>0</v>
      </c>
      <c r="DP505" s="14">
        <f>IF($DN$2=Alapadat!$P505,Alapadat!$R505,0)</f>
        <v>0</v>
      </c>
      <c r="DQ505" s="14">
        <f t="shared" si="639"/>
        <v>0</v>
      </c>
      <c r="DR505" s="14">
        <f t="shared" si="640"/>
        <v>0</v>
      </c>
      <c r="DS505" s="14">
        <f t="shared" si="641"/>
        <v>0</v>
      </c>
      <c r="DT505" s="14">
        <f t="shared" si="642"/>
        <v>0</v>
      </c>
      <c r="DU505" s="14">
        <f t="shared" si="643"/>
        <v>0</v>
      </c>
      <c r="DV505" s="14">
        <f t="shared" si="644"/>
        <v>0</v>
      </c>
      <c r="DX505" s="56">
        <f t="shared" si="645"/>
        <v>0</v>
      </c>
      <c r="DY505" s="14">
        <f>Szilv($DN$2,Eredmény!$H$3,DO505)</f>
        <v>0</v>
      </c>
      <c r="DZ505" s="14">
        <f t="shared" si="646"/>
        <v>0</v>
      </c>
      <c r="EA505" s="14">
        <f t="shared" si="647"/>
        <v>0</v>
      </c>
    </row>
    <row r="506" spans="2:131">
      <c r="B506" s="14">
        <f>IF($A$2=Alapadat!$P506,Alapadat!$Q506,0)</f>
        <v>0</v>
      </c>
      <c r="C506" s="14">
        <f>IF($A$2=Alapadat!$P506,Alapadat!$R506,0)</f>
        <v>0</v>
      </c>
      <c r="D506" s="14">
        <f t="shared" si="568"/>
        <v>0</v>
      </c>
      <c r="E506" s="14">
        <f t="shared" si="569"/>
        <v>0</v>
      </c>
      <c r="F506" s="14">
        <f t="shared" si="570"/>
        <v>0</v>
      </c>
      <c r="G506" s="14">
        <f t="shared" si="571"/>
        <v>0</v>
      </c>
      <c r="H506" s="14">
        <f t="shared" si="572"/>
        <v>0</v>
      </c>
      <c r="I506" s="14">
        <f t="shared" si="573"/>
        <v>0</v>
      </c>
      <c r="L506" s="56">
        <f t="shared" si="574"/>
        <v>0</v>
      </c>
      <c r="M506" s="14">
        <f>Szilv($A$2,Eredmény!$H$3,B506)</f>
        <v>0</v>
      </c>
      <c r="N506" s="14">
        <f t="shared" si="575"/>
        <v>0</v>
      </c>
      <c r="O506" s="14">
        <f t="shared" si="576"/>
        <v>0</v>
      </c>
      <c r="Q506" s="14">
        <f>IF($P$2=Alapadat!$P506,Alapadat!$Q506,0)</f>
        <v>0</v>
      </c>
      <c r="R506" s="14">
        <f>IF($P$2=Alapadat!$P506,Alapadat!$R506,0)</f>
        <v>0</v>
      </c>
      <c r="S506" s="14">
        <f t="shared" si="577"/>
        <v>0</v>
      </c>
      <c r="T506" s="14">
        <f t="shared" si="578"/>
        <v>0</v>
      </c>
      <c r="U506" s="14">
        <f t="shared" si="579"/>
        <v>0</v>
      </c>
      <c r="V506" s="14">
        <f t="shared" si="580"/>
        <v>0</v>
      </c>
      <c r="W506" s="14">
        <f t="shared" si="581"/>
        <v>0</v>
      </c>
      <c r="X506" s="14">
        <f t="shared" si="582"/>
        <v>0</v>
      </c>
      <c r="Z506" s="56">
        <f t="shared" si="648"/>
        <v>0</v>
      </c>
      <c r="AA506" s="14">
        <f>Szilv($P$2,Eredmény!$H$3,Q506)</f>
        <v>0</v>
      </c>
      <c r="AB506" s="14">
        <f t="shared" si="583"/>
        <v>0</v>
      </c>
      <c r="AC506" s="14">
        <f t="shared" si="584"/>
        <v>0</v>
      </c>
      <c r="AE506" s="14">
        <f>IF($AD$2=Alapadat!$P506,Alapadat!$Q506,0)</f>
        <v>0</v>
      </c>
      <c r="AF506" s="14">
        <f>IF($AD$2=Alapadat!$P506,Alapadat!$R506,0)</f>
        <v>0</v>
      </c>
      <c r="AG506" s="14">
        <f t="shared" si="585"/>
        <v>0</v>
      </c>
      <c r="AH506" s="14">
        <f t="shared" si="586"/>
        <v>0</v>
      </c>
      <c r="AI506" s="14">
        <f t="shared" si="587"/>
        <v>0</v>
      </c>
      <c r="AJ506" s="14">
        <f t="shared" si="588"/>
        <v>0</v>
      </c>
      <c r="AK506" s="14">
        <f t="shared" si="589"/>
        <v>0</v>
      </c>
      <c r="AL506" s="14">
        <f t="shared" si="590"/>
        <v>0</v>
      </c>
      <c r="AN506" s="56">
        <f t="shared" si="591"/>
        <v>0</v>
      </c>
      <c r="AO506" s="14">
        <f>Szilv($AD$2,Eredmény!$H$3,AE506)</f>
        <v>0</v>
      </c>
      <c r="AP506" s="14">
        <f t="shared" si="592"/>
        <v>0</v>
      </c>
      <c r="AQ506" s="14">
        <f t="shared" si="593"/>
        <v>0</v>
      </c>
      <c r="AS506" s="14">
        <f>IF($AR$2=Alapadat!$P506,Alapadat!$Q506,0)</f>
        <v>0</v>
      </c>
      <c r="AT506" s="14">
        <f>IF($AR$2=Alapadat!$P506,Alapadat!$R506,0)</f>
        <v>0</v>
      </c>
      <c r="AU506" s="14">
        <f t="shared" si="594"/>
        <v>0</v>
      </c>
      <c r="AV506" s="14">
        <f t="shared" si="595"/>
        <v>0</v>
      </c>
      <c r="AW506" s="14">
        <f t="shared" si="596"/>
        <v>0</v>
      </c>
      <c r="AX506" s="14">
        <f t="shared" si="597"/>
        <v>0</v>
      </c>
      <c r="AY506" s="14">
        <f t="shared" si="598"/>
        <v>0</v>
      </c>
      <c r="AZ506" s="14">
        <f t="shared" si="599"/>
        <v>0</v>
      </c>
      <c r="BB506" s="56">
        <f t="shared" si="600"/>
        <v>0</v>
      </c>
      <c r="BC506" s="14">
        <f>Szilv($AR$2,Eredmény!$H$3,AS506)</f>
        <v>0</v>
      </c>
      <c r="BD506" s="14">
        <f t="shared" si="601"/>
        <v>0</v>
      </c>
      <c r="BE506" s="14">
        <f t="shared" si="602"/>
        <v>0</v>
      </c>
      <c r="BG506" s="14">
        <f>IF($BF$2=Alapadat!$P506,Alapadat!$Q506,0)</f>
        <v>0</v>
      </c>
      <c r="BH506" s="14">
        <f>IF($BF$2=Alapadat!$P506,Alapadat!$R506,0)</f>
        <v>0</v>
      </c>
      <c r="BI506" s="14">
        <f t="shared" si="603"/>
        <v>0</v>
      </c>
      <c r="BJ506" s="14">
        <f t="shared" si="604"/>
        <v>0</v>
      </c>
      <c r="BK506" s="14">
        <f t="shared" si="605"/>
        <v>0</v>
      </c>
      <c r="BL506" s="14">
        <f t="shared" si="606"/>
        <v>0</v>
      </c>
      <c r="BM506" s="14">
        <f t="shared" si="607"/>
        <v>0</v>
      </c>
      <c r="BN506" s="14">
        <f t="shared" si="608"/>
        <v>0</v>
      </c>
      <c r="BP506" s="56">
        <f t="shared" si="609"/>
        <v>0</v>
      </c>
      <c r="BQ506" s="14">
        <f>Szilv($BF$2,Eredmény!$H$3,BG506)</f>
        <v>0</v>
      </c>
      <c r="BR506" s="14">
        <f t="shared" si="610"/>
        <v>0</v>
      </c>
      <c r="BS506" s="14">
        <f t="shared" si="611"/>
        <v>0</v>
      </c>
      <c r="BV506" s="14">
        <f>IF($BU$2=Alapadat!$P506,Alapadat!$Q506,0)</f>
        <v>0</v>
      </c>
      <c r="BW506" s="14">
        <f>IF($BU$2=Alapadat!$P506,Alapadat!$R506,0)</f>
        <v>0</v>
      </c>
      <c r="BX506" s="14">
        <f t="shared" si="612"/>
        <v>0</v>
      </c>
      <c r="BY506" s="14">
        <f t="shared" si="613"/>
        <v>0</v>
      </c>
      <c r="BZ506" s="14">
        <f t="shared" si="614"/>
        <v>0</v>
      </c>
      <c r="CA506" s="14">
        <f t="shared" si="615"/>
        <v>0</v>
      </c>
      <c r="CB506" s="14">
        <f t="shared" si="616"/>
        <v>0</v>
      </c>
      <c r="CC506" s="14">
        <f t="shared" si="617"/>
        <v>0</v>
      </c>
      <c r="CE506" s="56">
        <f t="shared" si="618"/>
        <v>0</v>
      </c>
      <c r="CF506" s="14">
        <f>Szilv($BU$2,Eredmény!$H$3,BV506)</f>
        <v>0</v>
      </c>
      <c r="CG506" s="14">
        <f t="shared" si="619"/>
        <v>0</v>
      </c>
      <c r="CH506" s="14">
        <f t="shared" si="620"/>
        <v>0</v>
      </c>
      <c r="CK506" s="14">
        <f>IF($CJ$2=Alapadat!$P506,Alapadat!$Q506,0)</f>
        <v>0</v>
      </c>
      <c r="CL506" s="14">
        <f>IF($CJ$2=Alapadat!$P506,Alapadat!$R506,0)</f>
        <v>0</v>
      </c>
      <c r="CM506" s="14">
        <f t="shared" si="621"/>
        <v>0</v>
      </c>
      <c r="CN506" s="14">
        <f t="shared" si="622"/>
        <v>0</v>
      </c>
      <c r="CO506" s="14">
        <f t="shared" si="623"/>
        <v>0</v>
      </c>
      <c r="CP506" s="14">
        <f t="shared" si="624"/>
        <v>0</v>
      </c>
      <c r="CQ506" s="14">
        <f t="shared" si="625"/>
        <v>0</v>
      </c>
      <c r="CR506" s="14">
        <f t="shared" si="626"/>
        <v>0</v>
      </c>
      <c r="CT506" s="56">
        <f t="shared" si="627"/>
        <v>0</v>
      </c>
      <c r="CU506" s="14">
        <f>Szilv($CJ$2,Eredmény!$H$3,CK506)</f>
        <v>0</v>
      </c>
      <c r="CV506" s="14">
        <f t="shared" si="628"/>
        <v>0</v>
      </c>
      <c r="CW506" s="14">
        <f t="shared" si="629"/>
        <v>0</v>
      </c>
      <c r="CZ506" s="14">
        <f>IF($CY$2=Alapadat!$P506,Alapadat!$Q506,0)</f>
        <v>0</v>
      </c>
      <c r="DA506" s="14">
        <f>IF($CY$2=Alapadat!$P506,Alapadat!$R506,0)</f>
        <v>0</v>
      </c>
      <c r="DB506" s="14">
        <f t="shared" si="630"/>
        <v>0</v>
      </c>
      <c r="DC506" s="14">
        <f t="shared" si="631"/>
        <v>0</v>
      </c>
      <c r="DD506" s="14">
        <f t="shared" si="632"/>
        <v>0</v>
      </c>
      <c r="DE506" s="14">
        <f t="shared" si="633"/>
        <v>0</v>
      </c>
      <c r="DF506" s="14">
        <f t="shared" si="634"/>
        <v>0</v>
      </c>
      <c r="DG506" s="14">
        <f t="shared" si="635"/>
        <v>0</v>
      </c>
      <c r="DI506" s="56">
        <f t="shared" si="636"/>
        <v>0</v>
      </c>
      <c r="DJ506" s="14">
        <f>Szilv($CY$2,Eredmény!$H$3,CZ506)</f>
        <v>0</v>
      </c>
      <c r="DK506" s="14">
        <f t="shared" si="637"/>
        <v>0</v>
      </c>
      <c r="DL506" s="14">
        <f t="shared" si="638"/>
        <v>0</v>
      </c>
      <c r="DO506" s="14">
        <f>IF($DN$2=Alapadat!$P506,Alapadat!$Q506,0)</f>
        <v>0</v>
      </c>
      <c r="DP506" s="14">
        <f>IF($DN$2=Alapadat!$P506,Alapadat!$R506,0)</f>
        <v>0</v>
      </c>
      <c r="DQ506" s="14">
        <f t="shared" si="639"/>
        <v>0</v>
      </c>
      <c r="DR506" s="14">
        <f t="shared" si="640"/>
        <v>0</v>
      </c>
      <c r="DS506" s="14">
        <f t="shared" si="641"/>
        <v>0</v>
      </c>
      <c r="DT506" s="14">
        <f t="shared" si="642"/>
        <v>0</v>
      </c>
      <c r="DU506" s="14">
        <f t="shared" si="643"/>
        <v>0</v>
      </c>
      <c r="DV506" s="14">
        <f t="shared" si="644"/>
        <v>0</v>
      </c>
      <c r="DX506" s="56">
        <f t="shared" si="645"/>
        <v>0</v>
      </c>
      <c r="DY506" s="14">
        <f>Szilv($DN$2,Eredmény!$H$3,DO506)</f>
        <v>0</v>
      </c>
      <c r="DZ506" s="14">
        <f t="shared" si="646"/>
        <v>0</v>
      </c>
      <c r="EA506" s="14">
        <f t="shared" si="647"/>
        <v>0</v>
      </c>
    </row>
    <row r="507" spans="2:131">
      <c r="B507" s="14">
        <f>IF($A$2=Alapadat!$P507,Alapadat!$Q507,0)</f>
        <v>0</v>
      </c>
      <c r="C507" s="14">
        <f>IF($A$2=Alapadat!$P507,Alapadat!$R507,0)</f>
        <v>0</v>
      </c>
      <c r="D507" s="14">
        <f t="shared" si="568"/>
        <v>0</v>
      </c>
      <c r="E507" s="14">
        <f t="shared" si="569"/>
        <v>0</v>
      </c>
      <c r="F507" s="14">
        <f t="shared" si="570"/>
        <v>0</v>
      </c>
      <c r="G507" s="14">
        <f t="shared" si="571"/>
        <v>0</v>
      </c>
      <c r="H507" s="14">
        <f t="shared" si="572"/>
        <v>0</v>
      </c>
      <c r="I507" s="14">
        <f t="shared" si="573"/>
        <v>0</v>
      </c>
      <c r="L507" s="56">
        <f t="shared" si="574"/>
        <v>0</v>
      </c>
      <c r="M507" s="14">
        <f>Szilv($A$2,Eredmény!$H$3,B507)</f>
        <v>0</v>
      </c>
      <c r="N507" s="14">
        <f t="shared" si="575"/>
        <v>0</v>
      </c>
      <c r="O507" s="14">
        <f t="shared" si="576"/>
        <v>0</v>
      </c>
      <c r="Q507" s="14">
        <f>IF($P$2=Alapadat!$P507,Alapadat!$Q507,0)</f>
        <v>0</v>
      </c>
      <c r="R507" s="14">
        <f>IF($P$2=Alapadat!$P507,Alapadat!$R507,0)</f>
        <v>0</v>
      </c>
      <c r="S507" s="14">
        <f t="shared" si="577"/>
        <v>0</v>
      </c>
      <c r="T507" s="14">
        <f t="shared" si="578"/>
        <v>0</v>
      </c>
      <c r="U507" s="14">
        <f t="shared" si="579"/>
        <v>0</v>
      </c>
      <c r="V507" s="14">
        <f t="shared" si="580"/>
        <v>0</v>
      </c>
      <c r="W507" s="14">
        <f t="shared" si="581"/>
        <v>0</v>
      </c>
      <c r="X507" s="14">
        <f t="shared" si="582"/>
        <v>0</v>
      </c>
      <c r="Z507" s="56">
        <f t="shared" si="648"/>
        <v>0</v>
      </c>
      <c r="AA507" s="14">
        <f>Szilv($P$2,Eredmény!$H$3,Q507)</f>
        <v>0</v>
      </c>
      <c r="AB507" s="14">
        <f t="shared" si="583"/>
        <v>0</v>
      </c>
      <c r="AC507" s="14">
        <f t="shared" si="584"/>
        <v>0</v>
      </c>
      <c r="AE507" s="14">
        <f>IF($AD$2=Alapadat!$P507,Alapadat!$Q507,0)</f>
        <v>0</v>
      </c>
      <c r="AF507" s="14">
        <f>IF($AD$2=Alapadat!$P507,Alapadat!$R507,0)</f>
        <v>0</v>
      </c>
      <c r="AG507" s="14">
        <f t="shared" si="585"/>
        <v>0</v>
      </c>
      <c r="AH507" s="14">
        <f t="shared" si="586"/>
        <v>0</v>
      </c>
      <c r="AI507" s="14">
        <f t="shared" si="587"/>
        <v>0</v>
      </c>
      <c r="AJ507" s="14">
        <f t="shared" si="588"/>
        <v>0</v>
      </c>
      <c r="AK507" s="14">
        <f t="shared" si="589"/>
        <v>0</v>
      </c>
      <c r="AL507" s="14">
        <f t="shared" si="590"/>
        <v>0</v>
      </c>
      <c r="AN507" s="56">
        <f t="shared" si="591"/>
        <v>0</v>
      </c>
      <c r="AO507" s="14">
        <f>Szilv($AD$2,Eredmény!$H$3,AE507)</f>
        <v>0</v>
      </c>
      <c r="AP507" s="14">
        <f t="shared" si="592"/>
        <v>0</v>
      </c>
      <c r="AQ507" s="14">
        <f t="shared" si="593"/>
        <v>0</v>
      </c>
      <c r="AS507" s="14">
        <f>IF($AR$2=Alapadat!$P507,Alapadat!$Q507,0)</f>
        <v>0</v>
      </c>
      <c r="AT507" s="14">
        <f>IF($AR$2=Alapadat!$P507,Alapadat!$R507,0)</f>
        <v>0</v>
      </c>
      <c r="AU507" s="14">
        <f t="shared" si="594"/>
        <v>0</v>
      </c>
      <c r="AV507" s="14">
        <f t="shared" si="595"/>
        <v>0</v>
      </c>
      <c r="AW507" s="14">
        <f t="shared" si="596"/>
        <v>0</v>
      </c>
      <c r="AX507" s="14">
        <f t="shared" si="597"/>
        <v>0</v>
      </c>
      <c r="AY507" s="14">
        <f t="shared" si="598"/>
        <v>0</v>
      </c>
      <c r="AZ507" s="14">
        <f t="shared" si="599"/>
        <v>0</v>
      </c>
      <c r="BB507" s="56">
        <f t="shared" si="600"/>
        <v>0</v>
      </c>
      <c r="BC507" s="14">
        <f>Szilv($AR$2,Eredmény!$H$3,AS507)</f>
        <v>0</v>
      </c>
      <c r="BD507" s="14">
        <f t="shared" si="601"/>
        <v>0</v>
      </c>
      <c r="BE507" s="14">
        <f t="shared" si="602"/>
        <v>0</v>
      </c>
      <c r="BG507" s="14">
        <f>IF($BF$2=Alapadat!$P507,Alapadat!$Q507,0)</f>
        <v>0</v>
      </c>
      <c r="BH507" s="14">
        <f>IF($BF$2=Alapadat!$P507,Alapadat!$R507,0)</f>
        <v>0</v>
      </c>
      <c r="BI507" s="14">
        <f t="shared" si="603"/>
        <v>0</v>
      </c>
      <c r="BJ507" s="14">
        <f t="shared" si="604"/>
        <v>0</v>
      </c>
      <c r="BK507" s="14">
        <f t="shared" si="605"/>
        <v>0</v>
      </c>
      <c r="BL507" s="14">
        <f t="shared" si="606"/>
        <v>0</v>
      </c>
      <c r="BM507" s="14">
        <f t="shared" si="607"/>
        <v>0</v>
      </c>
      <c r="BN507" s="14">
        <f t="shared" si="608"/>
        <v>0</v>
      </c>
      <c r="BP507" s="56">
        <f t="shared" si="609"/>
        <v>0</v>
      </c>
      <c r="BQ507" s="14">
        <f>Szilv($BF$2,Eredmény!$H$3,BG507)</f>
        <v>0</v>
      </c>
      <c r="BR507" s="14">
        <f t="shared" si="610"/>
        <v>0</v>
      </c>
      <c r="BS507" s="14">
        <f t="shared" si="611"/>
        <v>0</v>
      </c>
      <c r="BV507" s="14">
        <f>IF($BU$2=Alapadat!$P507,Alapadat!$Q507,0)</f>
        <v>0</v>
      </c>
      <c r="BW507" s="14">
        <f>IF($BU$2=Alapadat!$P507,Alapadat!$R507,0)</f>
        <v>0</v>
      </c>
      <c r="BX507" s="14">
        <f t="shared" si="612"/>
        <v>0</v>
      </c>
      <c r="BY507" s="14">
        <f t="shared" si="613"/>
        <v>0</v>
      </c>
      <c r="BZ507" s="14">
        <f t="shared" si="614"/>
        <v>0</v>
      </c>
      <c r="CA507" s="14">
        <f t="shared" si="615"/>
        <v>0</v>
      </c>
      <c r="CB507" s="14">
        <f t="shared" si="616"/>
        <v>0</v>
      </c>
      <c r="CC507" s="14">
        <f t="shared" si="617"/>
        <v>0</v>
      </c>
      <c r="CE507" s="56">
        <f t="shared" si="618"/>
        <v>0</v>
      </c>
      <c r="CF507" s="14">
        <f>Szilv($BU$2,Eredmény!$H$3,BV507)</f>
        <v>0</v>
      </c>
      <c r="CG507" s="14">
        <f t="shared" si="619"/>
        <v>0</v>
      </c>
      <c r="CH507" s="14">
        <f t="shared" si="620"/>
        <v>0</v>
      </c>
      <c r="CK507" s="14">
        <f>IF($CJ$2=Alapadat!$P507,Alapadat!$Q507,0)</f>
        <v>0</v>
      </c>
      <c r="CL507" s="14">
        <f>IF($CJ$2=Alapadat!$P507,Alapadat!$R507,0)</f>
        <v>0</v>
      </c>
      <c r="CM507" s="14">
        <f t="shared" si="621"/>
        <v>0</v>
      </c>
      <c r="CN507" s="14">
        <f t="shared" si="622"/>
        <v>0</v>
      </c>
      <c r="CO507" s="14">
        <f t="shared" si="623"/>
        <v>0</v>
      </c>
      <c r="CP507" s="14">
        <f t="shared" si="624"/>
        <v>0</v>
      </c>
      <c r="CQ507" s="14">
        <f t="shared" si="625"/>
        <v>0</v>
      </c>
      <c r="CR507" s="14">
        <f t="shared" si="626"/>
        <v>0</v>
      </c>
      <c r="CT507" s="56">
        <f t="shared" si="627"/>
        <v>0</v>
      </c>
      <c r="CU507" s="14">
        <f>Szilv($CJ$2,Eredmény!$H$3,CK507)</f>
        <v>0</v>
      </c>
      <c r="CV507" s="14">
        <f t="shared" si="628"/>
        <v>0</v>
      </c>
      <c r="CW507" s="14">
        <f t="shared" si="629"/>
        <v>0</v>
      </c>
      <c r="CZ507" s="14">
        <f>IF($CY$2=Alapadat!$P507,Alapadat!$Q507,0)</f>
        <v>0</v>
      </c>
      <c r="DA507" s="14">
        <f>IF($CY$2=Alapadat!$P507,Alapadat!$R507,0)</f>
        <v>0</v>
      </c>
      <c r="DB507" s="14">
        <f t="shared" si="630"/>
        <v>0</v>
      </c>
      <c r="DC507" s="14">
        <f t="shared" si="631"/>
        <v>0</v>
      </c>
      <c r="DD507" s="14">
        <f t="shared" si="632"/>
        <v>0</v>
      </c>
      <c r="DE507" s="14">
        <f t="shared" si="633"/>
        <v>0</v>
      </c>
      <c r="DF507" s="14">
        <f t="shared" si="634"/>
        <v>0</v>
      </c>
      <c r="DG507" s="14">
        <f t="shared" si="635"/>
        <v>0</v>
      </c>
      <c r="DI507" s="56">
        <f t="shared" si="636"/>
        <v>0</v>
      </c>
      <c r="DJ507" s="14">
        <f>Szilv($CY$2,Eredmény!$H$3,CZ507)</f>
        <v>0</v>
      </c>
      <c r="DK507" s="14">
        <f t="shared" si="637"/>
        <v>0</v>
      </c>
      <c r="DL507" s="14">
        <f t="shared" si="638"/>
        <v>0</v>
      </c>
      <c r="DO507" s="14">
        <f>IF($DN$2=Alapadat!$P507,Alapadat!$Q507,0)</f>
        <v>0</v>
      </c>
      <c r="DP507" s="14">
        <f>IF($DN$2=Alapadat!$P507,Alapadat!$R507,0)</f>
        <v>0</v>
      </c>
      <c r="DQ507" s="14">
        <f t="shared" si="639"/>
        <v>0</v>
      </c>
      <c r="DR507" s="14">
        <f t="shared" si="640"/>
        <v>0</v>
      </c>
      <c r="DS507" s="14">
        <f t="shared" si="641"/>
        <v>0</v>
      </c>
      <c r="DT507" s="14">
        <f t="shared" si="642"/>
        <v>0</v>
      </c>
      <c r="DU507" s="14">
        <f t="shared" si="643"/>
        <v>0</v>
      </c>
      <c r="DV507" s="14">
        <f t="shared" si="644"/>
        <v>0</v>
      </c>
      <c r="DX507" s="56">
        <f t="shared" si="645"/>
        <v>0</v>
      </c>
      <c r="DY507" s="14">
        <f>Szilv($DN$2,Eredmény!$H$3,DO507)</f>
        <v>0</v>
      </c>
      <c r="DZ507" s="14">
        <f t="shared" si="646"/>
        <v>0</v>
      </c>
      <c r="EA507" s="14">
        <f t="shared" si="647"/>
        <v>0</v>
      </c>
    </row>
    <row r="508" spans="2:131">
      <c r="B508" s="14">
        <f>IF($A$2=Alapadat!$P508,Alapadat!$Q508,0)</f>
        <v>0</v>
      </c>
      <c r="C508" s="14">
        <f>IF($A$2=Alapadat!$P508,Alapadat!$R508,0)</f>
        <v>0</v>
      </c>
      <c r="D508" s="14">
        <f t="shared" si="568"/>
        <v>0</v>
      </c>
      <c r="E508" s="14">
        <f t="shared" si="569"/>
        <v>0</v>
      </c>
      <c r="F508" s="14">
        <f t="shared" si="570"/>
        <v>0</v>
      </c>
      <c r="G508" s="14">
        <f t="shared" si="571"/>
        <v>0</v>
      </c>
      <c r="H508" s="14">
        <f t="shared" si="572"/>
        <v>0</v>
      </c>
      <c r="I508" s="14">
        <f t="shared" si="573"/>
        <v>0</v>
      </c>
      <c r="L508" s="56">
        <f t="shared" si="574"/>
        <v>0</v>
      </c>
      <c r="M508" s="14">
        <f>Szilv($A$2,Eredmény!$H$3,B508)</f>
        <v>0</v>
      </c>
      <c r="N508" s="14">
        <f t="shared" si="575"/>
        <v>0</v>
      </c>
      <c r="O508" s="14">
        <f t="shared" si="576"/>
        <v>0</v>
      </c>
      <c r="Q508" s="14">
        <f>IF($P$2=Alapadat!$P508,Alapadat!$Q508,0)</f>
        <v>0</v>
      </c>
      <c r="R508" s="14">
        <f>IF($P$2=Alapadat!$P508,Alapadat!$R508,0)</f>
        <v>0</v>
      </c>
      <c r="S508" s="14">
        <f t="shared" si="577"/>
        <v>0</v>
      </c>
      <c r="T508" s="14">
        <f t="shared" si="578"/>
        <v>0</v>
      </c>
      <c r="U508" s="14">
        <f t="shared" si="579"/>
        <v>0</v>
      </c>
      <c r="V508" s="14">
        <f t="shared" si="580"/>
        <v>0</v>
      </c>
      <c r="W508" s="14">
        <f t="shared" si="581"/>
        <v>0</v>
      </c>
      <c r="X508" s="14">
        <f t="shared" si="582"/>
        <v>0</v>
      </c>
      <c r="Z508" s="56">
        <f t="shared" si="648"/>
        <v>0</v>
      </c>
      <c r="AA508" s="14">
        <f>Szilv($P$2,Eredmény!$H$3,Q508)</f>
        <v>0</v>
      </c>
      <c r="AB508" s="14">
        <f t="shared" si="583"/>
        <v>0</v>
      </c>
      <c r="AC508" s="14">
        <f t="shared" si="584"/>
        <v>0</v>
      </c>
      <c r="AE508" s="14">
        <f>IF($AD$2=Alapadat!$P508,Alapadat!$Q508,0)</f>
        <v>0</v>
      </c>
      <c r="AF508" s="14">
        <f>IF($AD$2=Alapadat!$P508,Alapadat!$R508,0)</f>
        <v>0</v>
      </c>
      <c r="AG508" s="14">
        <f t="shared" si="585"/>
        <v>0</v>
      </c>
      <c r="AH508" s="14">
        <f t="shared" si="586"/>
        <v>0</v>
      </c>
      <c r="AI508" s="14">
        <f t="shared" si="587"/>
        <v>0</v>
      </c>
      <c r="AJ508" s="14">
        <f t="shared" si="588"/>
        <v>0</v>
      </c>
      <c r="AK508" s="14">
        <f t="shared" si="589"/>
        <v>0</v>
      </c>
      <c r="AL508" s="14">
        <f t="shared" si="590"/>
        <v>0</v>
      </c>
      <c r="AN508" s="56">
        <f t="shared" si="591"/>
        <v>0</v>
      </c>
      <c r="AO508" s="14">
        <f>Szilv($AD$2,Eredmény!$H$3,AE508)</f>
        <v>0</v>
      </c>
      <c r="AP508" s="14">
        <f t="shared" si="592"/>
        <v>0</v>
      </c>
      <c r="AQ508" s="14">
        <f t="shared" si="593"/>
        <v>0</v>
      </c>
      <c r="AS508" s="14">
        <f>IF($AR$2=Alapadat!$P508,Alapadat!$Q508,0)</f>
        <v>0</v>
      </c>
      <c r="AT508" s="14">
        <f>IF($AR$2=Alapadat!$P508,Alapadat!$R508,0)</f>
        <v>0</v>
      </c>
      <c r="AU508" s="14">
        <f t="shared" si="594"/>
        <v>0</v>
      </c>
      <c r="AV508" s="14">
        <f t="shared" si="595"/>
        <v>0</v>
      </c>
      <c r="AW508" s="14">
        <f t="shared" si="596"/>
        <v>0</v>
      </c>
      <c r="AX508" s="14">
        <f t="shared" si="597"/>
        <v>0</v>
      </c>
      <c r="AY508" s="14">
        <f t="shared" si="598"/>
        <v>0</v>
      </c>
      <c r="AZ508" s="14">
        <f t="shared" si="599"/>
        <v>0</v>
      </c>
      <c r="BB508" s="56">
        <f t="shared" si="600"/>
        <v>0</v>
      </c>
      <c r="BC508" s="14">
        <f>Szilv($AR$2,Eredmény!$H$3,AS508)</f>
        <v>0</v>
      </c>
      <c r="BD508" s="14">
        <f t="shared" si="601"/>
        <v>0</v>
      </c>
      <c r="BE508" s="14">
        <f t="shared" si="602"/>
        <v>0</v>
      </c>
      <c r="BG508" s="14">
        <f>IF($BF$2=Alapadat!$P508,Alapadat!$Q508,0)</f>
        <v>0</v>
      </c>
      <c r="BH508" s="14">
        <f>IF($BF$2=Alapadat!$P508,Alapadat!$R508,0)</f>
        <v>0</v>
      </c>
      <c r="BI508" s="14">
        <f t="shared" si="603"/>
        <v>0</v>
      </c>
      <c r="BJ508" s="14">
        <f t="shared" si="604"/>
        <v>0</v>
      </c>
      <c r="BK508" s="14">
        <f t="shared" si="605"/>
        <v>0</v>
      </c>
      <c r="BL508" s="14">
        <f t="shared" si="606"/>
        <v>0</v>
      </c>
      <c r="BM508" s="14">
        <f t="shared" si="607"/>
        <v>0</v>
      </c>
      <c r="BN508" s="14">
        <f t="shared" si="608"/>
        <v>0</v>
      </c>
      <c r="BP508" s="56">
        <f t="shared" si="609"/>
        <v>0</v>
      </c>
      <c r="BQ508" s="14">
        <f>Szilv($BF$2,Eredmény!$H$3,BG508)</f>
        <v>0</v>
      </c>
      <c r="BR508" s="14">
        <f t="shared" si="610"/>
        <v>0</v>
      </c>
      <c r="BS508" s="14">
        <f t="shared" si="611"/>
        <v>0</v>
      </c>
      <c r="BV508" s="14">
        <f>IF($BU$2=Alapadat!$P508,Alapadat!$Q508,0)</f>
        <v>0</v>
      </c>
      <c r="BW508" s="14">
        <f>IF($BU$2=Alapadat!$P508,Alapadat!$R508,0)</f>
        <v>0</v>
      </c>
      <c r="BX508" s="14">
        <f t="shared" si="612"/>
        <v>0</v>
      </c>
      <c r="BY508" s="14">
        <f t="shared" si="613"/>
        <v>0</v>
      </c>
      <c r="BZ508" s="14">
        <f t="shared" si="614"/>
        <v>0</v>
      </c>
      <c r="CA508" s="14">
        <f t="shared" si="615"/>
        <v>0</v>
      </c>
      <c r="CB508" s="14">
        <f t="shared" si="616"/>
        <v>0</v>
      </c>
      <c r="CC508" s="14">
        <f t="shared" si="617"/>
        <v>0</v>
      </c>
      <c r="CE508" s="56">
        <f t="shared" si="618"/>
        <v>0</v>
      </c>
      <c r="CF508" s="14">
        <f>Szilv($BU$2,Eredmény!$H$3,BV508)</f>
        <v>0</v>
      </c>
      <c r="CG508" s="14">
        <f t="shared" si="619"/>
        <v>0</v>
      </c>
      <c r="CH508" s="14">
        <f t="shared" si="620"/>
        <v>0</v>
      </c>
      <c r="CK508" s="14">
        <f>IF($CJ$2=Alapadat!$P508,Alapadat!$Q508,0)</f>
        <v>0</v>
      </c>
      <c r="CL508" s="14">
        <f>IF($CJ$2=Alapadat!$P508,Alapadat!$R508,0)</f>
        <v>0</v>
      </c>
      <c r="CM508" s="14">
        <f t="shared" si="621"/>
        <v>0</v>
      </c>
      <c r="CN508" s="14">
        <f t="shared" si="622"/>
        <v>0</v>
      </c>
      <c r="CO508" s="14">
        <f t="shared" si="623"/>
        <v>0</v>
      </c>
      <c r="CP508" s="14">
        <f t="shared" si="624"/>
        <v>0</v>
      </c>
      <c r="CQ508" s="14">
        <f t="shared" si="625"/>
        <v>0</v>
      </c>
      <c r="CR508" s="14">
        <f t="shared" si="626"/>
        <v>0</v>
      </c>
      <c r="CT508" s="56">
        <f t="shared" si="627"/>
        <v>0</v>
      </c>
      <c r="CU508" s="14">
        <f>Szilv($CJ$2,Eredmény!$H$3,CK508)</f>
        <v>0</v>
      </c>
      <c r="CV508" s="14">
        <f t="shared" si="628"/>
        <v>0</v>
      </c>
      <c r="CW508" s="14">
        <f t="shared" si="629"/>
        <v>0</v>
      </c>
      <c r="CZ508" s="14">
        <f>IF($CY$2=Alapadat!$P508,Alapadat!$Q508,0)</f>
        <v>0</v>
      </c>
      <c r="DA508" s="14">
        <f>IF($CY$2=Alapadat!$P508,Alapadat!$R508,0)</f>
        <v>0</v>
      </c>
      <c r="DB508" s="14">
        <f t="shared" si="630"/>
        <v>0</v>
      </c>
      <c r="DC508" s="14">
        <f t="shared" si="631"/>
        <v>0</v>
      </c>
      <c r="DD508" s="14">
        <f t="shared" si="632"/>
        <v>0</v>
      </c>
      <c r="DE508" s="14">
        <f t="shared" si="633"/>
        <v>0</v>
      </c>
      <c r="DF508" s="14">
        <f t="shared" si="634"/>
        <v>0</v>
      </c>
      <c r="DG508" s="14">
        <f t="shared" si="635"/>
        <v>0</v>
      </c>
      <c r="DI508" s="56">
        <f t="shared" si="636"/>
        <v>0</v>
      </c>
      <c r="DJ508" s="14">
        <f>Szilv($CY$2,Eredmény!$H$3,CZ508)</f>
        <v>0</v>
      </c>
      <c r="DK508" s="14">
        <f t="shared" si="637"/>
        <v>0</v>
      </c>
      <c r="DL508" s="14">
        <f t="shared" si="638"/>
        <v>0</v>
      </c>
      <c r="DO508" s="14">
        <f>IF($DN$2=Alapadat!$P508,Alapadat!$Q508,0)</f>
        <v>0</v>
      </c>
      <c r="DP508" s="14">
        <f>IF($DN$2=Alapadat!$P508,Alapadat!$R508,0)</f>
        <v>0</v>
      </c>
      <c r="DQ508" s="14">
        <f t="shared" si="639"/>
        <v>0</v>
      </c>
      <c r="DR508" s="14">
        <f t="shared" si="640"/>
        <v>0</v>
      </c>
      <c r="DS508" s="14">
        <f t="shared" si="641"/>
        <v>0</v>
      </c>
      <c r="DT508" s="14">
        <f t="shared" si="642"/>
        <v>0</v>
      </c>
      <c r="DU508" s="14">
        <f t="shared" si="643"/>
        <v>0</v>
      </c>
      <c r="DV508" s="14">
        <f t="shared" si="644"/>
        <v>0</v>
      </c>
      <c r="DX508" s="56">
        <f t="shared" si="645"/>
        <v>0</v>
      </c>
      <c r="DY508" s="14">
        <f>Szilv($DN$2,Eredmény!$H$3,DO508)</f>
        <v>0</v>
      </c>
      <c r="DZ508" s="14">
        <f t="shared" si="646"/>
        <v>0</v>
      </c>
      <c r="EA508" s="14">
        <f t="shared" si="647"/>
        <v>0</v>
      </c>
    </row>
    <row r="509" spans="2:131">
      <c r="B509" s="14">
        <f>IF($A$2=Alapadat!$P509,Alapadat!$Q509,0)</f>
        <v>0</v>
      </c>
      <c r="C509" s="14">
        <f>IF($A$2=Alapadat!$P509,Alapadat!$R509,0)</f>
        <v>0</v>
      </c>
      <c r="D509" s="14">
        <f t="shared" si="568"/>
        <v>0</v>
      </c>
      <c r="E509" s="14">
        <f t="shared" si="569"/>
        <v>0</v>
      </c>
      <c r="F509" s="14">
        <f t="shared" si="570"/>
        <v>0</v>
      </c>
      <c r="G509" s="14">
        <f t="shared" si="571"/>
        <v>0</v>
      </c>
      <c r="H509" s="14">
        <f t="shared" si="572"/>
        <v>0</v>
      </c>
      <c r="I509" s="14">
        <f t="shared" si="573"/>
        <v>0</v>
      </c>
      <c r="L509" s="56">
        <f t="shared" si="574"/>
        <v>0</v>
      </c>
      <c r="M509" s="14">
        <f>Szilv($A$2,Eredmény!$H$3,B509)</f>
        <v>0</v>
      </c>
      <c r="N509" s="14">
        <f t="shared" si="575"/>
        <v>0</v>
      </c>
      <c r="O509" s="14">
        <f t="shared" si="576"/>
        <v>0</v>
      </c>
      <c r="Q509" s="14">
        <f>IF($P$2=Alapadat!$P509,Alapadat!$Q509,0)</f>
        <v>0</v>
      </c>
      <c r="R509" s="14">
        <f>IF($P$2=Alapadat!$P509,Alapadat!$R509,0)</f>
        <v>0</v>
      </c>
      <c r="S509" s="14">
        <f t="shared" si="577"/>
        <v>0</v>
      </c>
      <c r="T509" s="14">
        <f t="shared" si="578"/>
        <v>0</v>
      </c>
      <c r="U509" s="14">
        <f t="shared" si="579"/>
        <v>0</v>
      </c>
      <c r="V509" s="14">
        <f t="shared" si="580"/>
        <v>0</v>
      </c>
      <c r="W509" s="14">
        <f t="shared" si="581"/>
        <v>0</v>
      </c>
      <c r="X509" s="14">
        <f t="shared" si="582"/>
        <v>0</v>
      </c>
      <c r="Z509" s="56">
        <f t="shared" si="648"/>
        <v>0</v>
      </c>
      <c r="AA509" s="14">
        <f>Szilv($P$2,Eredmény!$H$3,Q509)</f>
        <v>0</v>
      </c>
      <c r="AB509" s="14">
        <f t="shared" si="583"/>
        <v>0</v>
      </c>
      <c r="AC509" s="14">
        <f t="shared" si="584"/>
        <v>0</v>
      </c>
      <c r="AE509" s="14">
        <f>IF($AD$2=Alapadat!$P509,Alapadat!$Q509,0)</f>
        <v>0</v>
      </c>
      <c r="AF509" s="14">
        <f>IF($AD$2=Alapadat!$P509,Alapadat!$R509,0)</f>
        <v>0</v>
      </c>
      <c r="AG509" s="14">
        <f t="shared" si="585"/>
        <v>0</v>
      </c>
      <c r="AH509" s="14">
        <f t="shared" si="586"/>
        <v>0</v>
      </c>
      <c r="AI509" s="14">
        <f t="shared" si="587"/>
        <v>0</v>
      </c>
      <c r="AJ509" s="14">
        <f t="shared" si="588"/>
        <v>0</v>
      </c>
      <c r="AK509" s="14">
        <f t="shared" si="589"/>
        <v>0</v>
      </c>
      <c r="AL509" s="14">
        <f t="shared" si="590"/>
        <v>0</v>
      </c>
      <c r="AN509" s="56">
        <f t="shared" si="591"/>
        <v>0</v>
      </c>
      <c r="AO509" s="14">
        <f>Szilv($AD$2,Eredmény!$H$3,AE509)</f>
        <v>0</v>
      </c>
      <c r="AP509" s="14">
        <f t="shared" si="592"/>
        <v>0</v>
      </c>
      <c r="AQ509" s="14">
        <f t="shared" si="593"/>
        <v>0</v>
      </c>
      <c r="AS509" s="14">
        <f>IF($AR$2=Alapadat!$P509,Alapadat!$Q509,0)</f>
        <v>0</v>
      </c>
      <c r="AT509" s="14">
        <f>IF($AR$2=Alapadat!$P509,Alapadat!$R509,0)</f>
        <v>0</v>
      </c>
      <c r="AU509" s="14">
        <f t="shared" si="594"/>
        <v>0</v>
      </c>
      <c r="AV509" s="14">
        <f t="shared" si="595"/>
        <v>0</v>
      </c>
      <c r="AW509" s="14">
        <f t="shared" si="596"/>
        <v>0</v>
      </c>
      <c r="AX509" s="14">
        <f t="shared" si="597"/>
        <v>0</v>
      </c>
      <c r="AY509" s="14">
        <f t="shared" si="598"/>
        <v>0</v>
      </c>
      <c r="AZ509" s="14">
        <f t="shared" si="599"/>
        <v>0</v>
      </c>
      <c r="BB509" s="56">
        <f t="shared" si="600"/>
        <v>0</v>
      </c>
      <c r="BC509" s="14">
        <f>Szilv($AR$2,Eredmény!$H$3,AS509)</f>
        <v>0</v>
      </c>
      <c r="BD509" s="14">
        <f t="shared" si="601"/>
        <v>0</v>
      </c>
      <c r="BE509" s="14">
        <f t="shared" si="602"/>
        <v>0</v>
      </c>
      <c r="BG509" s="14">
        <f>IF($BF$2=Alapadat!$P509,Alapadat!$Q509,0)</f>
        <v>0</v>
      </c>
      <c r="BH509" s="14">
        <f>IF($BF$2=Alapadat!$P509,Alapadat!$R509,0)</f>
        <v>0</v>
      </c>
      <c r="BI509" s="14">
        <f t="shared" si="603"/>
        <v>0</v>
      </c>
      <c r="BJ509" s="14">
        <f t="shared" si="604"/>
        <v>0</v>
      </c>
      <c r="BK509" s="14">
        <f t="shared" si="605"/>
        <v>0</v>
      </c>
      <c r="BL509" s="14">
        <f t="shared" si="606"/>
        <v>0</v>
      </c>
      <c r="BM509" s="14">
        <f t="shared" si="607"/>
        <v>0</v>
      </c>
      <c r="BN509" s="14">
        <f t="shared" si="608"/>
        <v>0</v>
      </c>
      <c r="BP509" s="56">
        <f t="shared" si="609"/>
        <v>0</v>
      </c>
      <c r="BQ509" s="14">
        <f>Szilv($BF$2,Eredmény!$H$3,BG509)</f>
        <v>0</v>
      </c>
      <c r="BR509" s="14">
        <f t="shared" si="610"/>
        <v>0</v>
      </c>
      <c r="BS509" s="14">
        <f t="shared" si="611"/>
        <v>0</v>
      </c>
      <c r="BV509" s="14">
        <f>IF($BU$2=Alapadat!$P509,Alapadat!$Q509,0)</f>
        <v>0</v>
      </c>
      <c r="BW509" s="14">
        <f>IF($BU$2=Alapadat!$P509,Alapadat!$R509,0)</f>
        <v>0</v>
      </c>
      <c r="BX509" s="14">
        <f t="shared" si="612"/>
        <v>0</v>
      </c>
      <c r="BY509" s="14">
        <f t="shared" si="613"/>
        <v>0</v>
      </c>
      <c r="BZ509" s="14">
        <f t="shared" si="614"/>
        <v>0</v>
      </c>
      <c r="CA509" s="14">
        <f t="shared" si="615"/>
        <v>0</v>
      </c>
      <c r="CB509" s="14">
        <f t="shared" si="616"/>
        <v>0</v>
      </c>
      <c r="CC509" s="14">
        <f t="shared" si="617"/>
        <v>0</v>
      </c>
      <c r="CE509" s="56">
        <f t="shared" si="618"/>
        <v>0</v>
      </c>
      <c r="CF509" s="14">
        <f>Szilv($BU$2,Eredmény!$H$3,BV509)</f>
        <v>0</v>
      </c>
      <c r="CG509" s="14">
        <f t="shared" si="619"/>
        <v>0</v>
      </c>
      <c r="CH509" s="14">
        <f t="shared" si="620"/>
        <v>0</v>
      </c>
      <c r="CK509" s="14">
        <f>IF($CJ$2=Alapadat!$P509,Alapadat!$Q509,0)</f>
        <v>0</v>
      </c>
      <c r="CL509" s="14">
        <f>IF($CJ$2=Alapadat!$P509,Alapadat!$R509,0)</f>
        <v>0</v>
      </c>
      <c r="CM509" s="14">
        <f t="shared" si="621"/>
        <v>0</v>
      </c>
      <c r="CN509" s="14">
        <f t="shared" si="622"/>
        <v>0</v>
      </c>
      <c r="CO509" s="14">
        <f t="shared" si="623"/>
        <v>0</v>
      </c>
      <c r="CP509" s="14">
        <f t="shared" si="624"/>
        <v>0</v>
      </c>
      <c r="CQ509" s="14">
        <f t="shared" si="625"/>
        <v>0</v>
      </c>
      <c r="CR509" s="14">
        <f t="shared" si="626"/>
        <v>0</v>
      </c>
      <c r="CT509" s="56">
        <f t="shared" si="627"/>
        <v>0</v>
      </c>
      <c r="CU509" s="14">
        <f>Szilv($CJ$2,Eredmény!$H$3,CK509)</f>
        <v>0</v>
      </c>
      <c r="CV509" s="14">
        <f t="shared" si="628"/>
        <v>0</v>
      </c>
      <c r="CW509" s="14">
        <f t="shared" si="629"/>
        <v>0</v>
      </c>
      <c r="CZ509" s="14">
        <f>IF($CY$2=Alapadat!$P509,Alapadat!$Q509,0)</f>
        <v>0</v>
      </c>
      <c r="DA509" s="14">
        <f>IF($CY$2=Alapadat!$P509,Alapadat!$R509,0)</f>
        <v>0</v>
      </c>
      <c r="DB509" s="14">
        <f t="shared" si="630"/>
        <v>0</v>
      </c>
      <c r="DC509" s="14">
        <f t="shared" si="631"/>
        <v>0</v>
      </c>
      <c r="DD509" s="14">
        <f t="shared" si="632"/>
        <v>0</v>
      </c>
      <c r="DE509" s="14">
        <f t="shared" si="633"/>
        <v>0</v>
      </c>
      <c r="DF509" s="14">
        <f t="shared" si="634"/>
        <v>0</v>
      </c>
      <c r="DG509" s="14">
        <f t="shared" si="635"/>
        <v>0</v>
      </c>
      <c r="DI509" s="56">
        <f t="shared" si="636"/>
        <v>0</v>
      </c>
      <c r="DJ509" s="14">
        <f>Szilv($CY$2,Eredmény!$H$3,CZ509)</f>
        <v>0</v>
      </c>
      <c r="DK509" s="14">
        <f t="shared" si="637"/>
        <v>0</v>
      </c>
      <c r="DL509" s="14">
        <f t="shared" si="638"/>
        <v>0</v>
      </c>
      <c r="DO509" s="14">
        <f>IF($DN$2=Alapadat!$P509,Alapadat!$Q509,0)</f>
        <v>0</v>
      </c>
      <c r="DP509" s="14">
        <f>IF($DN$2=Alapadat!$P509,Alapadat!$R509,0)</f>
        <v>0</v>
      </c>
      <c r="DQ509" s="14">
        <f t="shared" si="639"/>
        <v>0</v>
      </c>
      <c r="DR509" s="14">
        <f t="shared" si="640"/>
        <v>0</v>
      </c>
      <c r="DS509" s="14">
        <f t="shared" si="641"/>
        <v>0</v>
      </c>
      <c r="DT509" s="14">
        <f t="shared" si="642"/>
        <v>0</v>
      </c>
      <c r="DU509" s="14">
        <f t="shared" si="643"/>
        <v>0</v>
      </c>
      <c r="DV509" s="14">
        <f t="shared" si="644"/>
        <v>0</v>
      </c>
      <c r="DX509" s="56">
        <f t="shared" si="645"/>
        <v>0</v>
      </c>
      <c r="DY509" s="14">
        <f>Szilv($DN$2,Eredmény!$H$3,DO509)</f>
        <v>0</v>
      </c>
      <c r="DZ509" s="14">
        <f t="shared" si="646"/>
        <v>0</v>
      </c>
      <c r="EA509" s="14">
        <f t="shared" si="647"/>
        <v>0</v>
      </c>
    </row>
    <row r="510" spans="2:131">
      <c r="B510" s="14">
        <f>IF($A$2=Alapadat!$P510,Alapadat!$Q510,0)</f>
        <v>0</v>
      </c>
      <c r="C510" s="14">
        <f>IF($A$2=Alapadat!$P510,Alapadat!$R510,0)</f>
        <v>0</v>
      </c>
      <c r="D510" s="14">
        <f t="shared" si="568"/>
        <v>0</v>
      </c>
      <c r="E510" s="14">
        <f t="shared" si="569"/>
        <v>0</v>
      </c>
      <c r="F510" s="14">
        <f t="shared" si="570"/>
        <v>0</v>
      </c>
      <c r="G510" s="14">
        <f t="shared" si="571"/>
        <v>0</v>
      </c>
      <c r="H510" s="14">
        <f t="shared" si="572"/>
        <v>0</v>
      </c>
      <c r="I510" s="14">
        <f t="shared" si="573"/>
        <v>0</v>
      </c>
      <c r="L510" s="56">
        <f t="shared" si="574"/>
        <v>0</v>
      </c>
      <c r="M510" s="14">
        <f>Szilv($A$2,Eredmény!$H$3,B510)</f>
        <v>0</v>
      </c>
      <c r="N510" s="14">
        <f t="shared" si="575"/>
        <v>0</v>
      </c>
      <c r="O510" s="14">
        <f t="shared" si="576"/>
        <v>0</v>
      </c>
      <c r="Q510" s="14">
        <f>IF($P$2=Alapadat!$P510,Alapadat!$Q510,0)</f>
        <v>0</v>
      </c>
      <c r="R510" s="14">
        <f>IF($P$2=Alapadat!$P510,Alapadat!$R510,0)</f>
        <v>0</v>
      </c>
      <c r="S510" s="14">
        <f t="shared" si="577"/>
        <v>0</v>
      </c>
      <c r="T510" s="14">
        <f t="shared" si="578"/>
        <v>0</v>
      </c>
      <c r="U510" s="14">
        <f t="shared" si="579"/>
        <v>0</v>
      </c>
      <c r="V510" s="14">
        <f t="shared" si="580"/>
        <v>0</v>
      </c>
      <c r="W510" s="14">
        <f t="shared" si="581"/>
        <v>0</v>
      </c>
      <c r="X510" s="14">
        <f t="shared" si="582"/>
        <v>0</v>
      </c>
      <c r="Z510" s="56">
        <f t="shared" si="648"/>
        <v>0</v>
      </c>
      <c r="AA510" s="14">
        <f>Szilv($P$2,Eredmény!$H$3,Q510)</f>
        <v>0</v>
      </c>
      <c r="AB510" s="14">
        <f t="shared" si="583"/>
        <v>0</v>
      </c>
      <c r="AC510" s="14">
        <f t="shared" si="584"/>
        <v>0</v>
      </c>
      <c r="AE510" s="14">
        <f>IF($AD$2=Alapadat!$P510,Alapadat!$Q510,0)</f>
        <v>0</v>
      </c>
      <c r="AF510" s="14">
        <f>IF($AD$2=Alapadat!$P510,Alapadat!$R510,0)</f>
        <v>0</v>
      </c>
      <c r="AG510" s="14">
        <f t="shared" si="585"/>
        <v>0</v>
      </c>
      <c r="AH510" s="14">
        <f t="shared" si="586"/>
        <v>0</v>
      </c>
      <c r="AI510" s="14">
        <f t="shared" si="587"/>
        <v>0</v>
      </c>
      <c r="AJ510" s="14">
        <f t="shared" si="588"/>
        <v>0</v>
      </c>
      <c r="AK510" s="14">
        <f t="shared" si="589"/>
        <v>0</v>
      </c>
      <c r="AL510" s="14">
        <f t="shared" si="590"/>
        <v>0</v>
      </c>
      <c r="AN510" s="56">
        <f t="shared" si="591"/>
        <v>0</v>
      </c>
      <c r="AO510" s="14">
        <f>Szilv($AD$2,Eredmény!$H$3,AE510)</f>
        <v>0</v>
      </c>
      <c r="AP510" s="14">
        <f t="shared" si="592"/>
        <v>0</v>
      </c>
      <c r="AQ510" s="14">
        <f t="shared" si="593"/>
        <v>0</v>
      </c>
      <c r="AS510" s="14">
        <f>IF($AR$2=Alapadat!$P510,Alapadat!$Q510,0)</f>
        <v>0</v>
      </c>
      <c r="AT510" s="14">
        <f>IF($AR$2=Alapadat!$P510,Alapadat!$R510,0)</f>
        <v>0</v>
      </c>
      <c r="AU510" s="14">
        <f t="shared" si="594"/>
        <v>0</v>
      </c>
      <c r="AV510" s="14">
        <f t="shared" si="595"/>
        <v>0</v>
      </c>
      <c r="AW510" s="14">
        <f t="shared" si="596"/>
        <v>0</v>
      </c>
      <c r="AX510" s="14">
        <f t="shared" si="597"/>
        <v>0</v>
      </c>
      <c r="AY510" s="14">
        <f t="shared" si="598"/>
        <v>0</v>
      </c>
      <c r="AZ510" s="14">
        <f t="shared" si="599"/>
        <v>0</v>
      </c>
      <c r="BB510" s="56">
        <f t="shared" si="600"/>
        <v>0</v>
      </c>
      <c r="BC510" s="14">
        <f>Szilv($AR$2,Eredmény!$H$3,AS510)</f>
        <v>0</v>
      </c>
      <c r="BD510" s="14">
        <f t="shared" si="601"/>
        <v>0</v>
      </c>
      <c r="BE510" s="14">
        <f t="shared" si="602"/>
        <v>0</v>
      </c>
      <c r="BG510" s="14">
        <f>IF($BF$2=Alapadat!$P510,Alapadat!$Q510,0)</f>
        <v>0</v>
      </c>
      <c r="BH510" s="14">
        <f>IF($BF$2=Alapadat!$P510,Alapadat!$R510,0)</f>
        <v>0</v>
      </c>
      <c r="BI510" s="14">
        <f t="shared" si="603"/>
        <v>0</v>
      </c>
      <c r="BJ510" s="14">
        <f t="shared" si="604"/>
        <v>0</v>
      </c>
      <c r="BK510" s="14">
        <f t="shared" si="605"/>
        <v>0</v>
      </c>
      <c r="BL510" s="14">
        <f t="shared" si="606"/>
        <v>0</v>
      </c>
      <c r="BM510" s="14">
        <f t="shared" si="607"/>
        <v>0</v>
      </c>
      <c r="BN510" s="14">
        <f t="shared" si="608"/>
        <v>0</v>
      </c>
      <c r="BP510" s="56">
        <f t="shared" si="609"/>
        <v>0</v>
      </c>
      <c r="BQ510" s="14">
        <f>Szilv($BF$2,Eredmény!$H$3,BG510)</f>
        <v>0</v>
      </c>
      <c r="BR510" s="14">
        <f t="shared" si="610"/>
        <v>0</v>
      </c>
      <c r="BS510" s="14">
        <f t="shared" si="611"/>
        <v>0</v>
      </c>
      <c r="BV510" s="14">
        <f>IF($BU$2=Alapadat!$P510,Alapadat!$Q510,0)</f>
        <v>0</v>
      </c>
      <c r="BW510" s="14">
        <f>IF($BU$2=Alapadat!$P510,Alapadat!$R510,0)</f>
        <v>0</v>
      </c>
      <c r="BX510" s="14">
        <f t="shared" si="612"/>
        <v>0</v>
      </c>
      <c r="BY510" s="14">
        <f t="shared" si="613"/>
        <v>0</v>
      </c>
      <c r="BZ510" s="14">
        <f t="shared" si="614"/>
        <v>0</v>
      </c>
      <c r="CA510" s="14">
        <f t="shared" si="615"/>
        <v>0</v>
      </c>
      <c r="CB510" s="14">
        <f t="shared" si="616"/>
        <v>0</v>
      </c>
      <c r="CC510" s="14">
        <f t="shared" si="617"/>
        <v>0</v>
      </c>
      <c r="CE510" s="56">
        <f t="shared" si="618"/>
        <v>0</v>
      </c>
      <c r="CF510" s="14">
        <f>Szilv($BU$2,Eredmény!$H$3,BV510)</f>
        <v>0</v>
      </c>
      <c r="CG510" s="14">
        <f t="shared" si="619"/>
        <v>0</v>
      </c>
      <c r="CH510" s="14">
        <f t="shared" si="620"/>
        <v>0</v>
      </c>
      <c r="CK510" s="14">
        <f>IF($CJ$2=Alapadat!$P510,Alapadat!$Q510,0)</f>
        <v>0</v>
      </c>
      <c r="CL510" s="14">
        <f>IF($CJ$2=Alapadat!$P510,Alapadat!$R510,0)</f>
        <v>0</v>
      </c>
      <c r="CM510" s="14">
        <f t="shared" si="621"/>
        <v>0</v>
      </c>
      <c r="CN510" s="14">
        <f t="shared" si="622"/>
        <v>0</v>
      </c>
      <c r="CO510" s="14">
        <f t="shared" si="623"/>
        <v>0</v>
      </c>
      <c r="CP510" s="14">
        <f t="shared" si="624"/>
        <v>0</v>
      </c>
      <c r="CQ510" s="14">
        <f t="shared" si="625"/>
        <v>0</v>
      </c>
      <c r="CR510" s="14">
        <f t="shared" si="626"/>
        <v>0</v>
      </c>
      <c r="CT510" s="56">
        <f t="shared" si="627"/>
        <v>0</v>
      </c>
      <c r="CU510" s="14">
        <f>Szilv($CJ$2,Eredmény!$H$3,CK510)</f>
        <v>0</v>
      </c>
      <c r="CV510" s="14">
        <f t="shared" si="628"/>
        <v>0</v>
      </c>
      <c r="CW510" s="14">
        <f t="shared" si="629"/>
        <v>0</v>
      </c>
      <c r="CZ510" s="14">
        <f>IF($CY$2=Alapadat!$P510,Alapadat!$Q510,0)</f>
        <v>0</v>
      </c>
      <c r="DA510" s="14">
        <f>IF($CY$2=Alapadat!$P510,Alapadat!$R510,0)</f>
        <v>0</v>
      </c>
      <c r="DB510" s="14">
        <f t="shared" si="630"/>
        <v>0</v>
      </c>
      <c r="DC510" s="14">
        <f t="shared" si="631"/>
        <v>0</v>
      </c>
      <c r="DD510" s="14">
        <f t="shared" si="632"/>
        <v>0</v>
      </c>
      <c r="DE510" s="14">
        <f t="shared" si="633"/>
        <v>0</v>
      </c>
      <c r="DF510" s="14">
        <f t="shared" si="634"/>
        <v>0</v>
      </c>
      <c r="DG510" s="14">
        <f t="shared" si="635"/>
        <v>0</v>
      </c>
      <c r="DI510" s="56">
        <f t="shared" si="636"/>
        <v>0</v>
      </c>
      <c r="DJ510" s="14">
        <f>Szilv($CY$2,Eredmény!$H$3,CZ510)</f>
        <v>0</v>
      </c>
      <c r="DK510" s="14">
        <f t="shared" si="637"/>
        <v>0</v>
      </c>
      <c r="DL510" s="14">
        <f t="shared" si="638"/>
        <v>0</v>
      </c>
      <c r="DO510" s="14">
        <f>IF($DN$2=Alapadat!$P510,Alapadat!$Q510,0)</f>
        <v>0</v>
      </c>
      <c r="DP510" s="14">
        <f>IF($DN$2=Alapadat!$P510,Alapadat!$R510,0)</f>
        <v>0</v>
      </c>
      <c r="DQ510" s="14">
        <f t="shared" si="639"/>
        <v>0</v>
      </c>
      <c r="DR510" s="14">
        <f t="shared" si="640"/>
        <v>0</v>
      </c>
      <c r="DS510" s="14">
        <f t="shared" si="641"/>
        <v>0</v>
      </c>
      <c r="DT510" s="14">
        <f t="shared" si="642"/>
        <v>0</v>
      </c>
      <c r="DU510" s="14">
        <f t="shared" si="643"/>
        <v>0</v>
      </c>
      <c r="DV510" s="14">
        <f t="shared" si="644"/>
        <v>0</v>
      </c>
      <c r="DX510" s="56">
        <f t="shared" si="645"/>
        <v>0</v>
      </c>
      <c r="DY510" s="14">
        <f>Szilv($DN$2,Eredmény!$H$3,DO510)</f>
        <v>0</v>
      </c>
      <c r="DZ510" s="14">
        <f t="shared" si="646"/>
        <v>0</v>
      </c>
      <c r="EA510" s="14">
        <f t="shared" si="647"/>
        <v>0</v>
      </c>
    </row>
    <row r="511" spans="2:131">
      <c r="B511" s="14">
        <f>IF($A$2=Alapadat!$P511,Alapadat!$Q511,0)</f>
        <v>0</v>
      </c>
      <c r="C511" s="14">
        <f>IF($A$2=Alapadat!$P511,Alapadat!$R511,0)</f>
        <v>0</v>
      </c>
      <c r="D511" s="14">
        <f t="shared" si="568"/>
        <v>0</v>
      </c>
      <c r="E511" s="14">
        <f t="shared" si="569"/>
        <v>0</v>
      </c>
      <c r="F511" s="14">
        <f t="shared" si="570"/>
        <v>0</v>
      </c>
      <c r="G511" s="14">
        <f t="shared" si="571"/>
        <v>0</v>
      </c>
      <c r="H511" s="14">
        <f t="shared" si="572"/>
        <v>0</v>
      </c>
      <c r="I511" s="14">
        <f t="shared" si="573"/>
        <v>0</v>
      </c>
      <c r="L511" s="56">
        <f t="shared" si="574"/>
        <v>0</v>
      </c>
      <c r="M511" s="14">
        <f>Szilv($A$2,Eredmény!$H$3,B511)</f>
        <v>0</v>
      </c>
      <c r="N511" s="14">
        <f t="shared" si="575"/>
        <v>0</v>
      </c>
      <c r="O511" s="14">
        <f t="shared" si="576"/>
        <v>0</v>
      </c>
      <c r="Q511" s="14">
        <f>IF($P$2=Alapadat!$P511,Alapadat!$Q511,0)</f>
        <v>0</v>
      </c>
      <c r="R511" s="14">
        <f>IF($P$2=Alapadat!$P511,Alapadat!$R511,0)</f>
        <v>0</v>
      </c>
      <c r="S511" s="14">
        <f t="shared" si="577"/>
        <v>0</v>
      </c>
      <c r="T511" s="14">
        <f t="shared" si="578"/>
        <v>0</v>
      </c>
      <c r="U511" s="14">
        <f t="shared" si="579"/>
        <v>0</v>
      </c>
      <c r="V511" s="14">
        <f t="shared" si="580"/>
        <v>0</v>
      </c>
      <c r="W511" s="14">
        <f t="shared" si="581"/>
        <v>0</v>
      </c>
      <c r="X511" s="14">
        <f t="shared" si="582"/>
        <v>0</v>
      </c>
      <c r="Z511" s="56">
        <f t="shared" si="648"/>
        <v>0</v>
      </c>
      <c r="AA511" s="14">
        <f>Szilv($P$2,Eredmény!$H$3,Q511)</f>
        <v>0</v>
      </c>
      <c r="AB511" s="14">
        <f t="shared" si="583"/>
        <v>0</v>
      </c>
      <c r="AC511" s="14">
        <f t="shared" si="584"/>
        <v>0</v>
      </c>
      <c r="AE511" s="14">
        <f>IF($AD$2=Alapadat!$P511,Alapadat!$Q511,0)</f>
        <v>0</v>
      </c>
      <c r="AF511" s="14">
        <f>IF($AD$2=Alapadat!$P511,Alapadat!$R511,0)</f>
        <v>0</v>
      </c>
      <c r="AG511" s="14">
        <f t="shared" si="585"/>
        <v>0</v>
      </c>
      <c r="AH511" s="14">
        <f t="shared" si="586"/>
        <v>0</v>
      </c>
      <c r="AI511" s="14">
        <f t="shared" si="587"/>
        <v>0</v>
      </c>
      <c r="AJ511" s="14">
        <f t="shared" si="588"/>
        <v>0</v>
      </c>
      <c r="AK511" s="14">
        <f t="shared" si="589"/>
        <v>0</v>
      </c>
      <c r="AL511" s="14">
        <f t="shared" si="590"/>
        <v>0</v>
      </c>
      <c r="AN511" s="56">
        <f t="shared" si="591"/>
        <v>0</v>
      </c>
      <c r="AO511" s="14">
        <f>Szilv($AD$2,Eredmény!$H$3,AE511)</f>
        <v>0</v>
      </c>
      <c r="AP511" s="14">
        <f t="shared" si="592"/>
        <v>0</v>
      </c>
      <c r="AQ511" s="14">
        <f t="shared" si="593"/>
        <v>0</v>
      </c>
      <c r="AS511" s="14">
        <f>IF($AR$2=Alapadat!$P511,Alapadat!$Q511,0)</f>
        <v>0</v>
      </c>
      <c r="AT511" s="14">
        <f>IF($AR$2=Alapadat!$P511,Alapadat!$R511,0)</f>
        <v>0</v>
      </c>
      <c r="AU511" s="14">
        <f t="shared" si="594"/>
        <v>0</v>
      </c>
      <c r="AV511" s="14">
        <f t="shared" si="595"/>
        <v>0</v>
      </c>
      <c r="AW511" s="14">
        <f t="shared" si="596"/>
        <v>0</v>
      </c>
      <c r="AX511" s="14">
        <f t="shared" si="597"/>
        <v>0</v>
      </c>
      <c r="AY511" s="14">
        <f t="shared" si="598"/>
        <v>0</v>
      </c>
      <c r="AZ511" s="14">
        <f t="shared" si="599"/>
        <v>0</v>
      </c>
      <c r="BB511" s="56">
        <f t="shared" si="600"/>
        <v>0</v>
      </c>
      <c r="BC511" s="14">
        <f>Szilv($AR$2,Eredmény!$H$3,AS511)</f>
        <v>0</v>
      </c>
      <c r="BD511" s="14">
        <f t="shared" si="601"/>
        <v>0</v>
      </c>
      <c r="BE511" s="14">
        <f t="shared" si="602"/>
        <v>0</v>
      </c>
      <c r="BG511" s="14">
        <f>IF($BF$2=Alapadat!$P511,Alapadat!$Q511,0)</f>
        <v>0</v>
      </c>
      <c r="BH511" s="14">
        <f>IF($BF$2=Alapadat!$P511,Alapadat!$R511,0)</f>
        <v>0</v>
      </c>
      <c r="BI511" s="14">
        <f t="shared" si="603"/>
        <v>0</v>
      </c>
      <c r="BJ511" s="14">
        <f t="shared" si="604"/>
        <v>0</v>
      </c>
      <c r="BK511" s="14">
        <f t="shared" si="605"/>
        <v>0</v>
      </c>
      <c r="BL511" s="14">
        <f t="shared" si="606"/>
        <v>0</v>
      </c>
      <c r="BM511" s="14">
        <f t="shared" si="607"/>
        <v>0</v>
      </c>
      <c r="BN511" s="14">
        <f t="shared" si="608"/>
        <v>0</v>
      </c>
      <c r="BP511" s="56">
        <f t="shared" si="609"/>
        <v>0</v>
      </c>
      <c r="BQ511" s="14">
        <f>Szilv($BF$2,Eredmény!$H$3,BG511)</f>
        <v>0</v>
      </c>
      <c r="BR511" s="14">
        <f t="shared" si="610"/>
        <v>0</v>
      </c>
      <c r="BS511" s="14">
        <f t="shared" si="611"/>
        <v>0</v>
      </c>
      <c r="BV511" s="14">
        <f>IF($BU$2=Alapadat!$P511,Alapadat!$Q511,0)</f>
        <v>0</v>
      </c>
      <c r="BW511" s="14">
        <f>IF($BU$2=Alapadat!$P511,Alapadat!$R511,0)</f>
        <v>0</v>
      </c>
      <c r="BX511" s="14">
        <f t="shared" si="612"/>
        <v>0</v>
      </c>
      <c r="BY511" s="14">
        <f t="shared" si="613"/>
        <v>0</v>
      </c>
      <c r="BZ511" s="14">
        <f t="shared" si="614"/>
        <v>0</v>
      </c>
      <c r="CA511" s="14">
        <f t="shared" si="615"/>
        <v>0</v>
      </c>
      <c r="CB511" s="14">
        <f t="shared" si="616"/>
        <v>0</v>
      </c>
      <c r="CC511" s="14">
        <f t="shared" si="617"/>
        <v>0</v>
      </c>
      <c r="CE511" s="56">
        <f t="shared" si="618"/>
        <v>0</v>
      </c>
      <c r="CF511" s="14">
        <f>Szilv($BU$2,Eredmény!$H$3,BV511)</f>
        <v>0</v>
      </c>
      <c r="CG511" s="14">
        <f t="shared" si="619"/>
        <v>0</v>
      </c>
      <c r="CH511" s="14">
        <f t="shared" si="620"/>
        <v>0</v>
      </c>
      <c r="CK511" s="14">
        <f>IF($CJ$2=Alapadat!$P511,Alapadat!$Q511,0)</f>
        <v>0</v>
      </c>
      <c r="CL511" s="14">
        <f>IF($CJ$2=Alapadat!$P511,Alapadat!$R511,0)</f>
        <v>0</v>
      </c>
      <c r="CM511" s="14">
        <f t="shared" si="621"/>
        <v>0</v>
      </c>
      <c r="CN511" s="14">
        <f t="shared" si="622"/>
        <v>0</v>
      </c>
      <c r="CO511" s="14">
        <f t="shared" si="623"/>
        <v>0</v>
      </c>
      <c r="CP511" s="14">
        <f t="shared" si="624"/>
        <v>0</v>
      </c>
      <c r="CQ511" s="14">
        <f t="shared" si="625"/>
        <v>0</v>
      </c>
      <c r="CR511" s="14">
        <f t="shared" si="626"/>
        <v>0</v>
      </c>
      <c r="CT511" s="56">
        <f t="shared" si="627"/>
        <v>0</v>
      </c>
      <c r="CU511" s="14">
        <f>Szilv($CJ$2,Eredmény!$H$3,CK511)</f>
        <v>0</v>
      </c>
      <c r="CV511" s="14">
        <f t="shared" si="628"/>
        <v>0</v>
      </c>
      <c r="CW511" s="14">
        <f t="shared" si="629"/>
        <v>0</v>
      </c>
      <c r="CZ511" s="14">
        <f>IF($CY$2=Alapadat!$P511,Alapadat!$Q511,0)</f>
        <v>0</v>
      </c>
      <c r="DA511" s="14">
        <f>IF($CY$2=Alapadat!$P511,Alapadat!$R511,0)</f>
        <v>0</v>
      </c>
      <c r="DB511" s="14">
        <f t="shared" si="630"/>
        <v>0</v>
      </c>
      <c r="DC511" s="14">
        <f t="shared" si="631"/>
        <v>0</v>
      </c>
      <c r="DD511" s="14">
        <f t="shared" si="632"/>
        <v>0</v>
      </c>
      <c r="DE511" s="14">
        <f t="shared" si="633"/>
        <v>0</v>
      </c>
      <c r="DF511" s="14">
        <f t="shared" si="634"/>
        <v>0</v>
      </c>
      <c r="DG511" s="14">
        <f t="shared" si="635"/>
        <v>0</v>
      </c>
      <c r="DI511" s="56">
        <f t="shared" si="636"/>
        <v>0</v>
      </c>
      <c r="DJ511" s="14">
        <f>Szilv($CY$2,Eredmény!$H$3,CZ511)</f>
        <v>0</v>
      </c>
      <c r="DK511" s="14">
        <f t="shared" si="637"/>
        <v>0</v>
      </c>
      <c r="DL511" s="14">
        <f t="shared" si="638"/>
        <v>0</v>
      </c>
      <c r="DO511" s="14">
        <f>IF($DN$2=Alapadat!$P511,Alapadat!$Q511,0)</f>
        <v>0</v>
      </c>
      <c r="DP511" s="14">
        <f>IF($DN$2=Alapadat!$P511,Alapadat!$R511,0)</f>
        <v>0</v>
      </c>
      <c r="DQ511" s="14">
        <f t="shared" si="639"/>
        <v>0</v>
      </c>
      <c r="DR511" s="14">
        <f t="shared" si="640"/>
        <v>0</v>
      </c>
      <c r="DS511" s="14">
        <f t="shared" si="641"/>
        <v>0</v>
      </c>
      <c r="DT511" s="14">
        <f t="shared" si="642"/>
        <v>0</v>
      </c>
      <c r="DU511" s="14">
        <f t="shared" si="643"/>
        <v>0</v>
      </c>
      <c r="DV511" s="14">
        <f t="shared" si="644"/>
        <v>0</v>
      </c>
      <c r="DX511" s="56">
        <f t="shared" si="645"/>
        <v>0</v>
      </c>
      <c r="DY511" s="14">
        <f>Szilv($DN$2,Eredmény!$H$3,DO511)</f>
        <v>0</v>
      </c>
      <c r="DZ511" s="14">
        <f t="shared" si="646"/>
        <v>0</v>
      </c>
      <c r="EA511" s="14">
        <f t="shared" si="647"/>
        <v>0</v>
      </c>
    </row>
    <row r="512" spans="2:131">
      <c r="B512" s="14">
        <f>IF($A$2=Alapadat!$P512,Alapadat!$Q512,0)</f>
        <v>0</v>
      </c>
      <c r="C512" s="14">
        <f>IF($A$2=Alapadat!$P512,Alapadat!$R512,0)</f>
        <v>0</v>
      </c>
      <c r="D512" s="14">
        <f t="shared" si="568"/>
        <v>0</v>
      </c>
      <c r="E512" s="14">
        <f t="shared" si="569"/>
        <v>0</v>
      </c>
      <c r="F512" s="14">
        <f t="shared" si="570"/>
        <v>0</v>
      </c>
      <c r="G512" s="14">
        <f t="shared" si="571"/>
        <v>0</v>
      </c>
      <c r="H512" s="14">
        <f t="shared" si="572"/>
        <v>0</v>
      </c>
      <c r="I512" s="14">
        <f t="shared" si="573"/>
        <v>0</v>
      </c>
      <c r="L512" s="56">
        <f t="shared" si="574"/>
        <v>0</v>
      </c>
      <c r="M512" s="14">
        <f>Szilv($A$2,Eredmény!$H$3,B512)</f>
        <v>0</v>
      </c>
      <c r="N512" s="14">
        <f t="shared" si="575"/>
        <v>0</v>
      </c>
      <c r="O512" s="14">
        <f t="shared" si="576"/>
        <v>0</v>
      </c>
      <c r="Q512" s="14">
        <f>IF($P$2=Alapadat!$P512,Alapadat!$Q512,0)</f>
        <v>0</v>
      </c>
      <c r="R512" s="14">
        <f>IF($P$2=Alapadat!$P512,Alapadat!$R512,0)</f>
        <v>0</v>
      </c>
      <c r="S512" s="14">
        <f t="shared" si="577"/>
        <v>0</v>
      </c>
      <c r="T512" s="14">
        <f t="shared" si="578"/>
        <v>0</v>
      </c>
      <c r="U512" s="14">
        <f t="shared" si="579"/>
        <v>0</v>
      </c>
      <c r="V512" s="14">
        <f t="shared" si="580"/>
        <v>0</v>
      </c>
      <c r="W512" s="14">
        <f t="shared" si="581"/>
        <v>0</v>
      </c>
      <c r="X512" s="14">
        <f t="shared" si="582"/>
        <v>0</v>
      </c>
      <c r="Z512" s="56">
        <f t="shared" si="648"/>
        <v>0</v>
      </c>
      <c r="AA512" s="14">
        <f>Szilv($P$2,Eredmény!$H$3,Q512)</f>
        <v>0</v>
      </c>
      <c r="AB512" s="14">
        <f t="shared" si="583"/>
        <v>0</v>
      </c>
      <c r="AC512" s="14">
        <f t="shared" si="584"/>
        <v>0</v>
      </c>
      <c r="AE512" s="14">
        <f>IF($AD$2=Alapadat!$P512,Alapadat!$Q512,0)</f>
        <v>0</v>
      </c>
      <c r="AF512" s="14">
        <f>IF($AD$2=Alapadat!$P512,Alapadat!$R512,0)</f>
        <v>0</v>
      </c>
      <c r="AG512" s="14">
        <f t="shared" si="585"/>
        <v>0</v>
      </c>
      <c r="AH512" s="14">
        <f t="shared" si="586"/>
        <v>0</v>
      </c>
      <c r="AI512" s="14">
        <f t="shared" si="587"/>
        <v>0</v>
      </c>
      <c r="AJ512" s="14">
        <f t="shared" si="588"/>
        <v>0</v>
      </c>
      <c r="AK512" s="14">
        <f t="shared" si="589"/>
        <v>0</v>
      </c>
      <c r="AL512" s="14">
        <f t="shared" si="590"/>
        <v>0</v>
      </c>
      <c r="AN512" s="56">
        <f t="shared" si="591"/>
        <v>0</v>
      </c>
      <c r="AO512" s="14">
        <f>Szilv($AD$2,Eredmény!$H$3,AE512)</f>
        <v>0</v>
      </c>
      <c r="AP512" s="14">
        <f t="shared" si="592"/>
        <v>0</v>
      </c>
      <c r="AQ512" s="14">
        <f t="shared" si="593"/>
        <v>0</v>
      </c>
      <c r="AS512" s="14">
        <f>IF($AR$2=Alapadat!$P512,Alapadat!$Q512,0)</f>
        <v>0</v>
      </c>
      <c r="AT512" s="14">
        <f>IF($AR$2=Alapadat!$P512,Alapadat!$R512,0)</f>
        <v>0</v>
      </c>
      <c r="AU512" s="14">
        <f t="shared" si="594"/>
        <v>0</v>
      </c>
      <c r="AV512" s="14">
        <f t="shared" si="595"/>
        <v>0</v>
      </c>
      <c r="AW512" s="14">
        <f t="shared" si="596"/>
        <v>0</v>
      </c>
      <c r="AX512" s="14">
        <f t="shared" si="597"/>
        <v>0</v>
      </c>
      <c r="AY512" s="14">
        <f t="shared" si="598"/>
        <v>0</v>
      </c>
      <c r="AZ512" s="14">
        <f t="shared" si="599"/>
        <v>0</v>
      </c>
      <c r="BB512" s="56">
        <f t="shared" si="600"/>
        <v>0</v>
      </c>
      <c r="BC512" s="14">
        <f>Szilv($AR$2,Eredmény!$H$3,AS512)</f>
        <v>0</v>
      </c>
      <c r="BD512" s="14">
        <f t="shared" si="601"/>
        <v>0</v>
      </c>
      <c r="BE512" s="14">
        <f t="shared" si="602"/>
        <v>0</v>
      </c>
      <c r="BG512" s="14">
        <f>IF($BF$2=Alapadat!$P512,Alapadat!$Q512,0)</f>
        <v>0</v>
      </c>
      <c r="BH512" s="14">
        <f>IF($BF$2=Alapadat!$P512,Alapadat!$R512,0)</f>
        <v>0</v>
      </c>
      <c r="BI512" s="14">
        <f t="shared" si="603"/>
        <v>0</v>
      </c>
      <c r="BJ512" s="14">
        <f t="shared" si="604"/>
        <v>0</v>
      </c>
      <c r="BK512" s="14">
        <f t="shared" si="605"/>
        <v>0</v>
      </c>
      <c r="BL512" s="14">
        <f t="shared" si="606"/>
        <v>0</v>
      </c>
      <c r="BM512" s="14">
        <f t="shared" si="607"/>
        <v>0</v>
      </c>
      <c r="BN512" s="14">
        <f t="shared" si="608"/>
        <v>0</v>
      </c>
      <c r="BP512" s="56">
        <f t="shared" si="609"/>
        <v>0</v>
      </c>
      <c r="BQ512" s="14">
        <f>Szilv($BF$2,Eredmény!$H$3,BG512)</f>
        <v>0</v>
      </c>
      <c r="BR512" s="14">
        <f t="shared" si="610"/>
        <v>0</v>
      </c>
      <c r="BS512" s="14">
        <f t="shared" si="611"/>
        <v>0</v>
      </c>
      <c r="BV512" s="14">
        <f>IF($BU$2=Alapadat!$P512,Alapadat!$Q512,0)</f>
        <v>0</v>
      </c>
      <c r="BW512" s="14">
        <f>IF($BU$2=Alapadat!$P512,Alapadat!$R512,0)</f>
        <v>0</v>
      </c>
      <c r="BX512" s="14">
        <f t="shared" si="612"/>
        <v>0</v>
      </c>
      <c r="BY512" s="14">
        <f t="shared" si="613"/>
        <v>0</v>
      </c>
      <c r="BZ512" s="14">
        <f t="shared" si="614"/>
        <v>0</v>
      </c>
      <c r="CA512" s="14">
        <f t="shared" si="615"/>
        <v>0</v>
      </c>
      <c r="CB512" s="14">
        <f t="shared" si="616"/>
        <v>0</v>
      </c>
      <c r="CC512" s="14">
        <f t="shared" si="617"/>
        <v>0</v>
      </c>
      <c r="CE512" s="56">
        <f t="shared" si="618"/>
        <v>0</v>
      </c>
      <c r="CF512" s="14">
        <f>Szilv($BU$2,Eredmény!$H$3,BV512)</f>
        <v>0</v>
      </c>
      <c r="CG512" s="14">
        <f t="shared" si="619"/>
        <v>0</v>
      </c>
      <c r="CH512" s="14">
        <f t="shared" si="620"/>
        <v>0</v>
      </c>
      <c r="CK512" s="14">
        <f>IF($CJ$2=Alapadat!$P512,Alapadat!$Q512,0)</f>
        <v>0</v>
      </c>
      <c r="CL512" s="14">
        <f>IF($CJ$2=Alapadat!$P512,Alapadat!$R512,0)</f>
        <v>0</v>
      </c>
      <c r="CM512" s="14">
        <f t="shared" si="621"/>
        <v>0</v>
      </c>
      <c r="CN512" s="14">
        <f t="shared" si="622"/>
        <v>0</v>
      </c>
      <c r="CO512" s="14">
        <f t="shared" si="623"/>
        <v>0</v>
      </c>
      <c r="CP512" s="14">
        <f t="shared" si="624"/>
        <v>0</v>
      </c>
      <c r="CQ512" s="14">
        <f t="shared" si="625"/>
        <v>0</v>
      </c>
      <c r="CR512" s="14">
        <f t="shared" si="626"/>
        <v>0</v>
      </c>
      <c r="CT512" s="56">
        <f t="shared" si="627"/>
        <v>0</v>
      </c>
      <c r="CU512" s="14">
        <f>Szilv($CJ$2,Eredmény!$H$3,CK512)</f>
        <v>0</v>
      </c>
      <c r="CV512" s="14">
        <f t="shared" si="628"/>
        <v>0</v>
      </c>
      <c r="CW512" s="14">
        <f t="shared" si="629"/>
        <v>0</v>
      </c>
      <c r="CZ512" s="14">
        <f>IF($CY$2=Alapadat!$P512,Alapadat!$Q512,0)</f>
        <v>0</v>
      </c>
      <c r="DA512" s="14">
        <f>IF($CY$2=Alapadat!$P512,Alapadat!$R512,0)</f>
        <v>0</v>
      </c>
      <c r="DB512" s="14">
        <f t="shared" si="630"/>
        <v>0</v>
      </c>
      <c r="DC512" s="14">
        <f t="shared" si="631"/>
        <v>0</v>
      </c>
      <c r="DD512" s="14">
        <f t="shared" si="632"/>
        <v>0</v>
      </c>
      <c r="DE512" s="14">
        <f t="shared" si="633"/>
        <v>0</v>
      </c>
      <c r="DF512" s="14">
        <f t="shared" si="634"/>
        <v>0</v>
      </c>
      <c r="DG512" s="14">
        <f t="shared" si="635"/>
        <v>0</v>
      </c>
      <c r="DI512" s="56">
        <f t="shared" si="636"/>
        <v>0</v>
      </c>
      <c r="DJ512" s="14">
        <f>Szilv($CY$2,Eredmény!$H$3,CZ512)</f>
        <v>0</v>
      </c>
      <c r="DK512" s="14">
        <f t="shared" si="637"/>
        <v>0</v>
      </c>
      <c r="DL512" s="14">
        <f t="shared" si="638"/>
        <v>0</v>
      </c>
      <c r="DO512" s="14">
        <f>IF($DN$2=Alapadat!$P512,Alapadat!$Q512,0)</f>
        <v>0</v>
      </c>
      <c r="DP512" s="14">
        <f>IF($DN$2=Alapadat!$P512,Alapadat!$R512,0)</f>
        <v>0</v>
      </c>
      <c r="DQ512" s="14">
        <f t="shared" si="639"/>
        <v>0</v>
      </c>
      <c r="DR512" s="14">
        <f t="shared" si="640"/>
        <v>0</v>
      </c>
      <c r="DS512" s="14">
        <f t="shared" si="641"/>
        <v>0</v>
      </c>
      <c r="DT512" s="14">
        <f t="shared" si="642"/>
        <v>0</v>
      </c>
      <c r="DU512" s="14">
        <f t="shared" si="643"/>
        <v>0</v>
      </c>
      <c r="DV512" s="14">
        <f t="shared" si="644"/>
        <v>0</v>
      </c>
      <c r="DX512" s="56">
        <f t="shared" si="645"/>
        <v>0</v>
      </c>
      <c r="DY512" s="14">
        <f>Szilv($DN$2,Eredmény!$H$3,DO512)</f>
        <v>0</v>
      </c>
      <c r="DZ512" s="14">
        <f t="shared" si="646"/>
        <v>0</v>
      </c>
      <c r="EA512" s="14">
        <f t="shared" si="647"/>
        <v>0</v>
      </c>
    </row>
    <row r="513" spans="2:131">
      <c r="B513" s="14">
        <f>IF($A$2=Alapadat!$P513,Alapadat!$Q513,0)</f>
        <v>0</v>
      </c>
      <c r="C513" s="14">
        <f>IF($A$2=Alapadat!$P513,Alapadat!$R513,0)</f>
        <v>0</v>
      </c>
      <c r="D513" s="14">
        <f t="shared" si="568"/>
        <v>0</v>
      </c>
      <c r="E513" s="14">
        <f t="shared" si="569"/>
        <v>0</v>
      </c>
      <c r="F513" s="14">
        <f t="shared" si="570"/>
        <v>0</v>
      </c>
      <c r="G513" s="14">
        <f t="shared" si="571"/>
        <v>0</v>
      </c>
      <c r="H513" s="14">
        <f t="shared" si="572"/>
        <v>0</v>
      </c>
      <c r="I513" s="14">
        <f t="shared" si="573"/>
        <v>0</v>
      </c>
      <c r="L513" s="56">
        <f t="shared" si="574"/>
        <v>0</v>
      </c>
      <c r="M513" s="14">
        <f>Szilv($A$2,Eredmény!$H$3,B513)</f>
        <v>0</v>
      </c>
      <c r="N513" s="14">
        <f t="shared" si="575"/>
        <v>0</v>
      </c>
      <c r="O513" s="14">
        <f t="shared" si="576"/>
        <v>0</v>
      </c>
      <c r="Q513" s="14">
        <f>IF($P$2=Alapadat!$P513,Alapadat!$Q513,0)</f>
        <v>0</v>
      </c>
      <c r="R513" s="14">
        <f>IF($P$2=Alapadat!$P513,Alapadat!$R513,0)</f>
        <v>0</v>
      </c>
      <c r="S513" s="14">
        <f t="shared" si="577"/>
        <v>0</v>
      </c>
      <c r="T513" s="14">
        <f t="shared" si="578"/>
        <v>0</v>
      </c>
      <c r="U513" s="14">
        <f t="shared" si="579"/>
        <v>0</v>
      </c>
      <c r="V513" s="14">
        <f t="shared" si="580"/>
        <v>0</v>
      </c>
      <c r="W513" s="14">
        <f t="shared" si="581"/>
        <v>0</v>
      </c>
      <c r="X513" s="14">
        <f t="shared" si="582"/>
        <v>0</v>
      </c>
      <c r="Z513" s="56">
        <f t="shared" si="648"/>
        <v>0</v>
      </c>
      <c r="AA513" s="14">
        <f>Szilv($P$2,Eredmény!$H$3,Q513)</f>
        <v>0</v>
      </c>
      <c r="AB513" s="14">
        <f t="shared" si="583"/>
        <v>0</v>
      </c>
      <c r="AC513" s="14">
        <f t="shared" si="584"/>
        <v>0</v>
      </c>
      <c r="AE513" s="14">
        <f>IF($AD$2=Alapadat!$P513,Alapadat!$Q513,0)</f>
        <v>0</v>
      </c>
      <c r="AF513" s="14">
        <f>IF($AD$2=Alapadat!$P513,Alapadat!$R513,0)</f>
        <v>0</v>
      </c>
      <c r="AG513" s="14">
        <f t="shared" si="585"/>
        <v>0</v>
      </c>
      <c r="AH513" s="14">
        <f t="shared" si="586"/>
        <v>0</v>
      </c>
      <c r="AI513" s="14">
        <f t="shared" si="587"/>
        <v>0</v>
      </c>
      <c r="AJ513" s="14">
        <f t="shared" si="588"/>
        <v>0</v>
      </c>
      <c r="AK513" s="14">
        <f t="shared" si="589"/>
        <v>0</v>
      </c>
      <c r="AL513" s="14">
        <f t="shared" si="590"/>
        <v>0</v>
      </c>
      <c r="AN513" s="56">
        <f t="shared" si="591"/>
        <v>0</v>
      </c>
      <c r="AO513" s="14">
        <f>Szilv($AD$2,Eredmény!$H$3,AE513)</f>
        <v>0</v>
      </c>
      <c r="AP513" s="14">
        <f t="shared" si="592"/>
        <v>0</v>
      </c>
      <c r="AQ513" s="14">
        <f t="shared" si="593"/>
        <v>0</v>
      </c>
      <c r="AS513" s="14">
        <f>IF($AR$2=Alapadat!$P513,Alapadat!$Q513,0)</f>
        <v>0</v>
      </c>
      <c r="AT513" s="14">
        <f>IF($AR$2=Alapadat!$P513,Alapadat!$R513,0)</f>
        <v>0</v>
      </c>
      <c r="AU513" s="14">
        <f t="shared" si="594"/>
        <v>0</v>
      </c>
      <c r="AV513" s="14">
        <f t="shared" si="595"/>
        <v>0</v>
      </c>
      <c r="AW513" s="14">
        <f t="shared" si="596"/>
        <v>0</v>
      </c>
      <c r="AX513" s="14">
        <f t="shared" si="597"/>
        <v>0</v>
      </c>
      <c r="AY513" s="14">
        <f t="shared" si="598"/>
        <v>0</v>
      </c>
      <c r="AZ513" s="14">
        <f t="shared" si="599"/>
        <v>0</v>
      </c>
      <c r="BB513" s="56">
        <f t="shared" si="600"/>
        <v>0</v>
      </c>
      <c r="BC513" s="14">
        <f>Szilv($AR$2,Eredmény!$H$3,AS513)</f>
        <v>0</v>
      </c>
      <c r="BD513" s="14">
        <f t="shared" si="601"/>
        <v>0</v>
      </c>
      <c r="BE513" s="14">
        <f t="shared" si="602"/>
        <v>0</v>
      </c>
      <c r="BG513" s="14">
        <f>IF($BF$2=Alapadat!$P513,Alapadat!$Q513,0)</f>
        <v>0</v>
      </c>
      <c r="BH513" s="14">
        <f>IF($BF$2=Alapadat!$P513,Alapadat!$R513,0)</f>
        <v>0</v>
      </c>
      <c r="BI513" s="14">
        <f t="shared" si="603"/>
        <v>0</v>
      </c>
      <c r="BJ513" s="14">
        <f t="shared" si="604"/>
        <v>0</v>
      </c>
      <c r="BK513" s="14">
        <f t="shared" si="605"/>
        <v>0</v>
      </c>
      <c r="BL513" s="14">
        <f t="shared" si="606"/>
        <v>0</v>
      </c>
      <c r="BM513" s="14">
        <f t="shared" si="607"/>
        <v>0</v>
      </c>
      <c r="BN513" s="14">
        <f t="shared" si="608"/>
        <v>0</v>
      </c>
      <c r="BP513" s="56">
        <f t="shared" si="609"/>
        <v>0</v>
      </c>
      <c r="BQ513" s="14">
        <f>Szilv($BF$2,Eredmény!$H$3,BG513)</f>
        <v>0</v>
      </c>
      <c r="BR513" s="14">
        <f t="shared" si="610"/>
        <v>0</v>
      </c>
      <c r="BS513" s="14">
        <f t="shared" si="611"/>
        <v>0</v>
      </c>
      <c r="BV513" s="14">
        <f>IF($BU$2=Alapadat!$P513,Alapadat!$Q513,0)</f>
        <v>0</v>
      </c>
      <c r="BW513" s="14">
        <f>IF($BU$2=Alapadat!$P513,Alapadat!$R513,0)</f>
        <v>0</v>
      </c>
      <c r="BX513" s="14">
        <f t="shared" si="612"/>
        <v>0</v>
      </c>
      <c r="BY513" s="14">
        <f t="shared" si="613"/>
        <v>0</v>
      </c>
      <c r="BZ513" s="14">
        <f t="shared" si="614"/>
        <v>0</v>
      </c>
      <c r="CA513" s="14">
        <f t="shared" si="615"/>
        <v>0</v>
      </c>
      <c r="CB513" s="14">
        <f t="shared" si="616"/>
        <v>0</v>
      </c>
      <c r="CC513" s="14">
        <f t="shared" si="617"/>
        <v>0</v>
      </c>
      <c r="CE513" s="56">
        <f t="shared" si="618"/>
        <v>0</v>
      </c>
      <c r="CF513" s="14">
        <f>Szilv($BU$2,Eredmény!$H$3,BV513)</f>
        <v>0</v>
      </c>
      <c r="CG513" s="14">
        <f t="shared" si="619"/>
        <v>0</v>
      </c>
      <c r="CH513" s="14">
        <f t="shared" si="620"/>
        <v>0</v>
      </c>
      <c r="CK513" s="14">
        <f>IF($CJ$2=Alapadat!$P513,Alapadat!$Q513,0)</f>
        <v>0</v>
      </c>
      <c r="CL513" s="14">
        <f>IF($CJ$2=Alapadat!$P513,Alapadat!$R513,0)</f>
        <v>0</v>
      </c>
      <c r="CM513" s="14">
        <f t="shared" si="621"/>
        <v>0</v>
      </c>
      <c r="CN513" s="14">
        <f t="shared" si="622"/>
        <v>0</v>
      </c>
      <c r="CO513" s="14">
        <f t="shared" si="623"/>
        <v>0</v>
      </c>
      <c r="CP513" s="14">
        <f t="shared" si="624"/>
        <v>0</v>
      </c>
      <c r="CQ513" s="14">
        <f t="shared" si="625"/>
        <v>0</v>
      </c>
      <c r="CR513" s="14">
        <f t="shared" si="626"/>
        <v>0</v>
      </c>
      <c r="CT513" s="56">
        <f t="shared" si="627"/>
        <v>0</v>
      </c>
      <c r="CU513" s="14">
        <f>Szilv($CJ$2,Eredmény!$H$3,CK513)</f>
        <v>0</v>
      </c>
      <c r="CV513" s="14">
        <f t="shared" si="628"/>
        <v>0</v>
      </c>
      <c r="CW513" s="14">
        <f t="shared" si="629"/>
        <v>0</v>
      </c>
      <c r="CZ513" s="14">
        <f>IF($CY$2=Alapadat!$P513,Alapadat!$Q513,0)</f>
        <v>0</v>
      </c>
      <c r="DA513" s="14">
        <f>IF($CY$2=Alapadat!$P513,Alapadat!$R513,0)</f>
        <v>0</v>
      </c>
      <c r="DB513" s="14">
        <f t="shared" si="630"/>
        <v>0</v>
      </c>
      <c r="DC513" s="14">
        <f t="shared" si="631"/>
        <v>0</v>
      </c>
      <c r="DD513" s="14">
        <f t="shared" si="632"/>
        <v>0</v>
      </c>
      <c r="DE513" s="14">
        <f t="shared" si="633"/>
        <v>0</v>
      </c>
      <c r="DF513" s="14">
        <f t="shared" si="634"/>
        <v>0</v>
      </c>
      <c r="DG513" s="14">
        <f t="shared" si="635"/>
        <v>0</v>
      </c>
      <c r="DI513" s="56">
        <f t="shared" si="636"/>
        <v>0</v>
      </c>
      <c r="DJ513" s="14">
        <f>Szilv($CY$2,Eredmény!$H$3,CZ513)</f>
        <v>0</v>
      </c>
      <c r="DK513" s="14">
        <f t="shared" si="637"/>
        <v>0</v>
      </c>
      <c r="DL513" s="14">
        <f t="shared" si="638"/>
        <v>0</v>
      </c>
      <c r="DO513" s="14">
        <f>IF($DN$2=Alapadat!$P513,Alapadat!$Q513,0)</f>
        <v>0</v>
      </c>
      <c r="DP513" s="14">
        <f>IF($DN$2=Alapadat!$P513,Alapadat!$R513,0)</f>
        <v>0</v>
      </c>
      <c r="DQ513" s="14">
        <f t="shared" si="639"/>
        <v>0</v>
      </c>
      <c r="DR513" s="14">
        <f t="shared" si="640"/>
        <v>0</v>
      </c>
      <c r="DS513" s="14">
        <f t="shared" si="641"/>
        <v>0</v>
      </c>
      <c r="DT513" s="14">
        <f t="shared" si="642"/>
        <v>0</v>
      </c>
      <c r="DU513" s="14">
        <f t="shared" si="643"/>
        <v>0</v>
      </c>
      <c r="DV513" s="14">
        <f t="shared" si="644"/>
        <v>0</v>
      </c>
      <c r="DX513" s="56">
        <f t="shared" si="645"/>
        <v>0</v>
      </c>
      <c r="DY513" s="14">
        <f>Szilv($DN$2,Eredmény!$H$3,DO513)</f>
        <v>0</v>
      </c>
      <c r="DZ513" s="14">
        <f t="shared" si="646"/>
        <v>0</v>
      </c>
      <c r="EA513" s="14">
        <f t="shared" si="647"/>
        <v>0</v>
      </c>
    </row>
    <row r="514" spans="2:131">
      <c r="B514" s="14">
        <f>IF($A$2=Alapadat!$P514,Alapadat!$Q514,0)</f>
        <v>0</v>
      </c>
      <c r="C514" s="14">
        <f>IF($A$2=Alapadat!$P514,Alapadat!$R514,0)</f>
        <v>0</v>
      </c>
      <c r="D514" s="14">
        <f t="shared" si="568"/>
        <v>0</v>
      </c>
      <c r="E514" s="14">
        <f t="shared" si="569"/>
        <v>0</v>
      </c>
      <c r="F514" s="14">
        <f t="shared" si="570"/>
        <v>0</v>
      </c>
      <c r="G514" s="14">
        <f t="shared" si="571"/>
        <v>0</v>
      </c>
      <c r="H514" s="14">
        <f t="shared" si="572"/>
        <v>0</v>
      </c>
      <c r="I514" s="14">
        <f t="shared" si="573"/>
        <v>0</v>
      </c>
      <c r="L514" s="56">
        <f t="shared" si="574"/>
        <v>0</v>
      </c>
      <c r="M514" s="14">
        <f>Szilv($A$2,Eredmény!$H$3,B514)</f>
        <v>0</v>
      </c>
      <c r="N514" s="14">
        <f t="shared" si="575"/>
        <v>0</v>
      </c>
      <c r="O514" s="14">
        <f t="shared" si="576"/>
        <v>0</v>
      </c>
      <c r="Q514" s="14">
        <f>IF($P$2=Alapadat!$P514,Alapadat!$Q514,0)</f>
        <v>0</v>
      </c>
      <c r="R514" s="14">
        <f>IF($P$2=Alapadat!$P514,Alapadat!$R514,0)</f>
        <v>0</v>
      </c>
      <c r="S514" s="14">
        <f t="shared" si="577"/>
        <v>0</v>
      </c>
      <c r="T514" s="14">
        <f t="shared" si="578"/>
        <v>0</v>
      </c>
      <c r="U514" s="14">
        <f t="shared" si="579"/>
        <v>0</v>
      </c>
      <c r="V514" s="14">
        <f t="shared" si="580"/>
        <v>0</v>
      </c>
      <c r="W514" s="14">
        <f t="shared" si="581"/>
        <v>0</v>
      </c>
      <c r="X514" s="14">
        <f t="shared" si="582"/>
        <v>0</v>
      </c>
      <c r="Z514" s="56">
        <f t="shared" si="648"/>
        <v>0</v>
      </c>
      <c r="AA514" s="14">
        <f>Szilv($P$2,Eredmény!$H$3,Q514)</f>
        <v>0</v>
      </c>
      <c r="AB514" s="14">
        <f t="shared" si="583"/>
        <v>0</v>
      </c>
      <c r="AC514" s="14">
        <f t="shared" si="584"/>
        <v>0</v>
      </c>
      <c r="AE514" s="14">
        <f>IF($AD$2=Alapadat!$P514,Alapadat!$Q514,0)</f>
        <v>0</v>
      </c>
      <c r="AF514" s="14">
        <f>IF($AD$2=Alapadat!$P514,Alapadat!$R514,0)</f>
        <v>0</v>
      </c>
      <c r="AG514" s="14">
        <f t="shared" si="585"/>
        <v>0</v>
      </c>
      <c r="AH514" s="14">
        <f t="shared" si="586"/>
        <v>0</v>
      </c>
      <c r="AI514" s="14">
        <f t="shared" si="587"/>
        <v>0</v>
      </c>
      <c r="AJ514" s="14">
        <f t="shared" si="588"/>
        <v>0</v>
      </c>
      <c r="AK514" s="14">
        <f t="shared" si="589"/>
        <v>0</v>
      </c>
      <c r="AL514" s="14">
        <f t="shared" si="590"/>
        <v>0</v>
      </c>
      <c r="AN514" s="56">
        <f t="shared" si="591"/>
        <v>0</v>
      </c>
      <c r="AO514" s="14">
        <f>Szilv($AD$2,Eredmény!$H$3,AE514)</f>
        <v>0</v>
      </c>
      <c r="AP514" s="14">
        <f t="shared" si="592"/>
        <v>0</v>
      </c>
      <c r="AQ514" s="14">
        <f t="shared" si="593"/>
        <v>0</v>
      </c>
      <c r="AS514" s="14">
        <f>IF($AR$2=Alapadat!$P514,Alapadat!$Q514,0)</f>
        <v>0</v>
      </c>
      <c r="AT514" s="14">
        <f>IF($AR$2=Alapadat!$P514,Alapadat!$R514,0)</f>
        <v>0</v>
      </c>
      <c r="AU514" s="14">
        <f t="shared" si="594"/>
        <v>0</v>
      </c>
      <c r="AV514" s="14">
        <f t="shared" si="595"/>
        <v>0</v>
      </c>
      <c r="AW514" s="14">
        <f t="shared" si="596"/>
        <v>0</v>
      </c>
      <c r="AX514" s="14">
        <f t="shared" si="597"/>
        <v>0</v>
      </c>
      <c r="AY514" s="14">
        <f t="shared" si="598"/>
        <v>0</v>
      </c>
      <c r="AZ514" s="14">
        <f t="shared" si="599"/>
        <v>0</v>
      </c>
      <c r="BB514" s="56">
        <f t="shared" si="600"/>
        <v>0</v>
      </c>
      <c r="BC514" s="14">
        <f>Szilv($AR$2,Eredmény!$H$3,AS514)</f>
        <v>0</v>
      </c>
      <c r="BD514" s="14">
        <f t="shared" si="601"/>
        <v>0</v>
      </c>
      <c r="BE514" s="14">
        <f t="shared" si="602"/>
        <v>0</v>
      </c>
      <c r="BG514" s="14">
        <f>IF($BF$2=Alapadat!$P514,Alapadat!$Q514,0)</f>
        <v>0</v>
      </c>
      <c r="BH514" s="14">
        <f>IF($BF$2=Alapadat!$P514,Alapadat!$R514,0)</f>
        <v>0</v>
      </c>
      <c r="BI514" s="14">
        <f t="shared" si="603"/>
        <v>0</v>
      </c>
      <c r="BJ514" s="14">
        <f t="shared" si="604"/>
        <v>0</v>
      </c>
      <c r="BK514" s="14">
        <f t="shared" si="605"/>
        <v>0</v>
      </c>
      <c r="BL514" s="14">
        <f t="shared" si="606"/>
        <v>0</v>
      </c>
      <c r="BM514" s="14">
        <f t="shared" si="607"/>
        <v>0</v>
      </c>
      <c r="BN514" s="14">
        <f t="shared" si="608"/>
        <v>0</v>
      </c>
      <c r="BP514" s="56">
        <f t="shared" si="609"/>
        <v>0</v>
      </c>
      <c r="BQ514" s="14">
        <f>Szilv($BF$2,Eredmény!$H$3,BG514)</f>
        <v>0</v>
      </c>
      <c r="BR514" s="14">
        <f t="shared" si="610"/>
        <v>0</v>
      </c>
      <c r="BS514" s="14">
        <f t="shared" si="611"/>
        <v>0</v>
      </c>
      <c r="BV514" s="14">
        <f>IF($BU$2=Alapadat!$P514,Alapadat!$Q514,0)</f>
        <v>0</v>
      </c>
      <c r="BW514" s="14">
        <f>IF($BU$2=Alapadat!$P514,Alapadat!$R514,0)</f>
        <v>0</v>
      </c>
      <c r="BX514" s="14">
        <f t="shared" si="612"/>
        <v>0</v>
      </c>
      <c r="BY514" s="14">
        <f t="shared" si="613"/>
        <v>0</v>
      </c>
      <c r="BZ514" s="14">
        <f t="shared" si="614"/>
        <v>0</v>
      </c>
      <c r="CA514" s="14">
        <f t="shared" si="615"/>
        <v>0</v>
      </c>
      <c r="CB514" s="14">
        <f t="shared" si="616"/>
        <v>0</v>
      </c>
      <c r="CC514" s="14">
        <f t="shared" si="617"/>
        <v>0</v>
      </c>
      <c r="CE514" s="56">
        <f t="shared" si="618"/>
        <v>0</v>
      </c>
      <c r="CF514" s="14">
        <f>Szilv($BU$2,Eredmény!$H$3,BV514)</f>
        <v>0</v>
      </c>
      <c r="CG514" s="14">
        <f t="shared" si="619"/>
        <v>0</v>
      </c>
      <c r="CH514" s="14">
        <f t="shared" si="620"/>
        <v>0</v>
      </c>
      <c r="CK514" s="14">
        <f>IF($CJ$2=Alapadat!$P514,Alapadat!$Q514,0)</f>
        <v>0</v>
      </c>
      <c r="CL514" s="14">
        <f>IF($CJ$2=Alapadat!$P514,Alapadat!$R514,0)</f>
        <v>0</v>
      </c>
      <c r="CM514" s="14">
        <f t="shared" si="621"/>
        <v>0</v>
      </c>
      <c r="CN514" s="14">
        <f t="shared" si="622"/>
        <v>0</v>
      </c>
      <c r="CO514" s="14">
        <f t="shared" si="623"/>
        <v>0</v>
      </c>
      <c r="CP514" s="14">
        <f t="shared" si="624"/>
        <v>0</v>
      </c>
      <c r="CQ514" s="14">
        <f t="shared" si="625"/>
        <v>0</v>
      </c>
      <c r="CR514" s="14">
        <f t="shared" si="626"/>
        <v>0</v>
      </c>
      <c r="CT514" s="56">
        <f t="shared" si="627"/>
        <v>0</v>
      </c>
      <c r="CU514" s="14">
        <f>Szilv($CJ$2,Eredmény!$H$3,CK514)</f>
        <v>0</v>
      </c>
      <c r="CV514" s="14">
        <f t="shared" si="628"/>
        <v>0</v>
      </c>
      <c r="CW514" s="14">
        <f t="shared" si="629"/>
        <v>0</v>
      </c>
      <c r="CZ514" s="14">
        <f>IF($CY$2=Alapadat!$P514,Alapadat!$Q514,0)</f>
        <v>0</v>
      </c>
      <c r="DA514" s="14">
        <f>IF($CY$2=Alapadat!$P514,Alapadat!$R514,0)</f>
        <v>0</v>
      </c>
      <c r="DB514" s="14">
        <f t="shared" si="630"/>
        <v>0</v>
      </c>
      <c r="DC514" s="14">
        <f t="shared" si="631"/>
        <v>0</v>
      </c>
      <c r="DD514" s="14">
        <f t="shared" si="632"/>
        <v>0</v>
      </c>
      <c r="DE514" s="14">
        <f t="shared" si="633"/>
        <v>0</v>
      </c>
      <c r="DF514" s="14">
        <f t="shared" si="634"/>
        <v>0</v>
      </c>
      <c r="DG514" s="14">
        <f t="shared" si="635"/>
        <v>0</v>
      </c>
      <c r="DI514" s="56">
        <f t="shared" si="636"/>
        <v>0</v>
      </c>
      <c r="DJ514" s="14">
        <f>Szilv($CY$2,Eredmény!$H$3,CZ514)</f>
        <v>0</v>
      </c>
      <c r="DK514" s="14">
        <f t="shared" si="637"/>
        <v>0</v>
      </c>
      <c r="DL514" s="14">
        <f t="shared" si="638"/>
        <v>0</v>
      </c>
      <c r="DO514" s="14">
        <f>IF($DN$2=Alapadat!$P514,Alapadat!$Q514,0)</f>
        <v>0</v>
      </c>
      <c r="DP514" s="14">
        <f>IF($DN$2=Alapadat!$P514,Alapadat!$R514,0)</f>
        <v>0</v>
      </c>
      <c r="DQ514" s="14">
        <f t="shared" si="639"/>
        <v>0</v>
      </c>
      <c r="DR514" s="14">
        <f t="shared" si="640"/>
        <v>0</v>
      </c>
      <c r="DS514" s="14">
        <f t="shared" si="641"/>
        <v>0</v>
      </c>
      <c r="DT514" s="14">
        <f t="shared" si="642"/>
        <v>0</v>
      </c>
      <c r="DU514" s="14">
        <f t="shared" si="643"/>
        <v>0</v>
      </c>
      <c r="DV514" s="14">
        <f t="shared" si="644"/>
        <v>0</v>
      </c>
      <c r="DX514" s="56">
        <f t="shared" si="645"/>
        <v>0</v>
      </c>
      <c r="DY514" s="14">
        <f>Szilv($DN$2,Eredmény!$H$3,DO514)</f>
        <v>0</v>
      </c>
      <c r="DZ514" s="14">
        <f t="shared" si="646"/>
        <v>0</v>
      </c>
      <c r="EA514" s="14">
        <f t="shared" si="647"/>
        <v>0</v>
      </c>
    </row>
    <row r="515" spans="2:131">
      <c r="B515" s="14">
        <f>IF($A$2=Alapadat!$P515,Alapadat!$Q515,0)</f>
        <v>0</v>
      </c>
      <c r="C515" s="14">
        <f>IF($A$2=Alapadat!$P515,Alapadat!$R515,0)</f>
        <v>0</v>
      </c>
      <c r="D515" s="14">
        <f t="shared" ref="D515:D578" si="649">IF(C515&gt;0,B515,0)</f>
        <v>0</v>
      </c>
      <c r="E515" s="14">
        <f t="shared" ref="E515:E578" si="650">IF(C515&gt;0,LN(B515),0)</f>
        <v>0</v>
      </c>
      <c r="F515" s="14">
        <f t="shared" ref="F515:F578" si="651">(E515^2)</f>
        <v>0</v>
      </c>
      <c r="G515" s="14">
        <f t="shared" ref="G515:G578" si="652">(C515^2)</f>
        <v>0</v>
      </c>
      <c r="H515" s="14">
        <f t="shared" ref="H515:H578" si="653">(E515*C515)</f>
        <v>0</v>
      </c>
      <c r="I515" s="14">
        <f t="shared" ref="I515:I578" si="654">IF(B515=0,0,IF(C515&gt;0,C515,IF(J$1&lt;2,0,($J$14+$J$11*LN(B515)))))</f>
        <v>0</v>
      </c>
      <c r="L515" s="56">
        <f t="shared" ref="L515:L578" si="655">(B515/200)^2*PI()</f>
        <v>0</v>
      </c>
      <c r="M515" s="14">
        <f>Szilv($A$2,Eredmény!$H$3,B515)</f>
        <v>0</v>
      </c>
      <c r="N515" s="14">
        <f t="shared" ref="N515:N578" si="656">skf_b2($A$2,B515,I515)</f>
        <v>0</v>
      </c>
      <c r="O515" s="14">
        <f t="shared" ref="O515:O578" si="657">IF(B515&gt;0,1,0)</f>
        <v>0</v>
      </c>
      <c r="Q515" s="14">
        <f>IF($P$2=Alapadat!$P515,Alapadat!$Q515,0)</f>
        <v>0</v>
      </c>
      <c r="R515" s="14">
        <f>IF($P$2=Alapadat!$P515,Alapadat!$R515,0)</f>
        <v>0</v>
      </c>
      <c r="S515" s="14">
        <f t="shared" ref="S515:S578" si="658">IF(R515&gt;0,Q515,0)</f>
        <v>0</v>
      </c>
      <c r="T515" s="14">
        <f t="shared" ref="T515:T578" si="659">IF(R515&gt;0,LN(Q515),0)</f>
        <v>0</v>
      </c>
      <c r="U515" s="14">
        <f t="shared" ref="U515:U578" si="660">(T515^2)</f>
        <v>0</v>
      </c>
      <c r="V515" s="14">
        <f t="shared" ref="V515:V578" si="661">(R515^2)</f>
        <v>0</v>
      </c>
      <c r="W515" s="14">
        <f t="shared" ref="W515:W578" si="662">(T515*R515)</f>
        <v>0</v>
      </c>
      <c r="X515" s="14">
        <f t="shared" ref="X515:X578" si="663">IF(Q515=0,0,IF(R515&gt;0,R515,IF(Y$1&lt;2,0,($Y$14+$Y$11*LN(Q515)))))</f>
        <v>0</v>
      </c>
      <c r="Z515" s="56">
        <f t="shared" si="648"/>
        <v>0</v>
      </c>
      <c r="AA515" s="14">
        <f>Szilv($P$2,Eredmény!$H$3,Q515)</f>
        <v>0</v>
      </c>
      <c r="AB515" s="14">
        <f t="shared" ref="AB515:AB578" si="664">skf_b2($P$2,Q515,X515)</f>
        <v>0</v>
      </c>
      <c r="AC515" s="14">
        <f t="shared" ref="AC515:AC578" si="665">IF(Q515&gt;0,1,0)</f>
        <v>0</v>
      </c>
      <c r="AE515" s="14">
        <f>IF($AD$2=Alapadat!$P515,Alapadat!$Q515,0)</f>
        <v>0</v>
      </c>
      <c r="AF515" s="14">
        <f>IF($AD$2=Alapadat!$P515,Alapadat!$R515,0)</f>
        <v>0</v>
      </c>
      <c r="AG515" s="14">
        <f t="shared" ref="AG515:AG578" si="666">IF(AF515&gt;0,AE515,0)</f>
        <v>0</v>
      </c>
      <c r="AH515" s="14">
        <f t="shared" ref="AH515:AH578" si="667">IF(AF515&gt;0,LN(AE515),0)</f>
        <v>0</v>
      </c>
      <c r="AI515" s="14">
        <f t="shared" ref="AI515:AI578" si="668">(AH515^2)</f>
        <v>0</v>
      </c>
      <c r="AJ515" s="14">
        <f t="shared" ref="AJ515:AJ578" si="669">(AF515^2)</f>
        <v>0</v>
      </c>
      <c r="AK515" s="14">
        <f t="shared" ref="AK515:AK578" si="670">(AH515*AF515)</f>
        <v>0</v>
      </c>
      <c r="AL515" s="14">
        <f t="shared" ref="AL515:AL578" si="671">IF(AE515=0,0,IF(AF515&gt;0,AF515,IF(AM$1&lt;2,0,($AM$14+$AM$11*LN(AE515)))))</f>
        <v>0</v>
      </c>
      <c r="AN515" s="56">
        <f t="shared" ref="AN515:AN578" si="672">(AE515/200)^2*PI()</f>
        <v>0</v>
      </c>
      <c r="AO515" s="14">
        <f>Szilv($AD$2,Eredmény!$H$3,AE515)</f>
        <v>0</v>
      </c>
      <c r="AP515" s="14">
        <f t="shared" ref="AP515:AP578" si="673">skf_b2($AD$2,AE515,AL515)</f>
        <v>0</v>
      </c>
      <c r="AQ515" s="14">
        <f t="shared" ref="AQ515:AQ578" si="674">IF(AE515&gt;0,1,0)</f>
        <v>0</v>
      </c>
      <c r="AS515" s="14">
        <f>IF($AR$2=Alapadat!$P515,Alapadat!$Q515,0)</f>
        <v>0</v>
      </c>
      <c r="AT515" s="14">
        <f>IF($AR$2=Alapadat!$P515,Alapadat!$R515,0)</f>
        <v>0</v>
      </c>
      <c r="AU515" s="14">
        <f t="shared" ref="AU515:AU578" si="675">IF(AT515&gt;0,AS515,0)</f>
        <v>0</v>
      </c>
      <c r="AV515" s="14">
        <f t="shared" ref="AV515:AV578" si="676">IF(AT515&gt;0,LN(AS515),0)</f>
        <v>0</v>
      </c>
      <c r="AW515" s="14">
        <f t="shared" ref="AW515:AW578" si="677">(AV515^2)</f>
        <v>0</v>
      </c>
      <c r="AX515" s="14">
        <f t="shared" ref="AX515:AX578" si="678">(AT515^2)</f>
        <v>0</v>
      </c>
      <c r="AY515" s="14">
        <f t="shared" ref="AY515:AY578" si="679">(AV515*AT515)</f>
        <v>0</v>
      </c>
      <c r="AZ515" s="14">
        <f t="shared" ref="AZ515:AZ578" si="680">IF(AS515=0,0,IF(AT515&gt;0,AT515,IF(BA$1&lt;2,0,($BA$14+$BA$11*LN(AS515)))))</f>
        <v>0</v>
      </c>
      <c r="BB515" s="56">
        <f t="shared" ref="BB515:BB578" si="681">(AS515/200)^2*PI()</f>
        <v>0</v>
      </c>
      <c r="BC515" s="14">
        <f>Szilv($AR$2,Eredmény!$H$3,AS515)</f>
        <v>0</v>
      </c>
      <c r="BD515" s="14">
        <f t="shared" ref="BD515:BD578" si="682">skf_b2($AR$2,AS515,AZ515)</f>
        <v>0</v>
      </c>
      <c r="BE515" s="14">
        <f t="shared" ref="BE515:BE578" si="683">IF(AS515&gt;0,1,0)</f>
        <v>0</v>
      </c>
      <c r="BG515" s="14">
        <f>IF($BF$2=Alapadat!$P515,Alapadat!$Q515,0)</f>
        <v>0</v>
      </c>
      <c r="BH515" s="14">
        <f>IF($BF$2=Alapadat!$P515,Alapadat!$R515,0)</f>
        <v>0</v>
      </c>
      <c r="BI515" s="14">
        <f t="shared" ref="BI515:BI578" si="684">IF(BH515&gt;0,BG515,0)</f>
        <v>0</v>
      </c>
      <c r="BJ515" s="14">
        <f t="shared" ref="BJ515:BJ578" si="685">IF(BH515&gt;0,LN(BG515),0)</f>
        <v>0</v>
      </c>
      <c r="BK515" s="14">
        <f t="shared" ref="BK515:BK578" si="686">(BJ515^2)</f>
        <v>0</v>
      </c>
      <c r="BL515" s="14">
        <f t="shared" ref="BL515:BL578" si="687">(BH515^2)</f>
        <v>0</v>
      </c>
      <c r="BM515" s="14">
        <f t="shared" ref="BM515:BM578" si="688">(BJ515*BH515)</f>
        <v>0</v>
      </c>
      <c r="BN515" s="14">
        <f t="shared" ref="BN515:BN578" si="689">IF(BG515=0,0,IF(BH515&gt;0,BH515,IF(BO$1&lt;2,0,($BO$14+$BO$11*LN(BG515)))))</f>
        <v>0</v>
      </c>
      <c r="BP515" s="56">
        <f t="shared" ref="BP515:BP578" si="690">(BG515/200)^2*PI()</f>
        <v>0</v>
      </c>
      <c r="BQ515" s="14">
        <f>Szilv($BF$2,Eredmény!$H$3,BG515)</f>
        <v>0</v>
      </c>
      <c r="BR515" s="14">
        <f t="shared" ref="BR515:BR578" si="691">skf_b2($BF$2,BG515,BN515)</f>
        <v>0</v>
      </c>
      <c r="BS515" s="14">
        <f t="shared" ref="BS515:BS578" si="692">IF(BG515&gt;0,1,0)</f>
        <v>0</v>
      </c>
      <c r="BV515" s="14">
        <f>IF($BU$2=Alapadat!$P515,Alapadat!$Q515,0)</f>
        <v>0</v>
      </c>
      <c r="BW515" s="14">
        <f>IF($BU$2=Alapadat!$P515,Alapadat!$R515,0)</f>
        <v>0</v>
      </c>
      <c r="BX515" s="14">
        <f t="shared" ref="BX515:BX578" si="693">IF(BW515&gt;0,BV515,0)</f>
        <v>0</v>
      </c>
      <c r="BY515" s="14">
        <f t="shared" ref="BY515:BY578" si="694">IF(BW515&gt;0,LN(BV515),0)</f>
        <v>0</v>
      </c>
      <c r="BZ515" s="14">
        <f t="shared" ref="BZ515:BZ578" si="695">(BY515^2)</f>
        <v>0</v>
      </c>
      <c r="CA515" s="14">
        <f t="shared" ref="CA515:CA578" si="696">(BW515^2)</f>
        <v>0</v>
      </c>
      <c r="CB515" s="14">
        <f t="shared" ref="CB515:CB578" si="697">(BY515*BW515)</f>
        <v>0</v>
      </c>
      <c r="CC515" s="14">
        <f t="shared" ref="CC515:CC578" si="698">IF(BV515=0,0,IF(BW515&gt;0,BW515,IF(CD$1&lt;2,0,($CD$14+$CD$11*LN(BV515)))))</f>
        <v>0</v>
      </c>
      <c r="CE515" s="56">
        <f t="shared" ref="CE515:CE578" si="699">(BV515/200)^2*PI()</f>
        <v>0</v>
      </c>
      <c r="CF515" s="14">
        <f>Szilv($BU$2,Eredmény!$H$3,BV515)</f>
        <v>0</v>
      </c>
      <c r="CG515" s="14">
        <f t="shared" ref="CG515:CG578" si="700">skf_b2($BU$2,BV515,CC515)</f>
        <v>0</v>
      </c>
      <c r="CH515" s="14">
        <f t="shared" ref="CH515:CH578" si="701">IF(BV515&gt;0,1,0)</f>
        <v>0</v>
      </c>
      <c r="CK515" s="14">
        <f>IF($CJ$2=Alapadat!$P515,Alapadat!$Q515,0)</f>
        <v>0</v>
      </c>
      <c r="CL515" s="14">
        <f>IF($CJ$2=Alapadat!$P515,Alapadat!$R515,0)</f>
        <v>0</v>
      </c>
      <c r="CM515" s="14">
        <f t="shared" ref="CM515:CM578" si="702">IF(CL515&gt;0,CK515,0)</f>
        <v>0</v>
      </c>
      <c r="CN515" s="14">
        <f t="shared" ref="CN515:CN578" si="703">IF(CL515&gt;0,LN(CK515),0)</f>
        <v>0</v>
      </c>
      <c r="CO515" s="14">
        <f t="shared" ref="CO515:CO578" si="704">(CN515^2)</f>
        <v>0</v>
      </c>
      <c r="CP515" s="14">
        <f t="shared" ref="CP515:CP578" si="705">(CL515^2)</f>
        <v>0</v>
      </c>
      <c r="CQ515" s="14">
        <f t="shared" ref="CQ515:CQ578" si="706">(CN515*CL515)</f>
        <v>0</v>
      </c>
      <c r="CR515" s="14">
        <f t="shared" ref="CR515:CR578" si="707">IF(CK515=0,0,IF(CL515&gt;0,CL515,IF(CS$1&lt;2,0,($CS$14+$CS$11*LN(CK515)))))</f>
        <v>0</v>
      </c>
      <c r="CT515" s="56">
        <f t="shared" ref="CT515:CT578" si="708">(CK515/200)^2*PI()</f>
        <v>0</v>
      </c>
      <c r="CU515" s="14">
        <f>Szilv($CJ$2,Eredmény!$H$3,CK515)</f>
        <v>0</v>
      </c>
      <c r="CV515" s="14">
        <f t="shared" ref="CV515:CV578" si="709">skf_b2($CJ$2,CK515,CR515)</f>
        <v>0</v>
      </c>
      <c r="CW515" s="14">
        <f t="shared" ref="CW515:CW578" si="710">IF(CK515&gt;0,1,0)</f>
        <v>0</v>
      </c>
      <c r="CZ515" s="14">
        <f>IF($CY$2=Alapadat!$P515,Alapadat!$Q515,0)</f>
        <v>0</v>
      </c>
      <c r="DA515" s="14">
        <f>IF($CY$2=Alapadat!$P515,Alapadat!$R515,0)</f>
        <v>0</v>
      </c>
      <c r="DB515" s="14">
        <f t="shared" ref="DB515:DB578" si="711">IF(DA515&gt;0,CZ515,0)</f>
        <v>0</v>
      </c>
      <c r="DC515" s="14">
        <f t="shared" ref="DC515:DC578" si="712">IF(DA515&gt;0,LN(CZ515),0)</f>
        <v>0</v>
      </c>
      <c r="DD515" s="14">
        <f t="shared" ref="DD515:DD578" si="713">(DC515^2)</f>
        <v>0</v>
      </c>
      <c r="DE515" s="14">
        <f t="shared" ref="DE515:DE578" si="714">(DA515^2)</f>
        <v>0</v>
      </c>
      <c r="DF515" s="14">
        <f t="shared" ref="DF515:DF578" si="715">(DC515*DA515)</f>
        <v>0</v>
      </c>
      <c r="DG515" s="14">
        <f t="shared" ref="DG515:DG578" si="716">IF(CZ515=0,0,IF(DA515&gt;0,DA515,IF(DH$1&lt;2,0,($DH$14+$DH$11*LN(CZ515)))))</f>
        <v>0</v>
      </c>
      <c r="DI515" s="56">
        <f t="shared" ref="DI515:DI578" si="717">(CZ515/200)^2*PI()</f>
        <v>0</v>
      </c>
      <c r="DJ515" s="14">
        <f>Szilv($CY$2,Eredmény!$H$3,CZ515)</f>
        <v>0</v>
      </c>
      <c r="DK515" s="14">
        <f t="shared" ref="DK515:DK578" si="718">skf_b2($CY$2,CZ515,DG515)</f>
        <v>0</v>
      </c>
      <c r="DL515" s="14">
        <f t="shared" ref="DL515:DL578" si="719">IF(CZ515&gt;0,1,0)</f>
        <v>0</v>
      </c>
      <c r="DO515" s="14">
        <f>IF($DN$2=Alapadat!$P515,Alapadat!$Q515,0)</f>
        <v>0</v>
      </c>
      <c r="DP515" s="14">
        <f>IF($DN$2=Alapadat!$P515,Alapadat!$R515,0)</f>
        <v>0</v>
      </c>
      <c r="DQ515" s="14">
        <f t="shared" ref="DQ515:DQ578" si="720">IF(DP515&gt;0,DO515,0)</f>
        <v>0</v>
      </c>
      <c r="DR515" s="14">
        <f t="shared" ref="DR515:DR578" si="721">IF(DP515&gt;0,LN(DO515),0)</f>
        <v>0</v>
      </c>
      <c r="DS515" s="14">
        <f t="shared" ref="DS515:DS578" si="722">(DR515^2)</f>
        <v>0</v>
      </c>
      <c r="DT515" s="14">
        <f t="shared" ref="DT515:DT578" si="723">(DP515^2)</f>
        <v>0</v>
      </c>
      <c r="DU515" s="14">
        <f t="shared" ref="DU515:DU578" si="724">(DR515*DP515)</f>
        <v>0</v>
      </c>
      <c r="DV515" s="14">
        <f t="shared" ref="DV515:DV578" si="725">IF(DO515=0,0,IF(DP515&gt;0,DP515,IF(DW$1&lt;2,0,($DW$14+$DW$11*LN(DO515)))))</f>
        <v>0</v>
      </c>
      <c r="DX515" s="56">
        <f t="shared" ref="DX515:DX578" si="726">(DO515/200)^2*PI()</f>
        <v>0</v>
      </c>
      <c r="DY515" s="14">
        <f>Szilv($DN$2,Eredmény!$H$3,DO515)</f>
        <v>0</v>
      </c>
      <c r="DZ515" s="14">
        <f t="shared" ref="DZ515:DZ578" si="727">skf_b2($DN$2,DO515,DV515)</f>
        <v>0</v>
      </c>
      <c r="EA515" s="14">
        <f t="shared" ref="EA515:EA578" si="728">IF(DO515&gt;0,1,0)</f>
        <v>0</v>
      </c>
    </row>
    <row r="516" spans="2:131">
      <c r="B516" s="14">
        <f>IF($A$2=Alapadat!$P516,Alapadat!$Q516,0)</f>
        <v>0</v>
      </c>
      <c r="C516" s="14">
        <f>IF($A$2=Alapadat!$P516,Alapadat!$R516,0)</f>
        <v>0</v>
      </c>
      <c r="D516" s="14">
        <f t="shared" si="649"/>
        <v>0</v>
      </c>
      <c r="E516" s="14">
        <f t="shared" si="650"/>
        <v>0</v>
      </c>
      <c r="F516" s="14">
        <f t="shared" si="651"/>
        <v>0</v>
      </c>
      <c r="G516" s="14">
        <f t="shared" si="652"/>
        <v>0</v>
      </c>
      <c r="H516" s="14">
        <f t="shared" si="653"/>
        <v>0</v>
      </c>
      <c r="I516" s="14">
        <f t="shared" si="654"/>
        <v>0</v>
      </c>
      <c r="L516" s="56">
        <f t="shared" si="655"/>
        <v>0</v>
      </c>
      <c r="M516" s="14">
        <f>Szilv($A$2,Eredmény!$H$3,B516)</f>
        <v>0</v>
      </c>
      <c r="N516" s="14">
        <f t="shared" si="656"/>
        <v>0</v>
      </c>
      <c r="O516" s="14">
        <f t="shared" si="657"/>
        <v>0</v>
      </c>
      <c r="Q516" s="14">
        <f>IF($P$2=Alapadat!$P516,Alapadat!$Q516,0)</f>
        <v>0</v>
      </c>
      <c r="R516" s="14">
        <f>IF($P$2=Alapadat!$P516,Alapadat!$R516,0)</f>
        <v>0</v>
      </c>
      <c r="S516" s="14">
        <f t="shared" si="658"/>
        <v>0</v>
      </c>
      <c r="T516" s="14">
        <f t="shared" si="659"/>
        <v>0</v>
      </c>
      <c r="U516" s="14">
        <f t="shared" si="660"/>
        <v>0</v>
      </c>
      <c r="V516" s="14">
        <f t="shared" si="661"/>
        <v>0</v>
      </c>
      <c r="W516" s="14">
        <f t="shared" si="662"/>
        <v>0</v>
      </c>
      <c r="X516" s="14">
        <f t="shared" si="663"/>
        <v>0</v>
      </c>
      <c r="Z516" s="56">
        <f t="shared" si="648"/>
        <v>0</v>
      </c>
      <c r="AA516" s="14">
        <f>Szilv($P$2,Eredmény!$H$3,Q516)</f>
        <v>0</v>
      </c>
      <c r="AB516" s="14">
        <f t="shared" si="664"/>
        <v>0</v>
      </c>
      <c r="AC516" s="14">
        <f t="shared" si="665"/>
        <v>0</v>
      </c>
      <c r="AE516" s="14">
        <f>IF($AD$2=Alapadat!$P516,Alapadat!$Q516,0)</f>
        <v>0</v>
      </c>
      <c r="AF516" s="14">
        <f>IF($AD$2=Alapadat!$P516,Alapadat!$R516,0)</f>
        <v>0</v>
      </c>
      <c r="AG516" s="14">
        <f t="shared" si="666"/>
        <v>0</v>
      </c>
      <c r="AH516" s="14">
        <f t="shared" si="667"/>
        <v>0</v>
      </c>
      <c r="AI516" s="14">
        <f t="shared" si="668"/>
        <v>0</v>
      </c>
      <c r="AJ516" s="14">
        <f t="shared" si="669"/>
        <v>0</v>
      </c>
      <c r="AK516" s="14">
        <f t="shared" si="670"/>
        <v>0</v>
      </c>
      <c r="AL516" s="14">
        <f t="shared" si="671"/>
        <v>0</v>
      </c>
      <c r="AN516" s="56">
        <f t="shared" si="672"/>
        <v>0</v>
      </c>
      <c r="AO516" s="14">
        <f>Szilv($AD$2,Eredmény!$H$3,AE516)</f>
        <v>0</v>
      </c>
      <c r="AP516" s="14">
        <f t="shared" si="673"/>
        <v>0</v>
      </c>
      <c r="AQ516" s="14">
        <f t="shared" si="674"/>
        <v>0</v>
      </c>
      <c r="AS516" s="14">
        <f>IF($AR$2=Alapadat!$P516,Alapadat!$Q516,0)</f>
        <v>0</v>
      </c>
      <c r="AT516" s="14">
        <f>IF($AR$2=Alapadat!$P516,Alapadat!$R516,0)</f>
        <v>0</v>
      </c>
      <c r="AU516" s="14">
        <f t="shared" si="675"/>
        <v>0</v>
      </c>
      <c r="AV516" s="14">
        <f t="shared" si="676"/>
        <v>0</v>
      </c>
      <c r="AW516" s="14">
        <f t="shared" si="677"/>
        <v>0</v>
      </c>
      <c r="AX516" s="14">
        <f t="shared" si="678"/>
        <v>0</v>
      </c>
      <c r="AY516" s="14">
        <f t="shared" si="679"/>
        <v>0</v>
      </c>
      <c r="AZ516" s="14">
        <f t="shared" si="680"/>
        <v>0</v>
      </c>
      <c r="BB516" s="56">
        <f t="shared" si="681"/>
        <v>0</v>
      </c>
      <c r="BC516" s="14">
        <f>Szilv($AR$2,Eredmény!$H$3,AS516)</f>
        <v>0</v>
      </c>
      <c r="BD516" s="14">
        <f t="shared" si="682"/>
        <v>0</v>
      </c>
      <c r="BE516" s="14">
        <f t="shared" si="683"/>
        <v>0</v>
      </c>
      <c r="BG516" s="14">
        <f>IF($BF$2=Alapadat!$P516,Alapadat!$Q516,0)</f>
        <v>0</v>
      </c>
      <c r="BH516" s="14">
        <f>IF($BF$2=Alapadat!$P516,Alapadat!$R516,0)</f>
        <v>0</v>
      </c>
      <c r="BI516" s="14">
        <f t="shared" si="684"/>
        <v>0</v>
      </c>
      <c r="BJ516" s="14">
        <f t="shared" si="685"/>
        <v>0</v>
      </c>
      <c r="BK516" s="14">
        <f t="shared" si="686"/>
        <v>0</v>
      </c>
      <c r="BL516" s="14">
        <f t="shared" si="687"/>
        <v>0</v>
      </c>
      <c r="BM516" s="14">
        <f t="shared" si="688"/>
        <v>0</v>
      </c>
      <c r="BN516" s="14">
        <f t="shared" si="689"/>
        <v>0</v>
      </c>
      <c r="BP516" s="56">
        <f t="shared" si="690"/>
        <v>0</v>
      </c>
      <c r="BQ516" s="14">
        <f>Szilv($BF$2,Eredmény!$H$3,BG516)</f>
        <v>0</v>
      </c>
      <c r="BR516" s="14">
        <f t="shared" si="691"/>
        <v>0</v>
      </c>
      <c r="BS516" s="14">
        <f t="shared" si="692"/>
        <v>0</v>
      </c>
      <c r="BV516" s="14">
        <f>IF($BU$2=Alapadat!$P516,Alapadat!$Q516,0)</f>
        <v>0</v>
      </c>
      <c r="BW516" s="14">
        <f>IF($BU$2=Alapadat!$P516,Alapadat!$R516,0)</f>
        <v>0</v>
      </c>
      <c r="BX516" s="14">
        <f t="shared" si="693"/>
        <v>0</v>
      </c>
      <c r="BY516" s="14">
        <f t="shared" si="694"/>
        <v>0</v>
      </c>
      <c r="BZ516" s="14">
        <f t="shared" si="695"/>
        <v>0</v>
      </c>
      <c r="CA516" s="14">
        <f t="shared" si="696"/>
        <v>0</v>
      </c>
      <c r="CB516" s="14">
        <f t="shared" si="697"/>
        <v>0</v>
      </c>
      <c r="CC516" s="14">
        <f t="shared" si="698"/>
        <v>0</v>
      </c>
      <c r="CE516" s="56">
        <f t="shared" si="699"/>
        <v>0</v>
      </c>
      <c r="CF516" s="14">
        <f>Szilv($BU$2,Eredmény!$H$3,BV516)</f>
        <v>0</v>
      </c>
      <c r="CG516" s="14">
        <f t="shared" si="700"/>
        <v>0</v>
      </c>
      <c r="CH516" s="14">
        <f t="shared" si="701"/>
        <v>0</v>
      </c>
      <c r="CK516" s="14">
        <f>IF($CJ$2=Alapadat!$P516,Alapadat!$Q516,0)</f>
        <v>0</v>
      </c>
      <c r="CL516" s="14">
        <f>IF($CJ$2=Alapadat!$P516,Alapadat!$R516,0)</f>
        <v>0</v>
      </c>
      <c r="CM516" s="14">
        <f t="shared" si="702"/>
        <v>0</v>
      </c>
      <c r="CN516" s="14">
        <f t="shared" si="703"/>
        <v>0</v>
      </c>
      <c r="CO516" s="14">
        <f t="shared" si="704"/>
        <v>0</v>
      </c>
      <c r="CP516" s="14">
        <f t="shared" si="705"/>
        <v>0</v>
      </c>
      <c r="CQ516" s="14">
        <f t="shared" si="706"/>
        <v>0</v>
      </c>
      <c r="CR516" s="14">
        <f t="shared" si="707"/>
        <v>0</v>
      </c>
      <c r="CT516" s="56">
        <f t="shared" si="708"/>
        <v>0</v>
      </c>
      <c r="CU516" s="14">
        <f>Szilv($CJ$2,Eredmény!$H$3,CK516)</f>
        <v>0</v>
      </c>
      <c r="CV516" s="14">
        <f t="shared" si="709"/>
        <v>0</v>
      </c>
      <c r="CW516" s="14">
        <f t="shared" si="710"/>
        <v>0</v>
      </c>
      <c r="CZ516" s="14">
        <f>IF($CY$2=Alapadat!$P516,Alapadat!$Q516,0)</f>
        <v>0</v>
      </c>
      <c r="DA516" s="14">
        <f>IF($CY$2=Alapadat!$P516,Alapadat!$R516,0)</f>
        <v>0</v>
      </c>
      <c r="DB516" s="14">
        <f t="shared" si="711"/>
        <v>0</v>
      </c>
      <c r="DC516" s="14">
        <f t="shared" si="712"/>
        <v>0</v>
      </c>
      <c r="DD516" s="14">
        <f t="shared" si="713"/>
        <v>0</v>
      </c>
      <c r="DE516" s="14">
        <f t="shared" si="714"/>
        <v>0</v>
      </c>
      <c r="DF516" s="14">
        <f t="shared" si="715"/>
        <v>0</v>
      </c>
      <c r="DG516" s="14">
        <f t="shared" si="716"/>
        <v>0</v>
      </c>
      <c r="DI516" s="56">
        <f t="shared" si="717"/>
        <v>0</v>
      </c>
      <c r="DJ516" s="14">
        <f>Szilv($CY$2,Eredmény!$H$3,CZ516)</f>
        <v>0</v>
      </c>
      <c r="DK516" s="14">
        <f t="shared" si="718"/>
        <v>0</v>
      </c>
      <c r="DL516" s="14">
        <f t="shared" si="719"/>
        <v>0</v>
      </c>
      <c r="DO516" s="14">
        <f>IF($DN$2=Alapadat!$P516,Alapadat!$Q516,0)</f>
        <v>0</v>
      </c>
      <c r="DP516" s="14">
        <f>IF($DN$2=Alapadat!$P516,Alapadat!$R516,0)</f>
        <v>0</v>
      </c>
      <c r="DQ516" s="14">
        <f t="shared" si="720"/>
        <v>0</v>
      </c>
      <c r="DR516" s="14">
        <f t="shared" si="721"/>
        <v>0</v>
      </c>
      <c r="DS516" s="14">
        <f t="shared" si="722"/>
        <v>0</v>
      </c>
      <c r="DT516" s="14">
        <f t="shared" si="723"/>
        <v>0</v>
      </c>
      <c r="DU516" s="14">
        <f t="shared" si="724"/>
        <v>0</v>
      </c>
      <c r="DV516" s="14">
        <f t="shared" si="725"/>
        <v>0</v>
      </c>
      <c r="DX516" s="56">
        <f t="shared" si="726"/>
        <v>0</v>
      </c>
      <c r="DY516" s="14">
        <f>Szilv($DN$2,Eredmény!$H$3,DO516)</f>
        <v>0</v>
      </c>
      <c r="DZ516" s="14">
        <f t="shared" si="727"/>
        <v>0</v>
      </c>
      <c r="EA516" s="14">
        <f t="shared" si="728"/>
        <v>0</v>
      </c>
    </row>
    <row r="517" spans="2:131">
      <c r="B517" s="14">
        <f>IF($A$2=Alapadat!$P517,Alapadat!$Q517,0)</f>
        <v>0</v>
      </c>
      <c r="C517" s="14">
        <f>IF($A$2=Alapadat!$P517,Alapadat!$R517,0)</f>
        <v>0</v>
      </c>
      <c r="D517" s="14">
        <f t="shared" si="649"/>
        <v>0</v>
      </c>
      <c r="E517" s="14">
        <f t="shared" si="650"/>
        <v>0</v>
      </c>
      <c r="F517" s="14">
        <f t="shared" si="651"/>
        <v>0</v>
      </c>
      <c r="G517" s="14">
        <f t="shared" si="652"/>
        <v>0</v>
      </c>
      <c r="H517" s="14">
        <f t="shared" si="653"/>
        <v>0</v>
      </c>
      <c r="I517" s="14">
        <f t="shared" si="654"/>
        <v>0</v>
      </c>
      <c r="L517" s="56">
        <f t="shared" si="655"/>
        <v>0</v>
      </c>
      <c r="M517" s="14">
        <f>Szilv($A$2,Eredmény!$H$3,B517)</f>
        <v>0</v>
      </c>
      <c r="N517" s="14">
        <f t="shared" si="656"/>
        <v>0</v>
      </c>
      <c r="O517" s="14">
        <f t="shared" si="657"/>
        <v>0</v>
      </c>
      <c r="Q517" s="14">
        <f>IF($P$2=Alapadat!$P517,Alapadat!$Q517,0)</f>
        <v>0</v>
      </c>
      <c r="R517" s="14">
        <f>IF($P$2=Alapadat!$P517,Alapadat!$R517,0)</f>
        <v>0</v>
      </c>
      <c r="S517" s="14">
        <f t="shared" si="658"/>
        <v>0</v>
      </c>
      <c r="T517" s="14">
        <f t="shared" si="659"/>
        <v>0</v>
      </c>
      <c r="U517" s="14">
        <f t="shared" si="660"/>
        <v>0</v>
      </c>
      <c r="V517" s="14">
        <f t="shared" si="661"/>
        <v>0</v>
      </c>
      <c r="W517" s="14">
        <f t="shared" si="662"/>
        <v>0</v>
      </c>
      <c r="X517" s="14">
        <f t="shared" si="663"/>
        <v>0</v>
      </c>
      <c r="Z517" s="56">
        <f t="shared" si="648"/>
        <v>0</v>
      </c>
      <c r="AA517" s="14">
        <f>Szilv($P$2,Eredmény!$H$3,Q517)</f>
        <v>0</v>
      </c>
      <c r="AB517" s="14">
        <f t="shared" si="664"/>
        <v>0</v>
      </c>
      <c r="AC517" s="14">
        <f t="shared" si="665"/>
        <v>0</v>
      </c>
      <c r="AE517" s="14">
        <f>IF($AD$2=Alapadat!$P517,Alapadat!$Q517,0)</f>
        <v>0</v>
      </c>
      <c r="AF517" s="14">
        <f>IF($AD$2=Alapadat!$P517,Alapadat!$R517,0)</f>
        <v>0</v>
      </c>
      <c r="AG517" s="14">
        <f t="shared" si="666"/>
        <v>0</v>
      </c>
      <c r="AH517" s="14">
        <f t="shared" si="667"/>
        <v>0</v>
      </c>
      <c r="AI517" s="14">
        <f t="shared" si="668"/>
        <v>0</v>
      </c>
      <c r="AJ517" s="14">
        <f t="shared" si="669"/>
        <v>0</v>
      </c>
      <c r="AK517" s="14">
        <f t="shared" si="670"/>
        <v>0</v>
      </c>
      <c r="AL517" s="14">
        <f t="shared" si="671"/>
        <v>0</v>
      </c>
      <c r="AN517" s="56">
        <f t="shared" si="672"/>
        <v>0</v>
      </c>
      <c r="AO517" s="14">
        <f>Szilv($AD$2,Eredmény!$H$3,AE517)</f>
        <v>0</v>
      </c>
      <c r="AP517" s="14">
        <f t="shared" si="673"/>
        <v>0</v>
      </c>
      <c r="AQ517" s="14">
        <f t="shared" si="674"/>
        <v>0</v>
      </c>
      <c r="AS517" s="14">
        <f>IF($AR$2=Alapadat!$P517,Alapadat!$Q517,0)</f>
        <v>0</v>
      </c>
      <c r="AT517" s="14">
        <f>IF($AR$2=Alapadat!$P517,Alapadat!$R517,0)</f>
        <v>0</v>
      </c>
      <c r="AU517" s="14">
        <f t="shared" si="675"/>
        <v>0</v>
      </c>
      <c r="AV517" s="14">
        <f t="shared" si="676"/>
        <v>0</v>
      </c>
      <c r="AW517" s="14">
        <f t="shared" si="677"/>
        <v>0</v>
      </c>
      <c r="AX517" s="14">
        <f t="shared" si="678"/>
        <v>0</v>
      </c>
      <c r="AY517" s="14">
        <f t="shared" si="679"/>
        <v>0</v>
      </c>
      <c r="AZ517" s="14">
        <f t="shared" si="680"/>
        <v>0</v>
      </c>
      <c r="BB517" s="56">
        <f t="shared" si="681"/>
        <v>0</v>
      </c>
      <c r="BC517" s="14">
        <f>Szilv($AR$2,Eredmény!$H$3,AS517)</f>
        <v>0</v>
      </c>
      <c r="BD517" s="14">
        <f t="shared" si="682"/>
        <v>0</v>
      </c>
      <c r="BE517" s="14">
        <f t="shared" si="683"/>
        <v>0</v>
      </c>
      <c r="BG517" s="14">
        <f>IF($BF$2=Alapadat!$P517,Alapadat!$Q517,0)</f>
        <v>0</v>
      </c>
      <c r="BH517" s="14">
        <f>IF($BF$2=Alapadat!$P517,Alapadat!$R517,0)</f>
        <v>0</v>
      </c>
      <c r="BI517" s="14">
        <f t="shared" si="684"/>
        <v>0</v>
      </c>
      <c r="BJ517" s="14">
        <f t="shared" si="685"/>
        <v>0</v>
      </c>
      <c r="BK517" s="14">
        <f t="shared" si="686"/>
        <v>0</v>
      </c>
      <c r="BL517" s="14">
        <f t="shared" si="687"/>
        <v>0</v>
      </c>
      <c r="BM517" s="14">
        <f t="shared" si="688"/>
        <v>0</v>
      </c>
      <c r="BN517" s="14">
        <f t="shared" si="689"/>
        <v>0</v>
      </c>
      <c r="BP517" s="56">
        <f t="shared" si="690"/>
        <v>0</v>
      </c>
      <c r="BQ517" s="14">
        <f>Szilv($BF$2,Eredmény!$H$3,BG517)</f>
        <v>0</v>
      </c>
      <c r="BR517" s="14">
        <f t="shared" si="691"/>
        <v>0</v>
      </c>
      <c r="BS517" s="14">
        <f t="shared" si="692"/>
        <v>0</v>
      </c>
      <c r="BV517" s="14">
        <f>IF($BU$2=Alapadat!$P517,Alapadat!$Q517,0)</f>
        <v>0</v>
      </c>
      <c r="BW517" s="14">
        <f>IF($BU$2=Alapadat!$P517,Alapadat!$R517,0)</f>
        <v>0</v>
      </c>
      <c r="BX517" s="14">
        <f t="shared" si="693"/>
        <v>0</v>
      </c>
      <c r="BY517" s="14">
        <f t="shared" si="694"/>
        <v>0</v>
      </c>
      <c r="BZ517" s="14">
        <f t="shared" si="695"/>
        <v>0</v>
      </c>
      <c r="CA517" s="14">
        <f t="shared" si="696"/>
        <v>0</v>
      </c>
      <c r="CB517" s="14">
        <f t="shared" si="697"/>
        <v>0</v>
      </c>
      <c r="CC517" s="14">
        <f t="shared" si="698"/>
        <v>0</v>
      </c>
      <c r="CE517" s="56">
        <f t="shared" si="699"/>
        <v>0</v>
      </c>
      <c r="CF517" s="14">
        <f>Szilv($BU$2,Eredmény!$H$3,BV517)</f>
        <v>0</v>
      </c>
      <c r="CG517" s="14">
        <f t="shared" si="700"/>
        <v>0</v>
      </c>
      <c r="CH517" s="14">
        <f t="shared" si="701"/>
        <v>0</v>
      </c>
      <c r="CK517" s="14">
        <f>IF($CJ$2=Alapadat!$P517,Alapadat!$Q517,0)</f>
        <v>0</v>
      </c>
      <c r="CL517" s="14">
        <f>IF($CJ$2=Alapadat!$P517,Alapadat!$R517,0)</f>
        <v>0</v>
      </c>
      <c r="CM517" s="14">
        <f t="shared" si="702"/>
        <v>0</v>
      </c>
      <c r="CN517" s="14">
        <f t="shared" si="703"/>
        <v>0</v>
      </c>
      <c r="CO517" s="14">
        <f t="shared" si="704"/>
        <v>0</v>
      </c>
      <c r="CP517" s="14">
        <f t="shared" si="705"/>
        <v>0</v>
      </c>
      <c r="CQ517" s="14">
        <f t="shared" si="706"/>
        <v>0</v>
      </c>
      <c r="CR517" s="14">
        <f t="shared" si="707"/>
        <v>0</v>
      </c>
      <c r="CT517" s="56">
        <f t="shared" si="708"/>
        <v>0</v>
      </c>
      <c r="CU517" s="14">
        <f>Szilv($CJ$2,Eredmény!$H$3,CK517)</f>
        <v>0</v>
      </c>
      <c r="CV517" s="14">
        <f t="shared" si="709"/>
        <v>0</v>
      </c>
      <c r="CW517" s="14">
        <f t="shared" si="710"/>
        <v>0</v>
      </c>
      <c r="CZ517" s="14">
        <f>IF($CY$2=Alapadat!$P517,Alapadat!$Q517,0)</f>
        <v>0</v>
      </c>
      <c r="DA517" s="14">
        <f>IF($CY$2=Alapadat!$P517,Alapadat!$R517,0)</f>
        <v>0</v>
      </c>
      <c r="DB517" s="14">
        <f t="shared" si="711"/>
        <v>0</v>
      </c>
      <c r="DC517" s="14">
        <f t="shared" si="712"/>
        <v>0</v>
      </c>
      <c r="DD517" s="14">
        <f t="shared" si="713"/>
        <v>0</v>
      </c>
      <c r="DE517" s="14">
        <f t="shared" si="714"/>
        <v>0</v>
      </c>
      <c r="DF517" s="14">
        <f t="shared" si="715"/>
        <v>0</v>
      </c>
      <c r="DG517" s="14">
        <f t="shared" si="716"/>
        <v>0</v>
      </c>
      <c r="DI517" s="56">
        <f t="shared" si="717"/>
        <v>0</v>
      </c>
      <c r="DJ517" s="14">
        <f>Szilv($CY$2,Eredmény!$H$3,CZ517)</f>
        <v>0</v>
      </c>
      <c r="DK517" s="14">
        <f t="shared" si="718"/>
        <v>0</v>
      </c>
      <c r="DL517" s="14">
        <f t="shared" si="719"/>
        <v>0</v>
      </c>
      <c r="DO517" s="14">
        <f>IF($DN$2=Alapadat!$P517,Alapadat!$Q517,0)</f>
        <v>0</v>
      </c>
      <c r="DP517" s="14">
        <f>IF($DN$2=Alapadat!$P517,Alapadat!$R517,0)</f>
        <v>0</v>
      </c>
      <c r="DQ517" s="14">
        <f t="shared" si="720"/>
        <v>0</v>
      </c>
      <c r="DR517" s="14">
        <f t="shared" si="721"/>
        <v>0</v>
      </c>
      <c r="DS517" s="14">
        <f t="shared" si="722"/>
        <v>0</v>
      </c>
      <c r="DT517" s="14">
        <f t="shared" si="723"/>
        <v>0</v>
      </c>
      <c r="DU517" s="14">
        <f t="shared" si="724"/>
        <v>0</v>
      </c>
      <c r="DV517" s="14">
        <f t="shared" si="725"/>
        <v>0</v>
      </c>
      <c r="DX517" s="56">
        <f t="shared" si="726"/>
        <v>0</v>
      </c>
      <c r="DY517" s="14">
        <f>Szilv($DN$2,Eredmény!$H$3,DO517)</f>
        <v>0</v>
      </c>
      <c r="DZ517" s="14">
        <f t="shared" si="727"/>
        <v>0</v>
      </c>
      <c r="EA517" s="14">
        <f t="shared" si="728"/>
        <v>0</v>
      </c>
    </row>
    <row r="518" spans="2:131">
      <c r="B518" s="14">
        <f>IF($A$2=Alapadat!$P518,Alapadat!$Q518,0)</f>
        <v>0</v>
      </c>
      <c r="C518" s="14">
        <f>IF($A$2=Alapadat!$P518,Alapadat!$R518,0)</f>
        <v>0</v>
      </c>
      <c r="D518" s="14">
        <f t="shared" si="649"/>
        <v>0</v>
      </c>
      <c r="E518" s="14">
        <f t="shared" si="650"/>
        <v>0</v>
      </c>
      <c r="F518" s="14">
        <f t="shared" si="651"/>
        <v>0</v>
      </c>
      <c r="G518" s="14">
        <f t="shared" si="652"/>
        <v>0</v>
      </c>
      <c r="H518" s="14">
        <f t="shared" si="653"/>
        <v>0</v>
      </c>
      <c r="I518" s="14">
        <f t="shared" si="654"/>
        <v>0</v>
      </c>
      <c r="L518" s="56">
        <f t="shared" si="655"/>
        <v>0</v>
      </c>
      <c r="M518" s="14">
        <f>Szilv($A$2,Eredmény!$H$3,B518)</f>
        <v>0</v>
      </c>
      <c r="N518" s="14">
        <f t="shared" si="656"/>
        <v>0</v>
      </c>
      <c r="O518" s="14">
        <f t="shared" si="657"/>
        <v>0</v>
      </c>
      <c r="Q518" s="14">
        <f>IF($P$2=Alapadat!$P518,Alapadat!$Q518,0)</f>
        <v>0</v>
      </c>
      <c r="R518" s="14">
        <f>IF($P$2=Alapadat!$P518,Alapadat!$R518,0)</f>
        <v>0</v>
      </c>
      <c r="S518" s="14">
        <f t="shared" si="658"/>
        <v>0</v>
      </c>
      <c r="T518" s="14">
        <f t="shared" si="659"/>
        <v>0</v>
      </c>
      <c r="U518" s="14">
        <f t="shared" si="660"/>
        <v>0</v>
      </c>
      <c r="V518" s="14">
        <f t="shared" si="661"/>
        <v>0</v>
      </c>
      <c r="W518" s="14">
        <f t="shared" si="662"/>
        <v>0</v>
      </c>
      <c r="X518" s="14">
        <f t="shared" si="663"/>
        <v>0</v>
      </c>
      <c r="Z518" s="56">
        <f t="shared" si="648"/>
        <v>0</v>
      </c>
      <c r="AA518" s="14">
        <f>Szilv($P$2,Eredmény!$H$3,Q518)</f>
        <v>0</v>
      </c>
      <c r="AB518" s="14">
        <f t="shared" si="664"/>
        <v>0</v>
      </c>
      <c r="AC518" s="14">
        <f t="shared" si="665"/>
        <v>0</v>
      </c>
      <c r="AE518" s="14">
        <f>IF($AD$2=Alapadat!$P518,Alapadat!$Q518,0)</f>
        <v>0</v>
      </c>
      <c r="AF518" s="14">
        <f>IF($AD$2=Alapadat!$P518,Alapadat!$R518,0)</f>
        <v>0</v>
      </c>
      <c r="AG518" s="14">
        <f t="shared" si="666"/>
        <v>0</v>
      </c>
      <c r="AH518" s="14">
        <f t="shared" si="667"/>
        <v>0</v>
      </c>
      <c r="AI518" s="14">
        <f t="shared" si="668"/>
        <v>0</v>
      </c>
      <c r="AJ518" s="14">
        <f t="shared" si="669"/>
        <v>0</v>
      </c>
      <c r="AK518" s="14">
        <f t="shared" si="670"/>
        <v>0</v>
      </c>
      <c r="AL518" s="14">
        <f t="shared" si="671"/>
        <v>0</v>
      </c>
      <c r="AN518" s="56">
        <f t="shared" si="672"/>
        <v>0</v>
      </c>
      <c r="AO518" s="14">
        <f>Szilv($AD$2,Eredmény!$H$3,AE518)</f>
        <v>0</v>
      </c>
      <c r="AP518" s="14">
        <f t="shared" si="673"/>
        <v>0</v>
      </c>
      <c r="AQ518" s="14">
        <f t="shared" si="674"/>
        <v>0</v>
      </c>
      <c r="AS518" s="14">
        <f>IF($AR$2=Alapadat!$P518,Alapadat!$Q518,0)</f>
        <v>0</v>
      </c>
      <c r="AT518" s="14">
        <f>IF($AR$2=Alapadat!$P518,Alapadat!$R518,0)</f>
        <v>0</v>
      </c>
      <c r="AU518" s="14">
        <f t="shared" si="675"/>
        <v>0</v>
      </c>
      <c r="AV518" s="14">
        <f t="shared" si="676"/>
        <v>0</v>
      </c>
      <c r="AW518" s="14">
        <f t="shared" si="677"/>
        <v>0</v>
      </c>
      <c r="AX518" s="14">
        <f t="shared" si="678"/>
        <v>0</v>
      </c>
      <c r="AY518" s="14">
        <f t="shared" si="679"/>
        <v>0</v>
      </c>
      <c r="AZ518" s="14">
        <f t="shared" si="680"/>
        <v>0</v>
      </c>
      <c r="BB518" s="56">
        <f t="shared" si="681"/>
        <v>0</v>
      </c>
      <c r="BC518" s="14">
        <f>Szilv($AR$2,Eredmény!$H$3,AS518)</f>
        <v>0</v>
      </c>
      <c r="BD518" s="14">
        <f t="shared" si="682"/>
        <v>0</v>
      </c>
      <c r="BE518" s="14">
        <f t="shared" si="683"/>
        <v>0</v>
      </c>
      <c r="BG518" s="14">
        <f>IF($BF$2=Alapadat!$P518,Alapadat!$Q518,0)</f>
        <v>0</v>
      </c>
      <c r="BH518" s="14">
        <f>IF($BF$2=Alapadat!$P518,Alapadat!$R518,0)</f>
        <v>0</v>
      </c>
      <c r="BI518" s="14">
        <f t="shared" si="684"/>
        <v>0</v>
      </c>
      <c r="BJ518" s="14">
        <f t="shared" si="685"/>
        <v>0</v>
      </c>
      <c r="BK518" s="14">
        <f t="shared" si="686"/>
        <v>0</v>
      </c>
      <c r="BL518" s="14">
        <f t="shared" si="687"/>
        <v>0</v>
      </c>
      <c r="BM518" s="14">
        <f t="shared" si="688"/>
        <v>0</v>
      </c>
      <c r="BN518" s="14">
        <f t="shared" si="689"/>
        <v>0</v>
      </c>
      <c r="BP518" s="56">
        <f t="shared" si="690"/>
        <v>0</v>
      </c>
      <c r="BQ518" s="14">
        <f>Szilv($BF$2,Eredmény!$H$3,BG518)</f>
        <v>0</v>
      </c>
      <c r="BR518" s="14">
        <f t="shared" si="691"/>
        <v>0</v>
      </c>
      <c r="BS518" s="14">
        <f t="shared" si="692"/>
        <v>0</v>
      </c>
      <c r="BV518" s="14">
        <f>IF($BU$2=Alapadat!$P518,Alapadat!$Q518,0)</f>
        <v>0</v>
      </c>
      <c r="BW518" s="14">
        <f>IF($BU$2=Alapadat!$P518,Alapadat!$R518,0)</f>
        <v>0</v>
      </c>
      <c r="BX518" s="14">
        <f t="shared" si="693"/>
        <v>0</v>
      </c>
      <c r="BY518" s="14">
        <f t="shared" si="694"/>
        <v>0</v>
      </c>
      <c r="BZ518" s="14">
        <f t="shared" si="695"/>
        <v>0</v>
      </c>
      <c r="CA518" s="14">
        <f t="shared" si="696"/>
        <v>0</v>
      </c>
      <c r="CB518" s="14">
        <f t="shared" si="697"/>
        <v>0</v>
      </c>
      <c r="CC518" s="14">
        <f t="shared" si="698"/>
        <v>0</v>
      </c>
      <c r="CE518" s="56">
        <f t="shared" si="699"/>
        <v>0</v>
      </c>
      <c r="CF518" s="14">
        <f>Szilv($BU$2,Eredmény!$H$3,BV518)</f>
        <v>0</v>
      </c>
      <c r="CG518" s="14">
        <f t="shared" si="700"/>
        <v>0</v>
      </c>
      <c r="CH518" s="14">
        <f t="shared" si="701"/>
        <v>0</v>
      </c>
      <c r="CK518" s="14">
        <f>IF($CJ$2=Alapadat!$P518,Alapadat!$Q518,0)</f>
        <v>0</v>
      </c>
      <c r="CL518" s="14">
        <f>IF($CJ$2=Alapadat!$P518,Alapadat!$R518,0)</f>
        <v>0</v>
      </c>
      <c r="CM518" s="14">
        <f t="shared" si="702"/>
        <v>0</v>
      </c>
      <c r="CN518" s="14">
        <f t="shared" si="703"/>
        <v>0</v>
      </c>
      <c r="CO518" s="14">
        <f t="shared" si="704"/>
        <v>0</v>
      </c>
      <c r="CP518" s="14">
        <f t="shared" si="705"/>
        <v>0</v>
      </c>
      <c r="CQ518" s="14">
        <f t="shared" si="706"/>
        <v>0</v>
      </c>
      <c r="CR518" s="14">
        <f t="shared" si="707"/>
        <v>0</v>
      </c>
      <c r="CT518" s="56">
        <f t="shared" si="708"/>
        <v>0</v>
      </c>
      <c r="CU518" s="14">
        <f>Szilv($CJ$2,Eredmény!$H$3,CK518)</f>
        <v>0</v>
      </c>
      <c r="CV518" s="14">
        <f t="shared" si="709"/>
        <v>0</v>
      </c>
      <c r="CW518" s="14">
        <f t="shared" si="710"/>
        <v>0</v>
      </c>
      <c r="CZ518" s="14">
        <f>IF($CY$2=Alapadat!$P518,Alapadat!$Q518,0)</f>
        <v>0</v>
      </c>
      <c r="DA518" s="14">
        <f>IF($CY$2=Alapadat!$P518,Alapadat!$R518,0)</f>
        <v>0</v>
      </c>
      <c r="DB518" s="14">
        <f t="shared" si="711"/>
        <v>0</v>
      </c>
      <c r="DC518" s="14">
        <f t="shared" si="712"/>
        <v>0</v>
      </c>
      <c r="DD518" s="14">
        <f t="shared" si="713"/>
        <v>0</v>
      </c>
      <c r="DE518" s="14">
        <f t="shared" si="714"/>
        <v>0</v>
      </c>
      <c r="DF518" s="14">
        <f t="shared" si="715"/>
        <v>0</v>
      </c>
      <c r="DG518" s="14">
        <f t="shared" si="716"/>
        <v>0</v>
      </c>
      <c r="DI518" s="56">
        <f t="shared" si="717"/>
        <v>0</v>
      </c>
      <c r="DJ518" s="14">
        <f>Szilv($CY$2,Eredmény!$H$3,CZ518)</f>
        <v>0</v>
      </c>
      <c r="DK518" s="14">
        <f t="shared" si="718"/>
        <v>0</v>
      </c>
      <c r="DL518" s="14">
        <f t="shared" si="719"/>
        <v>0</v>
      </c>
      <c r="DO518" s="14">
        <f>IF($DN$2=Alapadat!$P518,Alapadat!$Q518,0)</f>
        <v>0</v>
      </c>
      <c r="DP518" s="14">
        <f>IF($DN$2=Alapadat!$P518,Alapadat!$R518,0)</f>
        <v>0</v>
      </c>
      <c r="DQ518" s="14">
        <f t="shared" si="720"/>
        <v>0</v>
      </c>
      <c r="DR518" s="14">
        <f t="shared" si="721"/>
        <v>0</v>
      </c>
      <c r="DS518" s="14">
        <f t="shared" si="722"/>
        <v>0</v>
      </c>
      <c r="DT518" s="14">
        <f t="shared" si="723"/>
        <v>0</v>
      </c>
      <c r="DU518" s="14">
        <f t="shared" si="724"/>
        <v>0</v>
      </c>
      <c r="DV518" s="14">
        <f t="shared" si="725"/>
        <v>0</v>
      </c>
      <c r="DX518" s="56">
        <f t="shared" si="726"/>
        <v>0</v>
      </c>
      <c r="DY518" s="14">
        <f>Szilv($DN$2,Eredmény!$H$3,DO518)</f>
        <v>0</v>
      </c>
      <c r="DZ518" s="14">
        <f t="shared" si="727"/>
        <v>0</v>
      </c>
      <c r="EA518" s="14">
        <f t="shared" si="728"/>
        <v>0</v>
      </c>
    </row>
    <row r="519" spans="2:131">
      <c r="B519" s="14">
        <f>IF($A$2=Alapadat!$P519,Alapadat!$Q519,0)</f>
        <v>0</v>
      </c>
      <c r="C519" s="14">
        <f>IF($A$2=Alapadat!$P519,Alapadat!$R519,0)</f>
        <v>0</v>
      </c>
      <c r="D519" s="14">
        <f t="shared" si="649"/>
        <v>0</v>
      </c>
      <c r="E519" s="14">
        <f t="shared" si="650"/>
        <v>0</v>
      </c>
      <c r="F519" s="14">
        <f t="shared" si="651"/>
        <v>0</v>
      </c>
      <c r="G519" s="14">
        <f t="shared" si="652"/>
        <v>0</v>
      </c>
      <c r="H519" s="14">
        <f t="shared" si="653"/>
        <v>0</v>
      </c>
      <c r="I519" s="14">
        <f t="shared" si="654"/>
        <v>0</v>
      </c>
      <c r="L519" s="56">
        <f t="shared" si="655"/>
        <v>0</v>
      </c>
      <c r="M519" s="14">
        <f>Szilv($A$2,Eredmény!$H$3,B519)</f>
        <v>0</v>
      </c>
      <c r="N519" s="14">
        <f t="shared" si="656"/>
        <v>0</v>
      </c>
      <c r="O519" s="14">
        <f t="shared" si="657"/>
        <v>0</v>
      </c>
      <c r="Q519" s="14">
        <f>IF($P$2=Alapadat!$P519,Alapadat!$Q519,0)</f>
        <v>0</v>
      </c>
      <c r="R519" s="14">
        <f>IF($P$2=Alapadat!$P519,Alapadat!$R519,0)</f>
        <v>0</v>
      </c>
      <c r="S519" s="14">
        <f t="shared" si="658"/>
        <v>0</v>
      </c>
      <c r="T519" s="14">
        <f t="shared" si="659"/>
        <v>0</v>
      </c>
      <c r="U519" s="14">
        <f t="shared" si="660"/>
        <v>0</v>
      </c>
      <c r="V519" s="14">
        <f t="shared" si="661"/>
        <v>0</v>
      </c>
      <c r="W519" s="14">
        <f t="shared" si="662"/>
        <v>0</v>
      </c>
      <c r="X519" s="14">
        <f t="shared" si="663"/>
        <v>0</v>
      </c>
      <c r="Z519" s="56">
        <f t="shared" si="648"/>
        <v>0</v>
      </c>
      <c r="AA519" s="14">
        <f>Szilv($P$2,Eredmény!$H$3,Q519)</f>
        <v>0</v>
      </c>
      <c r="AB519" s="14">
        <f t="shared" si="664"/>
        <v>0</v>
      </c>
      <c r="AC519" s="14">
        <f t="shared" si="665"/>
        <v>0</v>
      </c>
      <c r="AE519" s="14">
        <f>IF($AD$2=Alapadat!$P519,Alapadat!$Q519,0)</f>
        <v>0</v>
      </c>
      <c r="AF519" s="14">
        <f>IF($AD$2=Alapadat!$P519,Alapadat!$R519,0)</f>
        <v>0</v>
      </c>
      <c r="AG519" s="14">
        <f t="shared" si="666"/>
        <v>0</v>
      </c>
      <c r="AH519" s="14">
        <f t="shared" si="667"/>
        <v>0</v>
      </c>
      <c r="AI519" s="14">
        <f t="shared" si="668"/>
        <v>0</v>
      </c>
      <c r="AJ519" s="14">
        <f t="shared" si="669"/>
        <v>0</v>
      </c>
      <c r="AK519" s="14">
        <f t="shared" si="670"/>
        <v>0</v>
      </c>
      <c r="AL519" s="14">
        <f t="shared" si="671"/>
        <v>0</v>
      </c>
      <c r="AN519" s="56">
        <f t="shared" si="672"/>
        <v>0</v>
      </c>
      <c r="AO519" s="14">
        <f>Szilv($AD$2,Eredmény!$H$3,AE519)</f>
        <v>0</v>
      </c>
      <c r="AP519" s="14">
        <f t="shared" si="673"/>
        <v>0</v>
      </c>
      <c r="AQ519" s="14">
        <f t="shared" si="674"/>
        <v>0</v>
      </c>
      <c r="AS519" s="14">
        <f>IF($AR$2=Alapadat!$P519,Alapadat!$Q519,0)</f>
        <v>0</v>
      </c>
      <c r="AT519" s="14">
        <f>IF($AR$2=Alapadat!$P519,Alapadat!$R519,0)</f>
        <v>0</v>
      </c>
      <c r="AU519" s="14">
        <f t="shared" si="675"/>
        <v>0</v>
      </c>
      <c r="AV519" s="14">
        <f t="shared" si="676"/>
        <v>0</v>
      </c>
      <c r="AW519" s="14">
        <f t="shared" si="677"/>
        <v>0</v>
      </c>
      <c r="AX519" s="14">
        <f t="shared" si="678"/>
        <v>0</v>
      </c>
      <c r="AY519" s="14">
        <f t="shared" si="679"/>
        <v>0</v>
      </c>
      <c r="AZ519" s="14">
        <f t="shared" si="680"/>
        <v>0</v>
      </c>
      <c r="BB519" s="56">
        <f t="shared" si="681"/>
        <v>0</v>
      </c>
      <c r="BC519" s="14">
        <f>Szilv($AR$2,Eredmény!$H$3,AS519)</f>
        <v>0</v>
      </c>
      <c r="BD519" s="14">
        <f t="shared" si="682"/>
        <v>0</v>
      </c>
      <c r="BE519" s="14">
        <f t="shared" si="683"/>
        <v>0</v>
      </c>
      <c r="BG519" s="14">
        <f>IF($BF$2=Alapadat!$P519,Alapadat!$Q519,0)</f>
        <v>0</v>
      </c>
      <c r="BH519" s="14">
        <f>IF($BF$2=Alapadat!$P519,Alapadat!$R519,0)</f>
        <v>0</v>
      </c>
      <c r="BI519" s="14">
        <f t="shared" si="684"/>
        <v>0</v>
      </c>
      <c r="BJ519" s="14">
        <f t="shared" si="685"/>
        <v>0</v>
      </c>
      <c r="BK519" s="14">
        <f t="shared" si="686"/>
        <v>0</v>
      </c>
      <c r="BL519" s="14">
        <f t="shared" si="687"/>
        <v>0</v>
      </c>
      <c r="BM519" s="14">
        <f t="shared" si="688"/>
        <v>0</v>
      </c>
      <c r="BN519" s="14">
        <f t="shared" si="689"/>
        <v>0</v>
      </c>
      <c r="BP519" s="56">
        <f t="shared" si="690"/>
        <v>0</v>
      </c>
      <c r="BQ519" s="14">
        <f>Szilv($BF$2,Eredmény!$H$3,BG519)</f>
        <v>0</v>
      </c>
      <c r="BR519" s="14">
        <f t="shared" si="691"/>
        <v>0</v>
      </c>
      <c r="BS519" s="14">
        <f t="shared" si="692"/>
        <v>0</v>
      </c>
      <c r="BV519" s="14">
        <f>IF($BU$2=Alapadat!$P519,Alapadat!$Q519,0)</f>
        <v>0</v>
      </c>
      <c r="BW519" s="14">
        <f>IF($BU$2=Alapadat!$P519,Alapadat!$R519,0)</f>
        <v>0</v>
      </c>
      <c r="BX519" s="14">
        <f t="shared" si="693"/>
        <v>0</v>
      </c>
      <c r="BY519" s="14">
        <f t="shared" si="694"/>
        <v>0</v>
      </c>
      <c r="BZ519" s="14">
        <f t="shared" si="695"/>
        <v>0</v>
      </c>
      <c r="CA519" s="14">
        <f t="shared" si="696"/>
        <v>0</v>
      </c>
      <c r="CB519" s="14">
        <f t="shared" si="697"/>
        <v>0</v>
      </c>
      <c r="CC519" s="14">
        <f t="shared" si="698"/>
        <v>0</v>
      </c>
      <c r="CE519" s="56">
        <f t="shared" si="699"/>
        <v>0</v>
      </c>
      <c r="CF519" s="14">
        <f>Szilv($BU$2,Eredmény!$H$3,BV519)</f>
        <v>0</v>
      </c>
      <c r="CG519" s="14">
        <f t="shared" si="700"/>
        <v>0</v>
      </c>
      <c r="CH519" s="14">
        <f t="shared" si="701"/>
        <v>0</v>
      </c>
      <c r="CK519" s="14">
        <f>IF($CJ$2=Alapadat!$P519,Alapadat!$Q519,0)</f>
        <v>0</v>
      </c>
      <c r="CL519" s="14">
        <f>IF($CJ$2=Alapadat!$P519,Alapadat!$R519,0)</f>
        <v>0</v>
      </c>
      <c r="CM519" s="14">
        <f t="shared" si="702"/>
        <v>0</v>
      </c>
      <c r="CN519" s="14">
        <f t="shared" si="703"/>
        <v>0</v>
      </c>
      <c r="CO519" s="14">
        <f t="shared" si="704"/>
        <v>0</v>
      </c>
      <c r="CP519" s="14">
        <f t="shared" si="705"/>
        <v>0</v>
      </c>
      <c r="CQ519" s="14">
        <f t="shared" si="706"/>
        <v>0</v>
      </c>
      <c r="CR519" s="14">
        <f t="shared" si="707"/>
        <v>0</v>
      </c>
      <c r="CT519" s="56">
        <f t="shared" si="708"/>
        <v>0</v>
      </c>
      <c r="CU519" s="14">
        <f>Szilv($CJ$2,Eredmény!$H$3,CK519)</f>
        <v>0</v>
      </c>
      <c r="CV519" s="14">
        <f t="shared" si="709"/>
        <v>0</v>
      </c>
      <c r="CW519" s="14">
        <f t="shared" si="710"/>
        <v>0</v>
      </c>
      <c r="CZ519" s="14">
        <f>IF($CY$2=Alapadat!$P519,Alapadat!$Q519,0)</f>
        <v>0</v>
      </c>
      <c r="DA519" s="14">
        <f>IF($CY$2=Alapadat!$P519,Alapadat!$R519,0)</f>
        <v>0</v>
      </c>
      <c r="DB519" s="14">
        <f t="shared" si="711"/>
        <v>0</v>
      </c>
      <c r="DC519" s="14">
        <f t="shared" si="712"/>
        <v>0</v>
      </c>
      <c r="DD519" s="14">
        <f t="shared" si="713"/>
        <v>0</v>
      </c>
      <c r="DE519" s="14">
        <f t="shared" si="714"/>
        <v>0</v>
      </c>
      <c r="DF519" s="14">
        <f t="shared" si="715"/>
        <v>0</v>
      </c>
      <c r="DG519" s="14">
        <f t="shared" si="716"/>
        <v>0</v>
      </c>
      <c r="DI519" s="56">
        <f t="shared" si="717"/>
        <v>0</v>
      </c>
      <c r="DJ519" s="14">
        <f>Szilv($CY$2,Eredmény!$H$3,CZ519)</f>
        <v>0</v>
      </c>
      <c r="DK519" s="14">
        <f t="shared" si="718"/>
        <v>0</v>
      </c>
      <c r="DL519" s="14">
        <f t="shared" si="719"/>
        <v>0</v>
      </c>
      <c r="DO519" s="14">
        <f>IF($DN$2=Alapadat!$P519,Alapadat!$Q519,0)</f>
        <v>0</v>
      </c>
      <c r="DP519" s="14">
        <f>IF($DN$2=Alapadat!$P519,Alapadat!$R519,0)</f>
        <v>0</v>
      </c>
      <c r="DQ519" s="14">
        <f t="shared" si="720"/>
        <v>0</v>
      </c>
      <c r="DR519" s="14">
        <f t="shared" si="721"/>
        <v>0</v>
      </c>
      <c r="DS519" s="14">
        <f t="shared" si="722"/>
        <v>0</v>
      </c>
      <c r="DT519" s="14">
        <f t="shared" si="723"/>
        <v>0</v>
      </c>
      <c r="DU519" s="14">
        <f t="shared" si="724"/>
        <v>0</v>
      </c>
      <c r="DV519" s="14">
        <f t="shared" si="725"/>
        <v>0</v>
      </c>
      <c r="DX519" s="56">
        <f t="shared" si="726"/>
        <v>0</v>
      </c>
      <c r="DY519" s="14">
        <f>Szilv($DN$2,Eredmény!$H$3,DO519)</f>
        <v>0</v>
      </c>
      <c r="DZ519" s="14">
        <f t="shared" si="727"/>
        <v>0</v>
      </c>
      <c r="EA519" s="14">
        <f t="shared" si="728"/>
        <v>0</v>
      </c>
    </row>
    <row r="520" spans="2:131">
      <c r="B520" s="14">
        <f>IF($A$2=Alapadat!$P520,Alapadat!$Q520,0)</f>
        <v>0</v>
      </c>
      <c r="C520" s="14">
        <f>IF($A$2=Alapadat!$P520,Alapadat!$R520,0)</f>
        <v>0</v>
      </c>
      <c r="D520" s="14">
        <f t="shared" si="649"/>
        <v>0</v>
      </c>
      <c r="E520" s="14">
        <f t="shared" si="650"/>
        <v>0</v>
      </c>
      <c r="F520" s="14">
        <f t="shared" si="651"/>
        <v>0</v>
      </c>
      <c r="G520" s="14">
        <f t="shared" si="652"/>
        <v>0</v>
      </c>
      <c r="H520" s="14">
        <f t="shared" si="653"/>
        <v>0</v>
      </c>
      <c r="I520" s="14">
        <f t="shared" si="654"/>
        <v>0</v>
      </c>
      <c r="L520" s="56">
        <f t="shared" si="655"/>
        <v>0</v>
      </c>
      <c r="M520" s="14">
        <f>Szilv($A$2,Eredmény!$H$3,B520)</f>
        <v>0</v>
      </c>
      <c r="N520" s="14">
        <f t="shared" si="656"/>
        <v>0</v>
      </c>
      <c r="O520" s="14">
        <f t="shared" si="657"/>
        <v>0</v>
      </c>
      <c r="Q520" s="14">
        <f>IF($P$2=Alapadat!$P520,Alapadat!$Q520,0)</f>
        <v>0</v>
      </c>
      <c r="R520" s="14">
        <f>IF($P$2=Alapadat!$P520,Alapadat!$R520,0)</f>
        <v>0</v>
      </c>
      <c r="S520" s="14">
        <f t="shared" si="658"/>
        <v>0</v>
      </c>
      <c r="T520" s="14">
        <f t="shared" si="659"/>
        <v>0</v>
      </c>
      <c r="U520" s="14">
        <f t="shared" si="660"/>
        <v>0</v>
      </c>
      <c r="V520" s="14">
        <f t="shared" si="661"/>
        <v>0</v>
      </c>
      <c r="W520" s="14">
        <f t="shared" si="662"/>
        <v>0</v>
      </c>
      <c r="X520" s="14">
        <f t="shared" si="663"/>
        <v>0</v>
      </c>
      <c r="Z520" s="56">
        <f t="shared" si="648"/>
        <v>0</v>
      </c>
      <c r="AA520" s="14">
        <f>Szilv($P$2,Eredmény!$H$3,Q520)</f>
        <v>0</v>
      </c>
      <c r="AB520" s="14">
        <f t="shared" si="664"/>
        <v>0</v>
      </c>
      <c r="AC520" s="14">
        <f t="shared" si="665"/>
        <v>0</v>
      </c>
      <c r="AE520" s="14">
        <f>IF($AD$2=Alapadat!$P520,Alapadat!$Q520,0)</f>
        <v>0</v>
      </c>
      <c r="AF520" s="14">
        <f>IF($AD$2=Alapadat!$P520,Alapadat!$R520,0)</f>
        <v>0</v>
      </c>
      <c r="AG520" s="14">
        <f t="shared" si="666"/>
        <v>0</v>
      </c>
      <c r="AH520" s="14">
        <f t="shared" si="667"/>
        <v>0</v>
      </c>
      <c r="AI520" s="14">
        <f t="shared" si="668"/>
        <v>0</v>
      </c>
      <c r="AJ520" s="14">
        <f t="shared" si="669"/>
        <v>0</v>
      </c>
      <c r="AK520" s="14">
        <f t="shared" si="670"/>
        <v>0</v>
      </c>
      <c r="AL520" s="14">
        <f t="shared" si="671"/>
        <v>0</v>
      </c>
      <c r="AN520" s="56">
        <f t="shared" si="672"/>
        <v>0</v>
      </c>
      <c r="AO520" s="14">
        <f>Szilv($AD$2,Eredmény!$H$3,AE520)</f>
        <v>0</v>
      </c>
      <c r="AP520" s="14">
        <f t="shared" si="673"/>
        <v>0</v>
      </c>
      <c r="AQ520" s="14">
        <f t="shared" si="674"/>
        <v>0</v>
      </c>
      <c r="AS520" s="14">
        <f>IF($AR$2=Alapadat!$P520,Alapadat!$Q520,0)</f>
        <v>0</v>
      </c>
      <c r="AT520" s="14">
        <f>IF($AR$2=Alapadat!$P520,Alapadat!$R520,0)</f>
        <v>0</v>
      </c>
      <c r="AU520" s="14">
        <f t="shared" si="675"/>
        <v>0</v>
      </c>
      <c r="AV520" s="14">
        <f t="shared" si="676"/>
        <v>0</v>
      </c>
      <c r="AW520" s="14">
        <f t="shared" si="677"/>
        <v>0</v>
      </c>
      <c r="AX520" s="14">
        <f t="shared" si="678"/>
        <v>0</v>
      </c>
      <c r="AY520" s="14">
        <f t="shared" si="679"/>
        <v>0</v>
      </c>
      <c r="AZ520" s="14">
        <f t="shared" si="680"/>
        <v>0</v>
      </c>
      <c r="BB520" s="56">
        <f t="shared" si="681"/>
        <v>0</v>
      </c>
      <c r="BC520" s="14">
        <f>Szilv($AR$2,Eredmény!$H$3,AS520)</f>
        <v>0</v>
      </c>
      <c r="BD520" s="14">
        <f t="shared" si="682"/>
        <v>0</v>
      </c>
      <c r="BE520" s="14">
        <f t="shared" si="683"/>
        <v>0</v>
      </c>
      <c r="BG520" s="14">
        <f>IF($BF$2=Alapadat!$P520,Alapadat!$Q520,0)</f>
        <v>0</v>
      </c>
      <c r="BH520" s="14">
        <f>IF($BF$2=Alapadat!$P520,Alapadat!$R520,0)</f>
        <v>0</v>
      </c>
      <c r="BI520" s="14">
        <f t="shared" si="684"/>
        <v>0</v>
      </c>
      <c r="BJ520" s="14">
        <f t="shared" si="685"/>
        <v>0</v>
      </c>
      <c r="BK520" s="14">
        <f t="shared" si="686"/>
        <v>0</v>
      </c>
      <c r="BL520" s="14">
        <f t="shared" si="687"/>
        <v>0</v>
      </c>
      <c r="BM520" s="14">
        <f t="shared" si="688"/>
        <v>0</v>
      </c>
      <c r="BN520" s="14">
        <f t="shared" si="689"/>
        <v>0</v>
      </c>
      <c r="BP520" s="56">
        <f t="shared" si="690"/>
        <v>0</v>
      </c>
      <c r="BQ520" s="14">
        <f>Szilv($BF$2,Eredmény!$H$3,BG520)</f>
        <v>0</v>
      </c>
      <c r="BR520" s="14">
        <f t="shared" si="691"/>
        <v>0</v>
      </c>
      <c r="BS520" s="14">
        <f t="shared" si="692"/>
        <v>0</v>
      </c>
      <c r="BV520" s="14">
        <f>IF($BU$2=Alapadat!$P520,Alapadat!$Q520,0)</f>
        <v>0</v>
      </c>
      <c r="BW520" s="14">
        <f>IF($BU$2=Alapadat!$P520,Alapadat!$R520,0)</f>
        <v>0</v>
      </c>
      <c r="BX520" s="14">
        <f t="shared" si="693"/>
        <v>0</v>
      </c>
      <c r="BY520" s="14">
        <f t="shared" si="694"/>
        <v>0</v>
      </c>
      <c r="BZ520" s="14">
        <f t="shared" si="695"/>
        <v>0</v>
      </c>
      <c r="CA520" s="14">
        <f t="shared" si="696"/>
        <v>0</v>
      </c>
      <c r="CB520" s="14">
        <f t="shared" si="697"/>
        <v>0</v>
      </c>
      <c r="CC520" s="14">
        <f t="shared" si="698"/>
        <v>0</v>
      </c>
      <c r="CE520" s="56">
        <f t="shared" si="699"/>
        <v>0</v>
      </c>
      <c r="CF520" s="14">
        <f>Szilv($BU$2,Eredmény!$H$3,BV520)</f>
        <v>0</v>
      </c>
      <c r="CG520" s="14">
        <f t="shared" si="700"/>
        <v>0</v>
      </c>
      <c r="CH520" s="14">
        <f t="shared" si="701"/>
        <v>0</v>
      </c>
      <c r="CK520" s="14">
        <f>IF($CJ$2=Alapadat!$P520,Alapadat!$Q520,0)</f>
        <v>0</v>
      </c>
      <c r="CL520" s="14">
        <f>IF($CJ$2=Alapadat!$P520,Alapadat!$R520,0)</f>
        <v>0</v>
      </c>
      <c r="CM520" s="14">
        <f t="shared" si="702"/>
        <v>0</v>
      </c>
      <c r="CN520" s="14">
        <f t="shared" si="703"/>
        <v>0</v>
      </c>
      <c r="CO520" s="14">
        <f t="shared" si="704"/>
        <v>0</v>
      </c>
      <c r="CP520" s="14">
        <f t="shared" si="705"/>
        <v>0</v>
      </c>
      <c r="CQ520" s="14">
        <f t="shared" si="706"/>
        <v>0</v>
      </c>
      <c r="CR520" s="14">
        <f t="shared" si="707"/>
        <v>0</v>
      </c>
      <c r="CT520" s="56">
        <f t="shared" si="708"/>
        <v>0</v>
      </c>
      <c r="CU520" s="14">
        <f>Szilv($CJ$2,Eredmény!$H$3,CK520)</f>
        <v>0</v>
      </c>
      <c r="CV520" s="14">
        <f t="shared" si="709"/>
        <v>0</v>
      </c>
      <c r="CW520" s="14">
        <f t="shared" si="710"/>
        <v>0</v>
      </c>
      <c r="CZ520" s="14">
        <f>IF($CY$2=Alapadat!$P520,Alapadat!$Q520,0)</f>
        <v>0</v>
      </c>
      <c r="DA520" s="14">
        <f>IF($CY$2=Alapadat!$P520,Alapadat!$R520,0)</f>
        <v>0</v>
      </c>
      <c r="DB520" s="14">
        <f t="shared" si="711"/>
        <v>0</v>
      </c>
      <c r="DC520" s="14">
        <f t="shared" si="712"/>
        <v>0</v>
      </c>
      <c r="DD520" s="14">
        <f t="shared" si="713"/>
        <v>0</v>
      </c>
      <c r="DE520" s="14">
        <f t="shared" si="714"/>
        <v>0</v>
      </c>
      <c r="DF520" s="14">
        <f t="shared" si="715"/>
        <v>0</v>
      </c>
      <c r="DG520" s="14">
        <f t="shared" si="716"/>
        <v>0</v>
      </c>
      <c r="DI520" s="56">
        <f t="shared" si="717"/>
        <v>0</v>
      </c>
      <c r="DJ520" s="14">
        <f>Szilv($CY$2,Eredmény!$H$3,CZ520)</f>
        <v>0</v>
      </c>
      <c r="DK520" s="14">
        <f t="shared" si="718"/>
        <v>0</v>
      </c>
      <c r="DL520" s="14">
        <f t="shared" si="719"/>
        <v>0</v>
      </c>
      <c r="DO520" s="14">
        <f>IF($DN$2=Alapadat!$P520,Alapadat!$Q520,0)</f>
        <v>0</v>
      </c>
      <c r="DP520" s="14">
        <f>IF($DN$2=Alapadat!$P520,Alapadat!$R520,0)</f>
        <v>0</v>
      </c>
      <c r="DQ520" s="14">
        <f t="shared" si="720"/>
        <v>0</v>
      </c>
      <c r="DR520" s="14">
        <f t="shared" si="721"/>
        <v>0</v>
      </c>
      <c r="DS520" s="14">
        <f t="shared" si="722"/>
        <v>0</v>
      </c>
      <c r="DT520" s="14">
        <f t="shared" si="723"/>
        <v>0</v>
      </c>
      <c r="DU520" s="14">
        <f t="shared" si="724"/>
        <v>0</v>
      </c>
      <c r="DV520" s="14">
        <f t="shared" si="725"/>
        <v>0</v>
      </c>
      <c r="DX520" s="56">
        <f t="shared" si="726"/>
        <v>0</v>
      </c>
      <c r="DY520" s="14">
        <f>Szilv($DN$2,Eredmény!$H$3,DO520)</f>
        <v>0</v>
      </c>
      <c r="DZ520" s="14">
        <f t="shared" si="727"/>
        <v>0</v>
      </c>
      <c r="EA520" s="14">
        <f t="shared" si="728"/>
        <v>0</v>
      </c>
    </row>
    <row r="521" spans="2:131">
      <c r="B521" s="14">
        <f>IF($A$2=Alapadat!$P521,Alapadat!$Q521,0)</f>
        <v>0</v>
      </c>
      <c r="C521" s="14">
        <f>IF($A$2=Alapadat!$P521,Alapadat!$R521,0)</f>
        <v>0</v>
      </c>
      <c r="D521" s="14">
        <f t="shared" si="649"/>
        <v>0</v>
      </c>
      <c r="E521" s="14">
        <f t="shared" si="650"/>
        <v>0</v>
      </c>
      <c r="F521" s="14">
        <f t="shared" si="651"/>
        <v>0</v>
      </c>
      <c r="G521" s="14">
        <f t="shared" si="652"/>
        <v>0</v>
      </c>
      <c r="H521" s="14">
        <f t="shared" si="653"/>
        <v>0</v>
      </c>
      <c r="I521" s="14">
        <f t="shared" si="654"/>
        <v>0</v>
      </c>
      <c r="L521" s="56">
        <f t="shared" si="655"/>
        <v>0</v>
      </c>
      <c r="M521" s="14">
        <f>Szilv($A$2,Eredmény!$H$3,B521)</f>
        <v>0</v>
      </c>
      <c r="N521" s="14">
        <f t="shared" si="656"/>
        <v>0</v>
      </c>
      <c r="O521" s="14">
        <f t="shared" si="657"/>
        <v>0</v>
      </c>
      <c r="Q521" s="14">
        <f>IF($P$2=Alapadat!$P521,Alapadat!$Q521,0)</f>
        <v>0</v>
      </c>
      <c r="R521" s="14">
        <f>IF($P$2=Alapadat!$P521,Alapadat!$R521,0)</f>
        <v>0</v>
      </c>
      <c r="S521" s="14">
        <f t="shared" si="658"/>
        <v>0</v>
      </c>
      <c r="T521" s="14">
        <f t="shared" si="659"/>
        <v>0</v>
      </c>
      <c r="U521" s="14">
        <f t="shared" si="660"/>
        <v>0</v>
      </c>
      <c r="V521" s="14">
        <f t="shared" si="661"/>
        <v>0</v>
      </c>
      <c r="W521" s="14">
        <f t="shared" si="662"/>
        <v>0</v>
      </c>
      <c r="X521" s="14">
        <f t="shared" si="663"/>
        <v>0</v>
      </c>
      <c r="Z521" s="56">
        <f t="shared" si="648"/>
        <v>0</v>
      </c>
      <c r="AA521" s="14">
        <f>Szilv($P$2,Eredmény!$H$3,Q521)</f>
        <v>0</v>
      </c>
      <c r="AB521" s="14">
        <f t="shared" si="664"/>
        <v>0</v>
      </c>
      <c r="AC521" s="14">
        <f t="shared" si="665"/>
        <v>0</v>
      </c>
      <c r="AE521" s="14">
        <f>IF($AD$2=Alapadat!$P521,Alapadat!$Q521,0)</f>
        <v>0</v>
      </c>
      <c r="AF521" s="14">
        <f>IF($AD$2=Alapadat!$P521,Alapadat!$R521,0)</f>
        <v>0</v>
      </c>
      <c r="AG521" s="14">
        <f t="shared" si="666"/>
        <v>0</v>
      </c>
      <c r="AH521" s="14">
        <f t="shared" si="667"/>
        <v>0</v>
      </c>
      <c r="AI521" s="14">
        <f t="shared" si="668"/>
        <v>0</v>
      </c>
      <c r="AJ521" s="14">
        <f t="shared" si="669"/>
        <v>0</v>
      </c>
      <c r="AK521" s="14">
        <f t="shared" si="670"/>
        <v>0</v>
      </c>
      <c r="AL521" s="14">
        <f t="shared" si="671"/>
        <v>0</v>
      </c>
      <c r="AN521" s="56">
        <f t="shared" si="672"/>
        <v>0</v>
      </c>
      <c r="AO521" s="14">
        <f>Szilv($AD$2,Eredmény!$H$3,AE521)</f>
        <v>0</v>
      </c>
      <c r="AP521" s="14">
        <f t="shared" si="673"/>
        <v>0</v>
      </c>
      <c r="AQ521" s="14">
        <f t="shared" si="674"/>
        <v>0</v>
      </c>
      <c r="AS521" s="14">
        <f>IF($AR$2=Alapadat!$P521,Alapadat!$Q521,0)</f>
        <v>0</v>
      </c>
      <c r="AT521" s="14">
        <f>IF($AR$2=Alapadat!$P521,Alapadat!$R521,0)</f>
        <v>0</v>
      </c>
      <c r="AU521" s="14">
        <f t="shared" si="675"/>
        <v>0</v>
      </c>
      <c r="AV521" s="14">
        <f t="shared" si="676"/>
        <v>0</v>
      </c>
      <c r="AW521" s="14">
        <f t="shared" si="677"/>
        <v>0</v>
      </c>
      <c r="AX521" s="14">
        <f t="shared" si="678"/>
        <v>0</v>
      </c>
      <c r="AY521" s="14">
        <f t="shared" si="679"/>
        <v>0</v>
      </c>
      <c r="AZ521" s="14">
        <f t="shared" si="680"/>
        <v>0</v>
      </c>
      <c r="BB521" s="56">
        <f t="shared" si="681"/>
        <v>0</v>
      </c>
      <c r="BC521" s="14">
        <f>Szilv($AR$2,Eredmény!$H$3,AS521)</f>
        <v>0</v>
      </c>
      <c r="BD521" s="14">
        <f t="shared" si="682"/>
        <v>0</v>
      </c>
      <c r="BE521" s="14">
        <f t="shared" si="683"/>
        <v>0</v>
      </c>
      <c r="BG521" s="14">
        <f>IF($BF$2=Alapadat!$P521,Alapadat!$Q521,0)</f>
        <v>0</v>
      </c>
      <c r="BH521" s="14">
        <f>IF($BF$2=Alapadat!$P521,Alapadat!$R521,0)</f>
        <v>0</v>
      </c>
      <c r="BI521" s="14">
        <f t="shared" si="684"/>
        <v>0</v>
      </c>
      <c r="BJ521" s="14">
        <f t="shared" si="685"/>
        <v>0</v>
      </c>
      <c r="BK521" s="14">
        <f t="shared" si="686"/>
        <v>0</v>
      </c>
      <c r="BL521" s="14">
        <f t="shared" si="687"/>
        <v>0</v>
      </c>
      <c r="BM521" s="14">
        <f t="shared" si="688"/>
        <v>0</v>
      </c>
      <c r="BN521" s="14">
        <f t="shared" si="689"/>
        <v>0</v>
      </c>
      <c r="BP521" s="56">
        <f t="shared" si="690"/>
        <v>0</v>
      </c>
      <c r="BQ521" s="14">
        <f>Szilv($BF$2,Eredmény!$H$3,BG521)</f>
        <v>0</v>
      </c>
      <c r="BR521" s="14">
        <f t="shared" si="691"/>
        <v>0</v>
      </c>
      <c r="BS521" s="14">
        <f t="shared" si="692"/>
        <v>0</v>
      </c>
      <c r="BV521" s="14">
        <f>IF($BU$2=Alapadat!$P521,Alapadat!$Q521,0)</f>
        <v>0</v>
      </c>
      <c r="BW521" s="14">
        <f>IF($BU$2=Alapadat!$P521,Alapadat!$R521,0)</f>
        <v>0</v>
      </c>
      <c r="BX521" s="14">
        <f t="shared" si="693"/>
        <v>0</v>
      </c>
      <c r="BY521" s="14">
        <f t="shared" si="694"/>
        <v>0</v>
      </c>
      <c r="BZ521" s="14">
        <f t="shared" si="695"/>
        <v>0</v>
      </c>
      <c r="CA521" s="14">
        <f t="shared" si="696"/>
        <v>0</v>
      </c>
      <c r="CB521" s="14">
        <f t="shared" si="697"/>
        <v>0</v>
      </c>
      <c r="CC521" s="14">
        <f t="shared" si="698"/>
        <v>0</v>
      </c>
      <c r="CE521" s="56">
        <f t="shared" si="699"/>
        <v>0</v>
      </c>
      <c r="CF521" s="14">
        <f>Szilv($BU$2,Eredmény!$H$3,BV521)</f>
        <v>0</v>
      </c>
      <c r="CG521" s="14">
        <f t="shared" si="700"/>
        <v>0</v>
      </c>
      <c r="CH521" s="14">
        <f t="shared" si="701"/>
        <v>0</v>
      </c>
      <c r="CK521" s="14">
        <f>IF($CJ$2=Alapadat!$P521,Alapadat!$Q521,0)</f>
        <v>0</v>
      </c>
      <c r="CL521" s="14">
        <f>IF($CJ$2=Alapadat!$P521,Alapadat!$R521,0)</f>
        <v>0</v>
      </c>
      <c r="CM521" s="14">
        <f t="shared" si="702"/>
        <v>0</v>
      </c>
      <c r="CN521" s="14">
        <f t="shared" si="703"/>
        <v>0</v>
      </c>
      <c r="CO521" s="14">
        <f t="shared" si="704"/>
        <v>0</v>
      </c>
      <c r="CP521" s="14">
        <f t="shared" si="705"/>
        <v>0</v>
      </c>
      <c r="CQ521" s="14">
        <f t="shared" si="706"/>
        <v>0</v>
      </c>
      <c r="CR521" s="14">
        <f t="shared" si="707"/>
        <v>0</v>
      </c>
      <c r="CT521" s="56">
        <f t="shared" si="708"/>
        <v>0</v>
      </c>
      <c r="CU521" s="14">
        <f>Szilv($CJ$2,Eredmény!$H$3,CK521)</f>
        <v>0</v>
      </c>
      <c r="CV521" s="14">
        <f t="shared" si="709"/>
        <v>0</v>
      </c>
      <c r="CW521" s="14">
        <f t="shared" si="710"/>
        <v>0</v>
      </c>
      <c r="CZ521" s="14">
        <f>IF($CY$2=Alapadat!$P521,Alapadat!$Q521,0)</f>
        <v>0</v>
      </c>
      <c r="DA521" s="14">
        <f>IF($CY$2=Alapadat!$P521,Alapadat!$R521,0)</f>
        <v>0</v>
      </c>
      <c r="DB521" s="14">
        <f t="shared" si="711"/>
        <v>0</v>
      </c>
      <c r="DC521" s="14">
        <f t="shared" si="712"/>
        <v>0</v>
      </c>
      <c r="DD521" s="14">
        <f t="shared" si="713"/>
        <v>0</v>
      </c>
      <c r="DE521" s="14">
        <f t="shared" si="714"/>
        <v>0</v>
      </c>
      <c r="DF521" s="14">
        <f t="shared" si="715"/>
        <v>0</v>
      </c>
      <c r="DG521" s="14">
        <f t="shared" si="716"/>
        <v>0</v>
      </c>
      <c r="DI521" s="56">
        <f t="shared" si="717"/>
        <v>0</v>
      </c>
      <c r="DJ521" s="14">
        <f>Szilv($CY$2,Eredmény!$H$3,CZ521)</f>
        <v>0</v>
      </c>
      <c r="DK521" s="14">
        <f t="shared" si="718"/>
        <v>0</v>
      </c>
      <c r="DL521" s="14">
        <f t="shared" si="719"/>
        <v>0</v>
      </c>
      <c r="DO521" s="14">
        <f>IF($DN$2=Alapadat!$P521,Alapadat!$Q521,0)</f>
        <v>0</v>
      </c>
      <c r="DP521" s="14">
        <f>IF($DN$2=Alapadat!$P521,Alapadat!$R521,0)</f>
        <v>0</v>
      </c>
      <c r="DQ521" s="14">
        <f t="shared" si="720"/>
        <v>0</v>
      </c>
      <c r="DR521" s="14">
        <f t="shared" si="721"/>
        <v>0</v>
      </c>
      <c r="DS521" s="14">
        <f t="shared" si="722"/>
        <v>0</v>
      </c>
      <c r="DT521" s="14">
        <f t="shared" si="723"/>
        <v>0</v>
      </c>
      <c r="DU521" s="14">
        <f t="shared" si="724"/>
        <v>0</v>
      </c>
      <c r="DV521" s="14">
        <f t="shared" si="725"/>
        <v>0</v>
      </c>
      <c r="DX521" s="56">
        <f t="shared" si="726"/>
        <v>0</v>
      </c>
      <c r="DY521" s="14">
        <f>Szilv($DN$2,Eredmény!$H$3,DO521)</f>
        <v>0</v>
      </c>
      <c r="DZ521" s="14">
        <f t="shared" si="727"/>
        <v>0</v>
      </c>
      <c r="EA521" s="14">
        <f t="shared" si="728"/>
        <v>0</v>
      </c>
    </row>
    <row r="522" spans="2:131">
      <c r="B522" s="14">
        <f>IF($A$2=Alapadat!$P522,Alapadat!$Q522,0)</f>
        <v>0</v>
      </c>
      <c r="C522" s="14">
        <f>IF($A$2=Alapadat!$P522,Alapadat!$R522,0)</f>
        <v>0</v>
      </c>
      <c r="D522" s="14">
        <f t="shared" si="649"/>
        <v>0</v>
      </c>
      <c r="E522" s="14">
        <f t="shared" si="650"/>
        <v>0</v>
      </c>
      <c r="F522" s="14">
        <f t="shared" si="651"/>
        <v>0</v>
      </c>
      <c r="G522" s="14">
        <f t="shared" si="652"/>
        <v>0</v>
      </c>
      <c r="H522" s="14">
        <f t="shared" si="653"/>
        <v>0</v>
      </c>
      <c r="I522" s="14">
        <f t="shared" si="654"/>
        <v>0</v>
      </c>
      <c r="L522" s="56">
        <f t="shared" si="655"/>
        <v>0</v>
      </c>
      <c r="M522" s="14">
        <f>Szilv($A$2,Eredmény!$H$3,B522)</f>
        <v>0</v>
      </c>
      <c r="N522" s="14">
        <f t="shared" si="656"/>
        <v>0</v>
      </c>
      <c r="O522" s="14">
        <f t="shared" si="657"/>
        <v>0</v>
      </c>
      <c r="Q522" s="14">
        <f>IF($P$2=Alapadat!$P522,Alapadat!$Q522,0)</f>
        <v>0</v>
      </c>
      <c r="R522" s="14">
        <f>IF($P$2=Alapadat!$P522,Alapadat!$R522,0)</f>
        <v>0</v>
      </c>
      <c r="S522" s="14">
        <f t="shared" si="658"/>
        <v>0</v>
      </c>
      <c r="T522" s="14">
        <f t="shared" si="659"/>
        <v>0</v>
      </c>
      <c r="U522" s="14">
        <f t="shared" si="660"/>
        <v>0</v>
      </c>
      <c r="V522" s="14">
        <f t="shared" si="661"/>
        <v>0</v>
      </c>
      <c r="W522" s="14">
        <f t="shared" si="662"/>
        <v>0</v>
      </c>
      <c r="X522" s="14">
        <f t="shared" si="663"/>
        <v>0</v>
      </c>
      <c r="Z522" s="56">
        <f t="shared" si="648"/>
        <v>0</v>
      </c>
      <c r="AA522" s="14">
        <f>Szilv($P$2,Eredmény!$H$3,Q522)</f>
        <v>0</v>
      </c>
      <c r="AB522" s="14">
        <f t="shared" si="664"/>
        <v>0</v>
      </c>
      <c r="AC522" s="14">
        <f t="shared" si="665"/>
        <v>0</v>
      </c>
      <c r="AE522" s="14">
        <f>IF($AD$2=Alapadat!$P522,Alapadat!$Q522,0)</f>
        <v>0</v>
      </c>
      <c r="AF522" s="14">
        <f>IF($AD$2=Alapadat!$P522,Alapadat!$R522,0)</f>
        <v>0</v>
      </c>
      <c r="AG522" s="14">
        <f t="shared" si="666"/>
        <v>0</v>
      </c>
      <c r="AH522" s="14">
        <f t="shared" si="667"/>
        <v>0</v>
      </c>
      <c r="AI522" s="14">
        <f t="shared" si="668"/>
        <v>0</v>
      </c>
      <c r="AJ522" s="14">
        <f t="shared" si="669"/>
        <v>0</v>
      </c>
      <c r="AK522" s="14">
        <f t="shared" si="670"/>
        <v>0</v>
      </c>
      <c r="AL522" s="14">
        <f t="shared" si="671"/>
        <v>0</v>
      </c>
      <c r="AN522" s="56">
        <f t="shared" si="672"/>
        <v>0</v>
      </c>
      <c r="AO522" s="14">
        <f>Szilv($AD$2,Eredmény!$H$3,AE522)</f>
        <v>0</v>
      </c>
      <c r="AP522" s="14">
        <f t="shared" si="673"/>
        <v>0</v>
      </c>
      <c r="AQ522" s="14">
        <f t="shared" si="674"/>
        <v>0</v>
      </c>
      <c r="AS522" s="14">
        <f>IF($AR$2=Alapadat!$P522,Alapadat!$Q522,0)</f>
        <v>0</v>
      </c>
      <c r="AT522" s="14">
        <f>IF($AR$2=Alapadat!$P522,Alapadat!$R522,0)</f>
        <v>0</v>
      </c>
      <c r="AU522" s="14">
        <f t="shared" si="675"/>
        <v>0</v>
      </c>
      <c r="AV522" s="14">
        <f t="shared" si="676"/>
        <v>0</v>
      </c>
      <c r="AW522" s="14">
        <f t="shared" si="677"/>
        <v>0</v>
      </c>
      <c r="AX522" s="14">
        <f t="shared" si="678"/>
        <v>0</v>
      </c>
      <c r="AY522" s="14">
        <f t="shared" si="679"/>
        <v>0</v>
      </c>
      <c r="AZ522" s="14">
        <f t="shared" si="680"/>
        <v>0</v>
      </c>
      <c r="BB522" s="56">
        <f t="shared" si="681"/>
        <v>0</v>
      </c>
      <c r="BC522" s="14">
        <f>Szilv($AR$2,Eredmény!$H$3,AS522)</f>
        <v>0</v>
      </c>
      <c r="BD522" s="14">
        <f t="shared" si="682"/>
        <v>0</v>
      </c>
      <c r="BE522" s="14">
        <f t="shared" si="683"/>
        <v>0</v>
      </c>
      <c r="BG522" s="14">
        <f>IF($BF$2=Alapadat!$P522,Alapadat!$Q522,0)</f>
        <v>0</v>
      </c>
      <c r="BH522" s="14">
        <f>IF($BF$2=Alapadat!$P522,Alapadat!$R522,0)</f>
        <v>0</v>
      </c>
      <c r="BI522" s="14">
        <f t="shared" si="684"/>
        <v>0</v>
      </c>
      <c r="BJ522" s="14">
        <f t="shared" si="685"/>
        <v>0</v>
      </c>
      <c r="BK522" s="14">
        <f t="shared" si="686"/>
        <v>0</v>
      </c>
      <c r="BL522" s="14">
        <f t="shared" si="687"/>
        <v>0</v>
      </c>
      <c r="BM522" s="14">
        <f t="shared" si="688"/>
        <v>0</v>
      </c>
      <c r="BN522" s="14">
        <f t="shared" si="689"/>
        <v>0</v>
      </c>
      <c r="BP522" s="56">
        <f t="shared" si="690"/>
        <v>0</v>
      </c>
      <c r="BQ522" s="14">
        <f>Szilv($BF$2,Eredmény!$H$3,BG522)</f>
        <v>0</v>
      </c>
      <c r="BR522" s="14">
        <f t="shared" si="691"/>
        <v>0</v>
      </c>
      <c r="BS522" s="14">
        <f t="shared" si="692"/>
        <v>0</v>
      </c>
      <c r="BV522" s="14">
        <f>IF($BU$2=Alapadat!$P522,Alapadat!$Q522,0)</f>
        <v>0</v>
      </c>
      <c r="BW522" s="14">
        <f>IF($BU$2=Alapadat!$P522,Alapadat!$R522,0)</f>
        <v>0</v>
      </c>
      <c r="BX522" s="14">
        <f t="shared" si="693"/>
        <v>0</v>
      </c>
      <c r="BY522" s="14">
        <f t="shared" si="694"/>
        <v>0</v>
      </c>
      <c r="BZ522" s="14">
        <f t="shared" si="695"/>
        <v>0</v>
      </c>
      <c r="CA522" s="14">
        <f t="shared" si="696"/>
        <v>0</v>
      </c>
      <c r="CB522" s="14">
        <f t="shared" si="697"/>
        <v>0</v>
      </c>
      <c r="CC522" s="14">
        <f t="shared" si="698"/>
        <v>0</v>
      </c>
      <c r="CE522" s="56">
        <f t="shared" si="699"/>
        <v>0</v>
      </c>
      <c r="CF522" s="14">
        <f>Szilv($BU$2,Eredmény!$H$3,BV522)</f>
        <v>0</v>
      </c>
      <c r="CG522" s="14">
        <f t="shared" si="700"/>
        <v>0</v>
      </c>
      <c r="CH522" s="14">
        <f t="shared" si="701"/>
        <v>0</v>
      </c>
      <c r="CK522" s="14">
        <f>IF($CJ$2=Alapadat!$P522,Alapadat!$Q522,0)</f>
        <v>0</v>
      </c>
      <c r="CL522" s="14">
        <f>IF($CJ$2=Alapadat!$P522,Alapadat!$R522,0)</f>
        <v>0</v>
      </c>
      <c r="CM522" s="14">
        <f t="shared" si="702"/>
        <v>0</v>
      </c>
      <c r="CN522" s="14">
        <f t="shared" si="703"/>
        <v>0</v>
      </c>
      <c r="CO522" s="14">
        <f t="shared" si="704"/>
        <v>0</v>
      </c>
      <c r="CP522" s="14">
        <f t="shared" si="705"/>
        <v>0</v>
      </c>
      <c r="CQ522" s="14">
        <f t="shared" si="706"/>
        <v>0</v>
      </c>
      <c r="CR522" s="14">
        <f t="shared" si="707"/>
        <v>0</v>
      </c>
      <c r="CT522" s="56">
        <f t="shared" si="708"/>
        <v>0</v>
      </c>
      <c r="CU522" s="14">
        <f>Szilv($CJ$2,Eredmény!$H$3,CK522)</f>
        <v>0</v>
      </c>
      <c r="CV522" s="14">
        <f t="shared" si="709"/>
        <v>0</v>
      </c>
      <c r="CW522" s="14">
        <f t="shared" si="710"/>
        <v>0</v>
      </c>
      <c r="CZ522" s="14">
        <f>IF($CY$2=Alapadat!$P522,Alapadat!$Q522,0)</f>
        <v>0</v>
      </c>
      <c r="DA522" s="14">
        <f>IF($CY$2=Alapadat!$P522,Alapadat!$R522,0)</f>
        <v>0</v>
      </c>
      <c r="DB522" s="14">
        <f t="shared" si="711"/>
        <v>0</v>
      </c>
      <c r="DC522" s="14">
        <f t="shared" si="712"/>
        <v>0</v>
      </c>
      <c r="DD522" s="14">
        <f t="shared" si="713"/>
        <v>0</v>
      </c>
      <c r="DE522" s="14">
        <f t="shared" si="714"/>
        <v>0</v>
      </c>
      <c r="DF522" s="14">
        <f t="shared" si="715"/>
        <v>0</v>
      </c>
      <c r="DG522" s="14">
        <f t="shared" si="716"/>
        <v>0</v>
      </c>
      <c r="DI522" s="56">
        <f t="shared" si="717"/>
        <v>0</v>
      </c>
      <c r="DJ522" s="14">
        <f>Szilv($CY$2,Eredmény!$H$3,CZ522)</f>
        <v>0</v>
      </c>
      <c r="DK522" s="14">
        <f t="shared" si="718"/>
        <v>0</v>
      </c>
      <c r="DL522" s="14">
        <f t="shared" si="719"/>
        <v>0</v>
      </c>
      <c r="DO522" s="14">
        <f>IF($DN$2=Alapadat!$P522,Alapadat!$Q522,0)</f>
        <v>0</v>
      </c>
      <c r="DP522" s="14">
        <f>IF($DN$2=Alapadat!$P522,Alapadat!$R522,0)</f>
        <v>0</v>
      </c>
      <c r="DQ522" s="14">
        <f t="shared" si="720"/>
        <v>0</v>
      </c>
      <c r="DR522" s="14">
        <f t="shared" si="721"/>
        <v>0</v>
      </c>
      <c r="DS522" s="14">
        <f t="shared" si="722"/>
        <v>0</v>
      </c>
      <c r="DT522" s="14">
        <f t="shared" si="723"/>
        <v>0</v>
      </c>
      <c r="DU522" s="14">
        <f t="shared" si="724"/>
        <v>0</v>
      </c>
      <c r="DV522" s="14">
        <f t="shared" si="725"/>
        <v>0</v>
      </c>
      <c r="DX522" s="56">
        <f t="shared" si="726"/>
        <v>0</v>
      </c>
      <c r="DY522" s="14">
        <f>Szilv($DN$2,Eredmény!$H$3,DO522)</f>
        <v>0</v>
      </c>
      <c r="DZ522" s="14">
        <f t="shared" si="727"/>
        <v>0</v>
      </c>
      <c r="EA522" s="14">
        <f t="shared" si="728"/>
        <v>0</v>
      </c>
    </row>
    <row r="523" spans="2:131">
      <c r="B523" s="14">
        <f>IF($A$2=Alapadat!$P523,Alapadat!$Q523,0)</f>
        <v>0</v>
      </c>
      <c r="C523" s="14">
        <f>IF($A$2=Alapadat!$P523,Alapadat!$R523,0)</f>
        <v>0</v>
      </c>
      <c r="D523" s="14">
        <f t="shared" si="649"/>
        <v>0</v>
      </c>
      <c r="E523" s="14">
        <f t="shared" si="650"/>
        <v>0</v>
      </c>
      <c r="F523" s="14">
        <f t="shared" si="651"/>
        <v>0</v>
      </c>
      <c r="G523" s="14">
        <f t="shared" si="652"/>
        <v>0</v>
      </c>
      <c r="H523" s="14">
        <f t="shared" si="653"/>
        <v>0</v>
      </c>
      <c r="I523" s="14">
        <f t="shared" si="654"/>
        <v>0</v>
      </c>
      <c r="L523" s="56">
        <f t="shared" si="655"/>
        <v>0</v>
      </c>
      <c r="M523" s="14">
        <f>Szilv($A$2,Eredmény!$H$3,B523)</f>
        <v>0</v>
      </c>
      <c r="N523" s="14">
        <f t="shared" si="656"/>
        <v>0</v>
      </c>
      <c r="O523" s="14">
        <f t="shared" si="657"/>
        <v>0</v>
      </c>
      <c r="Q523" s="14">
        <f>IF($P$2=Alapadat!$P523,Alapadat!$Q523,0)</f>
        <v>0</v>
      </c>
      <c r="R523" s="14">
        <f>IF($P$2=Alapadat!$P523,Alapadat!$R523,0)</f>
        <v>0</v>
      </c>
      <c r="S523" s="14">
        <f t="shared" si="658"/>
        <v>0</v>
      </c>
      <c r="T523" s="14">
        <f t="shared" si="659"/>
        <v>0</v>
      </c>
      <c r="U523" s="14">
        <f t="shared" si="660"/>
        <v>0</v>
      </c>
      <c r="V523" s="14">
        <f t="shared" si="661"/>
        <v>0</v>
      </c>
      <c r="W523" s="14">
        <f t="shared" si="662"/>
        <v>0</v>
      </c>
      <c r="X523" s="14">
        <f t="shared" si="663"/>
        <v>0</v>
      </c>
      <c r="Z523" s="56">
        <f t="shared" si="648"/>
        <v>0</v>
      </c>
      <c r="AA523" s="14">
        <f>Szilv($P$2,Eredmény!$H$3,Q523)</f>
        <v>0</v>
      </c>
      <c r="AB523" s="14">
        <f t="shared" si="664"/>
        <v>0</v>
      </c>
      <c r="AC523" s="14">
        <f t="shared" si="665"/>
        <v>0</v>
      </c>
      <c r="AE523" s="14">
        <f>IF($AD$2=Alapadat!$P523,Alapadat!$Q523,0)</f>
        <v>0</v>
      </c>
      <c r="AF523" s="14">
        <f>IF($AD$2=Alapadat!$P523,Alapadat!$R523,0)</f>
        <v>0</v>
      </c>
      <c r="AG523" s="14">
        <f t="shared" si="666"/>
        <v>0</v>
      </c>
      <c r="AH523" s="14">
        <f t="shared" si="667"/>
        <v>0</v>
      </c>
      <c r="AI523" s="14">
        <f t="shared" si="668"/>
        <v>0</v>
      </c>
      <c r="AJ523" s="14">
        <f t="shared" si="669"/>
        <v>0</v>
      </c>
      <c r="AK523" s="14">
        <f t="shared" si="670"/>
        <v>0</v>
      </c>
      <c r="AL523" s="14">
        <f t="shared" si="671"/>
        <v>0</v>
      </c>
      <c r="AN523" s="56">
        <f t="shared" si="672"/>
        <v>0</v>
      </c>
      <c r="AO523" s="14">
        <f>Szilv($AD$2,Eredmény!$H$3,AE523)</f>
        <v>0</v>
      </c>
      <c r="AP523" s="14">
        <f t="shared" si="673"/>
        <v>0</v>
      </c>
      <c r="AQ523" s="14">
        <f t="shared" si="674"/>
        <v>0</v>
      </c>
      <c r="AS523" s="14">
        <f>IF($AR$2=Alapadat!$P523,Alapadat!$Q523,0)</f>
        <v>0</v>
      </c>
      <c r="AT523" s="14">
        <f>IF($AR$2=Alapadat!$P523,Alapadat!$R523,0)</f>
        <v>0</v>
      </c>
      <c r="AU523" s="14">
        <f t="shared" si="675"/>
        <v>0</v>
      </c>
      <c r="AV523" s="14">
        <f t="shared" si="676"/>
        <v>0</v>
      </c>
      <c r="AW523" s="14">
        <f t="shared" si="677"/>
        <v>0</v>
      </c>
      <c r="AX523" s="14">
        <f t="shared" si="678"/>
        <v>0</v>
      </c>
      <c r="AY523" s="14">
        <f t="shared" si="679"/>
        <v>0</v>
      </c>
      <c r="AZ523" s="14">
        <f t="shared" si="680"/>
        <v>0</v>
      </c>
      <c r="BB523" s="56">
        <f t="shared" si="681"/>
        <v>0</v>
      </c>
      <c r="BC523" s="14">
        <f>Szilv($AR$2,Eredmény!$H$3,AS523)</f>
        <v>0</v>
      </c>
      <c r="BD523" s="14">
        <f t="shared" si="682"/>
        <v>0</v>
      </c>
      <c r="BE523" s="14">
        <f t="shared" si="683"/>
        <v>0</v>
      </c>
      <c r="BG523" s="14">
        <f>IF($BF$2=Alapadat!$P523,Alapadat!$Q523,0)</f>
        <v>0</v>
      </c>
      <c r="BH523" s="14">
        <f>IF($BF$2=Alapadat!$P523,Alapadat!$R523,0)</f>
        <v>0</v>
      </c>
      <c r="BI523" s="14">
        <f t="shared" si="684"/>
        <v>0</v>
      </c>
      <c r="BJ523" s="14">
        <f t="shared" si="685"/>
        <v>0</v>
      </c>
      <c r="BK523" s="14">
        <f t="shared" si="686"/>
        <v>0</v>
      </c>
      <c r="BL523" s="14">
        <f t="shared" si="687"/>
        <v>0</v>
      </c>
      <c r="BM523" s="14">
        <f t="shared" si="688"/>
        <v>0</v>
      </c>
      <c r="BN523" s="14">
        <f t="shared" si="689"/>
        <v>0</v>
      </c>
      <c r="BP523" s="56">
        <f t="shared" si="690"/>
        <v>0</v>
      </c>
      <c r="BQ523" s="14">
        <f>Szilv($BF$2,Eredmény!$H$3,BG523)</f>
        <v>0</v>
      </c>
      <c r="BR523" s="14">
        <f t="shared" si="691"/>
        <v>0</v>
      </c>
      <c r="BS523" s="14">
        <f t="shared" si="692"/>
        <v>0</v>
      </c>
      <c r="BV523" s="14">
        <f>IF($BU$2=Alapadat!$P523,Alapadat!$Q523,0)</f>
        <v>0</v>
      </c>
      <c r="BW523" s="14">
        <f>IF($BU$2=Alapadat!$P523,Alapadat!$R523,0)</f>
        <v>0</v>
      </c>
      <c r="BX523" s="14">
        <f t="shared" si="693"/>
        <v>0</v>
      </c>
      <c r="BY523" s="14">
        <f t="shared" si="694"/>
        <v>0</v>
      </c>
      <c r="BZ523" s="14">
        <f t="shared" si="695"/>
        <v>0</v>
      </c>
      <c r="CA523" s="14">
        <f t="shared" si="696"/>
        <v>0</v>
      </c>
      <c r="CB523" s="14">
        <f t="shared" si="697"/>
        <v>0</v>
      </c>
      <c r="CC523" s="14">
        <f t="shared" si="698"/>
        <v>0</v>
      </c>
      <c r="CE523" s="56">
        <f t="shared" si="699"/>
        <v>0</v>
      </c>
      <c r="CF523" s="14">
        <f>Szilv($BU$2,Eredmény!$H$3,BV523)</f>
        <v>0</v>
      </c>
      <c r="CG523" s="14">
        <f t="shared" si="700"/>
        <v>0</v>
      </c>
      <c r="CH523" s="14">
        <f t="shared" si="701"/>
        <v>0</v>
      </c>
      <c r="CK523" s="14">
        <f>IF($CJ$2=Alapadat!$P523,Alapadat!$Q523,0)</f>
        <v>0</v>
      </c>
      <c r="CL523" s="14">
        <f>IF($CJ$2=Alapadat!$P523,Alapadat!$R523,0)</f>
        <v>0</v>
      </c>
      <c r="CM523" s="14">
        <f t="shared" si="702"/>
        <v>0</v>
      </c>
      <c r="CN523" s="14">
        <f t="shared" si="703"/>
        <v>0</v>
      </c>
      <c r="CO523" s="14">
        <f t="shared" si="704"/>
        <v>0</v>
      </c>
      <c r="CP523" s="14">
        <f t="shared" si="705"/>
        <v>0</v>
      </c>
      <c r="CQ523" s="14">
        <f t="shared" si="706"/>
        <v>0</v>
      </c>
      <c r="CR523" s="14">
        <f t="shared" si="707"/>
        <v>0</v>
      </c>
      <c r="CT523" s="56">
        <f t="shared" si="708"/>
        <v>0</v>
      </c>
      <c r="CU523" s="14">
        <f>Szilv($CJ$2,Eredmény!$H$3,CK523)</f>
        <v>0</v>
      </c>
      <c r="CV523" s="14">
        <f t="shared" si="709"/>
        <v>0</v>
      </c>
      <c r="CW523" s="14">
        <f t="shared" si="710"/>
        <v>0</v>
      </c>
      <c r="CZ523" s="14">
        <f>IF($CY$2=Alapadat!$P523,Alapadat!$Q523,0)</f>
        <v>0</v>
      </c>
      <c r="DA523" s="14">
        <f>IF($CY$2=Alapadat!$P523,Alapadat!$R523,0)</f>
        <v>0</v>
      </c>
      <c r="DB523" s="14">
        <f t="shared" si="711"/>
        <v>0</v>
      </c>
      <c r="DC523" s="14">
        <f t="shared" si="712"/>
        <v>0</v>
      </c>
      <c r="DD523" s="14">
        <f t="shared" si="713"/>
        <v>0</v>
      </c>
      <c r="DE523" s="14">
        <f t="shared" si="714"/>
        <v>0</v>
      </c>
      <c r="DF523" s="14">
        <f t="shared" si="715"/>
        <v>0</v>
      </c>
      <c r="DG523" s="14">
        <f t="shared" si="716"/>
        <v>0</v>
      </c>
      <c r="DI523" s="56">
        <f t="shared" si="717"/>
        <v>0</v>
      </c>
      <c r="DJ523" s="14">
        <f>Szilv($CY$2,Eredmény!$H$3,CZ523)</f>
        <v>0</v>
      </c>
      <c r="DK523" s="14">
        <f t="shared" si="718"/>
        <v>0</v>
      </c>
      <c r="DL523" s="14">
        <f t="shared" si="719"/>
        <v>0</v>
      </c>
      <c r="DO523" s="14">
        <f>IF($DN$2=Alapadat!$P523,Alapadat!$Q523,0)</f>
        <v>0</v>
      </c>
      <c r="DP523" s="14">
        <f>IF($DN$2=Alapadat!$P523,Alapadat!$R523,0)</f>
        <v>0</v>
      </c>
      <c r="DQ523" s="14">
        <f t="shared" si="720"/>
        <v>0</v>
      </c>
      <c r="DR523" s="14">
        <f t="shared" si="721"/>
        <v>0</v>
      </c>
      <c r="DS523" s="14">
        <f t="shared" si="722"/>
        <v>0</v>
      </c>
      <c r="DT523" s="14">
        <f t="shared" si="723"/>
        <v>0</v>
      </c>
      <c r="DU523" s="14">
        <f t="shared" si="724"/>
        <v>0</v>
      </c>
      <c r="DV523" s="14">
        <f t="shared" si="725"/>
        <v>0</v>
      </c>
      <c r="DX523" s="56">
        <f t="shared" si="726"/>
        <v>0</v>
      </c>
      <c r="DY523" s="14">
        <f>Szilv($DN$2,Eredmény!$H$3,DO523)</f>
        <v>0</v>
      </c>
      <c r="DZ523" s="14">
        <f t="shared" si="727"/>
        <v>0</v>
      </c>
      <c r="EA523" s="14">
        <f t="shared" si="728"/>
        <v>0</v>
      </c>
    </row>
    <row r="524" spans="2:131">
      <c r="B524" s="14">
        <f>IF($A$2=Alapadat!$P524,Alapadat!$Q524,0)</f>
        <v>0</v>
      </c>
      <c r="C524" s="14">
        <f>IF($A$2=Alapadat!$P524,Alapadat!$R524,0)</f>
        <v>0</v>
      </c>
      <c r="D524" s="14">
        <f t="shared" si="649"/>
        <v>0</v>
      </c>
      <c r="E524" s="14">
        <f t="shared" si="650"/>
        <v>0</v>
      </c>
      <c r="F524" s="14">
        <f t="shared" si="651"/>
        <v>0</v>
      </c>
      <c r="G524" s="14">
        <f t="shared" si="652"/>
        <v>0</v>
      </c>
      <c r="H524" s="14">
        <f t="shared" si="653"/>
        <v>0</v>
      </c>
      <c r="I524" s="14">
        <f t="shared" si="654"/>
        <v>0</v>
      </c>
      <c r="L524" s="56">
        <f t="shared" si="655"/>
        <v>0</v>
      </c>
      <c r="M524" s="14">
        <f>Szilv($A$2,Eredmény!$H$3,B524)</f>
        <v>0</v>
      </c>
      <c r="N524" s="14">
        <f t="shared" si="656"/>
        <v>0</v>
      </c>
      <c r="O524" s="14">
        <f t="shared" si="657"/>
        <v>0</v>
      </c>
      <c r="Q524" s="14">
        <f>IF($P$2=Alapadat!$P524,Alapadat!$Q524,0)</f>
        <v>0</v>
      </c>
      <c r="R524" s="14">
        <f>IF($P$2=Alapadat!$P524,Alapadat!$R524,0)</f>
        <v>0</v>
      </c>
      <c r="S524" s="14">
        <f t="shared" si="658"/>
        <v>0</v>
      </c>
      <c r="T524" s="14">
        <f t="shared" si="659"/>
        <v>0</v>
      </c>
      <c r="U524" s="14">
        <f t="shared" si="660"/>
        <v>0</v>
      </c>
      <c r="V524" s="14">
        <f t="shared" si="661"/>
        <v>0</v>
      </c>
      <c r="W524" s="14">
        <f t="shared" si="662"/>
        <v>0</v>
      </c>
      <c r="X524" s="14">
        <f t="shared" si="663"/>
        <v>0</v>
      </c>
      <c r="Z524" s="56">
        <f t="shared" ref="Z524:Z587" si="729">(Q524/200)^2*PI()</f>
        <v>0</v>
      </c>
      <c r="AA524" s="14">
        <f>Szilv($P$2,Eredmény!$H$3,Q524)</f>
        <v>0</v>
      </c>
      <c r="AB524" s="14">
        <f t="shared" si="664"/>
        <v>0</v>
      </c>
      <c r="AC524" s="14">
        <f t="shared" si="665"/>
        <v>0</v>
      </c>
      <c r="AE524" s="14">
        <f>IF($AD$2=Alapadat!$P524,Alapadat!$Q524,0)</f>
        <v>0</v>
      </c>
      <c r="AF524" s="14">
        <f>IF($AD$2=Alapadat!$P524,Alapadat!$R524,0)</f>
        <v>0</v>
      </c>
      <c r="AG524" s="14">
        <f t="shared" si="666"/>
        <v>0</v>
      </c>
      <c r="AH524" s="14">
        <f t="shared" si="667"/>
        <v>0</v>
      </c>
      <c r="AI524" s="14">
        <f t="shared" si="668"/>
        <v>0</v>
      </c>
      <c r="AJ524" s="14">
        <f t="shared" si="669"/>
        <v>0</v>
      </c>
      <c r="AK524" s="14">
        <f t="shared" si="670"/>
        <v>0</v>
      </c>
      <c r="AL524" s="14">
        <f t="shared" si="671"/>
        <v>0</v>
      </c>
      <c r="AN524" s="56">
        <f t="shared" si="672"/>
        <v>0</v>
      </c>
      <c r="AO524" s="14">
        <f>Szilv($AD$2,Eredmény!$H$3,AE524)</f>
        <v>0</v>
      </c>
      <c r="AP524" s="14">
        <f t="shared" si="673"/>
        <v>0</v>
      </c>
      <c r="AQ524" s="14">
        <f t="shared" si="674"/>
        <v>0</v>
      </c>
      <c r="AS524" s="14">
        <f>IF($AR$2=Alapadat!$P524,Alapadat!$Q524,0)</f>
        <v>0</v>
      </c>
      <c r="AT524" s="14">
        <f>IF($AR$2=Alapadat!$P524,Alapadat!$R524,0)</f>
        <v>0</v>
      </c>
      <c r="AU524" s="14">
        <f t="shared" si="675"/>
        <v>0</v>
      </c>
      <c r="AV524" s="14">
        <f t="shared" si="676"/>
        <v>0</v>
      </c>
      <c r="AW524" s="14">
        <f t="shared" si="677"/>
        <v>0</v>
      </c>
      <c r="AX524" s="14">
        <f t="shared" si="678"/>
        <v>0</v>
      </c>
      <c r="AY524" s="14">
        <f t="shared" si="679"/>
        <v>0</v>
      </c>
      <c r="AZ524" s="14">
        <f t="shared" si="680"/>
        <v>0</v>
      </c>
      <c r="BB524" s="56">
        <f t="shared" si="681"/>
        <v>0</v>
      </c>
      <c r="BC524" s="14">
        <f>Szilv($AR$2,Eredmény!$H$3,AS524)</f>
        <v>0</v>
      </c>
      <c r="BD524" s="14">
        <f t="shared" si="682"/>
        <v>0</v>
      </c>
      <c r="BE524" s="14">
        <f t="shared" si="683"/>
        <v>0</v>
      </c>
      <c r="BG524" s="14">
        <f>IF($BF$2=Alapadat!$P524,Alapadat!$Q524,0)</f>
        <v>0</v>
      </c>
      <c r="BH524" s="14">
        <f>IF($BF$2=Alapadat!$P524,Alapadat!$R524,0)</f>
        <v>0</v>
      </c>
      <c r="BI524" s="14">
        <f t="shared" si="684"/>
        <v>0</v>
      </c>
      <c r="BJ524" s="14">
        <f t="shared" si="685"/>
        <v>0</v>
      </c>
      <c r="BK524" s="14">
        <f t="shared" si="686"/>
        <v>0</v>
      </c>
      <c r="BL524" s="14">
        <f t="shared" si="687"/>
        <v>0</v>
      </c>
      <c r="BM524" s="14">
        <f t="shared" si="688"/>
        <v>0</v>
      </c>
      <c r="BN524" s="14">
        <f t="shared" si="689"/>
        <v>0</v>
      </c>
      <c r="BP524" s="56">
        <f t="shared" si="690"/>
        <v>0</v>
      </c>
      <c r="BQ524" s="14">
        <f>Szilv($BF$2,Eredmény!$H$3,BG524)</f>
        <v>0</v>
      </c>
      <c r="BR524" s="14">
        <f t="shared" si="691"/>
        <v>0</v>
      </c>
      <c r="BS524" s="14">
        <f t="shared" si="692"/>
        <v>0</v>
      </c>
      <c r="BV524" s="14">
        <f>IF($BU$2=Alapadat!$P524,Alapadat!$Q524,0)</f>
        <v>0</v>
      </c>
      <c r="BW524" s="14">
        <f>IF($BU$2=Alapadat!$P524,Alapadat!$R524,0)</f>
        <v>0</v>
      </c>
      <c r="BX524" s="14">
        <f t="shared" si="693"/>
        <v>0</v>
      </c>
      <c r="BY524" s="14">
        <f t="shared" si="694"/>
        <v>0</v>
      </c>
      <c r="BZ524" s="14">
        <f t="shared" si="695"/>
        <v>0</v>
      </c>
      <c r="CA524" s="14">
        <f t="shared" si="696"/>
        <v>0</v>
      </c>
      <c r="CB524" s="14">
        <f t="shared" si="697"/>
        <v>0</v>
      </c>
      <c r="CC524" s="14">
        <f t="shared" si="698"/>
        <v>0</v>
      </c>
      <c r="CE524" s="56">
        <f t="shared" si="699"/>
        <v>0</v>
      </c>
      <c r="CF524" s="14">
        <f>Szilv($BU$2,Eredmény!$H$3,BV524)</f>
        <v>0</v>
      </c>
      <c r="CG524" s="14">
        <f t="shared" si="700"/>
        <v>0</v>
      </c>
      <c r="CH524" s="14">
        <f t="shared" si="701"/>
        <v>0</v>
      </c>
      <c r="CK524" s="14">
        <f>IF($CJ$2=Alapadat!$P524,Alapadat!$Q524,0)</f>
        <v>0</v>
      </c>
      <c r="CL524" s="14">
        <f>IF($CJ$2=Alapadat!$P524,Alapadat!$R524,0)</f>
        <v>0</v>
      </c>
      <c r="CM524" s="14">
        <f t="shared" si="702"/>
        <v>0</v>
      </c>
      <c r="CN524" s="14">
        <f t="shared" si="703"/>
        <v>0</v>
      </c>
      <c r="CO524" s="14">
        <f t="shared" si="704"/>
        <v>0</v>
      </c>
      <c r="CP524" s="14">
        <f t="shared" si="705"/>
        <v>0</v>
      </c>
      <c r="CQ524" s="14">
        <f t="shared" si="706"/>
        <v>0</v>
      </c>
      <c r="CR524" s="14">
        <f t="shared" si="707"/>
        <v>0</v>
      </c>
      <c r="CT524" s="56">
        <f t="shared" si="708"/>
        <v>0</v>
      </c>
      <c r="CU524" s="14">
        <f>Szilv($CJ$2,Eredmény!$H$3,CK524)</f>
        <v>0</v>
      </c>
      <c r="CV524" s="14">
        <f t="shared" si="709"/>
        <v>0</v>
      </c>
      <c r="CW524" s="14">
        <f t="shared" si="710"/>
        <v>0</v>
      </c>
      <c r="CZ524" s="14">
        <f>IF($CY$2=Alapadat!$P524,Alapadat!$Q524,0)</f>
        <v>0</v>
      </c>
      <c r="DA524" s="14">
        <f>IF($CY$2=Alapadat!$P524,Alapadat!$R524,0)</f>
        <v>0</v>
      </c>
      <c r="DB524" s="14">
        <f t="shared" si="711"/>
        <v>0</v>
      </c>
      <c r="DC524" s="14">
        <f t="shared" si="712"/>
        <v>0</v>
      </c>
      <c r="DD524" s="14">
        <f t="shared" si="713"/>
        <v>0</v>
      </c>
      <c r="DE524" s="14">
        <f t="shared" si="714"/>
        <v>0</v>
      </c>
      <c r="DF524" s="14">
        <f t="shared" si="715"/>
        <v>0</v>
      </c>
      <c r="DG524" s="14">
        <f t="shared" si="716"/>
        <v>0</v>
      </c>
      <c r="DI524" s="56">
        <f t="shared" si="717"/>
        <v>0</v>
      </c>
      <c r="DJ524" s="14">
        <f>Szilv($CY$2,Eredmény!$H$3,CZ524)</f>
        <v>0</v>
      </c>
      <c r="DK524" s="14">
        <f t="shared" si="718"/>
        <v>0</v>
      </c>
      <c r="DL524" s="14">
        <f t="shared" si="719"/>
        <v>0</v>
      </c>
      <c r="DO524" s="14">
        <f>IF($DN$2=Alapadat!$P524,Alapadat!$Q524,0)</f>
        <v>0</v>
      </c>
      <c r="DP524" s="14">
        <f>IF($DN$2=Alapadat!$P524,Alapadat!$R524,0)</f>
        <v>0</v>
      </c>
      <c r="DQ524" s="14">
        <f t="shared" si="720"/>
        <v>0</v>
      </c>
      <c r="DR524" s="14">
        <f t="shared" si="721"/>
        <v>0</v>
      </c>
      <c r="DS524" s="14">
        <f t="shared" si="722"/>
        <v>0</v>
      </c>
      <c r="DT524" s="14">
        <f t="shared" si="723"/>
        <v>0</v>
      </c>
      <c r="DU524" s="14">
        <f t="shared" si="724"/>
        <v>0</v>
      </c>
      <c r="DV524" s="14">
        <f t="shared" si="725"/>
        <v>0</v>
      </c>
      <c r="DX524" s="56">
        <f t="shared" si="726"/>
        <v>0</v>
      </c>
      <c r="DY524" s="14">
        <f>Szilv($DN$2,Eredmény!$H$3,DO524)</f>
        <v>0</v>
      </c>
      <c r="DZ524" s="14">
        <f t="shared" si="727"/>
        <v>0</v>
      </c>
      <c r="EA524" s="14">
        <f t="shared" si="728"/>
        <v>0</v>
      </c>
    </row>
    <row r="525" spans="2:131">
      <c r="B525" s="14">
        <f>IF($A$2=Alapadat!$P525,Alapadat!$Q525,0)</f>
        <v>0</v>
      </c>
      <c r="C525" s="14">
        <f>IF($A$2=Alapadat!$P525,Alapadat!$R525,0)</f>
        <v>0</v>
      </c>
      <c r="D525" s="14">
        <f t="shared" si="649"/>
        <v>0</v>
      </c>
      <c r="E525" s="14">
        <f t="shared" si="650"/>
        <v>0</v>
      </c>
      <c r="F525" s="14">
        <f t="shared" si="651"/>
        <v>0</v>
      </c>
      <c r="G525" s="14">
        <f t="shared" si="652"/>
        <v>0</v>
      </c>
      <c r="H525" s="14">
        <f t="shared" si="653"/>
        <v>0</v>
      </c>
      <c r="I525" s="14">
        <f t="shared" si="654"/>
        <v>0</v>
      </c>
      <c r="L525" s="56">
        <f t="shared" si="655"/>
        <v>0</v>
      </c>
      <c r="M525" s="14">
        <f>Szilv($A$2,Eredmény!$H$3,B525)</f>
        <v>0</v>
      </c>
      <c r="N525" s="14">
        <f t="shared" si="656"/>
        <v>0</v>
      </c>
      <c r="O525" s="14">
        <f t="shared" si="657"/>
        <v>0</v>
      </c>
      <c r="Q525" s="14">
        <f>IF($P$2=Alapadat!$P525,Alapadat!$Q525,0)</f>
        <v>0</v>
      </c>
      <c r="R525" s="14">
        <f>IF($P$2=Alapadat!$P525,Alapadat!$R525,0)</f>
        <v>0</v>
      </c>
      <c r="S525" s="14">
        <f t="shared" si="658"/>
        <v>0</v>
      </c>
      <c r="T525" s="14">
        <f t="shared" si="659"/>
        <v>0</v>
      </c>
      <c r="U525" s="14">
        <f t="shared" si="660"/>
        <v>0</v>
      </c>
      <c r="V525" s="14">
        <f t="shared" si="661"/>
        <v>0</v>
      </c>
      <c r="W525" s="14">
        <f t="shared" si="662"/>
        <v>0</v>
      </c>
      <c r="X525" s="14">
        <f t="shared" si="663"/>
        <v>0</v>
      </c>
      <c r="Z525" s="56">
        <f t="shared" si="729"/>
        <v>0</v>
      </c>
      <c r="AA525" s="14">
        <f>Szilv($P$2,Eredmény!$H$3,Q525)</f>
        <v>0</v>
      </c>
      <c r="AB525" s="14">
        <f t="shared" si="664"/>
        <v>0</v>
      </c>
      <c r="AC525" s="14">
        <f t="shared" si="665"/>
        <v>0</v>
      </c>
      <c r="AE525" s="14">
        <f>IF($AD$2=Alapadat!$P525,Alapadat!$Q525,0)</f>
        <v>0</v>
      </c>
      <c r="AF525" s="14">
        <f>IF($AD$2=Alapadat!$P525,Alapadat!$R525,0)</f>
        <v>0</v>
      </c>
      <c r="AG525" s="14">
        <f t="shared" si="666"/>
        <v>0</v>
      </c>
      <c r="AH525" s="14">
        <f t="shared" si="667"/>
        <v>0</v>
      </c>
      <c r="AI525" s="14">
        <f t="shared" si="668"/>
        <v>0</v>
      </c>
      <c r="AJ525" s="14">
        <f t="shared" si="669"/>
        <v>0</v>
      </c>
      <c r="AK525" s="14">
        <f t="shared" si="670"/>
        <v>0</v>
      </c>
      <c r="AL525" s="14">
        <f t="shared" si="671"/>
        <v>0</v>
      </c>
      <c r="AN525" s="56">
        <f t="shared" si="672"/>
        <v>0</v>
      </c>
      <c r="AO525" s="14">
        <f>Szilv($AD$2,Eredmény!$H$3,AE525)</f>
        <v>0</v>
      </c>
      <c r="AP525" s="14">
        <f t="shared" si="673"/>
        <v>0</v>
      </c>
      <c r="AQ525" s="14">
        <f t="shared" si="674"/>
        <v>0</v>
      </c>
      <c r="AS525" s="14">
        <f>IF($AR$2=Alapadat!$P525,Alapadat!$Q525,0)</f>
        <v>0</v>
      </c>
      <c r="AT525" s="14">
        <f>IF($AR$2=Alapadat!$P525,Alapadat!$R525,0)</f>
        <v>0</v>
      </c>
      <c r="AU525" s="14">
        <f t="shared" si="675"/>
        <v>0</v>
      </c>
      <c r="AV525" s="14">
        <f t="shared" si="676"/>
        <v>0</v>
      </c>
      <c r="AW525" s="14">
        <f t="shared" si="677"/>
        <v>0</v>
      </c>
      <c r="AX525" s="14">
        <f t="shared" si="678"/>
        <v>0</v>
      </c>
      <c r="AY525" s="14">
        <f t="shared" si="679"/>
        <v>0</v>
      </c>
      <c r="AZ525" s="14">
        <f t="shared" si="680"/>
        <v>0</v>
      </c>
      <c r="BB525" s="56">
        <f t="shared" si="681"/>
        <v>0</v>
      </c>
      <c r="BC525" s="14">
        <f>Szilv($AR$2,Eredmény!$H$3,AS525)</f>
        <v>0</v>
      </c>
      <c r="BD525" s="14">
        <f t="shared" si="682"/>
        <v>0</v>
      </c>
      <c r="BE525" s="14">
        <f t="shared" si="683"/>
        <v>0</v>
      </c>
      <c r="BG525" s="14">
        <f>IF($BF$2=Alapadat!$P525,Alapadat!$Q525,0)</f>
        <v>0</v>
      </c>
      <c r="BH525" s="14">
        <f>IF($BF$2=Alapadat!$P525,Alapadat!$R525,0)</f>
        <v>0</v>
      </c>
      <c r="BI525" s="14">
        <f t="shared" si="684"/>
        <v>0</v>
      </c>
      <c r="BJ525" s="14">
        <f t="shared" si="685"/>
        <v>0</v>
      </c>
      <c r="BK525" s="14">
        <f t="shared" si="686"/>
        <v>0</v>
      </c>
      <c r="BL525" s="14">
        <f t="shared" si="687"/>
        <v>0</v>
      </c>
      <c r="BM525" s="14">
        <f t="shared" si="688"/>
        <v>0</v>
      </c>
      <c r="BN525" s="14">
        <f t="shared" si="689"/>
        <v>0</v>
      </c>
      <c r="BP525" s="56">
        <f t="shared" si="690"/>
        <v>0</v>
      </c>
      <c r="BQ525" s="14">
        <f>Szilv($BF$2,Eredmény!$H$3,BG525)</f>
        <v>0</v>
      </c>
      <c r="BR525" s="14">
        <f t="shared" si="691"/>
        <v>0</v>
      </c>
      <c r="BS525" s="14">
        <f t="shared" si="692"/>
        <v>0</v>
      </c>
      <c r="BV525" s="14">
        <f>IF($BU$2=Alapadat!$P525,Alapadat!$Q525,0)</f>
        <v>0</v>
      </c>
      <c r="BW525" s="14">
        <f>IF($BU$2=Alapadat!$P525,Alapadat!$R525,0)</f>
        <v>0</v>
      </c>
      <c r="BX525" s="14">
        <f t="shared" si="693"/>
        <v>0</v>
      </c>
      <c r="BY525" s="14">
        <f t="shared" si="694"/>
        <v>0</v>
      </c>
      <c r="BZ525" s="14">
        <f t="shared" si="695"/>
        <v>0</v>
      </c>
      <c r="CA525" s="14">
        <f t="shared" si="696"/>
        <v>0</v>
      </c>
      <c r="CB525" s="14">
        <f t="shared" si="697"/>
        <v>0</v>
      </c>
      <c r="CC525" s="14">
        <f t="shared" si="698"/>
        <v>0</v>
      </c>
      <c r="CE525" s="56">
        <f t="shared" si="699"/>
        <v>0</v>
      </c>
      <c r="CF525" s="14">
        <f>Szilv($BU$2,Eredmény!$H$3,BV525)</f>
        <v>0</v>
      </c>
      <c r="CG525" s="14">
        <f t="shared" si="700"/>
        <v>0</v>
      </c>
      <c r="CH525" s="14">
        <f t="shared" si="701"/>
        <v>0</v>
      </c>
      <c r="CK525" s="14">
        <f>IF($CJ$2=Alapadat!$P525,Alapadat!$Q525,0)</f>
        <v>0</v>
      </c>
      <c r="CL525" s="14">
        <f>IF($CJ$2=Alapadat!$P525,Alapadat!$R525,0)</f>
        <v>0</v>
      </c>
      <c r="CM525" s="14">
        <f t="shared" si="702"/>
        <v>0</v>
      </c>
      <c r="CN525" s="14">
        <f t="shared" si="703"/>
        <v>0</v>
      </c>
      <c r="CO525" s="14">
        <f t="shared" si="704"/>
        <v>0</v>
      </c>
      <c r="CP525" s="14">
        <f t="shared" si="705"/>
        <v>0</v>
      </c>
      <c r="CQ525" s="14">
        <f t="shared" si="706"/>
        <v>0</v>
      </c>
      <c r="CR525" s="14">
        <f t="shared" si="707"/>
        <v>0</v>
      </c>
      <c r="CT525" s="56">
        <f t="shared" si="708"/>
        <v>0</v>
      </c>
      <c r="CU525" s="14">
        <f>Szilv($CJ$2,Eredmény!$H$3,CK525)</f>
        <v>0</v>
      </c>
      <c r="CV525" s="14">
        <f t="shared" si="709"/>
        <v>0</v>
      </c>
      <c r="CW525" s="14">
        <f t="shared" si="710"/>
        <v>0</v>
      </c>
      <c r="CZ525" s="14">
        <f>IF($CY$2=Alapadat!$P525,Alapadat!$Q525,0)</f>
        <v>0</v>
      </c>
      <c r="DA525" s="14">
        <f>IF($CY$2=Alapadat!$P525,Alapadat!$R525,0)</f>
        <v>0</v>
      </c>
      <c r="DB525" s="14">
        <f t="shared" si="711"/>
        <v>0</v>
      </c>
      <c r="DC525" s="14">
        <f t="shared" si="712"/>
        <v>0</v>
      </c>
      <c r="DD525" s="14">
        <f t="shared" si="713"/>
        <v>0</v>
      </c>
      <c r="DE525" s="14">
        <f t="shared" si="714"/>
        <v>0</v>
      </c>
      <c r="DF525" s="14">
        <f t="shared" si="715"/>
        <v>0</v>
      </c>
      <c r="DG525" s="14">
        <f t="shared" si="716"/>
        <v>0</v>
      </c>
      <c r="DI525" s="56">
        <f t="shared" si="717"/>
        <v>0</v>
      </c>
      <c r="DJ525" s="14">
        <f>Szilv($CY$2,Eredmény!$H$3,CZ525)</f>
        <v>0</v>
      </c>
      <c r="DK525" s="14">
        <f t="shared" si="718"/>
        <v>0</v>
      </c>
      <c r="DL525" s="14">
        <f t="shared" si="719"/>
        <v>0</v>
      </c>
      <c r="DO525" s="14">
        <f>IF($DN$2=Alapadat!$P525,Alapadat!$Q525,0)</f>
        <v>0</v>
      </c>
      <c r="DP525" s="14">
        <f>IF($DN$2=Alapadat!$P525,Alapadat!$R525,0)</f>
        <v>0</v>
      </c>
      <c r="DQ525" s="14">
        <f t="shared" si="720"/>
        <v>0</v>
      </c>
      <c r="DR525" s="14">
        <f t="shared" si="721"/>
        <v>0</v>
      </c>
      <c r="DS525" s="14">
        <f t="shared" si="722"/>
        <v>0</v>
      </c>
      <c r="DT525" s="14">
        <f t="shared" si="723"/>
        <v>0</v>
      </c>
      <c r="DU525" s="14">
        <f t="shared" si="724"/>
        <v>0</v>
      </c>
      <c r="DV525" s="14">
        <f t="shared" si="725"/>
        <v>0</v>
      </c>
      <c r="DX525" s="56">
        <f t="shared" si="726"/>
        <v>0</v>
      </c>
      <c r="DY525" s="14">
        <f>Szilv($DN$2,Eredmény!$H$3,DO525)</f>
        <v>0</v>
      </c>
      <c r="DZ525" s="14">
        <f t="shared" si="727"/>
        <v>0</v>
      </c>
      <c r="EA525" s="14">
        <f t="shared" si="728"/>
        <v>0</v>
      </c>
    </row>
    <row r="526" spans="2:131">
      <c r="B526" s="14">
        <f>IF($A$2=Alapadat!$P526,Alapadat!$Q526,0)</f>
        <v>0</v>
      </c>
      <c r="C526" s="14">
        <f>IF($A$2=Alapadat!$P526,Alapadat!$R526,0)</f>
        <v>0</v>
      </c>
      <c r="D526" s="14">
        <f t="shared" si="649"/>
        <v>0</v>
      </c>
      <c r="E526" s="14">
        <f t="shared" si="650"/>
        <v>0</v>
      </c>
      <c r="F526" s="14">
        <f t="shared" si="651"/>
        <v>0</v>
      </c>
      <c r="G526" s="14">
        <f t="shared" si="652"/>
        <v>0</v>
      </c>
      <c r="H526" s="14">
        <f t="shared" si="653"/>
        <v>0</v>
      </c>
      <c r="I526" s="14">
        <f t="shared" si="654"/>
        <v>0</v>
      </c>
      <c r="L526" s="56">
        <f t="shared" si="655"/>
        <v>0</v>
      </c>
      <c r="M526" s="14">
        <f>Szilv($A$2,Eredmény!$H$3,B526)</f>
        <v>0</v>
      </c>
      <c r="N526" s="14">
        <f t="shared" si="656"/>
        <v>0</v>
      </c>
      <c r="O526" s="14">
        <f t="shared" si="657"/>
        <v>0</v>
      </c>
      <c r="Q526" s="14">
        <f>IF($P$2=Alapadat!$P526,Alapadat!$Q526,0)</f>
        <v>0</v>
      </c>
      <c r="R526" s="14">
        <f>IF($P$2=Alapadat!$P526,Alapadat!$R526,0)</f>
        <v>0</v>
      </c>
      <c r="S526" s="14">
        <f t="shared" si="658"/>
        <v>0</v>
      </c>
      <c r="T526" s="14">
        <f t="shared" si="659"/>
        <v>0</v>
      </c>
      <c r="U526" s="14">
        <f t="shared" si="660"/>
        <v>0</v>
      </c>
      <c r="V526" s="14">
        <f t="shared" si="661"/>
        <v>0</v>
      </c>
      <c r="W526" s="14">
        <f t="shared" si="662"/>
        <v>0</v>
      </c>
      <c r="X526" s="14">
        <f t="shared" si="663"/>
        <v>0</v>
      </c>
      <c r="Z526" s="56">
        <f t="shared" si="729"/>
        <v>0</v>
      </c>
      <c r="AA526" s="14">
        <f>Szilv($P$2,Eredmény!$H$3,Q526)</f>
        <v>0</v>
      </c>
      <c r="AB526" s="14">
        <f t="shared" si="664"/>
        <v>0</v>
      </c>
      <c r="AC526" s="14">
        <f t="shared" si="665"/>
        <v>0</v>
      </c>
      <c r="AE526" s="14">
        <f>IF($AD$2=Alapadat!$P526,Alapadat!$Q526,0)</f>
        <v>0</v>
      </c>
      <c r="AF526" s="14">
        <f>IF($AD$2=Alapadat!$P526,Alapadat!$R526,0)</f>
        <v>0</v>
      </c>
      <c r="AG526" s="14">
        <f t="shared" si="666"/>
        <v>0</v>
      </c>
      <c r="AH526" s="14">
        <f t="shared" si="667"/>
        <v>0</v>
      </c>
      <c r="AI526" s="14">
        <f t="shared" si="668"/>
        <v>0</v>
      </c>
      <c r="AJ526" s="14">
        <f t="shared" si="669"/>
        <v>0</v>
      </c>
      <c r="AK526" s="14">
        <f t="shared" si="670"/>
        <v>0</v>
      </c>
      <c r="AL526" s="14">
        <f t="shared" si="671"/>
        <v>0</v>
      </c>
      <c r="AN526" s="56">
        <f t="shared" si="672"/>
        <v>0</v>
      </c>
      <c r="AO526" s="14">
        <f>Szilv($AD$2,Eredmény!$H$3,AE526)</f>
        <v>0</v>
      </c>
      <c r="AP526" s="14">
        <f t="shared" si="673"/>
        <v>0</v>
      </c>
      <c r="AQ526" s="14">
        <f t="shared" si="674"/>
        <v>0</v>
      </c>
      <c r="AS526" s="14">
        <f>IF($AR$2=Alapadat!$P526,Alapadat!$Q526,0)</f>
        <v>0</v>
      </c>
      <c r="AT526" s="14">
        <f>IF($AR$2=Alapadat!$P526,Alapadat!$R526,0)</f>
        <v>0</v>
      </c>
      <c r="AU526" s="14">
        <f t="shared" si="675"/>
        <v>0</v>
      </c>
      <c r="AV526" s="14">
        <f t="shared" si="676"/>
        <v>0</v>
      </c>
      <c r="AW526" s="14">
        <f t="shared" si="677"/>
        <v>0</v>
      </c>
      <c r="AX526" s="14">
        <f t="shared" si="678"/>
        <v>0</v>
      </c>
      <c r="AY526" s="14">
        <f t="shared" si="679"/>
        <v>0</v>
      </c>
      <c r="AZ526" s="14">
        <f t="shared" si="680"/>
        <v>0</v>
      </c>
      <c r="BB526" s="56">
        <f t="shared" si="681"/>
        <v>0</v>
      </c>
      <c r="BC526" s="14">
        <f>Szilv($AR$2,Eredmény!$H$3,AS526)</f>
        <v>0</v>
      </c>
      <c r="BD526" s="14">
        <f t="shared" si="682"/>
        <v>0</v>
      </c>
      <c r="BE526" s="14">
        <f t="shared" si="683"/>
        <v>0</v>
      </c>
      <c r="BG526" s="14">
        <f>IF($BF$2=Alapadat!$P526,Alapadat!$Q526,0)</f>
        <v>0</v>
      </c>
      <c r="BH526" s="14">
        <f>IF($BF$2=Alapadat!$P526,Alapadat!$R526,0)</f>
        <v>0</v>
      </c>
      <c r="BI526" s="14">
        <f t="shared" si="684"/>
        <v>0</v>
      </c>
      <c r="BJ526" s="14">
        <f t="shared" si="685"/>
        <v>0</v>
      </c>
      <c r="BK526" s="14">
        <f t="shared" si="686"/>
        <v>0</v>
      </c>
      <c r="BL526" s="14">
        <f t="shared" si="687"/>
        <v>0</v>
      </c>
      <c r="BM526" s="14">
        <f t="shared" si="688"/>
        <v>0</v>
      </c>
      <c r="BN526" s="14">
        <f t="shared" si="689"/>
        <v>0</v>
      </c>
      <c r="BP526" s="56">
        <f t="shared" si="690"/>
        <v>0</v>
      </c>
      <c r="BQ526" s="14">
        <f>Szilv($BF$2,Eredmény!$H$3,BG526)</f>
        <v>0</v>
      </c>
      <c r="BR526" s="14">
        <f t="shared" si="691"/>
        <v>0</v>
      </c>
      <c r="BS526" s="14">
        <f t="shared" si="692"/>
        <v>0</v>
      </c>
      <c r="BV526" s="14">
        <f>IF($BU$2=Alapadat!$P526,Alapadat!$Q526,0)</f>
        <v>0</v>
      </c>
      <c r="BW526" s="14">
        <f>IF($BU$2=Alapadat!$P526,Alapadat!$R526,0)</f>
        <v>0</v>
      </c>
      <c r="BX526" s="14">
        <f t="shared" si="693"/>
        <v>0</v>
      </c>
      <c r="BY526" s="14">
        <f t="shared" si="694"/>
        <v>0</v>
      </c>
      <c r="BZ526" s="14">
        <f t="shared" si="695"/>
        <v>0</v>
      </c>
      <c r="CA526" s="14">
        <f t="shared" si="696"/>
        <v>0</v>
      </c>
      <c r="CB526" s="14">
        <f t="shared" si="697"/>
        <v>0</v>
      </c>
      <c r="CC526" s="14">
        <f t="shared" si="698"/>
        <v>0</v>
      </c>
      <c r="CE526" s="56">
        <f t="shared" si="699"/>
        <v>0</v>
      </c>
      <c r="CF526" s="14">
        <f>Szilv($BU$2,Eredmény!$H$3,BV526)</f>
        <v>0</v>
      </c>
      <c r="CG526" s="14">
        <f t="shared" si="700"/>
        <v>0</v>
      </c>
      <c r="CH526" s="14">
        <f t="shared" si="701"/>
        <v>0</v>
      </c>
      <c r="CK526" s="14">
        <f>IF($CJ$2=Alapadat!$P526,Alapadat!$Q526,0)</f>
        <v>0</v>
      </c>
      <c r="CL526" s="14">
        <f>IF($CJ$2=Alapadat!$P526,Alapadat!$R526,0)</f>
        <v>0</v>
      </c>
      <c r="CM526" s="14">
        <f t="shared" si="702"/>
        <v>0</v>
      </c>
      <c r="CN526" s="14">
        <f t="shared" si="703"/>
        <v>0</v>
      </c>
      <c r="CO526" s="14">
        <f t="shared" si="704"/>
        <v>0</v>
      </c>
      <c r="CP526" s="14">
        <f t="shared" si="705"/>
        <v>0</v>
      </c>
      <c r="CQ526" s="14">
        <f t="shared" si="706"/>
        <v>0</v>
      </c>
      <c r="CR526" s="14">
        <f t="shared" si="707"/>
        <v>0</v>
      </c>
      <c r="CT526" s="56">
        <f t="shared" si="708"/>
        <v>0</v>
      </c>
      <c r="CU526" s="14">
        <f>Szilv($CJ$2,Eredmény!$H$3,CK526)</f>
        <v>0</v>
      </c>
      <c r="CV526" s="14">
        <f t="shared" si="709"/>
        <v>0</v>
      </c>
      <c r="CW526" s="14">
        <f t="shared" si="710"/>
        <v>0</v>
      </c>
      <c r="CZ526" s="14">
        <f>IF($CY$2=Alapadat!$P526,Alapadat!$Q526,0)</f>
        <v>0</v>
      </c>
      <c r="DA526" s="14">
        <f>IF($CY$2=Alapadat!$P526,Alapadat!$R526,0)</f>
        <v>0</v>
      </c>
      <c r="DB526" s="14">
        <f t="shared" si="711"/>
        <v>0</v>
      </c>
      <c r="DC526" s="14">
        <f t="shared" si="712"/>
        <v>0</v>
      </c>
      <c r="DD526" s="14">
        <f t="shared" si="713"/>
        <v>0</v>
      </c>
      <c r="DE526" s="14">
        <f t="shared" si="714"/>
        <v>0</v>
      </c>
      <c r="DF526" s="14">
        <f t="shared" si="715"/>
        <v>0</v>
      </c>
      <c r="DG526" s="14">
        <f t="shared" si="716"/>
        <v>0</v>
      </c>
      <c r="DI526" s="56">
        <f t="shared" si="717"/>
        <v>0</v>
      </c>
      <c r="DJ526" s="14">
        <f>Szilv($CY$2,Eredmény!$H$3,CZ526)</f>
        <v>0</v>
      </c>
      <c r="DK526" s="14">
        <f t="shared" si="718"/>
        <v>0</v>
      </c>
      <c r="DL526" s="14">
        <f t="shared" si="719"/>
        <v>0</v>
      </c>
      <c r="DO526" s="14">
        <f>IF($DN$2=Alapadat!$P526,Alapadat!$Q526,0)</f>
        <v>0</v>
      </c>
      <c r="DP526" s="14">
        <f>IF($DN$2=Alapadat!$P526,Alapadat!$R526,0)</f>
        <v>0</v>
      </c>
      <c r="DQ526" s="14">
        <f t="shared" si="720"/>
        <v>0</v>
      </c>
      <c r="DR526" s="14">
        <f t="shared" si="721"/>
        <v>0</v>
      </c>
      <c r="DS526" s="14">
        <f t="shared" si="722"/>
        <v>0</v>
      </c>
      <c r="DT526" s="14">
        <f t="shared" si="723"/>
        <v>0</v>
      </c>
      <c r="DU526" s="14">
        <f t="shared" si="724"/>
        <v>0</v>
      </c>
      <c r="DV526" s="14">
        <f t="shared" si="725"/>
        <v>0</v>
      </c>
      <c r="DX526" s="56">
        <f t="shared" si="726"/>
        <v>0</v>
      </c>
      <c r="DY526" s="14">
        <f>Szilv($DN$2,Eredmény!$H$3,DO526)</f>
        <v>0</v>
      </c>
      <c r="DZ526" s="14">
        <f t="shared" si="727"/>
        <v>0</v>
      </c>
      <c r="EA526" s="14">
        <f t="shared" si="728"/>
        <v>0</v>
      </c>
    </row>
    <row r="527" spans="2:131">
      <c r="B527" s="14">
        <f>IF($A$2=Alapadat!$P527,Alapadat!$Q527,0)</f>
        <v>0</v>
      </c>
      <c r="C527" s="14">
        <f>IF($A$2=Alapadat!$P527,Alapadat!$R527,0)</f>
        <v>0</v>
      </c>
      <c r="D527" s="14">
        <f t="shared" si="649"/>
        <v>0</v>
      </c>
      <c r="E527" s="14">
        <f t="shared" si="650"/>
        <v>0</v>
      </c>
      <c r="F527" s="14">
        <f t="shared" si="651"/>
        <v>0</v>
      </c>
      <c r="G527" s="14">
        <f t="shared" si="652"/>
        <v>0</v>
      </c>
      <c r="H527" s="14">
        <f t="shared" si="653"/>
        <v>0</v>
      </c>
      <c r="I527" s="14">
        <f t="shared" si="654"/>
        <v>0</v>
      </c>
      <c r="L527" s="56">
        <f t="shared" si="655"/>
        <v>0</v>
      </c>
      <c r="M527" s="14">
        <f>Szilv($A$2,Eredmény!$H$3,B527)</f>
        <v>0</v>
      </c>
      <c r="N527" s="14">
        <f t="shared" si="656"/>
        <v>0</v>
      </c>
      <c r="O527" s="14">
        <f t="shared" si="657"/>
        <v>0</v>
      </c>
      <c r="Q527" s="14">
        <f>IF($P$2=Alapadat!$P527,Alapadat!$Q527,0)</f>
        <v>0</v>
      </c>
      <c r="R527" s="14">
        <f>IF($P$2=Alapadat!$P527,Alapadat!$R527,0)</f>
        <v>0</v>
      </c>
      <c r="S527" s="14">
        <f t="shared" si="658"/>
        <v>0</v>
      </c>
      <c r="T527" s="14">
        <f t="shared" si="659"/>
        <v>0</v>
      </c>
      <c r="U527" s="14">
        <f t="shared" si="660"/>
        <v>0</v>
      </c>
      <c r="V527" s="14">
        <f t="shared" si="661"/>
        <v>0</v>
      </c>
      <c r="W527" s="14">
        <f t="shared" si="662"/>
        <v>0</v>
      </c>
      <c r="X527" s="14">
        <f t="shared" si="663"/>
        <v>0</v>
      </c>
      <c r="Z527" s="56">
        <f t="shared" si="729"/>
        <v>0</v>
      </c>
      <c r="AA527" s="14">
        <f>Szilv($P$2,Eredmény!$H$3,Q527)</f>
        <v>0</v>
      </c>
      <c r="AB527" s="14">
        <f t="shared" si="664"/>
        <v>0</v>
      </c>
      <c r="AC527" s="14">
        <f t="shared" si="665"/>
        <v>0</v>
      </c>
      <c r="AE527" s="14">
        <f>IF($AD$2=Alapadat!$P527,Alapadat!$Q527,0)</f>
        <v>0</v>
      </c>
      <c r="AF527" s="14">
        <f>IF($AD$2=Alapadat!$P527,Alapadat!$R527,0)</f>
        <v>0</v>
      </c>
      <c r="AG527" s="14">
        <f t="shared" si="666"/>
        <v>0</v>
      </c>
      <c r="AH527" s="14">
        <f t="shared" si="667"/>
        <v>0</v>
      </c>
      <c r="AI527" s="14">
        <f t="shared" si="668"/>
        <v>0</v>
      </c>
      <c r="AJ527" s="14">
        <f t="shared" si="669"/>
        <v>0</v>
      </c>
      <c r="AK527" s="14">
        <f t="shared" si="670"/>
        <v>0</v>
      </c>
      <c r="AL527" s="14">
        <f t="shared" si="671"/>
        <v>0</v>
      </c>
      <c r="AN527" s="56">
        <f t="shared" si="672"/>
        <v>0</v>
      </c>
      <c r="AO527" s="14">
        <f>Szilv($AD$2,Eredmény!$H$3,AE527)</f>
        <v>0</v>
      </c>
      <c r="AP527" s="14">
        <f t="shared" si="673"/>
        <v>0</v>
      </c>
      <c r="AQ527" s="14">
        <f t="shared" si="674"/>
        <v>0</v>
      </c>
      <c r="AS527" s="14">
        <f>IF($AR$2=Alapadat!$P527,Alapadat!$Q527,0)</f>
        <v>0</v>
      </c>
      <c r="AT527" s="14">
        <f>IF($AR$2=Alapadat!$P527,Alapadat!$R527,0)</f>
        <v>0</v>
      </c>
      <c r="AU527" s="14">
        <f t="shared" si="675"/>
        <v>0</v>
      </c>
      <c r="AV527" s="14">
        <f t="shared" si="676"/>
        <v>0</v>
      </c>
      <c r="AW527" s="14">
        <f t="shared" si="677"/>
        <v>0</v>
      </c>
      <c r="AX527" s="14">
        <f t="shared" si="678"/>
        <v>0</v>
      </c>
      <c r="AY527" s="14">
        <f t="shared" si="679"/>
        <v>0</v>
      </c>
      <c r="AZ527" s="14">
        <f t="shared" si="680"/>
        <v>0</v>
      </c>
      <c r="BB527" s="56">
        <f t="shared" si="681"/>
        <v>0</v>
      </c>
      <c r="BC527" s="14">
        <f>Szilv($AR$2,Eredmény!$H$3,AS527)</f>
        <v>0</v>
      </c>
      <c r="BD527" s="14">
        <f t="shared" si="682"/>
        <v>0</v>
      </c>
      <c r="BE527" s="14">
        <f t="shared" si="683"/>
        <v>0</v>
      </c>
      <c r="BG527" s="14">
        <f>IF($BF$2=Alapadat!$P527,Alapadat!$Q527,0)</f>
        <v>0</v>
      </c>
      <c r="BH527" s="14">
        <f>IF($BF$2=Alapadat!$P527,Alapadat!$R527,0)</f>
        <v>0</v>
      </c>
      <c r="BI527" s="14">
        <f t="shared" si="684"/>
        <v>0</v>
      </c>
      <c r="BJ527" s="14">
        <f t="shared" si="685"/>
        <v>0</v>
      </c>
      <c r="BK527" s="14">
        <f t="shared" si="686"/>
        <v>0</v>
      </c>
      <c r="BL527" s="14">
        <f t="shared" si="687"/>
        <v>0</v>
      </c>
      <c r="BM527" s="14">
        <f t="shared" si="688"/>
        <v>0</v>
      </c>
      <c r="BN527" s="14">
        <f t="shared" si="689"/>
        <v>0</v>
      </c>
      <c r="BP527" s="56">
        <f t="shared" si="690"/>
        <v>0</v>
      </c>
      <c r="BQ527" s="14">
        <f>Szilv($BF$2,Eredmény!$H$3,BG527)</f>
        <v>0</v>
      </c>
      <c r="BR527" s="14">
        <f t="shared" si="691"/>
        <v>0</v>
      </c>
      <c r="BS527" s="14">
        <f t="shared" si="692"/>
        <v>0</v>
      </c>
      <c r="BV527" s="14">
        <f>IF($BU$2=Alapadat!$P527,Alapadat!$Q527,0)</f>
        <v>0</v>
      </c>
      <c r="BW527" s="14">
        <f>IF($BU$2=Alapadat!$P527,Alapadat!$R527,0)</f>
        <v>0</v>
      </c>
      <c r="BX527" s="14">
        <f t="shared" si="693"/>
        <v>0</v>
      </c>
      <c r="BY527" s="14">
        <f t="shared" si="694"/>
        <v>0</v>
      </c>
      <c r="BZ527" s="14">
        <f t="shared" si="695"/>
        <v>0</v>
      </c>
      <c r="CA527" s="14">
        <f t="shared" si="696"/>
        <v>0</v>
      </c>
      <c r="CB527" s="14">
        <f t="shared" si="697"/>
        <v>0</v>
      </c>
      <c r="CC527" s="14">
        <f t="shared" si="698"/>
        <v>0</v>
      </c>
      <c r="CE527" s="56">
        <f t="shared" si="699"/>
        <v>0</v>
      </c>
      <c r="CF527" s="14">
        <f>Szilv($BU$2,Eredmény!$H$3,BV527)</f>
        <v>0</v>
      </c>
      <c r="CG527" s="14">
        <f t="shared" si="700"/>
        <v>0</v>
      </c>
      <c r="CH527" s="14">
        <f t="shared" si="701"/>
        <v>0</v>
      </c>
      <c r="CK527" s="14">
        <f>IF($CJ$2=Alapadat!$P527,Alapadat!$Q527,0)</f>
        <v>0</v>
      </c>
      <c r="CL527" s="14">
        <f>IF($CJ$2=Alapadat!$P527,Alapadat!$R527,0)</f>
        <v>0</v>
      </c>
      <c r="CM527" s="14">
        <f t="shared" si="702"/>
        <v>0</v>
      </c>
      <c r="CN527" s="14">
        <f t="shared" si="703"/>
        <v>0</v>
      </c>
      <c r="CO527" s="14">
        <f t="shared" si="704"/>
        <v>0</v>
      </c>
      <c r="CP527" s="14">
        <f t="shared" si="705"/>
        <v>0</v>
      </c>
      <c r="CQ527" s="14">
        <f t="shared" si="706"/>
        <v>0</v>
      </c>
      <c r="CR527" s="14">
        <f t="shared" si="707"/>
        <v>0</v>
      </c>
      <c r="CT527" s="56">
        <f t="shared" si="708"/>
        <v>0</v>
      </c>
      <c r="CU527" s="14">
        <f>Szilv($CJ$2,Eredmény!$H$3,CK527)</f>
        <v>0</v>
      </c>
      <c r="CV527" s="14">
        <f t="shared" si="709"/>
        <v>0</v>
      </c>
      <c r="CW527" s="14">
        <f t="shared" si="710"/>
        <v>0</v>
      </c>
      <c r="CZ527" s="14">
        <f>IF($CY$2=Alapadat!$P527,Alapadat!$Q527,0)</f>
        <v>0</v>
      </c>
      <c r="DA527" s="14">
        <f>IF($CY$2=Alapadat!$P527,Alapadat!$R527,0)</f>
        <v>0</v>
      </c>
      <c r="DB527" s="14">
        <f t="shared" si="711"/>
        <v>0</v>
      </c>
      <c r="DC527" s="14">
        <f t="shared" si="712"/>
        <v>0</v>
      </c>
      <c r="DD527" s="14">
        <f t="shared" si="713"/>
        <v>0</v>
      </c>
      <c r="DE527" s="14">
        <f t="shared" si="714"/>
        <v>0</v>
      </c>
      <c r="DF527" s="14">
        <f t="shared" si="715"/>
        <v>0</v>
      </c>
      <c r="DG527" s="14">
        <f t="shared" si="716"/>
        <v>0</v>
      </c>
      <c r="DI527" s="56">
        <f t="shared" si="717"/>
        <v>0</v>
      </c>
      <c r="DJ527" s="14">
        <f>Szilv($CY$2,Eredmény!$H$3,CZ527)</f>
        <v>0</v>
      </c>
      <c r="DK527" s="14">
        <f t="shared" si="718"/>
        <v>0</v>
      </c>
      <c r="DL527" s="14">
        <f t="shared" si="719"/>
        <v>0</v>
      </c>
      <c r="DO527" s="14">
        <f>IF($DN$2=Alapadat!$P527,Alapadat!$Q527,0)</f>
        <v>0</v>
      </c>
      <c r="DP527" s="14">
        <f>IF($DN$2=Alapadat!$P527,Alapadat!$R527,0)</f>
        <v>0</v>
      </c>
      <c r="DQ527" s="14">
        <f t="shared" si="720"/>
        <v>0</v>
      </c>
      <c r="DR527" s="14">
        <f t="shared" si="721"/>
        <v>0</v>
      </c>
      <c r="DS527" s="14">
        <f t="shared" si="722"/>
        <v>0</v>
      </c>
      <c r="DT527" s="14">
        <f t="shared" si="723"/>
        <v>0</v>
      </c>
      <c r="DU527" s="14">
        <f t="shared" si="724"/>
        <v>0</v>
      </c>
      <c r="DV527" s="14">
        <f t="shared" si="725"/>
        <v>0</v>
      </c>
      <c r="DX527" s="56">
        <f t="shared" si="726"/>
        <v>0</v>
      </c>
      <c r="DY527" s="14">
        <f>Szilv($DN$2,Eredmény!$H$3,DO527)</f>
        <v>0</v>
      </c>
      <c r="DZ527" s="14">
        <f t="shared" si="727"/>
        <v>0</v>
      </c>
      <c r="EA527" s="14">
        <f t="shared" si="728"/>
        <v>0</v>
      </c>
    </row>
    <row r="528" spans="2:131">
      <c r="B528" s="14">
        <f>IF($A$2=Alapadat!$P528,Alapadat!$Q528,0)</f>
        <v>0</v>
      </c>
      <c r="C528" s="14">
        <f>IF($A$2=Alapadat!$P528,Alapadat!$R528,0)</f>
        <v>0</v>
      </c>
      <c r="D528" s="14">
        <f t="shared" si="649"/>
        <v>0</v>
      </c>
      <c r="E528" s="14">
        <f t="shared" si="650"/>
        <v>0</v>
      </c>
      <c r="F528" s="14">
        <f t="shared" si="651"/>
        <v>0</v>
      </c>
      <c r="G528" s="14">
        <f t="shared" si="652"/>
        <v>0</v>
      </c>
      <c r="H528" s="14">
        <f t="shared" si="653"/>
        <v>0</v>
      </c>
      <c r="I528" s="14">
        <f t="shared" si="654"/>
        <v>0</v>
      </c>
      <c r="L528" s="56">
        <f t="shared" si="655"/>
        <v>0</v>
      </c>
      <c r="M528" s="14">
        <f>Szilv($A$2,Eredmény!$H$3,B528)</f>
        <v>0</v>
      </c>
      <c r="N528" s="14">
        <f t="shared" si="656"/>
        <v>0</v>
      </c>
      <c r="O528" s="14">
        <f t="shared" si="657"/>
        <v>0</v>
      </c>
      <c r="Q528" s="14">
        <f>IF($P$2=Alapadat!$P528,Alapadat!$Q528,0)</f>
        <v>0</v>
      </c>
      <c r="R528" s="14">
        <f>IF($P$2=Alapadat!$P528,Alapadat!$R528,0)</f>
        <v>0</v>
      </c>
      <c r="S528" s="14">
        <f t="shared" si="658"/>
        <v>0</v>
      </c>
      <c r="T528" s="14">
        <f t="shared" si="659"/>
        <v>0</v>
      </c>
      <c r="U528" s="14">
        <f t="shared" si="660"/>
        <v>0</v>
      </c>
      <c r="V528" s="14">
        <f t="shared" si="661"/>
        <v>0</v>
      </c>
      <c r="W528" s="14">
        <f t="shared" si="662"/>
        <v>0</v>
      </c>
      <c r="X528" s="14">
        <f t="shared" si="663"/>
        <v>0</v>
      </c>
      <c r="Z528" s="56">
        <f t="shared" si="729"/>
        <v>0</v>
      </c>
      <c r="AA528" s="14">
        <f>Szilv($P$2,Eredmény!$H$3,Q528)</f>
        <v>0</v>
      </c>
      <c r="AB528" s="14">
        <f t="shared" si="664"/>
        <v>0</v>
      </c>
      <c r="AC528" s="14">
        <f t="shared" si="665"/>
        <v>0</v>
      </c>
      <c r="AE528" s="14">
        <f>IF($AD$2=Alapadat!$P528,Alapadat!$Q528,0)</f>
        <v>0</v>
      </c>
      <c r="AF528" s="14">
        <f>IF($AD$2=Alapadat!$P528,Alapadat!$R528,0)</f>
        <v>0</v>
      </c>
      <c r="AG528" s="14">
        <f t="shared" si="666"/>
        <v>0</v>
      </c>
      <c r="AH528" s="14">
        <f t="shared" si="667"/>
        <v>0</v>
      </c>
      <c r="AI528" s="14">
        <f t="shared" si="668"/>
        <v>0</v>
      </c>
      <c r="AJ528" s="14">
        <f t="shared" si="669"/>
        <v>0</v>
      </c>
      <c r="AK528" s="14">
        <f t="shared" si="670"/>
        <v>0</v>
      </c>
      <c r="AL528" s="14">
        <f t="shared" si="671"/>
        <v>0</v>
      </c>
      <c r="AN528" s="56">
        <f t="shared" si="672"/>
        <v>0</v>
      </c>
      <c r="AO528" s="14">
        <f>Szilv($AD$2,Eredmény!$H$3,AE528)</f>
        <v>0</v>
      </c>
      <c r="AP528" s="14">
        <f t="shared" si="673"/>
        <v>0</v>
      </c>
      <c r="AQ528" s="14">
        <f t="shared" si="674"/>
        <v>0</v>
      </c>
      <c r="AS528" s="14">
        <f>IF($AR$2=Alapadat!$P528,Alapadat!$Q528,0)</f>
        <v>0</v>
      </c>
      <c r="AT528" s="14">
        <f>IF($AR$2=Alapadat!$P528,Alapadat!$R528,0)</f>
        <v>0</v>
      </c>
      <c r="AU528" s="14">
        <f t="shared" si="675"/>
        <v>0</v>
      </c>
      <c r="AV528" s="14">
        <f t="shared" si="676"/>
        <v>0</v>
      </c>
      <c r="AW528" s="14">
        <f t="shared" si="677"/>
        <v>0</v>
      </c>
      <c r="AX528" s="14">
        <f t="shared" si="678"/>
        <v>0</v>
      </c>
      <c r="AY528" s="14">
        <f t="shared" si="679"/>
        <v>0</v>
      </c>
      <c r="AZ528" s="14">
        <f t="shared" si="680"/>
        <v>0</v>
      </c>
      <c r="BB528" s="56">
        <f t="shared" si="681"/>
        <v>0</v>
      </c>
      <c r="BC528" s="14">
        <f>Szilv($AR$2,Eredmény!$H$3,AS528)</f>
        <v>0</v>
      </c>
      <c r="BD528" s="14">
        <f t="shared" si="682"/>
        <v>0</v>
      </c>
      <c r="BE528" s="14">
        <f t="shared" si="683"/>
        <v>0</v>
      </c>
      <c r="BG528" s="14">
        <f>IF($BF$2=Alapadat!$P528,Alapadat!$Q528,0)</f>
        <v>0</v>
      </c>
      <c r="BH528" s="14">
        <f>IF($BF$2=Alapadat!$P528,Alapadat!$R528,0)</f>
        <v>0</v>
      </c>
      <c r="BI528" s="14">
        <f t="shared" si="684"/>
        <v>0</v>
      </c>
      <c r="BJ528" s="14">
        <f t="shared" si="685"/>
        <v>0</v>
      </c>
      <c r="BK528" s="14">
        <f t="shared" si="686"/>
        <v>0</v>
      </c>
      <c r="BL528" s="14">
        <f t="shared" si="687"/>
        <v>0</v>
      </c>
      <c r="BM528" s="14">
        <f t="shared" si="688"/>
        <v>0</v>
      </c>
      <c r="BN528" s="14">
        <f t="shared" si="689"/>
        <v>0</v>
      </c>
      <c r="BP528" s="56">
        <f t="shared" si="690"/>
        <v>0</v>
      </c>
      <c r="BQ528" s="14">
        <f>Szilv($BF$2,Eredmény!$H$3,BG528)</f>
        <v>0</v>
      </c>
      <c r="BR528" s="14">
        <f t="shared" si="691"/>
        <v>0</v>
      </c>
      <c r="BS528" s="14">
        <f t="shared" si="692"/>
        <v>0</v>
      </c>
      <c r="BV528" s="14">
        <f>IF($BU$2=Alapadat!$P528,Alapadat!$Q528,0)</f>
        <v>0</v>
      </c>
      <c r="BW528" s="14">
        <f>IF($BU$2=Alapadat!$P528,Alapadat!$R528,0)</f>
        <v>0</v>
      </c>
      <c r="BX528" s="14">
        <f t="shared" si="693"/>
        <v>0</v>
      </c>
      <c r="BY528" s="14">
        <f t="shared" si="694"/>
        <v>0</v>
      </c>
      <c r="BZ528" s="14">
        <f t="shared" si="695"/>
        <v>0</v>
      </c>
      <c r="CA528" s="14">
        <f t="shared" si="696"/>
        <v>0</v>
      </c>
      <c r="CB528" s="14">
        <f t="shared" si="697"/>
        <v>0</v>
      </c>
      <c r="CC528" s="14">
        <f t="shared" si="698"/>
        <v>0</v>
      </c>
      <c r="CE528" s="56">
        <f t="shared" si="699"/>
        <v>0</v>
      </c>
      <c r="CF528" s="14">
        <f>Szilv($BU$2,Eredmény!$H$3,BV528)</f>
        <v>0</v>
      </c>
      <c r="CG528" s="14">
        <f t="shared" si="700"/>
        <v>0</v>
      </c>
      <c r="CH528" s="14">
        <f t="shared" si="701"/>
        <v>0</v>
      </c>
      <c r="CK528" s="14">
        <f>IF($CJ$2=Alapadat!$P528,Alapadat!$Q528,0)</f>
        <v>0</v>
      </c>
      <c r="CL528" s="14">
        <f>IF($CJ$2=Alapadat!$P528,Alapadat!$R528,0)</f>
        <v>0</v>
      </c>
      <c r="CM528" s="14">
        <f t="shared" si="702"/>
        <v>0</v>
      </c>
      <c r="CN528" s="14">
        <f t="shared" si="703"/>
        <v>0</v>
      </c>
      <c r="CO528" s="14">
        <f t="shared" si="704"/>
        <v>0</v>
      </c>
      <c r="CP528" s="14">
        <f t="shared" si="705"/>
        <v>0</v>
      </c>
      <c r="CQ528" s="14">
        <f t="shared" si="706"/>
        <v>0</v>
      </c>
      <c r="CR528" s="14">
        <f t="shared" si="707"/>
        <v>0</v>
      </c>
      <c r="CT528" s="56">
        <f t="shared" si="708"/>
        <v>0</v>
      </c>
      <c r="CU528" s="14">
        <f>Szilv($CJ$2,Eredmény!$H$3,CK528)</f>
        <v>0</v>
      </c>
      <c r="CV528" s="14">
        <f t="shared" si="709"/>
        <v>0</v>
      </c>
      <c r="CW528" s="14">
        <f t="shared" si="710"/>
        <v>0</v>
      </c>
      <c r="CZ528" s="14">
        <f>IF($CY$2=Alapadat!$P528,Alapadat!$Q528,0)</f>
        <v>0</v>
      </c>
      <c r="DA528" s="14">
        <f>IF($CY$2=Alapadat!$P528,Alapadat!$R528,0)</f>
        <v>0</v>
      </c>
      <c r="DB528" s="14">
        <f t="shared" si="711"/>
        <v>0</v>
      </c>
      <c r="DC528" s="14">
        <f t="shared" si="712"/>
        <v>0</v>
      </c>
      <c r="DD528" s="14">
        <f t="shared" si="713"/>
        <v>0</v>
      </c>
      <c r="DE528" s="14">
        <f t="shared" si="714"/>
        <v>0</v>
      </c>
      <c r="DF528" s="14">
        <f t="shared" si="715"/>
        <v>0</v>
      </c>
      <c r="DG528" s="14">
        <f t="shared" si="716"/>
        <v>0</v>
      </c>
      <c r="DI528" s="56">
        <f t="shared" si="717"/>
        <v>0</v>
      </c>
      <c r="DJ528" s="14">
        <f>Szilv($CY$2,Eredmény!$H$3,CZ528)</f>
        <v>0</v>
      </c>
      <c r="DK528" s="14">
        <f t="shared" si="718"/>
        <v>0</v>
      </c>
      <c r="DL528" s="14">
        <f t="shared" si="719"/>
        <v>0</v>
      </c>
      <c r="DO528" s="14">
        <f>IF($DN$2=Alapadat!$P528,Alapadat!$Q528,0)</f>
        <v>0</v>
      </c>
      <c r="DP528" s="14">
        <f>IF($DN$2=Alapadat!$P528,Alapadat!$R528,0)</f>
        <v>0</v>
      </c>
      <c r="DQ528" s="14">
        <f t="shared" si="720"/>
        <v>0</v>
      </c>
      <c r="DR528" s="14">
        <f t="shared" si="721"/>
        <v>0</v>
      </c>
      <c r="DS528" s="14">
        <f t="shared" si="722"/>
        <v>0</v>
      </c>
      <c r="DT528" s="14">
        <f t="shared" si="723"/>
        <v>0</v>
      </c>
      <c r="DU528" s="14">
        <f t="shared" si="724"/>
        <v>0</v>
      </c>
      <c r="DV528" s="14">
        <f t="shared" si="725"/>
        <v>0</v>
      </c>
      <c r="DX528" s="56">
        <f t="shared" si="726"/>
        <v>0</v>
      </c>
      <c r="DY528" s="14">
        <f>Szilv($DN$2,Eredmény!$H$3,DO528)</f>
        <v>0</v>
      </c>
      <c r="DZ528" s="14">
        <f t="shared" si="727"/>
        <v>0</v>
      </c>
      <c r="EA528" s="14">
        <f t="shared" si="728"/>
        <v>0</v>
      </c>
    </row>
    <row r="529" spans="2:131">
      <c r="B529" s="14">
        <f>IF($A$2=Alapadat!$P529,Alapadat!$Q529,0)</f>
        <v>0</v>
      </c>
      <c r="C529" s="14">
        <f>IF($A$2=Alapadat!$P529,Alapadat!$R529,0)</f>
        <v>0</v>
      </c>
      <c r="D529" s="14">
        <f t="shared" si="649"/>
        <v>0</v>
      </c>
      <c r="E529" s="14">
        <f t="shared" si="650"/>
        <v>0</v>
      </c>
      <c r="F529" s="14">
        <f t="shared" si="651"/>
        <v>0</v>
      </c>
      <c r="G529" s="14">
        <f t="shared" si="652"/>
        <v>0</v>
      </c>
      <c r="H529" s="14">
        <f t="shared" si="653"/>
        <v>0</v>
      </c>
      <c r="I529" s="14">
        <f t="shared" si="654"/>
        <v>0</v>
      </c>
      <c r="L529" s="56">
        <f t="shared" si="655"/>
        <v>0</v>
      </c>
      <c r="M529" s="14">
        <f>Szilv($A$2,Eredmény!$H$3,B529)</f>
        <v>0</v>
      </c>
      <c r="N529" s="14">
        <f t="shared" si="656"/>
        <v>0</v>
      </c>
      <c r="O529" s="14">
        <f t="shared" si="657"/>
        <v>0</v>
      </c>
      <c r="Q529" s="14">
        <f>IF($P$2=Alapadat!$P529,Alapadat!$Q529,0)</f>
        <v>0</v>
      </c>
      <c r="R529" s="14">
        <f>IF($P$2=Alapadat!$P529,Alapadat!$R529,0)</f>
        <v>0</v>
      </c>
      <c r="S529" s="14">
        <f t="shared" si="658"/>
        <v>0</v>
      </c>
      <c r="T529" s="14">
        <f t="shared" si="659"/>
        <v>0</v>
      </c>
      <c r="U529" s="14">
        <f t="shared" si="660"/>
        <v>0</v>
      </c>
      <c r="V529" s="14">
        <f t="shared" si="661"/>
        <v>0</v>
      </c>
      <c r="W529" s="14">
        <f t="shared" si="662"/>
        <v>0</v>
      </c>
      <c r="X529" s="14">
        <f t="shared" si="663"/>
        <v>0</v>
      </c>
      <c r="Z529" s="56">
        <f t="shared" si="729"/>
        <v>0</v>
      </c>
      <c r="AA529" s="14">
        <f>Szilv($P$2,Eredmény!$H$3,Q529)</f>
        <v>0</v>
      </c>
      <c r="AB529" s="14">
        <f t="shared" si="664"/>
        <v>0</v>
      </c>
      <c r="AC529" s="14">
        <f t="shared" si="665"/>
        <v>0</v>
      </c>
      <c r="AE529" s="14">
        <f>IF($AD$2=Alapadat!$P529,Alapadat!$Q529,0)</f>
        <v>0</v>
      </c>
      <c r="AF529" s="14">
        <f>IF($AD$2=Alapadat!$P529,Alapadat!$R529,0)</f>
        <v>0</v>
      </c>
      <c r="AG529" s="14">
        <f t="shared" si="666"/>
        <v>0</v>
      </c>
      <c r="AH529" s="14">
        <f t="shared" si="667"/>
        <v>0</v>
      </c>
      <c r="AI529" s="14">
        <f t="shared" si="668"/>
        <v>0</v>
      </c>
      <c r="AJ529" s="14">
        <f t="shared" si="669"/>
        <v>0</v>
      </c>
      <c r="AK529" s="14">
        <f t="shared" si="670"/>
        <v>0</v>
      </c>
      <c r="AL529" s="14">
        <f t="shared" si="671"/>
        <v>0</v>
      </c>
      <c r="AN529" s="56">
        <f t="shared" si="672"/>
        <v>0</v>
      </c>
      <c r="AO529" s="14">
        <f>Szilv($AD$2,Eredmény!$H$3,AE529)</f>
        <v>0</v>
      </c>
      <c r="AP529" s="14">
        <f t="shared" si="673"/>
        <v>0</v>
      </c>
      <c r="AQ529" s="14">
        <f t="shared" si="674"/>
        <v>0</v>
      </c>
      <c r="AS529" s="14">
        <f>IF($AR$2=Alapadat!$P529,Alapadat!$Q529,0)</f>
        <v>0</v>
      </c>
      <c r="AT529" s="14">
        <f>IF($AR$2=Alapadat!$P529,Alapadat!$R529,0)</f>
        <v>0</v>
      </c>
      <c r="AU529" s="14">
        <f t="shared" si="675"/>
        <v>0</v>
      </c>
      <c r="AV529" s="14">
        <f t="shared" si="676"/>
        <v>0</v>
      </c>
      <c r="AW529" s="14">
        <f t="shared" si="677"/>
        <v>0</v>
      </c>
      <c r="AX529" s="14">
        <f t="shared" si="678"/>
        <v>0</v>
      </c>
      <c r="AY529" s="14">
        <f t="shared" si="679"/>
        <v>0</v>
      </c>
      <c r="AZ529" s="14">
        <f t="shared" si="680"/>
        <v>0</v>
      </c>
      <c r="BB529" s="56">
        <f t="shared" si="681"/>
        <v>0</v>
      </c>
      <c r="BC529" s="14">
        <f>Szilv($AR$2,Eredmény!$H$3,AS529)</f>
        <v>0</v>
      </c>
      <c r="BD529" s="14">
        <f t="shared" si="682"/>
        <v>0</v>
      </c>
      <c r="BE529" s="14">
        <f t="shared" si="683"/>
        <v>0</v>
      </c>
      <c r="BG529" s="14">
        <f>IF($BF$2=Alapadat!$P529,Alapadat!$Q529,0)</f>
        <v>0</v>
      </c>
      <c r="BH529" s="14">
        <f>IF($BF$2=Alapadat!$P529,Alapadat!$R529,0)</f>
        <v>0</v>
      </c>
      <c r="BI529" s="14">
        <f t="shared" si="684"/>
        <v>0</v>
      </c>
      <c r="BJ529" s="14">
        <f t="shared" si="685"/>
        <v>0</v>
      </c>
      <c r="BK529" s="14">
        <f t="shared" si="686"/>
        <v>0</v>
      </c>
      <c r="BL529" s="14">
        <f t="shared" si="687"/>
        <v>0</v>
      </c>
      <c r="BM529" s="14">
        <f t="shared" si="688"/>
        <v>0</v>
      </c>
      <c r="BN529" s="14">
        <f t="shared" si="689"/>
        <v>0</v>
      </c>
      <c r="BP529" s="56">
        <f t="shared" si="690"/>
        <v>0</v>
      </c>
      <c r="BQ529" s="14">
        <f>Szilv($BF$2,Eredmény!$H$3,BG529)</f>
        <v>0</v>
      </c>
      <c r="BR529" s="14">
        <f t="shared" si="691"/>
        <v>0</v>
      </c>
      <c r="BS529" s="14">
        <f t="shared" si="692"/>
        <v>0</v>
      </c>
      <c r="BV529" s="14">
        <f>IF($BU$2=Alapadat!$P529,Alapadat!$Q529,0)</f>
        <v>0</v>
      </c>
      <c r="BW529" s="14">
        <f>IF($BU$2=Alapadat!$P529,Alapadat!$R529,0)</f>
        <v>0</v>
      </c>
      <c r="BX529" s="14">
        <f t="shared" si="693"/>
        <v>0</v>
      </c>
      <c r="BY529" s="14">
        <f t="shared" si="694"/>
        <v>0</v>
      </c>
      <c r="BZ529" s="14">
        <f t="shared" si="695"/>
        <v>0</v>
      </c>
      <c r="CA529" s="14">
        <f t="shared" si="696"/>
        <v>0</v>
      </c>
      <c r="CB529" s="14">
        <f t="shared" si="697"/>
        <v>0</v>
      </c>
      <c r="CC529" s="14">
        <f t="shared" si="698"/>
        <v>0</v>
      </c>
      <c r="CE529" s="56">
        <f t="shared" si="699"/>
        <v>0</v>
      </c>
      <c r="CF529" s="14">
        <f>Szilv($BU$2,Eredmény!$H$3,BV529)</f>
        <v>0</v>
      </c>
      <c r="CG529" s="14">
        <f t="shared" si="700"/>
        <v>0</v>
      </c>
      <c r="CH529" s="14">
        <f t="shared" si="701"/>
        <v>0</v>
      </c>
      <c r="CK529" s="14">
        <f>IF($CJ$2=Alapadat!$P529,Alapadat!$Q529,0)</f>
        <v>0</v>
      </c>
      <c r="CL529" s="14">
        <f>IF($CJ$2=Alapadat!$P529,Alapadat!$R529,0)</f>
        <v>0</v>
      </c>
      <c r="CM529" s="14">
        <f t="shared" si="702"/>
        <v>0</v>
      </c>
      <c r="CN529" s="14">
        <f t="shared" si="703"/>
        <v>0</v>
      </c>
      <c r="CO529" s="14">
        <f t="shared" si="704"/>
        <v>0</v>
      </c>
      <c r="CP529" s="14">
        <f t="shared" si="705"/>
        <v>0</v>
      </c>
      <c r="CQ529" s="14">
        <f t="shared" si="706"/>
        <v>0</v>
      </c>
      <c r="CR529" s="14">
        <f t="shared" si="707"/>
        <v>0</v>
      </c>
      <c r="CT529" s="56">
        <f t="shared" si="708"/>
        <v>0</v>
      </c>
      <c r="CU529" s="14">
        <f>Szilv($CJ$2,Eredmény!$H$3,CK529)</f>
        <v>0</v>
      </c>
      <c r="CV529" s="14">
        <f t="shared" si="709"/>
        <v>0</v>
      </c>
      <c r="CW529" s="14">
        <f t="shared" si="710"/>
        <v>0</v>
      </c>
      <c r="CZ529" s="14">
        <f>IF($CY$2=Alapadat!$P529,Alapadat!$Q529,0)</f>
        <v>0</v>
      </c>
      <c r="DA529" s="14">
        <f>IF($CY$2=Alapadat!$P529,Alapadat!$R529,0)</f>
        <v>0</v>
      </c>
      <c r="DB529" s="14">
        <f t="shared" si="711"/>
        <v>0</v>
      </c>
      <c r="DC529" s="14">
        <f t="shared" si="712"/>
        <v>0</v>
      </c>
      <c r="DD529" s="14">
        <f t="shared" si="713"/>
        <v>0</v>
      </c>
      <c r="DE529" s="14">
        <f t="shared" si="714"/>
        <v>0</v>
      </c>
      <c r="DF529" s="14">
        <f t="shared" si="715"/>
        <v>0</v>
      </c>
      <c r="DG529" s="14">
        <f t="shared" si="716"/>
        <v>0</v>
      </c>
      <c r="DI529" s="56">
        <f t="shared" si="717"/>
        <v>0</v>
      </c>
      <c r="DJ529" s="14">
        <f>Szilv($CY$2,Eredmény!$H$3,CZ529)</f>
        <v>0</v>
      </c>
      <c r="DK529" s="14">
        <f t="shared" si="718"/>
        <v>0</v>
      </c>
      <c r="DL529" s="14">
        <f t="shared" si="719"/>
        <v>0</v>
      </c>
      <c r="DO529" s="14">
        <f>IF($DN$2=Alapadat!$P529,Alapadat!$Q529,0)</f>
        <v>0</v>
      </c>
      <c r="DP529" s="14">
        <f>IF($DN$2=Alapadat!$P529,Alapadat!$R529,0)</f>
        <v>0</v>
      </c>
      <c r="DQ529" s="14">
        <f t="shared" si="720"/>
        <v>0</v>
      </c>
      <c r="DR529" s="14">
        <f t="shared" si="721"/>
        <v>0</v>
      </c>
      <c r="DS529" s="14">
        <f t="shared" si="722"/>
        <v>0</v>
      </c>
      <c r="DT529" s="14">
        <f t="shared" si="723"/>
        <v>0</v>
      </c>
      <c r="DU529" s="14">
        <f t="shared" si="724"/>
        <v>0</v>
      </c>
      <c r="DV529" s="14">
        <f t="shared" si="725"/>
        <v>0</v>
      </c>
      <c r="DX529" s="56">
        <f t="shared" si="726"/>
        <v>0</v>
      </c>
      <c r="DY529" s="14">
        <f>Szilv($DN$2,Eredmény!$H$3,DO529)</f>
        <v>0</v>
      </c>
      <c r="DZ529" s="14">
        <f t="shared" si="727"/>
        <v>0</v>
      </c>
      <c r="EA529" s="14">
        <f t="shared" si="728"/>
        <v>0</v>
      </c>
    </row>
    <row r="530" spans="2:131">
      <c r="B530" s="14">
        <f>IF($A$2=Alapadat!$P530,Alapadat!$Q530,0)</f>
        <v>0</v>
      </c>
      <c r="C530" s="14">
        <f>IF($A$2=Alapadat!$P530,Alapadat!$R530,0)</f>
        <v>0</v>
      </c>
      <c r="D530" s="14">
        <f t="shared" si="649"/>
        <v>0</v>
      </c>
      <c r="E530" s="14">
        <f t="shared" si="650"/>
        <v>0</v>
      </c>
      <c r="F530" s="14">
        <f t="shared" si="651"/>
        <v>0</v>
      </c>
      <c r="G530" s="14">
        <f t="shared" si="652"/>
        <v>0</v>
      </c>
      <c r="H530" s="14">
        <f t="shared" si="653"/>
        <v>0</v>
      </c>
      <c r="I530" s="14">
        <f t="shared" si="654"/>
        <v>0</v>
      </c>
      <c r="L530" s="56">
        <f t="shared" si="655"/>
        <v>0</v>
      </c>
      <c r="M530" s="14">
        <f>Szilv($A$2,Eredmény!$H$3,B530)</f>
        <v>0</v>
      </c>
      <c r="N530" s="14">
        <f t="shared" si="656"/>
        <v>0</v>
      </c>
      <c r="O530" s="14">
        <f t="shared" si="657"/>
        <v>0</v>
      </c>
      <c r="Q530" s="14">
        <f>IF($P$2=Alapadat!$P530,Alapadat!$Q530,0)</f>
        <v>0</v>
      </c>
      <c r="R530" s="14">
        <f>IF($P$2=Alapadat!$P530,Alapadat!$R530,0)</f>
        <v>0</v>
      </c>
      <c r="S530" s="14">
        <f t="shared" si="658"/>
        <v>0</v>
      </c>
      <c r="T530" s="14">
        <f t="shared" si="659"/>
        <v>0</v>
      </c>
      <c r="U530" s="14">
        <f t="shared" si="660"/>
        <v>0</v>
      </c>
      <c r="V530" s="14">
        <f t="shared" si="661"/>
        <v>0</v>
      </c>
      <c r="W530" s="14">
        <f t="shared" si="662"/>
        <v>0</v>
      </c>
      <c r="X530" s="14">
        <f t="shared" si="663"/>
        <v>0</v>
      </c>
      <c r="Z530" s="56">
        <f t="shared" si="729"/>
        <v>0</v>
      </c>
      <c r="AA530" s="14">
        <f>Szilv($P$2,Eredmény!$H$3,Q530)</f>
        <v>0</v>
      </c>
      <c r="AB530" s="14">
        <f t="shared" si="664"/>
        <v>0</v>
      </c>
      <c r="AC530" s="14">
        <f t="shared" si="665"/>
        <v>0</v>
      </c>
      <c r="AE530" s="14">
        <f>IF($AD$2=Alapadat!$P530,Alapadat!$Q530,0)</f>
        <v>0</v>
      </c>
      <c r="AF530" s="14">
        <f>IF($AD$2=Alapadat!$P530,Alapadat!$R530,0)</f>
        <v>0</v>
      </c>
      <c r="AG530" s="14">
        <f t="shared" si="666"/>
        <v>0</v>
      </c>
      <c r="AH530" s="14">
        <f t="shared" si="667"/>
        <v>0</v>
      </c>
      <c r="AI530" s="14">
        <f t="shared" si="668"/>
        <v>0</v>
      </c>
      <c r="AJ530" s="14">
        <f t="shared" si="669"/>
        <v>0</v>
      </c>
      <c r="AK530" s="14">
        <f t="shared" si="670"/>
        <v>0</v>
      </c>
      <c r="AL530" s="14">
        <f t="shared" si="671"/>
        <v>0</v>
      </c>
      <c r="AN530" s="56">
        <f t="shared" si="672"/>
        <v>0</v>
      </c>
      <c r="AO530" s="14">
        <f>Szilv($AD$2,Eredmény!$H$3,AE530)</f>
        <v>0</v>
      </c>
      <c r="AP530" s="14">
        <f t="shared" si="673"/>
        <v>0</v>
      </c>
      <c r="AQ530" s="14">
        <f t="shared" si="674"/>
        <v>0</v>
      </c>
      <c r="AS530" s="14">
        <f>IF($AR$2=Alapadat!$P530,Alapadat!$Q530,0)</f>
        <v>0</v>
      </c>
      <c r="AT530" s="14">
        <f>IF($AR$2=Alapadat!$P530,Alapadat!$R530,0)</f>
        <v>0</v>
      </c>
      <c r="AU530" s="14">
        <f t="shared" si="675"/>
        <v>0</v>
      </c>
      <c r="AV530" s="14">
        <f t="shared" si="676"/>
        <v>0</v>
      </c>
      <c r="AW530" s="14">
        <f t="shared" si="677"/>
        <v>0</v>
      </c>
      <c r="AX530" s="14">
        <f t="shared" si="678"/>
        <v>0</v>
      </c>
      <c r="AY530" s="14">
        <f t="shared" si="679"/>
        <v>0</v>
      </c>
      <c r="AZ530" s="14">
        <f t="shared" si="680"/>
        <v>0</v>
      </c>
      <c r="BB530" s="56">
        <f t="shared" si="681"/>
        <v>0</v>
      </c>
      <c r="BC530" s="14">
        <f>Szilv($AR$2,Eredmény!$H$3,AS530)</f>
        <v>0</v>
      </c>
      <c r="BD530" s="14">
        <f t="shared" si="682"/>
        <v>0</v>
      </c>
      <c r="BE530" s="14">
        <f t="shared" si="683"/>
        <v>0</v>
      </c>
      <c r="BG530" s="14">
        <f>IF($BF$2=Alapadat!$P530,Alapadat!$Q530,0)</f>
        <v>0</v>
      </c>
      <c r="BH530" s="14">
        <f>IF($BF$2=Alapadat!$P530,Alapadat!$R530,0)</f>
        <v>0</v>
      </c>
      <c r="BI530" s="14">
        <f t="shared" si="684"/>
        <v>0</v>
      </c>
      <c r="BJ530" s="14">
        <f t="shared" si="685"/>
        <v>0</v>
      </c>
      <c r="BK530" s="14">
        <f t="shared" si="686"/>
        <v>0</v>
      </c>
      <c r="BL530" s="14">
        <f t="shared" si="687"/>
        <v>0</v>
      </c>
      <c r="BM530" s="14">
        <f t="shared" si="688"/>
        <v>0</v>
      </c>
      <c r="BN530" s="14">
        <f t="shared" si="689"/>
        <v>0</v>
      </c>
      <c r="BP530" s="56">
        <f t="shared" si="690"/>
        <v>0</v>
      </c>
      <c r="BQ530" s="14">
        <f>Szilv($BF$2,Eredmény!$H$3,BG530)</f>
        <v>0</v>
      </c>
      <c r="BR530" s="14">
        <f t="shared" si="691"/>
        <v>0</v>
      </c>
      <c r="BS530" s="14">
        <f t="shared" si="692"/>
        <v>0</v>
      </c>
      <c r="BV530" s="14">
        <f>IF($BU$2=Alapadat!$P530,Alapadat!$Q530,0)</f>
        <v>0</v>
      </c>
      <c r="BW530" s="14">
        <f>IF($BU$2=Alapadat!$P530,Alapadat!$R530,0)</f>
        <v>0</v>
      </c>
      <c r="BX530" s="14">
        <f t="shared" si="693"/>
        <v>0</v>
      </c>
      <c r="BY530" s="14">
        <f t="shared" si="694"/>
        <v>0</v>
      </c>
      <c r="BZ530" s="14">
        <f t="shared" si="695"/>
        <v>0</v>
      </c>
      <c r="CA530" s="14">
        <f t="shared" si="696"/>
        <v>0</v>
      </c>
      <c r="CB530" s="14">
        <f t="shared" si="697"/>
        <v>0</v>
      </c>
      <c r="CC530" s="14">
        <f t="shared" si="698"/>
        <v>0</v>
      </c>
      <c r="CE530" s="56">
        <f t="shared" si="699"/>
        <v>0</v>
      </c>
      <c r="CF530" s="14">
        <f>Szilv($BU$2,Eredmény!$H$3,BV530)</f>
        <v>0</v>
      </c>
      <c r="CG530" s="14">
        <f t="shared" si="700"/>
        <v>0</v>
      </c>
      <c r="CH530" s="14">
        <f t="shared" si="701"/>
        <v>0</v>
      </c>
      <c r="CK530" s="14">
        <f>IF($CJ$2=Alapadat!$P530,Alapadat!$Q530,0)</f>
        <v>0</v>
      </c>
      <c r="CL530" s="14">
        <f>IF($CJ$2=Alapadat!$P530,Alapadat!$R530,0)</f>
        <v>0</v>
      </c>
      <c r="CM530" s="14">
        <f t="shared" si="702"/>
        <v>0</v>
      </c>
      <c r="CN530" s="14">
        <f t="shared" si="703"/>
        <v>0</v>
      </c>
      <c r="CO530" s="14">
        <f t="shared" si="704"/>
        <v>0</v>
      </c>
      <c r="CP530" s="14">
        <f t="shared" si="705"/>
        <v>0</v>
      </c>
      <c r="CQ530" s="14">
        <f t="shared" si="706"/>
        <v>0</v>
      </c>
      <c r="CR530" s="14">
        <f t="shared" si="707"/>
        <v>0</v>
      </c>
      <c r="CT530" s="56">
        <f t="shared" si="708"/>
        <v>0</v>
      </c>
      <c r="CU530" s="14">
        <f>Szilv($CJ$2,Eredmény!$H$3,CK530)</f>
        <v>0</v>
      </c>
      <c r="CV530" s="14">
        <f t="shared" si="709"/>
        <v>0</v>
      </c>
      <c r="CW530" s="14">
        <f t="shared" si="710"/>
        <v>0</v>
      </c>
      <c r="CZ530" s="14">
        <f>IF($CY$2=Alapadat!$P530,Alapadat!$Q530,0)</f>
        <v>0</v>
      </c>
      <c r="DA530" s="14">
        <f>IF($CY$2=Alapadat!$P530,Alapadat!$R530,0)</f>
        <v>0</v>
      </c>
      <c r="DB530" s="14">
        <f t="shared" si="711"/>
        <v>0</v>
      </c>
      <c r="DC530" s="14">
        <f t="shared" si="712"/>
        <v>0</v>
      </c>
      <c r="DD530" s="14">
        <f t="shared" si="713"/>
        <v>0</v>
      </c>
      <c r="DE530" s="14">
        <f t="shared" si="714"/>
        <v>0</v>
      </c>
      <c r="DF530" s="14">
        <f t="shared" si="715"/>
        <v>0</v>
      </c>
      <c r="DG530" s="14">
        <f t="shared" si="716"/>
        <v>0</v>
      </c>
      <c r="DI530" s="56">
        <f t="shared" si="717"/>
        <v>0</v>
      </c>
      <c r="DJ530" s="14">
        <f>Szilv($CY$2,Eredmény!$H$3,CZ530)</f>
        <v>0</v>
      </c>
      <c r="DK530" s="14">
        <f t="shared" si="718"/>
        <v>0</v>
      </c>
      <c r="DL530" s="14">
        <f t="shared" si="719"/>
        <v>0</v>
      </c>
      <c r="DO530" s="14">
        <f>IF($DN$2=Alapadat!$P530,Alapadat!$Q530,0)</f>
        <v>0</v>
      </c>
      <c r="DP530" s="14">
        <f>IF($DN$2=Alapadat!$P530,Alapadat!$R530,0)</f>
        <v>0</v>
      </c>
      <c r="DQ530" s="14">
        <f t="shared" si="720"/>
        <v>0</v>
      </c>
      <c r="DR530" s="14">
        <f t="shared" si="721"/>
        <v>0</v>
      </c>
      <c r="DS530" s="14">
        <f t="shared" si="722"/>
        <v>0</v>
      </c>
      <c r="DT530" s="14">
        <f t="shared" si="723"/>
        <v>0</v>
      </c>
      <c r="DU530" s="14">
        <f t="shared" si="724"/>
        <v>0</v>
      </c>
      <c r="DV530" s="14">
        <f t="shared" si="725"/>
        <v>0</v>
      </c>
      <c r="DX530" s="56">
        <f t="shared" si="726"/>
        <v>0</v>
      </c>
      <c r="DY530" s="14">
        <f>Szilv($DN$2,Eredmény!$H$3,DO530)</f>
        <v>0</v>
      </c>
      <c r="DZ530" s="14">
        <f t="shared" si="727"/>
        <v>0</v>
      </c>
      <c r="EA530" s="14">
        <f t="shared" si="728"/>
        <v>0</v>
      </c>
    </row>
    <row r="531" spans="2:131">
      <c r="B531" s="14">
        <f>IF($A$2=Alapadat!$P531,Alapadat!$Q531,0)</f>
        <v>0</v>
      </c>
      <c r="C531" s="14">
        <f>IF($A$2=Alapadat!$P531,Alapadat!$R531,0)</f>
        <v>0</v>
      </c>
      <c r="D531" s="14">
        <f t="shared" si="649"/>
        <v>0</v>
      </c>
      <c r="E531" s="14">
        <f t="shared" si="650"/>
        <v>0</v>
      </c>
      <c r="F531" s="14">
        <f t="shared" si="651"/>
        <v>0</v>
      </c>
      <c r="G531" s="14">
        <f t="shared" si="652"/>
        <v>0</v>
      </c>
      <c r="H531" s="14">
        <f t="shared" si="653"/>
        <v>0</v>
      </c>
      <c r="I531" s="14">
        <f t="shared" si="654"/>
        <v>0</v>
      </c>
      <c r="L531" s="56">
        <f t="shared" si="655"/>
        <v>0</v>
      </c>
      <c r="M531" s="14">
        <f>Szilv($A$2,Eredmény!$H$3,B531)</f>
        <v>0</v>
      </c>
      <c r="N531" s="14">
        <f t="shared" si="656"/>
        <v>0</v>
      </c>
      <c r="O531" s="14">
        <f t="shared" si="657"/>
        <v>0</v>
      </c>
      <c r="Q531" s="14">
        <f>IF($P$2=Alapadat!$P531,Alapadat!$Q531,0)</f>
        <v>0</v>
      </c>
      <c r="R531" s="14">
        <f>IF($P$2=Alapadat!$P531,Alapadat!$R531,0)</f>
        <v>0</v>
      </c>
      <c r="S531" s="14">
        <f t="shared" si="658"/>
        <v>0</v>
      </c>
      <c r="T531" s="14">
        <f t="shared" si="659"/>
        <v>0</v>
      </c>
      <c r="U531" s="14">
        <f t="shared" si="660"/>
        <v>0</v>
      </c>
      <c r="V531" s="14">
        <f t="shared" si="661"/>
        <v>0</v>
      </c>
      <c r="W531" s="14">
        <f t="shared" si="662"/>
        <v>0</v>
      </c>
      <c r="X531" s="14">
        <f t="shared" si="663"/>
        <v>0</v>
      </c>
      <c r="Z531" s="56">
        <f t="shared" si="729"/>
        <v>0</v>
      </c>
      <c r="AA531" s="14">
        <f>Szilv($P$2,Eredmény!$H$3,Q531)</f>
        <v>0</v>
      </c>
      <c r="AB531" s="14">
        <f t="shared" si="664"/>
        <v>0</v>
      </c>
      <c r="AC531" s="14">
        <f t="shared" si="665"/>
        <v>0</v>
      </c>
      <c r="AE531" s="14">
        <f>IF($AD$2=Alapadat!$P531,Alapadat!$Q531,0)</f>
        <v>0</v>
      </c>
      <c r="AF531" s="14">
        <f>IF($AD$2=Alapadat!$P531,Alapadat!$R531,0)</f>
        <v>0</v>
      </c>
      <c r="AG531" s="14">
        <f t="shared" si="666"/>
        <v>0</v>
      </c>
      <c r="AH531" s="14">
        <f t="shared" si="667"/>
        <v>0</v>
      </c>
      <c r="AI531" s="14">
        <f t="shared" si="668"/>
        <v>0</v>
      </c>
      <c r="AJ531" s="14">
        <f t="shared" si="669"/>
        <v>0</v>
      </c>
      <c r="AK531" s="14">
        <f t="shared" si="670"/>
        <v>0</v>
      </c>
      <c r="AL531" s="14">
        <f t="shared" si="671"/>
        <v>0</v>
      </c>
      <c r="AN531" s="56">
        <f t="shared" si="672"/>
        <v>0</v>
      </c>
      <c r="AO531" s="14">
        <f>Szilv($AD$2,Eredmény!$H$3,AE531)</f>
        <v>0</v>
      </c>
      <c r="AP531" s="14">
        <f t="shared" si="673"/>
        <v>0</v>
      </c>
      <c r="AQ531" s="14">
        <f t="shared" si="674"/>
        <v>0</v>
      </c>
      <c r="AS531" s="14">
        <f>IF($AR$2=Alapadat!$P531,Alapadat!$Q531,0)</f>
        <v>0</v>
      </c>
      <c r="AT531" s="14">
        <f>IF($AR$2=Alapadat!$P531,Alapadat!$R531,0)</f>
        <v>0</v>
      </c>
      <c r="AU531" s="14">
        <f t="shared" si="675"/>
        <v>0</v>
      </c>
      <c r="AV531" s="14">
        <f t="shared" si="676"/>
        <v>0</v>
      </c>
      <c r="AW531" s="14">
        <f t="shared" si="677"/>
        <v>0</v>
      </c>
      <c r="AX531" s="14">
        <f t="shared" si="678"/>
        <v>0</v>
      </c>
      <c r="AY531" s="14">
        <f t="shared" si="679"/>
        <v>0</v>
      </c>
      <c r="AZ531" s="14">
        <f t="shared" si="680"/>
        <v>0</v>
      </c>
      <c r="BB531" s="56">
        <f t="shared" si="681"/>
        <v>0</v>
      </c>
      <c r="BC531" s="14">
        <f>Szilv($AR$2,Eredmény!$H$3,AS531)</f>
        <v>0</v>
      </c>
      <c r="BD531" s="14">
        <f t="shared" si="682"/>
        <v>0</v>
      </c>
      <c r="BE531" s="14">
        <f t="shared" si="683"/>
        <v>0</v>
      </c>
      <c r="BG531" s="14">
        <f>IF($BF$2=Alapadat!$P531,Alapadat!$Q531,0)</f>
        <v>0</v>
      </c>
      <c r="BH531" s="14">
        <f>IF($BF$2=Alapadat!$P531,Alapadat!$R531,0)</f>
        <v>0</v>
      </c>
      <c r="BI531" s="14">
        <f t="shared" si="684"/>
        <v>0</v>
      </c>
      <c r="BJ531" s="14">
        <f t="shared" si="685"/>
        <v>0</v>
      </c>
      <c r="BK531" s="14">
        <f t="shared" si="686"/>
        <v>0</v>
      </c>
      <c r="BL531" s="14">
        <f t="shared" si="687"/>
        <v>0</v>
      </c>
      <c r="BM531" s="14">
        <f t="shared" si="688"/>
        <v>0</v>
      </c>
      <c r="BN531" s="14">
        <f t="shared" si="689"/>
        <v>0</v>
      </c>
      <c r="BP531" s="56">
        <f t="shared" si="690"/>
        <v>0</v>
      </c>
      <c r="BQ531" s="14">
        <f>Szilv($BF$2,Eredmény!$H$3,BG531)</f>
        <v>0</v>
      </c>
      <c r="BR531" s="14">
        <f t="shared" si="691"/>
        <v>0</v>
      </c>
      <c r="BS531" s="14">
        <f t="shared" si="692"/>
        <v>0</v>
      </c>
      <c r="BV531" s="14">
        <f>IF($BU$2=Alapadat!$P531,Alapadat!$Q531,0)</f>
        <v>0</v>
      </c>
      <c r="BW531" s="14">
        <f>IF($BU$2=Alapadat!$P531,Alapadat!$R531,0)</f>
        <v>0</v>
      </c>
      <c r="BX531" s="14">
        <f t="shared" si="693"/>
        <v>0</v>
      </c>
      <c r="BY531" s="14">
        <f t="shared" si="694"/>
        <v>0</v>
      </c>
      <c r="BZ531" s="14">
        <f t="shared" si="695"/>
        <v>0</v>
      </c>
      <c r="CA531" s="14">
        <f t="shared" si="696"/>
        <v>0</v>
      </c>
      <c r="CB531" s="14">
        <f t="shared" si="697"/>
        <v>0</v>
      </c>
      <c r="CC531" s="14">
        <f t="shared" si="698"/>
        <v>0</v>
      </c>
      <c r="CE531" s="56">
        <f t="shared" si="699"/>
        <v>0</v>
      </c>
      <c r="CF531" s="14">
        <f>Szilv($BU$2,Eredmény!$H$3,BV531)</f>
        <v>0</v>
      </c>
      <c r="CG531" s="14">
        <f t="shared" si="700"/>
        <v>0</v>
      </c>
      <c r="CH531" s="14">
        <f t="shared" si="701"/>
        <v>0</v>
      </c>
      <c r="CK531" s="14">
        <f>IF($CJ$2=Alapadat!$P531,Alapadat!$Q531,0)</f>
        <v>0</v>
      </c>
      <c r="CL531" s="14">
        <f>IF($CJ$2=Alapadat!$P531,Alapadat!$R531,0)</f>
        <v>0</v>
      </c>
      <c r="CM531" s="14">
        <f t="shared" si="702"/>
        <v>0</v>
      </c>
      <c r="CN531" s="14">
        <f t="shared" si="703"/>
        <v>0</v>
      </c>
      <c r="CO531" s="14">
        <f t="shared" si="704"/>
        <v>0</v>
      </c>
      <c r="CP531" s="14">
        <f t="shared" si="705"/>
        <v>0</v>
      </c>
      <c r="CQ531" s="14">
        <f t="shared" si="706"/>
        <v>0</v>
      </c>
      <c r="CR531" s="14">
        <f t="shared" si="707"/>
        <v>0</v>
      </c>
      <c r="CT531" s="56">
        <f t="shared" si="708"/>
        <v>0</v>
      </c>
      <c r="CU531" s="14">
        <f>Szilv($CJ$2,Eredmény!$H$3,CK531)</f>
        <v>0</v>
      </c>
      <c r="CV531" s="14">
        <f t="shared" si="709"/>
        <v>0</v>
      </c>
      <c r="CW531" s="14">
        <f t="shared" si="710"/>
        <v>0</v>
      </c>
      <c r="CZ531" s="14">
        <f>IF($CY$2=Alapadat!$P531,Alapadat!$Q531,0)</f>
        <v>0</v>
      </c>
      <c r="DA531" s="14">
        <f>IF($CY$2=Alapadat!$P531,Alapadat!$R531,0)</f>
        <v>0</v>
      </c>
      <c r="DB531" s="14">
        <f t="shared" si="711"/>
        <v>0</v>
      </c>
      <c r="DC531" s="14">
        <f t="shared" si="712"/>
        <v>0</v>
      </c>
      <c r="DD531" s="14">
        <f t="shared" si="713"/>
        <v>0</v>
      </c>
      <c r="DE531" s="14">
        <f t="shared" si="714"/>
        <v>0</v>
      </c>
      <c r="DF531" s="14">
        <f t="shared" si="715"/>
        <v>0</v>
      </c>
      <c r="DG531" s="14">
        <f t="shared" si="716"/>
        <v>0</v>
      </c>
      <c r="DI531" s="56">
        <f t="shared" si="717"/>
        <v>0</v>
      </c>
      <c r="DJ531" s="14">
        <f>Szilv($CY$2,Eredmény!$H$3,CZ531)</f>
        <v>0</v>
      </c>
      <c r="DK531" s="14">
        <f t="shared" si="718"/>
        <v>0</v>
      </c>
      <c r="DL531" s="14">
        <f t="shared" si="719"/>
        <v>0</v>
      </c>
      <c r="DO531" s="14">
        <f>IF($DN$2=Alapadat!$P531,Alapadat!$Q531,0)</f>
        <v>0</v>
      </c>
      <c r="DP531" s="14">
        <f>IF($DN$2=Alapadat!$P531,Alapadat!$R531,0)</f>
        <v>0</v>
      </c>
      <c r="DQ531" s="14">
        <f t="shared" si="720"/>
        <v>0</v>
      </c>
      <c r="DR531" s="14">
        <f t="shared" si="721"/>
        <v>0</v>
      </c>
      <c r="DS531" s="14">
        <f t="shared" si="722"/>
        <v>0</v>
      </c>
      <c r="DT531" s="14">
        <f t="shared" si="723"/>
        <v>0</v>
      </c>
      <c r="DU531" s="14">
        <f t="shared" si="724"/>
        <v>0</v>
      </c>
      <c r="DV531" s="14">
        <f t="shared" si="725"/>
        <v>0</v>
      </c>
      <c r="DX531" s="56">
        <f t="shared" si="726"/>
        <v>0</v>
      </c>
      <c r="DY531" s="14">
        <f>Szilv($DN$2,Eredmény!$H$3,DO531)</f>
        <v>0</v>
      </c>
      <c r="DZ531" s="14">
        <f t="shared" si="727"/>
        <v>0</v>
      </c>
      <c r="EA531" s="14">
        <f t="shared" si="728"/>
        <v>0</v>
      </c>
    </row>
    <row r="532" spans="2:131">
      <c r="B532" s="14">
        <f>IF($A$2=Alapadat!$P532,Alapadat!$Q532,0)</f>
        <v>0</v>
      </c>
      <c r="C532" s="14">
        <f>IF($A$2=Alapadat!$P532,Alapadat!$R532,0)</f>
        <v>0</v>
      </c>
      <c r="D532" s="14">
        <f t="shared" si="649"/>
        <v>0</v>
      </c>
      <c r="E532" s="14">
        <f t="shared" si="650"/>
        <v>0</v>
      </c>
      <c r="F532" s="14">
        <f t="shared" si="651"/>
        <v>0</v>
      </c>
      <c r="G532" s="14">
        <f t="shared" si="652"/>
        <v>0</v>
      </c>
      <c r="H532" s="14">
        <f t="shared" si="653"/>
        <v>0</v>
      </c>
      <c r="I532" s="14">
        <f t="shared" si="654"/>
        <v>0</v>
      </c>
      <c r="L532" s="56">
        <f t="shared" si="655"/>
        <v>0</v>
      </c>
      <c r="M532" s="14">
        <f>Szilv($A$2,Eredmény!$H$3,B532)</f>
        <v>0</v>
      </c>
      <c r="N532" s="14">
        <f t="shared" si="656"/>
        <v>0</v>
      </c>
      <c r="O532" s="14">
        <f t="shared" si="657"/>
        <v>0</v>
      </c>
      <c r="Q532" s="14">
        <f>IF($P$2=Alapadat!$P532,Alapadat!$Q532,0)</f>
        <v>0</v>
      </c>
      <c r="R532" s="14">
        <f>IF($P$2=Alapadat!$P532,Alapadat!$R532,0)</f>
        <v>0</v>
      </c>
      <c r="S532" s="14">
        <f t="shared" si="658"/>
        <v>0</v>
      </c>
      <c r="T532" s="14">
        <f t="shared" si="659"/>
        <v>0</v>
      </c>
      <c r="U532" s="14">
        <f t="shared" si="660"/>
        <v>0</v>
      </c>
      <c r="V532" s="14">
        <f t="shared" si="661"/>
        <v>0</v>
      </c>
      <c r="W532" s="14">
        <f t="shared" si="662"/>
        <v>0</v>
      </c>
      <c r="X532" s="14">
        <f t="shared" si="663"/>
        <v>0</v>
      </c>
      <c r="Z532" s="56">
        <f t="shared" si="729"/>
        <v>0</v>
      </c>
      <c r="AA532" s="14">
        <f>Szilv($P$2,Eredmény!$H$3,Q532)</f>
        <v>0</v>
      </c>
      <c r="AB532" s="14">
        <f t="shared" si="664"/>
        <v>0</v>
      </c>
      <c r="AC532" s="14">
        <f t="shared" si="665"/>
        <v>0</v>
      </c>
      <c r="AE532" s="14">
        <f>IF($AD$2=Alapadat!$P532,Alapadat!$Q532,0)</f>
        <v>0</v>
      </c>
      <c r="AF532" s="14">
        <f>IF($AD$2=Alapadat!$P532,Alapadat!$R532,0)</f>
        <v>0</v>
      </c>
      <c r="AG532" s="14">
        <f t="shared" si="666"/>
        <v>0</v>
      </c>
      <c r="AH532" s="14">
        <f t="shared" si="667"/>
        <v>0</v>
      </c>
      <c r="AI532" s="14">
        <f t="shared" si="668"/>
        <v>0</v>
      </c>
      <c r="AJ532" s="14">
        <f t="shared" si="669"/>
        <v>0</v>
      </c>
      <c r="AK532" s="14">
        <f t="shared" si="670"/>
        <v>0</v>
      </c>
      <c r="AL532" s="14">
        <f t="shared" si="671"/>
        <v>0</v>
      </c>
      <c r="AN532" s="56">
        <f t="shared" si="672"/>
        <v>0</v>
      </c>
      <c r="AO532" s="14">
        <f>Szilv($AD$2,Eredmény!$H$3,AE532)</f>
        <v>0</v>
      </c>
      <c r="AP532" s="14">
        <f t="shared" si="673"/>
        <v>0</v>
      </c>
      <c r="AQ532" s="14">
        <f t="shared" si="674"/>
        <v>0</v>
      </c>
      <c r="AS532" s="14">
        <f>IF($AR$2=Alapadat!$P532,Alapadat!$Q532,0)</f>
        <v>0</v>
      </c>
      <c r="AT532" s="14">
        <f>IF($AR$2=Alapadat!$P532,Alapadat!$R532,0)</f>
        <v>0</v>
      </c>
      <c r="AU532" s="14">
        <f t="shared" si="675"/>
        <v>0</v>
      </c>
      <c r="AV532" s="14">
        <f t="shared" si="676"/>
        <v>0</v>
      </c>
      <c r="AW532" s="14">
        <f t="shared" si="677"/>
        <v>0</v>
      </c>
      <c r="AX532" s="14">
        <f t="shared" si="678"/>
        <v>0</v>
      </c>
      <c r="AY532" s="14">
        <f t="shared" si="679"/>
        <v>0</v>
      </c>
      <c r="AZ532" s="14">
        <f t="shared" si="680"/>
        <v>0</v>
      </c>
      <c r="BB532" s="56">
        <f t="shared" si="681"/>
        <v>0</v>
      </c>
      <c r="BC532" s="14">
        <f>Szilv($AR$2,Eredmény!$H$3,AS532)</f>
        <v>0</v>
      </c>
      <c r="BD532" s="14">
        <f t="shared" si="682"/>
        <v>0</v>
      </c>
      <c r="BE532" s="14">
        <f t="shared" si="683"/>
        <v>0</v>
      </c>
      <c r="BG532" s="14">
        <f>IF($BF$2=Alapadat!$P532,Alapadat!$Q532,0)</f>
        <v>0</v>
      </c>
      <c r="BH532" s="14">
        <f>IF($BF$2=Alapadat!$P532,Alapadat!$R532,0)</f>
        <v>0</v>
      </c>
      <c r="BI532" s="14">
        <f t="shared" si="684"/>
        <v>0</v>
      </c>
      <c r="BJ532" s="14">
        <f t="shared" si="685"/>
        <v>0</v>
      </c>
      <c r="BK532" s="14">
        <f t="shared" si="686"/>
        <v>0</v>
      </c>
      <c r="BL532" s="14">
        <f t="shared" si="687"/>
        <v>0</v>
      </c>
      <c r="BM532" s="14">
        <f t="shared" si="688"/>
        <v>0</v>
      </c>
      <c r="BN532" s="14">
        <f t="shared" si="689"/>
        <v>0</v>
      </c>
      <c r="BP532" s="56">
        <f t="shared" si="690"/>
        <v>0</v>
      </c>
      <c r="BQ532" s="14">
        <f>Szilv($BF$2,Eredmény!$H$3,BG532)</f>
        <v>0</v>
      </c>
      <c r="BR532" s="14">
        <f t="shared" si="691"/>
        <v>0</v>
      </c>
      <c r="BS532" s="14">
        <f t="shared" si="692"/>
        <v>0</v>
      </c>
      <c r="BV532" s="14">
        <f>IF($BU$2=Alapadat!$P532,Alapadat!$Q532,0)</f>
        <v>0</v>
      </c>
      <c r="BW532" s="14">
        <f>IF($BU$2=Alapadat!$P532,Alapadat!$R532,0)</f>
        <v>0</v>
      </c>
      <c r="BX532" s="14">
        <f t="shared" si="693"/>
        <v>0</v>
      </c>
      <c r="BY532" s="14">
        <f t="shared" si="694"/>
        <v>0</v>
      </c>
      <c r="BZ532" s="14">
        <f t="shared" si="695"/>
        <v>0</v>
      </c>
      <c r="CA532" s="14">
        <f t="shared" si="696"/>
        <v>0</v>
      </c>
      <c r="CB532" s="14">
        <f t="shared" si="697"/>
        <v>0</v>
      </c>
      <c r="CC532" s="14">
        <f t="shared" si="698"/>
        <v>0</v>
      </c>
      <c r="CE532" s="56">
        <f t="shared" si="699"/>
        <v>0</v>
      </c>
      <c r="CF532" s="14">
        <f>Szilv($BU$2,Eredmény!$H$3,BV532)</f>
        <v>0</v>
      </c>
      <c r="CG532" s="14">
        <f t="shared" si="700"/>
        <v>0</v>
      </c>
      <c r="CH532" s="14">
        <f t="shared" si="701"/>
        <v>0</v>
      </c>
      <c r="CK532" s="14">
        <f>IF($CJ$2=Alapadat!$P532,Alapadat!$Q532,0)</f>
        <v>0</v>
      </c>
      <c r="CL532" s="14">
        <f>IF($CJ$2=Alapadat!$P532,Alapadat!$R532,0)</f>
        <v>0</v>
      </c>
      <c r="CM532" s="14">
        <f t="shared" si="702"/>
        <v>0</v>
      </c>
      <c r="CN532" s="14">
        <f t="shared" si="703"/>
        <v>0</v>
      </c>
      <c r="CO532" s="14">
        <f t="shared" si="704"/>
        <v>0</v>
      </c>
      <c r="CP532" s="14">
        <f t="shared" si="705"/>
        <v>0</v>
      </c>
      <c r="CQ532" s="14">
        <f t="shared" si="706"/>
        <v>0</v>
      </c>
      <c r="CR532" s="14">
        <f t="shared" si="707"/>
        <v>0</v>
      </c>
      <c r="CT532" s="56">
        <f t="shared" si="708"/>
        <v>0</v>
      </c>
      <c r="CU532" s="14">
        <f>Szilv($CJ$2,Eredmény!$H$3,CK532)</f>
        <v>0</v>
      </c>
      <c r="CV532" s="14">
        <f t="shared" si="709"/>
        <v>0</v>
      </c>
      <c r="CW532" s="14">
        <f t="shared" si="710"/>
        <v>0</v>
      </c>
      <c r="CZ532" s="14">
        <f>IF($CY$2=Alapadat!$P532,Alapadat!$Q532,0)</f>
        <v>0</v>
      </c>
      <c r="DA532" s="14">
        <f>IF($CY$2=Alapadat!$P532,Alapadat!$R532,0)</f>
        <v>0</v>
      </c>
      <c r="DB532" s="14">
        <f t="shared" si="711"/>
        <v>0</v>
      </c>
      <c r="DC532" s="14">
        <f t="shared" si="712"/>
        <v>0</v>
      </c>
      <c r="DD532" s="14">
        <f t="shared" si="713"/>
        <v>0</v>
      </c>
      <c r="DE532" s="14">
        <f t="shared" si="714"/>
        <v>0</v>
      </c>
      <c r="DF532" s="14">
        <f t="shared" si="715"/>
        <v>0</v>
      </c>
      <c r="DG532" s="14">
        <f t="shared" si="716"/>
        <v>0</v>
      </c>
      <c r="DI532" s="56">
        <f t="shared" si="717"/>
        <v>0</v>
      </c>
      <c r="DJ532" s="14">
        <f>Szilv($CY$2,Eredmény!$H$3,CZ532)</f>
        <v>0</v>
      </c>
      <c r="DK532" s="14">
        <f t="shared" si="718"/>
        <v>0</v>
      </c>
      <c r="DL532" s="14">
        <f t="shared" si="719"/>
        <v>0</v>
      </c>
      <c r="DO532" s="14">
        <f>IF($DN$2=Alapadat!$P532,Alapadat!$Q532,0)</f>
        <v>0</v>
      </c>
      <c r="DP532" s="14">
        <f>IF($DN$2=Alapadat!$P532,Alapadat!$R532,0)</f>
        <v>0</v>
      </c>
      <c r="DQ532" s="14">
        <f t="shared" si="720"/>
        <v>0</v>
      </c>
      <c r="DR532" s="14">
        <f t="shared" si="721"/>
        <v>0</v>
      </c>
      <c r="DS532" s="14">
        <f t="shared" si="722"/>
        <v>0</v>
      </c>
      <c r="DT532" s="14">
        <f t="shared" si="723"/>
        <v>0</v>
      </c>
      <c r="DU532" s="14">
        <f t="shared" si="724"/>
        <v>0</v>
      </c>
      <c r="DV532" s="14">
        <f t="shared" si="725"/>
        <v>0</v>
      </c>
      <c r="DX532" s="56">
        <f t="shared" si="726"/>
        <v>0</v>
      </c>
      <c r="DY532" s="14">
        <f>Szilv($DN$2,Eredmény!$H$3,DO532)</f>
        <v>0</v>
      </c>
      <c r="DZ532" s="14">
        <f t="shared" si="727"/>
        <v>0</v>
      </c>
      <c r="EA532" s="14">
        <f t="shared" si="728"/>
        <v>0</v>
      </c>
    </row>
    <row r="533" spans="2:131">
      <c r="B533" s="14">
        <f>IF($A$2=Alapadat!$P533,Alapadat!$Q533,0)</f>
        <v>0</v>
      </c>
      <c r="C533" s="14">
        <f>IF($A$2=Alapadat!$P533,Alapadat!$R533,0)</f>
        <v>0</v>
      </c>
      <c r="D533" s="14">
        <f t="shared" si="649"/>
        <v>0</v>
      </c>
      <c r="E533" s="14">
        <f t="shared" si="650"/>
        <v>0</v>
      </c>
      <c r="F533" s="14">
        <f t="shared" si="651"/>
        <v>0</v>
      </c>
      <c r="G533" s="14">
        <f t="shared" si="652"/>
        <v>0</v>
      </c>
      <c r="H533" s="14">
        <f t="shared" si="653"/>
        <v>0</v>
      </c>
      <c r="I533" s="14">
        <f t="shared" si="654"/>
        <v>0</v>
      </c>
      <c r="L533" s="56">
        <f t="shared" si="655"/>
        <v>0</v>
      </c>
      <c r="M533" s="14">
        <f>Szilv($A$2,Eredmény!$H$3,B533)</f>
        <v>0</v>
      </c>
      <c r="N533" s="14">
        <f t="shared" si="656"/>
        <v>0</v>
      </c>
      <c r="O533" s="14">
        <f t="shared" si="657"/>
        <v>0</v>
      </c>
      <c r="Q533" s="14">
        <f>IF($P$2=Alapadat!$P533,Alapadat!$Q533,0)</f>
        <v>0</v>
      </c>
      <c r="R533" s="14">
        <f>IF($P$2=Alapadat!$P533,Alapadat!$R533,0)</f>
        <v>0</v>
      </c>
      <c r="S533" s="14">
        <f t="shared" si="658"/>
        <v>0</v>
      </c>
      <c r="T533" s="14">
        <f t="shared" si="659"/>
        <v>0</v>
      </c>
      <c r="U533" s="14">
        <f t="shared" si="660"/>
        <v>0</v>
      </c>
      <c r="V533" s="14">
        <f t="shared" si="661"/>
        <v>0</v>
      </c>
      <c r="W533" s="14">
        <f t="shared" si="662"/>
        <v>0</v>
      </c>
      <c r="X533" s="14">
        <f t="shared" si="663"/>
        <v>0</v>
      </c>
      <c r="Z533" s="56">
        <f t="shared" si="729"/>
        <v>0</v>
      </c>
      <c r="AA533" s="14">
        <f>Szilv($P$2,Eredmény!$H$3,Q533)</f>
        <v>0</v>
      </c>
      <c r="AB533" s="14">
        <f t="shared" si="664"/>
        <v>0</v>
      </c>
      <c r="AC533" s="14">
        <f t="shared" si="665"/>
        <v>0</v>
      </c>
      <c r="AE533" s="14">
        <f>IF($AD$2=Alapadat!$P533,Alapadat!$Q533,0)</f>
        <v>0</v>
      </c>
      <c r="AF533" s="14">
        <f>IF($AD$2=Alapadat!$P533,Alapadat!$R533,0)</f>
        <v>0</v>
      </c>
      <c r="AG533" s="14">
        <f t="shared" si="666"/>
        <v>0</v>
      </c>
      <c r="AH533" s="14">
        <f t="shared" si="667"/>
        <v>0</v>
      </c>
      <c r="AI533" s="14">
        <f t="shared" si="668"/>
        <v>0</v>
      </c>
      <c r="AJ533" s="14">
        <f t="shared" si="669"/>
        <v>0</v>
      </c>
      <c r="AK533" s="14">
        <f t="shared" si="670"/>
        <v>0</v>
      </c>
      <c r="AL533" s="14">
        <f t="shared" si="671"/>
        <v>0</v>
      </c>
      <c r="AN533" s="56">
        <f t="shared" si="672"/>
        <v>0</v>
      </c>
      <c r="AO533" s="14">
        <f>Szilv($AD$2,Eredmény!$H$3,AE533)</f>
        <v>0</v>
      </c>
      <c r="AP533" s="14">
        <f t="shared" si="673"/>
        <v>0</v>
      </c>
      <c r="AQ533" s="14">
        <f t="shared" si="674"/>
        <v>0</v>
      </c>
      <c r="AS533" s="14">
        <f>IF($AR$2=Alapadat!$P533,Alapadat!$Q533,0)</f>
        <v>0</v>
      </c>
      <c r="AT533" s="14">
        <f>IF($AR$2=Alapadat!$P533,Alapadat!$R533,0)</f>
        <v>0</v>
      </c>
      <c r="AU533" s="14">
        <f t="shared" si="675"/>
        <v>0</v>
      </c>
      <c r="AV533" s="14">
        <f t="shared" si="676"/>
        <v>0</v>
      </c>
      <c r="AW533" s="14">
        <f t="shared" si="677"/>
        <v>0</v>
      </c>
      <c r="AX533" s="14">
        <f t="shared" si="678"/>
        <v>0</v>
      </c>
      <c r="AY533" s="14">
        <f t="shared" si="679"/>
        <v>0</v>
      </c>
      <c r="AZ533" s="14">
        <f t="shared" si="680"/>
        <v>0</v>
      </c>
      <c r="BB533" s="56">
        <f t="shared" si="681"/>
        <v>0</v>
      </c>
      <c r="BC533" s="14">
        <f>Szilv($AR$2,Eredmény!$H$3,AS533)</f>
        <v>0</v>
      </c>
      <c r="BD533" s="14">
        <f t="shared" si="682"/>
        <v>0</v>
      </c>
      <c r="BE533" s="14">
        <f t="shared" si="683"/>
        <v>0</v>
      </c>
      <c r="BG533" s="14">
        <f>IF($BF$2=Alapadat!$P533,Alapadat!$Q533,0)</f>
        <v>0</v>
      </c>
      <c r="BH533" s="14">
        <f>IF($BF$2=Alapadat!$P533,Alapadat!$R533,0)</f>
        <v>0</v>
      </c>
      <c r="BI533" s="14">
        <f t="shared" si="684"/>
        <v>0</v>
      </c>
      <c r="BJ533" s="14">
        <f t="shared" si="685"/>
        <v>0</v>
      </c>
      <c r="BK533" s="14">
        <f t="shared" si="686"/>
        <v>0</v>
      </c>
      <c r="BL533" s="14">
        <f t="shared" si="687"/>
        <v>0</v>
      </c>
      <c r="BM533" s="14">
        <f t="shared" si="688"/>
        <v>0</v>
      </c>
      <c r="BN533" s="14">
        <f t="shared" si="689"/>
        <v>0</v>
      </c>
      <c r="BP533" s="56">
        <f t="shared" si="690"/>
        <v>0</v>
      </c>
      <c r="BQ533" s="14">
        <f>Szilv($BF$2,Eredmény!$H$3,BG533)</f>
        <v>0</v>
      </c>
      <c r="BR533" s="14">
        <f t="shared" si="691"/>
        <v>0</v>
      </c>
      <c r="BS533" s="14">
        <f t="shared" si="692"/>
        <v>0</v>
      </c>
      <c r="BV533" s="14">
        <f>IF($BU$2=Alapadat!$P533,Alapadat!$Q533,0)</f>
        <v>0</v>
      </c>
      <c r="BW533" s="14">
        <f>IF($BU$2=Alapadat!$P533,Alapadat!$R533,0)</f>
        <v>0</v>
      </c>
      <c r="BX533" s="14">
        <f t="shared" si="693"/>
        <v>0</v>
      </c>
      <c r="BY533" s="14">
        <f t="shared" si="694"/>
        <v>0</v>
      </c>
      <c r="BZ533" s="14">
        <f t="shared" si="695"/>
        <v>0</v>
      </c>
      <c r="CA533" s="14">
        <f t="shared" si="696"/>
        <v>0</v>
      </c>
      <c r="CB533" s="14">
        <f t="shared" si="697"/>
        <v>0</v>
      </c>
      <c r="CC533" s="14">
        <f t="shared" si="698"/>
        <v>0</v>
      </c>
      <c r="CE533" s="56">
        <f t="shared" si="699"/>
        <v>0</v>
      </c>
      <c r="CF533" s="14">
        <f>Szilv($BU$2,Eredmény!$H$3,BV533)</f>
        <v>0</v>
      </c>
      <c r="CG533" s="14">
        <f t="shared" si="700"/>
        <v>0</v>
      </c>
      <c r="CH533" s="14">
        <f t="shared" si="701"/>
        <v>0</v>
      </c>
      <c r="CK533" s="14">
        <f>IF($CJ$2=Alapadat!$P533,Alapadat!$Q533,0)</f>
        <v>0</v>
      </c>
      <c r="CL533" s="14">
        <f>IF($CJ$2=Alapadat!$P533,Alapadat!$R533,0)</f>
        <v>0</v>
      </c>
      <c r="CM533" s="14">
        <f t="shared" si="702"/>
        <v>0</v>
      </c>
      <c r="CN533" s="14">
        <f t="shared" si="703"/>
        <v>0</v>
      </c>
      <c r="CO533" s="14">
        <f t="shared" si="704"/>
        <v>0</v>
      </c>
      <c r="CP533" s="14">
        <f t="shared" si="705"/>
        <v>0</v>
      </c>
      <c r="CQ533" s="14">
        <f t="shared" si="706"/>
        <v>0</v>
      </c>
      <c r="CR533" s="14">
        <f t="shared" si="707"/>
        <v>0</v>
      </c>
      <c r="CT533" s="56">
        <f t="shared" si="708"/>
        <v>0</v>
      </c>
      <c r="CU533" s="14">
        <f>Szilv($CJ$2,Eredmény!$H$3,CK533)</f>
        <v>0</v>
      </c>
      <c r="CV533" s="14">
        <f t="shared" si="709"/>
        <v>0</v>
      </c>
      <c r="CW533" s="14">
        <f t="shared" si="710"/>
        <v>0</v>
      </c>
      <c r="CZ533" s="14">
        <f>IF($CY$2=Alapadat!$P533,Alapadat!$Q533,0)</f>
        <v>0</v>
      </c>
      <c r="DA533" s="14">
        <f>IF($CY$2=Alapadat!$P533,Alapadat!$R533,0)</f>
        <v>0</v>
      </c>
      <c r="DB533" s="14">
        <f t="shared" si="711"/>
        <v>0</v>
      </c>
      <c r="DC533" s="14">
        <f t="shared" si="712"/>
        <v>0</v>
      </c>
      <c r="DD533" s="14">
        <f t="shared" si="713"/>
        <v>0</v>
      </c>
      <c r="DE533" s="14">
        <f t="shared" si="714"/>
        <v>0</v>
      </c>
      <c r="DF533" s="14">
        <f t="shared" si="715"/>
        <v>0</v>
      </c>
      <c r="DG533" s="14">
        <f t="shared" si="716"/>
        <v>0</v>
      </c>
      <c r="DI533" s="56">
        <f t="shared" si="717"/>
        <v>0</v>
      </c>
      <c r="DJ533" s="14">
        <f>Szilv($CY$2,Eredmény!$H$3,CZ533)</f>
        <v>0</v>
      </c>
      <c r="DK533" s="14">
        <f t="shared" si="718"/>
        <v>0</v>
      </c>
      <c r="DL533" s="14">
        <f t="shared" si="719"/>
        <v>0</v>
      </c>
      <c r="DO533" s="14">
        <f>IF($DN$2=Alapadat!$P533,Alapadat!$Q533,0)</f>
        <v>0</v>
      </c>
      <c r="DP533" s="14">
        <f>IF($DN$2=Alapadat!$P533,Alapadat!$R533,0)</f>
        <v>0</v>
      </c>
      <c r="DQ533" s="14">
        <f t="shared" si="720"/>
        <v>0</v>
      </c>
      <c r="DR533" s="14">
        <f t="shared" si="721"/>
        <v>0</v>
      </c>
      <c r="DS533" s="14">
        <f t="shared" si="722"/>
        <v>0</v>
      </c>
      <c r="DT533" s="14">
        <f t="shared" si="723"/>
        <v>0</v>
      </c>
      <c r="DU533" s="14">
        <f t="shared" si="724"/>
        <v>0</v>
      </c>
      <c r="DV533" s="14">
        <f t="shared" si="725"/>
        <v>0</v>
      </c>
      <c r="DX533" s="56">
        <f t="shared" si="726"/>
        <v>0</v>
      </c>
      <c r="DY533" s="14">
        <f>Szilv($DN$2,Eredmény!$H$3,DO533)</f>
        <v>0</v>
      </c>
      <c r="DZ533" s="14">
        <f t="shared" si="727"/>
        <v>0</v>
      </c>
      <c r="EA533" s="14">
        <f t="shared" si="728"/>
        <v>0</v>
      </c>
    </row>
    <row r="534" spans="2:131">
      <c r="B534" s="14">
        <f>IF($A$2=Alapadat!$P534,Alapadat!$Q534,0)</f>
        <v>0</v>
      </c>
      <c r="C534" s="14">
        <f>IF($A$2=Alapadat!$P534,Alapadat!$R534,0)</f>
        <v>0</v>
      </c>
      <c r="D534" s="14">
        <f t="shared" si="649"/>
        <v>0</v>
      </c>
      <c r="E534" s="14">
        <f t="shared" si="650"/>
        <v>0</v>
      </c>
      <c r="F534" s="14">
        <f t="shared" si="651"/>
        <v>0</v>
      </c>
      <c r="G534" s="14">
        <f t="shared" si="652"/>
        <v>0</v>
      </c>
      <c r="H534" s="14">
        <f t="shared" si="653"/>
        <v>0</v>
      </c>
      <c r="I534" s="14">
        <f t="shared" si="654"/>
        <v>0</v>
      </c>
      <c r="L534" s="56">
        <f t="shared" si="655"/>
        <v>0</v>
      </c>
      <c r="M534" s="14">
        <f>Szilv($A$2,Eredmény!$H$3,B534)</f>
        <v>0</v>
      </c>
      <c r="N534" s="14">
        <f t="shared" si="656"/>
        <v>0</v>
      </c>
      <c r="O534" s="14">
        <f t="shared" si="657"/>
        <v>0</v>
      </c>
      <c r="Q534" s="14">
        <f>IF($P$2=Alapadat!$P534,Alapadat!$Q534,0)</f>
        <v>0</v>
      </c>
      <c r="R534" s="14">
        <f>IF($P$2=Alapadat!$P534,Alapadat!$R534,0)</f>
        <v>0</v>
      </c>
      <c r="S534" s="14">
        <f t="shared" si="658"/>
        <v>0</v>
      </c>
      <c r="T534" s="14">
        <f t="shared" si="659"/>
        <v>0</v>
      </c>
      <c r="U534" s="14">
        <f t="shared" si="660"/>
        <v>0</v>
      </c>
      <c r="V534" s="14">
        <f t="shared" si="661"/>
        <v>0</v>
      </c>
      <c r="W534" s="14">
        <f t="shared" si="662"/>
        <v>0</v>
      </c>
      <c r="X534" s="14">
        <f t="shared" si="663"/>
        <v>0</v>
      </c>
      <c r="Z534" s="56">
        <f t="shared" si="729"/>
        <v>0</v>
      </c>
      <c r="AA534" s="14">
        <f>Szilv($P$2,Eredmény!$H$3,Q534)</f>
        <v>0</v>
      </c>
      <c r="AB534" s="14">
        <f t="shared" si="664"/>
        <v>0</v>
      </c>
      <c r="AC534" s="14">
        <f t="shared" si="665"/>
        <v>0</v>
      </c>
      <c r="AE534" s="14">
        <f>IF($AD$2=Alapadat!$P534,Alapadat!$Q534,0)</f>
        <v>0</v>
      </c>
      <c r="AF534" s="14">
        <f>IF($AD$2=Alapadat!$P534,Alapadat!$R534,0)</f>
        <v>0</v>
      </c>
      <c r="AG534" s="14">
        <f t="shared" si="666"/>
        <v>0</v>
      </c>
      <c r="AH534" s="14">
        <f t="shared" si="667"/>
        <v>0</v>
      </c>
      <c r="AI534" s="14">
        <f t="shared" si="668"/>
        <v>0</v>
      </c>
      <c r="AJ534" s="14">
        <f t="shared" si="669"/>
        <v>0</v>
      </c>
      <c r="AK534" s="14">
        <f t="shared" si="670"/>
        <v>0</v>
      </c>
      <c r="AL534" s="14">
        <f t="shared" si="671"/>
        <v>0</v>
      </c>
      <c r="AN534" s="56">
        <f t="shared" si="672"/>
        <v>0</v>
      </c>
      <c r="AO534" s="14">
        <f>Szilv($AD$2,Eredmény!$H$3,AE534)</f>
        <v>0</v>
      </c>
      <c r="AP534" s="14">
        <f t="shared" si="673"/>
        <v>0</v>
      </c>
      <c r="AQ534" s="14">
        <f t="shared" si="674"/>
        <v>0</v>
      </c>
      <c r="AS534" s="14">
        <f>IF($AR$2=Alapadat!$P534,Alapadat!$Q534,0)</f>
        <v>0</v>
      </c>
      <c r="AT534" s="14">
        <f>IF($AR$2=Alapadat!$P534,Alapadat!$R534,0)</f>
        <v>0</v>
      </c>
      <c r="AU534" s="14">
        <f t="shared" si="675"/>
        <v>0</v>
      </c>
      <c r="AV534" s="14">
        <f t="shared" si="676"/>
        <v>0</v>
      </c>
      <c r="AW534" s="14">
        <f t="shared" si="677"/>
        <v>0</v>
      </c>
      <c r="AX534" s="14">
        <f t="shared" si="678"/>
        <v>0</v>
      </c>
      <c r="AY534" s="14">
        <f t="shared" si="679"/>
        <v>0</v>
      </c>
      <c r="AZ534" s="14">
        <f t="shared" si="680"/>
        <v>0</v>
      </c>
      <c r="BB534" s="56">
        <f t="shared" si="681"/>
        <v>0</v>
      </c>
      <c r="BC534" s="14">
        <f>Szilv($AR$2,Eredmény!$H$3,AS534)</f>
        <v>0</v>
      </c>
      <c r="BD534" s="14">
        <f t="shared" si="682"/>
        <v>0</v>
      </c>
      <c r="BE534" s="14">
        <f t="shared" si="683"/>
        <v>0</v>
      </c>
      <c r="BG534" s="14">
        <f>IF($BF$2=Alapadat!$P534,Alapadat!$Q534,0)</f>
        <v>0</v>
      </c>
      <c r="BH534" s="14">
        <f>IF($BF$2=Alapadat!$P534,Alapadat!$R534,0)</f>
        <v>0</v>
      </c>
      <c r="BI534" s="14">
        <f t="shared" si="684"/>
        <v>0</v>
      </c>
      <c r="BJ534" s="14">
        <f t="shared" si="685"/>
        <v>0</v>
      </c>
      <c r="BK534" s="14">
        <f t="shared" si="686"/>
        <v>0</v>
      </c>
      <c r="BL534" s="14">
        <f t="shared" si="687"/>
        <v>0</v>
      </c>
      <c r="BM534" s="14">
        <f t="shared" si="688"/>
        <v>0</v>
      </c>
      <c r="BN534" s="14">
        <f t="shared" si="689"/>
        <v>0</v>
      </c>
      <c r="BP534" s="56">
        <f t="shared" si="690"/>
        <v>0</v>
      </c>
      <c r="BQ534" s="14">
        <f>Szilv($BF$2,Eredmény!$H$3,BG534)</f>
        <v>0</v>
      </c>
      <c r="BR534" s="14">
        <f t="shared" si="691"/>
        <v>0</v>
      </c>
      <c r="BS534" s="14">
        <f t="shared" si="692"/>
        <v>0</v>
      </c>
      <c r="BV534" s="14">
        <f>IF($BU$2=Alapadat!$P534,Alapadat!$Q534,0)</f>
        <v>0</v>
      </c>
      <c r="BW534" s="14">
        <f>IF($BU$2=Alapadat!$P534,Alapadat!$R534,0)</f>
        <v>0</v>
      </c>
      <c r="BX534" s="14">
        <f t="shared" si="693"/>
        <v>0</v>
      </c>
      <c r="BY534" s="14">
        <f t="shared" si="694"/>
        <v>0</v>
      </c>
      <c r="BZ534" s="14">
        <f t="shared" si="695"/>
        <v>0</v>
      </c>
      <c r="CA534" s="14">
        <f t="shared" si="696"/>
        <v>0</v>
      </c>
      <c r="CB534" s="14">
        <f t="shared" si="697"/>
        <v>0</v>
      </c>
      <c r="CC534" s="14">
        <f t="shared" si="698"/>
        <v>0</v>
      </c>
      <c r="CE534" s="56">
        <f t="shared" si="699"/>
        <v>0</v>
      </c>
      <c r="CF534" s="14">
        <f>Szilv($BU$2,Eredmény!$H$3,BV534)</f>
        <v>0</v>
      </c>
      <c r="CG534" s="14">
        <f t="shared" si="700"/>
        <v>0</v>
      </c>
      <c r="CH534" s="14">
        <f t="shared" si="701"/>
        <v>0</v>
      </c>
      <c r="CK534" s="14">
        <f>IF($CJ$2=Alapadat!$P534,Alapadat!$Q534,0)</f>
        <v>0</v>
      </c>
      <c r="CL534" s="14">
        <f>IF($CJ$2=Alapadat!$P534,Alapadat!$R534,0)</f>
        <v>0</v>
      </c>
      <c r="CM534" s="14">
        <f t="shared" si="702"/>
        <v>0</v>
      </c>
      <c r="CN534" s="14">
        <f t="shared" si="703"/>
        <v>0</v>
      </c>
      <c r="CO534" s="14">
        <f t="shared" si="704"/>
        <v>0</v>
      </c>
      <c r="CP534" s="14">
        <f t="shared" si="705"/>
        <v>0</v>
      </c>
      <c r="CQ534" s="14">
        <f t="shared" si="706"/>
        <v>0</v>
      </c>
      <c r="CR534" s="14">
        <f t="shared" si="707"/>
        <v>0</v>
      </c>
      <c r="CT534" s="56">
        <f t="shared" si="708"/>
        <v>0</v>
      </c>
      <c r="CU534" s="14">
        <f>Szilv($CJ$2,Eredmény!$H$3,CK534)</f>
        <v>0</v>
      </c>
      <c r="CV534" s="14">
        <f t="shared" si="709"/>
        <v>0</v>
      </c>
      <c r="CW534" s="14">
        <f t="shared" si="710"/>
        <v>0</v>
      </c>
      <c r="CZ534" s="14">
        <f>IF($CY$2=Alapadat!$P534,Alapadat!$Q534,0)</f>
        <v>0</v>
      </c>
      <c r="DA534" s="14">
        <f>IF($CY$2=Alapadat!$P534,Alapadat!$R534,0)</f>
        <v>0</v>
      </c>
      <c r="DB534" s="14">
        <f t="shared" si="711"/>
        <v>0</v>
      </c>
      <c r="DC534" s="14">
        <f t="shared" si="712"/>
        <v>0</v>
      </c>
      <c r="DD534" s="14">
        <f t="shared" si="713"/>
        <v>0</v>
      </c>
      <c r="DE534" s="14">
        <f t="shared" si="714"/>
        <v>0</v>
      </c>
      <c r="DF534" s="14">
        <f t="shared" si="715"/>
        <v>0</v>
      </c>
      <c r="DG534" s="14">
        <f t="shared" si="716"/>
        <v>0</v>
      </c>
      <c r="DI534" s="56">
        <f t="shared" si="717"/>
        <v>0</v>
      </c>
      <c r="DJ534" s="14">
        <f>Szilv($CY$2,Eredmény!$H$3,CZ534)</f>
        <v>0</v>
      </c>
      <c r="DK534" s="14">
        <f t="shared" si="718"/>
        <v>0</v>
      </c>
      <c r="DL534" s="14">
        <f t="shared" si="719"/>
        <v>0</v>
      </c>
      <c r="DO534" s="14">
        <f>IF($DN$2=Alapadat!$P534,Alapadat!$Q534,0)</f>
        <v>0</v>
      </c>
      <c r="DP534" s="14">
        <f>IF($DN$2=Alapadat!$P534,Alapadat!$R534,0)</f>
        <v>0</v>
      </c>
      <c r="DQ534" s="14">
        <f t="shared" si="720"/>
        <v>0</v>
      </c>
      <c r="DR534" s="14">
        <f t="shared" si="721"/>
        <v>0</v>
      </c>
      <c r="DS534" s="14">
        <f t="shared" si="722"/>
        <v>0</v>
      </c>
      <c r="DT534" s="14">
        <f t="shared" si="723"/>
        <v>0</v>
      </c>
      <c r="DU534" s="14">
        <f t="shared" si="724"/>
        <v>0</v>
      </c>
      <c r="DV534" s="14">
        <f t="shared" si="725"/>
        <v>0</v>
      </c>
      <c r="DX534" s="56">
        <f t="shared" si="726"/>
        <v>0</v>
      </c>
      <c r="DY534" s="14">
        <f>Szilv($DN$2,Eredmény!$H$3,DO534)</f>
        <v>0</v>
      </c>
      <c r="DZ534" s="14">
        <f t="shared" si="727"/>
        <v>0</v>
      </c>
      <c r="EA534" s="14">
        <f t="shared" si="728"/>
        <v>0</v>
      </c>
    </row>
    <row r="535" spans="2:131">
      <c r="B535" s="14">
        <f>IF($A$2=Alapadat!$P535,Alapadat!$Q535,0)</f>
        <v>0</v>
      </c>
      <c r="C535" s="14">
        <f>IF($A$2=Alapadat!$P535,Alapadat!$R535,0)</f>
        <v>0</v>
      </c>
      <c r="D535" s="14">
        <f t="shared" si="649"/>
        <v>0</v>
      </c>
      <c r="E535" s="14">
        <f t="shared" si="650"/>
        <v>0</v>
      </c>
      <c r="F535" s="14">
        <f t="shared" si="651"/>
        <v>0</v>
      </c>
      <c r="G535" s="14">
        <f t="shared" si="652"/>
        <v>0</v>
      </c>
      <c r="H535" s="14">
        <f t="shared" si="653"/>
        <v>0</v>
      </c>
      <c r="I535" s="14">
        <f t="shared" si="654"/>
        <v>0</v>
      </c>
      <c r="L535" s="56">
        <f t="shared" si="655"/>
        <v>0</v>
      </c>
      <c r="M535" s="14">
        <f>Szilv($A$2,Eredmény!$H$3,B535)</f>
        <v>0</v>
      </c>
      <c r="N535" s="14">
        <f t="shared" si="656"/>
        <v>0</v>
      </c>
      <c r="O535" s="14">
        <f t="shared" si="657"/>
        <v>0</v>
      </c>
      <c r="Q535" s="14">
        <f>IF($P$2=Alapadat!$P535,Alapadat!$Q535,0)</f>
        <v>0</v>
      </c>
      <c r="R535" s="14">
        <f>IF($P$2=Alapadat!$P535,Alapadat!$R535,0)</f>
        <v>0</v>
      </c>
      <c r="S535" s="14">
        <f t="shared" si="658"/>
        <v>0</v>
      </c>
      <c r="T535" s="14">
        <f t="shared" si="659"/>
        <v>0</v>
      </c>
      <c r="U535" s="14">
        <f t="shared" si="660"/>
        <v>0</v>
      </c>
      <c r="V535" s="14">
        <f t="shared" si="661"/>
        <v>0</v>
      </c>
      <c r="W535" s="14">
        <f t="shared" si="662"/>
        <v>0</v>
      </c>
      <c r="X535" s="14">
        <f t="shared" si="663"/>
        <v>0</v>
      </c>
      <c r="Z535" s="56">
        <f t="shared" si="729"/>
        <v>0</v>
      </c>
      <c r="AA535" s="14">
        <f>Szilv($P$2,Eredmény!$H$3,Q535)</f>
        <v>0</v>
      </c>
      <c r="AB535" s="14">
        <f t="shared" si="664"/>
        <v>0</v>
      </c>
      <c r="AC535" s="14">
        <f t="shared" si="665"/>
        <v>0</v>
      </c>
      <c r="AE535" s="14">
        <f>IF($AD$2=Alapadat!$P535,Alapadat!$Q535,0)</f>
        <v>0</v>
      </c>
      <c r="AF535" s="14">
        <f>IF($AD$2=Alapadat!$P535,Alapadat!$R535,0)</f>
        <v>0</v>
      </c>
      <c r="AG535" s="14">
        <f t="shared" si="666"/>
        <v>0</v>
      </c>
      <c r="AH535" s="14">
        <f t="shared" si="667"/>
        <v>0</v>
      </c>
      <c r="AI535" s="14">
        <f t="shared" si="668"/>
        <v>0</v>
      </c>
      <c r="AJ535" s="14">
        <f t="shared" si="669"/>
        <v>0</v>
      </c>
      <c r="AK535" s="14">
        <f t="shared" si="670"/>
        <v>0</v>
      </c>
      <c r="AL535" s="14">
        <f t="shared" si="671"/>
        <v>0</v>
      </c>
      <c r="AN535" s="56">
        <f t="shared" si="672"/>
        <v>0</v>
      </c>
      <c r="AO535" s="14">
        <f>Szilv($AD$2,Eredmény!$H$3,AE535)</f>
        <v>0</v>
      </c>
      <c r="AP535" s="14">
        <f t="shared" si="673"/>
        <v>0</v>
      </c>
      <c r="AQ535" s="14">
        <f t="shared" si="674"/>
        <v>0</v>
      </c>
      <c r="AS535" s="14">
        <f>IF($AR$2=Alapadat!$P535,Alapadat!$Q535,0)</f>
        <v>0</v>
      </c>
      <c r="AT535" s="14">
        <f>IF($AR$2=Alapadat!$P535,Alapadat!$R535,0)</f>
        <v>0</v>
      </c>
      <c r="AU535" s="14">
        <f t="shared" si="675"/>
        <v>0</v>
      </c>
      <c r="AV535" s="14">
        <f t="shared" si="676"/>
        <v>0</v>
      </c>
      <c r="AW535" s="14">
        <f t="shared" si="677"/>
        <v>0</v>
      </c>
      <c r="AX535" s="14">
        <f t="shared" si="678"/>
        <v>0</v>
      </c>
      <c r="AY535" s="14">
        <f t="shared" si="679"/>
        <v>0</v>
      </c>
      <c r="AZ535" s="14">
        <f t="shared" si="680"/>
        <v>0</v>
      </c>
      <c r="BB535" s="56">
        <f t="shared" si="681"/>
        <v>0</v>
      </c>
      <c r="BC535" s="14">
        <f>Szilv($AR$2,Eredmény!$H$3,AS535)</f>
        <v>0</v>
      </c>
      <c r="BD535" s="14">
        <f t="shared" si="682"/>
        <v>0</v>
      </c>
      <c r="BE535" s="14">
        <f t="shared" si="683"/>
        <v>0</v>
      </c>
      <c r="BG535" s="14">
        <f>IF($BF$2=Alapadat!$P535,Alapadat!$Q535,0)</f>
        <v>0</v>
      </c>
      <c r="BH535" s="14">
        <f>IF($BF$2=Alapadat!$P535,Alapadat!$R535,0)</f>
        <v>0</v>
      </c>
      <c r="BI535" s="14">
        <f t="shared" si="684"/>
        <v>0</v>
      </c>
      <c r="BJ535" s="14">
        <f t="shared" si="685"/>
        <v>0</v>
      </c>
      <c r="BK535" s="14">
        <f t="shared" si="686"/>
        <v>0</v>
      </c>
      <c r="BL535" s="14">
        <f t="shared" si="687"/>
        <v>0</v>
      </c>
      <c r="BM535" s="14">
        <f t="shared" si="688"/>
        <v>0</v>
      </c>
      <c r="BN535" s="14">
        <f t="shared" si="689"/>
        <v>0</v>
      </c>
      <c r="BP535" s="56">
        <f t="shared" si="690"/>
        <v>0</v>
      </c>
      <c r="BQ535" s="14">
        <f>Szilv($BF$2,Eredmény!$H$3,BG535)</f>
        <v>0</v>
      </c>
      <c r="BR535" s="14">
        <f t="shared" si="691"/>
        <v>0</v>
      </c>
      <c r="BS535" s="14">
        <f t="shared" si="692"/>
        <v>0</v>
      </c>
      <c r="BV535" s="14">
        <f>IF($BU$2=Alapadat!$P535,Alapadat!$Q535,0)</f>
        <v>0</v>
      </c>
      <c r="BW535" s="14">
        <f>IF($BU$2=Alapadat!$P535,Alapadat!$R535,0)</f>
        <v>0</v>
      </c>
      <c r="BX535" s="14">
        <f t="shared" si="693"/>
        <v>0</v>
      </c>
      <c r="BY535" s="14">
        <f t="shared" si="694"/>
        <v>0</v>
      </c>
      <c r="BZ535" s="14">
        <f t="shared" si="695"/>
        <v>0</v>
      </c>
      <c r="CA535" s="14">
        <f t="shared" si="696"/>
        <v>0</v>
      </c>
      <c r="CB535" s="14">
        <f t="shared" si="697"/>
        <v>0</v>
      </c>
      <c r="CC535" s="14">
        <f t="shared" si="698"/>
        <v>0</v>
      </c>
      <c r="CE535" s="56">
        <f t="shared" si="699"/>
        <v>0</v>
      </c>
      <c r="CF535" s="14">
        <f>Szilv($BU$2,Eredmény!$H$3,BV535)</f>
        <v>0</v>
      </c>
      <c r="CG535" s="14">
        <f t="shared" si="700"/>
        <v>0</v>
      </c>
      <c r="CH535" s="14">
        <f t="shared" si="701"/>
        <v>0</v>
      </c>
      <c r="CK535" s="14">
        <f>IF($CJ$2=Alapadat!$P535,Alapadat!$Q535,0)</f>
        <v>0</v>
      </c>
      <c r="CL535" s="14">
        <f>IF($CJ$2=Alapadat!$P535,Alapadat!$R535,0)</f>
        <v>0</v>
      </c>
      <c r="CM535" s="14">
        <f t="shared" si="702"/>
        <v>0</v>
      </c>
      <c r="CN535" s="14">
        <f t="shared" si="703"/>
        <v>0</v>
      </c>
      <c r="CO535" s="14">
        <f t="shared" si="704"/>
        <v>0</v>
      </c>
      <c r="CP535" s="14">
        <f t="shared" si="705"/>
        <v>0</v>
      </c>
      <c r="CQ535" s="14">
        <f t="shared" si="706"/>
        <v>0</v>
      </c>
      <c r="CR535" s="14">
        <f t="shared" si="707"/>
        <v>0</v>
      </c>
      <c r="CT535" s="56">
        <f t="shared" si="708"/>
        <v>0</v>
      </c>
      <c r="CU535" s="14">
        <f>Szilv($CJ$2,Eredmény!$H$3,CK535)</f>
        <v>0</v>
      </c>
      <c r="CV535" s="14">
        <f t="shared" si="709"/>
        <v>0</v>
      </c>
      <c r="CW535" s="14">
        <f t="shared" si="710"/>
        <v>0</v>
      </c>
      <c r="CZ535" s="14">
        <f>IF($CY$2=Alapadat!$P535,Alapadat!$Q535,0)</f>
        <v>0</v>
      </c>
      <c r="DA535" s="14">
        <f>IF($CY$2=Alapadat!$P535,Alapadat!$R535,0)</f>
        <v>0</v>
      </c>
      <c r="DB535" s="14">
        <f t="shared" si="711"/>
        <v>0</v>
      </c>
      <c r="DC535" s="14">
        <f t="shared" si="712"/>
        <v>0</v>
      </c>
      <c r="DD535" s="14">
        <f t="shared" si="713"/>
        <v>0</v>
      </c>
      <c r="DE535" s="14">
        <f t="shared" si="714"/>
        <v>0</v>
      </c>
      <c r="DF535" s="14">
        <f t="shared" si="715"/>
        <v>0</v>
      </c>
      <c r="DG535" s="14">
        <f t="shared" si="716"/>
        <v>0</v>
      </c>
      <c r="DI535" s="56">
        <f t="shared" si="717"/>
        <v>0</v>
      </c>
      <c r="DJ535" s="14">
        <f>Szilv($CY$2,Eredmény!$H$3,CZ535)</f>
        <v>0</v>
      </c>
      <c r="DK535" s="14">
        <f t="shared" si="718"/>
        <v>0</v>
      </c>
      <c r="DL535" s="14">
        <f t="shared" si="719"/>
        <v>0</v>
      </c>
      <c r="DO535" s="14">
        <f>IF($DN$2=Alapadat!$P535,Alapadat!$Q535,0)</f>
        <v>0</v>
      </c>
      <c r="DP535" s="14">
        <f>IF($DN$2=Alapadat!$P535,Alapadat!$R535,0)</f>
        <v>0</v>
      </c>
      <c r="DQ535" s="14">
        <f t="shared" si="720"/>
        <v>0</v>
      </c>
      <c r="DR535" s="14">
        <f t="shared" si="721"/>
        <v>0</v>
      </c>
      <c r="DS535" s="14">
        <f t="shared" si="722"/>
        <v>0</v>
      </c>
      <c r="DT535" s="14">
        <f t="shared" si="723"/>
        <v>0</v>
      </c>
      <c r="DU535" s="14">
        <f t="shared" si="724"/>
        <v>0</v>
      </c>
      <c r="DV535" s="14">
        <f t="shared" si="725"/>
        <v>0</v>
      </c>
      <c r="DX535" s="56">
        <f t="shared" si="726"/>
        <v>0</v>
      </c>
      <c r="DY535" s="14">
        <f>Szilv($DN$2,Eredmény!$H$3,DO535)</f>
        <v>0</v>
      </c>
      <c r="DZ535" s="14">
        <f t="shared" si="727"/>
        <v>0</v>
      </c>
      <c r="EA535" s="14">
        <f t="shared" si="728"/>
        <v>0</v>
      </c>
    </row>
    <row r="536" spans="2:131">
      <c r="B536" s="14">
        <f>IF($A$2=Alapadat!$P536,Alapadat!$Q536,0)</f>
        <v>0</v>
      </c>
      <c r="C536" s="14">
        <f>IF($A$2=Alapadat!$P536,Alapadat!$R536,0)</f>
        <v>0</v>
      </c>
      <c r="D536" s="14">
        <f t="shared" si="649"/>
        <v>0</v>
      </c>
      <c r="E536" s="14">
        <f t="shared" si="650"/>
        <v>0</v>
      </c>
      <c r="F536" s="14">
        <f t="shared" si="651"/>
        <v>0</v>
      </c>
      <c r="G536" s="14">
        <f t="shared" si="652"/>
        <v>0</v>
      </c>
      <c r="H536" s="14">
        <f t="shared" si="653"/>
        <v>0</v>
      </c>
      <c r="I536" s="14">
        <f t="shared" si="654"/>
        <v>0</v>
      </c>
      <c r="L536" s="56">
        <f t="shared" si="655"/>
        <v>0</v>
      </c>
      <c r="M536" s="14">
        <f>Szilv($A$2,Eredmény!$H$3,B536)</f>
        <v>0</v>
      </c>
      <c r="N536" s="14">
        <f t="shared" si="656"/>
        <v>0</v>
      </c>
      <c r="O536" s="14">
        <f t="shared" si="657"/>
        <v>0</v>
      </c>
      <c r="Q536" s="14">
        <f>IF($P$2=Alapadat!$P536,Alapadat!$Q536,0)</f>
        <v>0</v>
      </c>
      <c r="R536" s="14">
        <f>IF($P$2=Alapadat!$P536,Alapadat!$R536,0)</f>
        <v>0</v>
      </c>
      <c r="S536" s="14">
        <f t="shared" si="658"/>
        <v>0</v>
      </c>
      <c r="T536" s="14">
        <f t="shared" si="659"/>
        <v>0</v>
      </c>
      <c r="U536" s="14">
        <f t="shared" si="660"/>
        <v>0</v>
      </c>
      <c r="V536" s="14">
        <f t="shared" si="661"/>
        <v>0</v>
      </c>
      <c r="W536" s="14">
        <f t="shared" si="662"/>
        <v>0</v>
      </c>
      <c r="X536" s="14">
        <f t="shared" si="663"/>
        <v>0</v>
      </c>
      <c r="Z536" s="56">
        <f t="shared" si="729"/>
        <v>0</v>
      </c>
      <c r="AA536" s="14">
        <f>Szilv($P$2,Eredmény!$H$3,Q536)</f>
        <v>0</v>
      </c>
      <c r="AB536" s="14">
        <f t="shared" si="664"/>
        <v>0</v>
      </c>
      <c r="AC536" s="14">
        <f t="shared" si="665"/>
        <v>0</v>
      </c>
      <c r="AE536" s="14">
        <f>IF($AD$2=Alapadat!$P536,Alapadat!$Q536,0)</f>
        <v>0</v>
      </c>
      <c r="AF536" s="14">
        <f>IF($AD$2=Alapadat!$P536,Alapadat!$R536,0)</f>
        <v>0</v>
      </c>
      <c r="AG536" s="14">
        <f t="shared" si="666"/>
        <v>0</v>
      </c>
      <c r="AH536" s="14">
        <f t="shared" si="667"/>
        <v>0</v>
      </c>
      <c r="AI536" s="14">
        <f t="shared" si="668"/>
        <v>0</v>
      </c>
      <c r="AJ536" s="14">
        <f t="shared" si="669"/>
        <v>0</v>
      </c>
      <c r="AK536" s="14">
        <f t="shared" si="670"/>
        <v>0</v>
      </c>
      <c r="AL536" s="14">
        <f t="shared" si="671"/>
        <v>0</v>
      </c>
      <c r="AN536" s="56">
        <f t="shared" si="672"/>
        <v>0</v>
      </c>
      <c r="AO536" s="14">
        <f>Szilv($AD$2,Eredmény!$H$3,AE536)</f>
        <v>0</v>
      </c>
      <c r="AP536" s="14">
        <f t="shared" si="673"/>
        <v>0</v>
      </c>
      <c r="AQ536" s="14">
        <f t="shared" si="674"/>
        <v>0</v>
      </c>
      <c r="AS536" s="14">
        <f>IF($AR$2=Alapadat!$P536,Alapadat!$Q536,0)</f>
        <v>0</v>
      </c>
      <c r="AT536" s="14">
        <f>IF($AR$2=Alapadat!$P536,Alapadat!$R536,0)</f>
        <v>0</v>
      </c>
      <c r="AU536" s="14">
        <f t="shared" si="675"/>
        <v>0</v>
      </c>
      <c r="AV536" s="14">
        <f t="shared" si="676"/>
        <v>0</v>
      </c>
      <c r="AW536" s="14">
        <f t="shared" si="677"/>
        <v>0</v>
      </c>
      <c r="AX536" s="14">
        <f t="shared" si="678"/>
        <v>0</v>
      </c>
      <c r="AY536" s="14">
        <f t="shared" si="679"/>
        <v>0</v>
      </c>
      <c r="AZ536" s="14">
        <f t="shared" si="680"/>
        <v>0</v>
      </c>
      <c r="BB536" s="56">
        <f t="shared" si="681"/>
        <v>0</v>
      </c>
      <c r="BC536" s="14">
        <f>Szilv($AR$2,Eredmény!$H$3,AS536)</f>
        <v>0</v>
      </c>
      <c r="BD536" s="14">
        <f t="shared" si="682"/>
        <v>0</v>
      </c>
      <c r="BE536" s="14">
        <f t="shared" si="683"/>
        <v>0</v>
      </c>
      <c r="BG536" s="14">
        <f>IF($BF$2=Alapadat!$P536,Alapadat!$Q536,0)</f>
        <v>0</v>
      </c>
      <c r="BH536" s="14">
        <f>IF($BF$2=Alapadat!$P536,Alapadat!$R536,0)</f>
        <v>0</v>
      </c>
      <c r="BI536" s="14">
        <f t="shared" si="684"/>
        <v>0</v>
      </c>
      <c r="BJ536" s="14">
        <f t="shared" si="685"/>
        <v>0</v>
      </c>
      <c r="BK536" s="14">
        <f t="shared" si="686"/>
        <v>0</v>
      </c>
      <c r="BL536" s="14">
        <f t="shared" si="687"/>
        <v>0</v>
      </c>
      <c r="BM536" s="14">
        <f t="shared" si="688"/>
        <v>0</v>
      </c>
      <c r="BN536" s="14">
        <f t="shared" si="689"/>
        <v>0</v>
      </c>
      <c r="BP536" s="56">
        <f t="shared" si="690"/>
        <v>0</v>
      </c>
      <c r="BQ536" s="14">
        <f>Szilv($BF$2,Eredmény!$H$3,BG536)</f>
        <v>0</v>
      </c>
      <c r="BR536" s="14">
        <f t="shared" si="691"/>
        <v>0</v>
      </c>
      <c r="BS536" s="14">
        <f t="shared" si="692"/>
        <v>0</v>
      </c>
      <c r="BV536" s="14">
        <f>IF($BU$2=Alapadat!$P536,Alapadat!$Q536,0)</f>
        <v>0</v>
      </c>
      <c r="BW536" s="14">
        <f>IF($BU$2=Alapadat!$P536,Alapadat!$R536,0)</f>
        <v>0</v>
      </c>
      <c r="BX536" s="14">
        <f t="shared" si="693"/>
        <v>0</v>
      </c>
      <c r="BY536" s="14">
        <f t="shared" si="694"/>
        <v>0</v>
      </c>
      <c r="BZ536" s="14">
        <f t="shared" si="695"/>
        <v>0</v>
      </c>
      <c r="CA536" s="14">
        <f t="shared" si="696"/>
        <v>0</v>
      </c>
      <c r="CB536" s="14">
        <f t="shared" si="697"/>
        <v>0</v>
      </c>
      <c r="CC536" s="14">
        <f t="shared" si="698"/>
        <v>0</v>
      </c>
      <c r="CE536" s="56">
        <f t="shared" si="699"/>
        <v>0</v>
      </c>
      <c r="CF536" s="14">
        <f>Szilv($BU$2,Eredmény!$H$3,BV536)</f>
        <v>0</v>
      </c>
      <c r="CG536" s="14">
        <f t="shared" si="700"/>
        <v>0</v>
      </c>
      <c r="CH536" s="14">
        <f t="shared" si="701"/>
        <v>0</v>
      </c>
      <c r="CK536" s="14">
        <f>IF($CJ$2=Alapadat!$P536,Alapadat!$Q536,0)</f>
        <v>0</v>
      </c>
      <c r="CL536" s="14">
        <f>IF($CJ$2=Alapadat!$P536,Alapadat!$R536,0)</f>
        <v>0</v>
      </c>
      <c r="CM536" s="14">
        <f t="shared" si="702"/>
        <v>0</v>
      </c>
      <c r="CN536" s="14">
        <f t="shared" si="703"/>
        <v>0</v>
      </c>
      <c r="CO536" s="14">
        <f t="shared" si="704"/>
        <v>0</v>
      </c>
      <c r="CP536" s="14">
        <f t="shared" si="705"/>
        <v>0</v>
      </c>
      <c r="CQ536" s="14">
        <f t="shared" si="706"/>
        <v>0</v>
      </c>
      <c r="CR536" s="14">
        <f t="shared" si="707"/>
        <v>0</v>
      </c>
      <c r="CT536" s="56">
        <f t="shared" si="708"/>
        <v>0</v>
      </c>
      <c r="CU536" s="14">
        <f>Szilv($CJ$2,Eredmény!$H$3,CK536)</f>
        <v>0</v>
      </c>
      <c r="CV536" s="14">
        <f t="shared" si="709"/>
        <v>0</v>
      </c>
      <c r="CW536" s="14">
        <f t="shared" si="710"/>
        <v>0</v>
      </c>
      <c r="CZ536" s="14">
        <f>IF($CY$2=Alapadat!$P536,Alapadat!$Q536,0)</f>
        <v>0</v>
      </c>
      <c r="DA536" s="14">
        <f>IF($CY$2=Alapadat!$P536,Alapadat!$R536,0)</f>
        <v>0</v>
      </c>
      <c r="DB536" s="14">
        <f t="shared" si="711"/>
        <v>0</v>
      </c>
      <c r="DC536" s="14">
        <f t="shared" si="712"/>
        <v>0</v>
      </c>
      <c r="DD536" s="14">
        <f t="shared" si="713"/>
        <v>0</v>
      </c>
      <c r="DE536" s="14">
        <f t="shared" si="714"/>
        <v>0</v>
      </c>
      <c r="DF536" s="14">
        <f t="shared" si="715"/>
        <v>0</v>
      </c>
      <c r="DG536" s="14">
        <f t="shared" si="716"/>
        <v>0</v>
      </c>
      <c r="DI536" s="56">
        <f t="shared" si="717"/>
        <v>0</v>
      </c>
      <c r="DJ536" s="14">
        <f>Szilv($CY$2,Eredmény!$H$3,CZ536)</f>
        <v>0</v>
      </c>
      <c r="DK536" s="14">
        <f t="shared" si="718"/>
        <v>0</v>
      </c>
      <c r="DL536" s="14">
        <f t="shared" si="719"/>
        <v>0</v>
      </c>
      <c r="DO536" s="14">
        <f>IF($DN$2=Alapadat!$P536,Alapadat!$Q536,0)</f>
        <v>0</v>
      </c>
      <c r="DP536" s="14">
        <f>IF($DN$2=Alapadat!$P536,Alapadat!$R536,0)</f>
        <v>0</v>
      </c>
      <c r="DQ536" s="14">
        <f t="shared" si="720"/>
        <v>0</v>
      </c>
      <c r="DR536" s="14">
        <f t="shared" si="721"/>
        <v>0</v>
      </c>
      <c r="DS536" s="14">
        <f t="shared" si="722"/>
        <v>0</v>
      </c>
      <c r="DT536" s="14">
        <f t="shared" si="723"/>
        <v>0</v>
      </c>
      <c r="DU536" s="14">
        <f t="shared" si="724"/>
        <v>0</v>
      </c>
      <c r="DV536" s="14">
        <f t="shared" si="725"/>
        <v>0</v>
      </c>
      <c r="DX536" s="56">
        <f t="shared" si="726"/>
        <v>0</v>
      </c>
      <c r="DY536" s="14">
        <f>Szilv($DN$2,Eredmény!$H$3,DO536)</f>
        <v>0</v>
      </c>
      <c r="DZ536" s="14">
        <f t="shared" si="727"/>
        <v>0</v>
      </c>
      <c r="EA536" s="14">
        <f t="shared" si="728"/>
        <v>0</v>
      </c>
    </row>
    <row r="537" spans="2:131">
      <c r="B537" s="14">
        <f>IF($A$2=Alapadat!$P537,Alapadat!$Q537,0)</f>
        <v>0</v>
      </c>
      <c r="C537" s="14">
        <f>IF($A$2=Alapadat!$P537,Alapadat!$R537,0)</f>
        <v>0</v>
      </c>
      <c r="D537" s="14">
        <f t="shared" si="649"/>
        <v>0</v>
      </c>
      <c r="E537" s="14">
        <f t="shared" si="650"/>
        <v>0</v>
      </c>
      <c r="F537" s="14">
        <f t="shared" si="651"/>
        <v>0</v>
      </c>
      <c r="G537" s="14">
        <f t="shared" si="652"/>
        <v>0</v>
      </c>
      <c r="H537" s="14">
        <f t="shared" si="653"/>
        <v>0</v>
      </c>
      <c r="I537" s="14">
        <f t="shared" si="654"/>
        <v>0</v>
      </c>
      <c r="L537" s="56">
        <f t="shared" si="655"/>
        <v>0</v>
      </c>
      <c r="M537" s="14">
        <f>Szilv($A$2,Eredmény!$H$3,B537)</f>
        <v>0</v>
      </c>
      <c r="N537" s="14">
        <f t="shared" si="656"/>
        <v>0</v>
      </c>
      <c r="O537" s="14">
        <f t="shared" si="657"/>
        <v>0</v>
      </c>
      <c r="Q537" s="14">
        <f>IF($P$2=Alapadat!$P537,Alapadat!$Q537,0)</f>
        <v>0</v>
      </c>
      <c r="R537" s="14">
        <f>IF($P$2=Alapadat!$P537,Alapadat!$R537,0)</f>
        <v>0</v>
      </c>
      <c r="S537" s="14">
        <f t="shared" si="658"/>
        <v>0</v>
      </c>
      <c r="T537" s="14">
        <f t="shared" si="659"/>
        <v>0</v>
      </c>
      <c r="U537" s="14">
        <f t="shared" si="660"/>
        <v>0</v>
      </c>
      <c r="V537" s="14">
        <f t="shared" si="661"/>
        <v>0</v>
      </c>
      <c r="W537" s="14">
        <f t="shared" si="662"/>
        <v>0</v>
      </c>
      <c r="X537" s="14">
        <f t="shared" si="663"/>
        <v>0</v>
      </c>
      <c r="Z537" s="56">
        <f t="shared" si="729"/>
        <v>0</v>
      </c>
      <c r="AA537" s="14">
        <f>Szilv($P$2,Eredmény!$H$3,Q537)</f>
        <v>0</v>
      </c>
      <c r="AB537" s="14">
        <f t="shared" si="664"/>
        <v>0</v>
      </c>
      <c r="AC537" s="14">
        <f t="shared" si="665"/>
        <v>0</v>
      </c>
      <c r="AE537" s="14">
        <f>IF($AD$2=Alapadat!$P537,Alapadat!$Q537,0)</f>
        <v>0</v>
      </c>
      <c r="AF537" s="14">
        <f>IF($AD$2=Alapadat!$P537,Alapadat!$R537,0)</f>
        <v>0</v>
      </c>
      <c r="AG537" s="14">
        <f t="shared" si="666"/>
        <v>0</v>
      </c>
      <c r="AH537" s="14">
        <f t="shared" si="667"/>
        <v>0</v>
      </c>
      <c r="AI537" s="14">
        <f t="shared" si="668"/>
        <v>0</v>
      </c>
      <c r="AJ537" s="14">
        <f t="shared" si="669"/>
        <v>0</v>
      </c>
      <c r="AK537" s="14">
        <f t="shared" si="670"/>
        <v>0</v>
      </c>
      <c r="AL537" s="14">
        <f t="shared" si="671"/>
        <v>0</v>
      </c>
      <c r="AN537" s="56">
        <f t="shared" si="672"/>
        <v>0</v>
      </c>
      <c r="AO537" s="14">
        <f>Szilv($AD$2,Eredmény!$H$3,AE537)</f>
        <v>0</v>
      </c>
      <c r="AP537" s="14">
        <f t="shared" si="673"/>
        <v>0</v>
      </c>
      <c r="AQ537" s="14">
        <f t="shared" si="674"/>
        <v>0</v>
      </c>
      <c r="AS537" s="14">
        <f>IF($AR$2=Alapadat!$P537,Alapadat!$Q537,0)</f>
        <v>0</v>
      </c>
      <c r="AT537" s="14">
        <f>IF($AR$2=Alapadat!$P537,Alapadat!$R537,0)</f>
        <v>0</v>
      </c>
      <c r="AU537" s="14">
        <f t="shared" si="675"/>
        <v>0</v>
      </c>
      <c r="AV537" s="14">
        <f t="shared" si="676"/>
        <v>0</v>
      </c>
      <c r="AW537" s="14">
        <f t="shared" si="677"/>
        <v>0</v>
      </c>
      <c r="AX537" s="14">
        <f t="shared" si="678"/>
        <v>0</v>
      </c>
      <c r="AY537" s="14">
        <f t="shared" si="679"/>
        <v>0</v>
      </c>
      <c r="AZ537" s="14">
        <f t="shared" si="680"/>
        <v>0</v>
      </c>
      <c r="BB537" s="56">
        <f t="shared" si="681"/>
        <v>0</v>
      </c>
      <c r="BC537" s="14">
        <f>Szilv($AR$2,Eredmény!$H$3,AS537)</f>
        <v>0</v>
      </c>
      <c r="BD537" s="14">
        <f t="shared" si="682"/>
        <v>0</v>
      </c>
      <c r="BE537" s="14">
        <f t="shared" si="683"/>
        <v>0</v>
      </c>
      <c r="BG537" s="14">
        <f>IF($BF$2=Alapadat!$P537,Alapadat!$Q537,0)</f>
        <v>0</v>
      </c>
      <c r="BH537" s="14">
        <f>IF($BF$2=Alapadat!$P537,Alapadat!$R537,0)</f>
        <v>0</v>
      </c>
      <c r="BI537" s="14">
        <f t="shared" si="684"/>
        <v>0</v>
      </c>
      <c r="BJ537" s="14">
        <f t="shared" si="685"/>
        <v>0</v>
      </c>
      <c r="BK537" s="14">
        <f t="shared" si="686"/>
        <v>0</v>
      </c>
      <c r="BL537" s="14">
        <f t="shared" si="687"/>
        <v>0</v>
      </c>
      <c r="BM537" s="14">
        <f t="shared" si="688"/>
        <v>0</v>
      </c>
      <c r="BN537" s="14">
        <f t="shared" si="689"/>
        <v>0</v>
      </c>
      <c r="BP537" s="56">
        <f t="shared" si="690"/>
        <v>0</v>
      </c>
      <c r="BQ537" s="14">
        <f>Szilv($BF$2,Eredmény!$H$3,BG537)</f>
        <v>0</v>
      </c>
      <c r="BR537" s="14">
        <f t="shared" si="691"/>
        <v>0</v>
      </c>
      <c r="BS537" s="14">
        <f t="shared" si="692"/>
        <v>0</v>
      </c>
      <c r="BV537" s="14">
        <f>IF($BU$2=Alapadat!$P537,Alapadat!$Q537,0)</f>
        <v>0</v>
      </c>
      <c r="BW537" s="14">
        <f>IF($BU$2=Alapadat!$P537,Alapadat!$R537,0)</f>
        <v>0</v>
      </c>
      <c r="BX537" s="14">
        <f t="shared" si="693"/>
        <v>0</v>
      </c>
      <c r="BY537" s="14">
        <f t="shared" si="694"/>
        <v>0</v>
      </c>
      <c r="BZ537" s="14">
        <f t="shared" si="695"/>
        <v>0</v>
      </c>
      <c r="CA537" s="14">
        <f t="shared" si="696"/>
        <v>0</v>
      </c>
      <c r="CB537" s="14">
        <f t="shared" si="697"/>
        <v>0</v>
      </c>
      <c r="CC537" s="14">
        <f t="shared" si="698"/>
        <v>0</v>
      </c>
      <c r="CE537" s="56">
        <f t="shared" si="699"/>
        <v>0</v>
      </c>
      <c r="CF537" s="14">
        <f>Szilv($BU$2,Eredmény!$H$3,BV537)</f>
        <v>0</v>
      </c>
      <c r="CG537" s="14">
        <f t="shared" si="700"/>
        <v>0</v>
      </c>
      <c r="CH537" s="14">
        <f t="shared" si="701"/>
        <v>0</v>
      </c>
      <c r="CK537" s="14">
        <f>IF($CJ$2=Alapadat!$P537,Alapadat!$Q537,0)</f>
        <v>0</v>
      </c>
      <c r="CL537" s="14">
        <f>IF($CJ$2=Alapadat!$P537,Alapadat!$R537,0)</f>
        <v>0</v>
      </c>
      <c r="CM537" s="14">
        <f t="shared" si="702"/>
        <v>0</v>
      </c>
      <c r="CN537" s="14">
        <f t="shared" si="703"/>
        <v>0</v>
      </c>
      <c r="CO537" s="14">
        <f t="shared" si="704"/>
        <v>0</v>
      </c>
      <c r="CP537" s="14">
        <f t="shared" si="705"/>
        <v>0</v>
      </c>
      <c r="CQ537" s="14">
        <f t="shared" si="706"/>
        <v>0</v>
      </c>
      <c r="CR537" s="14">
        <f t="shared" si="707"/>
        <v>0</v>
      </c>
      <c r="CT537" s="56">
        <f t="shared" si="708"/>
        <v>0</v>
      </c>
      <c r="CU537" s="14">
        <f>Szilv($CJ$2,Eredmény!$H$3,CK537)</f>
        <v>0</v>
      </c>
      <c r="CV537" s="14">
        <f t="shared" si="709"/>
        <v>0</v>
      </c>
      <c r="CW537" s="14">
        <f t="shared" si="710"/>
        <v>0</v>
      </c>
      <c r="CZ537" s="14">
        <f>IF($CY$2=Alapadat!$P537,Alapadat!$Q537,0)</f>
        <v>0</v>
      </c>
      <c r="DA537" s="14">
        <f>IF($CY$2=Alapadat!$P537,Alapadat!$R537,0)</f>
        <v>0</v>
      </c>
      <c r="DB537" s="14">
        <f t="shared" si="711"/>
        <v>0</v>
      </c>
      <c r="DC537" s="14">
        <f t="shared" si="712"/>
        <v>0</v>
      </c>
      <c r="DD537" s="14">
        <f t="shared" si="713"/>
        <v>0</v>
      </c>
      <c r="DE537" s="14">
        <f t="shared" si="714"/>
        <v>0</v>
      </c>
      <c r="DF537" s="14">
        <f t="shared" si="715"/>
        <v>0</v>
      </c>
      <c r="DG537" s="14">
        <f t="shared" si="716"/>
        <v>0</v>
      </c>
      <c r="DI537" s="56">
        <f t="shared" si="717"/>
        <v>0</v>
      </c>
      <c r="DJ537" s="14">
        <f>Szilv($CY$2,Eredmény!$H$3,CZ537)</f>
        <v>0</v>
      </c>
      <c r="DK537" s="14">
        <f t="shared" si="718"/>
        <v>0</v>
      </c>
      <c r="DL537" s="14">
        <f t="shared" si="719"/>
        <v>0</v>
      </c>
      <c r="DO537" s="14">
        <f>IF($DN$2=Alapadat!$P537,Alapadat!$Q537,0)</f>
        <v>0</v>
      </c>
      <c r="DP537" s="14">
        <f>IF($DN$2=Alapadat!$P537,Alapadat!$R537,0)</f>
        <v>0</v>
      </c>
      <c r="DQ537" s="14">
        <f t="shared" si="720"/>
        <v>0</v>
      </c>
      <c r="DR537" s="14">
        <f t="shared" si="721"/>
        <v>0</v>
      </c>
      <c r="DS537" s="14">
        <f t="shared" si="722"/>
        <v>0</v>
      </c>
      <c r="DT537" s="14">
        <f t="shared" si="723"/>
        <v>0</v>
      </c>
      <c r="DU537" s="14">
        <f t="shared" si="724"/>
        <v>0</v>
      </c>
      <c r="DV537" s="14">
        <f t="shared" si="725"/>
        <v>0</v>
      </c>
      <c r="DX537" s="56">
        <f t="shared" si="726"/>
        <v>0</v>
      </c>
      <c r="DY537" s="14">
        <f>Szilv($DN$2,Eredmény!$H$3,DO537)</f>
        <v>0</v>
      </c>
      <c r="DZ537" s="14">
        <f t="shared" si="727"/>
        <v>0</v>
      </c>
      <c r="EA537" s="14">
        <f t="shared" si="728"/>
        <v>0</v>
      </c>
    </row>
    <row r="538" spans="2:131">
      <c r="B538" s="14">
        <f>IF($A$2=Alapadat!$P538,Alapadat!$Q538,0)</f>
        <v>0</v>
      </c>
      <c r="C538" s="14">
        <f>IF($A$2=Alapadat!$P538,Alapadat!$R538,0)</f>
        <v>0</v>
      </c>
      <c r="D538" s="14">
        <f t="shared" si="649"/>
        <v>0</v>
      </c>
      <c r="E538" s="14">
        <f t="shared" si="650"/>
        <v>0</v>
      </c>
      <c r="F538" s="14">
        <f t="shared" si="651"/>
        <v>0</v>
      </c>
      <c r="G538" s="14">
        <f t="shared" si="652"/>
        <v>0</v>
      </c>
      <c r="H538" s="14">
        <f t="shared" si="653"/>
        <v>0</v>
      </c>
      <c r="I538" s="14">
        <f t="shared" si="654"/>
        <v>0</v>
      </c>
      <c r="L538" s="56">
        <f t="shared" si="655"/>
        <v>0</v>
      </c>
      <c r="M538" s="14">
        <f>Szilv($A$2,Eredmény!$H$3,B538)</f>
        <v>0</v>
      </c>
      <c r="N538" s="14">
        <f t="shared" si="656"/>
        <v>0</v>
      </c>
      <c r="O538" s="14">
        <f t="shared" si="657"/>
        <v>0</v>
      </c>
      <c r="Q538" s="14">
        <f>IF($P$2=Alapadat!$P538,Alapadat!$Q538,0)</f>
        <v>0</v>
      </c>
      <c r="R538" s="14">
        <f>IF($P$2=Alapadat!$P538,Alapadat!$R538,0)</f>
        <v>0</v>
      </c>
      <c r="S538" s="14">
        <f t="shared" si="658"/>
        <v>0</v>
      </c>
      <c r="T538" s="14">
        <f t="shared" si="659"/>
        <v>0</v>
      </c>
      <c r="U538" s="14">
        <f t="shared" si="660"/>
        <v>0</v>
      </c>
      <c r="V538" s="14">
        <f t="shared" si="661"/>
        <v>0</v>
      </c>
      <c r="W538" s="14">
        <f t="shared" si="662"/>
        <v>0</v>
      </c>
      <c r="X538" s="14">
        <f t="shared" si="663"/>
        <v>0</v>
      </c>
      <c r="Z538" s="56">
        <f t="shared" si="729"/>
        <v>0</v>
      </c>
      <c r="AA538" s="14">
        <f>Szilv($P$2,Eredmény!$H$3,Q538)</f>
        <v>0</v>
      </c>
      <c r="AB538" s="14">
        <f t="shared" si="664"/>
        <v>0</v>
      </c>
      <c r="AC538" s="14">
        <f t="shared" si="665"/>
        <v>0</v>
      </c>
      <c r="AE538" s="14">
        <f>IF($AD$2=Alapadat!$P538,Alapadat!$Q538,0)</f>
        <v>0</v>
      </c>
      <c r="AF538" s="14">
        <f>IF($AD$2=Alapadat!$P538,Alapadat!$R538,0)</f>
        <v>0</v>
      </c>
      <c r="AG538" s="14">
        <f t="shared" si="666"/>
        <v>0</v>
      </c>
      <c r="AH538" s="14">
        <f t="shared" si="667"/>
        <v>0</v>
      </c>
      <c r="AI538" s="14">
        <f t="shared" si="668"/>
        <v>0</v>
      </c>
      <c r="AJ538" s="14">
        <f t="shared" si="669"/>
        <v>0</v>
      </c>
      <c r="AK538" s="14">
        <f t="shared" si="670"/>
        <v>0</v>
      </c>
      <c r="AL538" s="14">
        <f t="shared" si="671"/>
        <v>0</v>
      </c>
      <c r="AN538" s="56">
        <f t="shared" si="672"/>
        <v>0</v>
      </c>
      <c r="AO538" s="14">
        <f>Szilv($AD$2,Eredmény!$H$3,AE538)</f>
        <v>0</v>
      </c>
      <c r="AP538" s="14">
        <f t="shared" si="673"/>
        <v>0</v>
      </c>
      <c r="AQ538" s="14">
        <f t="shared" si="674"/>
        <v>0</v>
      </c>
      <c r="AS538" s="14">
        <f>IF($AR$2=Alapadat!$P538,Alapadat!$Q538,0)</f>
        <v>0</v>
      </c>
      <c r="AT538" s="14">
        <f>IF($AR$2=Alapadat!$P538,Alapadat!$R538,0)</f>
        <v>0</v>
      </c>
      <c r="AU538" s="14">
        <f t="shared" si="675"/>
        <v>0</v>
      </c>
      <c r="AV538" s="14">
        <f t="shared" si="676"/>
        <v>0</v>
      </c>
      <c r="AW538" s="14">
        <f t="shared" si="677"/>
        <v>0</v>
      </c>
      <c r="AX538" s="14">
        <f t="shared" si="678"/>
        <v>0</v>
      </c>
      <c r="AY538" s="14">
        <f t="shared" si="679"/>
        <v>0</v>
      </c>
      <c r="AZ538" s="14">
        <f t="shared" si="680"/>
        <v>0</v>
      </c>
      <c r="BB538" s="56">
        <f t="shared" si="681"/>
        <v>0</v>
      </c>
      <c r="BC538" s="14">
        <f>Szilv($AR$2,Eredmény!$H$3,AS538)</f>
        <v>0</v>
      </c>
      <c r="BD538" s="14">
        <f t="shared" si="682"/>
        <v>0</v>
      </c>
      <c r="BE538" s="14">
        <f t="shared" si="683"/>
        <v>0</v>
      </c>
      <c r="BG538" s="14">
        <f>IF($BF$2=Alapadat!$P538,Alapadat!$Q538,0)</f>
        <v>0</v>
      </c>
      <c r="BH538" s="14">
        <f>IF($BF$2=Alapadat!$P538,Alapadat!$R538,0)</f>
        <v>0</v>
      </c>
      <c r="BI538" s="14">
        <f t="shared" si="684"/>
        <v>0</v>
      </c>
      <c r="BJ538" s="14">
        <f t="shared" si="685"/>
        <v>0</v>
      </c>
      <c r="BK538" s="14">
        <f t="shared" si="686"/>
        <v>0</v>
      </c>
      <c r="BL538" s="14">
        <f t="shared" si="687"/>
        <v>0</v>
      </c>
      <c r="BM538" s="14">
        <f t="shared" si="688"/>
        <v>0</v>
      </c>
      <c r="BN538" s="14">
        <f t="shared" si="689"/>
        <v>0</v>
      </c>
      <c r="BP538" s="56">
        <f t="shared" si="690"/>
        <v>0</v>
      </c>
      <c r="BQ538" s="14">
        <f>Szilv($BF$2,Eredmény!$H$3,BG538)</f>
        <v>0</v>
      </c>
      <c r="BR538" s="14">
        <f t="shared" si="691"/>
        <v>0</v>
      </c>
      <c r="BS538" s="14">
        <f t="shared" si="692"/>
        <v>0</v>
      </c>
      <c r="BV538" s="14">
        <f>IF($BU$2=Alapadat!$P538,Alapadat!$Q538,0)</f>
        <v>0</v>
      </c>
      <c r="BW538" s="14">
        <f>IF($BU$2=Alapadat!$P538,Alapadat!$R538,0)</f>
        <v>0</v>
      </c>
      <c r="BX538" s="14">
        <f t="shared" si="693"/>
        <v>0</v>
      </c>
      <c r="BY538" s="14">
        <f t="shared" si="694"/>
        <v>0</v>
      </c>
      <c r="BZ538" s="14">
        <f t="shared" si="695"/>
        <v>0</v>
      </c>
      <c r="CA538" s="14">
        <f t="shared" si="696"/>
        <v>0</v>
      </c>
      <c r="CB538" s="14">
        <f t="shared" si="697"/>
        <v>0</v>
      </c>
      <c r="CC538" s="14">
        <f t="shared" si="698"/>
        <v>0</v>
      </c>
      <c r="CE538" s="56">
        <f t="shared" si="699"/>
        <v>0</v>
      </c>
      <c r="CF538" s="14">
        <f>Szilv($BU$2,Eredmény!$H$3,BV538)</f>
        <v>0</v>
      </c>
      <c r="CG538" s="14">
        <f t="shared" si="700"/>
        <v>0</v>
      </c>
      <c r="CH538" s="14">
        <f t="shared" si="701"/>
        <v>0</v>
      </c>
      <c r="CK538" s="14">
        <f>IF($CJ$2=Alapadat!$P538,Alapadat!$Q538,0)</f>
        <v>0</v>
      </c>
      <c r="CL538" s="14">
        <f>IF($CJ$2=Alapadat!$P538,Alapadat!$R538,0)</f>
        <v>0</v>
      </c>
      <c r="CM538" s="14">
        <f t="shared" si="702"/>
        <v>0</v>
      </c>
      <c r="CN538" s="14">
        <f t="shared" si="703"/>
        <v>0</v>
      </c>
      <c r="CO538" s="14">
        <f t="shared" si="704"/>
        <v>0</v>
      </c>
      <c r="CP538" s="14">
        <f t="shared" si="705"/>
        <v>0</v>
      </c>
      <c r="CQ538" s="14">
        <f t="shared" si="706"/>
        <v>0</v>
      </c>
      <c r="CR538" s="14">
        <f t="shared" si="707"/>
        <v>0</v>
      </c>
      <c r="CT538" s="56">
        <f t="shared" si="708"/>
        <v>0</v>
      </c>
      <c r="CU538" s="14">
        <f>Szilv($CJ$2,Eredmény!$H$3,CK538)</f>
        <v>0</v>
      </c>
      <c r="CV538" s="14">
        <f t="shared" si="709"/>
        <v>0</v>
      </c>
      <c r="CW538" s="14">
        <f t="shared" si="710"/>
        <v>0</v>
      </c>
      <c r="CZ538" s="14">
        <f>IF($CY$2=Alapadat!$P538,Alapadat!$Q538,0)</f>
        <v>0</v>
      </c>
      <c r="DA538" s="14">
        <f>IF($CY$2=Alapadat!$P538,Alapadat!$R538,0)</f>
        <v>0</v>
      </c>
      <c r="DB538" s="14">
        <f t="shared" si="711"/>
        <v>0</v>
      </c>
      <c r="DC538" s="14">
        <f t="shared" si="712"/>
        <v>0</v>
      </c>
      <c r="DD538" s="14">
        <f t="shared" si="713"/>
        <v>0</v>
      </c>
      <c r="DE538" s="14">
        <f t="shared" si="714"/>
        <v>0</v>
      </c>
      <c r="DF538" s="14">
        <f t="shared" si="715"/>
        <v>0</v>
      </c>
      <c r="DG538" s="14">
        <f t="shared" si="716"/>
        <v>0</v>
      </c>
      <c r="DI538" s="56">
        <f t="shared" si="717"/>
        <v>0</v>
      </c>
      <c r="DJ538" s="14">
        <f>Szilv($CY$2,Eredmény!$H$3,CZ538)</f>
        <v>0</v>
      </c>
      <c r="DK538" s="14">
        <f t="shared" si="718"/>
        <v>0</v>
      </c>
      <c r="DL538" s="14">
        <f t="shared" si="719"/>
        <v>0</v>
      </c>
      <c r="DO538" s="14">
        <f>IF($DN$2=Alapadat!$P538,Alapadat!$Q538,0)</f>
        <v>0</v>
      </c>
      <c r="DP538" s="14">
        <f>IF($DN$2=Alapadat!$P538,Alapadat!$R538,0)</f>
        <v>0</v>
      </c>
      <c r="DQ538" s="14">
        <f t="shared" si="720"/>
        <v>0</v>
      </c>
      <c r="DR538" s="14">
        <f t="shared" si="721"/>
        <v>0</v>
      </c>
      <c r="DS538" s="14">
        <f t="shared" si="722"/>
        <v>0</v>
      </c>
      <c r="DT538" s="14">
        <f t="shared" si="723"/>
        <v>0</v>
      </c>
      <c r="DU538" s="14">
        <f t="shared" si="724"/>
        <v>0</v>
      </c>
      <c r="DV538" s="14">
        <f t="shared" si="725"/>
        <v>0</v>
      </c>
      <c r="DX538" s="56">
        <f t="shared" si="726"/>
        <v>0</v>
      </c>
      <c r="DY538" s="14">
        <f>Szilv($DN$2,Eredmény!$H$3,DO538)</f>
        <v>0</v>
      </c>
      <c r="DZ538" s="14">
        <f t="shared" si="727"/>
        <v>0</v>
      </c>
      <c r="EA538" s="14">
        <f t="shared" si="728"/>
        <v>0</v>
      </c>
    </row>
    <row r="539" spans="2:131">
      <c r="B539" s="14">
        <f>IF($A$2=Alapadat!$P539,Alapadat!$Q539,0)</f>
        <v>0</v>
      </c>
      <c r="C539" s="14">
        <f>IF($A$2=Alapadat!$P539,Alapadat!$R539,0)</f>
        <v>0</v>
      </c>
      <c r="D539" s="14">
        <f t="shared" si="649"/>
        <v>0</v>
      </c>
      <c r="E539" s="14">
        <f t="shared" si="650"/>
        <v>0</v>
      </c>
      <c r="F539" s="14">
        <f t="shared" si="651"/>
        <v>0</v>
      </c>
      <c r="G539" s="14">
        <f t="shared" si="652"/>
        <v>0</v>
      </c>
      <c r="H539" s="14">
        <f t="shared" si="653"/>
        <v>0</v>
      </c>
      <c r="I539" s="14">
        <f t="shared" si="654"/>
        <v>0</v>
      </c>
      <c r="L539" s="56">
        <f t="shared" si="655"/>
        <v>0</v>
      </c>
      <c r="M539" s="14">
        <f>Szilv($A$2,Eredmény!$H$3,B539)</f>
        <v>0</v>
      </c>
      <c r="N539" s="14">
        <f t="shared" si="656"/>
        <v>0</v>
      </c>
      <c r="O539" s="14">
        <f t="shared" si="657"/>
        <v>0</v>
      </c>
      <c r="Q539" s="14">
        <f>IF($P$2=Alapadat!$P539,Alapadat!$Q539,0)</f>
        <v>0</v>
      </c>
      <c r="R539" s="14">
        <f>IF($P$2=Alapadat!$P539,Alapadat!$R539,0)</f>
        <v>0</v>
      </c>
      <c r="S539" s="14">
        <f t="shared" si="658"/>
        <v>0</v>
      </c>
      <c r="T539" s="14">
        <f t="shared" si="659"/>
        <v>0</v>
      </c>
      <c r="U539" s="14">
        <f t="shared" si="660"/>
        <v>0</v>
      </c>
      <c r="V539" s="14">
        <f t="shared" si="661"/>
        <v>0</v>
      </c>
      <c r="W539" s="14">
        <f t="shared" si="662"/>
        <v>0</v>
      </c>
      <c r="X539" s="14">
        <f t="shared" si="663"/>
        <v>0</v>
      </c>
      <c r="Z539" s="56">
        <f t="shared" si="729"/>
        <v>0</v>
      </c>
      <c r="AA539" s="14">
        <f>Szilv($P$2,Eredmény!$H$3,Q539)</f>
        <v>0</v>
      </c>
      <c r="AB539" s="14">
        <f t="shared" si="664"/>
        <v>0</v>
      </c>
      <c r="AC539" s="14">
        <f t="shared" si="665"/>
        <v>0</v>
      </c>
      <c r="AE539" s="14">
        <f>IF($AD$2=Alapadat!$P539,Alapadat!$Q539,0)</f>
        <v>0</v>
      </c>
      <c r="AF539" s="14">
        <f>IF($AD$2=Alapadat!$P539,Alapadat!$R539,0)</f>
        <v>0</v>
      </c>
      <c r="AG539" s="14">
        <f t="shared" si="666"/>
        <v>0</v>
      </c>
      <c r="AH539" s="14">
        <f t="shared" si="667"/>
        <v>0</v>
      </c>
      <c r="AI539" s="14">
        <f t="shared" si="668"/>
        <v>0</v>
      </c>
      <c r="AJ539" s="14">
        <f t="shared" si="669"/>
        <v>0</v>
      </c>
      <c r="AK539" s="14">
        <f t="shared" si="670"/>
        <v>0</v>
      </c>
      <c r="AL539" s="14">
        <f t="shared" si="671"/>
        <v>0</v>
      </c>
      <c r="AN539" s="56">
        <f t="shared" si="672"/>
        <v>0</v>
      </c>
      <c r="AO539" s="14">
        <f>Szilv($AD$2,Eredmény!$H$3,AE539)</f>
        <v>0</v>
      </c>
      <c r="AP539" s="14">
        <f t="shared" si="673"/>
        <v>0</v>
      </c>
      <c r="AQ539" s="14">
        <f t="shared" si="674"/>
        <v>0</v>
      </c>
      <c r="AS539" s="14">
        <f>IF($AR$2=Alapadat!$P539,Alapadat!$Q539,0)</f>
        <v>0</v>
      </c>
      <c r="AT539" s="14">
        <f>IF($AR$2=Alapadat!$P539,Alapadat!$R539,0)</f>
        <v>0</v>
      </c>
      <c r="AU539" s="14">
        <f t="shared" si="675"/>
        <v>0</v>
      </c>
      <c r="AV539" s="14">
        <f t="shared" si="676"/>
        <v>0</v>
      </c>
      <c r="AW539" s="14">
        <f t="shared" si="677"/>
        <v>0</v>
      </c>
      <c r="AX539" s="14">
        <f t="shared" si="678"/>
        <v>0</v>
      </c>
      <c r="AY539" s="14">
        <f t="shared" si="679"/>
        <v>0</v>
      </c>
      <c r="AZ539" s="14">
        <f t="shared" si="680"/>
        <v>0</v>
      </c>
      <c r="BB539" s="56">
        <f t="shared" si="681"/>
        <v>0</v>
      </c>
      <c r="BC539" s="14">
        <f>Szilv($AR$2,Eredmény!$H$3,AS539)</f>
        <v>0</v>
      </c>
      <c r="BD539" s="14">
        <f t="shared" si="682"/>
        <v>0</v>
      </c>
      <c r="BE539" s="14">
        <f t="shared" si="683"/>
        <v>0</v>
      </c>
      <c r="BG539" s="14">
        <f>IF($BF$2=Alapadat!$P539,Alapadat!$Q539,0)</f>
        <v>0</v>
      </c>
      <c r="BH539" s="14">
        <f>IF($BF$2=Alapadat!$P539,Alapadat!$R539,0)</f>
        <v>0</v>
      </c>
      <c r="BI539" s="14">
        <f t="shared" si="684"/>
        <v>0</v>
      </c>
      <c r="BJ539" s="14">
        <f t="shared" si="685"/>
        <v>0</v>
      </c>
      <c r="BK539" s="14">
        <f t="shared" si="686"/>
        <v>0</v>
      </c>
      <c r="BL539" s="14">
        <f t="shared" si="687"/>
        <v>0</v>
      </c>
      <c r="BM539" s="14">
        <f t="shared" si="688"/>
        <v>0</v>
      </c>
      <c r="BN539" s="14">
        <f t="shared" si="689"/>
        <v>0</v>
      </c>
      <c r="BP539" s="56">
        <f t="shared" si="690"/>
        <v>0</v>
      </c>
      <c r="BQ539" s="14">
        <f>Szilv($BF$2,Eredmény!$H$3,BG539)</f>
        <v>0</v>
      </c>
      <c r="BR539" s="14">
        <f t="shared" si="691"/>
        <v>0</v>
      </c>
      <c r="BS539" s="14">
        <f t="shared" si="692"/>
        <v>0</v>
      </c>
      <c r="BV539" s="14">
        <f>IF($BU$2=Alapadat!$P539,Alapadat!$Q539,0)</f>
        <v>0</v>
      </c>
      <c r="BW539" s="14">
        <f>IF($BU$2=Alapadat!$P539,Alapadat!$R539,0)</f>
        <v>0</v>
      </c>
      <c r="BX539" s="14">
        <f t="shared" si="693"/>
        <v>0</v>
      </c>
      <c r="BY539" s="14">
        <f t="shared" si="694"/>
        <v>0</v>
      </c>
      <c r="BZ539" s="14">
        <f t="shared" si="695"/>
        <v>0</v>
      </c>
      <c r="CA539" s="14">
        <f t="shared" si="696"/>
        <v>0</v>
      </c>
      <c r="CB539" s="14">
        <f t="shared" si="697"/>
        <v>0</v>
      </c>
      <c r="CC539" s="14">
        <f t="shared" si="698"/>
        <v>0</v>
      </c>
      <c r="CE539" s="56">
        <f t="shared" si="699"/>
        <v>0</v>
      </c>
      <c r="CF539" s="14">
        <f>Szilv($BU$2,Eredmény!$H$3,BV539)</f>
        <v>0</v>
      </c>
      <c r="CG539" s="14">
        <f t="shared" si="700"/>
        <v>0</v>
      </c>
      <c r="CH539" s="14">
        <f t="shared" si="701"/>
        <v>0</v>
      </c>
      <c r="CK539" s="14">
        <f>IF($CJ$2=Alapadat!$P539,Alapadat!$Q539,0)</f>
        <v>0</v>
      </c>
      <c r="CL539" s="14">
        <f>IF($CJ$2=Alapadat!$P539,Alapadat!$R539,0)</f>
        <v>0</v>
      </c>
      <c r="CM539" s="14">
        <f t="shared" si="702"/>
        <v>0</v>
      </c>
      <c r="CN539" s="14">
        <f t="shared" si="703"/>
        <v>0</v>
      </c>
      <c r="CO539" s="14">
        <f t="shared" si="704"/>
        <v>0</v>
      </c>
      <c r="CP539" s="14">
        <f t="shared" si="705"/>
        <v>0</v>
      </c>
      <c r="CQ539" s="14">
        <f t="shared" si="706"/>
        <v>0</v>
      </c>
      <c r="CR539" s="14">
        <f t="shared" si="707"/>
        <v>0</v>
      </c>
      <c r="CT539" s="56">
        <f t="shared" si="708"/>
        <v>0</v>
      </c>
      <c r="CU539" s="14">
        <f>Szilv($CJ$2,Eredmény!$H$3,CK539)</f>
        <v>0</v>
      </c>
      <c r="CV539" s="14">
        <f t="shared" si="709"/>
        <v>0</v>
      </c>
      <c r="CW539" s="14">
        <f t="shared" si="710"/>
        <v>0</v>
      </c>
      <c r="CZ539" s="14">
        <f>IF($CY$2=Alapadat!$P539,Alapadat!$Q539,0)</f>
        <v>0</v>
      </c>
      <c r="DA539" s="14">
        <f>IF($CY$2=Alapadat!$P539,Alapadat!$R539,0)</f>
        <v>0</v>
      </c>
      <c r="DB539" s="14">
        <f t="shared" si="711"/>
        <v>0</v>
      </c>
      <c r="DC539" s="14">
        <f t="shared" si="712"/>
        <v>0</v>
      </c>
      <c r="DD539" s="14">
        <f t="shared" si="713"/>
        <v>0</v>
      </c>
      <c r="DE539" s="14">
        <f t="shared" si="714"/>
        <v>0</v>
      </c>
      <c r="DF539" s="14">
        <f t="shared" si="715"/>
        <v>0</v>
      </c>
      <c r="DG539" s="14">
        <f t="shared" si="716"/>
        <v>0</v>
      </c>
      <c r="DI539" s="56">
        <f t="shared" si="717"/>
        <v>0</v>
      </c>
      <c r="DJ539" s="14">
        <f>Szilv($CY$2,Eredmény!$H$3,CZ539)</f>
        <v>0</v>
      </c>
      <c r="DK539" s="14">
        <f t="shared" si="718"/>
        <v>0</v>
      </c>
      <c r="DL539" s="14">
        <f t="shared" si="719"/>
        <v>0</v>
      </c>
      <c r="DO539" s="14">
        <f>IF($DN$2=Alapadat!$P539,Alapadat!$Q539,0)</f>
        <v>0</v>
      </c>
      <c r="DP539" s="14">
        <f>IF($DN$2=Alapadat!$P539,Alapadat!$R539,0)</f>
        <v>0</v>
      </c>
      <c r="DQ539" s="14">
        <f t="shared" si="720"/>
        <v>0</v>
      </c>
      <c r="DR539" s="14">
        <f t="shared" si="721"/>
        <v>0</v>
      </c>
      <c r="DS539" s="14">
        <f t="shared" si="722"/>
        <v>0</v>
      </c>
      <c r="DT539" s="14">
        <f t="shared" si="723"/>
        <v>0</v>
      </c>
      <c r="DU539" s="14">
        <f t="shared" si="724"/>
        <v>0</v>
      </c>
      <c r="DV539" s="14">
        <f t="shared" si="725"/>
        <v>0</v>
      </c>
      <c r="DX539" s="56">
        <f t="shared" si="726"/>
        <v>0</v>
      </c>
      <c r="DY539" s="14">
        <f>Szilv($DN$2,Eredmény!$H$3,DO539)</f>
        <v>0</v>
      </c>
      <c r="DZ539" s="14">
        <f t="shared" si="727"/>
        <v>0</v>
      </c>
      <c r="EA539" s="14">
        <f t="shared" si="728"/>
        <v>0</v>
      </c>
    </row>
    <row r="540" spans="2:131">
      <c r="B540" s="14">
        <f>IF($A$2=Alapadat!$P540,Alapadat!$Q540,0)</f>
        <v>0</v>
      </c>
      <c r="C540" s="14">
        <f>IF($A$2=Alapadat!$P540,Alapadat!$R540,0)</f>
        <v>0</v>
      </c>
      <c r="D540" s="14">
        <f t="shared" si="649"/>
        <v>0</v>
      </c>
      <c r="E540" s="14">
        <f t="shared" si="650"/>
        <v>0</v>
      </c>
      <c r="F540" s="14">
        <f t="shared" si="651"/>
        <v>0</v>
      </c>
      <c r="G540" s="14">
        <f t="shared" si="652"/>
        <v>0</v>
      </c>
      <c r="H540" s="14">
        <f t="shared" si="653"/>
        <v>0</v>
      </c>
      <c r="I540" s="14">
        <f t="shared" si="654"/>
        <v>0</v>
      </c>
      <c r="L540" s="56">
        <f t="shared" si="655"/>
        <v>0</v>
      </c>
      <c r="M540" s="14">
        <f>Szilv($A$2,Eredmény!$H$3,B540)</f>
        <v>0</v>
      </c>
      <c r="N540" s="14">
        <f t="shared" si="656"/>
        <v>0</v>
      </c>
      <c r="O540" s="14">
        <f t="shared" si="657"/>
        <v>0</v>
      </c>
      <c r="Q540" s="14">
        <f>IF($P$2=Alapadat!$P540,Alapadat!$Q540,0)</f>
        <v>0</v>
      </c>
      <c r="R540" s="14">
        <f>IF($P$2=Alapadat!$P540,Alapadat!$R540,0)</f>
        <v>0</v>
      </c>
      <c r="S540" s="14">
        <f t="shared" si="658"/>
        <v>0</v>
      </c>
      <c r="T540" s="14">
        <f t="shared" si="659"/>
        <v>0</v>
      </c>
      <c r="U540" s="14">
        <f t="shared" si="660"/>
        <v>0</v>
      </c>
      <c r="V540" s="14">
        <f t="shared" si="661"/>
        <v>0</v>
      </c>
      <c r="W540" s="14">
        <f t="shared" si="662"/>
        <v>0</v>
      </c>
      <c r="X540" s="14">
        <f t="shared" si="663"/>
        <v>0</v>
      </c>
      <c r="Z540" s="56">
        <f t="shared" si="729"/>
        <v>0</v>
      </c>
      <c r="AA540" s="14">
        <f>Szilv($P$2,Eredmény!$H$3,Q540)</f>
        <v>0</v>
      </c>
      <c r="AB540" s="14">
        <f t="shared" si="664"/>
        <v>0</v>
      </c>
      <c r="AC540" s="14">
        <f t="shared" si="665"/>
        <v>0</v>
      </c>
      <c r="AE540" s="14">
        <f>IF($AD$2=Alapadat!$P540,Alapadat!$Q540,0)</f>
        <v>0</v>
      </c>
      <c r="AF540" s="14">
        <f>IF($AD$2=Alapadat!$P540,Alapadat!$R540,0)</f>
        <v>0</v>
      </c>
      <c r="AG540" s="14">
        <f t="shared" si="666"/>
        <v>0</v>
      </c>
      <c r="AH540" s="14">
        <f t="shared" si="667"/>
        <v>0</v>
      </c>
      <c r="AI540" s="14">
        <f t="shared" si="668"/>
        <v>0</v>
      </c>
      <c r="AJ540" s="14">
        <f t="shared" si="669"/>
        <v>0</v>
      </c>
      <c r="AK540" s="14">
        <f t="shared" si="670"/>
        <v>0</v>
      </c>
      <c r="AL540" s="14">
        <f t="shared" si="671"/>
        <v>0</v>
      </c>
      <c r="AN540" s="56">
        <f t="shared" si="672"/>
        <v>0</v>
      </c>
      <c r="AO540" s="14">
        <f>Szilv($AD$2,Eredmény!$H$3,AE540)</f>
        <v>0</v>
      </c>
      <c r="AP540" s="14">
        <f t="shared" si="673"/>
        <v>0</v>
      </c>
      <c r="AQ540" s="14">
        <f t="shared" si="674"/>
        <v>0</v>
      </c>
      <c r="AS540" s="14">
        <f>IF($AR$2=Alapadat!$P540,Alapadat!$Q540,0)</f>
        <v>0</v>
      </c>
      <c r="AT540" s="14">
        <f>IF($AR$2=Alapadat!$P540,Alapadat!$R540,0)</f>
        <v>0</v>
      </c>
      <c r="AU540" s="14">
        <f t="shared" si="675"/>
        <v>0</v>
      </c>
      <c r="AV540" s="14">
        <f t="shared" si="676"/>
        <v>0</v>
      </c>
      <c r="AW540" s="14">
        <f t="shared" si="677"/>
        <v>0</v>
      </c>
      <c r="AX540" s="14">
        <f t="shared" si="678"/>
        <v>0</v>
      </c>
      <c r="AY540" s="14">
        <f t="shared" si="679"/>
        <v>0</v>
      </c>
      <c r="AZ540" s="14">
        <f t="shared" si="680"/>
        <v>0</v>
      </c>
      <c r="BB540" s="56">
        <f t="shared" si="681"/>
        <v>0</v>
      </c>
      <c r="BC540" s="14">
        <f>Szilv($AR$2,Eredmény!$H$3,AS540)</f>
        <v>0</v>
      </c>
      <c r="BD540" s="14">
        <f t="shared" si="682"/>
        <v>0</v>
      </c>
      <c r="BE540" s="14">
        <f t="shared" si="683"/>
        <v>0</v>
      </c>
      <c r="BG540" s="14">
        <f>IF($BF$2=Alapadat!$P540,Alapadat!$Q540,0)</f>
        <v>0</v>
      </c>
      <c r="BH540" s="14">
        <f>IF($BF$2=Alapadat!$P540,Alapadat!$R540,0)</f>
        <v>0</v>
      </c>
      <c r="BI540" s="14">
        <f t="shared" si="684"/>
        <v>0</v>
      </c>
      <c r="BJ540" s="14">
        <f t="shared" si="685"/>
        <v>0</v>
      </c>
      <c r="BK540" s="14">
        <f t="shared" si="686"/>
        <v>0</v>
      </c>
      <c r="BL540" s="14">
        <f t="shared" si="687"/>
        <v>0</v>
      </c>
      <c r="BM540" s="14">
        <f t="shared" si="688"/>
        <v>0</v>
      </c>
      <c r="BN540" s="14">
        <f t="shared" si="689"/>
        <v>0</v>
      </c>
      <c r="BP540" s="56">
        <f t="shared" si="690"/>
        <v>0</v>
      </c>
      <c r="BQ540" s="14">
        <f>Szilv($BF$2,Eredmény!$H$3,BG540)</f>
        <v>0</v>
      </c>
      <c r="BR540" s="14">
        <f t="shared" si="691"/>
        <v>0</v>
      </c>
      <c r="BS540" s="14">
        <f t="shared" si="692"/>
        <v>0</v>
      </c>
      <c r="BV540" s="14">
        <f>IF($BU$2=Alapadat!$P540,Alapadat!$Q540,0)</f>
        <v>0</v>
      </c>
      <c r="BW540" s="14">
        <f>IF($BU$2=Alapadat!$P540,Alapadat!$R540,0)</f>
        <v>0</v>
      </c>
      <c r="BX540" s="14">
        <f t="shared" si="693"/>
        <v>0</v>
      </c>
      <c r="BY540" s="14">
        <f t="shared" si="694"/>
        <v>0</v>
      </c>
      <c r="BZ540" s="14">
        <f t="shared" si="695"/>
        <v>0</v>
      </c>
      <c r="CA540" s="14">
        <f t="shared" si="696"/>
        <v>0</v>
      </c>
      <c r="CB540" s="14">
        <f t="shared" si="697"/>
        <v>0</v>
      </c>
      <c r="CC540" s="14">
        <f t="shared" si="698"/>
        <v>0</v>
      </c>
      <c r="CE540" s="56">
        <f t="shared" si="699"/>
        <v>0</v>
      </c>
      <c r="CF540" s="14">
        <f>Szilv($BU$2,Eredmény!$H$3,BV540)</f>
        <v>0</v>
      </c>
      <c r="CG540" s="14">
        <f t="shared" si="700"/>
        <v>0</v>
      </c>
      <c r="CH540" s="14">
        <f t="shared" si="701"/>
        <v>0</v>
      </c>
      <c r="CK540" s="14">
        <f>IF($CJ$2=Alapadat!$P540,Alapadat!$Q540,0)</f>
        <v>0</v>
      </c>
      <c r="CL540" s="14">
        <f>IF($CJ$2=Alapadat!$P540,Alapadat!$R540,0)</f>
        <v>0</v>
      </c>
      <c r="CM540" s="14">
        <f t="shared" si="702"/>
        <v>0</v>
      </c>
      <c r="CN540" s="14">
        <f t="shared" si="703"/>
        <v>0</v>
      </c>
      <c r="CO540" s="14">
        <f t="shared" si="704"/>
        <v>0</v>
      </c>
      <c r="CP540" s="14">
        <f t="shared" si="705"/>
        <v>0</v>
      </c>
      <c r="CQ540" s="14">
        <f t="shared" si="706"/>
        <v>0</v>
      </c>
      <c r="CR540" s="14">
        <f t="shared" si="707"/>
        <v>0</v>
      </c>
      <c r="CT540" s="56">
        <f t="shared" si="708"/>
        <v>0</v>
      </c>
      <c r="CU540" s="14">
        <f>Szilv($CJ$2,Eredmény!$H$3,CK540)</f>
        <v>0</v>
      </c>
      <c r="CV540" s="14">
        <f t="shared" si="709"/>
        <v>0</v>
      </c>
      <c r="CW540" s="14">
        <f t="shared" si="710"/>
        <v>0</v>
      </c>
      <c r="CZ540" s="14">
        <f>IF($CY$2=Alapadat!$P540,Alapadat!$Q540,0)</f>
        <v>0</v>
      </c>
      <c r="DA540" s="14">
        <f>IF($CY$2=Alapadat!$P540,Alapadat!$R540,0)</f>
        <v>0</v>
      </c>
      <c r="DB540" s="14">
        <f t="shared" si="711"/>
        <v>0</v>
      </c>
      <c r="DC540" s="14">
        <f t="shared" si="712"/>
        <v>0</v>
      </c>
      <c r="DD540" s="14">
        <f t="shared" si="713"/>
        <v>0</v>
      </c>
      <c r="DE540" s="14">
        <f t="shared" si="714"/>
        <v>0</v>
      </c>
      <c r="DF540" s="14">
        <f t="shared" si="715"/>
        <v>0</v>
      </c>
      <c r="DG540" s="14">
        <f t="shared" si="716"/>
        <v>0</v>
      </c>
      <c r="DI540" s="56">
        <f t="shared" si="717"/>
        <v>0</v>
      </c>
      <c r="DJ540" s="14">
        <f>Szilv($CY$2,Eredmény!$H$3,CZ540)</f>
        <v>0</v>
      </c>
      <c r="DK540" s="14">
        <f t="shared" si="718"/>
        <v>0</v>
      </c>
      <c r="DL540" s="14">
        <f t="shared" si="719"/>
        <v>0</v>
      </c>
      <c r="DO540" s="14">
        <f>IF($DN$2=Alapadat!$P540,Alapadat!$Q540,0)</f>
        <v>0</v>
      </c>
      <c r="DP540" s="14">
        <f>IF($DN$2=Alapadat!$P540,Alapadat!$R540,0)</f>
        <v>0</v>
      </c>
      <c r="DQ540" s="14">
        <f t="shared" si="720"/>
        <v>0</v>
      </c>
      <c r="DR540" s="14">
        <f t="shared" si="721"/>
        <v>0</v>
      </c>
      <c r="DS540" s="14">
        <f t="shared" si="722"/>
        <v>0</v>
      </c>
      <c r="DT540" s="14">
        <f t="shared" si="723"/>
        <v>0</v>
      </c>
      <c r="DU540" s="14">
        <f t="shared" si="724"/>
        <v>0</v>
      </c>
      <c r="DV540" s="14">
        <f t="shared" si="725"/>
        <v>0</v>
      </c>
      <c r="DX540" s="56">
        <f t="shared" si="726"/>
        <v>0</v>
      </c>
      <c r="DY540" s="14">
        <f>Szilv($DN$2,Eredmény!$H$3,DO540)</f>
        <v>0</v>
      </c>
      <c r="DZ540" s="14">
        <f t="shared" si="727"/>
        <v>0</v>
      </c>
      <c r="EA540" s="14">
        <f t="shared" si="728"/>
        <v>0</v>
      </c>
    </row>
    <row r="541" spans="2:131">
      <c r="B541" s="14">
        <f>IF($A$2=Alapadat!$P541,Alapadat!$Q541,0)</f>
        <v>0</v>
      </c>
      <c r="C541" s="14">
        <f>IF($A$2=Alapadat!$P541,Alapadat!$R541,0)</f>
        <v>0</v>
      </c>
      <c r="D541" s="14">
        <f t="shared" si="649"/>
        <v>0</v>
      </c>
      <c r="E541" s="14">
        <f t="shared" si="650"/>
        <v>0</v>
      </c>
      <c r="F541" s="14">
        <f t="shared" si="651"/>
        <v>0</v>
      </c>
      <c r="G541" s="14">
        <f t="shared" si="652"/>
        <v>0</v>
      </c>
      <c r="H541" s="14">
        <f t="shared" si="653"/>
        <v>0</v>
      </c>
      <c r="I541" s="14">
        <f t="shared" si="654"/>
        <v>0</v>
      </c>
      <c r="L541" s="56">
        <f t="shared" si="655"/>
        <v>0</v>
      </c>
      <c r="M541" s="14">
        <f>Szilv($A$2,Eredmény!$H$3,B541)</f>
        <v>0</v>
      </c>
      <c r="N541" s="14">
        <f t="shared" si="656"/>
        <v>0</v>
      </c>
      <c r="O541" s="14">
        <f t="shared" si="657"/>
        <v>0</v>
      </c>
      <c r="Q541" s="14">
        <f>IF($P$2=Alapadat!$P541,Alapadat!$Q541,0)</f>
        <v>0</v>
      </c>
      <c r="R541" s="14">
        <f>IF($P$2=Alapadat!$P541,Alapadat!$R541,0)</f>
        <v>0</v>
      </c>
      <c r="S541" s="14">
        <f t="shared" si="658"/>
        <v>0</v>
      </c>
      <c r="T541" s="14">
        <f t="shared" si="659"/>
        <v>0</v>
      </c>
      <c r="U541" s="14">
        <f t="shared" si="660"/>
        <v>0</v>
      </c>
      <c r="V541" s="14">
        <f t="shared" si="661"/>
        <v>0</v>
      </c>
      <c r="W541" s="14">
        <f t="shared" si="662"/>
        <v>0</v>
      </c>
      <c r="X541" s="14">
        <f t="shared" si="663"/>
        <v>0</v>
      </c>
      <c r="Z541" s="56">
        <f t="shared" si="729"/>
        <v>0</v>
      </c>
      <c r="AA541" s="14">
        <f>Szilv($P$2,Eredmény!$H$3,Q541)</f>
        <v>0</v>
      </c>
      <c r="AB541" s="14">
        <f t="shared" si="664"/>
        <v>0</v>
      </c>
      <c r="AC541" s="14">
        <f t="shared" si="665"/>
        <v>0</v>
      </c>
      <c r="AE541" s="14">
        <f>IF($AD$2=Alapadat!$P541,Alapadat!$Q541,0)</f>
        <v>0</v>
      </c>
      <c r="AF541" s="14">
        <f>IF($AD$2=Alapadat!$P541,Alapadat!$R541,0)</f>
        <v>0</v>
      </c>
      <c r="AG541" s="14">
        <f t="shared" si="666"/>
        <v>0</v>
      </c>
      <c r="AH541" s="14">
        <f t="shared" si="667"/>
        <v>0</v>
      </c>
      <c r="AI541" s="14">
        <f t="shared" si="668"/>
        <v>0</v>
      </c>
      <c r="AJ541" s="14">
        <f t="shared" si="669"/>
        <v>0</v>
      </c>
      <c r="AK541" s="14">
        <f t="shared" si="670"/>
        <v>0</v>
      </c>
      <c r="AL541" s="14">
        <f t="shared" si="671"/>
        <v>0</v>
      </c>
      <c r="AN541" s="56">
        <f t="shared" si="672"/>
        <v>0</v>
      </c>
      <c r="AO541" s="14">
        <f>Szilv($AD$2,Eredmény!$H$3,AE541)</f>
        <v>0</v>
      </c>
      <c r="AP541" s="14">
        <f t="shared" si="673"/>
        <v>0</v>
      </c>
      <c r="AQ541" s="14">
        <f t="shared" si="674"/>
        <v>0</v>
      </c>
      <c r="AS541" s="14">
        <f>IF($AR$2=Alapadat!$P541,Alapadat!$Q541,0)</f>
        <v>0</v>
      </c>
      <c r="AT541" s="14">
        <f>IF($AR$2=Alapadat!$P541,Alapadat!$R541,0)</f>
        <v>0</v>
      </c>
      <c r="AU541" s="14">
        <f t="shared" si="675"/>
        <v>0</v>
      </c>
      <c r="AV541" s="14">
        <f t="shared" si="676"/>
        <v>0</v>
      </c>
      <c r="AW541" s="14">
        <f t="shared" si="677"/>
        <v>0</v>
      </c>
      <c r="AX541" s="14">
        <f t="shared" si="678"/>
        <v>0</v>
      </c>
      <c r="AY541" s="14">
        <f t="shared" si="679"/>
        <v>0</v>
      </c>
      <c r="AZ541" s="14">
        <f t="shared" si="680"/>
        <v>0</v>
      </c>
      <c r="BB541" s="56">
        <f t="shared" si="681"/>
        <v>0</v>
      </c>
      <c r="BC541" s="14">
        <f>Szilv($AR$2,Eredmény!$H$3,AS541)</f>
        <v>0</v>
      </c>
      <c r="BD541" s="14">
        <f t="shared" si="682"/>
        <v>0</v>
      </c>
      <c r="BE541" s="14">
        <f t="shared" si="683"/>
        <v>0</v>
      </c>
      <c r="BG541" s="14">
        <f>IF($BF$2=Alapadat!$P541,Alapadat!$Q541,0)</f>
        <v>0</v>
      </c>
      <c r="BH541" s="14">
        <f>IF($BF$2=Alapadat!$P541,Alapadat!$R541,0)</f>
        <v>0</v>
      </c>
      <c r="BI541" s="14">
        <f t="shared" si="684"/>
        <v>0</v>
      </c>
      <c r="BJ541" s="14">
        <f t="shared" si="685"/>
        <v>0</v>
      </c>
      <c r="BK541" s="14">
        <f t="shared" si="686"/>
        <v>0</v>
      </c>
      <c r="BL541" s="14">
        <f t="shared" si="687"/>
        <v>0</v>
      </c>
      <c r="BM541" s="14">
        <f t="shared" si="688"/>
        <v>0</v>
      </c>
      <c r="BN541" s="14">
        <f t="shared" si="689"/>
        <v>0</v>
      </c>
      <c r="BP541" s="56">
        <f t="shared" si="690"/>
        <v>0</v>
      </c>
      <c r="BQ541" s="14">
        <f>Szilv($BF$2,Eredmény!$H$3,BG541)</f>
        <v>0</v>
      </c>
      <c r="BR541" s="14">
        <f t="shared" si="691"/>
        <v>0</v>
      </c>
      <c r="BS541" s="14">
        <f t="shared" si="692"/>
        <v>0</v>
      </c>
      <c r="BV541" s="14">
        <f>IF($BU$2=Alapadat!$P541,Alapadat!$Q541,0)</f>
        <v>0</v>
      </c>
      <c r="BW541" s="14">
        <f>IF($BU$2=Alapadat!$P541,Alapadat!$R541,0)</f>
        <v>0</v>
      </c>
      <c r="BX541" s="14">
        <f t="shared" si="693"/>
        <v>0</v>
      </c>
      <c r="BY541" s="14">
        <f t="shared" si="694"/>
        <v>0</v>
      </c>
      <c r="BZ541" s="14">
        <f t="shared" si="695"/>
        <v>0</v>
      </c>
      <c r="CA541" s="14">
        <f t="shared" si="696"/>
        <v>0</v>
      </c>
      <c r="CB541" s="14">
        <f t="shared" si="697"/>
        <v>0</v>
      </c>
      <c r="CC541" s="14">
        <f t="shared" si="698"/>
        <v>0</v>
      </c>
      <c r="CE541" s="56">
        <f t="shared" si="699"/>
        <v>0</v>
      </c>
      <c r="CF541" s="14">
        <f>Szilv($BU$2,Eredmény!$H$3,BV541)</f>
        <v>0</v>
      </c>
      <c r="CG541" s="14">
        <f t="shared" si="700"/>
        <v>0</v>
      </c>
      <c r="CH541" s="14">
        <f t="shared" si="701"/>
        <v>0</v>
      </c>
      <c r="CK541" s="14">
        <f>IF($CJ$2=Alapadat!$P541,Alapadat!$Q541,0)</f>
        <v>0</v>
      </c>
      <c r="CL541" s="14">
        <f>IF($CJ$2=Alapadat!$P541,Alapadat!$R541,0)</f>
        <v>0</v>
      </c>
      <c r="CM541" s="14">
        <f t="shared" si="702"/>
        <v>0</v>
      </c>
      <c r="CN541" s="14">
        <f t="shared" si="703"/>
        <v>0</v>
      </c>
      <c r="CO541" s="14">
        <f t="shared" si="704"/>
        <v>0</v>
      </c>
      <c r="CP541" s="14">
        <f t="shared" si="705"/>
        <v>0</v>
      </c>
      <c r="CQ541" s="14">
        <f t="shared" si="706"/>
        <v>0</v>
      </c>
      <c r="CR541" s="14">
        <f t="shared" si="707"/>
        <v>0</v>
      </c>
      <c r="CT541" s="56">
        <f t="shared" si="708"/>
        <v>0</v>
      </c>
      <c r="CU541" s="14">
        <f>Szilv($CJ$2,Eredmény!$H$3,CK541)</f>
        <v>0</v>
      </c>
      <c r="CV541" s="14">
        <f t="shared" si="709"/>
        <v>0</v>
      </c>
      <c r="CW541" s="14">
        <f t="shared" si="710"/>
        <v>0</v>
      </c>
      <c r="CZ541" s="14">
        <f>IF($CY$2=Alapadat!$P541,Alapadat!$Q541,0)</f>
        <v>0</v>
      </c>
      <c r="DA541" s="14">
        <f>IF($CY$2=Alapadat!$P541,Alapadat!$R541,0)</f>
        <v>0</v>
      </c>
      <c r="DB541" s="14">
        <f t="shared" si="711"/>
        <v>0</v>
      </c>
      <c r="DC541" s="14">
        <f t="shared" si="712"/>
        <v>0</v>
      </c>
      <c r="DD541" s="14">
        <f t="shared" si="713"/>
        <v>0</v>
      </c>
      <c r="DE541" s="14">
        <f t="shared" si="714"/>
        <v>0</v>
      </c>
      <c r="DF541" s="14">
        <f t="shared" si="715"/>
        <v>0</v>
      </c>
      <c r="DG541" s="14">
        <f t="shared" si="716"/>
        <v>0</v>
      </c>
      <c r="DI541" s="56">
        <f t="shared" si="717"/>
        <v>0</v>
      </c>
      <c r="DJ541" s="14">
        <f>Szilv($CY$2,Eredmény!$H$3,CZ541)</f>
        <v>0</v>
      </c>
      <c r="DK541" s="14">
        <f t="shared" si="718"/>
        <v>0</v>
      </c>
      <c r="DL541" s="14">
        <f t="shared" si="719"/>
        <v>0</v>
      </c>
      <c r="DO541" s="14">
        <f>IF($DN$2=Alapadat!$P541,Alapadat!$Q541,0)</f>
        <v>0</v>
      </c>
      <c r="DP541" s="14">
        <f>IF($DN$2=Alapadat!$P541,Alapadat!$R541,0)</f>
        <v>0</v>
      </c>
      <c r="DQ541" s="14">
        <f t="shared" si="720"/>
        <v>0</v>
      </c>
      <c r="DR541" s="14">
        <f t="shared" si="721"/>
        <v>0</v>
      </c>
      <c r="DS541" s="14">
        <f t="shared" si="722"/>
        <v>0</v>
      </c>
      <c r="DT541" s="14">
        <f t="shared" si="723"/>
        <v>0</v>
      </c>
      <c r="DU541" s="14">
        <f t="shared" si="724"/>
        <v>0</v>
      </c>
      <c r="DV541" s="14">
        <f t="shared" si="725"/>
        <v>0</v>
      </c>
      <c r="DX541" s="56">
        <f t="shared" si="726"/>
        <v>0</v>
      </c>
      <c r="DY541" s="14">
        <f>Szilv($DN$2,Eredmény!$H$3,DO541)</f>
        <v>0</v>
      </c>
      <c r="DZ541" s="14">
        <f t="shared" si="727"/>
        <v>0</v>
      </c>
      <c r="EA541" s="14">
        <f t="shared" si="728"/>
        <v>0</v>
      </c>
    </row>
    <row r="542" spans="2:131">
      <c r="B542" s="14">
        <f>IF($A$2=Alapadat!$P542,Alapadat!$Q542,0)</f>
        <v>0</v>
      </c>
      <c r="C542" s="14">
        <f>IF($A$2=Alapadat!$P542,Alapadat!$R542,0)</f>
        <v>0</v>
      </c>
      <c r="D542" s="14">
        <f t="shared" si="649"/>
        <v>0</v>
      </c>
      <c r="E542" s="14">
        <f t="shared" si="650"/>
        <v>0</v>
      </c>
      <c r="F542" s="14">
        <f t="shared" si="651"/>
        <v>0</v>
      </c>
      <c r="G542" s="14">
        <f t="shared" si="652"/>
        <v>0</v>
      </c>
      <c r="H542" s="14">
        <f t="shared" si="653"/>
        <v>0</v>
      </c>
      <c r="I542" s="14">
        <f t="shared" si="654"/>
        <v>0</v>
      </c>
      <c r="L542" s="56">
        <f t="shared" si="655"/>
        <v>0</v>
      </c>
      <c r="M542" s="14">
        <f>Szilv($A$2,Eredmény!$H$3,B542)</f>
        <v>0</v>
      </c>
      <c r="N542" s="14">
        <f t="shared" si="656"/>
        <v>0</v>
      </c>
      <c r="O542" s="14">
        <f t="shared" si="657"/>
        <v>0</v>
      </c>
      <c r="Q542" s="14">
        <f>IF($P$2=Alapadat!$P542,Alapadat!$Q542,0)</f>
        <v>0</v>
      </c>
      <c r="R542" s="14">
        <f>IF($P$2=Alapadat!$P542,Alapadat!$R542,0)</f>
        <v>0</v>
      </c>
      <c r="S542" s="14">
        <f t="shared" si="658"/>
        <v>0</v>
      </c>
      <c r="T542" s="14">
        <f t="shared" si="659"/>
        <v>0</v>
      </c>
      <c r="U542" s="14">
        <f t="shared" si="660"/>
        <v>0</v>
      </c>
      <c r="V542" s="14">
        <f t="shared" si="661"/>
        <v>0</v>
      </c>
      <c r="W542" s="14">
        <f t="shared" si="662"/>
        <v>0</v>
      </c>
      <c r="X542" s="14">
        <f t="shared" si="663"/>
        <v>0</v>
      </c>
      <c r="Z542" s="56">
        <f t="shared" si="729"/>
        <v>0</v>
      </c>
      <c r="AA542" s="14">
        <f>Szilv($P$2,Eredmény!$H$3,Q542)</f>
        <v>0</v>
      </c>
      <c r="AB542" s="14">
        <f t="shared" si="664"/>
        <v>0</v>
      </c>
      <c r="AC542" s="14">
        <f t="shared" si="665"/>
        <v>0</v>
      </c>
      <c r="AE542" s="14">
        <f>IF($AD$2=Alapadat!$P542,Alapadat!$Q542,0)</f>
        <v>0</v>
      </c>
      <c r="AF542" s="14">
        <f>IF($AD$2=Alapadat!$P542,Alapadat!$R542,0)</f>
        <v>0</v>
      </c>
      <c r="AG542" s="14">
        <f t="shared" si="666"/>
        <v>0</v>
      </c>
      <c r="AH542" s="14">
        <f t="shared" si="667"/>
        <v>0</v>
      </c>
      <c r="AI542" s="14">
        <f t="shared" si="668"/>
        <v>0</v>
      </c>
      <c r="AJ542" s="14">
        <f t="shared" si="669"/>
        <v>0</v>
      </c>
      <c r="AK542" s="14">
        <f t="shared" si="670"/>
        <v>0</v>
      </c>
      <c r="AL542" s="14">
        <f t="shared" si="671"/>
        <v>0</v>
      </c>
      <c r="AN542" s="56">
        <f t="shared" si="672"/>
        <v>0</v>
      </c>
      <c r="AO542" s="14">
        <f>Szilv($AD$2,Eredmény!$H$3,AE542)</f>
        <v>0</v>
      </c>
      <c r="AP542" s="14">
        <f t="shared" si="673"/>
        <v>0</v>
      </c>
      <c r="AQ542" s="14">
        <f t="shared" si="674"/>
        <v>0</v>
      </c>
      <c r="AS542" s="14">
        <f>IF($AR$2=Alapadat!$P542,Alapadat!$Q542,0)</f>
        <v>0</v>
      </c>
      <c r="AT542" s="14">
        <f>IF($AR$2=Alapadat!$P542,Alapadat!$R542,0)</f>
        <v>0</v>
      </c>
      <c r="AU542" s="14">
        <f t="shared" si="675"/>
        <v>0</v>
      </c>
      <c r="AV542" s="14">
        <f t="shared" si="676"/>
        <v>0</v>
      </c>
      <c r="AW542" s="14">
        <f t="shared" si="677"/>
        <v>0</v>
      </c>
      <c r="AX542" s="14">
        <f t="shared" si="678"/>
        <v>0</v>
      </c>
      <c r="AY542" s="14">
        <f t="shared" si="679"/>
        <v>0</v>
      </c>
      <c r="AZ542" s="14">
        <f t="shared" si="680"/>
        <v>0</v>
      </c>
      <c r="BB542" s="56">
        <f t="shared" si="681"/>
        <v>0</v>
      </c>
      <c r="BC542" s="14">
        <f>Szilv($AR$2,Eredmény!$H$3,AS542)</f>
        <v>0</v>
      </c>
      <c r="BD542" s="14">
        <f t="shared" si="682"/>
        <v>0</v>
      </c>
      <c r="BE542" s="14">
        <f t="shared" si="683"/>
        <v>0</v>
      </c>
      <c r="BG542" s="14">
        <f>IF($BF$2=Alapadat!$P542,Alapadat!$Q542,0)</f>
        <v>0</v>
      </c>
      <c r="BH542" s="14">
        <f>IF($BF$2=Alapadat!$P542,Alapadat!$R542,0)</f>
        <v>0</v>
      </c>
      <c r="BI542" s="14">
        <f t="shared" si="684"/>
        <v>0</v>
      </c>
      <c r="BJ542" s="14">
        <f t="shared" si="685"/>
        <v>0</v>
      </c>
      <c r="BK542" s="14">
        <f t="shared" si="686"/>
        <v>0</v>
      </c>
      <c r="BL542" s="14">
        <f t="shared" si="687"/>
        <v>0</v>
      </c>
      <c r="BM542" s="14">
        <f t="shared" si="688"/>
        <v>0</v>
      </c>
      <c r="BN542" s="14">
        <f t="shared" si="689"/>
        <v>0</v>
      </c>
      <c r="BP542" s="56">
        <f t="shared" si="690"/>
        <v>0</v>
      </c>
      <c r="BQ542" s="14">
        <f>Szilv($BF$2,Eredmény!$H$3,BG542)</f>
        <v>0</v>
      </c>
      <c r="BR542" s="14">
        <f t="shared" si="691"/>
        <v>0</v>
      </c>
      <c r="BS542" s="14">
        <f t="shared" si="692"/>
        <v>0</v>
      </c>
      <c r="BV542" s="14">
        <f>IF($BU$2=Alapadat!$P542,Alapadat!$Q542,0)</f>
        <v>0</v>
      </c>
      <c r="BW542" s="14">
        <f>IF($BU$2=Alapadat!$P542,Alapadat!$R542,0)</f>
        <v>0</v>
      </c>
      <c r="BX542" s="14">
        <f t="shared" si="693"/>
        <v>0</v>
      </c>
      <c r="BY542" s="14">
        <f t="shared" si="694"/>
        <v>0</v>
      </c>
      <c r="BZ542" s="14">
        <f t="shared" si="695"/>
        <v>0</v>
      </c>
      <c r="CA542" s="14">
        <f t="shared" si="696"/>
        <v>0</v>
      </c>
      <c r="CB542" s="14">
        <f t="shared" si="697"/>
        <v>0</v>
      </c>
      <c r="CC542" s="14">
        <f t="shared" si="698"/>
        <v>0</v>
      </c>
      <c r="CE542" s="56">
        <f t="shared" si="699"/>
        <v>0</v>
      </c>
      <c r="CF542" s="14">
        <f>Szilv($BU$2,Eredmény!$H$3,BV542)</f>
        <v>0</v>
      </c>
      <c r="CG542" s="14">
        <f t="shared" si="700"/>
        <v>0</v>
      </c>
      <c r="CH542" s="14">
        <f t="shared" si="701"/>
        <v>0</v>
      </c>
      <c r="CK542" s="14">
        <f>IF($CJ$2=Alapadat!$P542,Alapadat!$Q542,0)</f>
        <v>0</v>
      </c>
      <c r="CL542" s="14">
        <f>IF($CJ$2=Alapadat!$P542,Alapadat!$R542,0)</f>
        <v>0</v>
      </c>
      <c r="CM542" s="14">
        <f t="shared" si="702"/>
        <v>0</v>
      </c>
      <c r="CN542" s="14">
        <f t="shared" si="703"/>
        <v>0</v>
      </c>
      <c r="CO542" s="14">
        <f t="shared" si="704"/>
        <v>0</v>
      </c>
      <c r="CP542" s="14">
        <f t="shared" si="705"/>
        <v>0</v>
      </c>
      <c r="CQ542" s="14">
        <f t="shared" si="706"/>
        <v>0</v>
      </c>
      <c r="CR542" s="14">
        <f t="shared" si="707"/>
        <v>0</v>
      </c>
      <c r="CT542" s="56">
        <f t="shared" si="708"/>
        <v>0</v>
      </c>
      <c r="CU542" s="14">
        <f>Szilv($CJ$2,Eredmény!$H$3,CK542)</f>
        <v>0</v>
      </c>
      <c r="CV542" s="14">
        <f t="shared" si="709"/>
        <v>0</v>
      </c>
      <c r="CW542" s="14">
        <f t="shared" si="710"/>
        <v>0</v>
      </c>
      <c r="CZ542" s="14">
        <f>IF($CY$2=Alapadat!$P542,Alapadat!$Q542,0)</f>
        <v>0</v>
      </c>
      <c r="DA542" s="14">
        <f>IF($CY$2=Alapadat!$P542,Alapadat!$R542,0)</f>
        <v>0</v>
      </c>
      <c r="DB542" s="14">
        <f t="shared" si="711"/>
        <v>0</v>
      </c>
      <c r="DC542" s="14">
        <f t="shared" si="712"/>
        <v>0</v>
      </c>
      <c r="DD542" s="14">
        <f t="shared" si="713"/>
        <v>0</v>
      </c>
      <c r="DE542" s="14">
        <f t="shared" si="714"/>
        <v>0</v>
      </c>
      <c r="DF542" s="14">
        <f t="shared" si="715"/>
        <v>0</v>
      </c>
      <c r="DG542" s="14">
        <f t="shared" si="716"/>
        <v>0</v>
      </c>
      <c r="DI542" s="56">
        <f t="shared" si="717"/>
        <v>0</v>
      </c>
      <c r="DJ542" s="14">
        <f>Szilv($CY$2,Eredmény!$H$3,CZ542)</f>
        <v>0</v>
      </c>
      <c r="DK542" s="14">
        <f t="shared" si="718"/>
        <v>0</v>
      </c>
      <c r="DL542" s="14">
        <f t="shared" si="719"/>
        <v>0</v>
      </c>
      <c r="DO542" s="14">
        <f>IF($DN$2=Alapadat!$P542,Alapadat!$Q542,0)</f>
        <v>0</v>
      </c>
      <c r="DP542" s="14">
        <f>IF($DN$2=Alapadat!$P542,Alapadat!$R542,0)</f>
        <v>0</v>
      </c>
      <c r="DQ542" s="14">
        <f t="shared" si="720"/>
        <v>0</v>
      </c>
      <c r="DR542" s="14">
        <f t="shared" si="721"/>
        <v>0</v>
      </c>
      <c r="DS542" s="14">
        <f t="shared" si="722"/>
        <v>0</v>
      </c>
      <c r="DT542" s="14">
        <f t="shared" si="723"/>
        <v>0</v>
      </c>
      <c r="DU542" s="14">
        <f t="shared" si="724"/>
        <v>0</v>
      </c>
      <c r="DV542" s="14">
        <f t="shared" si="725"/>
        <v>0</v>
      </c>
      <c r="DX542" s="56">
        <f t="shared" si="726"/>
        <v>0</v>
      </c>
      <c r="DY542" s="14">
        <f>Szilv($DN$2,Eredmény!$H$3,DO542)</f>
        <v>0</v>
      </c>
      <c r="DZ542" s="14">
        <f t="shared" si="727"/>
        <v>0</v>
      </c>
      <c r="EA542" s="14">
        <f t="shared" si="728"/>
        <v>0</v>
      </c>
    </row>
    <row r="543" spans="2:131">
      <c r="B543" s="14">
        <f>IF($A$2=Alapadat!$P543,Alapadat!$Q543,0)</f>
        <v>0</v>
      </c>
      <c r="C543" s="14">
        <f>IF($A$2=Alapadat!$P543,Alapadat!$R543,0)</f>
        <v>0</v>
      </c>
      <c r="D543" s="14">
        <f t="shared" si="649"/>
        <v>0</v>
      </c>
      <c r="E543" s="14">
        <f t="shared" si="650"/>
        <v>0</v>
      </c>
      <c r="F543" s="14">
        <f t="shared" si="651"/>
        <v>0</v>
      </c>
      <c r="G543" s="14">
        <f t="shared" si="652"/>
        <v>0</v>
      </c>
      <c r="H543" s="14">
        <f t="shared" si="653"/>
        <v>0</v>
      </c>
      <c r="I543" s="14">
        <f t="shared" si="654"/>
        <v>0</v>
      </c>
      <c r="L543" s="56">
        <f t="shared" si="655"/>
        <v>0</v>
      </c>
      <c r="M543" s="14">
        <f>Szilv($A$2,Eredmény!$H$3,B543)</f>
        <v>0</v>
      </c>
      <c r="N543" s="14">
        <f t="shared" si="656"/>
        <v>0</v>
      </c>
      <c r="O543" s="14">
        <f t="shared" si="657"/>
        <v>0</v>
      </c>
      <c r="Q543" s="14">
        <f>IF($P$2=Alapadat!$P543,Alapadat!$Q543,0)</f>
        <v>0</v>
      </c>
      <c r="R543" s="14">
        <f>IF($P$2=Alapadat!$P543,Alapadat!$R543,0)</f>
        <v>0</v>
      </c>
      <c r="S543" s="14">
        <f t="shared" si="658"/>
        <v>0</v>
      </c>
      <c r="T543" s="14">
        <f t="shared" si="659"/>
        <v>0</v>
      </c>
      <c r="U543" s="14">
        <f t="shared" si="660"/>
        <v>0</v>
      </c>
      <c r="V543" s="14">
        <f t="shared" si="661"/>
        <v>0</v>
      </c>
      <c r="W543" s="14">
        <f t="shared" si="662"/>
        <v>0</v>
      </c>
      <c r="X543" s="14">
        <f t="shared" si="663"/>
        <v>0</v>
      </c>
      <c r="Z543" s="56">
        <f t="shared" si="729"/>
        <v>0</v>
      </c>
      <c r="AA543" s="14">
        <f>Szilv($P$2,Eredmény!$H$3,Q543)</f>
        <v>0</v>
      </c>
      <c r="AB543" s="14">
        <f t="shared" si="664"/>
        <v>0</v>
      </c>
      <c r="AC543" s="14">
        <f t="shared" si="665"/>
        <v>0</v>
      </c>
      <c r="AE543" s="14">
        <f>IF($AD$2=Alapadat!$P543,Alapadat!$Q543,0)</f>
        <v>0</v>
      </c>
      <c r="AF543" s="14">
        <f>IF($AD$2=Alapadat!$P543,Alapadat!$R543,0)</f>
        <v>0</v>
      </c>
      <c r="AG543" s="14">
        <f t="shared" si="666"/>
        <v>0</v>
      </c>
      <c r="AH543" s="14">
        <f t="shared" si="667"/>
        <v>0</v>
      </c>
      <c r="AI543" s="14">
        <f t="shared" si="668"/>
        <v>0</v>
      </c>
      <c r="AJ543" s="14">
        <f t="shared" si="669"/>
        <v>0</v>
      </c>
      <c r="AK543" s="14">
        <f t="shared" si="670"/>
        <v>0</v>
      </c>
      <c r="AL543" s="14">
        <f t="shared" si="671"/>
        <v>0</v>
      </c>
      <c r="AN543" s="56">
        <f t="shared" si="672"/>
        <v>0</v>
      </c>
      <c r="AO543" s="14">
        <f>Szilv($AD$2,Eredmény!$H$3,AE543)</f>
        <v>0</v>
      </c>
      <c r="AP543" s="14">
        <f t="shared" si="673"/>
        <v>0</v>
      </c>
      <c r="AQ543" s="14">
        <f t="shared" si="674"/>
        <v>0</v>
      </c>
      <c r="AS543" s="14">
        <f>IF($AR$2=Alapadat!$P543,Alapadat!$Q543,0)</f>
        <v>0</v>
      </c>
      <c r="AT543" s="14">
        <f>IF($AR$2=Alapadat!$P543,Alapadat!$R543,0)</f>
        <v>0</v>
      </c>
      <c r="AU543" s="14">
        <f t="shared" si="675"/>
        <v>0</v>
      </c>
      <c r="AV543" s="14">
        <f t="shared" si="676"/>
        <v>0</v>
      </c>
      <c r="AW543" s="14">
        <f t="shared" si="677"/>
        <v>0</v>
      </c>
      <c r="AX543" s="14">
        <f t="shared" si="678"/>
        <v>0</v>
      </c>
      <c r="AY543" s="14">
        <f t="shared" si="679"/>
        <v>0</v>
      </c>
      <c r="AZ543" s="14">
        <f t="shared" si="680"/>
        <v>0</v>
      </c>
      <c r="BB543" s="56">
        <f t="shared" si="681"/>
        <v>0</v>
      </c>
      <c r="BC543" s="14">
        <f>Szilv($AR$2,Eredmény!$H$3,AS543)</f>
        <v>0</v>
      </c>
      <c r="BD543" s="14">
        <f t="shared" si="682"/>
        <v>0</v>
      </c>
      <c r="BE543" s="14">
        <f t="shared" si="683"/>
        <v>0</v>
      </c>
      <c r="BG543" s="14">
        <f>IF($BF$2=Alapadat!$P543,Alapadat!$Q543,0)</f>
        <v>0</v>
      </c>
      <c r="BH543" s="14">
        <f>IF($BF$2=Alapadat!$P543,Alapadat!$R543,0)</f>
        <v>0</v>
      </c>
      <c r="BI543" s="14">
        <f t="shared" si="684"/>
        <v>0</v>
      </c>
      <c r="BJ543" s="14">
        <f t="shared" si="685"/>
        <v>0</v>
      </c>
      <c r="BK543" s="14">
        <f t="shared" si="686"/>
        <v>0</v>
      </c>
      <c r="BL543" s="14">
        <f t="shared" si="687"/>
        <v>0</v>
      </c>
      <c r="BM543" s="14">
        <f t="shared" si="688"/>
        <v>0</v>
      </c>
      <c r="BN543" s="14">
        <f t="shared" si="689"/>
        <v>0</v>
      </c>
      <c r="BP543" s="56">
        <f t="shared" si="690"/>
        <v>0</v>
      </c>
      <c r="BQ543" s="14">
        <f>Szilv($BF$2,Eredmény!$H$3,BG543)</f>
        <v>0</v>
      </c>
      <c r="BR543" s="14">
        <f t="shared" si="691"/>
        <v>0</v>
      </c>
      <c r="BS543" s="14">
        <f t="shared" si="692"/>
        <v>0</v>
      </c>
      <c r="BV543" s="14">
        <f>IF($BU$2=Alapadat!$P543,Alapadat!$Q543,0)</f>
        <v>0</v>
      </c>
      <c r="BW543" s="14">
        <f>IF($BU$2=Alapadat!$P543,Alapadat!$R543,0)</f>
        <v>0</v>
      </c>
      <c r="BX543" s="14">
        <f t="shared" si="693"/>
        <v>0</v>
      </c>
      <c r="BY543" s="14">
        <f t="shared" si="694"/>
        <v>0</v>
      </c>
      <c r="BZ543" s="14">
        <f t="shared" si="695"/>
        <v>0</v>
      </c>
      <c r="CA543" s="14">
        <f t="shared" si="696"/>
        <v>0</v>
      </c>
      <c r="CB543" s="14">
        <f t="shared" si="697"/>
        <v>0</v>
      </c>
      <c r="CC543" s="14">
        <f t="shared" si="698"/>
        <v>0</v>
      </c>
      <c r="CE543" s="56">
        <f t="shared" si="699"/>
        <v>0</v>
      </c>
      <c r="CF543" s="14">
        <f>Szilv($BU$2,Eredmény!$H$3,BV543)</f>
        <v>0</v>
      </c>
      <c r="CG543" s="14">
        <f t="shared" si="700"/>
        <v>0</v>
      </c>
      <c r="CH543" s="14">
        <f t="shared" si="701"/>
        <v>0</v>
      </c>
      <c r="CK543" s="14">
        <f>IF($CJ$2=Alapadat!$P543,Alapadat!$Q543,0)</f>
        <v>0</v>
      </c>
      <c r="CL543" s="14">
        <f>IF($CJ$2=Alapadat!$P543,Alapadat!$R543,0)</f>
        <v>0</v>
      </c>
      <c r="CM543" s="14">
        <f t="shared" si="702"/>
        <v>0</v>
      </c>
      <c r="CN543" s="14">
        <f t="shared" si="703"/>
        <v>0</v>
      </c>
      <c r="CO543" s="14">
        <f t="shared" si="704"/>
        <v>0</v>
      </c>
      <c r="CP543" s="14">
        <f t="shared" si="705"/>
        <v>0</v>
      </c>
      <c r="CQ543" s="14">
        <f t="shared" si="706"/>
        <v>0</v>
      </c>
      <c r="CR543" s="14">
        <f t="shared" si="707"/>
        <v>0</v>
      </c>
      <c r="CT543" s="56">
        <f t="shared" si="708"/>
        <v>0</v>
      </c>
      <c r="CU543" s="14">
        <f>Szilv($CJ$2,Eredmény!$H$3,CK543)</f>
        <v>0</v>
      </c>
      <c r="CV543" s="14">
        <f t="shared" si="709"/>
        <v>0</v>
      </c>
      <c r="CW543" s="14">
        <f t="shared" si="710"/>
        <v>0</v>
      </c>
      <c r="CZ543" s="14">
        <f>IF($CY$2=Alapadat!$P543,Alapadat!$Q543,0)</f>
        <v>0</v>
      </c>
      <c r="DA543" s="14">
        <f>IF($CY$2=Alapadat!$P543,Alapadat!$R543,0)</f>
        <v>0</v>
      </c>
      <c r="DB543" s="14">
        <f t="shared" si="711"/>
        <v>0</v>
      </c>
      <c r="DC543" s="14">
        <f t="shared" si="712"/>
        <v>0</v>
      </c>
      <c r="DD543" s="14">
        <f t="shared" si="713"/>
        <v>0</v>
      </c>
      <c r="DE543" s="14">
        <f t="shared" si="714"/>
        <v>0</v>
      </c>
      <c r="DF543" s="14">
        <f t="shared" si="715"/>
        <v>0</v>
      </c>
      <c r="DG543" s="14">
        <f t="shared" si="716"/>
        <v>0</v>
      </c>
      <c r="DI543" s="56">
        <f t="shared" si="717"/>
        <v>0</v>
      </c>
      <c r="DJ543" s="14">
        <f>Szilv($CY$2,Eredmény!$H$3,CZ543)</f>
        <v>0</v>
      </c>
      <c r="DK543" s="14">
        <f t="shared" si="718"/>
        <v>0</v>
      </c>
      <c r="DL543" s="14">
        <f t="shared" si="719"/>
        <v>0</v>
      </c>
      <c r="DO543" s="14">
        <f>IF($DN$2=Alapadat!$P543,Alapadat!$Q543,0)</f>
        <v>0</v>
      </c>
      <c r="DP543" s="14">
        <f>IF($DN$2=Alapadat!$P543,Alapadat!$R543,0)</f>
        <v>0</v>
      </c>
      <c r="DQ543" s="14">
        <f t="shared" si="720"/>
        <v>0</v>
      </c>
      <c r="DR543" s="14">
        <f t="shared" si="721"/>
        <v>0</v>
      </c>
      <c r="DS543" s="14">
        <f t="shared" si="722"/>
        <v>0</v>
      </c>
      <c r="DT543" s="14">
        <f t="shared" si="723"/>
        <v>0</v>
      </c>
      <c r="DU543" s="14">
        <f t="shared" si="724"/>
        <v>0</v>
      </c>
      <c r="DV543" s="14">
        <f t="shared" si="725"/>
        <v>0</v>
      </c>
      <c r="DX543" s="56">
        <f t="shared" si="726"/>
        <v>0</v>
      </c>
      <c r="DY543" s="14">
        <f>Szilv($DN$2,Eredmény!$H$3,DO543)</f>
        <v>0</v>
      </c>
      <c r="DZ543" s="14">
        <f t="shared" si="727"/>
        <v>0</v>
      </c>
      <c r="EA543" s="14">
        <f t="shared" si="728"/>
        <v>0</v>
      </c>
    </row>
    <row r="544" spans="2:131">
      <c r="B544" s="14">
        <f>IF($A$2=Alapadat!$P544,Alapadat!$Q544,0)</f>
        <v>0</v>
      </c>
      <c r="C544" s="14">
        <f>IF($A$2=Alapadat!$P544,Alapadat!$R544,0)</f>
        <v>0</v>
      </c>
      <c r="D544" s="14">
        <f t="shared" si="649"/>
        <v>0</v>
      </c>
      <c r="E544" s="14">
        <f t="shared" si="650"/>
        <v>0</v>
      </c>
      <c r="F544" s="14">
        <f t="shared" si="651"/>
        <v>0</v>
      </c>
      <c r="G544" s="14">
        <f t="shared" si="652"/>
        <v>0</v>
      </c>
      <c r="H544" s="14">
        <f t="shared" si="653"/>
        <v>0</v>
      </c>
      <c r="I544" s="14">
        <f t="shared" si="654"/>
        <v>0</v>
      </c>
      <c r="L544" s="56">
        <f t="shared" si="655"/>
        <v>0</v>
      </c>
      <c r="M544" s="14">
        <f>Szilv($A$2,Eredmény!$H$3,B544)</f>
        <v>0</v>
      </c>
      <c r="N544" s="14">
        <f t="shared" si="656"/>
        <v>0</v>
      </c>
      <c r="O544" s="14">
        <f t="shared" si="657"/>
        <v>0</v>
      </c>
      <c r="Q544" s="14">
        <f>IF($P$2=Alapadat!$P544,Alapadat!$Q544,0)</f>
        <v>0</v>
      </c>
      <c r="R544" s="14">
        <f>IF($P$2=Alapadat!$P544,Alapadat!$R544,0)</f>
        <v>0</v>
      </c>
      <c r="S544" s="14">
        <f t="shared" si="658"/>
        <v>0</v>
      </c>
      <c r="T544" s="14">
        <f t="shared" si="659"/>
        <v>0</v>
      </c>
      <c r="U544" s="14">
        <f t="shared" si="660"/>
        <v>0</v>
      </c>
      <c r="V544" s="14">
        <f t="shared" si="661"/>
        <v>0</v>
      </c>
      <c r="W544" s="14">
        <f t="shared" si="662"/>
        <v>0</v>
      </c>
      <c r="X544" s="14">
        <f t="shared" si="663"/>
        <v>0</v>
      </c>
      <c r="Z544" s="56">
        <f t="shared" si="729"/>
        <v>0</v>
      </c>
      <c r="AA544" s="14">
        <f>Szilv($P$2,Eredmény!$H$3,Q544)</f>
        <v>0</v>
      </c>
      <c r="AB544" s="14">
        <f t="shared" si="664"/>
        <v>0</v>
      </c>
      <c r="AC544" s="14">
        <f t="shared" si="665"/>
        <v>0</v>
      </c>
      <c r="AE544" s="14">
        <f>IF($AD$2=Alapadat!$P544,Alapadat!$Q544,0)</f>
        <v>0</v>
      </c>
      <c r="AF544" s="14">
        <f>IF($AD$2=Alapadat!$P544,Alapadat!$R544,0)</f>
        <v>0</v>
      </c>
      <c r="AG544" s="14">
        <f t="shared" si="666"/>
        <v>0</v>
      </c>
      <c r="AH544" s="14">
        <f t="shared" si="667"/>
        <v>0</v>
      </c>
      <c r="AI544" s="14">
        <f t="shared" si="668"/>
        <v>0</v>
      </c>
      <c r="AJ544" s="14">
        <f t="shared" si="669"/>
        <v>0</v>
      </c>
      <c r="AK544" s="14">
        <f t="shared" si="670"/>
        <v>0</v>
      </c>
      <c r="AL544" s="14">
        <f t="shared" si="671"/>
        <v>0</v>
      </c>
      <c r="AN544" s="56">
        <f t="shared" si="672"/>
        <v>0</v>
      </c>
      <c r="AO544" s="14">
        <f>Szilv($AD$2,Eredmény!$H$3,AE544)</f>
        <v>0</v>
      </c>
      <c r="AP544" s="14">
        <f t="shared" si="673"/>
        <v>0</v>
      </c>
      <c r="AQ544" s="14">
        <f t="shared" si="674"/>
        <v>0</v>
      </c>
      <c r="AS544" s="14">
        <f>IF($AR$2=Alapadat!$P544,Alapadat!$Q544,0)</f>
        <v>0</v>
      </c>
      <c r="AT544" s="14">
        <f>IF($AR$2=Alapadat!$P544,Alapadat!$R544,0)</f>
        <v>0</v>
      </c>
      <c r="AU544" s="14">
        <f t="shared" si="675"/>
        <v>0</v>
      </c>
      <c r="AV544" s="14">
        <f t="shared" si="676"/>
        <v>0</v>
      </c>
      <c r="AW544" s="14">
        <f t="shared" si="677"/>
        <v>0</v>
      </c>
      <c r="AX544" s="14">
        <f t="shared" si="678"/>
        <v>0</v>
      </c>
      <c r="AY544" s="14">
        <f t="shared" si="679"/>
        <v>0</v>
      </c>
      <c r="AZ544" s="14">
        <f t="shared" si="680"/>
        <v>0</v>
      </c>
      <c r="BB544" s="56">
        <f t="shared" si="681"/>
        <v>0</v>
      </c>
      <c r="BC544" s="14">
        <f>Szilv($AR$2,Eredmény!$H$3,AS544)</f>
        <v>0</v>
      </c>
      <c r="BD544" s="14">
        <f t="shared" si="682"/>
        <v>0</v>
      </c>
      <c r="BE544" s="14">
        <f t="shared" si="683"/>
        <v>0</v>
      </c>
      <c r="BG544" s="14">
        <f>IF($BF$2=Alapadat!$P544,Alapadat!$Q544,0)</f>
        <v>0</v>
      </c>
      <c r="BH544" s="14">
        <f>IF($BF$2=Alapadat!$P544,Alapadat!$R544,0)</f>
        <v>0</v>
      </c>
      <c r="BI544" s="14">
        <f t="shared" si="684"/>
        <v>0</v>
      </c>
      <c r="BJ544" s="14">
        <f t="shared" si="685"/>
        <v>0</v>
      </c>
      <c r="BK544" s="14">
        <f t="shared" si="686"/>
        <v>0</v>
      </c>
      <c r="BL544" s="14">
        <f t="shared" si="687"/>
        <v>0</v>
      </c>
      <c r="BM544" s="14">
        <f t="shared" si="688"/>
        <v>0</v>
      </c>
      <c r="BN544" s="14">
        <f t="shared" si="689"/>
        <v>0</v>
      </c>
      <c r="BP544" s="56">
        <f t="shared" si="690"/>
        <v>0</v>
      </c>
      <c r="BQ544" s="14">
        <f>Szilv($BF$2,Eredmény!$H$3,BG544)</f>
        <v>0</v>
      </c>
      <c r="BR544" s="14">
        <f t="shared" si="691"/>
        <v>0</v>
      </c>
      <c r="BS544" s="14">
        <f t="shared" si="692"/>
        <v>0</v>
      </c>
      <c r="BV544" s="14">
        <f>IF($BU$2=Alapadat!$P544,Alapadat!$Q544,0)</f>
        <v>0</v>
      </c>
      <c r="BW544" s="14">
        <f>IF($BU$2=Alapadat!$P544,Alapadat!$R544,0)</f>
        <v>0</v>
      </c>
      <c r="BX544" s="14">
        <f t="shared" si="693"/>
        <v>0</v>
      </c>
      <c r="BY544" s="14">
        <f t="shared" si="694"/>
        <v>0</v>
      </c>
      <c r="BZ544" s="14">
        <f t="shared" si="695"/>
        <v>0</v>
      </c>
      <c r="CA544" s="14">
        <f t="shared" si="696"/>
        <v>0</v>
      </c>
      <c r="CB544" s="14">
        <f t="shared" si="697"/>
        <v>0</v>
      </c>
      <c r="CC544" s="14">
        <f t="shared" si="698"/>
        <v>0</v>
      </c>
      <c r="CE544" s="56">
        <f t="shared" si="699"/>
        <v>0</v>
      </c>
      <c r="CF544" s="14">
        <f>Szilv($BU$2,Eredmény!$H$3,BV544)</f>
        <v>0</v>
      </c>
      <c r="CG544" s="14">
        <f t="shared" si="700"/>
        <v>0</v>
      </c>
      <c r="CH544" s="14">
        <f t="shared" si="701"/>
        <v>0</v>
      </c>
      <c r="CK544" s="14">
        <f>IF($CJ$2=Alapadat!$P544,Alapadat!$Q544,0)</f>
        <v>0</v>
      </c>
      <c r="CL544" s="14">
        <f>IF($CJ$2=Alapadat!$P544,Alapadat!$R544,0)</f>
        <v>0</v>
      </c>
      <c r="CM544" s="14">
        <f t="shared" si="702"/>
        <v>0</v>
      </c>
      <c r="CN544" s="14">
        <f t="shared" si="703"/>
        <v>0</v>
      </c>
      <c r="CO544" s="14">
        <f t="shared" si="704"/>
        <v>0</v>
      </c>
      <c r="CP544" s="14">
        <f t="shared" si="705"/>
        <v>0</v>
      </c>
      <c r="CQ544" s="14">
        <f t="shared" si="706"/>
        <v>0</v>
      </c>
      <c r="CR544" s="14">
        <f t="shared" si="707"/>
        <v>0</v>
      </c>
      <c r="CT544" s="56">
        <f t="shared" si="708"/>
        <v>0</v>
      </c>
      <c r="CU544" s="14">
        <f>Szilv($CJ$2,Eredmény!$H$3,CK544)</f>
        <v>0</v>
      </c>
      <c r="CV544" s="14">
        <f t="shared" si="709"/>
        <v>0</v>
      </c>
      <c r="CW544" s="14">
        <f t="shared" si="710"/>
        <v>0</v>
      </c>
      <c r="CZ544" s="14">
        <f>IF($CY$2=Alapadat!$P544,Alapadat!$Q544,0)</f>
        <v>0</v>
      </c>
      <c r="DA544" s="14">
        <f>IF($CY$2=Alapadat!$P544,Alapadat!$R544,0)</f>
        <v>0</v>
      </c>
      <c r="DB544" s="14">
        <f t="shared" si="711"/>
        <v>0</v>
      </c>
      <c r="DC544" s="14">
        <f t="shared" si="712"/>
        <v>0</v>
      </c>
      <c r="DD544" s="14">
        <f t="shared" si="713"/>
        <v>0</v>
      </c>
      <c r="DE544" s="14">
        <f t="shared" si="714"/>
        <v>0</v>
      </c>
      <c r="DF544" s="14">
        <f t="shared" si="715"/>
        <v>0</v>
      </c>
      <c r="DG544" s="14">
        <f t="shared" si="716"/>
        <v>0</v>
      </c>
      <c r="DI544" s="56">
        <f t="shared" si="717"/>
        <v>0</v>
      </c>
      <c r="DJ544" s="14">
        <f>Szilv($CY$2,Eredmény!$H$3,CZ544)</f>
        <v>0</v>
      </c>
      <c r="DK544" s="14">
        <f t="shared" si="718"/>
        <v>0</v>
      </c>
      <c r="DL544" s="14">
        <f t="shared" si="719"/>
        <v>0</v>
      </c>
      <c r="DO544" s="14">
        <f>IF($DN$2=Alapadat!$P544,Alapadat!$Q544,0)</f>
        <v>0</v>
      </c>
      <c r="DP544" s="14">
        <f>IF($DN$2=Alapadat!$P544,Alapadat!$R544,0)</f>
        <v>0</v>
      </c>
      <c r="DQ544" s="14">
        <f t="shared" si="720"/>
        <v>0</v>
      </c>
      <c r="DR544" s="14">
        <f t="shared" si="721"/>
        <v>0</v>
      </c>
      <c r="DS544" s="14">
        <f t="shared" si="722"/>
        <v>0</v>
      </c>
      <c r="DT544" s="14">
        <f t="shared" si="723"/>
        <v>0</v>
      </c>
      <c r="DU544" s="14">
        <f t="shared" si="724"/>
        <v>0</v>
      </c>
      <c r="DV544" s="14">
        <f t="shared" si="725"/>
        <v>0</v>
      </c>
      <c r="DX544" s="56">
        <f t="shared" si="726"/>
        <v>0</v>
      </c>
      <c r="DY544" s="14">
        <f>Szilv($DN$2,Eredmény!$H$3,DO544)</f>
        <v>0</v>
      </c>
      <c r="DZ544" s="14">
        <f t="shared" si="727"/>
        <v>0</v>
      </c>
      <c r="EA544" s="14">
        <f t="shared" si="728"/>
        <v>0</v>
      </c>
    </row>
    <row r="545" spans="2:131">
      <c r="B545" s="14">
        <f>IF($A$2=Alapadat!$P545,Alapadat!$Q545,0)</f>
        <v>0</v>
      </c>
      <c r="C545" s="14">
        <f>IF($A$2=Alapadat!$P545,Alapadat!$R545,0)</f>
        <v>0</v>
      </c>
      <c r="D545" s="14">
        <f t="shared" si="649"/>
        <v>0</v>
      </c>
      <c r="E545" s="14">
        <f t="shared" si="650"/>
        <v>0</v>
      </c>
      <c r="F545" s="14">
        <f t="shared" si="651"/>
        <v>0</v>
      </c>
      <c r="G545" s="14">
        <f t="shared" si="652"/>
        <v>0</v>
      </c>
      <c r="H545" s="14">
        <f t="shared" si="653"/>
        <v>0</v>
      </c>
      <c r="I545" s="14">
        <f t="shared" si="654"/>
        <v>0</v>
      </c>
      <c r="L545" s="56">
        <f t="shared" si="655"/>
        <v>0</v>
      </c>
      <c r="M545" s="14">
        <f>Szilv($A$2,Eredmény!$H$3,B545)</f>
        <v>0</v>
      </c>
      <c r="N545" s="14">
        <f t="shared" si="656"/>
        <v>0</v>
      </c>
      <c r="O545" s="14">
        <f t="shared" si="657"/>
        <v>0</v>
      </c>
      <c r="Q545" s="14">
        <f>IF($P$2=Alapadat!$P545,Alapadat!$Q545,0)</f>
        <v>0</v>
      </c>
      <c r="R545" s="14">
        <f>IF($P$2=Alapadat!$P545,Alapadat!$R545,0)</f>
        <v>0</v>
      </c>
      <c r="S545" s="14">
        <f t="shared" si="658"/>
        <v>0</v>
      </c>
      <c r="T545" s="14">
        <f t="shared" si="659"/>
        <v>0</v>
      </c>
      <c r="U545" s="14">
        <f t="shared" si="660"/>
        <v>0</v>
      </c>
      <c r="V545" s="14">
        <f t="shared" si="661"/>
        <v>0</v>
      </c>
      <c r="W545" s="14">
        <f t="shared" si="662"/>
        <v>0</v>
      </c>
      <c r="X545" s="14">
        <f t="shared" si="663"/>
        <v>0</v>
      </c>
      <c r="Z545" s="56">
        <f t="shared" si="729"/>
        <v>0</v>
      </c>
      <c r="AA545" s="14">
        <f>Szilv($P$2,Eredmény!$H$3,Q545)</f>
        <v>0</v>
      </c>
      <c r="AB545" s="14">
        <f t="shared" si="664"/>
        <v>0</v>
      </c>
      <c r="AC545" s="14">
        <f t="shared" si="665"/>
        <v>0</v>
      </c>
      <c r="AE545" s="14">
        <f>IF($AD$2=Alapadat!$P545,Alapadat!$Q545,0)</f>
        <v>0</v>
      </c>
      <c r="AF545" s="14">
        <f>IF($AD$2=Alapadat!$P545,Alapadat!$R545,0)</f>
        <v>0</v>
      </c>
      <c r="AG545" s="14">
        <f t="shared" si="666"/>
        <v>0</v>
      </c>
      <c r="AH545" s="14">
        <f t="shared" si="667"/>
        <v>0</v>
      </c>
      <c r="AI545" s="14">
        <f t="shared" si="668"/>
        <v>0</v>
      </c>
      <c r="AJ545" s="14">
        <f t="shared" si="669"/>
        <v>0</v>
      </c>
      <c r="AK545" s="14">
        <f t="shared" si="670"/>
        <v>0</v>
      </c>
      <c r="AL545" s="14">
        <f t="shared" si="671"/>
        <v>0</v>
      </c>
      <c r="AN545" s="56">
        <f t="shared" si="672"/>
        <v>0</v>
      </c>
      <c r="AO545" s="14">
        <f>Szilv($AD$2,Eredmény!$H$3,AE545)</f>
        <v>0</v>
      </c>
      <c r="AP545" s="14">
        <f t="shared" si="673"/>
        <v>0</v>
      </c>
      <c r="AQ545" s="14">
        <f t="shared" si="674"/>
        <v>0</v>
      </c>
      <c r="AS545" s="14">
        <f>IF($AR$2=Alapadat!$P545,Alapadat!$Q545,0)</f>
        <v>0</v>
      </c>
      <c r="AT545" s="14">
        <f>IF($AR$2=Alapadat!$P545,Alapadat!$R545,0)</f>
        <v>0</v>
      </c>
      <c r="AU545" s="14">
        <f t="shared" si="675"/>
        <v>0</v>
      </c>
      <c r="AV545" s="14">
        <f t="shared" si="676"/>
        <v>0</v>
      </c>
      <c r="AW545" s="14">
        <f t="shared" si="677"/>
        <v>0</v>
      </c>
      <c r="AX545" s="14">
        <f t="shared" si="678"/>
        <v>0</v>
      </c>
      <c r="AY545" s="14">
        <f t="shared" si="679"/>
        <v>0</v>
      </c>
      <c r="AZ545" s="14">
        <f t="shared" si="680"/>
        <v>0</v>
      </c>
      <c r="BB545" s="56">
        <f t="shared" si="681"/>
        <v>0</v>
      </c>
      <c r="BC545" s="14">
        <f>Szilv($AR$2,Eredmény!$H$3,AS545)</f>
        <v>0</v>
      </c>
      <c r="BD545" s="14">
        <f t="shared" si="682"/>
        <v>0</v>
      </c>
      <c r="BE545" s="14">
        <f t="shared" si="683"/>
        <v>0</v>
      </c>
      <c r="BG545" s="14">
        <f>IF($BF$2=Alapadat!$P545,Alapadat!$Q545,0)</f>
        <v>0</v>
      </c>
      <c r="BH545" s="14">
        <f>IF($BF$2=Alapadat!$P545,Alapadat!$R545,0)</f>
        <v>0</v>
      </c>
      <c r="BI545" s="14">
        <f t="shared" si="684"/>
        <v>0</v>
      </c>
      <c r="BJ545" s="14">
        <f t="shared" si="685"/>
        <v>0</v>
      </c>
      <c r="BK545" s="14">
        <f t="shared" si="686"/>
        <v>0</v>
      </c>
      <c r="BL545" s="14">
        <f t="shared" si="687"/>
        <v>0</v>
      </c>
      <c r="BM545" s="14">
        <f t="shared" si="688"/>
        <v>0</v>
      </c>
      <c r="BN545" s="14">
        <f t="shared" si="689"/>
        <v>0</v>
      </c>
      <c r="BP545" s="56">
        <f t="shared" si="690"/>
        <v>0</v>
      </c>
      <c r="BQ545" s="14">
        <f>Szilv($BF$2,Eredmény!$H$3,BG545)</f>
        <v>0</v>
      </c>
      <c r="BR545" s="14">
        <f t="shared" si="691"/>
        <v>0</v>
      </c>
      <c r="BS545" s="14">
        <f t="shared" si="692"/>
        <v>0</v>
      </c>
      <c r="BV545" s="14">
        <f>IF($BU$2=Alapadat!$P545,Alapadat!$Q545,0)</f>
        <v>0</v>
      </c>
      <c r="BW545" s="14">
        <f>IF($BU$2=Alapadat!$P545,Alapadat!$R545,0)</f>
        <v>0</v>
      </c>
      <c r="BX545" s="14">
        <f t="shared" si="693"/>
        <v>0</v>
      </c>
      <c r="BY545" s="14">
        <f t="shared" si="694"/>
        <v>0</v>
      </c>
      <c r="BZ545" s="14">
        <f t="shared" si="695"/>
        <v>0</v>
      </c>
      <c r="CA545" s="14">
        <f t="shared" si="696"/>
        <v>0</v>
      </c>
      <c r="CB545" s="14">
        <f t="shared" si="697"/>
        <v>0</v>
      </c>
      <c r="CC545" s="14">
        <f t="shared" si="698"/>
        <v>0</v>
      </c>
      <c r="CE545" s="56">
        <f t="shared" si="699"/>
        <v>0</v>
      </c>
      <c r="CF545" s="14">
        <f>Szilv($BU$2,Eredmény!$H$3,BV545)</f>
        <v>0</v>
      </c>
      <c r="CG545" s="14">
        <f t="shared" si="700"/>
        <v>0</v>
      </c>
      <c r="CH545" s="14">
        <f t="shared" si="701"/>
        <v>0</v>
      </c>
      <c r="CK545" s="14">
        <f>IF($CJ$2=Alapadat!$P545,Alapadat!$Q545,0)</f>
        <v>0</v>
      </c>
      <c r="CL545" s="14">
        <f>IF($CJ$2=Alapadat!$P545,Alapadat!$R545,0)</f>
        <v>0</v>
      </c>
      <c r="CM545" s="14">
        <f t="shared" si="702"/>
        <v>0</v>
      </c>
      <c r="CN545" s="14">
        <f t="shared" si="703"/>
        <v>0</v>
      </c>
      <c r="CO545" s="14">
        <f t="shared" si="704"/>
        <v>0</v>
      </c>
      <c r="CP545" s="14">
        <f t="shared" si="705"/>
        <v>0</v>
      </c>
      <c r="CQ545" s="14">
        <f t="shared" si="706"/>
        <v>0</v>
      </c>
      <c r="CR545" s="14">
        <f t="shared" si="707"/>
        <v>0</v>
      </c>
      <c r="CT545" s="56">
        <f t="shared" si="708"/>
        <v>0</v>
      </c>
      <c r="CU545" s="14">
        <f>Szilv($CJ$2,Eredmény!$H$3,CK545)</f>
        <v>0</v>
      </c>
      <c r="CV545" s="14">
        <f t="shared" si="709"/>
        <v>0</v>
      </c>
      <c r="CW545" s="14">
        <f t="shared" si="710"/>
        <v>0</v>
      </c>
      <c r="CZ545" s="14">
        <f>IF($CY$2=Alapadat!$P545,Alapadat!$Q545,0)</f>
        <v>0</v>
      </c>
      <c r="DA545" s="14">
        <f>IF($CY$2=Alapadat!$P545,Alapadat!$R545,0)</f>
        <v>0</v>
      </c>
      <c r="DB545" s="14">
        <f t="shared" si="711"/>
        <v>0</v>
      </c>
      <c r="DC545" s="14">
        <f t="shared" si="712"/>
        <v>0</v>
      </c>
      <c r="DD545" s="14">
        <f t="shared" si="713"/>
        <v>0</v>
      </c>
      <c r="DE545" s="14">
        <f t="shared" si="714"/>
        <v>0</v>
      </c>
      <c r="DF545" s="14">
        <f t="shared" si="715"/>
        <v>0</v>
      </c>
      <c r="DG545" s="14">
        <f t="shared" si="716"/>
        <v>0</v>
      </c>
      <c r="DI545" s="56">
        <f t="shared" si="717"/>
        <v>0</v>
      </c>
      <c r="DJ545" s="14">
        <f>Szilv($CY$2,Eredmény!$H$3,CZ545)</f>
        <v>0</v>
      </c>
      <c r="DK545" s="14">
        <f t="shared" si="718"/>
        <v>0</v>
      </c>
      <c r="DL545" s="14">
        <f t="shared" si="719"/>
        <v>0</v>
      </c>
      <c r="DO545" s="14">
        <f>IF($DN$2=Alapadat!$P545,Alapadat!$Q545,0)</f>
        <v>0</v>
      </c>
      <c r="DP545" s="14">
        <f>IF($DN$2=Alapadat!$P545,Alapadat!$R545,0)</f>
        <v>0</v>
      </c>
      <c r="DQ545" s="14">
        <f t="shared" si="720"/>
        <v>0</v>
      </c>
      <c r="DR545" s="14">
        <f t="shared" si="721"/>
        <v>0</v>
      </c>
      <c r="DS545" s="14">
        <f t="shared" si="722"/>
        <v>0</v>
      </c>
      <c r="DT545" s="14">
        <f t="shared" si="723"/>
        <v>0</v>
      </c>
      <c r="DU545" s="14">
        <f t="shared" si="724"/>
        <v>0</v>
      </c>
      <c r="DV545" s="14">
        <f t="shared" si="725"/>
        <v>0</v>
      </c>
      <c r="DX545" s="56">
        <f t="shared" si="726"/>
        <v>0</v>
      </c>
      <c r="DY545" s="14">
        <f>Szilv($DN$2,Eredmény!$H$3,DO545)</f>
        <v>0</v>
      </c>
      <c r="DZ545" s="14">
        <f t="shared" si="727"/>
        <v>0</v>
      </c>
      <c r="EA545" s="14">
        <f t="shared" si="728"/>
        <v>0</v>
      </c>
    </row>
    <row r="546" spans="2:131">
      <c r="B546" s="14">
        <f>IF($A$2=Alapadat!$P546,Alapadat!$Q546,0)</f>
        <v>0</v>
      </c>
      <c r="C546" s="14">
        <f>IF($A$2=Alapadat!$P546,Alapadat!$R546,0)</f>
        <v>0</v>
      </c>
      <c r="D546" s="14">
        <f t="shared" si="649"/>
        <v>0</v>
      </c>
      <c r="E546" s="14">
        <f t="shared" si="650"/>
        <v>0</v>
      </c>
      <c r="F546" s="14">
        <f t="shared" si="651"/>
        <v>0</v>
      </c>
      <c r="G546" s="14">
        <f t="shared" si="652"/>
        <v>0</v>
      </c>
      <c r="H546" s="14">
        <f t="shared" si="653"/>
        <v>0</v>
      </c>
      <c r="I546" s="14">
        <f t="shared" si="654"/>
        <v>0</v>
      </c>
      <c r="L546" s="56">
        <f t="shared" si="655"/>
        <v>0</v>
      </c>
      <c r="M546" s="14">
        <f>Szilv($A$2,Eredmény!$H$3,B546)</f>
        <v>0</v>
      </c>
      <c r="N546" s="14">
        <f t="shared" si="656"/>
        <v>0</v>
      </c>
      <c r="O546" s="14">
        <f t="shared" si="657"/>
        <v>0</v>
      </c>
      <c r="Q546" s="14">
        <f>IF($P$2=Alapadat!$P546,Alapadat!$Q546,0)</f>
        <v>0</v>
      </c>
      <c r="R546" s="14">
        <f>IF($P$2=Alapadat!$P546,Alapadat!$R546,0)</f>
        <v>0</v>
      </c>
      <c r="S546" s="14">
        <f t="shared" si="658"/>
        <v>0</v>
      </c>
      <c r="T546" s="14">
        <f t="shared" si="659"/>
        <v>0</v>
      </c>
      <c r="U546" s="14">
        <f t="shared" si="660"/>
        <v>0</v>
      </c>
      <c r="V546" s="14">
        <f t="shared" si="661"/>
        <v>0</v>
      </c>
      <c r="W546" s="14">
        <f t="shared" si="662"/>
        <v>0</v>
      </c>
      <c r="X546" s="14">
        <f t="shared" si="663"/>
        <v>0</v>
      </c>
      <c r="Z546" s="56">
        <f t="shared" si="729"/>
        <v>0</v>
      </c>
      <c r="AA546" s="14">
        <f>Szilv($P$2,Eredmény!$H$3,Q546)</f>
        <v>0</v>
      </c>
      <c r="AB546" s="14">
        <f t="shared" si="664"/>
        <v>0</v>
      </c>
      <c r="AC546" s="14">
        <f t="shared" si="665"/>
        <v>0</v>
      </c>
      <c r="AE546" s="14">
        <f>IF($AD$2=Alapadat!$P546,Alapadat!$Q546,0)</f>
        <v>0</v>
      </c>
      <c r="AF546" s="14">
        <f>IF($AD$2=Alapadat!$P546,Alapadat!$R546,0)</f>
        <v>0</v>
      </c>
      <c r="AG546" s="14">
        <f t="shared" si="666"/>
        <v>0</v>
      </c>
      <c r="AH546" s="14">
        <f t="shared" si="667"/>
        <v>0</v>
      </c>
      <c r="AI546" s="14">
        <f t="shared" si="668"/>
        <v>0</v>
      </c>
      <c r="AJ546" s="14">
        <f t="shared" si="669"/>
        <v>0</v>
      </c>
      <c r="AK546" s="14">
        <f t="shared" si="670"/>
        <v>0</v>
      </c>
      <c r="AL546" s="14">
        <f t="shared" si="671"/>
        <v>0</v>
      </c>
      <c r="AN546" s="56">
        <f t="shared" si="672"/>
        <v>0</v>
      </c>
      <c r="AO546" s="14">
        <f>Szilv($AD$2,Eredmény!$H$3,AE546)</f>
        <v>0</v>
      </c>
      <c r="AP546" s="14">
        <f t="shared" si="673"/>
        <v>0</v>
      </c>
      <c r="AQ546" s="14">
        <f t="shared" si="674"/>
        <v>0</v>
      </c>
      <c r="AS546" s="14">
        <f>IF($AR$2=Alapadat!$P546,Alapadat!$Q546,0)</f>
        <v>0</v>
      </c>
      <c r="AT546" s="14">
        <f>IF($AR$2=Alapadat!$P546,Alapadat!$R546,0)</f>
        <v>0</v>
      </c>
      <c r="AU546" s="14">
        <f t="shared" si="675"/>
        <v>0</v>
      </c>
      <c r="AV546" s="14">
        <f t="shared" si="676"/>
        <v>0</v>
      </c>
      <c r="AW546" s="14">
        <f t="shared" si="677"/>
        <v>0</v>
      </c>
      <c r="AX546" s="14">
        <f t="shared" si="678"/>
        <v>0</v>
      </c>
      <c r="AY546" s="14">
        <f t="shared" si="679"/>
        <v>0</v>
      </c>
      <c r="AZ546" s="14">
        <f t="shared" si="680"/>
        <v>0</v>
      </c>
      <c r="BB546" s="56">
        <f t="shared" si="681"/>
        <v>0</v>
      </c>
      <c r="BC546" s="14">
        <f>Szilv($AR$2,Eredmény!$H$3,AS546)</f>
        <v>0</v>
      </c>
      <c r="BD546" s="14">
        <f t="shared" si="682"/>
        <v>0</v>
      </c>
      <c r="BE546" s="14">
        <f t="shared" si="683"/>
        <v>0</v>
      </c>
      <c r="BG546" s="14">
        <f>IF($BF$2=Alapadat!$P546,Alapadat!$Q546,0)</f>
        <v>0</v>
      </c>
      <c r="BH546" s="14">
        <f>IF($BF$2=Alapadat!$P546,Alapadat!$R546,0)</f>
        <v>0</v>
      </c>
      <c r="BI546" s="14">
        <f t="shared" si="684"/>
        <v>0</v>
      </c>
      <c r="BJ546" s="14">
        <f t="shared" si="685"/>
        <v>0</v>
      </c>
      <c r="BK546" s="14">
        <f t="shared" si="686"/>
        <v>0</v>
      </c>
      <c r="BL546" s="14">
        <f t="shared" si="687"/>
        <v>0</v>
      </c>
      <c r="BM546" s="14">
        <f t="shared" si="688"/>
        <v>0</v>
      </c>
      <c r="BN546" s="14">
        <f t="shared" si="689"/>
        <v>0</v>
      </c>
      <c r="BP546" s="56">
        <f t="shared" si="690"/>
        <v>0</v>
      </c>
      <c r="BQ546" s="14">
        <f>Szilv($BF$2,Eredmény!$H$3,BG546)</f>
        <v>0</v>
      </c>
      <c r="BR546" s="14">
        <f t="shared" si="691"/>
        <v>0</v>
      </c>
      <c r="BS546" s="14">
        <f t="shared" si="692"/>
        <v>0</v>
      </c>
      <c r="BV546" s="14">
        <f>IF($BU$2=Alapadat!$P546,Alapadat!$Q546,0)</f>
        <v>0</v>
      </c>
      <c r="BW546" s="14">
        <f>IF($BU$2=Alapadat!$P546,Alapadat!$R546,0)</f>
        <v>0</v>
      </c>
      <c r="BX546" s="14">
        <f t="shared" si="693"/>
        <v>0</v>
      </c>
      <c r="BY546" s="14">
        <f t="shared" si="694"/>
        <v>0</v>
      </c>
      <c r="BZ546" s="14">
        <f t="shared" si="695"/>
        <v>0</v>
      </c>
      <c r="CA546" s="14">
        <f t="shared" si="696"/>
        <v>0</v>
      </c>
      <c r="CB546" s="14">
        <f t="shared" si="697"/>
        <v>0</v>
      </c>
      <c r="CC546" s="14">
        <f t="shared" si="698"/>
        <v>0</v>
      </c>
      <c r="CE546" s="56">
        <f t="shared" si="699"/>
        <v>0</v>
      </c>
      <c r="CF546" s="14">
        <f>Szilv($BU$2,Eredmény!$H$3,BV546)</f>
        <v>0</v>
      </c>
      <c r="CG546" s="14">
        <f t="shared" si="700"/>
        <v>0</v>
      </c>
      <c r="CH546" s="14">
        <f t="shared" si="701"/>
        <v>0</v>
      </c>
      <c r="CK546" s="14">
        <f>IF($CJ$2=Alapadat!$P546,Alapadat!$Q546,0)</f>
        <v>0</v>
      </c>
      <c r="CL546" s="14">
        <f>IF($CJ$2=Alapadat!$P546,Alapadat!$R546,0)</f>
        <v>0</v>
      </c>
      <c r="CM546" s="14">
        <f t="shared" si="702"/>
        <v>0</v>
      </c>
      <c r="CN546" s="14">
        <f t="shared" si="703"/>
        <v>0</v>
      </c>
      <c r="CO546" s="14">
        <f t="shared" si="704"/>
        <v>0</v>
      </c>
      <c r="CP546" s="14">
        <f t="shared" si="705"/>
        <v>0</v>
      </c>
      <c r="CQ546" s="14">
        <f t="shared" si="706"/>
        <v>0</v>
      </c>
      <c r="CR546" s="14">
        <f t="shared" si="707"/>
        <v>0</v>
      </c>
      <c r="CT546" s="56">
        <f t="shared" si="708"/>
        <v>0</v>
      </c>
      <c r="CU546" s="14">
        <f>Szilv($CJ$2,Eredmény!$H$3,CK546)</f>
        <v>0</v>
      </c>
      <c r="CV546" s="14">
        <f t="shared" si="709"/>
        <v>0</v>
      </c>
      <c r="CW546" s="14">
        <f t="shared" si="710"/>
        <v>0</v>
      </c>
      <c r="CZ546" s="14">
        <f>IF($CY$2=Alapadat!$P546,Alapadat!$Q546,0)</f>
        <v>0</v>
      </c>
      <c r="DA546" s="14">
        <f>IF($CY$2=Alapadat!$P546,Alapadat!$R546,0)</f>
        <v>0</v>
      </c>
      <c r="DB546" s="14">
        <f t="shared" si="711"/>
        <v>0</v>
      </c>
      <c r="DC546" s="14">
        <f t="shared" si="712"/>
        <v>0</v>
      </c>
      <c r="DD546" s="14">
        <f t="shared" si="713"/>
        <v>0</v>
      </c>
      <c r="DE546" s="14">
        <f t="shared" si="714"/>
        <v>0</v>
      </c>
      <c r="DF546" s="14">
        <f t="shared" si="715"/>
        <v>0</v>
      </c>
      <c r="DG546" s="14">
        <f t="shared" si="716"/>
        <v>0</v>
      </c>
      <c r="DI546" s="56">
        <f t="shared" si="717"/>
        <v>0</v>
      </c>
      <c r="DJ546" s="14">
        <f>Szilv($CY$2,Eredmény!$H$3,CZ546)</f>
        <v>0</v>
      </c>
      <c r="DK546" s="14">
        <f t="shared" si="718"/>
        <v>0</v>
      </c>
      <c r="DL546" s="14">
        <f t="shared" si="719"/>
        <v>0</v>
      </c>
      <c r="DO546" s="14">
        <f>IF($DN$2=Alapadat!$P546,Alapadat!$Q546,0)</f>
        <v>0</v>
      </c>
      <c r="DP546" s="14">
        <f>IF($DN$2=Alapadat!$P546,Alapadat!$R546,0)</f>
        <v>0</v>
      </c>
      <c r="DQ546" s="14">
        <f t="shared" si="720"/>
        <v>0</v>
      </c>
      <c r="DR546" s="14">
        <f t="shared" si="721"/>
        <v>0</v>
      </c>
      <c r="DS546" s="14">
        <f t="shared" si="722"/>
        <v>0</v>
      </c>
      <c r="DT546" s="14">
        <f t="shared" si="723"/>
        <v>0</v>
      </c>
      <c r="DU546" s="14">
        <f t="shared" si="724"/>
        <v>0</v>
      </c>
      <c r="DV546" s="14">
        <f t="shared" si="725"/>
        <v>0</v>
      </c>
      <c r="DX546" s="56">
        <f t="shared" si="726"/>
        <v>0</v>
      </c>
      <c r="DY546" s="14">
        <f>Szilv($DN$2,Eredmény!$H$3,DO546)</f>
        <v>0</v>
      </c>
      <c r="DZ546" s="14">
        <f t="shared" si="727"/>
        <v>0</v>
      </c>
      <c r="EA546" s="14">
        <f t="shared" si="728"/>
        <v>0</v>
      </c>
    </row>
    <row r="547" spans="2:131">
      <c r="B547" s="14">
        <f>IF($A$2=Alapadat!$P547,Alapadat!$Q547,0)</f>
        <v>0</v>
      </c>
      <c r="C547" s="14">
        <f>IF($A$2=Alapadat!$P547,Alapadat!$R547,0)</f>
        <v>0</v>
      </c>
      <c r="D547" s="14">
        <f t="shared" si="649"/>
        <v>0</v>
      </c>
      <c r="E547" s="14">
        <f t="shared" si="650"/>
        <v>0</v>
      </c>
      <c r="F547" s="14">
        <f t="shared" si="651"/>
        <v>0</v>
      </c>
      <c r="G547" s="14">
        <f t="shared" si="652"/>
        <v>0</v>
      </c>
      <c r="H547" s="14">
        <f t="shared" si="653"/>
        <v>0</v>
      </c>
      <c r="I547" s="14">
        <f t="shared" si="654"/>
        <v>0</v>
      </c>
      <c r="L547" s="56">
        <f t="shared" si="655"/>
        <v>0</v>
      </c>
      <c r="M547" s="14">
        <f>Szilv($A$2,Eredmény!$H$3,B547)</f>
        <v>0</v>
      </c>
      <c r="N547" s="14">
        <f t="shared" si="656"/>
        <v>0</v>
      </c>
      <c r="O547" s="14">
        <f t="shared" si="657"/>
        <v>0</v>
      </c>
      <c r="Q547" s="14">
        <f>IF($P$2=Alapadat!$P547,Alapadat!$Q547,0)</f>
        <v>0</v>
      </c>
      <c r="R547" s="14">
        <f>IF($P$2=Alapadat!$P547,Alapadat!$R547,0)</f>
        <v>0</v>
      </c>
      <c r="S547" s="14">
        <f t="shared" si="658"/>
        <v>0</v>
      </c>
      <c r="T547" s="14">
        <f t="shared" si="659"/>
        <v>0</v>
      </c>
      <c r="U547" s="14">
        <f t="shared" si="660"/>
        <v>0</v>
      </c>
      <c r="V547" s="14">
        <f t="shared" si="661"/>
        <v>0</v>
      </c>
      <c r="W547" s="14">
        <f t="shared" si="662"/>
        <v>0</v>
      </c>
      <c r="X547" s="14">
        <f t="shared" si="663"/>
        <v>0</v>
      </c>
      <c r="Z547" s="56">
        <f t="shared" si="729"/>
        <v>0</v>
      </c>
      <c r="AA547" s="14">
        <f>Szilv($P$2,Eredmény!$H$3,Q547)</f>
        <v>0</v>
      </c>
      <c r="AB547" s="14">
        <f t="shared" si="664"/>
        <v>0</v>
      </c>
      <c r="AC547" s="14">
        <f t="shared" si="665"/>
        <v>0</v>
      </c>
      <c r="AE547" s="14">
        <f>IF($AD$2=Alapadat!$P547,Alapadat!$Q547,0)</f>
        <v>0</v>
      </c>
      <c r="AF547" s="14">
        <f>IF($AD$2=Alapadat!$P547,Alapadat!$R547,0)</f>
        <v>0</v>
      </c>
      <c r="AG547" s="14">
        <f t="shared" si="666"/>
        <v>0</v>
      </c>
      <c r="AH547" s="14">
        <f t="shared" si="667"/>
        <v>0</v>
      </c>
      <c r="AI547" s="14">
        <f t="shared" si="668"/>
        <v>0</v>
      </c>
      <c r="AJ547" s="14">
        <f t="shared" si="669"/>
        <v>0</v>
      </c>
      <c r="AK547" s="14">
        <f t="shared" si="670"/>
        <v>0</v>
      </c>
      <c r="AL547" s="14">
        <f t="shared" si="671"/>
        <v>0</v>
      </c>
      <c r="AN547" s="56">
        <f t="shared" si="672"/>
        <v>0</v>
      </c>
      <c r="AO547" s="14">
        <f>Szilv($AD$2,Eredmény!$H$3,AE547)</f>
        <v>0</v>
      </c>
      <c r="AP547" s="14">
        <f t="shared" si="673"/>
        <v>0</v>
      </c>
      <c r="AQ547" s="14">
        <f t="shared" si="674"/>
        <v>0</v>
      </c>
      <c r="AS547" s="14">
        <f>IF($AR$2=Alapadat!$P547,Alapadat!$Q547,0)</f>
        <v>0</v>
      </c>
      <c r="AT547" s="14">
        <f>IF($AR$2=Alapadat!$P547,Alapadat!$R547,0)</f>
        <v>0</v>
      </c>
      <c r="AU547" s="14">
        <f t="shared" si="675"/>
        <v>0</v>
      </c>
      <c r="AV547" s="14">
        <f t="shared" si="676"/>
        <v>0</v>
      </c>
      <c r="AW547" s="14">
        <f t="shared" si="677"/>
        <v>0</v>
      </c>
      <c r="AX547" s="14">
        <f t="shared" si="678"/>
        <v>0</v>
      </c>
      <c r="AY547" s="14">
        <f t="shared" si="679"/>
        <v>0</v>
      </c>
      <c r="AZ547" s="14">
        <f t="shared" si="680"/>
        <v>0</v>
      </c>
      <c r="BB547" s="56">
        <f t="shared" si="681"/>
        <v>0</v>
      </c>
      <c r="BC547" s="14">
        <f>Szilv($AR$2,Eredmény!$H$3,AS547)</f>
        <v>0</v>
      </c>
      <c r="BD547" s="14">
        <f t="shared" si="682"/>
        <v>0</v>
      </c>
      <c r="BE547" s="14">
        <f t="shared" si="683"/>
        <v>0</v>
      </c>
      <c r="BG547" s="14">
        <f>IF($BF$2=Alapadat!$P547,Alapadat!$Q547,0)</f>
        <v>0</v>
      </c>
      <c r="BH547" s="14">
        <f>IF($BF$2=Alapadat!$P547,Alapadat!$R547,0)</f>
        <v>0</v>
      </c>
      <c r="BI547" s="14">
        <f t="shared" si="684"/>
        <v>0</v>
      </c>
      <c r="BJ547" s="14">
        <f t="shared" si="685"/>
        <v>0</v>
      </c>
      <c r="BK547" s="14">
        <f t="shared" si="686"/>
        <v>0</v>
      </c>
      <c r="BL547" s="14">
        <f t="shared" si="687"/>
        <v>0</v>
      </c>
      <c r="BM547" s="14">
        <f t="shared" si="688"/>
        <v>0</v>
      </c>
      <c r="BN547" s="14">
        <f t="shared" si="689"/>
        <v>0</v>
      </c>
      <c r="BP547" s="56">
        <f t="shared" si="690"/>
        <v>0</v>
      </c>
      <c r="BQ547" s="14">
        <f>Szilv($BF$2,Eredmény!$H$3,BG547)</f>
        <v>0</v>
      </c>
      <c r="BR547" s="14">
        <f t="shared" si="691"/>
        <v>0</v>
      </c>
      <c r="BS547" s="14">
        <f t="shared" si="692"/>
        <v>0</v>
      </c>
      <c r="BV547" s="14">
        <f>IF($BU$2=Alapadat!$P547,Alapadat!$Q547,0)</f>
        <v>0</v>
      </c>
      <c r="BW547" s="14">
        <f>IF($BU$2=Alapadat!$P547,Alapadat!$R547,0)</f>
        <v>0</v>
      </c>
      <c r="BX547" s="14">
        <f t="shared" si="693"/>
        <v>0</v>
      </c>
      <c r="BY547" s="14">
        <f t="shared" si="694"/>
        <v>0</v>
      </c>
      <c r="BZ547" s="14">
        <f t="shared" si="695"/>
        <v>0</v>
      </c>
      <c r="CA547" s="14">
        <f t="shared" si="696"/>
        <v>0</v>
      </c>
      <c r="CB547" s="14">
        <f t="shared" si="697"/>
        <v>0</v>
      </c>
      <c r="CC547" s="14">
        <f t="shared" si="698"/>
        <v>0</v>
      </c>
      <c r="CE547" s="56">
        <f t="shared" si="699"/>
        <v>0</v>
      </c>
      <c r="CF547" s="14">
        <f>Szilv($BU$2,Eredmény!$H$3,BV547)</f>
        <v>0</v>
      </c>
      <c r="CG547" s="14">
        <f t="shared" si="700"/>
        <v>0</v>
      </c>
      <c r="CH547" s="14">
        <f t="shared" si="701"/>
        <v>0</v>
      </c>
      <c r="CK547" s="14">
        <f>IF($CJ$2=Alapadat!$P547,Alapadat!$Q547,0)</f>
        <v>0</v>
      </c>
      <c r="CL547" s="14">
        <f>IF($CJ$2=Alapadat!$P547,Alapadat!$R547,0)</f>
        <v>0</v>
      </c>
      <c r="CM547" s="14">
        <f t="shared" si="702"/>
        <v>0</v>
      </c>
      <c r="CN547" s="14">
        <f t="shared" si="703"/>
        <v>0</v>
      </c>
      <c r="CO547" s="14">
        <f t="shared" si="704"/>
        <v>0</v>
      </c>
      <c r="CP547" s="14">
        <f t="shared" si="705"/>
        <v>0</v>
      </c>
      <c r="CQ547" s="14">
        <f t="shared" si="706"/>
        <v>0</v>
      </c>
      <c r="CR547" s="14">
        <f t="shared" si="707"/>
        <v>0</v>
      </c>
      <c r="CT547" s="56">
        <f t="shared" si="708"/>
        <v>0</v>
      </c>
      <c r="CU547" s="14">
        <f>Szilv($CJ$2,Eredmény!$H$3,CK547)</f>
        <v>0</v>
      </c>
      <c r="CV547" s="14">
        <f t="shared" si="709"/>
        <v>0</v>
      </c>
      <c r="CW547" s="14">
        <f t="shared" si="710"/>
        <v>0</v>
      </c>
      <c r="CZ547" s="14">
        <f>IF($CY$2=Alapadat!$P547,Alapadat!$Q547,0)</f>
        <v>0</v>
      </c>
      <c r="DA547" s="14">
        <f>IF($CY$2=Alapadat!$P547,Alapadat!$R547,0)</f>
        <v>0</v>
      </c>
      <c r="DB547" s="14">
        <f t="shared" si="711"/>
        <v>0</v>
      </c>
      <c r="DC547" s="14">
        <f t="shared" si="712"/>
        <v>0</v>
      </c>
      <c r="DD547" s="14">
        <f t="shared" si="713"/>
        <v>0</v>
      </c>
      <c r="DE547" s="14">
        <f t="shared" si="714"/>
        <v>0</v>
      </c>
      <c r="DF547" s="14">
        <f t="shared" si="715"/>
        <v>0</v>
      </c>
      <c r="DG547" s="14">
        <f t="shared" si="716"/>
        <v>0</v>
      </c>
      <c r="DI547" s="56">
        <f t="shared" si="717"/>
        <v>0</v>
      </c>
      <c r="DJ547" s="14">
        <f>Szilv($CY$2,Eredmény!$H$3,CZ547)</f>
        <v>0</v>
      </c>
      <c r="DK547" s="14">
        <f t="shared" si="718"/>
        <v>0</v>
      </c>
      <c r="DL547" s="14">
        <f t="shared" si="719"/>
        <v>0</v>
      </c>
      <c r="DO547" s="14">
        <f>IF($DN$2=Alapadat!$P547,Alapadat!$Q547,0)</f>
        <v>0</v>
      </c>
      <c r="DP547" s="14">
        <f>IF($DN$2=Alapadat!$P547,Alapadat!$R547,0)</f>
        <v>0</v>
      </c>
      <c r="DQ547" s="14">
        <f t="shared" si="720"/>
        <v>0</v>
      </c>
      <c r="DR547" s="14">
        <f t="shared" si="721"/>
        <v>0</v>
      </c>
      <c r="DS547" s="14">
        <f t="shared" si="722"/>
        <v>0</v>
      </c>
      <c r="DT547" s="14">
        <f t="shared" si="723"/>
        <v>0</v>
      </c>
      <c r="DU547" s="14">
        <f t="shared" si="724"/>
        <v>0</v>
      </c>
      <c r="DV547" s="14">
        <f t="shared" si="725"/>
        <v>0</v>
      </c>
      <c r="DX547" s="56">
        <f t="shared" si="726"/>
        <v>0</v>
      </c>
      <c r="DY547" s="14">
        <f>Szilv($DN$2,Eredmény!$H$3,DO547)</f>
        <v>0</v>
      </c>
      <c r="DZ547" s="14">
        <f t="shared" si="727"/>
        <v>0</v>
      </c>
      <c r="EA547" s="14">
        <f t="shared" si="728"/>
        <v>0</v>
      </c>
    </row>
    <row r="548" spans="2:131">
      <c r="B548" s="14">
        <f>IF($A$2=Alapadat!$P548,Alapadat!$Q548,0)</f>
        <v>0</v>
      </c>
      <c r="C548" s="14">
        <f>IF($A$2=Alapadat!$P548,Alapadat!$R548,0)</f>
        <v>0</v>
      </c>
      <c r="D548" s="14">
        <f t="shared" si="649"/>
        <v>0</v>
      </c>
      <c r="E548" s="14">
        <f t="shared" si="650"/>
        <v>0</v>
      </c>
      <c r="F548" s="14">
        <f t="shared" si="651"/>
        <v>0</v>
      </c>
      <c r="G548" s="14">
        <f t="shared" si="652"/>
        <v>0</v>
      </c>
      <c r="H548" s="14">
        <f t="shared" si="653"/>
        <v>0</v>
      </c>
      <c r="I548" s="14">
        <f t="shared" si="654"/>
        <v>0</v>
      </c>
      <c r="L548" s="56">
        <f t="shared" si="655"/>
        <v>0</v>
      </c>
      <c r="M548" s="14">
        <f>Szilv($A$2,Eredmény!$H$3,B548)</f>
        <v>0</v>
      </c>
      <c r="N548" s="14">
        <f t="shared" si="656"/>
        <v>0</v>
      </c>
      <c r="O548" s="14">
        <f t="shared" si="657"/>
        <v>0</v>
      </c>
      <c r="Q548" s="14">
        <f>IF($P$2=Alapadat!$P548,Alapadat!$Q548,0)</f>
        <v>0</v>
      </c>
      <c r="R548" s="14">
        <f>IF($P$2=Alapadat!$P548,Alapadat!$R548,0)</f>
        <v>0</v>
      </c>
      <c r="S548" s="14">
        <f t="shared" si="658"/>
        <v>0</v>
      </c>
      <c r="T548" s="14">
        <f t="shared" si="659"/>
        <v>0</v>
      </c>
      <c r="U548" s="14">
        <f t="shared" si="660"/>
        <v>0</v>
      </c>
      <c r="V548" s="14">
        <f t="shared" si="661"/>
        <v>0</v>
      </c>
      <c r="W548" s="14">
        <f t="shared" si="662"/>
        <v>0</v>
      </c>
      <c r="X548" s="14">
        <f t="shared" si="663"/>
        <v>0</v>
      </c>
      <c r="Z548" s="56">
        <f t="shared" si="729"/>
        <v>0</v>
      </c>
      <c r="AA548" s="14">
        <f>Szilv($P$2,Eredmény!$H$3,Q548)</f>
        <v>0</v>
      </c>
      <c r="AB548" s="14">
        <f t="shared" si="664"/>
        <v>0</v>
      </c>
      <c r="AC548" s="14">
        <f t="shared" si="665"/>
        <v>0</v>
      </c>
      <c r="AE548" s="14">
        <f>IF($AD$2=Alapadat!$P548,Alapadat!$Q548,0)</f>
        <v>0</v>
      </c>
      <c r="AF548" s="14">
        <f>IF($AD$2=Alapadat!$P548,Alapadat!$R548,0)</f>
        <v>0</v>
      </c>
      <c r="AG548" s="14">
        <f t="shared" si="666"/>
        <v>0</v>
      </c>
      <c r="AH548" s="14">
        <f t="shared" si="667"/>
        <v>0</v>
      </c>
      <c r="AI548" s="14">
        <f t="shared" si="668"/>
        <v>0</v>
      </c>
      <c r="AJ548" s="14">
        <f t="shared" si="669"/>
        <v>0</v>
      </c>
      <c r="AK548" s="14">
        <f t="shared" si="670"/>
        <v>0</v>
      </c>
      <c r="AL548" s="14">
        <f t="shared" si="671"/>
        <v>0</v>
      </c>
      <c r="AN548" s="56">
        <f t="shared" si="672"/>
        <v>0</v>
      </c>
      <c r="AO548" s="14">
        <f>Szilv($AD$2,Eredmény!$H$3,AE548)</f>
        <v>0</v>
      </c>
      <c r="AP548" s="14">
        <f t="shared" si="673"/>
        <v>0</v>
      </c>
      <c r="AQ548" s="14">
        <f t="shared" si="674"/>
        <v>0</v>
      </c>
      <c r="AS548" s="14">
        <f>IF($AR$2=Alapadat!$P548,Alapadat!$Q548,0)</f>
        <v>0</v>
      </c>
      <c r="AT548" s="14">
        <f>IF($AR$2=Alapadat!$P548,Alapadat!$R548,0)</f>
        <v>0</v>
      </c>
      <c r="AU548" s="14">
        <f t="shared" si="675"/>
        <v>0</v>
      </c>
      <c r="AV548" s="14">
        <f t="shared" si="676"/>
        <v>0</v>
      </c>
      <c r="AW548" s="14">
        <f t="shared" si="677"/>
        <v>0</v>
      </c>
      <c r="AX548" s="14">
        <f t="shared" si="678"/>
        <v>0</v>
      </c>
      <c r="AY548" s="14">
        <f t="shared" si="679"/>
        <v>0</v>
      </c>
      <c r="AZ548" s="14">
        <f t="shared" si="680"/>
        <v>0</v>
      </c>
      <c r="BB548" s="56">
        <f t="shared" si="681"/>
        <v>0</v>
      </c>
      <c r="BC548" s="14">
        <f>Szilv($AR$2,Eredmény!$H$3,AS548)</f>
        <v>0</v>
      </c>
      <c r="BD548" s="14">
        <f t="shared" si="682"/>
        <v>0</v>
      </c>
      <c r="BE548" s="14">
        <f t="shared" si="683"/>
        <v>0</v>
      </c>
      <c r="BG548" s="14">
        <f>IF($BF$2=Alapadat!$P548,Alapadat!$Q548,0)</f>
        <v>0</v>
      </c>
      <c r="BH548" s="14">
        <f>IF($BF$2=Alapadat!$P548,Alapadat!$R548,0)</f>
        <v>0</v>
      </c>
      <c r="BI548" s="14">
        <f t="shared" si="684"/>
        <v>0</v>
      </c>
      <c r="BJ548" s="14">
        <f t="shared" si="685"/>
        <v>0</v>
      </c>
      <c r="BK548" s="14">
        <f t="shared" si="686"/>
        <v>0</v>
      </c>
      <c r="BL548" s="14">
        <f t="shared" si="687"/>
        <v>0</v>
      </c>
      <c r="BM548" s="14">
        <f t="shared" si="688"/>
        <v>0</v>
      </c>
      <c r="BN548" s="14">
        <f t="shared" si="689"/>
        <v>0</v>
      </c>
      <c r="BP548" s="56">
        <f t="shared" si="690"/>
        <v>0</v>
      </c>
      <c r="BQ548" s="14">
        <f>Szilv($BF$2,Eredmény!$H$3,BG548)</f>
        <v>0</v>
      </c>
      <c r="BR548" s="14">
        <f t="shared" si="691"/>
        <v>0</v>
      </c>
      <c r="BS548" s="14">
        <f t="shared" si="692"/>
        <v>0</v>
      </c>
      <c r="BV548" s="14">
        <f>IF($BU$2=Alapadat!$P548,Alapadat!$Q548,0)</f>
        <v>0</v>
      </c>
      <c r="BW548" s="14">
        <f>IF($BU$2=Alapadat!$P548,Alapadat!$R548,0)</f>
        <v>0</v>
      </c>
      <c r="BX548" s="14">
        <f t="shared" si="693"/>
        <v>0</v>
      </c>
      <c r="BY548" s="14">
        <f t="shared" si="694"/>
        <v>0</v>
      </c>
      <c r="BZ548" s="14">
        <f t="shared" si="695"/>
        <v>0</v>
      </c>
      <c r="CA548" s="14">
        <f t="shared" si="696"/>
        <v>0</v>
      </c>
      <c r="CB548" s="14">
        <f t="shared" si="697"/>
        <v>0</v>
      </c>
      <c r="CC548" s="14">
        <f t="shared" si="698"/>
        <v>0</v>
      </c>
      <c r="CE548" s="56">
        <f t="shared" si="699"/>
        <v>0</v>
      </c>
      <c r="CF548" s="14">
        <f>Szilv($BU$2,Eredmény!$H$3,BV548)</f>
        <v>0</v>
      </c>
      <c r="CG548" s="14">
        <f t="shared" si="700"/>
        <v>0</v>
      </c>
      <c r="CH548" s="14">
        <f t="shared" si="701"/>
        <v>0</v>
      </c>
      <c r="CK548" s="14">
        <f>IF($CJ$2=Alapadat!$P548,Alapadat!$Q548,0)</f>
        <v>0</v>
      </c>
      <c r="CL548" s="14">
        <f>IF($CJ$2=Alapadat!$P548,Alapadat!$R548,0)</f>
        <v>0</v>
      </c>
      <c r="CM548" s="14">
        <f t="shared" si="702"/>
        <v>0</v>
      </c>
      <c r="CN548" s="14">
        <f t="shared" si="703"/>
        <v>0</v>
      </c>
      <c r="CO548" s="14">
        <f t="shared" si="704"/>
        <v>0</v>
      </c>
      <c r="CP548" s="14">
        <f t="shared" si="705"/>
        <v>0</v>
      </c>
      <c r="CQ548" s="14">
        <f t="shared" si="706"/>
        <v>0</v>
      </c>
      <c r="CR548" s="14">
        <f t="shared" si="707"/>
        <v>0</v>
      </c>
      <c r="CT548" s="56">
        <f t="shared" si="708"/>
        <v>0</v>
      </c>
      <c r="CU548" s="14">
        <f>Szilv($CJ$2,Eredmény!$H$3,CK548)</f>
        <v>0</v>
      </c>
      <c r="CV548" s="14">
        <f t="shared" si="709"/>
        <v>0</v>
      </c>
      <c r="CW548" s="14">
        <f t="shared" si="710"/>
        <v>0</v>
      </c>
      <c r="CZ548" s="14">
        <f>IF($CY$2=Alapadat!$P548,Alapadat!$Q548,0)</f>
        <v>0</v>
      </c>
      <c r="DA548" s="14">
        <f>IF($CY$2=Alapadat!$P548,Alapadat!$R548,0)</f>
        <v>0</v>
      </c>
      <c r="DB548" s="14">
        <f t="shared" si="711"/>
        <v>0</v>
      </c>
      <c r="DC548" s="14">
        <f t="shared" si="712"/>
        <v>0</v>
      </c>
      <c r="DD548" s="14">
        <f t="shared" si="713"/>
        <v>0</v>
      </c>
      <c r="DE548" s="14">
        <f t="shared" si="714"/>
        <v>0</v>
      </c>
      <c r="DF548" s="14">
        <f t="shared" si="715"/>
        <v>0</v>
      </c>
      <c r="DG548" s="14">
        <f t="shared" si="716"/>
        <v>0</v>
      </c>
      <c r="DI548" s="56">
        <f t="shared" si="717"/>
        <v>0</v>
      </c>
      <c r="DJ548" s="14">
        <f>Szilv($CY$2,Eredmény!$H$3,CZ548)</f>
        <v>0</v>
      </c>
      <c r="DK548" s="14">
        <f t="shared" si="718"/>
        <v>0</v>
      </c>
      <c r="DL548" s="14">
        <f t="shared" si="719"/>
        <v>0</v>
      </c>
      <c r="DO548" s="14">
        <f>IF($DN$2=Alapadat!$P548,Alapadat!$Q548,0)</f>
        <v>0</v>
      </c>
      <c r="DP548" s="14">
        <f>IF($DN$2=Alapadat!$P548,Alapadat!$R548,0)</f>
        <v>0</v>
      </c>
      <c r="DQ548" s="14">
        <f t="shared" si="720"/>
        <v>0</v>
      </c>
      <c r="DR548" s="14">
        <f t="shared" si="721"/>
        <v>0</v>
      </c>
      <c r="DS548" s="14">
        <f t="shared" si="722"/>
        <v>0</v>
      </c>
      <c r="DT548" s="14">
        <f t="shared" si="723"/>
        <v>0</v>
      </c>
      <c r="DU548" s="14">
        <f t="shared" si="724"/>
        <v>0</v>
      </c>
      <c r="DV548" s="14">
        <f t="shared" si="725"/>
        <v>0</v>
      </c>
      <c r="DX548" s="56">
        <f t="shared" si="726"/>
        <v>0</v>
      </c>
      <c r="DY548" s="14">
        <f>Szilv($DN$2,Eredmény!$H$3,DO548)</f>
        <v>0</v>
      </c>
      <c r="DZ548" s="14">
        <f t="shared" si="727"/>
        <v>0</v>
      </c>
      <c r="EA548" s="14">
        <f t="shared" si="728"/>
        <v>0</v>
      </c>
    </row>
    <row r="549" spans="2:131">
      <c r="B549" s="14">
        <f>IF($A$2=Alapadat!$P549,Alapadat!$Q549,0)</f>
        <v>0</v>
      </c>
      <c r="C549" s="14">
        <f>IF($A$2=Alapadat!$P549,Alapadat!$R549,0)</f>
        <v>0</v>
      </c>
      <c r="D549" s="14">
        <f t="shared" si="649"/>
        <v>0</v>
      </c>
      <c r="E549" s="14">
        <f t="shared" si="650"/>
        <v>0</v>
      </c>
      <c r="F549" s="14">
        <f t="shared" si="651"/>
        <v>0</v>
      </c>
      <c r="G549" s="14">
        <f t="shared" si="652"/>
        <v>0</v>
      </c>
      <c r="H549" s="14">
        <f t="shared" si="653"/>
        <v>0</v>
      </c>
      <c r="I549" s="14">
        <f t="shared" si="654"/>
        <v>0</v>
      </c>
      <c r="L549" s="56">
        <f t="shared" si="655"/>
        <v>0</v>
      </c>
      <c r="M549" s="14">
        <f>Szilv($A$2,Eredmény!$H$3,B549)</f>
        <v>0</v>
      </c>
      <c r="N549" s="14">
        <f t="shared" si="656"/>
        <v>0</v>
      </c>
      <c r="O549" s="14">
        <f t="shared" si="657"/>
        <v>0</v>
      </c>
      <c r="Q549" s="14">
        <f>IF($P$2=Alapadat!$P549,Alapadat!$Q549,0)</f>
        <v>0</v>
      </c>
      <c r="R549" s="14">
        <f>IF($P$2=Alapadat!$P549,Alapadat!$R549,0)</f>
        <v>0</v>
      </c>
      <c r="S549" s="14">
        <f t="shared" si="658"/>
        <v>0</v>
      </c>
      <c r="T549" s="14">
        <f t="shared" si="659"/>
        <v>0</v>
      </c>
      <c r="U549" s="14">
        <f t="shared" si="660"/>
        <v>0</v>
      </c>
      <c r="V549" s="14">
        <f t="shared" si="661"/>
        <v>0</v>
      </c>
      <c r="W549" s="14">
        <f t="shared" si="662"/>
        <v>0</v>
      </c>
      <c r="X549" s="14">
        <f t="shared" si="663"/>
        <v>0</v>
      </c>
      <c r="Z549" s="56">
        <f t="shared" si="729"/>
        <v>0</v>
      </c>
      <c r="AA549" s="14">
        <f>Szilv($P$2,Eredmény!$H$3,Q549)</f>
        <v>0</v>
      </c>
      <c r="AB549" s="14">
        <f t="shared" si="664"/>
        <v>0</v>
      </c>
      <c r="AC549" s="14">
        <f t="shared" si="665"/>
        <v>0</v>
      </c>
      <c r="AE549" s="14">
        <f>IF($AD$2=Alapadat!$P549,Alapadat!$Q549,0)</f>
        <v>0</v>
      </c>
      <c r="AF549" s="14">
        <f>IF($AD$2=Alapadat!$P549,Alapadat!$R549,0)</f>
        <v>0</v>
      </c>
      <c r="AG549" s="14">
        <f t="shared" si="666"/>
        <v>0</v>
      </c>
      <c r="AH549" s="14">
        <f t="shared" si="667"/>
        <v>0</v>
      </c>
      <c r="AI549" s="14">
        <f t="shared" si="668"/>
        <v>0</v>
      </c>
      <c r="AJ549" s="14">
        <f t="shared" si="669"/>
        <v>0</v>
      </c>
      <c r="AK549" s="14">
        <f t="shared" si="670"/>
        <v>0</v>
      </c>
      <c r="AL549" s="14">
        <f t="shared" si="671"/>
        <v>0</v>
      </c>
      <c r="AN549" s="56">
        <f t="shared" si="672"/>
        <v>0</v>
      </c>
      <c r="AO549" s="14">
        <f>Szilv($AD$2,Eredmény!$H$3,AE549)</f>
        <v>0</v>
      </c>
      <c r="AP549" s="14">
        <f t="shared" si="673"/>
        <v>0</v>
      </c>
      <c r="AQ549" s="14">
        <f t="shared" si="674"/>
        <v>0</v>
      </c>
      <c r="AS549" s="14">
        <f>IF($AR$2=Alapadat!$P549,Alapadat!$Q549,0)</f>
        <v>0</v>
      </c>
      <c r="AT549" s="14">
        <f>IF($AR$2=Alapadat!$P549,Alapadat!$R549,0)</f>
        <v>0</v>
      </c>
      <c r="AU549" s="14">
        <f t="shared" si="675"/>
        <v>0</v>
      </c>
      <c r="AV549" s="14">
        <f t="shared" si="676"/>
        <v>0</v>
      </c>
      <c r="AW549" s="14">
        <f t="shared" si="677"/>
        <v>0</v>
      </c>
      <c r="AX549" s="14">
        <f t="shared" si="678"/>
        <v>0</v>
      </c>
      <c r="AY549" s="14">
        <f t="shared" si="679"/>
        <v>0</v>
      </c>
      <c r="AZ549" s="14">
        <f t="shared" si="680"/>
        <v>0</v>
      </c>
      <c r="BB549" s="56">
        <f t="shared" si="681"/>
        <v>0</v>
      </c>
      <c r="BC549" s="14">
        <f>Szilv($AR$2,Eredmény!$H$3,AS549)</f>
        <v>0</v>
      </c>
      <c r="BD549" s="14">
        <f t="shared" si="682"/>
        <v>0</v>
      </c>
      <c r="BE549" s="14">
        <f t="shared" si="683"/>
        <v>0</v>
      </c>
      <c r="BG549" s="14">
        <f>IF($BF$2=Alapadat!$P549,Alapadat!$Q549,0)</f>
        <v>0</v>
      </c>
      <c r="BH549" s="14">
        <f>IF($BF$2=Alapadat!$P549,Alapadat!$R549,0)</f>
        <v>0</v>
      </c>
      <c r="BI549" s="14">
        <f t="shared" si="684"/>
        <v>0</v>
      </c>
      <c r="BJ549" s="14">
        <f t="shared" si="685"/>
        <v>0</v>
      </c>
      <c r="BK549" s="14">
        <f t="shared" si="686"/>
        <v>0</v>
      </c>
      <c r="BL549" s="14">
        <f t="shared" si="687"/>
        <v>0</v>
      </c>
      <c r="BM549" s="14">
        <f t="shared" si="688"/>
        <v>0</v>
      </c>
      <c r="BN549" s="14">
        <f t="shared" si="689"/>
        <v>0</v>
      </c>
      <c r="BP549" s="56">
        <f t="shared" si="690"/>
        <v>0</v>
      </c>
      <c r="BQ549" s="14">
        <f>Szilv($BF$2,Eredmény!$H$3,BG549)</f>
        <v>0</v>
      </c>
      <c r="BR549" s="14">
        <f t="shared" si="691"/>
        <v>0</v>
      </c>
      <c r="BS549" s="14">
        <f t="shared" si="692"/>
        <v>0</v>
      </c>
      <c r="BV549" s="14">
        <f>IF($BU$2=Alapadat!$P549,Alapadat!$Q549,0)</f>
        <v>0</v>
      </c>
      <c r="BW549" s="14">
        <f>IF($BU$2=Alapadat!$P549,Alapadat!$R549,0)</f>
        <v>0</v>
      </c>
      <c r="BX549" s="14">
        <f t="shared" si="693"/>
        <v>0</v>
      </c>
      <c r="BY549" s="14">
        <f t="shared" si="694"/>
        <v>0</v>
      </c>
      <c r="BZ549" s="14">
        <f t="shared" si="695"/>
        <v>0</v>
      </c>
      <c r="CA549" s="14">
        <f t="shared" si="696"/>
        <v>0</v>
      </c>
      <c r="CB549" s="14">
        <f t="shared" si="697"/>
        <v>0</v>
      </c>
      <c r="CC549" s="14">
        <f t="shared" si="698"/>
        <v>0</v>
      </c>
      <c r="CE549" s="56">
        <f t="shared" si="699"/>
        <v>0</v>
      </c>
      <c r="CF549" s="14">
        <f>Szilv($BU$2,Eredmény!$H$3,BV549)</f>
        <v>0</v>
      </c>
      <c r="CG549" s="14">
        <f t="shared" si="700"/>
        <v>0</v>
      </c>
      <c r="CH549" s="14">
        <f t="shared" si="701"/>
        <v>0</v>
      </c>
      <c r="CK549" s="14">
        <f>IF($CJ$2=Alapadat!$P549,Alapadat!$Q549,0)</f>
        <v>0</v>
      </c>
      <c r="CL549" s="14">
        <f>IF($CJ$2=Alapadat!$P549,Alapadat!$R549,0)</f>
        <v>0</v>
      </c>
      <c r="CM549" s="14">
        <f t="shared" si="702"/>
        <v>0</v>
      </c>
      <c r="CN549" s="14">
        <f t="shared" si="703"/>
        <v>0</v>
      </c>
      <c r="CO549" s="14">
        <f t="shared" si="704"/>
        <v>0</v>
      </c>
      <c r="CP549" s="14">
        <f t="shared" si="705"/>
        <v>0</v>
      </c>
      <c r="CQ549" s="14">
        <f t="shared" si="706"/>
        <v>0</v>
      </c>
      <c r="CR549" s="14">
        <f t="shared" si="707"/>
        <v>0</v>
      </c>
      <c r="CT549" s="56">
        <f t="shared" si="708"/>
        <v>0</v>
      </c>
      <c r="CU549" s="14">
        <f>Szilv($CJ$2,Eredmény!$H$3,CK549)</f>
        <v>0</v>
      </c>
      <c r="CV549" s="14">
        <f t="shared" si="709"/>
        <v>0</v>
      </c>
      <c r="CW549" s="14">
        <f t="shared" si="710"/>
        <v>0</v>
      </c>
      <c r="CZ549" s="14">
        <f>IF($CY$2=Alapadat!$P549,Alapadat!$Q549,0)</f>
        <v>0</v>
      </c>
      <c r="DA549" s="14">
        <f>IF($CY$2=Alapadat!$P549,Alapadat!$R549,0)</f>
        <v>0</v>
      </c>
      <c r="DB549" s="14">
        <f t="shared" si="711"/>
        <v>0</v>
      </c>
      <c r="DC549" s="14">
        <f t="shared" si="712"/>
        <v>0</v>
      </c>
      <c r="DD549" s="14">
        <f t="shared" si="713"/>
        <v>0</v>
      </c>
      <c r="DE549" s="14">
        <f t="shared" si="714"/>
        <v>0</v>
      </c>
      <c r="DF549" s="14">
        <f t="shared" si="715"/>
        <v>0</v>
      </c>
      <c r="DG549" s="14">
        <f t="shared" si="716"/>
        <v>0</v>
      </c>
      <c r="DI549" s="56">
        <f t="shared" si="717"/>
        <v>0</v>
      </c>
      <c r="DJ549" s="14">
        <f>Szilv($CY$2,Eredmény!$H$3,CZ549)</f>
        <v>0</v>
      </c>
      <c r="DK549" s="14">
        <f t="shared" si="718"/>
        <v>0</v>
      </c>
      <c r="DL549" s="14">
        <f t="shared" si="719"/>
        <v>0</v>
      </c>
      <c r="DO549" s="14">
        <f>IF($DN$2=Alapadat!$P549,Alapadat!$Q549,0)</f>
        <v>0</v>
      </c>
      <c r="DP549" s="14">
        <f>IF($DN$2=Alapadat!$P549,Alapadat!$R549,0)</f>
        <v>0</v>
      </c>
      <c r="DQ549" s="14">
        <f t="shared" si="720"/>
        <v>0</v>
      </c>
      <c r="DR549" s="14">
        <f t="shared" si="721"/>
        <v>0</v>
      </c>
      <c r="DS549" s="14">
        <f t="shared" si="722"/>
        <v>0</v>
      </c>
      <c r="DT549" s="14">
        <f t="shared" si="723"/>
        <v>0</v>
      </c>
      <c r="DU549" s="14">
        <f t="shared" si="724"/>
        <v>0</v>
      </c>
      <c r="DV549" s="14">
        <f t="shared" si="725"/>
        <v>0</v>
      </c>
      <c r="DX549" s="56">
        <f t="shared" si="726"/>
        <v>0</v>
      </c>
      <c r="DY549" s="14">
        <f>Szilv($DN$2,Eredmény!$H$3,DO549)</f>
        <v>0</v>
      </c>
      <c r="DZ549" s="14">
        <f t="shared" si="727"/>
        <v>0</v>
      </c>
      <c r="EA549" s="14">
        <f t="shared" si="728"/>
        <v>0</v>
      </c>
    </row>
    <row r="550" spans="2:131">
      <c r="B550" s="14">
        <f>IF($A$2=Alapadat!$P550,Alapadat!$Q550,0)</f>
        <v>0</v>
      </c>
      <c r="C550" s="14">
        <f>IF($A$2=Alapadat!$P550,Alapadat!$R550,0)</f>
        <v>0</v>
      </c>
      <c r="D550" s="14">
        <f t="shared" si="649"/>
        <v>0</v>
      </c>
      <c r="E550" s="14">
        <f t="shared" si="650"/>
        <v>0</v>
      </c>
      <c r="F550" s="14">
        <f t="shared" si="651"/>
        <v>0</v>
      </c>
      <c r="G550" s="14">
        <f t="shared" si="652"/>
        <v>0</v>
      </c>
      <c r="H550" s="14">
        <f t="shared" si="653"/>
        <v>0</v>
      </c>
      <c r="I550" s="14">
        <f t="shared" si="654"/>
        <v>0</v>
      </c>
      <c r="L550" s="56">
        <f t="shared" si="655"/>
        <v>0</v>
      </c>
      <c r="M550" s="14">
        <f>Szilv($A$2,Eredmény!$H$3,B550)</f>
        <v>0</v>
      </c>
      <c r="N550" s="14">
        <f t="shared" si="656"/>
        <v>0</v>
      </c>
      <c r="O550" s="14">
        <f t="shared" si="657"/>
        <v>0</v>
      </c>
      <c r="Q550" s="14">
        <f>IF($P$2=Alapadat!$P550,Alapadat!$Q550,0)</f>
        <v>0</v>
      </c>
      <c r="R550" s="14">
        <f>IF($P$2=Alapadat!$P550,Alapadat!$R550,0)</f>
        <v>0</v>
      </c>
      <c r="S550" s="14">
        <f t="shared" si="658"/>
        <v>0</v>
      </c>
      <c r="T550" s="14">
        <f t="shared" si="659"/>
        <v>0</v>
      </c>
      <c r="U550" s="14">
        <f t="shared" si="660"/>
        <v>0</v>
      </c>
      <c r="V550" s="14">
        <f t="shared" si="661"/>
        <v>0</v>
      </c>
      <c r="W550" s="14">
        <f t="shared" si="662"/>
        <v>0</v>
      </c>
      <c r="X550" s="14">
        <f t="shared" si="663"/>
        <v>0</v>
      </c>
      <c r="Z550" s="56">
        <f t="shared" si="729"/>
        <v>0</v>
      </c>
      <c r="AA550" s="14">
        <f>Szilv($P$2,Eredmény!$H$3,Q550)</f>
        <v>0</v>
      </c>
      <c r="AB550" s="14">
        <f t="shared" si="664"/>
        <v>0</v>
      </c>
      <c r="AC550" s="14">
        <f t="shared" si="665"/>
        <v>0</v>
      </c>
      <c r="AE550" s="14">
        <f>IF($AD$2=Alapadat!$P550,Alapadat!$Q550,0)</f>
        <v>0</v>
      </c>
      <c r="AF550" s="14">
        <f>IF($AD$2=Alapadat!$P550,Alapadat!$R550,0)</f>
        <v>0</v>
      </c>
      <c r="AG550" s="14">
        <f t="shared" si="666"/>
        <v>0</v>
      </c>
      <c r="AH550" s="14">
        <f t="shared" si="667"/>
        <v>0</v>
      </c>
      <c r="AI550" s="14">
        <f t="shared" si="668"/>
        <v>0</v>
      </c>
      <c r="AJ550" s="14">
        <f t="shared" si="669"/>
        <v>0</v>
      </c>
      <c r="AK550" s="14">
        <f t="shared" si="670"/>
        <v>0</v>
      </c>
      <c r="AL550" s="14">
        <f t="shared" si="671"/>
        <v>0</v>
      </c>
      <c r="AN550" s="56">
        <f t="shared" si="672"/>
        <v>0</v>
      </c>
      <c r="AO550" s="14">
        <f>Szilv($AD$2,Eredmény!$H$3,AE550)</f>
        <v>0</v>
      </c>
      <c r="AP550" s="14">
        <f t="shared" si="673"/>
        <v>0</v>
      </c>
      <c r="AQ550" s="14">
        <f t="shared" si="674"/>
        <v>0</v>
      </c>
      <c r="AS550" s="14">
        <f>IF($AR$2=Alapadat!$P550,Alapadat!$Q550,0)</f>
        <v>0</v>
      </c>
      <c r="AT550" s="14">
        <f>IF($AR$2=Alapadat!$P550,Alapadat!$R550,0)</f>
        <v>0</v>
      </c>
      <c r="AU550" s="14">
        <f t="shared" si="675"/>
        <v>0</v>
      </c>
      <c r="AV550" s="14">
        <f t="shared" si="676"/>
        <v>0</v>
      </c>
      <c r="AW550" s="14">
        <f t="shared" si="677"/>
        <v>0</v>
      </c>
      <c r="AX550" s="14">
        <f t="shared" si="678"/>
        <v>0</v>
      </c>
      <c r="AY550" s="14">
        <f t="shared" si="679"/>
        <v>0</v>
      </c>
      <c r="AZ550" s="14">
        <f t="shared" si="680"/>
        <v>0</v>
      </c>
      <c r="BB550" s="56">
        <f t="shared" si="681"/>
        <v>0</v>
      </c>
      <c r="BC550" s="14">
        <f>Szilv($AR$2,Eredmény!$H$3,AS550)</f>
        <v>0</v>
      </c>
      <c r="BD550" s="14">
        <f t="shared" si="682"/>
        <v>0</v>
      </c>
      <c r="BE550" s="14">
        <f t="shared" si="683"/>
        <v>0</v>
      </c>
      <c r="BG550" s="14">
        <f>IF($BF$2=Alapadat!$P550,Alapadat!$Q550,0)</f>
        <v>0</v>
      </c>
      <c r="BH550" s="14">
        <f>IF($BF$2=Alapadat!$P550,Alapadat!$R550,0)</f>
        <v>0</v>
      </c>
      <c r="BI550" s="14">
        <f t="shared" si="684"/>
        <v>0</v>
      </c>
      <c r="BJ550" s="14">
        <f t="shared" si="685"/>
        <v>0</v>
      </c>
      <c r="BK550" s="14">
        <f t="shared" si="686"/>
        <v>0</v>
      </c>
      <c r="BL550" s="14">
        <f t="shared" si="687"/>
        <v>0</v>
      </c>
      <c r="BM550" s="14">
        <f t="shared" si="688"/>
        <v>0</v>
      </c>
      <c r="BN550" s="14">
        <f t="shared" si="689"/>
        <v>0</v>
      </c>
      <c r="BP550" s="56">
        <f t="shared" si="690"/>
        <v>0</v>
      </c>
      <c r="BQ550" s="14">
        <f>Szilv($BF$2,Eredmény!$H$3,BG550)</f>
        <v>0</v>
      </c>
      <c r="BR550" s="14">
        <f t="shared" si="691"/>
        <v>0</v>
      </c>
      <c r="BS550" s="14">
        <f t="shared" si="692"/>
        <v>0</v>
      </c>
      <c r="BV550" s="14">
        <f>IF($BU$2=Alapadat!$P550,Alapadat!$Q550,0)</f>
        <v>0</v>
      </c>
      <c r="BW550" s="14">
        <f>IF($BU$2=Alapadat!$P550,Alapadat!$R550,0)</f>
        <v>0</v>
      </c>
      <c r="BX550" s="14">
        <f t="shared" si="693"/>
        <v>0</v>
      </c>
      <c r="BY550" s="14">
        <f t="shared" si="694"/>
        <v>0</v>
      </c>
      <c r="BZ550" s="14">
        <f t="shared" si="695"/>
        <v>0</v>
      </c>
      <c r="CA550" s="14">
        <f t="shared" si="696"/>
        <v>0</v>
      </c>
      <c r="CB550" s="14">
        <f t="shared" si="697"/>
        <v>0</v>
      </c>
      <c r="CC550" s="14">
        <f t="shared" si="698"/>
        <v>0</v>
      </c>
      <c r="CE550" s="56">
        <f t="shared" si="699"/>
        <v>0</v>
      </c>
      <c r="CF550" s="14">
        <f>Szilv($BU$2,Eredmény!$H$3,BV550)</f>
        <v>0</v>
      </c>
      <c r="CG550" s="14">
        <f t="shared" si="700"/>
        <v>0</v>
      </c>
      <c r="CH550" s="14">
        <f t="shared" si="701"/>
        <v>0</v>
      </c>
      <c r="CK550" s="14">
        <f>IF($CJ$2=Alapadat!$P550,Alapadat!$Q550,0)</f>
        <v>0</v>
      </c>
      <c r="CL550" s="14">
        <f>IF($CJ$2=Alapadat!$P550,Alapadat!$R550,0)</f>
        <v>0</v>
      </c>
      <c r="CM550" s="14">
        <f t="shared" si="702"/>
        <v>0</v>
      </c>
      <c r="CN550" s="14">
        <f t="shared" si="703"/>
        <v>0</v>
      </c>
      <c r="CO550" s="14">
        <f t="shared" si="704"/>
        <v>0</v>
      </c>
      <c r="CP550" s="14">
        <f t="shared" si="705"/>
        <v>0</v>
      </c>
      <c r="CQ550" s="14">
        <f t="shared" si="706"/>
        <v>0</v>
      </c>
      <c r="CR550" s="14">
        <f t="shared" si="707"/>
        <v>0</v>
      </c>
      <c r="CT550" s="56">
        <f t="shared" si="708"/>
        <v>0</v>
      </c>
      <c r="CU550" s="14">
        <f>Szilv($CJ$2,Eredmény!$H$3,CK550)</f>
        <v>0</v>
      </c>
      <c r="CV550" s="14">
        <f t="shared" si="709"/>
        <v>0</v>
      </c>
      <c r="CW550" s="14">
        <f t="shared" si="710"/>
        <v>0</v>
      </c>
      <c r="CZ550" s="14">
        <f>IF($CY$2=Alapadat!$P550,Alapadat!$Q550,0)</f>
        <v>0</v>
      </c>
      <c r="DA550" s="14">
        <f>IF($CY$2=Alapadat!$P550,Alapadat!$R550,0)</f>
        <v>0</v>
      </c>
      <c r="DB550" s="14">
        <f t="shared" si="711"/>
        <v>0</v>
      </c>
      <c r="DC550" s="14">
        <f t="shared" si="712"/>
        <v>0</v>
      </c>
      <c r="DD550" s="14">
        <f t="shared" si="713"/>
        <v>0</v>
      </c>
      <c r="DE550" s="14">
        <f t="shared" si="714"/>
        <v>0</v>
      </c>
      <c r="DF550" s="14">
        <f t="shared" si="715"/>
        <v>0</v>
      </c>
      <c r="DG550" s="14">
        <f t="shared" si="716"/>
        <v>0</v>
      </c>
      <c r="DI550" s="56">
        <f t="shared" si="717"/>
        <v>0</v>
      </c>
      <c r="DJ550" s="14">
        <f>Szilv($CY$2,Eredmény!$H$3,CZ550)</f>
        <v>0</v>
      </c>
      <c r="DK550" s="14">
        <f t="shared" si="718"/>
        <v>0</v>
      </c>
      <c r="DL550" s="14">
        <f t="shared" si="719"/>
        <v>0</v>
      </c>
      <c r="DO550" s="14">
        <f>IF($DN$2=Alapadat!$P550,Alapadat!$Q550,0)</f>
        <v>0</v>
      </c>
      <c r="DP550" s="14">
        <f>IF($DN$2=Alapadat!$P550,Alapadat!$R550,0)</f>
        <v>0</v>
      </c>
      <c r="DQ550" s="14">
        <f t="shared" si="720"/>
        <v>0</v>
      </c>
      <c r="DR550" s="14">
        <f t="shared" si="721"/>
        <v>0</v>
      </c>
      <c r="DS550" s="14">
        <f t="shared" si="722"/>
        <v>0</v>
      </c>
      <c r="DT550" s="14">
        <f t="shared" si="723"/>
        <v>0</v>
      </c>
      <c r="DU550" s="14">
        <f t="shared" si="724"/>
        <v>0</v>
      </c>
      <c r="DV550" s="14">
        <f t="shared" si="725"/>
        <v>0</v>
      </c>
      <c r="DX550" s="56">
        <f t="shared" si="726"/>
        <v>0</v>
      </c>
      <c r="DY550" s="14">
        <f>Szilv($DN$2,Eredmény!$H$3,DO550)</f>
        <v>0</v>
      </c>
      <c r="DZ550" s="14">
        <f t="shared" si="727"/>
        <v>0</v>
      </c>
      <c r="EA550" s="14">
        <f t="shared" si="728"/>
        <v>0</v>
      </c>
    </row>
    <row r="551" spans="2:131">
      <c r="B551" s="14">
        <f>IF($A$2=Alapadat!$P551,Alapadat!$Q551,0)</f>
        <v>0</v>
      </c>
      <c r="C551" s="14">
        <f>IF($A$2=Alapadat!$P551,Alapadat!$R551,0)</f>
        <v>0</v>
      </c>
      <c r="D551" s="14">
        <f t="shared" si="649"/>
        <v>0</v>
      </c>
      <c r="E551" s="14">
        <f t="shared" si="650"/>
        <v>0</v>
      </c>
      <c r="F551" s="14">
        <f t="shared" si="651"/>
        <v>0</v>
      </c>
      <c r="G551" s="14">
        <f t="shared" si="652"/>
        <v>0</v>
      </c>
      <c r="H551" s="14">
        <f t="shared" si="653"/>
        <v>0</v>
      </c>
      <c r="I551" s="14">
        <f t="shared" si="654"/>
        <v>0</v>
      </c>
      <c r="L551" s="56">
        <f t="shared" si="655"/>
        <v>0</v>
      </c>
      <c r="M551" s="14">
        <f>Szilv($A$2,Eredmény!$H$3,B551)</f>
        <v>0</v>
      </c>
      <c r="N551" s="14">
        <f t="shared" si="656"/>
        <v>0</v>
      </c>
      <c r="O551" s="14">
        <f t="shared" si="657"/>
        <v>0</v>
      </c>
      <c r="Q551" s="14">
        <f>IF($P$2=Alapadat!$P551,Alapadat!$Q551,0)</f>
        <v>0</v>
      </c>
      <c r="R551" s="14">
        <f>IF($P$2=Alapadat!$P551,Alapadat!$R551,0)</f>
        <v>0</v>
      </c>
      <c r="S551" s="14">
        <f t="shared" si="658"/>
        <v>0</v>
      </c>
      <c r="T551" s="14">
        <f t="shared" si="659"/>
        <v>0</v>
      </c>
      <c r="U551" s="14">
        <f t="shared" si="660"/>
        <v>0</v>
      </c>
      <c r="V551" s="14">
        <f t="shared" si="661"/>
        <v>0</v>
      </c>
      <c r="W551" s="14">
        <f t="shared" si="662"/>
        <v>0</v>
      </c>
      <c r="X551" s="14">
        <f t="shared" si="663"/>
        <v>0</v>
      </c>
      <c r="Z551" s="56">
        <f t="shared" si="729"/>
        <v>0</v>
      </c>
      <c r="AA551" s="14">
        <f>Szilv($P$2,Eredmény!$H$3,Q551)</f>
        <v>0</v>
      </c>
      <c r="AB551" s="14">
        <f t="shared" si="664"/>
        <v>0</v>
      </c>
      <c r="AC551" s="14">
        <f t="shared" si="665"/>
        <v>0</v>
      </c>
      <c r="AE551" s="14">
        <f>IF($AD$2=Alapadat!$P551,Alapadat!$Q551,0)</f>
        <v>0</v>
      </c>
      <c r="AF551" s="14">
        <f>IF($AD$2=Alapadat!$P551,Alapadat!$R551,0)</f>
        <v>0</v>
      </c>
      <c r="AG551" s="14">
        <f t="shared" si="666"/>
        <v>0</v>
      </c>
      <c r="AH551" s="14">
        <f t="shared" si="667"/>
        <v>0</v>
      </c>
      <c r="AI551" s="14">
        <f t="shared" si="668"/>
        <v>0</v>
      </c>
      <c r="AJ551" s="14">
        <f t="shared" si="669"/>
        <v>0</v>
      </c>
      <c r="AK551" s="14">
        <f t="shared" si="670"/>
        <v>0</v>
      </c>
      <c r="AL551" s="14">
        <f t="shared" si="671"/>
        <v>0</v>
      </c>
      <c r="AN551" s="56">
        <f t="shared" si="672"/>
        <v>0</v>
      </c>
      <c r="AO551" s="14">
        <f>Szilv($AD$2,Eredmény!$H$3,AE551)</f>
        <v>0</v>
      </c>
      <c r="AP551" s="14">
        <f t="shared" si="673"/>
        <v>0</v>
      </c>
      <c r="AQ551" s="14">
        <f t="shared" si="674"/>
        <v>0</v>
      </c>
      <c r="AS551" s="14">
        <f>IF($AR$2=Alapadat!$P551,Alapadat!$Q551,0)</f>
        <v>0</v>
      </c>
      <c r="AT551" s="14">
        <f>IF($AR$2=Alapadat!$P551,Alapadat!$R551,0)</f>
        <v>0</v>
      </c>
      <c r="AU551" s="14">
        <f t="shared" si="675"/>
        <v>0</v>
      </c>
      <c r="AV551" s="14">
        <f t="shared" si="676"/>
        <v>0</v>
      </c>
      <c r="AW551" s="14">
        <f t="shared" si="677"/>
        <v>0</v>
      </c>
      <c r="AX551" s="14">
        <f t="shared" si="678"/>
        <v>0</v>
      </c>
      <c r="AY551" s="14">
        <f t="shared" si="679"/>
        <v>0</v>
      </c>
      <c r="AZ551" s="14">
        <f t="shared" si="680"/>
        <v>0</v>
      </c>
      <c r="BB551" s="56">
        <f t="shared" si="681"/>
        <v>0</v>
      </c>
      <c r="BC551" s="14">
        <f>Szilv($AR$2,Eredmény!$H$3,AS551)</f>
        <v>0</v>
      </c>
      <c r="BD551" s="14">
        <f t="shared" si="682"/>
        <v>0</v>
      </c>
      <c r="BE551" s="14">
        <f t="shared" si="683"/>
        <v>0</v>
      </c>
      <c r="BG551" s="14">
        <f>IF($BF$2=Alapadat!$P551,Alapadat!$Q551,0)</f>
        <v>0</v>
      </c>
      <c r="BH551" s="14">
        <f>IF($BF$2=Alapadat!$P551,Alapadat!$R551,0)</f>
        <v>0</v>
      </c>
      <c r="BI551" s="14">
        <f t="shared" si="684"/>
        <v>0</v>
      </c>
      <c r="BJ551" s="14">
        <f t="shared" si="685"/>
        <v>0</v>
      </c>
      <c r="BK551" s="14">
        <f t="shared" si="686"/>
        <v>0</v>
      </c>
      <c r="BL551" s="14">
        <f t="shared" si="687"/>
        <v>0</v>
      </c>
      <c r="BM551" s="14">
        <f t="shared" si="688"/>
        <v>0</v>
      </c>
      <c r="BN551" s="14">
        <f t="shared" si="689"/>
        <v>0</v>
      </c>
      <c r="BP551" s="56">
        <f t="shared" si="690"/>
        <v>0</v>
      </c>
      <c r="BQ551" s="14">
        <f>Szilv($BF$2,Eredmény!$H$3,BG551)</f>
        <v>0</v>
      </c>
      <c r="BR551" s="14">
        <f t="shared" si="691"/>
        <v>0</v>
      </c>
      <c r="BS551" s="14">
        <f t="shared" si="692"/>
        <v>0</v>
      </c>
      <c r="BV551" s="14">
        <f>IF($BU$2=Alapadat!$P551,Alapadat!$Q551,0)</f>
        <v>0</v>
      </c>
      <c r="BW551" s="14">
        <f>IF($BU$2=Alapadat!$P551,Alapadat!$R551,0)</f>
        <v>0</v>
      </c>
      <c r="BX551" s="14">
        <f t="shared" si="693"/>
        <v>0</v>
      </c>
      <c r="BY551" s="14">
        <f t="shared" si="694"/>
        <v>0</v>
      </c>
      <c r="BZ551" s="14">
        <f t="shared" si="695"/>
        <v>0</v>
      </c>
      <c r="CA551" s="14">
        <f t="shared" si="696"/>
        <v>0</v>
      </c>
      <c r="CB551" s="14">
        <f t="shared" si="697"/>
        <v>0</v>
      </c>
      <c r="CC551" s="14">
        <f t="shared" si="698"/>
        <v>0</v>
      </c>
      <c r="CE551" s="56">
        <f t="shared" si="699"/>
        <v>0</v>
      </c>
      <c r="CF551" s="14">
        <f>Szilv($BU$2,Eredmény!$H$3,BV551)</f>
        <v>0</v>
      </c>
      <c r="CG551" s="14">
        <f t="shared" si="700"/>
        <v>0</v>
      </c>
      <c r="CH551" s="14">
        <f t="shared" si="701"/>
        <v>0</v>
      </c>
      <c r="CK551" s="14">
        <f>IF($CJ$2=Alapadat!$P551,Alapadat!$Q551,0)</f>
        <v>0</v>
      </c>
      <c r="CL551" s="14">
        <f>IF($CJ$2=Alapadat!$P551,Alapadat!$R551,0)</f>
        <v>0</v>
      </c>
      <c r="CM551" s="14">
        <f t="shared" si="702"/>
        <v>0</v>
      </c>
      <c r="CN551" s="14">
        <f t="shared" si="703"/>
        <v>0</v>
      </c>
      <c r="CO551" s="14">
        <f t="shared" si="704"/>
        <v>0</v>
      </c>
      <c r="CP551" s="14">
        <f t="shared" si="705"/>
        <v>0</v>
      </c>
      <c r="CQ551" s="14">
        <f t="shared" si="706"/>
        <v>0</v>
      </c>
      <c r="CR551" s="14">
        <f t="shared" si="707"/>
        <v>0</v>
      </c>
      <c r="CT551" s="56">
        <f t="shared" si="708"/>
        <v>0</v>
      </c>
      <c r="CU551" s="14">
        <f>Szilv($CJ$2,Eredmény!$H$3,CK551)</f>
        <v>0</v>
      </c>
      <c r="CV551" s="14">
        <f t="shared" si="709"/>
        <v>0</v>
      </c>
      <c r="CW551" s="14">
        <f t="shared" si="710"/>
        <v>0</v>
      </c>
      <c r="CZ551" s="14">
        <f>IF($CY$2=Alapadat!$P551,Alapadat!$Q551,0)</f>
        <v>0</v>
      </c>
      <c r="DA551" s="14">
        <f>IF($CY$2=Alapadat!$P551,Alapadat!$R551,0)</f>
        <v>0</v>
      </c>
      <c r="DB551" s="14">
        <f t="shared" si="711"/>
        <v>0</v>
      </c>
      <c r="DC551" s="14">
        <f t="shared" si="712"/>
        <v>0</v>
      </c>
      <c r="DD551" s="14">
        <f t="shared" si="713"/>
        <v>0</v>
      </c>
      <c r="DE551" s="14">
        <f t="shared" si="714"/>
        <v>0</v>
      </c>
      <c r="DF551" s="14">
        <f t="shared" si="715"/>
        <v>0</v>
      </c>
      <c r="DG551" s="14">
        <f t="shared" si="716"/>
        <v>0</v>
      </c>
      <c r="DI551" s="56">
        <f t="shared" si="717"/>
        <v>0</v>
      </c>
      <c r="DJ551" s="14">
        <f>Szilv($CY$2,Eredmény!$H$3,CZ551)</f>
        <v>0</v>
      </c>
      <c r="DK551" s="14">
        <f t="shared" si="718"/>
        <v>0</v>
      </c>
      <c r="DL551" s="14">
        <f t="shared" si="719"/>
        <v>0</v>
      </c>
      <c r="DO551" s="14">
        <f>IF($DN$2=Alapadat!$P551,Alapadat!$Q551,0)</f>
        <v>0</v>
      </c>
      <c r="DP551" s="14">
        <f>IF($DN$2=Alapadat!$P551,Alapadat!$R551,0)</f>
        <v>0</v>
      </c>
      <c r="DQ551" s="14">
        <f t="shared" si="720"/>
        <v>0</v>
      </c>
      <c r="DR551" s="14">
        <f t="shared" si="721"/>
        <v>0</v>
      </c>
      <c r="DS551" s="14">
        <f t="shared" si="722"/>
        <v>0</v>
      </c>
      <c r="DT551" s="14">
        <f t="shared" si="723"/>
        <v>0</v>
      </c>
      <c r="DU551" s="14">
        <f t="shared" si="724"/>
        <v>0</v>
      </c>
      <c r="DV551" s="14">
        <f t="shared" si="725"/>
        <v>0</v>
      </c>
      <c r="DX551" s="56">
        <f t="shared" si="726"/>
        <v>0</v>
      </c>
      <c r="DY551" s="14">
        <f>Szilv($DN$2,Eredmény!$H$3,DO551)</f>
        <v>0</v>
      </c>
      <c r="DZ551" s="14">
        <f t="shared" si="727"/>
        <v>0</v>
      </c>
      <c r="EA551" s="14">
        <f t="shared" si="728"/>
        <v>0</v>
      </c>
    </row>
    <row r="552" spans="2:131">
      <c r="B552" s="14">
        <f>IF($A$2=Alapadat!$P552,Alapadat!$Q552,0)</f>
        <v>0</v>
      </c>
      <c r="C552" s="14">
        <f>IF($A$2=Alapadat!$P552,Alapadat!$R552,0)</f>
        <v>0</v>
      </c>
      <c r="D552" s="14">
        <f t="shared" si="649"/>
        <v>0</v>
      </c>
      <c r="E552" s="14">
        <f t="shared" si="650"/>
        <v>0</v>
      </c>
      <c r="F552" s="14">
        <f t="shared" si="651"/>
        <v>0</v>
      </c>
      <c r="G552" s="14">
        <f t="shared" si="652"/>
        <v>0</v>
      </c>
      <c r="H552" s="14">
        <f t="shared" si="653"/>
        <v>0</v>
      </c>
      <c r="I552" s="14">
        <f t="shared" si="654"/>
        <v>0</v>
      </c>
      <c r="L552" s="56">
        <f t="shared" si="655"/>
        <v>0</v>
      </c>
      <c r="M552" s="14">
        <f>Szilv($A$2,Eredmény!$H$3,B552)</f>
        <v>0</v>
      </c>
      <c r="N552" s="14">
        <f t="shared" si="656"/>
        <v>0</v>
      </c>
      <c r="O552" s="14">
        <f t="shared" si="657"/>
        <v>0</v>
      </c>
      <c r="Q552" s="14">
        <f>IF($P$2=Alapadat!$P552,Alapadat!$Q552,0)</f>
        <v>0</v>
      </c>
      <c r="R552" s="14">
        <f>IF($P$2=Alapadat!$P552,Alapadat!$R552,0)</f>
        <v>0</v>
      </c>
      <c r="S552" s="14">
        <f t="shared" si="658"/>
        <v>0</v>
      </c>
      <c r="T552" s="14">
        <f t="shared" si="659"/>
        <v>0</v>
      </c>
      <c r="U552" s="14">
        <f t="shared" si="660"/>
        <v>0</v>
      </c>
      <c r="V552" s="14">
        <f t="shared" si="661"/>
        <v>0</v>
      </c>
      <c r="W552" s="14">
        <f t="shared" si="662"/>
        <v>0</v>
      </c>
      <c r="X552" s="14">
        <f t="shared" si="663"/>
        <v>0</v>
      </c>
      <c r="Z552" s="56">
        <f t="shared" si="729"/>
        <v>0</v>
      </c>
      <c r="AA552" s="14">
        <f>Szilv($P$2,Eredmény!$H$3,Q552)</f>
        <v>0</v>
      </c>
      <c r="AB552" s="14">
        <f t="shared" si="664"/>
        <v>0</v>
      </c>
      <c r="AC552" s="14">
        <f t="shared" si="665"/>
        <v>0</v>
      </c>
      <c r="AE552" s="14">
        <f>IF($AD$2=Alapadat!$P552,Alapadat!$Q552,0)</f>
        <v>0</v>
      </c>
      <c r="AF552" s="14">
        <f>IF($AD$2=Alapadat!$P552,Alapadat!$R552,0)</f>
        <v>0</v>
      </c>
      <c r="AG552" s="14">
        <f t="shared" si="666"/>
        <v>0</v>
      </c>
      <c r="AH552" s="14">
        <f t="shared" si="667"/>
        <v>0</v>
      </c>
      <c r="AI552" s="14">
        <f t="shared" si="668"/>
        <v>0</v>
      </c>
      <c r="AJ552" s="14">
        <f t="shared" si="669"/>
        <v>0</v>
      </c>
      <c r="AK552" s="14">
        <f t="shared" si="670"/>
        <v>0</v>
      </c>
      <c r="AL552" s="14">
        <f t="shared" si="671"/>
        <v>0</v>
      </c>
      <c r="AN552" s="56">
        <f t="shared" si="672"/>
        <v>0</v>
      </c>
      <c r="AO552" s="14">
        <f>Szilv($AD$2,Eredmény!$H$3,AE552)</f>
        <v>0</v>
      </c>
      <c r="AP552" s="14">
        <f t="shared" si="673"/>
        <v>0</v>
      </c>
      <c r="AQ552" s="14">
        <f t="shared" si="674"/>
        <v>0</v>
      </c>
      <c r="AS552" s="14">
        <f>IF($AR$2=Alapadat!$P552,Alapadat!$Q552,0)</f>
        <v>0</v>
      </c>
      <c r="AT552" s="14">
        <f>IF($AR$2=Alapadat!$P552,Alapadat!$R552,0)</f>
        <v>0</v>
      </c>
      <c r="AU552" s="14">
        <f t="shared" si="675"/>
        <v>0</v>
      </c>
      <c r="AV552" s="14">
        <f t="shared" si="676"/>
        <v>0</v>
      </c>
      <c r="AW552" s="14">
        <f t="shared" si="677"/>
        <v>0</v>
      </c>
      <c r="AX552" s="14">
        <f t="shared" si="678"/>
        <v>0</v>
      </c>
      <c r="AY552" s="14">
        <f t="shared" si="679"/>
        <v>0</v>
      </c>
      <c r="AZ552" s="14">
        <f t="shared" si="680"/>
        <v>0</v>
      </c>
      <c r="BB552" s="56">
        <f t="shared" si="681"/>
        <v>0</v>
      </c>
      <c r="BC552" s="14">
        <f>Szilv($AR$2,Eredmény!$H$3,AS552)</f>
        <v>0</v>
      </c>
      <c r="BD552" s="14">
        <f t="shared" si="682"/>
        <v>0</v>
      </c>
      <c r="BE552" s="14">
        <f t="shared" si="683"/>
        <v>0</v>
      </c>
      <c r="BG552" s="14">
        <f>IF($BF$2=Alapadat!$P552,Alapadat!$Q552,0)</f>
        <v>0</v>
      </c>
      <c r="BH552" s="14">
        <f>IF($BF$2=Alapadat!$P552,Alapadat!$R552,0)</f>
        <v>0</v>
      </c>
      <c r="BI552" s="14">
        <f t="shared" si="684"/>
        <v>0</v>
      </c>
      <c r="BJ552" s="14">
        <f t="shared" si="685"/>
        <v>0</v>
      </c>
      <c r="BK552" s="14">
        <f t="shared" si="686"/>
        <v>0</v>
      </c>
      <c r="BL552" s="14">
        <f t="shared" si="687"/>
        <v>0</v>
      </c>
      <c r="BM552" s="14">
        <f t="shared" si="688"/>
        <v>0</v>
      </c>
      <c r="BN552" s="14">
        <f t="shared" si="689"/>
        <v>0</v>
      </c>
      <c r="BP552" s="56">
        <f t="shared" si="690"/>
        <v>0</v>
      </c>
      <c r="BQ552" s="14">
        <f>Szilv($BF$2,Eredmény!$H$3,BG552)</f>
        <v>0</v>
      </c>
      <c r="BR552" s="14">
        <f t="shared" si="691"/>
        <v>0</v>
      </c>
      <c r="BS552" s="14">
        <f t="shared" si="692"/>
        <v>0</v>
      </c>
      <c r="BV552" s="14">
        <f>IF($BU$2=Alapadat!$P552,Alapadat!$Q552,0)</f>
        <v>0</v>
      </c>
      <c r="BW552" s="14">
        <f>IF($BU$2=Alapadat!$P552,Alapadat!$R552,0)</f>
        <v>0</v>
      </c>
      <c r="BX552" s="14">
        <f t="shared" si="693"/>
        <v>0</v>
      </c>
      <c r="BY552" s="14">
        <f t="shared" si="694"/>
        <v>0</v>
      </c>
      <c r="BZ552" s="14">
        <f t="shared" si="695"/>
        <v>0</v>
      </c>
      <c r="CA552" s="14">
        <f t="shared" si="696"/>
        <v>0</v>
      </c>
      <c r="CB552" s="14">
        <f t="shared" si="697"/>
        <v>0</v>
      </c>
      <c r="CC552" s="14">
        <f t="shared" si="698"/>
        <v>0</v>
      </c>
      <c r="CE552" s="56">
        <f t="shared" si="699"/>
        <v>0</v>
      </c>
      <c r="CF552" s="14">
        <f>Szilv($BU$2,Eredmény!$H$3,BV552)</f>
        <v>0</v>
      </c>
      <c r="CG552" s="14">
        <f t="shared" si="700"/>
        <v>0</v>
      </c>
      <c r="CH552" s="14">
        <f t="shared" si="701"/>
        <v>0</v>
      </c>
      <c r="CK552" s="14">
        <f>IF($CJ$2=Alapadat!$P552,Alapadat!$Q552,0)</f>
        <v>0</v>
      </c>
      <c r="CL552" s="14">
        <f>IF($CJ$2=Alapadat!$P552,Alapadat!$R552,0)</f>
        <v>0</v>
      </c>
      <c r="CM552" s="14">
        <f t="shared" si="702"/>
        <v>0</v>
      </c>
      <c r="CN552" s="14">
        <f t="shared" si="703"/>
        <v>0</v>
      </c>
      <c r="CO552" s="14">
        <f t="shared" si="704"/>
        <v>0</v>
      </c>
      <c r="CP552" s="14">
        <f t="shared" si="705"/>
        <v>0</v>
      </c>
      <c r="CQ552" s="14">
        <f t="shared" si="706"/>
        <v>0</v>
      </c>
      <c r="CR552" s="14">
        <f t="shared" si="707"/>
        <v>0</v>
      </c>
      <c r="CT552" s="56">
        <f t="shared" si="708"/>
        <v>0</v>
      </c>
      <c r="CU552" s="14">
        <f>Szilv($CJ$2,Eredmény!$H$3,CK552)</f>
        <v>0</v>
      </c>
      <c r="CV552" s="14">
        <f t="shared" si="709"/>
        <v>0</v>
      </c>
      <c r="CW552" s="14">
        <f t="shared" si="710"/>
        <v>0</v>
      </c>
      <c r="CZ552" s="14">
        <f>IF($CY$2=Alapadat!$P552,Alapadat!$Q552,0)</f>
        <v>0</v>
      </c>
      <c r="DA552" s="14">
        <f>IF($CY$2=Alapadat!$P552,Alapadat!$R552,0)</f>
        <v>0</v>
      </c>
      <c r="DB552" s="14">
        <f t="shared" si="711"/>
        <v>0</v>
      </c>
      <c r="DC552" s="14">
        <f t="shared" si="712"/>
        <v>0</v>
      </c>
      <c r="DD552" s="14">
        <f t="shared" si="713"/>
        <v>0</v>
      </c>
      <c r="DE552" s="14">
        <f t="shared" si="714"/>
        <v>0</v>
      </c>
      <c r="DF552" s="14">
        <f t="shared" si="715"/>
        <v>0</v>
      </c>
      <c r="DG552" s="14">
        <f t="shared" si="716"/>
        <v>0</v>
      </c>
      <c r="DI552" s="56">
        <f t="shared" si="717"/>
        <v>0</v>
      </c>
      <c r="DJ552" s="14">
        <f>Szilv($CY$2,Eredmény!$H$3,CZ552)</f>
        <v>0</v>
      </c>
      <c r="DK552" s="14">
        <f t="shared" si="718"/>
        <v>0</v>
      </c>
      <c r="DL552" s="14">
        <f t="shared" si="719"/>
        <v>0</v>
      </c>
      <c r="DO552" s="14">
        <f>IF($DN$2=Alapadat!$P552,Alapadat!$Q552,0)</f>
        <v>0</v>
      </c>
      <c r="DP552" s="14">
        <f>IF($DN$2=Alapadat!$P552,Alapadat!$R552,0)</f>
        <v>0</v>
      </c>
      <c r="DQ552" s="14">
        <f t="shared" si="720"/>
        <v>0</v>
      </c>
      <c r="DR552" s="14">
        <f t="shared" si="721"/>
        <v>0</v>
      </c>
      <c r="DS552" s="14">
        <f t="shared" si="722"/>
        <v>0</v>
      </c>
      <c r="DT552" s="14">
        <f t="shared" si="723"/>
        <v>0</v>
      </c>
      <c r="DU552" s="14">
        <f t="shared" si="724"/>
        <v>0</v>
      </c>
      <c r="DV552" s="14">
        <f t="shared" si="725"/>
        <v>0</v>
      </c>
      <c r="DX552" s="56">
        <f t="shared" si="726"/>
        <v>0</v>
      </c>
      <c r="DY552" s="14">
        <f>Szilv($DN$2,Eredmény!$H$3,DO552)</f>
        <v>0</v>
      </c>
      <c r="DZ552" s="14">
        <f t="shared" si="727"/>
        <v>0</v>
      </c>
      <c r="EA552" s="14">
        <f t="shared" si="728"/>
        <v>0</v>
      </c>
    </row>
    <row r="553" spans="2:131">
      <c r="B553" s="14">
        <f>IF($A$2=Alapadat!$P553,Alapadat!$Q553,0)</f>
        <v>0</v>
      </c>
      <c r="C553" s="14">
        <f>IF($A$2=Alapadat!$P553,Alapadat!$R553,0)</f>
        <v>0</v>
      </c>
      <c r="D553" s="14">
        <f t="shared" si="649"/>
        <v>0</v>
      </c>
      <c r="E553" s="14">
        <f t="shared" si="650"/>
        <v>0</v>
      </c>
      <c r="F553" s="14">
        <f t="shared" si="651"/>
        <v>0</v>
      </c>
      <c r="G553" s="14">
        <f t="shared" si="652"/>
        <v>0</v>
      </c>
      <c r="H553" s="14">
        <f t="shared" si="653"/>
        <v>0</v>
      </c>
      <c r="I553" s="14">
        <f t="shared" si="654"/>
        <v>0</v>
      </c>
      <c r="L553" s="56">
        <f t="shared" si="655"/>
        <v>0</v>
      </c>
      <c r="M553" s="14">
        <f>Szilv($A$2,Eredmény!$H$3,B553)</f>
        <v>0</v>
      </c>
      <c r="N553" s="14">
        <f t="shared" si="656"/>
        <v>0</v>
      </c>
      <c r="O553" s="14">
        <f t="shared" si="657"/>
        <v>0</v>
      </c>
      <c r="Q553" s="14">
        <f>IF($P$2=Alapadat!$P553,Alapadat!$Q553,0)</f>
        <v>0</v>
      </c>
      <c r="R553" s="14">
        <f>IF($P$2=Alapadat!$P553,Alapadat!$R553,0)</f>
        <v>0</v>
      </c>
      <c r="S553" s="14">
        <f t="shared" si="658"/>
        <v>0</v>
      </c>
      <c r="T553" s="14">
        <f t="shared" si="659"/>
        <v>0</v>
      </c>
      <c r="U553" s="14">
        <f t="shared" si="660"/>
        <v>0</v>
      </c>
      <c r="V553" s="14">
        <f t="shared" si="661"/>
        <v>0</v>
      </c>
      <c r="W553" s="14">
        <f t="shared" si="662"/>
        <v>0</v>
      </c>
      <c r="X553" s="14">
        <f t="shared" si="663"/>
        <v>0</v>
      </c>
      <c r="Z553" s="56">
        <f t="shared" si="729"/>
        <v>0</v>
      </c>
      <c r="AA553" s="14">
        <f>Szilv($P$2,Eredmény!$H$3,Q553)</f>
        <v>0</v>
      </c>
      <c r="AB553" s="14">
        <f t="shared" si="664"/>
        <v>0</v>
      </c>
      <c r="AC553" s="14">
        <f t="shared" si="665"/>
        <v>0</v>
      </c>
      <c r="AE553" s="14">
        <f>IF($AD$2=Alapadat!$P553,Alapadat!$Q553,0)</f>
        <v>0</v>
      </c>
      <c r="AF553" s="14">
        <f>IF($AD$2=Alapadat!$P553,Alapadat!$R553,0)</f>
        <v>0</v>
      </c>
      <c r="AG553" s="14">
        <f t="shared" si="666"/>
        <v>0</v>
      </c>
      <c r="AH553" s="14">
        <f t="shared" si="667"/>
        <v>0</v>
      </c>
      <c r="AI553" s="14">
        <f t="shared" si="668"/>
        <v>0</v>
      </c>
      <c r="AJ553" s="14">
        <f t="shared" si="669"/>
        <v>0</v>
      </c>
      <c r="AK553" s="14">
        <f t="shared" si="670"/>
        <v>0</v>
      </c>
      <c r="AL553" s="14">
        <f t="shared" si="671"/>
        <v>0</v>
      </c>
      <c r="AN553" s="56">
        <f t="shared" si="672"/>
        <v>0</v>
      </c>
      <c r="AO553" s="14">
        <f>Szilv($AD$2,Eredmény!$H$3,AE553)</f>
        <v>0</v>
      </c>
      <c r="AP553" s="14">
        <f t="shared" si="673"/>
        <v>0</v>
      </c>
      <c r="AQ553" s="14">
        <f t="shared" si="674"/>
        <v>0</v>
      </c>
      <c r="AS553" s="14">
        <f>IF($AR$2=Alapadat!$P553,Alapadat!$Q553,0)</f>
        <v>0</v>
      </c>
      <c r="AT553" s="14">
        <f>IF($AR$2=Alapadat!$P553,Alapadat!$R553,0)</f>
        <v>0</v>
      </c>
      <c r="AU553" s="14">
        <f t="shared" si="675"/>
        <v>0</v>
      </c>
      <c r="AV553" s="14">
        <f t="shared" si="676"/>
        <v>0</v>
      </c>
      <c r="AW553" s="14">
        <f t="shared" si="677"/>
        <v>0</v>
      </c>
      <c r="AX553" s="14">
        <f t="shared" si="678"/>
        <v>0</v>
      </c>
      <c r="AY553" s="14">
        <f t="shared" si="679"/>
        <v>0</v>
      </c>
      <c r="AZ553" s="14">
        <f t="shared" si="680"/>
        <v>0</v>
      </c>
      <c r="BB553" s="56">
        <f t="shared" si="681"/>
        <v>0</v>
      </c>
      <c r="BC553" s="14">
        <f>Szilv($AR$2,Eredmény!$H$3,AS553)</f>
        <v>0</v>
      </c>
      <c r="BD553" s="14">
        <f t="shared" si="682"/>
        <v>0</v>
      </c>
      <c r="BE553" s="14">
        <f t="shared" si="683"/>
        <v>0</v>
      </c>
      <c r="BG553" s="14">
        <f>IF($BF$2=Alapadat!$P553,Alapadat!$Q553,0)</f>
        <v>0</v>
      </c>
      <c r="BH553" s="14">
        <f>IF($BF$2=Alapadat!$P553,Alapadat!$R553,0)</f>
        <v>0</v>
      </c>
      <c r="BI553" s="14">
        <f t="shared" si="684"/>
        <v>0</v>
      </c>
      <c r="BJ553" s="14">
        <f t="shared" si="685"/>
        <v>0</v>
      </c>
      <c r="BK553" s="14">
        <f t="shared" si="686"/>
        <v>0</v>
      </c>
      <c r="BL553" s="14">
        <f t="shared" si="687"/>
        <v>0</v>
      </c>
      <c r="BM553" s="14">
        <f t="shared" si="688"/>
        <v>0</v>
      </c>
      <c r="BN553" s="14">
        <f t="shared" si="689"/>
        <v>0</v>
      </c>
      <c r="BP553" s="56">
        <f t="shared" si="690"/>
        <v>0</v>
      </c>
      <c r="BQ553" s="14">
        <f>Szilv($BF$2,Eredmény!$H$3,BG553)</f>
        <v>0</v>
      </c>
      <c r="BR553" s="14">
        <f t="shared" si="691"/>
        <v>0</v>
      </c>
      <c r="BS553" s="14">
        <f t="shared" si="692"/>
        <v>0</v>
      </c>
      <c r="BV553" s="14">
        <f>IF($BU$2=Alapadat!$P553,Alapadat!$Q553,0)</f>
        <v>0</v>
      </c>
      <c r="BW553" s="14">
        <f>IF($BU$2=Alapadat!$P553,Alapadat!$R553,0)</f>
        <v>0</v>
      </c>
      <c r="BX553" s="14">
        <f t="shared" si="693"/>
        <v>0</v>
      </c>
      <c r="BY553" s="14">
        <f t="shared" si="694"/>
        <v>0</v>
      </c>
      <c r="BZ553" s="14">
        <f t="shared" si="695"/>
        <v>0</v>
      </c>
      <c r="CA553" s="14">
        <f t="shared" si="696"/>
        <v>0</v>
      </c>
      <c r="CB553" s="14">
        <f t="shared" si="697"/>
        <v>0</v>
      </c>
      <c r="CC553" s="14">
        <f t="shared" si="698"/>
        <v>0</v>
      </c>
      <c r="CE553" s="56">
        <f t="shared" si="699"/>
        <v>0</v>
      </c>
      <c r="CF553" s="14">
        <f>Szilv($BU$2,Eredmény!$H$3,BV553)</f>
        <v>0</v>
      </c>
      <c r="CG553" s="14">
        <f t="shared" si="700"/>
        <v>0</v>
      </c>
      <c r="CH553" s="14">
        <f t="shared" si="701"/>
        <v>0</v>
      </c>
      <c r="CK553" s="14">
        <f>IF($CJ$2=Alapadat!$P553,Alapadat!$Q553,0)</f>
        <v>0</v>
      </c>
      <c r="CL553" s="14">
        <f>IF($CJ$2=Alapadat!$P553,Alapadat!$R553,0)</f>
        <v>0</v>
      </c>
      <c r="CM553" s="14">
        <f t="shared" si="702"/>
        <v>0</v>
      </c>
      <c r="CN553" s="14">
        <f t="shared" si="703"/>
        <v>0</v>
      </c>
      <c r="CO553" s="14">
        <f t="shared" si="704"/>
        <v>0</v>
      </c>
      <c r="CP553" s="14">
        <f t="shared" si="705"/>
        <v>0</v>
      </c>
      <c r="CQ553" s="14">
        <f t="shared" si="706"/>
        <v>0</v>
      </c>
      <c r="CR553" s="14">
        <f t="shared" si="707"/>
        <v>0</v>
      </c>
      <c r="CT553" s="56">
        <f t="shared" si="708"/>
        <v>0</v>
      </c>
      <c r="CU553" s="14">
        <f>Szilv($CJ$2,Eredmény!$H$3,CK553)</f>
        <v>0</v>
      </c>
      <c r="CV553" s="14">
        <f t="shared" si="709"/>
        <v>0</v>
      </c>
      <c r="CW553" s="14">
        <f t="shared" si="710"/>
        <v>0</v>
      </c>
      <c r="CZ553" s="14">
        <f>IF($CY$2=Alapadat!$P553,Alapadat!$Q553,0)</f>
        <v>0</v>
      </c>
      <c r="DA553" s="14">
        <f>IF($CY$2=Alapadat!$P553,Alapadat!$R553,0)</f>
        <v>0</v>
      </c>
      <c r="DB553" s="14">
        <f t="shared" si="711"/>
        <v>0</v>
      </c>
      <c r="DC553" s="14">
        <f t="shared" si="712"/>
        <v>0</v>
      </c>
      <c r="DD553" s="14">
        <f t="shared" si="713"/>
        <v>0</v>
      </c>
      <c r="DE553" s="14">
        <f t="shared" si="714"/>
        <v>0</v>
      </c>
      <c r="DF553" s="14">
        <f t="shared" si="715"/>
        <v>0</v>
      </c>
      <c r="DG553" s="14">
        <f t="shared" si="716"/>
        <v>0</v>
      </c>
      <c r="DI553" s="56">
        <f t="shared" si="717"/>
        <v>0</v>
      </c>
      <c r="DJ553" s="14">
        <f>Szilv($CY$2,Eredmény!$H$3,CZ553)</f>
        <v>0</v>
      </c>
      <c r="DK553" s="14">
        <f t="shared" si="718"/>
        <v>0</v>
      </c>
      <c r="DL553" s="14">
        <f t="shared" si="719"/>
        <v>0</v>
      </c>
      <c r="DO553" s="14">
        <f>IF($DN$2=Alapadat!$P553,Alapadat!$Q553,0)</f>
        <v>0</v>
      </c>
      <c r="DP553" s="14">
        <f>IF($DN$2=Alapadat!$P553,Alapadat!$R553,0)</f>
        <v>0</v>
      </c>
      <c r="DQ553" s="14">
        <f t="shared" si="720"/>
        <v>0</v>
      </c>
      <c r="DR553" s="14">
        <f t="shared" si="721"/>
        <v>0</v>
      </c>
      <c r="DS553" s="14">
        <f t="shared" si="722"/>
        <v>0</v>
      </c>
      <c r="DT553" s="14">
        <f t="shared" si="723"/>
        <v>0</v>
      </c>
      <c r="DU553" s="14">
        <f t="shared" si="724"/>
        <v>0</v>
      </c>
      <c r="DV553" s="14">
        <f t="shared" si="725"/>
        <v>0</v>
      </c>
      <c r="DX553" s="56">
        <f t="shared" si="726"/>
        <v>0</v>
      </c>
      <c r="DY553" s="14">
        <f>Szilv($DN$2,Eredmény!$H$3,DO553)</f>
        <v>0</v>
      </c>
      <c r="DZ553" s="14">
        <f t="shared" si="727"/>
        <v>0</v>
      </c>
      <c r="EA553" s="14">
        <f t="shared" si="728"/>
        <v>0</v>
      </c>
    </row>
    <row r="554" spans="2:131">
      <c r="B554" s="14">
        <f>IF($A$2=Alapadat!$P554,Alapadat!$Q554,0)</f>
        <v>0</v>
      </c>
      <c r="C554" s="14">
        <f>IF($A$2=Alapadat!$P554,Alapadat!$R554,0)</f>
        <v>0</v>
      </c>
      <c r="D554" s="14">
        <f t="shared" si="649"/>
        <v>0</v>
      </c>
      <c r="E554" s="14">
        <f t="shared" si="650"/>
        <v>0</v>
      </c>
      <c r="F554" s="14">
        <f t="shared" si="651"/>
        <v>0</v>
      </c>
      <c r="G554" s="14">
        <f t="shared" si="652"/>
        <v>0</v>
      </c>
      <c r="H554" s="14">
        <f t="shared" si="653"/>
        <v>0</v>
      </c>
      <c r="I554" s="14">
        <f t="shared" si="654"/>
        <v>0</v>
      </c>
      <c r="L554" s="56">
        <f t="shared" si="655"/>
        <v>0</v>
      </c>
      <c r="M554" s="14">
        <f>Szilv($A$2,Eredmény!$H$3,B554)</f>
        <v>0</v>
      </c>
      <c r="N554" s="14">
        <f t="shared" si="656"/>
        <v>0</v>
      </c>
      <c r="O554" s="14">
        <f t="shared" si="657"/>
        <v>0</v>
      </c>
      <c r="Q554" s="14">
        <f>IF($P$2=Alapadat!$P554,Alapadat!$Q554,0)</f>
        <v>0</v>
      </c>
      <c r="R554" s="14">
        <f>IF($P$2=Alapadat!$P554,Alapadat!$R554,0)</f>
        <v>0</v>
      </c>
      <c r="S554" s="14">
        <f t="shared" si="658"/>
        <v>0</v>
      </c>
      <c r="T554" s="14">
        <f t="shared" si="659"/>
        <v>0</v>
      </c>
      <c r="U554" s="14">
        <f t="shared" si="660"/>
        <v>0</v>
      </c>
      <c r="V554" s="14">
        <f t="shared" si="661"/>
        <v>0</v>
      </c>
      <c r="W554" s="14">
        <f t="shared" si="662"/>
        <v>0</v>
      </c>
      <c r="X554" s="14">
        <f t="shared" si="663"/>
        <v>0</v>
      </c>
      <c r="Z554" s="56">
        <f t="shared" si="729"/>
        <v>0</v>
      </c>
      <c r="AA554" s="14">
        <f>Szilv($P$2,Eredmény!$H$3,Q554)</f>
        <v>0</v>
      </c>
      <c r="AB554" s="14">
        <f t="shared" si="664"/>
        <v>0</v>
      </c>
      <c r="AC554" s="14">
        <f t="shared" si="665"/>
        <v>0</v>
      </c>
      <c r="AE554" s="14">
        <f>IF($AD$2=Alapadat!$P554,Alapadat!$Q554,0)</f>
        <v>0</v>
      </c>
      <c r="AF554" s="14">
        <f>IF($AD$2=Alapadat!$P554,Alapadat!$R554,0)</f>
        <v>0</v>
      </c>
      <c r="AG554" s="14">
        <f t="shared" si="666"/>
        <v>0</v>
      </c>
      <c r="AH554" s="14">
        <f t="shared" si="667"/>
        <v>0</v>
      </c>
      <c r="AI554" s="14">
        <f t="shared" si="668"/>
        <v>0</v>
      </c>
      <c r="AJ554" s="14">
        <f t="shared" si="669"/>
        <v>0</v>
      </c>
      <c r="AK554" s="14">
        <f t="shared" si="670"/>
        <v>0</v>
      </c>
      <c r="AL554" s="14">
        <f t="shared" si="671"/>
        <v>0</v>
      </c>
      <c r="AN554" s="56">
        <f t="shared" si="672"/>
        <v>0</v>
      </c>
      <c r="AO554" s="14">
        <f>Szilv($AD$2,Eredmény!$H$3,AE554)</f>
        <v>0</v>
      </c>
      <c r="AP554" s="14">
        <f t="shared" si="673"/>
        <v>0</v>
      </c>
      <c r="AQ554" s="14">
        <f t="shared" si="674"/>
        <v>0</v>
      </c>
      <c r="AS554" s="14">
        <f>IF($AR$2=Alapadat!$P554,Alapadat!$Q554,0)</f>
        <v>0</v>
      </c>
      <c r="AT554" s="14">
        <f>IF($AR$2=Alapadat!$P554,Alapadat!$R554,0)</f>
        <v>0</v>
      </c>
      <c r="AU554" s="14">
        <f t="shared" si="675"/>
        <v>0</v>
      </c>
      <c r="AV554" s="14">
        <f t="shared" si="676"/>
        <v>0</v>
      </c>
      <c r="AW554" s="14">
        <f t="shared" si="677"/>
        <v>0</v>
      </c>
      <c r="AX554" s="14">
        <f t="shared" si="678"/>
        <v>0</v>
      </c>
      <c r="AY554" s="14">
        <f t="shared" si="679"/>
        <v>0</v>
      </c>
      <c r="AZ554" s="14">
        <f t="shared" si="680"/>
        <v>0</v>
      </c>
      <c r="BB554" s="56">
        <f t="shared" si="681"/>
        <v>0</v>
      </c>
      <c r="BC554" s="14">
        <f>Szilv($AR$2,Eredmény!$H$3,AS554)</f>
        <v>0</v>
      </c>
      <c r="BD554" s="14">
        <f t="shared" si="682"/>
        <v>0</v>
      </c>
      <c r="BE554" s="14">
        <f t="shared" si="683"/>
        <v>0</v>
      </c>
      <c r="BG554" s="14">
        <f>IF($BF$2=Alapadat!$P554,Alapadat!$Q554,0)</f>
        <v>0</v>
      </c>
      <c r="BH554" s="14">
        <f>IF($BF$2=Alapadat!$P554,Alapadat!$R554,0)</f>
        <v>0</v>
      </c>
      <c r="BI554" s="14">
        <f t="shared" si="684"/>
        <v>0</v>
      </c>
      <c r="BJ554" s="14">
        <f t="shared" si="685"/>
        <v>0</v>
      </c>
      <c r="BK554" s="14">
        <f t="shared" si="686"/>
        <v>0</v>
      </c>
      <c r="BL554" s="14">
        <f t="shared" si="687"/>
        <v>0</v>
      </c>
      <c r="BM554" s="14">
        <f t="shared" si="688"/>
        <v>0</v>
      </c>
      <c r="BN554" s="14">
        <f t="shared" si="689"/>
        <v>0</v>
      </c>
      <c r="BP554" s="56">
        <f t="shared" si="690"/>
        <v>0</v>
      </c>
      <c r="BQ554" s="14">
        <f>Szilv($BF$2,Eredmény!$H$3,BG554)</f>
        <v>0</v>
      </c>
      <c r="BR554" s="14">
        <f t="shared" si="691"/>
        <v>0</v>
      </c>
      <c r="BS554" s="14">
        <f t="shared" si="692"/>
        <v>0</v>
      </c>
      <c r="BV554" s="14">
        <f>IF($BU$2=Alapadat!$P554,Alapadat!$Q554,0)</f>
        <v>0</v>
      </c>
      <c r="BW554" s="14">
        <f>IF($BU$2=Alapadat!$P554,Alapadat!$R554,0)</f>
        <v>0</v>
      </c>
      <c r="BX554" s="14">
        <f t="shared" si="693"/>
        <v>0</v>
      </c>
      <c r="BY554" s="14">
        <f t="shared" si="694"/>
        <v>0</v>
      </c>
      <c r="BZ554" s="14">
        <f t="shared" si="695"/>
        <v>0</v>
      </c>
      <c r="CA554" s="14">
        <f t="shared" si="696"/>
        <v>0</v>
      </c>
      <c r="CB554" s="14">
        <f t="shared" si="697"/>
        <v>0</v>
      </c>
      <c r="CC554" s="14">
        <f t="shared" si="698"/>
        <v>0</v>
      </c>
      <c r="CE554" s="56">
        <f t="shared" si="699"/>
        <v>0</v>
      </c>
      <c r="CF554" s="14">
        <f>Szilv($BU$2,Eredmény!$H$3,BV554)</f>
        <v>0</v>
      </c>
      <c r="CG554" s="14">
        <f t="shared" si="700"/>
        <v>0</v>
      </c>
      <c r="CH554" s="14">
        <f t="shared" si="701"/>
        <v>0</v>
      </c>
      <c r="CK554" s="14">
        <f>IF($CJ$2=Alapadat!$P554,Alapadat!$Q554,0)</f>
        <v>0</v>
      </c>
      <c r="CL554" s="14">
        <f>IF($CJ$2=Alapadat!$P554,Alapadat!$R554,0)</f>
        <v>0</v>
      </c>
      <c r="CM554" s="14">
        <f t="shared" si="702"/>
        <v>0</v>
      </c>
      <c r="CN554" s="14">
        <f t="shared" si="703"/>
        <v>0</v>
      </c>
      <c r="CO554" s="14">
        <f t="shared" si="704"/>
        <v>0</v>
      </c>
      <c r="CP554" s="14">
        <f t="shared" si="705"/>
        <v>0</v>
      </c>
      <c r="CQ554" s="14">
        <f t="shared" si="706"/>
        <v>0</v>
      </c>
      <c r="CR554" s="14">
        <f t="shared" si="707"/>
        <v>0</v>
      </c>
      <c r="CT554" s="56">
        <f t="shared" si="708"/>
        <v>0</v>
      </c>
      <c r="CU554" s="14">
        <f>Szilv($CJ$2,Eredmény!$H$3,CK554)</f>
        <v>0</v>
      </c>
      <c r="CV554" s="14">
        <f t="shared" si="709"/>
        <v>0</v>
      </c>
      <c r="CW554" s="14">
        <f t="shared" si="710"/>
        <v>0</v>
      </c>
      <c r="CZ554" s="14">
        <f>IF($CY$2=Alapadat!$P554,Alapadat!$Q554,0)</f>
        <v>0</v>
      </c>
      <c r="DA554" s="14">
        <f>IF($CY$2=Alapadat!$P554,Alapadat!$R554,0)</f>
        <v>0</v>
      </c>
      <c r="DB554" s="14">
        <f t="shared" si="711"/>
        <v>0</v>
      </c>
      <c r="DC554" s="14">
        <f t="shared" si="712"/>
        <v>0</v>
      </c>
      <c r="DD554" s="14">
        <f t="shared" si="713"/>
        <v>0</v>
      </c>
      <c r="DE554" s="14">
        <f t="shared" si="714"/>
        <v>0</v>
      </c>
      <c r="DF554" s="14">
        <f t="shared" si="715"/>
        <v>0</v>
      </c>
      <c r="DG554" s="14">
        <f t="shared" si="716"/>
        <v>0</v>
      </c>
      <c r="DI554" s="56">
        <f t="shared" si="717"/>
        <v>0</v>
      </c>
      <c r="DJ554" s="14">
        <f>Szilv($CY$2,Eredmény!$H$3,CZ554)</f>
        <v>0</v>
      </c>
      <c r="DK554" s="14">
        <f t="shared" si="718"/>
        <v>0</v>
      </c>
      <c r="DL554" s="14">
        <f t="shared" si="719"/>
        <v>0</v>
      </c>
      <c r="DO554" s="14">
        <f>IF($DN$2=Alapadat!$P554,Alapadat!$Q554,0)</f>
        <v>0</v>
      </c>
      <c r="DP554" s="14">
        <f>IF($DN$2=Alapadat!$P554,Alapadat!$R554,0)</f>
        <v>0</v>
      </c>
      <c r="DQ554" s="14">
        <f t="shared" si="720"/>
        <v>0</v>
      </c>
      <c r="DR554" s="14">
        <f t="shared" si="721"/>
        <v>0</v>
      </c>
      <c r="DS554" s="14">
        <f t="shared" si="722"/>
        <v>0</v>
      </c>
      <c r="DT554" s="14">
        <f t="shared" si="723"/>
        <v>0</v>
      </c>
      <c r="DU554" s="14">
        <f t="shared" si="724"/>
        <v>0</v>
      </c>
      <c r="DV554" s="14">
        <f t="shared" si="725"/>
        <v>0</v>
      </c>
      <c r="DX554" s="56">
        <f t="shared" si="726"/>
        <v>0</v>
      </c>
      <c r="DY554" s="14">
        <f>Szilv($DN$2,Eredmény!$H$3,DO554)</f>
        <v>0</v>
      </c>
      <c r="DZ554" s="14">
        <f t="shared" si="727"/>
        <v>0</v>
      </c>
      <c r="EA554" s="14">
        <f t="shared" si="728"/>
        <v>0</v>
      </c>
    </row>
    <row r="555" spans="2:131">
      <c r="B555" s="14">
        <f>IF($A$2=Alapadat!$P555,Alapadat!$Q555,0)</f>
        <v>0</v>
      </c>
      <c r="C555" s="14">
        <f>IF($A$2=Alapadat!$P555,Alapadat!$R555,0)</f>
        <v>0</v>
      </c>
      <c r="D555" s="14">
        <f t="shared" si="649"/>
        <v>0</v>
      </c>
      <c r="E555" s="14">
        <f t="shared" si="650"/>
        <v>0</v>
      </c>
      <c r="F555" s="14">
        <f t="shared" si="651"/>
        <v>0</v>
      </c>
      <c r="G555" s="14">
        <f t="shared" si="652"/>
        <v>0</v>
      </c>
      <c r="H555" s="14">
        <f t="shared" si="653"/>
        <v>0</v>
      </c>
      <c r="I555" s="14">
        <f t="shared" si="654"/>
        <v>0</v>
      </c>
      <c r="L555" s="56">
        <f t="shared" si="655"/>
        <v>0</v>
      </c>
      <c r="M555" s="14">
        <f>Szilv($A$2,Eredmény!$H$3,B555)</f>
        <v>0</v>
      </c>
      <c r="N555" s="14">
        <f t="shared" si="656"/>
        <v>0</v>
      </c>
      <c r="O555" s="14">
        <f t="shared" si="657"/>
        <v>0</v>
      </c>
      <c r="Q555" s="14">
        <f>IF($P$2=Alapadat!$P555,Alapadat!$Q555,0)</f>
        <v>0</v>
      </c>
      <c r="R555" s="14">
        <f>IF($P$2=Alapadat!$P555,Alapadat!$R555,0)</f>
        <v>0</v>
      </c>
      <c r="S555" s="14">
        <f t="shared" si="658"/>
        <v>0</v>
      </c>
      <c r="T555" s="14">
        <f t="shared" si="659"/>
        <v>0</v>
      </c>
      <c r="U555" s="14">
        <f t="shared" si="660"/>
        <v>0</v>
      </c>
      <c r="V555" s="14">
        <f t="shared" si="661"/>
        <v>0</v>
      </c>
      <c r="W555" s="14">
        <f t="shared" si="662"/>
        <v>0</v>
      </c>
      <c r="X555" s="14">
        <f t="shared" si="663"/>
        <v>0</v>
      </c>
      <c r="Z555" s="56">
        <f t="shared" si="729"/>
        <v>0</v>
      </c>
      <c r="AA555" s="14">
        <f>Szilv($P$2,Eredmény!$H$3,Q555)</f>
        <v>0</v>
      </c>
      <c r="AB555" s="14">
        <f t="shared" si="664"/>
        <v>0</v>
      </c>
      <c r="AC555" s="14">
        <f t="shared" si="665"/>
        <v>0</v>
      </c>
      <c r="AE555" s="14">
        <f>IF($AD$2=Alapadat!$P555,Alapadat!$Q555,0)</f>
        <v>0</v>
      </c>
      <c r="AF555" s="14">
        <f>IF($AD$2=Alapadat!$P555,Alapadat!$R555,0)</f>
        <v>0</v>
      </c>
      <c r="AG555" s="14">
        <f t="shared" si="666"/>
        <v>0</v>
      </c>
      <c r="AH555" s="14">
        <f t="shared" si="667"/>
        <v>0</v>
      </c>
      <c r="AI555" s="14">
        <f t="shared" si="668"/>
        <v>0</v>
      </c>
      <c r="AJ555" s="14">
        <f t="shared" si="669"/>
        <v>0</v>
      </c>
      <c r="AK555" s="14">
        <f t="shared" si="670"/>
        <v>0</v>
      </c>
      <c r="AL555" s="14">
        <f t="shared" si="671"/>
        <v>0</v>
      </c>
      <c r="AN555" s="56">
        <f t="shared" si="672"/>
        <v>0</v>
      </c>
      <c r="AO555" s="14">
        <f>Szilv($AD$2,Eredmény!$H$3,AE555)</f>
        <v>0</v>
      </c>
      <c r="AP555" s="14">
        <f t="shared" si="673"/>
        <v>0</v>
      </c>
      <c r="AQ555" s="14">
        <f t="shared" si="674"/>
        <v>0</v>
      </c>
      <c r="AS555" s="14">
        <f>IF($AR$2=Alapadat!$P555,Alapadat!$Q555,0)</f>
        <v>0</v>
      </c>
      <c r="AT555" s="14">
        <f>IF($AR$2=Alapadat!$P555,Alapadat!$R555,0)</f>
        <v>0</v>
      </c>
      <c r="AU555" s="14">
        <f t="shared" si="675"/>
        <v>0</v>
      </c>
      <c r="AV555" s="14">
        <f t="shared" si="676"/>
        <v>0</v>
      </c>
      <c r="AW555" s="14">
        <f t="shared" si="677"/>
        <v>0</v>
      </c>
      <c r="AX555" s="14">
        <f t="shared" si="678"/>
        <v>0</v>
      </c>
      <c r="AY555" s="14">
        <f t="shared" si="679"/>
        <v>0</v>
      </c>
      <c r="AZ555" s="14">
        <f t="shared" si="680"/>
        <v>0</v>
      </c>
      <c r="BB555" s="56">
        <f t="shared" si="681"/>
        <v>0</v>
      </c>
      <c r="BC555" s="14">
        <f>Szilv($AR$2,Eredmény!$H$3,AS555)</f>
        <v>0</v>
      </c>
      <c r="BD555" s="14">
        <f t="shared" si="682"/>
        <v>0</v>
      </c>
      <c r="BE555" s="14">
        <f t="shared" si="683"/>
        <v>0</v>
      </c>
      <c r="BG555" s="14">
        <f>IF($BF$2=Alapadat!$P555,Alapadat!$Q555,0)</f>
        <v>0</v>
      </c>
      <c r="BH555" s="14">
        <f>IF($BF$2=Alapadat!$P555,Alapadat!$R555,0)</f>
        <v>0</v>
      </c>
      <c r="BI555" s="14">
        <f t="shared" si="684"/>
        <v>0</v>
      </c>
      <c r="BJ555" s="14">
        <f t="shared" si="685"/>
        <v>0</v>
      </c>
      <c r="BK555" s="14">
        <f t="shared" si="686"/>
        <v>0</v>
      </c>
      <c r="BL555" s="14">
        <f t="shared" si="687"/>
        <v>0</v>
      </c>
      <c r="BM555" s="14">
        <f t="shared" si="688"/>
        <v>0</v>
      </c>
      <c r="BN555" s="14">
        <f t="shared" si="689"/>
        <v>0</v>
      </c>
      <c r="BP555" s="56">
        <f t="shared" si="690"/>
        <v>0</v>
      </c>
      <c r="BQ555" s="14">
        <f>Szilv($BF$2,Eredmény!$H$3,BG555)</f>
        <v>0</v>
      </c>
      <c r="BR555" s="14">
        <f t="shared" si="691"/>
        <v>0</v>
      </c>
      <c r="BS555" s="14">
        <f t="shared" si="692"/>
        <v>0</v>
      </c>
      <c r="BV555" s="14">
        <f>IF($BU$2=Alapadat!$P555,Alapadat!$Q555,0)</f>
        <v>0</v>
      </c>
      <c r="BW555" s="14">
        <f>IF($BU$2=Alapadat!$P555,Alapadat!$R555,0)</f>
        <v>0</v>
      </c>
      <c r="BX555" s="14">
        <f t="shared" si="693"/>
        <v>0</v>
      </c>
      <c r="BY555" s="14">
        <f t="shared" si="694"/>
        <v>0</v>
      </c>
      <c r="BZ555" s="14">
        <f t="shared" si="695"/>
        <v>0</v>
      </c>
      <c r="CA555" s="14">
        <f t="shared" si="696"/>
        <v>0</v>
      </c>
      <c r="CB555" s="14">
        <f t="shared" si="697"/>
        <v>0</v>
      </c>
      <c r="CC555" s="14">
        <f t="shared" si="698"/>
        <v>0</v>
      </c>
      <c r="CE555" s="56">
        <f t="shared" si="699"/>
        <v>0</v>
      </c>
      <c r="CF555" s="14">
        <f>Szilv($BU$2,Eredmény!$H$3,BV555)</f>
        <v>0</v>
      </c>
      <c r="CG555" s="14">
        <f t="shared" si="700"/>
        <v>0</v>
      </c>
      <c r="CH555" s="14">
        <f t="shared" si="701"/>
        <v>0</v>
      </c>
      <c r="CK555" s="14">
        <f>IF($CJ$2=Alapadat!$P555,Alapadat!$Q555,0)</f>
        <v>0</v>
      </c>
      <c r="CL555" s="14">
        <f>IF($CJ$2=Alapadat!$P555,Alapadat!$R555,0)</f>
        <v>0</v>
      </c>
      <c r="CM555" s="14">
        <f t="shared" si="702"/>
        <v>0</v>
      </c>
      <c r="CN555" s="14">
        <f t="shared" si="703"/>
        <v>0</v>
      </c>
      <c r="CO555" s="14">
        <f t="shared" si="704"/>
        <v>0</v>
      </c>
      <c r="CP555" s="14">
        <f t="shared" si="705"/>
        <v>0</v>
      </c>
      <c r="CQ555" s="14">
        <f t="shared" si="706"/>
        <v>0</v>
      </c>
      <c r="CR555" s="14">
        <f t="shared" si="707"/>
        <v>0</v>
      </c>
      <c r="CT555" s="56">
        <f t="shared" si="708"/>
        <v>0</v>
      </c>
      <c r="CU555" s="14">
        <f>Szilv($CJ$2,Eredmény!$H$3,CK555)</f>
        <v>0</v>
      </c>
      <c r="CV555" s="14">
        <f t="shared" si="709"/>
        <v>0</v>
      </c>
      <c r="CW555" s="14">
        <f t="shared" si="710"/>
        <v>0</v>
      </c>
      <c r="CZ555" s="14">
        <f>IF($CY$2=Alapadat!$P555,Alapadat!$Q555,0)</f>
        <v>0</v>
      </c>
      <c r="DA555" s="14">
        <f>IF($CY$2=Alapadat!$P555,Alapadat!$R555,0)</f>
        <v>0</v>
      </c>
      <c r="DB555" s="14">
        <f t="shared" si="711"/>
        <v>0</v>
      </c>
      <c r="DC555" s="14">
        <f t="shared" si="712"/>
        <v>0</v>
      </c>
      <c r="DD555" s="14">
        <f t="shared" si="713"/>
        <v>0</v>
      </c>
      <c r="DE555" s="14">
        <f t="shared" si="714"/>
        <v>0</v>
      </c>
      <c r="DF555" s="14">
        <f t="shared" si="715"/>
        <v>0</v>
      </c>
      <c r="DG555" s="14">
        <f t="shared" si="716"/>
        <v>0</v>
      </c>
      <c r="DI555" s="56">
        <f t="shared" si="717"/>
        <v>0</v>
      </c>
      <c r="DJ555" s="14">
        <f>Szilv($CY$2,Eredmény!$H$3,CZ555)</f>
        <v>0</v>
      </c>
      <c r="DK555" s="14">
        <f t="shared" si="718"/>
        <v>0</v>
      </c>
      <c r="DL555" s="14">
        <f t="shared" si="719"/>
        <v>0</v>
      </c>
      <c r="DO555" s="14">
        <f>IF($DN$2=Alapadat!$P555,Alapadat!$Q555,0)</f>
        <v>0</v>
      </c>
      <c r="DP555" s="14">
        <f>IF($DN$2=Alapadat!$P555,Alapadat!$R555,0)</f>
        <v>0</v>
      </c>
      <c r="DQ555" s="14">
        <f t="shared" si="720"/>
        <v>0</v>
      </c>
      <c r="DR555" s="14">
        <f t="shared" si="721"/>
        <v>0</v>
      </c>
      <c r="DS555" s="14">
        <f t="shared" si="722"/>
        <v>0</v>
      </c>
      <c r="DT555" s="14">
        <f t="shared" si="723"/>
        <v>0</v>
      </c>
      <c r="DU555" s="14">
        <f t="shared" si="724"/>
        <v>0</v>
      </c>
      <c r="DV555" s="14">
        <f t="shared" si="725"/>
        <v>0</v>
      </c>
      <c r="DX555" s="56">
        <f t="shared" si="726"/>
        <v>0</v>
      </c>
      <c r="DY555" s="14">
        <f>Szilv($DN$2,Eredmény!$H$3,DO555)</f>
        <v>0</v>
      </c>
      <c r="DZ555" s="14">
        <f t="shared" si="727"/>
        <v>0</v>
      </c>
      <c r="EA555" s="14">
        <f t="shared" si="728"/>
        <v>0</v>
      </c>
    </row>
    <row r="556" spans="2:131">
      <c r="B556" s="14">
        <f>IF($A$2=Alapadat!$P556,Alapadat!$Q556,0)</f>
        <v>0</v>
      </c>
      <c r="C556" s="14">
        <f>IF($A$2=Alapadat!$P556,Alapadat!$R556,0)</f>
        <v>0</v>
      </c>
      <c r="D556" s="14">
        <f t="shared" si="649"/>
        <v>0</v>
      </c>
      <c r="E556" s="14">
        <f t="shared" si="650"/>
        <v>0</v>
      </c>
      <c r="F556" s="14">
        <f t="shared" si="651"/>
        <v>0</v>
      </c>
      <c r="G556" s="14">
        <f t="shared" si="652"/>
        <v>0</v>
      </c>
      <c r="H556" s="14">
        <f t="shared" si="653"/>
        <v>0</v>
      </c>
      <c r="I556" s="14">
        <f t="shared" si="654"/>
        <v>0</v>
      </c>
      <c r="L556" s="56">
        <f t="shared" si="655"/>
        <v>0</v>
      </c>
      <c r="M556" s="14">
        <f>Szilv($A$2,Eredmény!$H$3,B556)</f>
        <v>0</v>
      </c>
      <c r="N556" s="14">
        <f t="shared" si="656"/>
        <v>0</v>
      </c>
      <c r="O556" s="14">
        <f t="shared" si="657"/>
        <v>0</v>
      </c>
      <c r="Q556" s="14">
        <f>IF($P$2=Alapadat!$P556,Alapadat!$Q556,0)</f>
        <v>0</v>
      </c>
      <c r="R556" s="14">
        <f>IF($P$2=Alapadat!$P556,Alapadat!$R556,0)</f>
        <v>0</v>
      </c>
      <c r="S556" s="14">
        <f t="shared" si="658"/>
        <v>0</v>
      </c>
      <c r="T556" s="14">
        <f t="shared" si="659"/>
        <v>0</v>
      </c>
      <c r="U556" s="14">
        <f t="shared" si="660"/>
        <v>0</v>
      </c>
      <c r="V556" s="14">
        <f t="shared" si="661"/>
        <v>0</v>
      </c>
      <c r="W556" s="14">
        <f t="shared" si="662"/>
        <v>0</v>
      </c>
      <c r="X556" s="14">
        <f t="shared" si="663"/>
        <v>0</v>
      </c>
      <c r="Z556" s="56">
        <f t="shared" si="729"/>
        <v>0</v>
      </c>
      <c r="AA556" s="14">
        <f>Szilv($P$2,Eredmény!$H$3,Q556)</f>
        <v>0</v>
      </c>
      <c r="AB556" s="14">
        <f t="shared" si="664"/>
        <v>0</v>
      </c>
      <c r="AC556" s="14">
        <f t="shared" si="665"/>
        <v>0</v>
      </c>
      <c r="AE556" s="14">
        <f>IF($AD$2=Alapadat!$P556,Alapadat!$Q556,0)</f>
        <v>0</v>
      </c>
      <c r="AF556" s="14">
        <f>IF($AD$2=Alapadat!$P556,Alapadat!$R556,0)</f>
        <v>0</v>
      </c>
      <c r="AG556" s="14">
        <f t="shared" si="666"/>
        <v>0</v>
      </c>
      <c r="AH556" s="14">
        <f t="shared" si="667"/>
        <v>0</v>
      </c>
      <c r="AI556" s="14">
        <f t="shared" si="668"/>
        <v>0</v>
      </c>
      <c r="AJ556" s="14">
        <f t="shared" si="669"/>
        <v>0</v>
      </c>
      <c r="AK556" s="14">
        <f t="shared" si="670"/>
        <v>0</v>
      </c>
      <c r="AL556" s="14">
        <f t="shared" si="671"/>
        <v>0</v>
      </c>
      <c r="AN556" s="56">
        <f t="shared" si="672"/>
        <v>0</v>
      </c>
      <c r="AO556" s="14">
        <f>Szilv($AD$2,Eredmény!$H$3,AE556)</f>
        <v>0</v>
      </c>
      <c r="AP556" s="14">
        <f t="shared" si="673"/>
        <v>0</v>
      </c>
      <c r="AQ556" s="14">
        <f t="shared" si="674"/>
        <v>0</v>
      </c>
      <c r="AS556" s="14">
        <f>IF($AR$2=Alapadat!$P556,Alapadat!$Q556,0)</f>
        <v>0</v>
      </c>
      <c r="AT556" s="14">
        <f>IF($AR$2=Alapadat!$P556,Alapadat!$R556,0)</f>
        <v>0</v>
      </c>
      <c r="AU556" s="14">
        <f t="shared" si="675"/>
        <v>0</v>
      </c>
      <c r="AV556" s="14">
        <f t="shared" si="676"/>
        <v>0</v>
      </c>
      <c r="AW556" s="14">
        <f t="shared" si="677"/>
        <v>0</v>
      </c>
      <c r="AX556" s="14">
        <f t="shared" si="678"/>
        <v>0</v>
      </c>
      <c r="AY556" s="14">
        <f t="shared" si="679"/>
        <v>0</v>
      </c>
      <c r="AZ556" s="14">
        <f t="shared" si="680"/>
        <v>0</v>
      </c>
      <c r="BB556" s="56">
        <f t="shared" si="681"/>
        <v>0</v>
      </c>
      <c r="BC556" s="14">
        <f>Szilv($AR$2,Eredmény!$H$3,AS556)</f>
        <v>0</v>
      </c>
      <c r="BD556" s="14">
        <f t="shared" si="682"/>
        <v>0</v>
      </c>
      <c r="BE556" s="14">
        <f t="shared" si="683"/>
        <v>0</v>
      </c>
      <c r="BG556" s="14">
        <f>IF($BF$2=Alapadat!$P556,Alapadat!$Q556,0)</f>
        <v>0</v>
      </c>
      <c r="BH556" s="14">
        <f>IF($BF$2=Alapadat!$P556,Alapadat!$R556,0)</f>
        <v>0</v>
      </c>
      <c r="BI556" s="14">
        <f t="shared" si="684"/>
        <v>0</v>
      </c>
      <c r="BJ556" s="14">
        <f t="shared" si="685"/>
        <v>0</v>
      </c>
      <c r="BK556" s="14">
        <f t="shared" si="686"/>
        <v>0</v>
      </c>
      <c r="BL556" s="14">
        <f t="shared" si="687"/>
        <v>0</v>
      </c>
      <c r="BM556" s="14">
        <f t="shared" si="688"/>
        <v>0</v>
      </c>
      <c r="BN556" s="14">
        <f t="shared" si="689"/>
        <v>0</v>
      </c>
      <c r="BP556" s="56">
        <f t="shared" si="690"/>
        <v>0</v>
      </c>
      <c r="BQ556" s="14">
        <f>Szilv($BF$2,Eredmény!$H$3,BG556)</f>
        <v>0</v>
      </c>
      <c r="BR556" s="14">
        <f t="shared" si="691"/>
        <v>0</v>
      </c>
      <c r="BS556" s="14">
        <f t="shared" si="692"/>
        <v>0</v>
      </c>
      <c r="BV556" s="14">
        <f>IF($BU$2=Alapadat!$P556,Alapadat!$Q556,0)</f>
        <v>0</v>
      </c>
      <c r="BW556" s="14">
        <f>IF($BU$2=Alapadat!$P556,Alapadat!$R556,0)</f>
        <v>0</v>
      </c>
      <c r="BX556" s="14">
        <f t="shared" si="693"/>
        <v>0</v>
      </c>
      <c r="BY556" s="14">
        <f t="shared" si="694"/>
        <v>0</v>
      </c>
      <c r="BZ556" s="14">
        <f t="shared" si="695"/>
        <v>0</v>
      </c>
      <c r="CA556" s="14">
        <f t="shared" si="696"/>
        <v>0</v>
      </c>
      <c r="CB556" s="14">
        <f t="shared" si="697"/>
        <v>0</v>
      </c>
      <c r="CC556" s="14">
        <f t="shared" si="698"/>
        <v>0</v>
      </c>
      <c r="CE556" s="56">
        <f t="shared" si="699"/>
        <v>0</v>
      </c>
      <c r="CF556" s="14">
        <f>Szilv($BU$2,Eredmény!$H$3,BV556)</f>
        <v>0</v>
      </c>
      <c r="CG556" s="14">
        <f t="shared" si="700"/>
        <v>0</v>
      </c>
      <c r="CH556" s="14">
        <f t="shared" si="701"/>
        <v>0</v>
      </c>
      <c r="CK556" s="14">
        <f>IF($CJ$2=Alapadat!$P556,Alapadat!$Q556,0)</f>
        <v>0</v>
      </c>
      <c r="CL556" s="14">
        <f>IF($CJ$2=Alapadat!$P556,Alapadat!$R556,0)</f>
        <v>0</v>
      </c>
      <c r="CM556" s="14">
        <f t="shared" si="702"/>
        <v>0</v>
      </c>
      <c r="CN556" s="14">
        <f t="shared" si="703"/>
        <v>0</v>
      </c>
      <c r="CO556" s="14">
        <f t="shared" si="704"/>
        <v>0</v>
      </c>
      <c r="CP556" s="14">
        <f t="shared" si="705"/>
        <v>0</v>
      </c>
      <c r="CQ556" s="14">
        <f t="shared" si="706"/>
        <v>0</v>
      </c>
      <c r="CR556" s="14">
        <f t="shared" si="707"/>
        <v>0</v>
      </c>
      <c r="CT556" s="56">
        <f t="shared" si="708"/>
        <v>0</v>
      </c>
      <c r="CU556" s="14">
        <f>Szilv($CJ$2,Eredmény!$H$3,CK556)</f>
        <v>0</v>
      </c>
      <c r="CV556" s="14">
        <f t="shared" si="709"/>
        <v>0</v>
      </c>
      <c r="CW556" s="14">
        <f t="shared" si="710"/>
        <v>0</v>
      </c>
      <c r="CZ556" s="14">
        <f>IF($CY$2=Alapadat!$P556,Alapadat!$Q556,0)</f>
        <v>0</v>
      </c>
      <c r="DA556" s="14">
        <f>IF($CY$2=Alapadat!$P556,Alapadat!$R556,0)</f>
        <v>0</v>
      </c>
      <c r="DB556" s="14">
        <f t="shared" si="711"/>
        <v>0</v>
      </c>
      <c r="DC556" s="14">
        <f t="shared" si="712"/>
        <v>0</v>
      </c>
      <c r="DD556" s="14">
        <f t="shared" si="713"/>
        <v>0</v>
      </c>
      <c r="DE556" s="14">
        <f t="shared" si="714"/>
        <v>0</v>
      </c>
      <c r="DF556" s="14">
        <f t="shared" si="715"/>
        <v>0</v>
      </c>
      <c r="DG556" s="14">
        <f t="shared" si="716"/>
        <v>0</v>
      </c>
      <c r="DI556" s="56">
        <f t="shared" si="717"/>
        <v>0</v>
      </c>
      <c r="DJ556" s="14">
        <f>Szilv($CY$2,Eredmény!$H$3,CZ556)</f>
        <v>0</v>
      </c>
      <c r="DK556" s="14">
        <f t="shared" si="718"/>
        <v>0</v>
      </c>
      <c r="DL556" s="14">
        <f t="shared" si="719"/>
        <v>0</v>
      </c>
      <c r="DO556" s="14">
        <f>IF($DN$2=Alapadat!$P556,Alapadat!$Q556,0)</f>
        <v>0</v>
      </c>
      <c r="DP556" s="14">
        <f>IF($DN$2=Alapadat!$P556,Alapadat!$R556,0)</f>
        <v>0</v>
      </c>
      <c r="DQ556" s="14">
        <f t="shared" si="720"/>
        <v>0</v>
      </c>
      <c r="DR556" s="14">
        <f t="shared" si="721"/>
        <v>0</v>
      </c>
      <c r="DS556" s="14">
        <f t="shared" si="722"/>
        <v>0</v>
      </c>
      <c r="DT556" s="14">
        <f t="shared" si="723"/>
        <v>0</v>
      </c>
      <c r="DU556" s="14">
        <f t="shared" si="724"/>
        <v>0</v>
      </c>
      <c r="DV556" s="14">
        <f t="shared" si="725"/>
        <v>0</v>
      </c>
      <c r="DX556" s="56">
        <f t="shared" si="726"/>
        <v>0</v>
      </c>
      <c r="DY556" s="14">
        <f>Szilv($DN$2,Eredmény!$H$3,DO556)</f>
        <v>0</v>
      </c>
      <c r="DZ556" s="14">
        <f t="shared" si="727"/>
        <v>0</v>
      </c>
      <c r="EA556" s="14">
        <f t="shared" si="728"/>
        <v>0</v>
      </c>
    </row>
    <row r="557" spans="2:131">
      <c r="B557" s="14">
        <f>IF($A$2=Alapadat!$P557,Alapadat!$Q557,0)</f>
        <v>0</v>
      </c>
      <c r="C557" s="14">
        <f>IF($A$2=Alapadat!$P557,Alapadat!$R557,0)</f>
        <v>0</v>
      </c>
      <c r="D557" s="14">
        <f t="shared" si="649"/>
        <v>0</v>
      </c>
      <c r="E557" s="14">
        <f t="shared" si="650"/>
        <v>0</v>
      </c>
      <c r="F557" s="14">
        <f t="shared" si="651"/>
        <v>0</v>
      </c>
      <c r="G557" s="14">
        <f t="shared" si="652"/>
        <v>0</v>
      </c>
      <c r="H557" s="14">
        <f t="shared" si="653"/>
        <v>0</v>
      </c>
      <c r="I557" s="14">
        <f t="shared" si="654"/>
        <v>0</v>
      </c>
      <c r="L557" s="56">
        <f t="shared" si="655"/>
        <v>0</v>
      </c>
      <c r="M557" s="14">
        <f>Szilv($A$2,Eredmény!$H$3,B557)</f>
        <v>0</v>
      </c>
      <c r="N557" s="14">
        <f t="shared" si="656"/>
        <v>0</v>
      </c>
      <c r="O557" s="14">
        <f t="shared" si="657"/>
        <v>0</v>
      </c>
      <c r="Q557" s="14">
        <f>IF($P$2=Alapadat!$P557,Alapadat!$Q557,0)</f>
        <v>0</v>
      </c>
      <c r="R557" s="14">
        <f>IF($P$2=Alapadat!$P557,Alapadat!$R557,0)</f>
        <v>0</v>
      </c>
      <c r="S557" s="14">
        <f t="shared" si="658"/>
        <v>0</v>
      </c>
      <c r="T557" s="14">
        <f t="shared" si="659"/>
        <v>0</v>
      </c>
      <c r="U557" s="14">
        <f t="shared" si="660"/>
        <v>0</v>
      </c>
      <c r="V557" s="14">
        <f t="shared" si="661"/>
        <v>0</v>
      </c>
      <c r="W557" s="14">
        <f t="shared" si="662"/>
        <v>0</v>
      </c>
      <c r="X557" s="14">
        <f t="shared" si="663"/>
        <v>0</v>
      </c>
      <c r="Z557" s="56">
        <f t="shared" si="729"/>
        <v>0</v>
      </c>
      <c r="AA557" s="14">
        <f>Szilv($P$2,Eredmény!$H$3,Q557)</f>
        <v>0</v>
      </c>
      <c r="AB557" s="14">
        <f t="shared" si="664"/>
        <v>0</v>
      </c>
      <c r="AC557" s="14">
        <f t="shared" si="665"/>
        <v>0</v>
      </c>
      <c r="AE557" s="14">
        <f>IF($AD$2=Alapadat!$P557,Alapadat!$Q557,0)</f>
        <v>0</v>
      </c>
      <c r="AF557" s="14">
        <f>IF($AD$2=Alapadat!$P557,Alapadat!$R557,0)</f>
        <v>0</v>
      </c>
      <c r="AG557" s="14">
        <f t="shared" si="666"/>
        <v>0</v>
      </c>
      <c r="AH557" s="14">
        <f t="shared" si="667"/>
        <v>0</v>
      </c>
      <c r="AI557" s="14">
        <f t="shared" si="668"/>
        <v>0</v>
      </c>
      <c r="AJ557" s="14">
        <f t="shared" si="669"/>
        <v>0</v>
      </c>
      <c r="AK557" s="14">
        <f t="shared" si="670"/>
        <v>0</v>
      </c>
      <c r="AL557" s="14">
        <f t="shared" si="671"/>
        <v>0</v>
      </c>
      <c r="AN557" s="56">
        <f t="shared" si="672"/>
        <v>0</v>
      </c>
      <c r="AO557" s="14">
        <f>Szilv($AD$2,Eredmény!$H$3,AE557)</f>
        <v>0</v>
      </c>
      <c r="AP557" s="14">
        <f t="shared" si="673"/>
        <v>0</v>
      </c>
      <c r="AQ557" s="14">
        <f t="shared" si="674"/>
        <v>0</v>
      </c>
      <c r="AS557" s="14">
        <f>IF($AR$2=Alapadat!$P557,Alapadat!$Q557,0)</f>
        <v>0</v>
      </c>
      <c r="AT557" s="14">
        <f>IF($AR$2=Alapadat!$P557,Alapadat!$R557,0)</f>
        <v>0</v>
      </c>
      <c r="AU557" s="14">
        <f t="shared" si="675"/>
        <v>0</v>
      </c>
      <c r="AV557" s="14">
        <f t="shared" si="676"/>
        <v>0</v>
      </c>
      <c r="AW557" s="14">
        <f t="shared" si="677"/>
        <v>0</v>
      </c>
      <c r="AX557" s="14">
        <f t="shared" si="678"/>
        <v>0</v>
      </c>
      <c r="AY557" s="14">
        <f t="shared" si="679"/>
        <v>0</v>
      </c>
      <c r="AZ557" s="14">
        <f t="shared" si="680"/>
        <v>0</v>
      </c>
      <c r="BB557" s="56">
        <f t="shared" si="681"/>
        <v>0</v>
      </c>
      <c r="BC557" s="14">
        <f>Szilv($AR$2,Eredmény!$H$3,AS557)</f>
        <v>0</v>
      </c>
      <c r="BD557" s="14">
        <f t="shared" si="682"/>
        <v>0</v>
      </c>
      <c r="BE557" s="14">
        <f t="shared" si="683"/>
        <v>0</v>
      </c>
      <c r="BG557" s="14">
        <f>IF($BF$2=Alapadat!$P557,Alapadat!$Q557,0)</f>
        <v>0</v>
      </c>
      <c r="BH557" s="14">
        <f>IF($BF$2=Alapadat!$P557,Alapadat!$R557,0)</f>
        <v>0</v>
      </c>
      <c r="BI557" s="14">
        <f t="shared" si="684"/>
        <v>0</v>
      </c>
      <c r="BJ557" s="14">
        <f t="shared" si="685"/>
        <v>0</v>
      </c>
      <c r="BK557" s="14">
        <f t="shared" si="686"/>
        <v>0</v>
      </c>
      <c r="BL557" s="14">
        <f t="shared" si="687"/>
        <v>0</v>
      </c>
      <c r="BM557" s="14">
        <f t="shared" si="688"/>
        <v>0</v>
      </c>
      <c r="BN557" s="14">
        <f t="shared" si="689"/>
        <v>0</v>
      </c>
      <c r="BP557" s="56">
        <f t="shared" si="690"/>
        <v>0</v>
      </c>
      <c r="BQ557" s="14">
        <f>Szilv($BF$2,Eredmény!$H$3,BG557)</f>
        <v>0</v>
      </c>
      <c r="BR557" s="14">
        <f t="shared" si="691"/>
        <v>0</v>
      </c>
      <c r="BS557" s="14">
        <f t="shared" si="692"/>
        <v>0</v>
      </c>
      <c r="BV557" s="14">
        <f>IF($BU$2=Alapadat!$P557,Alapadat!$Q557,0)</f>
        <v>0</v>
      </c>
      <c r="BW557" s="14">
        <f>IF($BU$2=Alapadat!$P557,Alapadat!$R557,0)</f>
        <v>0</v>
      </c>
      <c r="BX557" s="14">
        <f t="shared" si="693"/>
        <v>0</v>
      </c>
      <c r="BY557" s="14">
        <f t="shared" si="694"/>
        <v>0</v>
      </c>
      <c r="BZ557" s="14">
        <f t="shared" si="695"/>
        <v>0</v>
      </c>
      <c r="CA557" s="14">
        <f t="shared" si="696"/>
        <v>0</v>
      </c>
      <c r="CB557" s="14">
        <f t="shared" si="697"/>
        <v>0</v>
      </c>
      <c r="CC557" s="14">
        <f t="shared" si="698"/>
        <v>0</v>
      </c>
      <c r="CE557" s="56">
        <f t="shared" si="699"/>
        <v>0</v>
      </c>
      <c r="CF557" s="14">
        <f>Szilv($BU$2,Eredmény!$H$3,BV557)</f>
        <v>0</v>
      </c>
      <c r="CG557" s="14">
        <f t="shared" si="700"/>
        <v>0</v>
      </c>
      <c r="CH557" s="14">
        <f t="shared" si="701"/>
        <v>0</v>
      </c>
      <c r="CK557" s="14">
        <f>IF($CJ$2=Alapadat!$P557,Alapadat!$Q557,0)</f>
        <v>0</v>
      </c>
      <c r="CL557" s="14">
        <f>IF($CJ$2=Alapadat!$P557,Alapadat!$R557,0)</f>
        <v>0</v>
      </c>
      <c r="CM557" s="14">
        <f t="shared" si="702"/>
        <v>0</v>
      </c>
      <c r="CN557" s="14">
        <f t="shared" si="703"/>
        <v>0</v>
      </c>
      <c r="CO557" s="14">
        <f t="shared" si="704"/>
        <v>0</v>
      </c>
      <c r="CP557" s="14">
        <f t="shared" si="705"/>
        <v>0</v>
      </c>
      <c r="CQ557" s="14">
        <f t="shared" si="706"/>
        <v>0</v>
      </c>
      <c r="CR557" s="14">
        <f t="shared" si="707"/>
        <v>0</v>
      </c>
      <c r="CT557" s="56">
        <f t="shared" si="708"/>
        <v>0</v>
      </c>
      <c r="CU557" s="14">
        <f>Szilv($CJ$2,Eredmény!$H$3,CK557)</f>
        <v>0</v>
      </c>
      <c r="CV557" s="14">
        <f t="shared" si="709"/>
        <v>0</v>
      </c>
      <c r="CW557" s="14">
        <f t="shared" si="710"/>
        <v>0</v>
      </c>
      <c r="CZ557" s="14">
        <f>IF($CY$2=Alapadat!$P557,Alapadat!$Q557,0)</f>
        <v>0</v>
      </c>
      <c r="DA557" s="14">
        <f>IF($CY$2=Alapadat!$P557,Alapadat!$R557,0)</f>
        <v>0</v>
      </c>
      <c r="DB557" s="14">
        <f t="shared" si="711"/>
        <v>0</v>
      </c>
      <c r="DC557" s="14">
        <f t="shared" si="712"/>
        <v>0</v>
      </c>
      <c r="DD557" s="14">
        <f t="shared" si="713"/>
        <v>0</v>
      </c>
      <c r="DE557" s="14">
        <f t="shared" si="714"/>
        <v>0</v>
      </c>
      <c r="DF557" s="14">
        <f t="shared" si="715"/>
        <v>0</v>
      </c>
      <c r="DG557" s="14">
        <f t="shared" si="716"/>
        <v>0</v>
      </c>
      <c r="DI557" s="56">
        <f t="shared" si="717"/>
        <v>0</v>
      </c>
      <c r="DJ557" s="14">
        <f>Szilv($CY$2,Eredmény!$H$3,CZ557)</f>
        <v>0</v>
      </c>
      <c r="DK557" s="14">
        <f t="shared" si="718"/>
        <v>0</v>
      </c>
      <c r="DL557" s="14">
        <f t="shared" si="719"/>
        <v>0</v>
      </c>
      <c r="DO557" s="14">
        <f>IF($DN$2=Alapadat!$P557,Alapadat!$Q557,0)</f>
        <v>0</v>
      </c>
      <c r="DP557" s="14">
        <f>IF($DN$2=Alapadat!$P557,Alapadat!$R557,0)</f>
        <v>0</v>
      </c>
      <c r="DQ557" s="14">
        <f t="shared" si="720"/>
        <v>0</v>
      </c>
      <c r="DR557" s="14">
        <f t="shared" si="721"/>
        <v>0</v>
      </c>
      <c r="DS557" s="14">
        <f t="shared" si="722"/>
        <v>0</v>
      </c>
      <c r="DT557" s="14">
        <f t="shared" si="723"/>
        <v>0</v>
      </c>
      <c r="DU557" s="14">
        <f t="shared" si="724"/>
        <v>0</v>
      </c>
      <c r="DV557" s="14">
        <f t="shared" si="725"/>
        <v>0</v>
      </c>
      <c r="DX557" s="56">
        <f t="shared" si="726"/>
        <v>0</v>
      </c>
      <c r="DY557" s="14">
        <f>Szilv($DN$2,Eredmény!$H$3,DO557)</f>
        <v>0</v>
      </c>
      <c r="DZ557" s="14">
        <f t="shared" si="727"/>
        <v>0</v>
      </c>
      <c r="EA557" s="14">
        <f t="shared" si="728"/>
        <v>0</v>
      </c>
    </row>
    <row r="558" spans="2:131">
      <c r="B558" s="14">
        <f>IF($A$2=Alapadat!$P558,Alapadat!$Q558,0)</f>
        <v>0</v>
      </c>
      <c r="C558" s="14">
        <f>IF($A$2=Alapadat!$P558,Alapadat!$R558,0)</f>
        <v>0</v>
      </c>
      <c r="D558" s="14">
        <f t="shared" si="649"/>
        <v>0</v>
      </c>
      <c r="E558" s="14">
        <f t="shared" si="650"/>
        <v>0</v>
      </c>
      <c r="F558" s="14">
        <f t="shared" si="651"/>
        <v>0</v>
      </c>
      <c r="G558" s="14">
        <f t="shared" si="652"/>
        <v>0</v>
      </c>
      <c r="H558" s="14">
        <f t="shared" si="653"/>
        <v>0</v>
      </c>
      <c r="I558" s="14">
        <f t="shared" si="654"/>
        <v>0</v>
      </c>
      <c r="L558" s="56">
        <f t="shared" si="655"/>
        <v>0</v>
      </c>
      <c r="M558" s="14">
        <f>Szilv($A$2,Eredmény!$H$3,B558)</f>
        <v>0</v>
      </c>
      <c r="N558" s="14">
        <f t="shared" si="656"/>
        <v>0</v>
      </c>
      <c r="O558" s="14">
        <f t="shared" si="657"/>
        <v>0</v>
      </c>
      <c r="Q558" s="14">
        <f>IF($P$2=Alapadat!$P558,Alapadat!$Q558,0)</f>
        <v>0</v>
      </c>
      <c r="R558" s="14">
        <f>IF($P$2=Alapadat!$P558,Alapadat!$R558,0)</f>
        <v>0</v>
      </c>
      <c r="S558" s="14">
        <f t="shared" si="658"/>
        <v>0</v>
      </c>
      <c r="T558" s="14">
        <f t="shared" si="659"/>
        <v>0</v>
      </c>
      <c r="U558" s="14">
        <f t="shared" si="660"/>
        <v>0</v>
      </c>
      <c r="V558" s="14">
        <f t="shared" si="661"/>
        <v>0</v>
      </c>
      <c r="W558" s="14">
        <f t="shared" si="662"/>
        <v>0</v>
      </c>
      <c r="X558" s="14">
        <f t="shared" si="663"/>
        <v>0</v>
      </c>
      <c r="Z558" s="56">
        <f t="shared" si="729"/>
        <v>0</v>
      </c>
      <c r="AA558" s="14">
        <f>Szilv($P$2,Eredmény!$H$3,Q558)</f>
        <v>0</v>
      </c>
      <c r="AB558" s="14">
        <f t="shared" si="664"/>
        <v>0</v>
      </c>
      <c r="AC558" s="14">
        <f t="shared" si="665"/>
        <v>0</v>
      </c>
      <c r="AE558" s="14">
        <f>IF($AD$2=Alapadat!$P558,Alapadat!$Q558,0)</f>
        <v>0</v>
      </c>
      <c r="AF558" s="14">
        <f>IF($AD$2=Alapadat!$P558,Alapadat!$R558,0)</f>
        <v>0</v>
      </c>
      <c r="AG558" s="14">
        <f t="shared" si="666"/>
        <v>0</v>
      </c>
      <c r="AH558" s="14">
        <f t="shared" si="667"/>
        <v>0</v>
      </c>
      <c r="AI558" s="14">
        <f t="shared" si="668"/>
        <v>0</v>
      </c>
      <c r="AJ558" s="14">
        <f t="shared" si="669"/>
        <v>0</v>
      </c>
      <c r="AK558" s="14">
        <f t="shared" si="670"/>
        <v>0</v>
      </c>
      <c r="AL558" s="14">
        <f t="shared" si="671"/>
        <v>0</v>
      </c>
      <c r="AN558" s="56">
        <f t="shared" si="672"/>
        <v>0</v>
      </c>
      <c r="AO558" s="14">
        <f>Szilv($AD$2,Eredmény!$H$3,AE558)</f>
        <v>0</v>
      </c>
      <c r="AP558" s="14">
        <f t="shared" si="673"/>
        <v>0</v>
      </c>
      <c r="AQ558" s="14">
        <f t="shared" si="674"/>
        <v>0</v>
      </c>
      <c r="AS558" s="14">
        <f>IF($AR$2=Alapadat!$P558,Alapadat!$Q558,0)</f>
        <v>0</v>
      </c>
      <c r="AT558" s="14">
        <f>IF($AR$2=Alapadat!$P558,Alapadat!$R558,0)</f>
        <v>0</v>
      </c>
      <c r="AU558" s="14">
        <f t="shared" si="675"/>
        <v>0</v>
      </c>
      <c r="AV558" s="14">
        <f t="shared" si="676"/>
        <v>0</v>
      </c>
      <c r="AW558" s="14">
        <f t="shared" si="677"/>
        <v>0</v>
      </c>
      <c r="AX558" s="14">
        <f t="shared" si="678"/>
        <v>0</v>
      </c>
      <c r="AY558" s="14">
        <f t="shared" si="679"/>
        <v>0</v>
      </c>
      <c r="AZ558" s="14">
        <f t="shared" si="680"/>
        <v>0</v>
      </c>
      <c r="BB558" s="56">
        <f t="shared" si="681"/>
        <v>0</v>
      </c>
      <c r="BC558" s="14">
        <f>Szilv($AR$2,Eredmény!$H$3,AS558)</f>
        <v>0</v>
      </c>
      <c r="BD558" s="14">
        <f t="shared" si="682"/>
        <v>0</v>
      </c>
      <c r="BE558" s="14">
        <f t="shared" si="683"/>
        <v>0</v>
      </c>
      <c r="BG558" s="14">
        <f>IF($BF$2=Alapadat!$P558,Alapadat!$Q558,0)</f>
        <v>0</v>
      </c>
      <c r="BH558" s="14">
        <f>IF($BF$2=Alapadat!$P558,Alapadat!$R558,0)</f>
        <v>0</v>
      </c>
      <c r="BI558" s="14">
        <f t="shared" si="684"/>
        <v>0</v>
      </c>
      <c r="BJ558" s="14">
        <f t="shared" si="685"/>
        <v>0</v>
      </c>
      <c r="BK558" s="14">
        <f t="shared" si="686"/>
        <v>0</v>
      </c>
      <c r="BL558" s="14">
        <f t="shared" si="687"/>
        <v>0</v>
      </c>
      <c r="BM558" s="14">
        <f t="shared" si="688"/>
        <v>0</v>
      </c>
      <c r="BN558" s="14">
        <f t="shared" si="689"/>
        <v>0</v>
      </c>
      <c r="BP558" s="56">
        <f t="shared" si="690"/>
        <v>0</v>
      </c>
      <c r="BQ558" s="14">
        <f>Szilv($BF$2,Eredmény!$H$3,BG558)</f>
        <v>0</v>
      </c>
      <c r="BR558" s="14">
        <f t="shared" si="691"/>
        <v>0</v>
      </c>
      <c r="BS558" s="14">
        <f t="shared" si="692"/>
        <v>0</v>
      </c>
      <c r="BV558" s="14">
        <f>IF($BU$2=Alapadat!$P558,Alapadat!$Q558,0)</f>
        <v>0</v>
      </c>
      <c r="BW558" s="14">
        <f>IF($BU$2=Alapadat!$P558,Alapadat!$R558,0)</f>
        <v>0</v>
      </c>
      <c r="BX558" s="14">
        <f t="shared" si="693"/>
        <v>0</v>
      </c>
      <c r="BY558" s="14">
        <f t="shared" si="694"/>
        <v>0</v>
      </c>
      <c r="BZ558" s="14">
        <f t="shared" si="695"/>
        <v>0</v>
      </c>
      <c r="CA558" s="14">
        <f t="shared" si="696"/>
        <v>0</v>
      </c>
      <c r="CB558" s="14">
        <f t="shared" si="697"/>
        <v>0</v>
      </c>
      <c r="CC558" s="14">
        <f t="shared" si="698"/>
        <v>0</v>
      </c>
      <c r="CE558" s="56">
        <f t="shared" si="699"/>
        <v>0</v>
      </c>
      <c r="CF558" s="14">
        <f>Szilv($BU$2,Eredmény!$H$3,BV558)</f>
        <v>0</v>
      </c>
      <c r="CG558" s="14">
        <f t="shared" si="700"/>
        <v>0</v>
      </c>
      <c r="CH558" s="14">
        <f t="shared" si="701"/>
        <v>0</v>
      </c>
      <c r="CK558" s="14">
        <f>IF($CJ$2=Alapadat!$P558,Alapadat!$Q558,0)</f>
        <v>0</v>
      </c>
      <c r="CL558" s="14">
        <f>IF($CJ$2=Alapadat!$P558,Alapadat!$R558,0)</f>
        <v>0</v>
      </c>
      <c r="CM558" s="14">
        <f t="shared" si="702"/>
        <v>0</v>
      </c>
      <c r="CN558" s="14">
        <f t="shared" si="703"/>
        <v>0</v>
      </c>
      <c r="CO558" s="14">
        <f t="shared" si="704"/>
        <v>0</v>
      </c>
      <c r="CP558" s="14">
        <f t="shared" si="705"/>
        <v>0</v>
      </c>
      <c r="CQ558" s="14">
        <f t="shared" si="706"/>
        <v>0</v>
      </c>
      <c r="CR558" s="14">
        <f t="shared" si="707"/>
        <v>0</v>
      </c>
      <c r="CT558" s="56">
        <f t="shared" si="708"/>
        <v>0</v>
      </c>
      <c r="CU558" s="14">
        <f>Szilv($CJ$2,Eredmény!$H$3,CK558)</f>
        <v>0</v>
      </c>
      <c r="CV558" s="14">
        <f t="shared" si="709"/>
        <v>0</v>
      </c>
      <c r="CW558" s="14">
        <f t="shared" si="710"/>
        <v>0</v>
      </c>
      <c r="CZ558" s="14">
        <f>IF($CY$2=Alapadat!$P558,Alapadat!$Q558,0)</f>
        <v>0</v>
      </c>
      <c r="DA558" s="14">
        <f>IF($CY$2=Alapadat!$P558,Alapadat!$R558,0)</f>
        <v>0</v>
      </c>
      <c r="DB558" s="14">
        <f t="shared" si="711"/>
        <v>0</v>
      </c>
      <c r="DC558" s="14">
        <f t="shared" si="712"/>
        <v>0</v>
      </c>
      <c r="DD558" s="14">
        <f t="shared" si="713"/>
        <v>0</v>
      </c>
      <c r="DE558" s="14">
        <f t="shared" si="714"/>
        <v>0</v>
      </c>
      <c r="DF558" s="14">
        <f t="shared" si="715"/>
        <v>0</v>
      </c>
      <c r="DG558" s="14">
        <f t="shared" si="716"/>
        <v>0</v>
      </c>
      <c r="DI558" s="56">
        <f t="shared" si="717"/>
        <v>0</v>
      </c>
      <c r="DJ558" s="14">
        <f>Szilv($CY$2,Eredmény!$H$3,CZ558)</f>
        <v>0</v>
      </c>
      <c r="DK558" s="14">
        <f t="shared" si="718"/>
        <v>0</v>
      </c>
      <c r="DL558" s="14">
        <f t="shared" si="719"/>
        <v>0</v>
      </c>
      <c r="DO558" s="14">
        <f>IF($DN$2=Alapadat!$P558,Alapadat!$Q558,0)</f>
        <v>0</v>
      </c>
      <c r="DP558" s="14">
        <f>IF($DN$2=Alapadat!$P558,Alapadat!$R558,0)</f>
        <v>0</v>
      </c>
      <c r="DQ558" s="14">
        <f t="shared" si="720"/>
        <v>0</v>
      </c>
      <c r="DR558" s="14">
        <f t="shared" si="721"/>
        <v>0</v>
      </c>
      <c r="DS558" s="14">
        <f t="shared" si="722"/>
        <v>0</v>
      </c>
      <c r="DT558" s="14">
        <f t="shared" si="723"/>
        <v>0</v>
      </c>
      <c r="DU558" s="14">
        <f t="shared" si="724"/>
        <v>0</v>
      </c>
      <c r="DV558" s="14">
        <f t="shared" si="725"/>
        <v>0</v>
      </c>
      <c r="DX558" s="56">
        <f t="shared" si="726"/>
        <v>0</v>
      </c>
      <c r="DY558" s="14">
        <f>Szilv($DN$2,Eredmény!$H$3,DO558)</f>
        <v>0</v>
      </c>
      <c r="DZ558" s="14">
        <f t="shared" si="727"/>
        <v>0</v>
      </c>
      <c r="EA558" s="14">
        <f t="shared" si="728"/>
        <v>0</v>
      </c>
    </row>
    <row r="559" spans="2:131">
      <c r="B559" s="14">
        <f>IF($A$2=Alapadat!$P559,Alapadat!$Q559,0)</f>
        <v>0</v>
      </c>
      <c r="C559" s="14">
        <f>IF($A$2=Alapadat!$P559,Alapadat!$R559,0)</f>
        <v>0</v>
      </c>
      <c r="D559" s="14">
        <f t="shared" si="649"/>
        <v>0</v>
      </c>
      <c r="E559" s="14">
        <f t="shared" si="650"/>
        <v>0</v>
      </c>
      <c r="F559" s="14">
        <f t="shared" si="651"/>
        <v>0</v>
      </c>
      <c r="G559" s="14">
        <f t="shared" si="652"/>
        <v>0</v>
      </c>
      <c r="H559" s="14">
        <f t="shared" si="653"/>
        <v>0</v>
      </c>
      <c r="I559" s="14">
        <f t="shared" si="654"/>
        <v>0</v>
      </c>
      <c r="L559" s="56">
        <f t="shared" si="655"/>
        <v>0</v>
      </c>
      <c r="M559" s="14">
        <f>Szilv($A$2,Eredmény!$H$3,B559)</f>
        <v>0</v>
      </c>
      <c r="N559" s="14">
        <f t="shared" si="656"/>
        <v>0</v>
      </c>
      <c r="O559" s="14">
        <f t="shared" si="657"/>
        <v>0</v>
      </c>
      <c r="Q559" s="14">
        <f>IF($P$2=Alapadat!$P559,Alapadat!$Q559,0)</f>
        <v>0</v>
      </c>
      <c r="R559" s="14">
        <f>IF($P$2=Alapadat!$P559,Alapadat!$R559,0)</f>
        <v>0</v>
      </c>
      <c r="S559" s="14">
        <f t="shared" si="658"/>
        <v>0</v>
      </c>
      <c r="T559" s="14">
        <f t="shared" si="659"/>
        <v>0</v>
      </c>
      <c r="U559" s="14">
        <f t="shared" si="660"/>
        <v>0</v>
      </c>
      <c r="V559" s="14">
        <f t="shared" si="661"/>
        <v>0</v>
      </c>
      <c r="W559" s="14">
        <f t="shared" si="662"/>
        <v>0</v>
      </c>
      <c r="X559" s="14">
        <f t="shared" si="663"/>
        <v>0</v>
      </c>
      <c r="Z559" s="56">
        <f t="shared" si="729"/>
        <v>0</v>
      </c>
      <c r="AA559" s="14">
        <f>Szilv($P$2,Eredmény!$H$3,Q559)</f>
        <v>0</v>
      </c>
      <c r="AB559" s="14">
        <f t="shared" si="664"/>
        <v>0</v>
      </c>
      <c r="AC559" s="14">
        <f t="shared" si="665"/>
        <v>0</v>
      </c>
      <c r="AE559" s="14">
        <f>IF($AD$2=Alapadat!$P559,Alapadat!$Q559,0)</f>
        <v>0</v>
      </c>
      <c r="AF559" s="14">
        <f>IF($AD$2=Alapadat!$P559,Alapadat!$R559,0)</f>
        <v>0</v>
      </c>
      <c r="AG559" s="14">
        <f t="shared" si="666"/>
        <v>0</v>
      </c>
      <c r="AH559" s="14">
        <f t="shared" si="667"/>
        <v>0</v>
      </c>
      <c r="AI559" s="14">
        <f t="shared" si="668"/>
        <v>0</v>
      </c>
      <c r="AJ559" s="14">
        <f t="shared" si="669"/>
        <v>0</v>
      </c>
      <c r="AK559" s="14">
        <f t="shared" si="670"/>
        <v>0</v>
      </c>
      <c r="AL559" s="14">
        <f t="shared" si="671"/>
        <v>0</v>
      </c>
      <c r="AN559" s="56">
        <f t="shared" si="672"/>
        <v>0</v>
      </c>
      <c r="AO559" s="14">
        <f>Szilv($AD$2,Eredmény!$H$3,AE559)</f>
        <v>0</v>
      </c>
      <c r="AP559" s="14">
        <f t="shared" si="673"/>
        <v>0</v>
      </c>
      <c r="AQ559" s="14">
        <f t="shared" si="674"/>
        <v>0</v>
      </c>
      <c r="AS559" s="14">
        <f>IF($AR$2=Alapadat!$P559,Alapadat!$Q559,0)</f>
        <v>0</v>
      </c>
      <c r="AT559" s="14">
        <f>IF($AR$2=Alapadat!$P559,Alapadat!$R559,0)</f>
        <v>0</v>
      </c>
      <c r="AU559" s="14">
        <f t="shared" si="675"/>
        <v>0</v>
      </c>
      <c r="AV559" s="14">
        <f t="shared" si="676"/>
        <v>0</v>
      </c>
      <c r="AW559" s="14">
        <f t="shared" si="677"/>
        <v>0</v>
      </c>
      <c r="AX559" s="14">
        <f t="shared" si="678"/>
        <v>0</v>
      </c>
      <c r="AY559" s="14">
        <f t="shared" si="679"/>
        <v>0</v>
      </c>
      <c r="AZ559" s="14">
        <f t="shared" si="680"/>
        <v>0</v>
      </c>
      <c r="BB559" s="56">
        <f t="shared" si="681"/>
        <v>0</v>
      </c>
      <c r="BC559" s="14">
        <f>Szilv($AR$2,Eredmény!$H$3,AS559)</f>
        <v>0</v>
      </c>
      <c r="BD559" s="14">
        <f t="shared" si="682"/>
        <v>0</v>
      </c>
      <c r="BE559" s="14">
        <f t="shared" si="683"/>
        <v>0</v>
      </c>
      <c r="BG559" s="14">
        <f>IF($BF$2=Alapadat!$P559,Alapadat!$Q559,0)</f>
        <v>0</v>
      </c>
      <c r="BH559" s="14">
        <f>IF($BF$2=Alapadat!$P559,Alapadat!$R559,0)</f>
        <v>0</v>
      </c>
      <c r="BI559" s="14">
        <f t="shared" si="684"/>
        <v>0</v>
      </c>
      <c r="BJ559" s="14">
        <f t="shared" si="685"/>
        <v>0</v>
      </c>
      <c r="BK559" s="14">
        <f t="shared" si="686"/>
        <v>0</v>
      </c>
      <c r="BL559" s="14">
        <f t="shared" si="687"/>
        <v>0</v>
      </c>
      <c r="BM559" s="14">
        <f t="shared" si="688"/>
        <v>0</v>
      </c>
      <c r="BN559" s="14">
        <f t="shared" si="689"/>
        <v>0</v>
      </c>
      <c r="BP559" s="56">
        <f t="shared" si="690"/>
        <v>0</v>
      </c>
      <c r="BQ559" s="14">
        <f>Szilv($BF$2,Eredmény!$H$3,BG559)</f>
        <v>0</v>
      </c>
      <c r="BR559" s="14">
        <f t="shared" si="691"/>
        <v>0</v>
      </c>
      <c r="BS559" s="14">
        <f t="shared" si="692"/>
        <v>0</v>
      </c>
      <c r="BV559" s="14">
        <f>IF($BU$2=Alapadat!$P559,Alapadat!$Q559,0)</f>
        <v>0</v>
      </c>
      <c r="BW559" s="14">
        <f>IF($BU$2=Alapadat!$P559,Alapadat!$R559,0)</f>
        <v>0</v>
      </c>
      <c r="BX559" s="14">
        <f t="shared" si="693"/>
        <v>0</v>
      </c>
      <c r="BY559" s="14">
        <f t="shared" si="694"/>
        <v>0</v>
      </c>
      <c r="BZ559" s="14">
        <f t="shared" si="695"/>
        <v>0</v>
      </c>
      <c r="CA559" s="14">
        <f t="shared" si="696"/>
        <v>0</v>
      </c>
      <c r="CB559" s="14">
        <f t="shared" si="697"/>
        <v>0</v>
      </c>
      <c r="CC559" s="14">
        <f t="shared" si="698"/>
        <v>0</v>
      </c>
      <c r="CE559" s="56">
        <f t="shared" si="699"/>
        <v>0</v>
      </c>
      <c r="CF559" s="14">
        <f>Szilv($BU$2,Eredmény!$H$3,BV559)</f>
        <v>0</v>
      </c>
      <c r="CG559" s="14">
        <f t="shared" si="700"/>
        <v>0</v>
      </c>
      <c r="CH559" s="14">
        <f t="shared" si="701"/>
        <v>0</v>
      </c>
      <c r="CK559" s="14">
        <f>IF($CJ$2=Alapadat!$P559,Alapadat!$Q559,0)</f>
        <v>0</v>
      </c>
      <c r="CL559" s="14">
        <f>IF($CJ$2=Alapadat!$P559,Alapadat!$R559,0)</f>
        <v>0</v>
      </c>
      <c r="CM559" s="14">
        <f t="shared" si="702"/>
        <v>0</v>
      </c>
      <c r="CN559" s="14">
        <f t="shared" si="703"/>
        <v>0</v>
      </c>
      <c r="CO559" s="14">
        <f t="shared" si="704"/>
        <v>0</v>
      </c>
      <c r="CP559" s="14">
        <f t="shared" si="705"/>
        <v>0</v>
      </c>
      <c r="CQ559" s="14">
        <f t="shared" si="706"/>
        <v>0</v>
      </c>
      <c r="CR559" s="14">
        <f t="shared" si="707"/>
        <v>0</v>
      </c>
      <c r="CT559" s="56">
        <f t="shared" si="708"/>
        <v>0</v>
      </c>
      <c r="CU559" s="14">
        <f>Szilv($CJ$2,Eredmény!$H$3,CK559)</f>
        <v>0</v>
      </c>
      <c r="CV559" s="14">
        <f t="shared" si="709"/>
        <v>0</v>
      </c>
      <c r="CW559" s="14">
        <f t="shared" si="710"/>
        <v>0</v>
      </c>
      <c r="CZ559" s="14">
        <f>IF($CY$2=Alapadat!$P559,Alapadat!$Q559,0)</f>
        <v>0</v>
      </c>
      <c r="DA559" s="14">
        <f>IF($CY$2=Alapadat!$P559,Alapadat!$R559,0)</f>
        <v>0</v>
      </c>
      <c r="DB559" s="14">
        <f t="shared" si="711"/>
        <v>0</v>
      </c>
      <c r="DC559" s="14">
        <f t="shared" si="712"/>
        <v>0</v>
      </c>
      <c r="DD559" s="14">
        <f t="shared" si="713"/>
        <v>0</v>
      </c>
      <c r="DE559" s="14">
        <f t="shared" si="714"/>
        <v>0</v>
      </c>
      <c r="DF559" s="14">
        <f t="shared" si="715"/>
        <v>0</v>
      </c>
      <c r="DG559" s="14">
        <f t="shared" si="716"/>
        <v>0</v>
      </c>
      <c r="DI559" s="56">
        <f t="shared" si="717"/>
        <v>0</v>
      </c>
      <c r="DJ559" s="14">
        <f>Szilv($CY$2,Eredmény!$H$3,CZ559)</f>
        <v>0</v>
      </c>
      <c r="DK559" s="14">
        <f t="shared" si="718"/>
        <v>0</v>
      </c>
      <c r="DL559" s="14">
        <f t="shared" si="719"/>
        <v>0</v>
      </c>
      <c r="DO559" s="14">
        <f>IF($DN$2=Alapadat!$P559,Alapadat!$Q559,0)</f>
        <v>0</v>
      </c>
      <c r="DP559" s="14">
        <f>IF($DN$2=Alapadat!$P559,Alapadat!$R559,0)</f>
        <v>0</v>
      </c>
      <c r="DQ559" s="14">
        <f t="shared" si="720"/>
        <v>0</v>
      </c>
      <c r="DR559" s="14">
        <f t="shared" si="721"/>
        <v>0</v>
      </c>
      <c r="DS559" s="14">
        <f t="shared" si="722"/>
        <v>0</v>
      </c>
      <c r="DT559" s="14">
        <f t="shared" si="723"/>
        <v>0</v>
      </c>
      <c r="DU559" s="14">
        <f t="shared" si="724"/>
        <v>0</v>
      </c>
      <c r="DV559" s="14">
        <f t="shared" si="725"/>
        <v>0</v>
      </c>
      <c r="DX559" s="56">
        <f t="shared" si="726"/>
        <v>0</v>
      </c>
      <c r="DY559" s="14">
        <f>Szilv($DN$2,Eredmény!$H$3,DO559)</f>
        <v>0</v>
      </c>
      <c r="DZ559" s="14">
        <f t="shared" si="727"/>
        <v>0</v>
      </c>
      <c r="EA559" s="14">
        <f t="shared" si="728"/>
        <v>0</v>
      </c>
    </row>
    <row r="560" spans="2:131">
      <c r="B560" s="14">
        <f>IF($A$2=Alapadat!$P560,Alapadat!$Q560,0)</f>
        <v>0</v>
      </c>
      <c r="C560" s="14">
        <f>IF($A$2=Alapadat!$P560,Alapadat!$R560,0)</f>
        <v>0</v>
      </c>
      <c r="D560" s="14">
        <f t="shared" si="649"/>
        <v>0</v>
      </c>
      <c r="E560" s="14">
        <f t="shared" si="650"/>
        <v>0</v>
      </c>
      <c r="F560" s="14">
        <f t="shared" si="651"/>
        <v>0</v>
      </c>
      <c r="G560" s="14">
        <f t="shared" si="652"/>
        <v>0</v>
      </c>
      <c r="H560" s="14">
        <f t="shared" si="653"/>
        <v>0</v>
      </c>
      <c r="I560" s="14">
        <f t="shared" si="654"/>
        <v>0</v>
      </c>
      <c r="L560" s="56">
        <f t="shared" si="655"/>
        <v>0</v>
      </c>
      <c r="M560" s="14">
        <f>Szilv($A$2,Eredmény!$H$3,B560)</f>
        <v>0</v>
      </c>
      <c r="N560" s="14">
        <f t="shared" si="656"/>
        <v>0</v>
      </c>
      <c r="O560" s="14">
        <f t="shared" si="657"/>
        <v>0</v>
      </c>
      <c r="Q560" s="14">
        <f>IF($P$2=Alapadat!$P560,Alapadat!$Q560,0)</f>
        <v>0</v>
      </c>
      <c r="R560" s="14">
        <f>IF($P$2=Alapadat!$P560,Alapadat!$R560,0)</f>
        <v>0</v>
      </c>
      <c r="S560" s="14">
        <f t="shared" si="658"/>
        <v>0</v>
      </c>
      <c r="T560" s="14">
        <f t="shared" si="659"/>
        <v>0</v>
      </c>
      <c r="U560" s="14">
        <f t="shared" si="660"/>
        <v>0</v>
      </c>
      <c r="V560" s="14">
        <f t="shared" si="661"/>
        <v>0</v>
      </c>
      <c r="W560" s="14">
        <f t="shared" si="662"/>
        <v>0</v>
      </c>
      <c r="X560" s="14">
        <f t="shared" si="663"/>
        <v>0</v>
      </c>
      <c r="Z560" s="56">
        <f t="shared" si="729"/>
        <v>0</v>
      </c>
      <c r="AA560" s="14">
        <f>Szilv($P$2,Eredmény!$H$3,Q560)</f>
        <v>0</v>
      </c>
      <c r="AB560" s="14">
        <f t="shared" si="664"/>
        <v>0</v>
      </c>
      <c r="AC560" s="14">
        <f t="shared" si="665"/>
        <v>0</v>
      </c>
      <c r="AE560" s="14">
        <f>IF($AD$2=Alapadat!$P560,Alapadat!$Q560,0)</f>
        <v>0</v>
      </c>
      <c r="AF560" s="14">
        <f>IF($AD$2=Alapadat!$P560,Alapadat!$R560,0)</f>
        <v>0</v>
      </c>
      <c r="AG560" s="14">
        <f t="shared" si="666"/>
        <v>0</v>
      </c>
      <c r="AH560" s="14">
        <f t="shared" si="667"/>
        <v>0</v>
      </c>
      <c r="AI560" s="14">
        <f t="shared" si="668"/>
        <v>0</v>
      </c>
      <c r="AJ560" s="14">
        <f t="shared" si="669"/>
        <v>0</v>
      </c>
      <c r="AK560" s="14">
        <f t="shared" si="670"/>
        <v>0</v>
      </c>
      <c r="AL560" s="14">
        <f t="shared" si="671"/>
        <v>0</v>
      </c>
      <c r="AN560" s="56">
        <f t="shared" si="672"/>
        <v>0</v>
      </c>
      <c r="AO560" s="14">
        <f>Szilv($AD$2,Eredmény!$H$3,AE560)</f>
        <v>0</v>
      </c>
      <c r="AP560" s="14">
        <f t="shared" si="673"/>
        <v>0</v>
      </c>
      <c r="AQ560" s="14">
        <f t="shared" si="674"/>
        <v>0</v>
      </c>
      <c r="AS560" s="14">
        <f>IF($AR$2=Alapadat!$P560,Alapadat!$Q560,0)</f>
        <v>0</v>
      </c>
      <c r="AT560" s="14">
        <f>IF($AR$2=Alapadat!$P560,Alapadat!$R560,0)</f>
        <v>0</v>
      </c>
      <c r="AU560" s="14">
        <f t="shared" si="675"/>
        <v>0</v>
      </c>
      <c r="AV560" s="14">
        <f t="shared" si="676"/>
        <v>0</v>
      </c>
      <c r="AW560" s="14">
        <f t="shared" si="677"/>
        <v>0</v>
      </c>
      <c r="AX560" s="14">
        <f t="shared" si="678"/>
        <v>0</v>
      </c>
      <c r="AY560" s="14">
        <f t="shared" si="679"/>
        <v>0</v>
      </c>
      <c r="AZ560" s="14">
        <f t="shared" si="680"/>
        <v>0</v>
      </c>
      <c r="BB560" s="56">
        <f t="shared" si="681"/>
        <v>0</v>
      </c>
      <c r="BC560" s="14">
        <f>Szilv($AR$2,Eredmény!$H$3,AS560)</f>
        <v>0</v>
      </c>
      <c r="BD560" s="14">
        <f t="shared" si="682"/>
        <v>0</v>
      </c>
      <c r="BE560" s="14">
        <f t="shared" si="683"/>
        <v>0</v>
      </c>
      <c r="BG560" s="14">
        <f>IF($BF$2=Alapadat!$P560,Alapadat!$Q560,0)</f>
        <v>0</v>
      </c>
      <c r="BH560" s="14">
        <f>IF($BF$2=Alapadat!$P560,Alapadat!$R560,0)</f>
        <v>0</v>
      </c>
      <c r="BI560" s="14">
        <f t="shared" si="684"/>
        <v>0</v>
      </c>
      <c r="BJ560" s="14">
        <f t="shared" si="685"/>
        <v>0</v>
      </c>
      <c r="BK560" s="14">
        <f t="shared" si="686"/>
        <v>0</v>
      </c>
      <c r="BL560" s="14">
        <f t="shared" si="687"/>
        <v>0</v>
      </c>
      <c r="BM560" s="14">
        <f t="shared" si="688"/>
        <v>0</v>
      </c>
      <c r="BN560" s="14">
        <f t="shared" si="689"/>
        <v>0</v>
      </c>
      <c r="BP560" s="56">
        <f t="shared" si="690"/>
        <v>0</v>
      </c>
      <c r="BQ560" s="14">
        <f>Szilv($BF$2,Eredmény!$H$3,BG560)</f>
        <v>0</v>
      </c>
      <c r="BR560" s="14">
        <f t="shared" si="691"/>
        <v>0</v>
      </c>
      <c r="BS560" s="14">
        <f t="shared" si="692"/>
        <v>0</v>
      </c>
      <c r="BV560" s="14">
        <f>IF($BU$2=Alapadat!$P560,Alapadat!$Q560,0)</f>
        <v>0</v>
      </c>
      <c r="BW560" s="14">
        <f>IF($BU$2=Alapadat!$P560,Alapadat!$R560,0)</f>
        <v>0</v>
      </c>
      <c r="BX560" s="14">
        <f t="shared" si="693"/>
        <v>0</v>
      </c>
      <c r="BY560" s="14">
        <f t="shared" si="694"/>
        <v>0</v>
      </c>
      <c r="BZ560" s="14">
        <f t="shared" si="695"/>
        <v>0</v>
      </c>
      <c r="CA560" s="14">
        <f t="shared" si="696"/>
        <v>0</v>
      </c>
      <c r="CB560" s="14">
        <f t="shared" si="697"/>
        <v>0</v>
      </c>
      <c r="CC560" s="14">
        <f t="shared" si="698"/>
        <v>0</v>
      </c>
      <c r="CE560" s="56">
        <f t="shared" si="699"/>
        <v>0</v>
      </c>
      <c r="CF560" s="14">
        <f>Szilv($BU$2,Eredmény!$H$3,BV560)</f>
        <v>0</v>
      </c>
      <c r="CG560" s="14">
        <f t="shared" si="700"/>
        <v>0</v>
      </c>
      <c r="CH560" s="14">
        <f t="shared" si="701"/>
        <v>0</v>
      </c>
      <c r="CK560" s="14">
        <f>IF($CJ$2=Alapadat!$P560,Alapadat!$Q560,0)</f>
        <v>0</v>
      </c>
      <c r="CL560" s="14">
        <f>IF($CJ$2=Alapadat!$P560,Alapadat!$R560,0)</f>
        <v>0</v>
      </c>
      <c r="CM560" s="14">
        <f t="shared" si="702"/>
        <v>0</v>
      </c>
      <c r="CN560" s="14">
        <f t="shared" si="703"/>
        <v>0</v>
      </c>
      <c r="CO560" s="14">
        <f t="shared" si="704"/>
        <v>0</v>
      </c>
      <c r="CP560" s="14">
        <f t="shared" si="705"/>
        <v>0</v>
      </c>
      <c r="CQ560" s="14">
        <f t="shared" si="706"/>
        <v>0</v>
      </c>
      <c r="CR560" s="14">
        <f t="shared" si="707"/>
        <v>0</v>
      </c>
      <c r="CT560" s="56">
        <f t="shared" si="708"/>
        <v>0</v>
      </c>
      <c r="CU560" s="14">
        <f>Szilv($CJ$2,Eredmény!$H$3,CK560)</f>
        <v>0</v>
      </c>
      <c r="CV560" s="14">
        <f t="shared" si="709"/>
        <v>0</v>
      </c>
      <c r="CW560" s="14">
        <f t="shared" si="710"/>
        <v>0</v>
      </c>
      <c r="CZ560" s="14">
        <f>IF($CY$2=Alapadat!$P560,Alapadat!$Q560,0)</f>
        <v>0</v>
      </c>
      <c r="DA560" s="14">
        <f>IF($CY$2=Alapadat!$P560,Alapadat!$R560,0)</f>
        <v>0</v>
      </c>
      <c r="DB560" s="14">
        <f t="shared" si="711"/>
        <v>0</v>
      </c>
      <c r="DC560" s="14">
        <f t="shared" si="712"/>
        <v>0</v>
      </c>
      <c r="DD560" s="14">
        <f t="shared" si="713"/>
        <v>0</v>
      </c>
      <c r="DE560" s="14">
        <f t="shared" si="714"/>
        <v>0</v>
      </c>
      <c r="DF560" s="14">
        <f t="shared" si="715"/>
        <v>0</v>
      </c>
      <c r="DG560" s="14">
        <f t="shared" si="716"/>
        <v>0</v>
      </c>
      <c r="DI560" s="56">
        <f t="shared" si="717"/>
        <v>0</v>
      </c>
      <c r="DJ560" s="14">
        <f>Szilv($CY$2,Eredmény!$H$3,CZ560)</f>
        <v>0</v>
      </c>
      <c r="DK560" s="14">
        <f t="shared" si="718"/>
        <v>0</v>
      </c>
      <c r="DL560" s="14">
        <f t="shared" si="719"/>
        <v>0</v>
      </c>
      <c r="DO560" s="14">
        <f>IF($DN$2=Alapadat!$P560,Alapadat!$Q560,0)</f>
        <v>0</v>
      </c>
      <c r="DP560" s="14">
        <f>IF($DN$2=Alapadat!$P560,Alapadat!$R560,0)</f>
        <v>0</v>
      </c>
      <c r="DQ560" s="14">
        <f t="shared" si="720"/>
        <v>0</v>
      </c>
      <c r="DR560" s="14">
        <f t="shared" si="721"/>
        <v>0</v>
      </c>
      <c r="DS560" s="14">
        <f t="shared" si="722"/>
        <v>0</v>
      </c>
      <c r="DT560" s="14">
        <f t="shared" si="723"/>
        <v>0</v>
      </c>
      <c r="DU560" s="14">
        <f t="shared" si="724"/>
        <v>0</v>
      </c>
      <c r="DV560" s="14">
        <f t="shared" si="725"/>
        <v>0</v>
      </c>
      <c r="DX560" s="56">
        <f t="shared" si="726"/>
        <v>0</v>
      </c>
      <c r="DY560" s="14">
        <f>Szilv($DN$2,Eredmény!$H$3,DO560)</f>
        <v>0</v>
      </c>
      <c r="DZ560" s="14">
        <f t="shared" si="727"/>
        <v>0</v>
      </c>
      <c r="EA560" s="14">
        <f t="shared" si="728"/>
        <v>0</v>
      </c>
    </row>
    <row r="561" spans="2:131">
      <c r="B561" s="14">
        <f>IF($A$2=Alapadat!$P561,Alapadat!$Q561,0)</f>
        <v>0</v>
      </c>
      <c r="C561" s="14">
        <f>IF($A$2=Alapadat!$P561,Alapadat!$R561,0)</f>
        <v>0</v>
      </c>
      <c r="D561" s="14">
        <f t="shared" si="649"/>
        <v>0</v>
      </c>
      <c r="E561" s="14">
        <f t="shared" si="650"/>
        <v>0</v>
      </c>
      <c r="F561" s="14">
        <f t="shared" si="651"/>
        <v>0</v>
      </c>
      <c r="G561" s="14">
        <f t="shared" si="652"/>
        <v>0</v>
      </c>
      <c r="H561" s="14">
        <f t="shared" si="653"/>
        <v>0</v>
      </c>
      <c r="I561" s="14">
        <f t="shared" si="654"/>
        <v>0</v>
      </c>
      <c r="L561" s="56">
        <f t="shared" si="655"/>
        <v>0</v>
      </c>
      <c r="M561" s="14">
        <f>Szilv($A$2,Eredmény!$H$3,B561)</f>
        <v>0</v>
      </c>
      <c r="N561" s="14">
        <f t="shared" si="656"/>
        <v>0</v>
      </c>
      <c r="O561" s="14">
        <f t="shared" si="657"/>
        <v>0</v>
      </c>
      <c r="Q561" s="14">
        <f>IF($P$2=Alapadat!$P561,Alapadat!$Q561,0)</f>
        <v>0</v>
      </c>
      <c r="R561" s="14">
        <f>IF($P$2=Alapadat!$P561,Alapadat!$R561,0)</f>
        <v>0</v>
      </c>
      <c r="S561" s="14">
        <f t="shared" si="658"/>
        <v>0</v>
      </c>
      <c r="T561" s="14">
        <f t="shared" si="659"/>
        <v>0</v>
      </c>
      <c r="U561" s="14">
        <f t="shared" si="660"/>
        <v>0</v>
      </c>
      <c r="V561" s="14">
        <f t="shared" si="661"/>
        <v>0</v>
      </c>
      <c r="W561" s="14">
        <f t="shared" si="662"/>
        <v>0</v>
      </c>
      <c r="X561" s="14">
        <f t="shared" si="663"/>
        <v>0</v>
      </c>
      <c r="Z561" s="56">
        <f t="shared" si="729"/>
        <v>0</v>
      </c>
      <c r="AA561" s="14">
        <f>Szilv($P$2,Eredmény!$H$3,Q561)</f>
        <v>0</v>
      </c>
      <c r="AB561" s="14">
        <f t="shared" si="664"/>
        <v>0</v>
      </c>
      <c r="AC561" s="14">
        <f t="shared" si="665"/>
        <v>0</v>
      </c>
      <c r="AE561" s="14">
        <f>IF($AD$2=Alapadat!$P561,Alapadat!$Q561,0)</f>
        <v>0</v>
      </c>
      <c r="AF561" s="14">
        <f>IF($AD$2=Alapadat!$P561,Alapadat!$R561,0)</f>
        <v>0</v>
      </c>
      <c r="AG561" s="14">
        <f t="shared" si="666"/>
        <v>0</v>
      </c>
      <c r="AH561" s="14">
        <f t="shared" si="667"/>
        <v>0</v>
      </c>
      <c r="AI561" s="14">
        <f t="shared" si="668"/>
        <v>0</v>
      </c>
      <c r="AJ561" s="14">
        <f t="shared" si="669"/>
        <v>0</v>
      </c>
      <c r="AK561" s="14">
        <f t="shared" si="670"/>
        <v>0</v>
      </c>
      <c r="AL561" s="14">
        <f t="shared" si="671"/>
        <v>0</v>
      </c>
      <c r="AN561" s="56">
        <f t="shared" si="672"/>
        <v>0</v>
      </c>
      <c r="AO561" s="14">
        <f>Szilv($AD$2,Eredmény!$H$3,AE561)</f>
        <v>0</v>
      </c>
      <c r="AP561" s="14">
        <f t="shared" si="673"/>
        <v>0</v>
      </c>
      <c r="AQ561" s="14">
        <f t="shared" si="674"/>
        <v>0</v>
      </c>
      <c r="AS561" s="14">
        <f>IF($AR$2=Alapadat!$P561,Alapadat!$Q561,0)</f>
        <v>0</v>
      </c>
      <c r="AT561" s="14">
        <f>IF($AR$2=Alapadat!$P561,Alapadat!$R561,0)</f>
        <v>0</v>
      </c>
      <c r="AU561" s="14">
        <f t="shared" si="675"/>
        <v>0</v>
      </c>
      <c r="AV561" s="14">
        <f t="shared" si="676"/>
        <v>0</v>
      </c>
      <c r="AW561" s="14">
        <f t="shared" si="677"/>
        <v>0</v>
      </c>
      <c r="AX561" s="14">
        <f t="shared" si="678"/>
        <v>0</v>
      </c>
      <c r="AY561" s="14">
        <f t="shared" si="679"/>
        <v>0</v>
      </c>
      <c r="AZ561" s="14">
        <f t="shared" si="680"/>
        <v>0</v>
      </c>
      <c r="BB561" s="56">
        <f t="shared" si="681"/>
        <v>0</v>
      </c>
      <c r="BC561" s="14">
        <f>Szilv($AR$2,Eredmény!$H$3,AS561)</f>
        <v>0</v>
      </c>
      <c r="BD561" s="14">
        <f t="shared" si="682"/>
        <v>0</v>
      </c>
      <c r="BE561" s="14">
        <f t="shared" si="683"/>
        <v>0</v>
      </c>
      <c r="BG561" s="14">
        <f>IF($BF$2=Alapadat!$P561,Alapadat!$Q561,0)</f>
        <v>0</v>
      </c>
      <c r="BH561" s="14">
        <f>IF($BF$2=Alapadat!$P561,Alapadat!$R561,0)</f>
        <v>0</v>
      </c>
      <c r="BI561" s="14">
        <f t="shared" si="684"/>
        <v>0</v>
      </c>
      <c r="BJ561" s="14">
        <f t="shared" si="685"/>
        <v>0</v>
      </c>
      <c r="BK561" s="14">
        <f t="shared" si="686"/>
        <v>0</v>
      </c>
      <c r="BL561" s="14">
        <f t="shared" si="687"/>
        <v>0</v>
      </c>
      <c r="BM561" s="14">
        <f t="shared" si="688"/>
        <v>0</v>
      </c>
      <c r="BN561" s="14">
        <f t="shared" si="689"/>
        <v>0</v>
      </c>
      <c r="BP561" s="56">
        <f t="shared" si="690"/>
        <v>0</v>
      </c>
      <c r="BQ561" s="14">
        <f>Szilv($BF$2,Eredmény!$H$3,BG561)</f>
        <v>0</v>
      </c>
      <c r="BR561" s="14">
        <f t="shared" si="691"/>
        <v>0</v>
      </c>
      <c r="BS561" s="14">
        <f t="shared" si="692"/>
        <v>0</v>
      </c>
      <c r="BV561" s="14">
        <f>IF($BU$2=Alapadat!$P561,Alapadat!$Q561,0)</f>
        <v>0</v>
      </c>
      <c r="BW561" s="14">
        <f>IF($BU$2=Alapadat!$P561,Alapadat!$R561,0)</f>
        <v>0</v>
      </c>
      <c r="BX561" s="14">
        <f t="shared" si="693"/>
        <v>0</v>
      </c>
      <c r="BY561" s="14">
        <f t="shared" si="694"/>
        <v>0</v>
      </c>
      <c r="BZ561" s="14">
        <f t="shared" si="695"/>
        <v>0</v>
      </c>
      <c r="CA561" s="14">
        <f t="shared" si="696"/>
        <v>0</v>
      </c>
      <c r="CB561" s="14">
        <f t="shared" si="697"/>
        <v>0</v>
      </c>
      <c r="CC561" s="14">
        <f t="shared" si="698"/>
        <v>0</v>
      </c>
      <c r="CE561" s="56">
        <f t="shared" si="699"/>
        <v>0</v>
      </c>
      <c r="CF561" s="14">
        <f>Szilv($BU$2,Eredmény!$H$3,BV561)</f>
        <v>0</v>
      </c>
      <c r="CG561" s="14">
        <f t="shared" si="700"/>
        <v>0</v>
      </c>
      <c r="CH561" s="14">
        <f t="shared" si="701"/>
        <v>0</v>
      </c>
      <c r="CK561" s="14">
        <f>IF($CJ$2=Alapadat!$P561,Alapadat!$Q561,0)</f>
        <v>0</v>
      </c>
      <c r="CL561" s="14">
        <f>IF($CJ$2=Alapadat!$P561,Alapadat!$R561,0)</f>
        <v>0</v>
      </c>
      <c r="CM561" s="14">
        <f t="shared" si="702"/>
        <v>0</v>
      </c>
      <c r="CN561" s="14">
        <f t="shared" si="703"/>
        <v>0</v>
      </c>
      <c r="CO561" s="14">
        <f t="shared" si="704"/>
        <v>0</v>
      </c>
      <c r="CP561" s="14">
        <f t="shared" si="705"/>
        <v>0</v>
      </c>
      <c r="CQ561" s="14">
        <f t="shared" si="706"/>
        <v>0</v>
      </c>
      <c r="CR561" s="14">
        <f t="shared" si="707"/>
        <v>0</v>
      </c>
      <c r="CT561" s="56">
        <f t="shared" si="708"/>
        <v>0</v>
      </c>
      <c r="CU561" s="14">
        <f>Szilv($CJ$2,Eredmény!$H$3,CK561)</f>
        <v>0</v>
      </c>
      <c r="CV561" s="14">
        <f t="shared" si="709"/>
        <v>0</v>
      </c>
      <c r="CW561" s="14">
        <f t="shared" si="710"/>
        <v>0</v>
      </c>
      <c r="CZ561" s="14">
        <f>IF($CY$2=Alapadat!$P561,Alapadat!$Q561,0)</f>
        <v>0</v>
      </c>
      <c r="DA561" s="14">
        <f>IF($CY$2=Alapadat!$P561,Alapadat!$R561,0)</f>
        <v>0</v>
      </c>
      <c r="DB561" s="14">
        <f t="shared" si="711"/>
        <v>0</v>
      </c>
      <c r="DC561" s="14">
        <f t="shared" si="712"/>
        <v>0</v>
      </c>
      <c r="DD561" s="14">
        <f t="shared" si="713"/>
        <v>0</v>
      </c>
      <c r="DE561" s="14">
        <f t="shared" si="714"/>
        <v>0</v>
      </c>
      <c r="DF561" s="14">
        <f t="shared" si="715"/>
        <v>0</v>
      </c>
      <c r="DG561" s="14">
        <f t="shared" si="716"/>
        <v>0</v>
      </c>
      <c r="DI561" s="56">
        <f t="shared" si="717"/>
        <v>0</v>
      </c>
      <c r="DJ561" s="14">
        <f>Szilv($CY$2,Eredmény!$H$3,CZ561)</f>
        <v>0</v>
      </c>
      <c r="DK561" s="14">
        <f t="shared" si="718"/>
        <v>0</v>
      </c>
      <c r="DL561" s="14">
        <f t="shared" si="719"/>
        <v>0</v>
      </c>
      <c r="DO561" s="14">
        <f>IF($DN$2=Alapadat!$P561,Alapadat!$Q561,0)</f>
        <v>0</v>
      </c>
      <c r="DP561" s="14">
        <f>IF($DN$2=Alapadat!$P561,Alapadat!$R561,0)</f>
        <v>0</v>
      </c>
      <c r="DQ561" s="14">
        <f t="shared" si="720"/>
        <v>0</v>
      </c>
      <c r="DR561" s="14">
        <f t="shared" si="721"/>
        <v>0</v>
      </c>
      <c r="DS561" s="14">
        <f t="shared" si="722"/>
        <v>0</v>
      </c>
      <c r="DT561" s="14">
        <f t="shared" si="723"/>
        <v>0</v>
      </c>
      <c r="DU561" s="14">
        <f t="shared" si="724"/>
        <v>0</v>
      </c>
      <c r="DV561" s="14">
        <f t="shared" si="725"/>
        <v>0</v>
      </c>
      <c r="DX561" s="56">
        <f t="shared" si="726"/>
        <v>0</v>
      </c>
      <c r="DY561" s="14">
        <f>Szilv($DN$2,Eredmény!$H$3,DO561)</f>
        <v>0</v>
      </c>
      <c r="DZ561" s="14">
        <f t="shared" si="727"/>
        <v>0</v>
      </c>
      <c r="EA561" s="14">
        <f t="shared" si="728"/>
        <v>0</v>
      </c>
    </row>
    <row r="562" spans="2:131">
      <c r="B562" s="14">
        <f>IF($A$2=Alapadat!$P562,Alapadat!$Q562,0)</f>
        <v>0</v>
      </c>
      <c r="C562" s="14">
        <f>IF($A$2=Alapadat!$P562,Alapadat!$R562,0)</f>
        <v>0</v>
      </c>
      <c r="D562" s="14">
        <f t="shared" si="649"/>
        <v>0</v>
      </c>
      <c r="E562" s="14">
        <f t="shared" si="650"/>
        <v>0</v>
      </c>
      <c r="F562" s="14">
        <f t="shared" si="651"/>
        <v>0</v>
      </c>
      <c r="G562" s="14">
        <f t="shared" si="652"/>
        <v>0</v>
      </c>
      <c r="H562" s="14">
        <f t="shared" si="653"/>
        <v>0</v>
      </c>
      <c r="I562" s="14">
        <f t="shared" si="654"/>
        <v>0</v>
      </c>
      <c r="L562" s="56">
        <f t="shared" si="655"/>
        <v>0</v>
      </c>
      <c r="M562" s="14">
        <f>Szilv($A$2,Eredmény!$H$3,B562)</f>
        <v>0</v>
      </c>
      <c r="N562" s="14">
        <f t="shared" si="656"/>
        <v>0</v>
      </c>
      <c r="O562" s="14">
        <f t="shared" si="657"/>
        <v>0</v>
      </c>
      <c r="Q562" s="14">
        <f>IF($P$2=Alapadat!$P562,Alapadat!$Q562,0)</f>
        <v>0</v>
      </c>
      <c r="R562" s="14">
        <f>IF($P$2=Alapadat!$P562,Alapadat!$R562,0)</f>
        <v>0</v>
      </c>
      <c r="S562" s="14">
        <f t="shared" si="658"/>
        <v>0</v>
      </c>
      <c r="T562" s="14">
        <f t="shared" si="659"/>
        <v>0</v>
      </c>
      <c r="U562" s="14">
        <f t="shared" si="660"/>
        <v>0</v>
      </c>
      <c r="V562" s="14">
        <f t="shared" si="661"/>
        <v>0</v>
      </c>
      <c r="W562" s="14">
        <f t="shared" si="662"/>
        <v>0</v>
      </c>
      <c r="X562" s="14">
        <f t="shared" si="663"/>
        <v>0</v>
      </c>
      <c r="Z562" s="56">
        <f t="shared" si="729"/>
        <v>0</v>
      </c>
      <c r="AA562" s="14">
        <f>Szilv($P$2,Eredmény!$H$3,Q562)</f>
        <v>0</v>
      </c>
      <c r="AB562" s="14">
        <f t="shared" si="664"/>
        <v>0</v>
      </c>
      <c r="AC562" s="14">
        <f t="shared" si="665"/>
        <v>0</v>
      </c>
      <c r="AE562" s="14">
        <f>IF($AD$2=Alapadat!$P562,Alapadat!$Q562,0)</f>
        <v>0</v>
      </c>
      <c r="AF562" s="14">
        <f>IF($AD$2=Alapadat!$P562,Alapadat!$R562,0)</f>
        <v>0</v>
      </c>
      <c r="AG562" s="14">
        <f t="shared" si="666"/>
        <v>0</v>
      </c>
      <c r="AH562" s="14">
        <f t="shared" si="667"/>
        <v>0</v>
      </c>
      <c r="AI562" s="14">
        <f t="shared" si="668"/>
        <v>0</v>
      </c>
      <c r="AJ562" s="14">
        <f t="shared" si="669"/>
        <v>0</v>
      </c>
      <c r="AK562" s="14">
        <f t="shared" si="670"/>
        <v>0</v>
      </c>
      <c r="AL562" s="14">
        <f t="shared" si="671"/>
        <v>0</v>
      </c>
      <c r="AN562" s="56">
        <f t="shared" si="672"/>
        <v>0</v>
      </c>
      <c r="AO562" s="14">
        <f>Szilv($AD$2,Eredmény!$H$3,AE562)</f>
        <v>0</v>
      </c>
      <c r="AP562" s="14">
        <f t="shared" si="673"/>
        <v>0</v>
      </c>
      <c r="AQ562" s="14">
        <f t="shared" si="674"/>
        <v>0</v>
      </c>
      <c r="AS562" s="14">
        <f>IF($AR$2=Alapadat!$P562,Alapadat!$Q562,0)</f>
        <v>0</v>
      </c>
      <c r="AT562" s="14">
        <f>IF($AR$2=Alapadat!$P562,Alapadat!$R562,0)</f>
        <v>0</v>
      </c>
      <c r="AU562" s="14">
        <f t="shared" si="675"/>
        <v>0</v>
      </c>
      <c r="AV562" s="14">
        <f t="shared" si="676"/>
        <v>0</v>
      </c>
      <c r="AW562" s="14">
        <f t="shared" si="677"/>
        <v>0</v>
      </c>
      <c r="AX562" s="14">
        <f t="shared" si="678"/>
        <v>0</v>
      </c>
      <c r="AY562" s="14">
        <f t="shared" si="679"/>
        <v>0</v>
      </c>
      <c r="AZ562" s="14">
        <f t="shared" si="680"/>
        <v>0</v>
      </c>
      <c r="BB562" s="56">
        <f t="shared" si="681"/>
        <v>0</v>
      </c>
      <c r="BC562" s="14">
        <f>Szilv($AR$2,Eredmény!$H$3,AS562)</f>
        <v>0</v>
      </c>
      <c r="BD562" s="14">
        <f t="shared" si="682"/>
        <v>0</v>
      </c>
      <c r="BE562" s="14">
        <f t="shared" si="683"/>
        <v>0</v>
      </c>
      <c r="BG562" s="14">
        <f>IF($BF$2=Alapadat!$P562,Alapadat!$Q562,0)</f>
        <v>0</v>
      </c>
      <c r="BH562" s="14">
        <f>IF($BF$2=Alapadat!$P562,Alapadat!$R562,0)</f>
        <v>0</v>
      </c>
      <c r="BI562" s="14">
        <f t="shared" si="684"/>
        <v>0</v>
      </c>
      <c r="BJ562" s="14">
        <f t="shared" si="685"/>
        <v>0</v>
      </c>
      <c r="BK562" s="14">
        <f t="shared" si="686"/>
        <v>0</v>
      </c>
      <c r="BL562" s="14">
        <f t="shared" si="687"/>
        <v>0</v>
      </c>
      <c r="BM562" s="14">
        <f t="shared" si="688"/>
        <v>0</v>
      </c>
      <c r="BN562" s="14">
        <f t="shared" si="689"/>
        <v>0</v>
      </c>
      <c r="BP562" s="56">
        <f t="shared" si="690"/>
        <v>0</v>
      </c>
      <c r="BQ562" s="14">
        <f>Szilv($BF$2,Eredmény!$H$3,BG562)</f>
        <v>0</v>
      </c>
      <c r="BR562" s="14">
        <f t="shared" si="691"/>
        <v>0</v>
      </c>
      <c r="BS562" s="14">
        <f t="shared" si="692"/>
        <v>0</v>
      </c>
      <c r="BV562" s="14">
        <f>IF($BU$2=Alapadat!$P562,Alapadat!$Q562,0)</f>
        <v>0</v>
      </c>
      <c r="BW562" s="14">
        <f>IF($BU$2=Alapadat!$P562,Alapadat!$R562,0)</f>
        <v>0</v>
      </c>
      <c r="BX562" s="14">
        <f t="shared" si="693"/>
        <v>0</v>
      </c>
      <c r="BY562" s="14">
        <f t="shared" si="694"/>
        <v>0</v>
      </c>
      <c r="BZ562" s="14">
        <f t="shared" si="695"/>
        <v>0</v>
      </c>
      <c r="CA562" s="14">
        <f t="shared" si="696"/>
        <v>0</v>
      </c>
      <c r="CB562" s="14">
        <f t="shared" si="697"/>
        <v>0</v>
      </c>
      <c r="CC562" s="14">
        <f t="shared" si="698"/>
        <v>0</v>
      </c>
      <c r="CE562" s="56">
        <f t="shared" si="699"/>
        <v>0</v>
      </c>
      <c r="CF562" s="14">
        <f>Szilv($BU$2,Eredmény!$H$3,BV562)</f>
        <v>0</v>
      </c>
      <c r="CG562" s="14">
        <f t="shared" si="700"/>
        <v>0</v>
      </c>
      <c r="CH562" s="14">
        <f t="shared" si="701"/>
        <v>0</v>
      </c>
      <c r="CK562" s="14">
        <f>IF($CJ$2=Alapadat!$P562,Alapadat!$Q562,0)</f>
        <v>0</v>
      </c>
      <c r="CL562" s="14">
        <f>IF($CJ$2=Alapadat!$P562,Alapadat!$R562,0)</f>
        <v>0</v>
      </c>
      <c r="CM562" s="14">
        <f t="shared" si="702"/>
        <v>0</v>
      </c>
      <c r="CN562" s="14">
        <f t="shared" si="703"/>
        <v>0</v>
      </c>
      <c r="CO562" s="14">
        <f t="shared" si="704"/>
        <v>0</v>
      </c>
      <c r="CP562" s="14">
        <f t="shared" si="705"/>
        <v>0</v>
      </c>
      <c r="CQ562" s="14">
        <f t="shared" si="706"/>
        <v>0</v>
      </c>
      <c r="CR562" s="14">
        <f t="shared" si="707"/>
        <v>0</v>
      </c>
      <c r="CT562" s="56">
        <f t="shared" si="708"/>
        <v>0</v>
      </c>
      <c r="CU562" s="14">
        <f>Szilv($CJ$2,Eredmény!$H$3,CK562)</f>
        <v>0</v>
      </c>
      <c r="CV562" s="14">
        <f t="shared" si="709"/>
        <v>0</v>
      </c>
      <c r="CW562" s="14">
        <f t="shared" si="710"/>
        <v>0</v>
      </c>
      <c r="CZ562" s="14">
        <f>IF($CY$2=Alapadat!$P562,Alapadat!$Q562,0)</f>
        <v>0</v>
      </c>
      <c r="DA562" s="14">
        <f>IF($CY$2=Alapadat!$P562,Alapadat!$R562,0)</f>
        <v>0</v>
      </c>
      <c r="DB562" s="14">
        <f t="shared" si="711"/>
        <v>0</v>
      </c>
      <c r="DC562" s="14">
        <f t="shared" si="712"/>
        <v>0</v>
      </c>
      <c r="DD562" s="14">
        <f t="shared" si="713"/>
        <v>0</v>
      </c>
      <c r="DE562" s="14">
        <f t="shared" si="714"/>
        <v>0</v>
      </c>
      <c r="DF562" s="14">
        <f t="shared" si="715"/>
        <v>0</v>
      </c>
      <c r="DG562" s="14">
        <f t="shared" si="716"/>
        <v>0</v>
      </c>
      <c r="DI562" s="56">
        <f t="shared" si="717"/>
        <v>0</v>
      </c>
      <c r="DJ562" s="14">
        <f>Szilv($CY$2,Eredmény!$H$3,CZ562)</f>
        <v>0</v>
      </c>
      <c r="DK562" s="14">
        <f t="shared" si="718"/>
        <v>0</v>
      </c>
      <c r="DL562" s="14">
        <f t="shared" si="719"/>
        <v>0</v>
      </c>
      <c r="DO562" s="14">
        <f>IF($DN$2=Alapadat!$P562,Alapadat!$Q562,0)</f>
        <v>0</v>
      </c>
      <c r="DP562" s="14">
        <f>IF($DN$2=Alapadat!$P562,Alapadat!$R562,0)</f>
        <v>0</v>
      </c>
      <c r="DQ562" s="14">
        <f t="shared" si="720"/>
        <v>0</v>
      </c>
      <c r="DR562" s="14">
        <f t="shared" si="721"/>
        <v>0</v>
      </c>
      <c r="DS562" s="14">
        <f t="shared" si="722"/>
        <v>0</v>
      </c>
      <c r="DT562" s="14">
        <f t="shared" si="723"/>
        <v>0</v>
      </c>
      <c r="DU562" s="14">
        <f t="shared" si="724"/>
        <v>0</v>
      </c>
      <c r="DV562" s="14">
        <f t="shared" si="725"/>
        <v>0</v>
      </c>
      <c r="DX562" s="56">
        <f t="shared" si="726"/>
        <v>0</v>
      </c>
      <c r="DY562" s="14">
        <f>Szilv($DN$2,Eredmény!$H$3,DO562)</f>
        <v>0</v>
      </c>
      <c r="DZ562" s="14">
        <f t="shared" si="727"/>
        <v>0</v>
      </c>
      <c r="EA562" s="14">
        <f t="shared" si="728"/>
        <v>0</v>
      </c>
    </row>
    <row r="563" spans="2:131">
      <c r="B563" s="14">
        <f>IF($A$2=Alapadat!$P563,Alapadat!$Q563,0)</f>
        <v>0</v>
      </c>
      <c r="C563" s="14">
        <f>IF($A$2=Alapadat!$P563,Alapadat!$R563,0)</f>
        <v>0</v>
      </c>
      <c r="D563" s="14">
        <f t="shared" si="649"/>
        <v>0</v>
      </c>
      <c r="E563" s="14">
        <f t="shared" si="650"/>
        <v>0</v>
      </c>
      <c r="F563" s="14">
        <f t="shared" si="651"/>
        <v>0</v>
      </c>
      <c r="G563" s="14">
        <f t="shared" si="652"/>
        <v>0</v>
      </c>
      <c r="H563" s="14">
        <f t="shared" si="653"/>
        <v>0</v>
      </c>
      <c r="I563" s="14">
        <f t="shared" si="654"/>
        <v>0</v>
      </c>
      <c r="L563" s="56">
        <f t="shared" si="655"/>
        <v>0</v>
      </c>
      <c r="M563" s="14">
        <f>Szilv($A$2,Eredmény!$H$3,B563)</f>
        <v>0</v>
      </c>
      <c r="N563" s="14">
        <f t="shared" si="656"/>
        <v>0</v>
      </c>
      <c r="O563" s="14">
        <f t="shared" si="657"/>
        <v>0</v>
      </c>
      <c r="Q563" s="14">
        <f>IF($P$2=Alapadat!$P563,Alapadat!$Q563,0)</f>
        <v>0</v>
      </c>
      <c r="R563" s="14">
        <f>IF($P$2=Alapadat!$P563,Alapadat!$R563,0)</f>
        <v>0</v>
      </c>
      <c r="S563" s="14">
        <f t="shared" si="658"/>
        <v>0</v>
      </c>
      <c r="T563" s="14">
        <f t="shared" si="659"/>
        <v>0</v>
      </c>
      <c r="U563" s="14">
        <f t="shared" si="660"/>
        <v>0</v>
      </c>
      <c r="V563" s="14">
        <f t="shared" si="661"/>
        <v>0</v>
      </c>
      <c r="W563" s="14">
        <f t="shared" si="662"/>
        <v>0</v>
      </c>
      <c r="X563" s="14">
        <f t="shared" si="663"/>
        <v>0</v>
      </c>
      <c r="Z563" s="56">
        <f t="shared" si="729"/>
        <v>0</v>
      </c>
      <c r="AA563" s="14">
        <f>Szilv($P$2,Eredmény!$H$3,Q563)</f>
        <v>0</v>
      </c>
      <c r="AB563" s="14">
        <f t="shared" si="664"/>
        <v>0</v>
      </c>
      <c r="AC563" s="14">
        <f t="shared" si="665"/>
        <v>0</v>
      </c>
      <c r="AE563" s="14">
        <f>IF($AD$2=Alapadat!$P563,Alapadat!$Q563,0)</f>
        <v>0</v>
      </c>
      <c r="AF563" s="14">
        <f>IF($AD$2=Alapadat!$P563,Alapadat!$R563,0)</f>
        <v>0</v>
      </c>
      <c r="AG563" s="14">
        <f t="shared" si="666"/>
        <v>0</v>
      </c>
      <c r="AH563" s="14">
        <f t="shared" si="667"/>
        <v>0</v>
      </c>
      <c r="AI563" s="14">
        <f t="shared" si="668"/>
        <v>0</v>
      </c>
      <c r="AJ563" s="14">
        <f t="shared" si="669"/>
        <v>0</v>
      </c>
      <c r="AK563" s="14">
        <f t="shared" si="670"/>
        <v>0</v>
      </c>
      <c r="AL563" s="14">
        <f t="shared" si="671"/>
        <v>0</v>
      </c>
      <c r="AN563" s="56">
        <f t="shared" si="672"/>
        <v>0</v>
      </c>
      <c r="AO563" s="14">
        <f>Szilv($AD$2,Eredmény!$H$3,AE563)</f>
        <v>0</v>
      </c>
      <c r="AP563" s="14">
        <f t="shared" si="673"/>
        <v>0</v>
      </c>
      <c r="AQ563" s="14">
        <f t="shared" si="674"/>
        <v>0</v>
      </c>
      <c r="AS563" s="14">
        <f>IF($AR$2=Alapadat!$P563,Alapadat!$Q563,0)</f>
        <v>0</v>
      </c>
      <c r="AT563" s="14">
        <f>IF($AR$2=Alapadat!$P563,Alapadat!$R563,0)</f>
        <v>0</v>
      </c>
      <c r="AU563" s="14">
        <f t="shared" si="675"/>
        <v>0</v>
      </c>
      <c r="AV563" s="14">
        <f t="shared" si="676"/>
        <v>0</v>
      </c>
      <c r="AW563" s="14">
        <f t="shared" si="677"/>
        <v>0</v>
      </c>
      <c r="AX563" s="14">
        <f t="shared" si="678"/>
        <v>0</v>
      </c>
      <c r="AY563" s="14">
        <f t="shared" si="679"/>
        <v>0</v>
      </c>
      <c r="AZ563" s="14">
        <f t="shared" si="680"/>
        <v>0</v>
      </c>
      <c r="BB563" s="56">
        <f t="shared" si="681"/>
        <v>0</v>
      </c>
      <c r="BC563" s="14">
        <f>Szilv($AR$2,Eredmény!$H$3,AS563)</f>
        <v>0</v>
      </c>
      <c r="BD563" s="14">
        <f t="shared" si="682"/>
        <v>0</v>
      </c>
      <c r="BE563" s="14">
        <f t="shared" si="683"/>
        <v>0</v>
      </c>
      <c r="BG563" s="14">
        <f>IF($BF$2=Alapadat!$P563,Alapadat!$Q563,0)</f>
        <v>0</v>
      </c>
      <c r="BH563" s="14">
        <f>IF($BF$2=Alapadat!$P563,Alapadat!$R563,0)</f>
        <v>0</v>
      </c>
      <c r="BI563" s="14">
        <f t="shared" si="684"/>
        <v>0</v>
      </c>
      <c r="BJ563" s="14">
        <f t="shared" si="685"/>
        <v>0</v>
      </c>
      <c r="BK563" s="14">
        <f t="shared" si="686"/>
        <v>0</v>
      </c>
      <c r="BL563" s="14">
        <f t="shared" si="687"/>
        <v>0</v>
      </c>
      <c r="BM563" s="14">
        <f t="shared" si="688"/>
        <v>0</v>
      </c>
      <c r="BN563" s="14">
        <f t="shared" si="689"/>
        <v>0</v>
      </c>
      <c r="BP563" s="56">
        <f t="shared" si="690"/>
        <v>0</v>
      </c>
      <c r="BQ563" s="14">
        <f>Szilv($BF$2,Eredmény!$H$3,BG563)</f>
        <v>0</v>
      </c>
      <c r="BR563" s="14">
        <f t="shared" si="691"/>
        <v>0</v>
      </c>
      <c r="BS563" s="14">
        <f t="shared" si="692"/>
        <v>0</v>
      </c>
      <c r="BV563" s="14">
        <f>IF($BU$2=Alapadat!$P563,Alapadat!$Q563,0)</f>
        <v>0</v>
      </c>
      <c r="BW563" s="14">
        <f>IF($BU$2=Alapadat!$P563,Alapadat!$R563,0)</f>
        <v>0</v>
      </c>
      <c r="BX563" s="14">
        <f t="shared" si="693"/>
        <v>0</v>
      </c>
      <c r="BY563" s="14">
        <f t="shared" si="694"/>
        <v>0</v>
      </c>
      <c r="BZ563" s="14">
        <f t="shared" si="695"/>
        <v>0</v>
      </c>
      <c r="CA563" s="14">
        <f t="shared" si="696"/>
        <v>0</v>
      </c>
      <c r="CB563" s="14">
        <f t="shared" si="697"/>
        <v>0</v>
      </c>
      <c r="CC563" s="14">
        <f t="shared" si="698"/>
        <v>0</v>
      </c>
      <c r="CE563" s="56">
        <f t="shared" si="699"/>
        <v>0</v>
      </c>
      <c r="CF563" s="14">
        <f>Szilv($BU$2,Eredmény!$H$3,BV563)</f>
        <v>0</v>
      </c>
      <c r="CG563" s="14">
        <f t="shared" si="700"/>
        <v>0</v>
      </c>
      <c r="CH563" s="14">
        <f t="shared" si="701"/>
        <v>0</v>
      </c>
      <c r="CK563" s="14">
        <f>IF($CJ$2=Alapadat!$P563,Alapadat!$Q563,0)</f>
        <v>0</v>
      </c>
      <c r="CL563" s="14">
        <f>IF($CJ$2=Alapadat!$P563,Alapadat!$R563,0)</f>
        <v>0</v>
      </c>
      <c r="CM563" s="14">
        <f t="shared" si="702"/>
        <v>0</v>
      </c>
      <c r="CN563" s="14">
        <f t="shared" si="703"/>
        <v>0</v>
      </c>
      <c r="CO563" s="14">
        <f t="shared" si="704"/>
        <v>0</v>
      </c>
      <c r="CP563" s="14">
        <f t="shared" si="705"/>
        <v>0</v>
      </c>
      <c r="CQ563" s="14">
        <f t="shared" si="706"/>
        <v>0</v>
      </c>
      <c r="CR563" s="14">
        <f t="shared" si="707"/>
        <v>0</v>
      </c>
      <c r="CT563" s="56">
        <f t="shared" si="708"/>
        <v>0</v>
      </c>
      <c r="CU563" s="14">
        <f>Szilv($CJ$2,Eredmény!$H$3,CK563)</f>
        <v>0</v>
      </c>
      <c r="CV563" s="14">
        <f t="shared" si="709"/>
        <v>0</v>
      </c>
      <c r="CW563" s="14">
        <f t="shared" si="710"/>
        <v>0</v>
      </c>
      <c r="CZ563" s="14">
        <f>IF($CY$2=Alapadat!$P563,Alapadat!$Q563,0)</f>
        <v>0</v>
      </c>
      <c r="DA563" s="14">
        <f>IF($CY$2=Alapadat!$P563,Alapadat!$R563,0)</f>
        <v>0</v>
      </c>
      <c r="DB563" s="14">
        <f t="shared" si="711"/>
        <v>0</v>
      </c>
      <c r="DC563" s="14">
        <f t="shared" si="712"/>
        <v>0</v>
      </c>
      <c r="DD563" s="14">
        <f t="shared" si="713"/>
        <v>0</v>
      </c>
      <c r="DE563" s="14">
        <f t="shared" si="714"/>
        <v>0</v>
      </c>
      <c r="DF563" s="14">
        <f t="shared" si="715"/>
        <v>0</v>
      </c>
      <c r="DG563" s="14">
        <f t="shared" si="716"/>
        <v>0</v>
      </c>
      <c r="DI563" s="56">
        <f t="shared" si="717"/>
        <v>0</v>
      </c>
      <c r="DJ563" s="14">
        <f>Szilv($CY$2,Eredmény!$H$3,CZ563)</f>
        <v>0</v>
      </c>
      <c r="DK563" s="14">
        <f t="shared" si="718"/>
        <v>0</v>
      </c>
      <c r="DL563" s="14">
        <f t="shared" si="719"/>
        <v>0</v>
      </c>
      <c r="DO563" s="14">
        <f>IF($DN$2=Alapadat!$P563,Alapadat!$Q563,0)</f>
        <v>0</v>
      </c>
      <c r="DP563" s="14">
        <f>IF($DN$2=Alapadat!$P563,Alapadat!$R563,0)</f>
        <v>0</v>
      </c>
      <c r="DQ563" s="14">
        <f t="shared" si="720"/>
        <v>0</v>
      </c>
      <c r="DR563" s="14">
        <f t="shared" si="721"/>
        <v>0</v>
      </c>
      <c r="DS563" s="14">
        <f t="shared" si="722"/>
        <v>0</v>
      </c>
      <c r="DT563" s="14">
        <f t="shared" si="723"/>
        <v>0</v>
      </c>
      <c r="DU563" s="14">
        <f t="shared" si="724"/>
        <v>0</v>
      </c>
      <c r="DV563" s="14">
        <f t="shared" si="725"/>
        <v>0</v>
      </c>
      <c r="DX563" s="56">
        <f t="shared" si="726"/>
        <v>0</v>
      </c>
      <c r="DY563" s="14">
        <f>Szilv($DN$2,Eredmény!$H$3,DO563)</f>
        <v>0</v>
      </c>
      <c r="DZ563" s="14">
        <f t="shared" si="727"/>
        <v>0</v>
      </c>
      <c r="EA563" s="14">
        <f t="shared" si="728"/>
        <v>0</v>
      </c>
    </row>
    <row r="564" spans="2:131">
      <c r="B564" s="14">
        <f>IF($A$2=Alapadat!$P564,Alapadat!$Q564,0)</f>
        <v>0</v>
      </c>
      <c r="C564" s="14">
        <f>IF($A$2=Alapadat!$P564,Alapadat!$R564,0)</f>
        <v>0</v>
      </c>
      <c r="D564" s="14">
        <f t="shared" si="649"/>
        <v>0</v>
      </c>
      <c r="E564" s="14">
        <f t="shared" si="650"/>
        <v>0</v>
      </c>
      <c r="F564" s="14">
        <f t="shared" si="651"/>
        <v>0</v>
      </c>
      <c r="G564" s="14">
        <f t="shared" si="652"/>
        <v>0</v>
      </c>
      <c r="H564" s="14">
        <f t="shared" si="653"/>
        <v>0</v>
      </c>
      <c r="I564" s="14">
        <f t="shared" si="654"/>
        <v>0</v>
      </c>
      <c r="L564" s="56">
        <f t="shared" si="655"/>
        <v>0</v>
      </c>
      <c r="M564" s="14">
        <f>Szilv($A$2,Eredmény!$H$3,B564)</f>
        <v>0</v>
      </c>
      <c r="N564" s="14">
        <f t="shared" si="656"/>
        <v>0</v>
      </c>
      <c r="O564" s="14">
        <f t="shared" si="657"/>
        <v>0</v>
      </c>
      <c r="Q564" s="14">
        <f>IF($P$2=Alapadat!$P564,Alapadat!$Q564,0)</f>
        <v>0</v>
      </c>
      <c r="R564" s="14">
        <f>IF($P$2=Alapadat!$P564,Alapadat!$R564,0)</f>
        <v>0</v>
      </c>
      <c r="S564" s="14">
        <f t="shared" si="658"/>
        <v>0</v>
      </c>
      <c r="T564" s="14">
        <f t="shared" si="659"/>
        <v>0</v>
      </c>
      <c r="U564" s="14">
        <f t="shared" si="660"/>
        <v>0</v>
      </c>
      <c r="V564" s="14">
        <f t="shared" si="661"/>
        <v>0</v>
      </c>
      <c r="W564" s="14">
        <f t="shared" si="662"/>
        <v>0</v>
      </c>
      <c r="X564" s="14">
        <f t="shared" si="663"/>
        <v>0</v>
      </c>
      <c r="Z564" s="56">
        <f t="shared" si="729"/>
        <v>0</v>
      </c>
      <c r="AA564" s="14">
        <f>Szilv($P$2,Eredmény!$H$3,Q564)</f>
        <v>0</v>
      </c>
      <c r="AB564" s="14">
        <f t="shared" si="664"/>
        <v>0</v>
      </c>
      <c r="AC564" s="14">
        <f t="shared" si="665"/>
        <v>0</v>
      </c>
      <c r="AE564" s="14">
        <f>IF($AD$2=Alapadat!$P564,Alapadat!$Q564,0)</f>
        <v>0</v>
      </c>
      <c r="AF564" s="14">
        <f>IF($AD$2=Alapadat!$P564,Alapadat!$R564,0)</f>
        <v>0</v>
      </c>
      <c r="AG564" s="14">
        <f t="shared" si="666"/>
        <v>0</v>
      </c>
      <c r="AH564" s="14">
        <f t="shared" si="667"/>
        <v>0</v>
      </c>
      <c r="AI564" s="14">
        <f t="shared" si="668"/>
        <v>0</v>
      </c>
      <c r="AJ564" s="14">
        <f t="shared" si="669"/>
        <v>0</v>
      </c>
      <c r="AK564" s="14">
        <f t="shared" si="670"/>
        <v>0</v>
      </c>
      <c r="AL564" s="14">
        <f t="shared" si="671"/>
        <v>0</v>
      </c>
      <c r="AN564" s="56">
        <f t="shared" si="672"/>
        <v>0</v>
      </c>
      <c r="AO564" s="14">
        <f>Szilv($AD$2,Eredmény!$H$3,AE564)</f>
        <v>0</v>
      </c>
      <c r="AP564" s="14">
        <f t="shared" si="673"/>
        <v>0</v>
      </c>
      <c r="AQ564" s="14">
        <f t="shared" si="674"/>
        <v>0</v>
      </c>
      <c r="AS564" s="14">
        <f>IF($AR$2=Alapadat!$P564,Alapadat!$Q564,0)</f>
        <v>0</v>
      </c>
      <c r="AT564" s="14">
        <f>IF($AR$2=Alapadat!$P564,Alapadat!$R564,0)</f>
        <v>0</v>
      </c>
      <c r="AU564" s="14">
        <f t="shared" si="675"/>
        <v>0</v>
      </c>
      <c r="AV564" s="14">
        <f t="shared" si="676"/>
        <v>0</v>
      </c>
      <c r="AW564" s="14">
        <f t="shared" si="677"/>
        <v>0</v>
      </c>
      <c r="AX564" s="14">
        <f t="shared" si="678"/>
        <v>0</v>
      </c>
      <c r="AY564" s="14">
        <f t="shared" si="679"/>
        <v>0</v>
      </c>
      <c r="AZ564" s="14">
        <f t="shared" si="680"/>
        <v>0</v>
      </c>
      <c r="BB564" s="56">
        <f t="shared" si="681"/>
        <v>0</v>
      </c>
      <c r="BC564" s="14">
        <f>Szilv($AR$2,Eredmény!$H$3,AS564)</f>
        <v>0</v>
      </c>
      <c r="BD564" s="14">
        <f t="shared" si="682"/>
        <v>0</v>
      </c>
      <c r="BE564" s="14">
        <f t="shared" si="683"/>
        <v>0</v>
      </c>
      <c r="BG564" s="14">
        <f>IF($BF$2=Alapadat!$P564,Alapadat!$Q564,0)</f>
        <v>0</v>
      </c>
      <c r="BH564" s="14">
        <f>IF($BF$2=Alapadat!$P564,Alapadat!$R564,0)</f>
        <v>0</v>
      </c>
      <c r="BI564" s="14">
        <f t="shared" si="684"/>
        <v>0</v>
      </c>
      <c r="BJ564" s="14">
        <f t="shared" si="685"/>
        <v>0</v>
      </c>
      <c r="BK564" s="14">
        <f t="shared" si="686"/>
        <v>0</v>
      </c>
      <c r="BL564" s="14">
        <f t="shared" si="687"/>
        <v>0</v>
      </c>
      <c r="BM564" s="14">
        <f t="shared" si="688"/>
        <v>0</v>
      </c>
      <c r="BN564" s="14">
        <f t="shared" si="689"/>
        <v>0</v>
      </c>
      <c r="BP564" s="56">
        <f t="shared" si="690"/>
        <v>0</v>
      </c>
      <c r="BQ564" s="14">
        <f>Szilv($BF$2,Eredmény!$H$3,BG564)</f>
        <v>0</v>
      </c>
      <c r="BR564" s="14">
        <f t="shared" si="691"/>
        <v>0</v>
      </c>
      <c r="BS564" s="14">
        <f t="shared" si="692"/>
        <v>0</v>
      </c>
      <c r="BV564" s="14">
        <f>IF($BU$2=Alapadat!$P564,Alapadat!$Q564,0)</f>
        <v>0</v>
      </c>
      <c r="BW564" s="14">
        <f>IF($BU$2=Alapadat!$P564,Alapadat!$R564,0)</f>
        <v>0</v>
      </c>
      <c r="BX564" s="14">
        <f t="shared" si="693"/>
        <v>0</v>
      </c>
      <c r="BY564" s="14">
        <f t="shared" si="694"/>
        <v>0</v>
      </c>
      <c r="BZ564" s="14">
        <f t="shared" si="695"/>
        <v>0</v>
      </c>
      <c r="CA564" s="14">
        <f t="shared" si="696"/>
        <v>0</v>
      </c>
      <c r="CB564" s="14">
        <f t="shared" si="697"/>
        <v>0</v>
      </c>
      <c r="CC564" s="14">
        <f t="shared" si="698"/>
        <v>0</v>
      </c>
      <c r="CE564" s="56">
        <f t="shared" si="699"/>
        <v>0</v>
      </c>
      <c r="CF564" s="14">
        <f>Szilv($BU$2,Eredmény!$H$3,BV564)</f>
        <v>0</v>
      </c>
      <c r="CG564" s="14">
        <f t="shared" si="700"/>
        <v>0</v>
      </c>
      <c r="CH564" s="14">
        <f t="shared" si="701"/>
        <v>0</v>
      </c>
      <c r="CK564" s="14">
        <f>IF($CJ$2=Alapadat!$P564,Alapadat!$Q564,0)</f>
        <v>0</v>
      </c>
      <c r="CL564" s="14">
        <f>IF($CJ$2=Alapadat!$P564,Alapadat!$R564,0)</f>
        <v>0</v>
      </c>
      <c r="CM564" s="14">
        <f t="shared" si="702"/>
        <v>0</v>
      </c>
      <c r="CN564" s="14">
        <f t="shared" si="703"/>
        <v>0</v>
      </c>
      <c r="CO564" s="14">
        <f t="shared" si="704"/>
        <v>0</v>
      </c>
      <c r="CP564" s="14">
        <f t="shared" si="705"/>
        <v>0</v>
      </c>
      <c r="CQ564" s="14">
        <f t="shared" si="706"/>
        <v>0</v>
      </c>
      <c r="CR564" s="14">
        <f t="shared" si="707"/>
        <v>0</v>
      </c>
      <c r="CT564" s="56">
        <f t="shared" si="708"/>
        <v>0</v>
      </c>
      <c r="CU564" s="14">
        <f>Szilv($CJ$2,Eredmény!$H$3,CK564)</f>
        <v>0</v>
      </c>
      <c r="CV564" s="14">
        <f t="shared" si="709"/>
        <v>0</v>
      </c>
      <c r="CW564" s="14">
        <f t="shared" si="710"/>
        <v>0</v>
      </c>
      <c r="CZ564" s="14">
        <f>IF($CY$2=Alapadat!$P564,Alapadat!$Q564,0)</f>
        <v>0</v>
      </c>
      <c r="DA564" s="14">
        <f>IF($CY$2=Alapadat!$P564,Alapadat!$R564,0)</f>
        <v>0</v>
      </c>
      <c r="DB564" s="14">
        <f t="shared" si="711"/>
        <v>0</v>
      </c>
      <c r="DC564" s="14">
        <f t="shared" si="712"/>
        <v>0</v>
      </c>
      <c r="DD564" s="14">
        <f t="shared" si="713"/>
        <v>0</v>
      </c>
      <c r="DE564" s="14">
        <f t="shared" si="714"/>
        <v>0</v>
      </c>
      <c r="DF564" s="14">
        <f t="shared" si="715"/>
        <v>0</v>
      </c>
      <c r="DG564" s="14">
        <f t="shared" si="716"/>
        <v>0</v>
      </c>
      <c r="DI564" s="56">
        <f t="shared" si="717"/>
        <v>0</v>
      </c>
      <c r="DJ564" s="14">
        <f>Szilv($CY$2,Eredmény!$H$3,CZ564)</f>
        <v>0</v>
      </c>
      <c r="DK564" s="14">
        <f t="shared" si="718"/>
        <v>0</v>
      </c>
      <c r="DL564" s="14">
        <f t="shared" si="719"/>
        <v>0</v>
      </c>
      <c r="DO564" s="14">
        <f>IF($DN$2=Alapadat!$P564,Alapadat!$Q564,0)</f>
        <v>0</v>
      </c>
      <c r="DP564" s="14">
        <f>IF($DN$2=Alapadat!$P564,Alapadat!$R564,0)</f>
        <v>0</v>
      </c>
      <c r="DQ564" s="14">
        <f t="shared" si="720"/>
        <v>0</v>
      </c>
      <c r="DR564" s="14">
        <f t="shared" si="721"/>
        <v>0</v>
      </c>
      <c r="DS564" s="14">
        <f t="shared" si="722"/>
        <v>0</v>
      </c>
      <c r="DT564" s="14">
        <f t="shared" si="723"/>
        <v>0</v>
      </c>
      <c r="DU564" s="14">
        <f t="shared" si="724"/>
        <v>0</v>
      </c>
      <c r="DV564" s="14">
        <f t="shared" si="725"/>
        <v>0</v>
      </c>
      <c r="DX564" s="56">
        <f t="shared" si="726"/>
        <v>0</v>
      </c>
      <c r="DY564" s="14">
        <f>Szilv($DN$2,Eredmény!$H$3,DO564)</f>
        <v>0</v>
      </c>
      <c r="DZ564" s="14">
        <f t="shared" si="727"/>
        <v>0</v>
      </c>
      <c r="EA564" s="14">
        <f t="shared" si="728"/>
        <v>0</v>
      </c>
    </row>
    <row r="565" spans="2:131">
      <c r="B565" s="14">
        <f>IF($A$2=Alapadat!$P565,Alapadat!$Q565,0)</f>
        <v>0</v>
      </c>
      <c r="C565" s="14">
        <f>IF($A$2=Alapadat!$P565,Alapadat!$R565,0)</f>
        <v>0</v>
      </c>
      <c r="D565" s="14">
        <f t="shared" si="649"/>
        <v>0</v>
      </c>
      <c r="E565" s="14">
        <f t="shared" si="650"/>
        <v>0</v>
      </c>
      <c r="F565" s="14">
        <f t="shared" si="651"/>
        <v>0</v>
      </c>
      <c r="G565" s="14">
        <f t="shared" si="652"/>
        <v>0</v>
      </c>
      <c r="H565" s="14">
        <f t="shared" si="653"/>
        <v>0</v>
      </c>
      <c r="I565" s="14">
        <f t="shared" si="654"/>
        <v>0</v>
      </c>
      <c r="L565" s="56">
        <f t="shared" si="655"/>
        <v>0</v>
      </c>
      <c r="M565" s="14">
        <f>Szilv($A$2,Eredmény!$H$3,B565)</f>
        <v>0</v>
      </c>
      <c r="N565" s="14">
        <f t="shared" si="656"/>
        <v>0</v>
      </c>
      <c r="O565" s="14">
        <f t="shared" si="657"/>
        <v>0</v>
      </c>
      <c r="Q565" s="14">
        <f>IF($P$2=Alapadat!$P565,Alapadat!$Q565,0)</f>
        <v>0</v>
      </c>
      <c r="R565" s="14">
        <f>IF($P$2=Alapadat!$P565,Alapadat!$R565,0)</f>
        <v>0</v>
      </c>
      <c r="S565" s="14">
        <f t="shared" si="658"/>
        <v>0</v>
      </c>
      <c r="T565" s="14">
        <f t="shared" si="659"/>
        <v>0</v>
      </c>
      <c r="U565" s="14">
        <f t="shared" si="660"/>
        <v>0</v>
      </c>
      <c r="V565" s="14">
        <f t="shared" si="661"/>
        <v>0</v>
      </c>
      <c r="W565" s="14">
        <f t="shared" si="662"/>
        <v>0</v>
      </c>
      <c r="X565" s="14">
        <f t="shared" si="663"/>
        <v>0</v>
      </c>
      <c r="Z565" s="56">
        <f t="shared" si="729"/>
        <v>0</v>
      </c>
      <c r="AA565" s="14">
        <f>Szilv($P$2,Eredmény!$H$3,Q565)</f>
        <v>0</v>
      </c>
      <c r="AB565" s="14">
        <f t="shared" si="664"/>
        <v>0</v>
      </c>
      <c r="AC565" s="14">
        <f t="shared" si="665"/>
        <v>0</v>
      </c>
      <c r="AE565" s="14">
        <f>IF($AD$2=Alapadat!$P565,Alapadat!$Q565,0)</f>
        <v>0</v>
      </c>
      <c r="AF565" s="14">
        <f>IF($AD$2=Alapadat!$P565,Alapadat!$R565,0)</f>
        <v>0</v>
      </c>
      <c r="AG565" s="14">
        <f t="shared" si="666"/>
        <v>0</v>
      </c>
      <c r="AH565" s="14">
        <f t="shared" si="667"/>
        <v>0</v>
      </c>
      <c r="AI565" s="14">
        <f t="shared" si="668"/>
        <v>0</v>
      </c>
      <c r="AJ565" s="14">
        <f t="shared" si="669"/>
        <v>0</v>
      </c>
      <c r="AK565" s="14">
        <f t="shared" si="670"/>
        <v>0</v>
      </c>
      <c r="AL565" s="14">
        <f t="shared" si="671"/>
        <v>0</v>
      </c>
      <c r="AN565" s="56">
        <f t="shared" si="672"/>
        <v>0</v>
      </c>
      <c r="AO565" s="14">
        <f>Szilv($AD$2,Eredmény!$H$3,AE565)</f>
        <v>0</v>
      </c>
      <c r="AP565" s="14">
        <f t="shared" si="673"/>
        <v>0</v>
      </c>
      <c r="AQ565" s="14">
        <f t="shared" si="674"/>
        <v>0</v>
      </c>
      <c r="AS565" s="14">
        <f>IF($AR$2=Alapadat!$P565,Alapadat!$Q565,0)</f>
        <v>0</v>
      </c>
      <c r="AT565" s="14">
        <f>IF($AR$2=Alapadat!$P565,Alapadat!$R565,0)</f>
        <v>0</v>
      </c>
      <c r="AU565" s="14">
        <f t="shared" si="675"/>
        <v>0</v>
      </c>
      <c r="AV565" s="14">
        <f t="shared" si="676"/>
        <v>0</v>
      </c>
      <c r="AW565" s="14">
        <f t="shared" si="677"/>
        <v>0</v>
      </c>
      <c r="AX565" s="14">
        <f t="shared" si="678"/>
        <v>0</v>
      </c>
      <c r="AY565" s="14">
        <f t="shared" si="679"/>
        <v>0</v>
      </c>
      <c r="AZ565" s="14">
        <f t="shared" si="680"/>
        <v>0</v>
      </c>
      <c r="BB565" s="56">
        <f t="shared" si="681"/>
        <v>0</v>
      </c>
      <c r="BC565" s="14">
        <f>Szilv($AR$2,Eredmény!$H$3,AS565)</f>
        <v>0</v>
      </c>
      <c r="BD565" s="14">
        <f t="shared" si="682"/>
        <v>0</v>
      </c>
      <c r="BE565" s="14">
        <f t="shared" si="683"/>
        <v>0</v>
      </c>
      <c r="BG565" s="14">
        <f>IF($BF$2=Alapadat!$P565,Alapadat!$Q565,0)</f>
        <v>0</v>
      </c>
      <c r="BH565" s="14">
        <f>IF($BF$2=Alapadat!$P565,Alapadat!$R565,0)</f>
        <v>0</v>
      </c>
      <c r="BI565" s="14">
        <f t="shared" si="684"/>
        <v>0</v>
      </c>
      <c r="BJ565" s="14">
        <f t="shared" si="685"/>
        <v>0</v>
      </c>
      <c r="BK565" s="14">
        <f t="shared" si="686"/>
        <v>0</v>
      </c>
      <c r="BL565" s="14">
        <f t="shared" si="687"/>
        <v>0</v>
      </c>
      <c r="BM565" s="14">
        <f t="shared" si="688"/>
        <v>0</v>
      </c>
      <c r="BN565" s="14">
        <f t="shared" si="689"/>
        <v>0</v>
      </c>
      <c r="BP565" s="56">
        <f t="shared" si="690"/>
        <v>0</v>
      </c>
      <c r="BQ565" s="14">
        <f>Szilv($BF$2,Eredmény!$H$3,BG565)</f>
        <v>0</v>
      </c>
      <c r="BR565" s="14">
        <f t="shared" si="691"/>
        <v>0</v>
      </c>
      <c r="BS565" s="14">
        <f t="shared" si="692"/>
        <v>0</v>
      </c>
      <c r="BV565" s="14">
        <f>IF($BU$2=Alapadat!$P565,Alapadat!$Q565,0)</f>
        <v>0</v>
      </c>
      <c r="BW565" s="14">
        <f>IF($BU$2=Alapadat!$P565,Alapadat!$R565,0)</f>
        <v>0</v>
      </c>
      <c r="BX565" s="14">
        <f t="shared" si="693"/>
        <v>0</v>
      </c>
      <c r="BY565" s="14">
        <f t="shared" si="694"/>
        <v>0</v>
      </c>
      <c r="BZ565" s="14">
        <f t="shared" si="695"/>
        <v>0</v>
      </c>
      <c r="CA565" s="14">
        <f t="shared" si="696"/>
        <v>0</v>
      </c>
      <c r="CB565" s="14">
        <f t="shared" si="697"/>
        <v>0</v>
      </c>
      <c r="CC565" s="14">
        <f t="shared" si="698"/>
        <v>0</v>
      </c>
      <c r="CE565" s="56">
        <f t="shared" si="699"/>
        <v>0</v>
      </c>
      <c r="CF565" s="14">
        <f>Szilv($BU$2,Eredmény!$H$3,BV565)</f>
        <v>0</v>
      </c>
      <c r="CG565" s="14">
        <f t="shared" si="700"/>
        <v>0</v>
      </c>
      <c r="CH565" s="14">
        <f t="shared" si="701"/>
        <v>0</v>
      </c>
      <c r="CK565" s="14">
        <f>IF($CJ$2=Alapadat!$P565,Alapadat!$Q565,0)</f>
        <v>0</v>
      </c>
      <c r="CL565" s="14">
        <f>IF($CJ$2=Alapadat!$P565,Alapadat!$R565,0)</f>
        <v>0</v>
      </c>
      <c r="CM565" s="14">
        <f t="shared" si="702"/>
        <v>0</v>
      </c>
      <c r="CN565" s="14">
        <f t="shared" si="703"/>
        <v>0</v>
      </c>
      <c r="CO565" s="14">
        <f t="shared" si="704"/>
        <v>0</v>
      </c>
      <c r="CP565" s="14">
        <f t="shared" si="705"/>
        <v>0</v>
      </c>
      <c r="CQ565" s="14">
        <f t="shared" si="706"/>
        <v>0</v>
      </c>
      <c r="CR565" s="14">
        <f t="shared" si="707"/>
        <v>0</v>
      </c>
      <c r="CT565" s="56">
        <f t="shared" si="708"/>
        <v>0</v>
      </c>
      <c r="CU565" s="14">
        <f>Szilv($CJ$2,Eredmény!$H$3,CK565)</f>
        <v>0</v>
      </c>
      <c r="CV565" s="14">
        <f t="shared" si="709"/>
        <v>0</v>
      </c>
      <c r="CW565" s="14">
        <f t="shared" si="710"/>
        <v>0</v>
      </c>
      <c r="CZ565" s="14">
        <f>IF($CY$2=Alapadat!$P565,Alapadat!$Q565,0)</f>
        <v>0</v>
      </c>
      <c r="DA565" s="14">
        <f>IF($CY$2=Alapadat!$P565,Alapadat!$R565,0)</f>
        <v>0</v>
      </c>
      <c r="DB565" s="14">
        <f t="shared" si="711"/>
        <v>0</v>
      </c>
      <c r="DC565" s="14">
        <f t="shared" si="712"/>
        <v>0</v>
      </c>
      <c r="DD565" s="14">
        <f t="shared" si="713"/>
        <v>0</v>
      </c>
      <c r="DE565" s="14">
        <f t="shared" si="714"/>
        <v>0</v>
      </c>
      <c r="DF565" s="14">
        <f t="shared" si="715"/>
        <v>0</v>
      </c>
      <c r="DG565" s="14">
        <f t="shared" si="716"/>
        <v>0</v>
      </c>
      <c r="DI565" s="56">
        <f t="shared" si="717"/>
        <v>0</v>
      </c>
      <c r="DJ565" s="14">
        <f>Szilv($CY$2,Eredmény!$H$3,CZ565)</f>
        <v>0</v>
      </c>
      <c r="DK565" s="14">
        <f t="shared" si="718"/>
        <v>0</v>
      </c>
      <c r="DL565" s="14">
        <f t="shared" si="719"/>
        <v>0</v>
      </c>
      <c r="DO565" s="14">
        <f>IF($DN$2=Alapadat!$P565,Alapadat!$Q565,0)</f>
        <v>0</v>
      </c>
      <c r="DP565" s="14">
        <f>IF($DN$2=Alapadat!$P565,Alapadat!$R565,0)</f>
        <v>0</v>
      </c>
      <c r="DQ565" s="14">
        <f t="shared" si="720"/>
        <v>0</v>
      </c>
      <c r="DR565" s="14">
        <f t="shared" si="721"/>
        <v>0</v>
      </c>
      <c r="DS565" s="14">
        <f t="shared" si="722"/>
        <v>0</v>
      </c>
      <c r="DT565" s="14">
        <f t="shared" si="723"/>
        <v>0</v>
      </c>
      <c r="DU565" s="14">
        <f t="shared" si="724"/>
        <v>0</v>
      </c>
      <c r="DV565" s="14">
        <f t="shared" si="725"/>
        <v>0</v>
      </c>
      <c r="DX565" s="56">
        <f t="shared" si="726"/>
        <v>0</v>
      </c>
      <c r="DY565" s="14">
        <f>Szilv($DN$2,Eredmény!$H$3,DO565)</f>
        <v>0</v>
      </c>
      <c r="DZ565" s="14">
        <f t="shared" si="727"/>
        <v>0</v>
      </c>
      <c r="EA565" s="14">
        <f t="shared" si="728"/>
        <v>0</v>
      </c>
    </row>
    <row r="566" spans="2:131">
      <c r="B566" s="14">
        <f>IF($A$2=Alapadat!$P566,Alapadat!$Q566,0)</f>
        <v>0</v>
      </c>
      <c r="C566" s="14">
        <f>IF($A$2=Alapadat!$P566,Alapadat!$R566,0)</f>
        <v>0</v>
      </c>
      <c r="D566" s="14">
        <f t="shared" si="649"/>
        <v>0</v>
      </c>
      <c r="E566" s="14">
        <f t="shared" si="650"/>
        <v>0</v>
      </c>
      <c r="F566" s="14">
        <f t="shared" si="651"/>
        <v>0</v>
      </c>
      <c r="G566" s="14">
        <f t="shared" si="652"/>
        <v>0</v>
      </c>
      <c r="H566" s="14">
        <f t="shared" si="653"/>
        <v>0</v>
      </c>
      <c r="I566" s="14">
        <f t="shared" si="654"/>
        <v>0</v>
      </c>
      <c r="L566" s="56">
        <f t="shared" si="655"/>
        <v>0</v>
      </c>
      <c r="M566" s="14">
        <f>Szilv($A$2,Eredmény!$H$3,B566)</f>
        <v>0</v>
      </c>
      <c r="N566" s="14">
        <f t="shared" si="656"/>
        <v>0</v>
      </c>
      <c r="O566" s="14">
        <f t="shared" si="657"/>
        <v>0</v>
      </c>
      <c r="Q566" s="14">
        <f>IF($P$2=Alapadat!$P566,Alapadat!$Q566,0)</f>
        <v>0</v>
      </c>
      <c r="R566" s="14">
        <f>IF($P$2=Alapadat!$P566,Alapadat!$R566,0)</f>
        <v>0</v>
      </c>
      <c r="S566" s="14">
        <f t="shared" si="658"/>
        <v>0</v>
      </c>
      <c r="T566" s="14">
        <f t="shared" si="659"/>
        <v>0</v>
      </c>
      <c r="U566" s="14">
        <f t="shared" si="660"/>
        <v>0</v>
      </c>
      <c r="V566" s="14">
        <f t="shared" si="661"/>
        <v>0</v>
      </c>
      <c r="W566" s="14">
        <f t="shared" si="662"/>
        <v>0</v>
      </c>
      <c r="X566" s="14">
        <f t="shared" si="663"/>
        <v>0</v>
      </c>
      <c r="Z566" s="56">
        <f t="shared" si="729"/>
        <v>0</v>
      </c>
      <c r="AA566" s="14">
        <f>Szilv($P$2,Eredmény!$H$3,Q566)</f>
        <v>0</v>
      </c>
      <c r="AB566" s="14">
        <f t="shared" si="664"/>
        <v>0</v>
      </c>
      <c r="AC566" s="14">
        <f t="shared" si="665"/>
        <v>0</v>
      </c>
      <c r="AE566" s="14">
        <f>IF($AD$2=Alapadat!$P566,Alapadat!$Q566,0)</f>
        <v>0</v>
      </c>
      <c r="AF566" s="14">
        <f>IF($AD$2=Alapadat!$P566,Alapadat!$R566,0)</f>
        <v>0</v>
      </c>
      <c r="AG566" s="14">
        <f t="shared" si="666"/>
        <v>0</v>
      </c>
      <c r="AH566" s="14">
        <f t="shared" si="667"/>
        <v>0</v>
      </c>
      <c r="AI566" s="14">
        <f t="shared" si="668"/>
        <v>0</v>
      </c>
      <c r="AJ566" s="14">
        <f t="shared" si="669"/>
        <v>0</v>
      </c>
      <c r="AK566" s="14">
        <f t="shared" si="670"/>
        <v>0</v>
      </c>
      <c r="AL566" s="14">
        <f t="shared" si="671"/>
        <v>0</v>
      </c>
      <c r="AN566" s="56">
        <f t="shared" si="672"/>
        <v>0</v>
      </c>
      <c r="AO566" s="14">
        <f>Szilv($AD$2,Eredmény!$H$3,AE566)</f>
        <v>0</v>
      </c>
      <c r="AP566" s="14">
        <f t="shared" si="673"/>
        <v>0</v>
      </c>
      <c r="AQ566" s="14">
        <f t="shared" si="674"/>
        <v>0</v>
      </c>
      <c r="AS566" s="14">
        <f>IF($AR$2=Alapadat!$P566,Alapadat!$Q566,0)</f>
        <v>0</v>
      </c>
      <c r="AT566" s="14">
        <f>IF($AR$2=Alapadat!$P566,Alapadat!$R566,0)</f>
        <v>0</v>
      </c>
      <c r="AU566" s="14">
        <f t="shared" si="675"/>
        <v>0</v>
      </c>
      <c r="AV566" s="14">
        <f t="shared" si="676"/>
        <v>0</v>
      </c>
      <c r="AW566" s="14">
        <f t="shared" si="677"/>
        <v>0</v>
      </c>
      <c r="AX566" s="14">
        <f t="shared" si="678"/>
        <v>0</v>
      </c>
      <c r="AY566" s="14">
        <f t="shared" si="679"/>
        <v>0</v>
      </c>
      <c r="AZ566" s="14">
        <f t="shared" si="680"/>
        <v>0</v>
      </c>
      <c r="BB566" s="56">
        <f t="shared" si="681"/>
        <v>0</v>
      </c>
      <c r="BC566" s="14">
        <f>Szilv($AR$2,Eredmény!$H$3,AS566)</f>
        <v>0</v>
      </c>
      <c r="BD566" s="14">
        <f t="shared" si="682"/>
        <v>0</v>
      </c>
      <c r="BE566" s="14">
        <f t="shared" si="683"/>
        <v>0</v>
      </c>
      <c r="BG566" s="14">
        <f>IF($BF$2=Alapadat!$P566,Alapadat!$Q566,0)</f>
        <v>0</v>
      </c>
      <c r="BH566" s="14">
        <f>IF($BF$2=Alapadat!$P566,Alapadat!$R566,0)</f>
        <v>0</v>
      </c>
      <c r="BI566" s="14">
        <f t="shared" si="684"/>
        <v>0</v>
      </c>
      <c r="BJ566" s="14">
        <f t="shared" si="685"/>
        <v>0</v>
      </c>
      <c r="BK566" s="14">
        <f t="shared" si="686"/>
        <v>0</v>
      </c>
      <c r="BL566" s="14">
        <f t="shared" si="687"/>
        <v>0</v>
      </c>
      <c r="BM566" s="14">
        <f t="shared" si="688"/>
        <v>0</v>
      </c>
      <c r="BN566" s="14">
        <f t="shared" si="689"/>
        <v>0</v>
      </c>
      <c r="BP566" s="56">
        <f t="shared" si="690"/>
        <v>0</v>
      </c>
      <c r="BQ566" s="14">
        <f>Szilv($BF$2,Eredmény!$H$3,BG566)</f>
        <v>0</v>
      </c>
      <c r="BR566" s="14">
        <f t="shared" si="691"/>
        <v>0</v>
      </c>
      <c r="BS566" s="14">
        <f t="shared" si="692"/>
        <v>0</v>
      </c>
      <c r="BV566" s="14">
        <f>IF($BU$2=Alapadat!$P566,Alapadat!$Q566,0)</f>
        <v>0</v>
      </c>
      <c r="BW566" s="14">
        <f>IF($BU$2=Alapadat!$P566,Alapadat!$R566,0)</f>
        <v>0</v>
      </c>
      <c r="BX566" s="14">
        <f t="shared" si="693"/>
        <v>0</v>
      </c>
      <c r="BY566" s="14">
        <f t="shared" si="694"/>
        <v>0</v>
      </c>
      <c r="BZ566" s="14">
        <f t="shared" si="695"/>
        <v>0</v>
      </c>
      <c r="CA566" s="14">
        <f t="shared" si="696"/>
        <v>0</v>
      </c>
      <c r="CB566" s="14">
        <f t="shared" si="697"/>
        <v>0</v>
      </c>
      <c r="CC566" s="14">
        <f t="shared" si="698"/>
        <v>0</v>
      </c>
      <c r="CE566" s="56">
        <f t="shared" si="699"/>
        <v>0</v>
      </c>
      <c r="CF566" s="14">
        <f>Szilv($BU$2,Eredmény!$H$3,BV566)</f>
        <v>0</v>
      </c>
      <c r="CG566" s="14">
        <f t="shared" si="700"/>
        <v>0</v>
      </c>
      <c r="CH566" s="14">
        <f t="shared" si="701"/>
        <v>0</v>
      </c>
      <c r="CK566" s="14">
        <f>IF($CJ$2=Alapadat!$P566,Alapadat!$Q566,0)</f>
        <v>0</v>
      </c>
      <c r="CL566" s="14">
        <f>IF($CJ$2=Alapadat!$P566,Alapadat!$R566,0)</f>
        <v>0</v>
      </c>
      <c r="CM566" s="14">
        <f t="shared" si="702"/>
        <v>0</v>
      </c>
      <c r="CN566" s="14">
        <f t="shared" si="703"/>
        <v>0</v>
      </c>
      <c r="CO566" s="14">
        <f t="shared" si="704"/>
        <v>0</v>
      </c>
      <c r="CP566" s="14">
        <f t="shared" si="705"/>
        <v>0</v>
      </c>
      <c r="CQ566" s="14">
        <f t="shared" si="706"/>
        <v>0</v>
      </c>
      <c r="CR566" s="14">
        <f t="shared" si="707"/>
        <v>0</v>
      </c>
      <c r="CT566" s="56">
        <f t="shared" si="708"/>
        <v>0</v>
      </c>
      <c r="CU566" s="14">
        <f>Szilv($CJ$2,Eredmény!$H$3,CK566)</f>
        <v>0</v>
      </c>
      <c r="CV566" s="14">
        <f t="shared" si="709"/>
        <v>0</v>
      </c>
      <c r="CW566" s="14">
        <f t="shared" si="710"/>
        <v>0</v>
      </c>
      <c r="CZ566" s="14">
        <f>IF($CY$2=Alapadat!$P566,Alapadat!$Q566,0)</f>
        <v>0</v>
      </c>
      <c r="DA566" s="14">
        <f>IF($CY$2=Alapadat!$P566,Alapadat!$R566,0)</f>
        <v>0</v>
      </c>
      <c r="DB566" s="14">
        <f t="shared" si="711"/>
        <v>0</v>
      </c>
      <c r="DC566" s="14">
        <f t="shared" si="712"/>
        <v>0</v>
      </c>
      <c r="DD566" s="14">
        <f t="shared" si="713"/>
        <v>0</v>
      </c>
      <c r="DE566" s="14">
        <f t="shared" si="714"/>
        <v>0</v>
      </c>
      <c r="DF566" s="14">
        <f t="shared" si="715"/>
        <v>0</v>
      </c>
      <c r="DG566" s="14">
        <f t="shared" si="716"/>
        <v>0</v>
      </c>
      <c r="DI566" s="56">
        <f t="shared" si="717"/>
        <v>0</v>
      </c>
      <c r="DJ566" s="14">
        <f>Szilv($CY$2,Eredmény!$H$3,CZ566)</f>
        <v>0</v>
      </c>
      <c r="DK566" s="14">
        <f t="shared" si="718"/>
        <v>0</v>
      </c>
      <c r="DL566" s="14">
        <f t="shared" si="719"/>
        <v>0</v>
      </c>
      <c r="DO566" s="14">
        <f>IF($DN$2=Alapadat!$P566,Alapadat!$Q566,0)</f>
        <v>0</v>
      </c>
      <c r="DP566" s="14">
        <f>IF($DN$2=Alapadat!$P566,Alapadat!$R566,0)</f>
        <v>0</v>
      </c>
      <c r="DQ566" s="14">
        <f t="shared" si="720"/>
        <v>0</v>
      </c>
      <c r="DR566" s="14">
        <f t="shared" si="721"/>
        <v>0</v>
      </c>
      <c r="DS566" s="14">
        <f t="shared" si="722"/>
        <v>0</v>
      </c>
      <c r="DT566" s="14">
        <f t="shared" si="723"/>
        <v>0</v>
      </c>
      <c r="DU566" s="14">
        <f t="shared" si="724"/>
        <v>0</v>
      </c>
      <c r="DV566" s="14">
        <f t="shared" si="725"/>
        <v>0</v>
      </c>
      <c r="DX566" s="56">
        <f t="shared" si="726"/>
        <v>0</v>
      </c>
      <c r="DY566" s="14">
        <f>Szilv($DN$2,Eredmény!$H$3,DO566)</f>
        <v>0</v>
      </c>
      <c r="DZ566" s="14">
        <f t="shared" si="727"/>
        <v>0</v>
      </c>
      <c r="EA566" s="14">
        <f t="shared" si="728"/>
        <v>0</v>
      </c>
    </row>
    <row r="567" spans="2:131">
      <c r="B567" s="14">
        <f>IF($A$2=Alapadat!$P567,Alapadat!$Q567,0)</f>
        <v>0</v>
      </c>
      <c r="C567" s="14">
        <f>IF($A$2=Alapadat!$P567,Alapadat!$R567,0)</f>
        <v>0</v>
      </c>
      <c r="D567" s="14">
        <f t="shared" si="649"/>
        <v>0</v>
      </c>
      <c r="E567" s="14">
        <f t="shared" si="650"/>
        <v>0</v>
      </c>
      <c r="F567" s="14">
        <f t="shared" si="651"/>
        <v>0</v>
      </c>
      <c r="G567" s="14">
        <f t="shared" si="652"/>
        <v>0</v>
      </c>
      <c r="H567" s="14">
        <f t="shared" si="653"/>
        <v>0</v>
      </c>
      <c r="I567" s="14">
        <f t="shared" si="654"/>
        <v>0</v>
      </c>
      <c r="L567" s="56">
        <f t="shared" si="655"/>
        <v>0</v>
      </c>
      <c r="M567" s="14">
        <f>Szilv($A$2,Eredmény!$H$3,B567)</f>
        <v>0</v>
      </c>
      <c r="N567" s="14">
        <f t="shared" si="656"/>
        <v>0</v>
      </c>
      <c r="O567" s="14">
        <f t="shared" si="657"/>
        <v>0</v>
      </c>
      <c r="Q567" s="14">
        <f>IF($P$2=Alapadat!$P567,Alapadat!$Q567,0)</f>
        <v>0</v>
      </c>
      <c r="R567" s="14">
        <f>IF($P$2=Alapadat!$P567,Alapadat!$R567,0)</f>
        <v>0</v>
      </c>
      <c r="S567" s="14">
        <f t="shared" si="658"/>
        <v>0</v>
      </c>
      <c r="T567" s="14">
        <f t="shared" si="659"/>
        <v>0</v>
      </c>
      <c r="U567" s="14">
        <f t="shared" si="660"/>
        <v>0</v>
      </c>
      <c r="V567" s="14">
        <f t="shared" si="661"/>
        <v>0</v>
      </c>
      <c r="W567" s="14">
        <f t="shared" si="662"/>
        <v>0</v>
      </c>
      <c r="X567" s="14">
        <f t="shared" si="663"/>
        <v>0</v>
      </c>
      <c r="Z567" s="56">
        <f t="shared" si="729"/>
        <v>0</v>
      </c>
      <c r="AA567" s="14">
        <f>Szilv($P$2,Eredmény!$H$3,Q567)</f>
        <v>0</v>
      </c>
      <c r="AB567" s="14">
        <f t="shared" si="664"/>
        <v>0</v>
      </c>
      <c r="AC567" s="14">
        <f t="shared" si="665"/>
        <v>0</v>
      </c>
      <c r="AE567" s="14">
        <f>IF($AD$2=Alapadat!$P567,Alapadat!$Q567,0)</f>
        <v>0</v>
      </c>
      <c r="AF567" s="14">
        <f>IF($AD$2=Alapadat!$P567,Alapadat!$R567,0)</f>
        <v>0</v>
      </c>
      <c r="AG567" s="14">
        <f t="shared" si="666"/>
        <v>0</v>
      </c>
      <c r="AH567" s="14">
        <f t="shared" si="667"/>
        <v>0</v>
      </c>
      <c r="AI567" s="14">
        <f t="shared" si="668"/>
        <v>0</v>
      </c>
      <c r="AJ567" s="14">
        <f t="shared" si="669"/>
        <v>0</v>
      </c>
      <c r="AK567" s="14">
        <f t="shared" si="670"/>
        <v>0</v>
      </c>
      <c r="AL567" s="14">
        <f t="shared" si="671"/>
        <v>0</v>
      </c>
      <c r="AN567" s="56">
        <f t="shared" si="672"/>
        <v>0</v>
      </c>
      <c r="AO567" s="14">
        <f>Szilv($AD$2,Eredmény!$H$3,AE567)</f>
        <v>0</v>
      </c>
      <c r="AP567" s="14">
        <f t="shared" si="673"/>
        <v>0</v>
      </c>
      <c r="AQ567" s="14">
        <f t="shared" si="674"/>
        <v>0</v>
      </c>
      <c r="AS567" s="14">
        <f>IF($AR$2=Alapadat!$P567,Alapadat!$Q567,0)</f>
        <v>0</v>
      </c>
      <c r="AT567" s="14">
        <f>IF($AR$2=Alapadat!$P567,Alapadat!$R567,0)</f>
        <v>0</v>
      </c>
      <c r="AU567" s="14">
        <f t="shared" si="675"/>
        <v>0</v>
      </c>
      <c r="AV567" s="14">
        <f t="shared" si="676"/>
        <v>0</v>
      </c>
      <c r="AW567" s="14">
        <f t="shared" si="677"/>
        <v>0</v>
      </c>
      <c r="AX567" s="14">
        <f t="shared" si="678"/>
        <v>0</v>
      </c>
      <c r="AY567" s="14">
        <f t="shared" si="679"/>
        <v>0</v>
      </c>
      <c r="AZ567" s="14">
        <f t="shared" si="680"/>
        <v>0</v>
      </c>
      <c r="BB567" s="56">
        <f t="shared" si="681"/>
        <v>0</v>
      </c>
      <c r="BC567" s="14">
        <f>Szilv($AR$2,Eredmény!$H$3,AS567)</f>
        <v>0</v>
      </c>
      <c r="BD567" s="14">
        <f t="shared" si="682"/>
        <v>0</v>
      </c>
      <c r="BE567" s="14">
        <f t="shared" si="683"/>
        <v>0</v>
      </c>
      <c r="BG567" s="14">
        <f>IF($BF$2=Alapadat!$P567,Alapadat!$Q567,0)</f>
        <v>0</v>
      </c>
      <c r="BH567" s="14">
        <f>IF($BF$2=Alapadat!$P567,Alapadat!$R567,0)</f>
        <v>0</v>
      </c>
      <c r="BI567" s="14">
        <f t="shared" si="684"/>
        <v>0</v>
      </c>
      <c r="BJ567" s="14">
        <f t="shared" si="685"/>
        <v>0</v>
      </c>
      <c r="BK567" s="14">
        <f t="shared" si="686"/>
        <v>0</v>
      </c>
      <c r="BL567" s="14">
        <f t="shared" si="687"/>
        <v>0</v>
      </c>
      <c r="BM567" s="14">
        <f t="shared" si="688"/>
        <v>0</v>
      </c>
      <c r="BN567" s="14">
        <f t="shared" si="689"/>
        <v>0</v>
      </c>
      <c r="BP567" s="56">
        <f t="shared" si="690"/>
        <v>0</v>
      </c>
      <c r="BQ567" s="14">
        <f>Szilv($BF$2,Eredmény!$H$3,BG567)</f>
        <v>0</v>
      </c>
      <c r="BR567" s="14">
        <f t="shared" si="691"/>
        <v>0</v>
      </c>
      <c r="BS567" s="14">
        <f t="shared" si="692"/>
        <v>0</v>
      </c>
      <c r="BV567" s="14">
        <f>IF($BU$2=Alapadat!$P567,Alapadat!$Q567,0)</f>
        <v>0</v>
      </c>
      <c r="BW567" s="14">
        <f>IF($BU$2=Alapadat!$P567,Alapadat!$R567,0)</f>
        <v>0</v>
      </c>
      <c r="BX567" s="14">
        <f t="shared" si="693"/>
        <v>0</v>
      </c>
      <c r="BY567" s="14">
        <f t="shared" si="694"/>
        <v>0</v>
      </c>
      <c r="BZ567" s="14">
        <f t="shared" si="695"/>
        <v>0</v>
      </c>
      <c r="CA567" s="14">
        <f t="shared" si="696"/>
        <v>0</v>
      </c>
      <c r="CB567" s="14">
        <f t="shared" si="697"/>
        <v>0</v>
      </c>
      <c r="CC567" s="14">
        <f t="shared" si="698"/>
        <v>0</v>
      </c>
      <c r="CE567" s="56">
        <f t="shared" si="699"/>
        <v>0</v>
      </c>
      <c r="CF567" s="14">
        <f>Szilv($BU$2,Eredmény!$H$3,BV567)</f>
        <v>0</v>
      </c>
      <c r="CG567" s="14">
        <f t="shared" si="700"/>
        <v>0</v>
      </c>
      <c r="CH567" s="14">
        <f t="shared" si="701"/>
        <v>0</v>
      </c>
      <c r="CK567" s="14">
        <f>IF($CJ$2=Alapadat!$P567,Alapadat!$Q567,0)</f>
        <v>0</v>
      </c>
      <c r="CL567" s="14">
        <f>IF($CJ$2=Alapadat!$P567,Alapadat!$R567,0)</f>
        <v>0</v>
      </c>
      <c r="CM567" s="14">
        <f t="shared" si="702"/>
        <v>0</v>
      </c>
      <c r="CN567" s="14">
        <f t="shared" si="703"/>
        <v>0</v>
      </c>
      <c r="CO567" s="14">
        <f t="shared" si="704"/>
        <v>0</v>
      </c>
      <c r="CP567" s="14">
        <f t="shared" si="705"/>
        <v>0</v>
      </c>
      <c r="CQ567" s="14">
        <f t="shared" si="706"/>
        <v>0</v>
      </c>
      <c r="CR567" s="14">
        <f t="shared" si="707"/>
        <v>0</v>
      </c>
      <c r="CT567" s="56">
        <f t="shared" si="708"/>
        <v>0</v>
      </c>
      <c r="CU567" s="14">
        <f>Szilv($CJ$2,Eredmény!$H$3,CK567)</f>
        <v>0</v>
      </c>
      <c r="CV567" s="14">
        <f t="shared" si="709"/>
        <v>0</v>
      </c>
      <c r="CW567" s="14">
        <f t="shared" si="710"/>
        <v>0</v>
      </c>
      <c r="CZ567" s="14">
        <f>IF($CY$2=Alapadat!$P567,Alapadat!$Q567,0)</f>
        <v>0</v>
      </c>
      <c r="DA567" s="14">
        <f>IF($CY$2=Alapadat!$P567,Alapadat!$R567,0)</f>
        <v>0</v>
      </c>
      <c r="DB567" s="14">
        <f t="shared" si="711"/>
        <v>0</v>
      </c>
      <c r="DC567" s="14">
        <f t="shared" si="712"/>
        <v>0</v>
      </c>
      <c r="DD567" s="14">
        <f t="shared" si="713"/>
        <v>0</v>
      </c>
      <c r="DE567" s="14">
        <f t="shared" si="714"/>
        <v>0</v>
      </c>
      <c r="DF567" s="14">
        <f t="shared" si="715"/>
        <v>0</v>
      </c>
      <c r="DG567" s="14">
        <f t="shared" si="716"/>
        <v>0</v>
      </c>
      <c r="DI567" s="56">
        <f t="shared" si="717"/>
        <v>0</v>
      </c>
      <c r="DJ567" s="14">
        <f>Szilv($CY$2,Eredmény!$H$3,CZ567)</f>
        <v>0</v>
      </c>
      <c r="DK567" s="14">
        <f t="shared" si="718"/>
        <v>0</v>
      </c>
      <c r="DL567" s="14">
        <f t="shared" si="719"/>
        <v>0</v>
      </c>
      <c r="DO567" s="14">
        <f>IF($DN$2=Alapadat!$P567,Alapadat!$Q567,0)</f>
        <v>0</v>
      </c>
      <c r="DP567" s="14">
        <f>IF($DN$2=Alapadat!$P567,Alapadat!$R567,0)</f>
        <v>0</v>
      </c>
      <c r="DQ567" s="14">
        <f t="shared" si="720"/>
        <v>0</v>
      </c>
      <c r="DR567" s="14">
        <f t="shared" si="721"/>
        <v>0</v>
      </c>
      <c r="DS567" s="14">
        <f t="shared" si="722"/>
        <v>0</v>
      </c>
      <c r="DT567" s="14">
        <f t="shared" si="723"/>
        <v>0</v>
      </c>
      <c r="DU567" s="14">
        <f t="shared" si="724"/>
        <v>0</v>
      </c>
      <c r="DV567" s="14">
        <f t="shared" si="725"/>
        <v>0</v>
      </c>
      <c r="DX567" s="56">
        <f t="shared" si="726"/>
        <v>0</v>
      </c>
      <c r="DY567" s="14">
        <f>Szilv($DN$2,Eredmény!$H$3,DO567)</f>
        <v>0</v>
      </c>
      <c r="DZ567" s="14">
        <f t="shared" si="727"/>
        <v>0</v>
      </c>
      <c r="EA567" s="14">
        <f t="shared" si="728"/>
        <v>0</v>
      </c>
    </row>
    <row r="568" spans="2:131">
      <c r="B568" s="14">
        <f>IF($A$2=Alapadat!$P568,Alapadat!$Q568,0)</f>
        <v>0</v>
      </c>
      <c r="C568" s="14">
        <f>IF($A$2=Alapadat!$P568,Alapadat!$R568,0)</f>
        <v>0</v>
      </c>
      <c r="D568" s="14">
        <f t="shared" si="649"/>
        <v>0</v>
      </c>
      <c r="E568" s="14">
        <f t="shared" si="650"/>
        <v>0</v>
      </c>
      <c r="F568" s="14">
        <f t="shared" si="651"/>
        <v>0</v>
      </c>
      <c r="G568" s="14">
        <f t="shared" si="652"/>
        <v>0</v>
      </c>
      <c r="H568" s="14">
        <f t="shared" si="653"/>
        <v>0</v>
      </c>
      <c r="I568" s="14">
        <f t="shared" si="654"/>
        <v>0</v>
      </c>
      <c r="L568" s="56">
        <f t="shared" si="655"/>
        <v>0</v>
      </c>
      <c r="M568" s="14">
        <f>Szilv($A$2,Eredmény!$H$3,B568)</f>
        <v>0</v>
      </c>
      <c r="N568" s="14">
        <f t="shared" si="656"/>
        <v>0</v>
      </c>
      <c r="O568" s="14">
        <f t="shared" si="657"/>
        <v>0</v>
      </c>
      <c r="Q568" s="14">
        <f>IF($P$2=Alapadat!$P568,Alapadat!$Q568,0)</f>
        <v>0</v>
      </c>
      <c r="R568" s="14">
        <f>IF($P$2=Alapadat!$P568,Alapadat!$R568,0)</f>
        <v>0</v>
      </c>
      <c r="S568" s="14">
        <f t="shared" si="658"/>
        <v>0</v>
      </c>
      <c r="T568" s="14">
        <f t="shared" si="659"/>
        <v>0</v>
      </c>
      <c r="U568" s="14">
        <f t="shared" si="660"/>
        <v>0</v>
      </c>
      <c r="V568" s="14">
        <f t="shared" si="661"/>
        <v>0</v>
      </c>
      <c r="W568" s="14">
        <f t="shared" si="662"/>
        <v>0</v>
      </c>
      <c r="X568" s="14">
        <f t="shared" si="663"/>
        <v>0</v>
      </c>
      <c r="Z568" s="56">
        <f t="shared" si="729"/>
        <v>0</v>
      </c>
      <c r="AA568" s="14">
        <f>Szilv($P$2,Eredmény!$H$3,Q568)</f>
        <v>0</v>
      </c>
      <c r="AB568" s="14">
        <f t="shared" si="664"/>
        <v>0</v>
      </c>
      <c r="AC568" s="14">
        <f t="shared" si="665"/>
        <v>0</v>
      </c>
      <c r="AE568" s="14">
        <f>IF($AD$2=Alapadat!$P568,Alapadat!$Q568,0)</f>
        <v>0</v>
      </c>
      <c r="AF568" s="14">
        <f>IF($AD$2=Alapadat!$P568,Alapadat!$R568,0)</f>
        <v>0</v>
      </c>
      <c r="AG568" s="14">
        <f t="shared" si="666"/>
        <v>0</v>
      </c>
      <c r="AH568" s="14">
        <f t="shared" si="667"/>
        <v>0</v>
      </c>
      <c r="AI568" s="14">
        <f t="shared" si="668"/>
        <v>0</v>
      </c>
      <c r="AJ568" s="14">
        <f t="shared" si="669"/>
        <v>0</v>
      </c>
      <c r="AK568" s="14">
        <f t="shared" si="670"/>
        <v>0</v>
      </c>
      <c r="AL568" s="14">
        <f t="shared" si="671"/>
        <v>0</v>
      </c>
      <c r="AN568" s="56">
        <f t="shared" si="672"/>
        <v>0</v>
      </c>
      <c r="AO568" s="14">
        <f>Szilv($AD$2,Eredmény!$H$3,AE568)</f>
        <v>0</v>
      </c>
      <c r="AP568" s="14">
        <f t="shared" si="673"/>
        <v>0</v>
      </c>
      <c r="AQ568" s="14">
        <f t="shared" si="674"/>
        <v>0</v>
      </c>
      <c r="AS568" s="14">
        <f>IF($AR$2=Alapadat!$P568,Alapadat!$Q568,0)</f>
        <v>0</v>
      </c>
      <c r="AT568" s="14">
        <f>IF($AR$2=Alapadat!$P568,Alapadat!$R568,0)</f>
        <v>0</v>
      </c>
      <c r="AU568" s="14">
        <f t="shared" si="675"/>
        <v>0</v>
      </c>
      <c r="AV568" s="14">
        <f t="shared" si="676"/>
        <v>0</v>
      </c>
      <c r="AW568" s="14">
        <f t="shared" si="677"/>
        <v>0</v>
      </c>
      <c r="AX568" s="14">
        <f t="shared" si="678"/>
        <v>0</v>
      </c>
      <c r="AY568" s="14">
        <f t="shared" si="679"/>
        <v>0</v>
      </c>
      <c r="AZ568" s="14">
        <f t="shared" si="680"/>
        <v>0</v>
      </c>
      <c r="BB568" s="56">
        <f t="shared" si="681"/>
        <v>0</v>
      </c>
      <c r="BC568" s="14">
        <f>Szilv($AR$2,Eredmény!$H$3,AS568)</f>
        <v>0</v>
      </c>
      <c r="BD568" s="14">
        <f t="shared" si="682"/>
        <v>0</v>
      </c>
      <c r="BE568" s="14">
        <f t="shared" si="683"/>
        <v>0</v>
      </c>
      <c r="BG568" s="14">
        <f>IF($BF$2=Alapadat!$P568,Alapadat!$Q568,0)</f>
        <v>0</v>
      </c>
      <c r="BH568" s="14">
        <f>IF($BF$2=Alapadat!$P568,Alapadat!$R568,0)</f>
        <v>0</v>
      </c>
      <c r="BI568" s="14">
        <f t="shared" si="684"/>
        <v>0</v>
      </c>
      <c r="BJ568" s="14">
        <f t="shared" si="685"/>
        <v>0</v>
      </c>
      <c r="BK568" s="14">
        <f t="shared" si="686"/>
        <v>0</v>
      </c>
      <c r="BL568" s="14">
        <f t="shared" si="687"/>
        <v>0</v>
      </c>
      <c r="BM568" s="14">
        <f t="shared" si="688"/>
        <v>0</v>
      </c>
      <c r="BN568" s="14">
        <f t="shared" si="689"/>
        <v>0</v>
      </c>
      <c r="BP568" s="56">
        <f t="shared" si="690"/>
        <v>0</v>
      </c>
      <c r="BQ568" s="14">
        <f>Szilv($BF$2,Eredmény!$H$3,BG568)</f>
        <v>0</v>
      </c>
      <c r="BR568" s="14">
        <f t="shared" si="691"/>
        <v>0</v>
      </c>
      <c r="BS568" s="14">
        <f t="shared" si="692"/>
        <v>0</v>
      </c>
      <c r="BV568" s="14">
        <f>IF($BU$2=Alapadat!$P568,Alapadat!$Q568,0)</f>
        <v>0</v>
      </c>
      <c r="BW568" s="14">
        <f>IF($BU$2=Alapadat!$P568,Alapadat!$R568,0)</f>
        <v>0</v>
      </c>
      <c r="BX568" s="14">
        <f t="shared" si="693"/>
        <v>0</v>
      </c>
      <c r="BY568" s="14">
        <f t="shared" si="694"/>
        <v>0</v>
      </c>
      <c r="BZ568" s="14">
        <f t="shared" si="695"/>
        <v>0</v>
      </c>
      <c r="CA568" s="14">
        <f t="shared" si="696"/>
        <v>0</v>
      </c>
      <c r="CB568" s="14">
        <f t="shared" si="697"/>
        <v>0</v>
      </c>
      <c r="CC568" s="14">
        <f t="shared" si="698"/>
        <v>0</v>
      </c>
      <c r="CE568" s="56">
        <f t="shared" si="699"/>
        <v>0</v>
      </c>
      <c r="CF568" s="14">
        <f>Szilv($BU$2,Eredmény!$H$3,BV568)</f>
        <v>0</v>
      </c>
      <c r="CG568" s="14">
        <f t="shared" si="700"/>
        <v>0</v>
      </c>
      <c r="CH568" s="14">
        <f t="shared" si="701"/>
        <v>0</v>
      </c>
      <c r="CK568" s="14">
        <f>IF($CJ$2=Alapadat!$P568,Alapadat!$Q568,0)</f>
        <v>0</v>
      </c>
      <c r="CL568" s="14">
        <f>IF($CJ$2=Alapadat!$P568,Alapadat!$R568,0)</f>
        <v>0</v>
      </c>
      <c r="CM568" s="14">
        <f t="shared" si="702"/>
        <v>0</v>
      </c>
      <c r="CN568" s="14">
        <f t="shared" si="703"/>
        <v>0</v>
      </c>
      <c r="CO568" s="14">
        <f t="shared" si="704"/>
        <v>0</v>
      </c>
      <c r="CP568" s="14">
        <f t="shared" si="705"/>
        <v>0</v>
      </c>
      <c r="CQ568" s="14">
        <f t="shared" si="706"/>
        <v>0</v>
      </c>
      <c r="CR568" s="14">
        <f t="shared" si="707"/>
        <v>0</v>
      </c>
      <c r="CT568" s="56">
        <f t="shared" si="708"/>
        <v>0</v>
      </c>
      <c r="CU568" s="14">
        <f>Szilv($CJ$2,Eredmény!$H$3,CK568)</f>
        <v>0</v>
      </c>
      <c r="CV568" s="14">
        <f t="shared" si="709"/>
        <v>0</v>
      </c>
      <c r="CW568" s="14">
        <f t="shared" si="710"/>
        <v>0</v>
      </c>
      <c r="CZ568" s="14">
        <f>IF($CY$2=Alapadat!$P568,Alapadat!$Q568,0)</f>
        <v>0</v>
      </c>
      <c r="DA568" s="14">
        <f>IF($CY$2=Alapadat!$P568,Alapadat!$R568,0)</f>
        <v>0</v>
      </c>
      <c r="DB568" s="14">
        <f t="shared" si="711"/>
        <v>0</v>
      </c>
      <c r="DC568" s="14">
        <f t="shared" si="712"/>
        <v>0</v>
      </c>
      <c r="DD568" s="14">
        <f t="shared" si="713"/>
        <v>0</v>
      </c>
      <c r="DE568" s="14">
        <f t="shared" si="714"/>
        <v>0</v>
      </c>
      <c r="DF568" s="14">
        <f t="shared" si="715"/>
        <v>0</v>
      </c>
      <c r="DG568" s="14">
        <f t="shared" si="716"/>
        <v>0</v>
      </c>
      <c r="DI568" s="56">
        <f t="shared" si="717"/>
        <v>0</v>
      </c>
      <c r="DJ568" s="14">
        <f>Szilv($CY$2,Eredmény!$H$3,CZ568)</f>
        <v>0</v>
      </c>
      <c r="DK568" s="14">
        <f t="shared" si="718"/>
        <v>0</v>
      </c>
      <c r="DL568" s="14">
        <f t="shared" si="719"/>
        <v>0</v>
      </c>
      <c r="DO568" s="14">
        <f>IF($DN$2=Alapadat!$P568,Alapadat!$Q568,0)</f>
        <v>0</v>
      </c>
      <c r="DP568" s="14">
        <f>IF($DN$2=Alapadat!$P568,Alapadat!$R568,0)</f>
        <v>0</v>
      </c>
      <c r="DQ568" s="14">
        <f t="shared" si="720"/>
        <v>0</v>
      </c>
      <c r="DR568" s="14">
        <f t="shared" si="721"/>
        <v>0</v>
      </c>
      <c r="DS568" s="14">
        <f t="shared" si="722"/>
        <v>0</v>
      </c>
      <c r="DT568" s="14">
        <f t="shared" si="723"/>
        <v>0</v>
      </c>
      <c r="DU568" s="14">
        <f t="shared" si="724"/>
        <v>0</v>
      </c>
      <c r="DV568" s="14">
        <f t="shared" si="725"/>
        <v>0</v>
      </c>
      <c r="DX568" s="56">
        <f t="shared" si="726"/>
        <v>0</v>
      </c>
      <c r="DY568" s="14">
        <f>Szilv($DN$2,Eredmény!$H$3,DO568)</f>
        <v>0</v>
      </c>
      <c r="DZ568" s="14">
        <f t="shared" si="727"/>
        <v>0</v>
      </c>
      <c r="EA568" s="14">
        <f t="shared" si="728"/>
        <v>0</v>
      </c>
    </row>
    <row r="569" spans="2:131">
      <c r="B569" s="14">
        <f>IF($A$2=Alapadat!$P569,Alapadat!$Q569,0)</f>
        <v>0</v>
      </c>
      <c r="C569" s="14">
        <f>IF($A$2=Alapadat!$P569,Alapadat!$R569,0)</f>
        <v>0</v>
      </c>
      <c r="D569" s="14">
        <f t="shared" si="649"/>
        <v>0</v>
      </c>
      <c r="E569" s="14">
        <f t="shared" si="650"/>
        <v>0</v>
      </c>
      <c r="F569" s="14">
        <f t="shared" si="651"/>
        <v>0</v>
      </c>
      <c r="G569" s="14">
        <f t="shared" si="652"/>
        <v>0</v>
      </c>
      <c r="H569" s="14">
        <f t="shared" si="653"/>
        <v>0</v>
      </c>
      <c r="I569" s="14">
        <f t="shared" si="654"/>
        <v>0</v>
      </c>
      <c r="L569" s="56">
        <f t="shared" si="655"/>
        <v>0</v>
      </c>
      <c r="M569" s="14">
        <f>Szilv($A$2,Eredmény!$H$3,B569)</f>
        <v>0</v>
      </c>
      <c r="N569" s="14">
        <f t="shared" si="656"/>
        <v>0</v>
      </c>
      <c r="O569" s="14">
        <f t="shared" si="657"/>
        <v>0</v>
      </c>
      <c r="Q569" s="14">
        <f>IF($P$2=Alapadat!$P569,Alapadat!$Q569,0)</f>
        <v>0</v>
      </c>
      <c r="R569" s="14">
        <f>IF($P$2=Alapadat!$P569,Alapadat!$R569,0)</f>
        <v>0</v>
      </c>
      <c r="S569" s="14">
        <f t="shared" si="658"/>
        <v>0</v>
      </c>
      <c r="T569" s="14">
        <f t="shared" si="659"/>
        <v>0</v>
      </c>
      <c r="U569" s="14">
        <f t="shared" si="660"/>
        <v>0</v>
      </c>
      <c r="V569" s="14">
        <f t="shared" si="661"/>
        <v>0</v>
      </c>
      <c r="W569" s="14">
        <f t="shared" si="662"/>
        <v>0</v>
      </c>
      <c r="X569" s="14">
        <f t="shared" si="663"/>
        <v>0</v>
      </c>
      <c r="Z569" s="56">
        <f t="shared" si="729"/>
        <v>0</v>
      </c>
      <c r="AA569" s="14">
        <f>Szilv($P$2,Eredmény!$H$3,Q569)</f>
        <v>0</v>
      </c>
      <c r="AB569" s="14">
        <f t="shared" si="664"/>
        <v>0</v>
      </c>
      <c r="AC569" s="14">
        <f t="shared" si="665"/>
        <v>0</v>
      </c>
      <c r="AE569" s="14">
        <f>IF($AD$2=Alapadat!$P569,Alapadat!$Q569,0)</f>
        <v>0</v>
      </c>
      <c r="AF569" s="14">
        <f>IF($AD$2=Alapadat!$P569,Alapadat!$R569,0)</f>
        <v>0</v>
      </c>
      <c r="AG569" s="14">
        <f t="shared" si="666"/>
        <v>0</v>
      </c>
      <c r="AH569" s="14">
        <f t="shared" si="667"/>
        <v>0</v>
      </c>
      <c r="AI569" s="14">
        <f t="shared" si="668"/>
        <v>0</v>
      </c>
      <c r="AJ569" s="14">
        <f t="shared" si="669"/>
        <v>0</v>
      </c>
      <c r="AK569" s="14">
        <f t="shared" si="670"/>
        <v>0</v>
      </c>
      <c r="AL569" s="14">
        <f t="shared" si="671"/>
        <v>0</v>
      </c>
      <c r="AN569" s="56">
        <f t="shared" si="672"/>
        <v>0</v>
      </c>
      <c r="AO569" s="14">
        <f>Szilv($AD$2,Eredmény!$H$3,AE569)</f>
        <v>0</v>
      </c>
      <c r="AP569" s="14">
        <f t="shared" si="673"/>
        <v>0</v>
      </c>
      <c r="AQ569" s="14">
        <f t="shared" si="674"/>
        <v>0</v>
      </c>
      <c r="AS569" s="14">
        <f>IF($AR$2=Alapadat!$P569,Alapadat!$Q569,0)</f>
        <v>0</v>
      </c>
      <c r="AT569" s="14">
        <f>IF($AR$2=Alapadat!$P569,Alapadat!$R569,0)</f>
        <v>0</v>
      </c>
      <c r="AU569" s="14">
        <f t="shared" si="675"/>
        <v>0</v>
      </c>
      <c r="AV569" s="14">
        <f t="shared" si="676"/>
        <v>0</v>
      </c>
      <c r="AW569" s="14">
        <f t="shared" si="677"/>
        <v>0</v>
      </c>
      <c r="AX569" s="14">
        <f t="shared" si="678"/>
        <v>0</v>
      </c>
      <c r="AY569" s="14">
        <f t="shared" si="679"/>
        <v>0</v>
      </c>
      <c r="AZ569" s="14">
        <f t="shared" si="680"/>
        <v>0</v>
      </c>
      <c r="BB569" s="56">
        <f t="shared" si="681"/>
        <v>0</v>
      </c>
      <c r="BC569" s="14">
        <f>Szilv($AR$2,Eredmény!$H$3,AS569)</f>
        <v>0</v>
      </c>
      <c r="BD569" s="14">
        <f t="shared" si="682"/>
        <v>0</v>
      </c>
      <c r="BE569" s="14">
        <f t="shared" si="683"/>
        <v>0</v>
      </c>
      <c r="BG569" s="14">
        <f>IF($BF$2=Alapadat!$P569,Alapadat!$Q569,0)</f>
        <v>0</v>
      </c>
      <c r="BH569" s="14">
        <f>IF($BF$2=Alapadat!$P569,Alapadat!$R569,0)</f>
        <v>0</v>
      </c>
      <c r="BI569" s="14">
        <f t="shared" si="684"/>
        <v>0</v>
      </c>
      <c r="BJ569" s="14">
        <f t="shared" si="685"/>
        <v>0</v>
      </c>
      <c r="BK569" s="14">
        <f t="shared" si="686"/>
        <v>0</v>
      </c>
      <c r="BL569" s="14">
        <f t="shared" si="687"/>
        <v>0</v>
      </c>
      <c r="BM569" s="14">
        <f t="shared" si="688"/>
        <v>0</v>
      </c>
      <c r="BN569" s="14">
        <f t="shared" si="689"/>
        <v>0</v>
      </c>
      <c r="BP569" s="56">
        <f t="shared" si="690"/>
        <v>0</v>
      </c>
      <c r="BQ569" s="14">
        <f>Szilv($BF$2,Eredmény!$H$3,BG569)</f>
        <v>0</v>
      </c>
      <c r="BR569" s="14">
        <f t="shared" si="691"/>
        <v>0</v>
      </c>
      <c r="BS569" s="14">
        <f t="shared" si="692"/>
        <v>0</v>
      </c>
      <c r="BV569" s="14">
        <f>IF($BU$2=Alapadat!$P569,Alapadat!$Q569,0)</f>
        <v>0</v>
      </c>
      <c r="BW569" s="14">
        <f>IF($BU$2=Alapadat!$P569,Alapadat!$R569,0)</f>
        <v>0</v>
      </c>
      <c r="BX569" s="14">
        <f t="shared" si="693"/>
        <v>0</v>
      </c>
      <c r="BY569" s="14">
        <f t="shared" si="694"/>
        <v>0</v>
      </c>
      <c r="BZ569" s="14">
        <f t="shared" si="695"/>
        <v>0</v>
      </c>
      <c r="CA569" s="14">
        <f t="shared" si="696"/>
        <v>0</v>
      </c>
      <c r="CB569" s="14">
        <f t="shared" si="697"/>
        <v>0</v>
      </c>
      <c r="CC569" s="14">
        <f t="shared" si="698"/>
        <v>0</v>
      </c>
      <c r="CE569" s="56">
        <f t="shared" si="699"/>
        <v>0</v>
      </c>
      <c r="CF569" s="14">
        <f>Szilv($BU$2,Eredmény!$H$3,BV569)</f>
        <v>0</v>
      </c>
      <c r="CG569" s="14">
        <f t="shared" si="700"/>
        <v>0</v>
      </c>
      <c r="CH569" s="14">
        <f t="shared" si="701"/>
        <v>0</v>
      </c>
      <c r="CK569" s="14">
        <f>IF($CJ$2=Alapadat!$P569,Alapadat!$Q569,0)</f>
        <v>0</v>
      </c>
      <c r="CL569" s="14">
        <f>IF($CJ$2=Alapadat!$P569,Alapadat!$R569,0)</f>
        <v>0</v>
      </c>
      <c r="CM569" s="14">
        <f t="shared" si="702"/>
        <v>0</v>
      </c>
      <c r="CN569" s="14">
        <f t="shared" si="703"/>
        <v>0</v>
      </c>
      <c r="CO569" s="14">
        <f t="shared" si="704"/>
        <v>0</v>
      </c>
      <c r="CP569" s="14">
        <f t="shared" si="705"/>
        <v>0</v>
      </c>
      <c r="CQ569" s="14">
        <f t="shared" si="706"/>
        <v>0</v>
      </c>
      <c r="CR569" s="14">
        <f t="shared" si="707"/>
        <v>0</v>
      </c>
      <c r="CT569" s="56">
        <f t="shared" si="708"/>
        <v>0</v>
      </c>
      <c r="CU569" s="14">
        <f>Szilv($CJ$2,Eredmény!$H$3,CK569)</f>
        <v>0</v>
      </c>
      <c r="CV569" s="14">
        <f t="shared" si="709"/>
        <v>0</v>
      </c>
      <c r="CW569" s="14">
        <f t="shared" si="710"/>
        <v>0</v>
      </c>
      <c r="CZ569" s="14">
        <f>IF($CY$2=Alapadat!$P569,Alapadat!$Q569,0)</f>
        <v>0</v>
      </c>
      <c r="DA569" s="14">
        <f>IF($CY$2=Alapadat!$P569,Alapadat!$R569,0)</f>
        <v>0</v>
      </c>
      <c r="DB569" s="14">
        <f t="shared" si="711"/>
        <v>0</v>
      </c>
      <c r="DC569" s="14">
        <f t="shared" si="712"/>
        <v>0</v>
      </c>
      <c r="DD569" s="14">
        <f t="shared" si="713"/>
        <v>0</v>
      </c>
      <c r="DE569" s="14">
        <f t="shared" si="714"/>
        <v>0</v>
      </c>
      <c r="DF569" s="14">
        <f t="shared" si="715"/>
        <v>0</v>
      </c>
      <c r="DG569" s="14">
        <f t="shared" si="716"/>
        <v>0</v>
      </c>
      <c r="DI569" s="56">
        <f t="shared" si="717"/>
        <v>0</v>
      </c>
      <c r="DJ569" s="14">
        <f>Szilv($CY$2,Eredmény!$H$3,CZ569)</f>
        <v>0</v>
      </c>
      <c r="DK569" s="14">
        <f t="shared" si="718"/>
        <v>0</v>
      </c>
      <c r="DL569" s="14">
        <f t="shared" si="719"/>
        <v>0</v>
      </c>
      <c r="DO569" s="14">
        <f>IF($DN$2=Alapadat!$P569,Alapadat!$Q569,0)</f>
        <v>0</v>
      </c>
      <c r="DP569" s="14">
        <f>IF($DN$2=Alapadat!$P569,Alapadat!$R569,0)</f>
        <v>0</v>
      </c>
      <c r="DQ569" s="14">
        <f t="shared" si="720"/>
        <v>0</v>
      </c>
      <c r="DR569" s="14">
        <f t="shared" si="721"/>
        <v>0</v>
      </c>
      <c r="DS569" s="14">
        <f t="shared" si="722"/>
        <v>0</v>
      </c>
      <c r="DT569" s="14">
        <f t="shared" si="723"/>
        <v>0</v>
      </c>
      <c r="DU569" s="14">
        <f t="shared" si="724"/>
        <v>0</v>
      </c>
      <c r="DV569" s="14">
        <f t="shared" si="725"/>
        <v>0</v>
      </c>
      <c r="DX569" s="56">
        <f t="shared" si="726"/>
        <v>0</v>
      </c>
      <c r="DY569" s="14">
        <f>Szilv($DN$2,Eredmény!$H$3,DO569)</f>
        <v>0</v>
      </c>
      <c r="DZ569" s="14">
        <f t="shared" si="727"/>
        <v>0</v>
      </c>
      <c r="EA569" s="14">
        <f t="shared" si="728"/>
        <v>0</v>
      </c>
    </row>
    <row r="570" spans="2:131">
      <c r="B570" s="14">
        <f>IF($A$2=Alapadat!$P570,Alapadat!$Q570,0)</f>
        <v>0</v>
      </c>
      <c r="C570" s="14">
        <f>IF($A$2=Alapadat!$P570,Alapadat!$R570,0)</f>
        <v>0</v>
      </c>
      <c r="D570" s="14">
        <f t="shared" si="649"/>
        <v>0</v>
      </c>
      <c r="E570" s="14">
        <f t="shared" si="650"/>
        <v>0</v>
      </c>
      <c r="F570" s="14">
        <f t="shared" si="651"/>
        <v>0</v>
      </c>
      <c r="G570" s="14">
        <f t="shared" si="652"/>
        <v>0</v>
      </c>
      <c r="H570" s="14">
        <f t="shared" si="653"/>
        <v>0</v>
      </c>
      <c r="I570" s="14">
        <f t="shared" si="654"/>
        <v>0</v>
      </c>
      <c r="L570" s="56">
        <f t="shared" si="655"/>
        <v>0</v>
      </c>
      <c r="M570" s="14">
        <f>Szilv($A$2,Eredmény!$H$3,B570)</f>
        <v>0</v>
      </c>
      <c r="N570" s="14">
        <f t="shared" si="656"/>
        <v>0</v>
      </c>
      <c r="O570" s="14">
        <f t="shared" si="657"/>
        <v>0</v>
      </c>
      <c r="Q570" s="14">
        <f>IF($P$2=Alapadat!$P570,Alapadat!$Q570,0)</f>
        <v>0</v>
      </c>
      <c r="R570" s="14">
        <f>IF($P$2=Alapadat!$P570,Alapadat!$R570,0)</f>
        <v>0</v>
      </c>
      <c r="S570" s="14">
        <f t="shared" si="658"/>
        <v>0</v>
      </c>
      <c r="T570" s="14">
        <f t="shared" si="659"/>
        <v>0</v>
      </c>
      <c r="U570" s="14">
        <f t="shared" si="660"/>
        <v>0</v>
      </c>
      <c r="V570" s="14">
        <f t="shared" si="661"/>
        <v>0</v>
      </c>
      <c r="W570" s="14">
        <f t="shared" si="662"/>
        <v>0</v>
      </c>
      <c r="X570" s="14">
        <f t="shared" si="663"/>
        <v>0</v>
      </c>
      <c r="Z570" s="56">
        <f t="shared" si="729"/>
        <v>0</v>
      </c>
      <c r="AA570" s="14">
        <f>Szilv($P$2,Eredmény!$H$3,Q570)</f>
        <v>0</v>
      </c>
      <c r="AB570" s="14">
        <f t="shared" si="664"/>
        <v>0</v>
      </c>
      <c r="AC570" s="14">
        <f t="shared" si="665"/>
        <v>0</v>
      </c>
      <c r="AE570" s="14">
        <f>IF($AD$2=Alapadat!$P570,Alapadat!$Q570,0)</f>
        <v>0</v>
      </c>
      <c r="AF570" s="14">
        <f>IF($AD$2=Alapadat!$P570,Alapadat!$R570,0)</f>
        <v>0</v>
      </c>
      <c r="AG570" s="14">
        <f t="shared" si="666"/>
        <v>0</v>
      </c>
      <c r="AH570" s="14">
        <f t="shared" si="667"/>
        <v>0</v>
      </c>
      <c r="AI570" s="14">
        <f t="shared" si="668"/>
        <v>0</v>
      </c>
      <c r="AJ570" s="14">
        <f t="shared" si="669"/>
        <v>0</v>
      </c>
      <c r="AK570" s="14">
        <f t="shared" si="670"/>
        <v>0</v>
      </c>
      <c r="AL570" s="14">
        <f t="shared" si="671"/>
        <v>0</v>
      </c>
      <c r="AN570" s="56">
        <f t="shared" si="672"/>
        <v>0</v>
      </c>
      <c r="AO570" s="14">
        <f>Szilv($AD$2,Eredmény!$H$3,AE570)</f>
        <v>0</v>
      </c>
      <c r="AP570" s="14">
        <f t="shared" si="673"/>
        <v>0</v>
      </c>
      <c r="AQ570" s="14">
        <f t="shared" si="674"/>
        <v>0</v>
      </c>
      <c r="AS570" s="14">
        <f>IF($AR$2=Alapadat!$P570,Alapadat!$Q570,0)</f>
        <v>0</v>
      </c>
      <c r="AT570" s="14">
        <f>IF($AR$2=Alapadat!$P570,Alapadat!$R570,0)</f>
        <v>0</v>
      </c>
      <c r="AU570" s="14">
        <f t="shared" si="675"/>
        <v>0</v>
      </c>
      <c r="AV570" s="14">
        <f t="shared" si="676"/>
        <v>0</v>
      </c>
      <c r="AW570" s="14">
        <f t="shared" si="677"/>
        <v>0</v>
      </c>
      <c r="AX570" s="14">
        <f t="shared" si="678"/>
        <v>0</v>
      </c>
      <c r="AY570" s="14">
        <f t="shared" si="679"/>
        <v>0</v>
      </c>
      <c r="AZ570" s="14">
        <f t="shared" si="680"/>
        <v>0</v>
      </c>
      <c r="BB570" s="56">
        <f t="shared" si="681"/>
        <v>0</v>
      </c>
      <c r="BC570" s="14">
        <f>Szilv($AR$2,Eredmény!$H$3,AS570)</f>
        <v>0</v>
      </c>
      <c r="BD570" s="14">
        <f t="shared" si="682"/>
        <v>0</v>
      </c>
      <c r="BE570" s="14">
        <f t="shared" si="683"/>
        <v>0</v>
      </c>
      <c r="BG570" s="14">
        <f>IF($BF$2=Alapadat!$P570,Alapadat!$Q570,0)</f>
        <v>0</v>
      </c>
      <c r="BH570" s="14">
        <f>IF($BF$2=Alapadat!$P570,Alapadat!$R570,0)</f>
        <v>0</v>
      </c>
      <c r="BI570" s="14">
        <f t="shared" si="684"/>
        <v>0</v>
      </c>
      <c r="BJ570" s="14">
        <f t="shared" si="685"/>
        <v>0</v>
      </c>
      <c r="BK570" s="14">
        <f t="shared" si="686"/>
        <v>0</v>
      </c>
      <c r="BL570" s="14">
        <f t="shared" si="687"/>
        <v>0</v>
      </c>
      <c r="BM570" s="14">
        <f t="shared" si="688"/>
        <v>0</v>
      </c>
      <c r="BN570" s="14">
        <f t="shared" si="689"/>
        <v>0</v>
      </c>
      <c r="BP570" s="56">
        <f t="shared" si="690"/>
        <v>0</v>
      </c>
      <c r="BQ570" s="14">
        <f>Szilv($BF$2,Eredmény!$H$3,BG570)</f>
        <v>0</v>
      </c>
      <c r="BR570" s="14">
        <f t="shared" si="691"/>
        <v>0</v>
      </c>
      <c r="BS570" s="14">
        <f t="shared" si="692"/>
        <v>0</v>
      </c>
      <c r="BV570" s="14">
        <f>IF($BU$2=Alapadat!$P570,Alapadat!$Q570,0)</f>
        <v>0</v>
      </c>
      <c r="BW570" s="14">
        <f>IF($BU$2=Alapadat!$P570,Alapadat!$R570,0)</f>
        <v>0</v>
      </c>
      <c r="BX570" s="14">
        <f t="shared" si="693"/>
        <v>0</v>
      </c>
      <c r="BY570" s="14">
        <f t="shared" si="694"/>
        <v>0</v>
      </c>
      <c r="BZ570" s="14">
        <f t="shared" si="695"/>
        <v>0</v>
      </c>
      <c r="CA570" s="14">
        <f t="shared" si="696"/>
        <v>0</v>
      </c>
      <c r="CB570" s="14">
        <f t="shared" si="697"/>
        <v>0</v>
      </c>
      <c r="CC570" s="14">
        <f t="shared" si="698"/>
        <v>0</v>
      </c>
      <c r="CE570" s="56">
        <f t="shared" si="699"/>
        <v>0</v>
      </c>
      <c r="CF570" s="14">
        <f>Szilv($BU$2,Eredmény!$H$3,BV570)</f>
        <v>0</v>
      </c>
      <c r="CG570" s="14">
        <f t="shared" si="700"/>
        <v>0</v>
      </c>
      <c r="CH570" s="14">
        <f t="shared" si="701"/>
        <v>0</v>
      </c>
      <c r="CK570" s="14">
        <f>IF($CJ$2=Alapadat!$P570,Alapadat!$Q570,0)</f>
        <v>0</v>
      </c>
      <c r="CL570" s="14">
        <f>IF($CJ$2=Alapadat!$P570,Alapadat!$R570,0)</f>
        <v>0</v>
      </c>
      <c r="CM570" s="14">
        <f t="shared" si="702"/>
        <v>0</v>
      </c>
      <c r="CN570" s="14">
        <f t="shared" si="703"/>
        <v>0</v>
      </c>
      <c r="CO570" s="14">
        <f t="shared" si="704"/>
        <v>0</v>
      </c>
      <c r="CP570" s="14">
        <f t="shared" si="705"/>
        <v>0</v>
      </c>
      <c r="CQ570" s="14">
        <f t="shared" si="706"/>
        <v>0</v>
      </c>
      <c r="CR570" s="14">
        <f t="shared" si="707"/>
        <v>0</v>
      </c>
      <c r="CT570" s="56">
        <f t="shared" si="708"/>
        <v>0</v>
      </c>
      <c r="CU570" s="14">
        <f>Szilv($CJ$2,Eredmény!$H$3,CK570)</f>
        <v>0</v>
      </c>
      <c r="CV570" s="14">
        <f t="shared" si="709"/>
        <v>0</v>
      </c>
      <c r="CW570" s="14">
        <f t="shared" si="710"/>
        <v>0</v>
      </c>
      <c r="CZ570" s="14">
        <f>IF($CY$2=Alapadat!$P570,Alapadat!$Q570,0)</f>
        <v>0</v>
      </c>
      <c r="DA570" s="14">
        <f>IF($CY$2=Alapadat!$P570,Alapadat!$R570,0)</f>
        <v>0</v>
      </c>
      <c r="DB570" s="14">
        <f t="shared" si="711"/>
        <v>0</v>
      </c>
      <c r="DC570" s="14">
        <f t="shared" si="712"/>
        <v>0</v>
      </c>
      <c r="DD570" s="14">
        <f t="shared" si="713"/>
        <v>0</v>
      </c>
      <c r="DE570" s="14">
        <f t="shared" si="714"/>
        <v>0</v>
      </c>
      <c r="DF570" s="14">
        <f t="shared" si="715"/>
        <v>0</v>
      </c>
      <c r="DG570" s="14">
        <f t="shared" si="716"/>
        <v>0</v>
      </c>
      <c r="DI570" s="56">
        <f t="shared" si="717"/>
        <v>0</v>
      </c>
      <c r="DJ570" s="14">
        <f>Szilv($CY$2,Eredmény!$H$3,CZ570)</f>
        <v>0</v>
      </c>
      <c r="DK570" s="14">
        <f t="shared" si="718"/>
        <v>0</v>
      </c>
      <c r="DL570" s="14">
        <f t="shared" si="719"/>
        <v>0</v>
      </c>
      <c r="DO570" s="14">
        <f>IF($DN$2=Alapadat!$P570,Alapadat!$Q570,0)</f>
        <v>0</v>
      </c>
      <c r="DP570" s="14">
        <f>IF($DN$2=Alapadat!$P570,Alapadat!$R570,0)</f>
        <v>0</v>
      </c>
      <c r="DQ570" s="14">
        <f t="shared" si="720"/>
        <v>0</v>
      </c>
      <c r="DR570" s="14">
        <f t="shared" si="721"/>
        <v>0</v>
      </c>
      <c r="DS570" s="14">
        <f t="shared" si="722"/>
        <v>0</v>
      </c>
      <c r="DT570" s="14">
        <f t="shared" si="723"/>
        <v>0</v>
      </c>
      <c r="DU570" s="14">
        <f t="shared" si="724"/>
        <v>0</v>
      </c>
      <c r="DV570" s="14">
        <f t="shared" si="725"/>
        <v>0</v>
      </c>
      <c r="DX570" s="56">
        <f t="shared" si="726"/>
        <v>0</v>
      </c>
      <c r="DY570" s="14">
        <f>Szilv($DN$2,Eredmény!$H$3,DO570)</f>
        <v>0</v>
      </c>
      <c r="DZ570" s="14">
        <f t="shared" si="727"/>
        <v>0</v>
      </c>
      <c r="EA570" s="14">
        <f t="shared" si="728"/>
        <v>0</v>
      </c>
    </row>
    <row r="571" spans="2:131">
      <c r="B571" s="14">
        <f>IF($A$2=Alapadat!$P571,Alapadat!$Q571,0)</f>
        <v>0</v>
      </c>
      <c r="C571" s="14">
        <f>IF($A$2=Alapadat!$P571,Alapadat!$R571,0)</f>
        <v>0</v>
      </c>
      <c r="D571" s="14">
        <f t="shared" si="649"/>
        <v>0</v>
      </c>
      <c r="E571" s="14">
        <f t="shared" si="650"/>
        <v>0</v>
      </c>
      <c r="F571" s="14">
        <f t="shared" si="651"/>
        <v>0</v>
      </c>
      <c r="G571" s="14">
        <f t="shared" si="652"/>
        <v>0</v>
      </c>
      <c r="H571" s="14">
        <f t="shared" si="653"/>
        <v>0</v>
      </c>
      <c r="I571" s="14">
        <f t="shared" si="654"/>
        <v>0</v>
      </c>
      <c r="L571" s="56">
        <f t="shared" si="655"/>
        <v>0</v>
      </c>
      <c r="M571" s="14">
        <f>Szilv($A$2,Eredmény!$H$3,B571)</f>
        <v>0</v>
      </c>
      <c r="N571" s="14">
        <f t="shared" si="656"/>
        <v>0</v>
      </c>
      <c r="O571" s="14">
        <f t="shared" si="657"/>
        <v>0</v>
      </c>
      <c r="Q571" s="14">
        <f>IF($P$2=Alapadat!$P571,Alapadat!$Q571,0)</f>
        <v>0</v>
      </c>
      <c r="R571" s="14">
        <f>IF($P$2=Alapadat!$P571,Alapadat!$R571,0)</f>
        <v>0</v>
      </c>
      <c r="S571" s="14">
        <f t="shared" si="658"/>
        <v>0</v>
      </c>
      <c r="T571" s="14">
        <f t="shared" si="659"/>
        <v>0</v>
      </c>
      <c r="U571" s="14">
        <f t="shared" si="660"/>
        <v>0</v>
      </c>
      <c r="V571" s="14">
        <f t="shared" si="661"/>
        <v>0</v>
      </c>
      <c r="W571" s="14">
        <f t="shared" si="662"/>
        <v>0</v>
      </c>
      <c r="X571" s="14">
        <f t="shared" si="663"/>
        <v>0</v>
      </c>
      <c r="Z571" s="56">
        <f t="shared" si="729"/>
        <v>0</v>
      </c>
      <c r="AA571" s="14">
        <f>Szilv($P$2,Eredmény!$H$3,Q571)</f>
        <v>0</v>
      </c>
      <c r="AB571" s="14">
        <f t="shared" si="664"/>
        <v>0</v>
      </c>
      <c r="AC571" s="14">
        <f t="shared" si="665"/>
        <v>0</v>
      </c>
      <c r="AE571" s="14">
        <f>IF($AD$2=Alapadat!$P571,Alapadat!$Q571,0)</f>
        <v>0</v>
      </c>
      <c r="AF571" s="14">
        <f>IF($AD$2=Alapadat!$P571,Alapadat!$R571,0)</f>
        <v>0</v>
      </c>
      <c r="AG571" s="14">
        <f t="shared" si="666"/>
        <v>0</v>
      </c>
      <c r="AH571" s="14">
        <f t="shared" si="667"/>
        <v>0</v>
      </c>
      <c r="AI571" s="14">
        <f t="shared" si="668"/>
        <v>0</v>
      </c>
      <c r="AJ571" s="14">
        <f t="shared" si="669"/>
        <v>0</v>
      </c>
      <c r="AK571" s="14">
        <f t="shared" si="670"/>
        <v>0</v>
      </c>
      <c r="AL571" s="14">
        <f t="shared" si="671"/>
        <v>0</v>
      </c>
      <c r="AN571" s="56">
        <f t="shared" si="672"/>
        <v>0</v>
      </c>
      <c r="AO571" s="14">
        <f>Szilv($AD$2,Eredmény!$H$3,AE571)</f>
        <v>0</v>
      </c>
      <c r="AP571" s="14">
        <f t="shared" si="673"/>
        <v>0</v>
      </c>
      <c r="AQ571" s="14">
        <f t="shared" si="674"/>
        <v>0</v>
      </c>
      <c r="AS571" s="14">
        <f>IF($AR$2=Alapadat!$P571,Alapadat!$Q571,0)</f>
        <v>0</v>
      </c>
      <c r="AT571" s="14">
        <f>IF($AR$2=Alapadat!$P571,Alapadat!$R571,0)</f>
        <v>0</v>
      </c>
      <c r="AU571" s="14">
        <f t="shared" si="675"/>
        <v>0</v>
      </c>
      <c r="AV571" s="14">
        <f t="shared" si="676"/>
        <v>0</v>
      </c>
      <c r="AW571" s="14">
        <f t="shared" si="677"/>
        <v>0</v>
      </c>
      <c r="AX571" s="14">
        <f t="shared" si="678"/>
        <v>0</v>
      </c>
      <c r="AY571" s="14">
        <f t="shared" si="679"/>
        <v>0</v>
      </c>
      <c r="AZ571" s="14">
        <f t="shared" si="680"/>
        <v>0</v>
      </c>
      <c r="BB571" s="56">
        <f t="shared" si="681"/>
        <v>0</v>
      </c>
      <c r="BC571" s="14">
        <f>Szilv($AR$2,Eredmény!$H$3,AS571)</f>
        <v>0</v>
      </c>
      <c r="BD571" s="14">
        <f t="shared" si="682"/>
        <v>0</v>
      </c>
      <c r="BE571" s="14">
        <f t="shared" si="683"/>
        <v>0</v>
      </c>
      <c r="BG571" s="14">
        <f>IF($BF$2=Alapadat!$P571,Alapadat!$Q571,0)</f>
        <v>0</v>
      </c>
      <c r="BH571" s="14">
        <f>IF($BF$2=Alapadat!$P571,Alapadat!$R571,0)</f>
        <v>0</v>
      </c>
      <c r="BI571" s="14">
        <f t="shared" si="684"/>
        <v>0</v>
      </c>
      <c r="BJ571" s="14">
        <f t="shared" si="685"/>
        <v>0</v>
      </c>
      <c r="BK571" s="14">
        <f t="shared" si="686"/>
        <v>0</v>
      </c>
      <c r="BL571" s="14">
        <f t="shared" si="687"/>
        <v>0</v>
      </c>
      <c r="BM571" s="14">
        <f t="shared" si="688"/>
        <v>0</v>
      </c>
      <c r="BN571" s="14">
        <f t="shared" si="689"/>
        <v>0</v>
      </c>
      <c r="BP571" s="56">
        <f t="shared" si="690"/>
        <v>0</v>
      </c>
      <c r="BQ571" s="14">
        <f>Szilv($BF$2,Eredmény!$H$3,BG571)</f>
        <v>0</v>
      </c>
      <c r="BR571" s="14">
        <f t="shared" si="691"/>
        <v>0</v>
      </c>
      <c r="BS571" s="14">
        <f t="shared" si="692"/>
        <v>0</v>
      </c>
      <c r="BV571" s="14">
        <f>IF($BU$2=Alapadat!$P571,Alapadat!$Q571,0)</f>
        <v>0</v>
      </c>
      <c r="BW571" s="14">
        <f>IF($BU$2=Alapadat!$P571,Alapadat!$R571,0)</f>
        <v>0</v>
      </c>
      <c r="BX571" s="14">
        <f t="shared" si="693"/>
        <v>0</v>
      </c>
      <c r="BY571" s="14">
        <f t="shared" si="694"/>
        <v>0</v>
      </c>
      <c r="BZ571" s="14">
        <f t="shared" si="695"/>
        <v>0</v>
      </c>
      <c r="CA571" s="14">
        <f t="shared" si="696"/>
        <v>0</v>
      </c>
      <c r="CB571" s="14">
        <f t="shared" si="697"/>
        <v>0</v>
      </c>
      <c r="CC571" s="14">
        <f t="shared" si="698"/>
        <v>0</v>
      </c>
      <c r="CE571" s="56">
        <f t="shared" si="699"/>
        <v>0</v>
      </c>
      <c r="CF571" s="14">
        <f>Szilv($BU$2,Eredmény!$H$3,BV571)</f>
        <v>0</v>
      </c>
      <c r="CG571" s="14">
        <f t="shared" si="700"/>
        <v>0</v>
      </c>
      <c r="CH571" s="14">
        <f t="shared" si="701"/>
        <v>0</v>
      </c>
      <c r="CK571" s="14">
        <f>IF($CJ$2=Alapadat!$P571,Alapadat!$Q571,0)</f>
        <v>0</v>
      </c>
      <c r="CL571" s="14">
        <f>IF($CJ$2=Alapadat!$P571,Alapadat!$R571,0)</f>
        <v>0</v>
      </c>
      <c r="CM571" s="14">
        <f t="shared" si="702"/>
        <v>0</v>
      </c>
      <c r="CN571" s="14">
        <f t="shared" si="703"/>
        <v>0</v>
      </c>
      <c r="CO571" s="14">
        <f t="shared" si="704"/>
        <v>0</v>
      </c>
      <c r="CP571" s="14">
        <f t="shared" si="705"/>
        <v>0</v>
      </c>
      <c r="CQ571" s="14">
        <f t="shared" si="706"/>
        <v>0</v>
      </c>
      <c r="CR571" s="14">
        <f t="shared" si="707"/>
        <v>0</v>
      </c>
      <c r="CT571" s="56">
        <f t="shared" si="708"/>
        <v>0</v>
      </c>
      <c r="CU571" s="14">
        <f>Szilv($CJ$2,Eredmény!$H$3,CK571)</f>
        <v>0</v>
      </c>
      <c r="CV571" s="14">
        <f t="shared" si="709"/>
        <v>0</v>
      </c>
      <c r="CW571" s="14">
        <f t="shared" si="710"/>
        <v>0</v>
      </c>
      <c r="CZ571" s="14">
        <f>IF($CY$2=Alapadat!$P571,Alapadat!$Q571,0)</f>
        <v>0</v>
      </c>
      <c r="DA571" s="14">
        <f>IF($CY$2=Alapadat!$P571,Alapadat!$R571,0)</f>
        <v>0</v>
      </c>
      <c r="DB571" s="14">
        <f t="shared" si="711"/>
        <v>0</v>
      </c>
      <c r="DC571" s="14">
        <f t="shared" si="712"/>
        <v>0</v>
      </c>
      <c r="DD571" s="14">
        <f t="shared" si="713"/>
        <v>0</v>
      </c>
      <c r="DE571" s="14">
        <f t="shared" si="714"/>
        <v>0</v>
      </c>
      <c r="DF571" s="14">
        <f t="shared" si="715"/>
        <v>0</v>
      </c>
      <c r="DG571" s="14">
        <f t="shared" si="716"/>
        <v>0</v>
      </c>
      <c r="DI571" s="56">
        <f t="shared" si="717"/>
        <v>0</v>
      </c>
      <c r="DJ571" s="14">
        <f>Szilv($CY$2,Eredmény!$H$3,CZ571)</f>
        <v>0</v>
      </c>
      <c r="DK571" s="14">
        <f t="shared" si="718"/>
        <v>0</v>
      </c>
      <c r="DL571" s="14">
        <f t="shared" si="719"/>
        <v>0</v>
      </c>
      <c r="DO571" s="14">
        <f>IF($DN$2=Alapadat!$P571,Alapadat!$Q571,0)</f>
        <v>0</v>
      </c>
      <c r="DP571" s="14">
        <f>IF($DN$2=Alapadat!$P571,Alapadat!$R571,0)</f>
        <v>0</v>
      </c>
      <c r="DQ571" s="14">
        <f t="shared" si="720"/>
        <v>0</v>
      </c>
      <c r="DR571" s="14">
        <f t="shared" si="721"/>
        <v>0</v>
      </c>
      <c r="DS571" s="14">
        <f t="shared" si="722"/>
        <v>0</v>
      </c>
      <c r="DT571" s="14">
        <f t="shared" si="723"/>
        <v>0</v>
      </c>
      <c r="DU571" s="14">
        <f t="shared" si="724"/>
        <v>0</v>
      </c>
      <c r="DV571" s="14">
        <f t="shared" si="725"/>
        <v>0</v>
      </c>
      <c r="DX571" s="56">
        <f t="shared" si="726"/>
        <v>0</v>
      </c>
      <c r="DY571" s="14">
        <f>Szilv($DN$2,Eredmény!$H$3,DO571)</f>
        <v>0</v>
      </c>
      <c r="DZ571" s="14">
        <f t="shared" si="727"/>
        <v>0</v>
      </c>
      <c r="EA571" s="14">
        <f t="shared" si="728"/>
        <v>0</v>
      </c>
    </row>
    <row r="572" spans="2:131">
      <c r="B572" s="14">
        <f>IF($A$2=Alapadat!$P572,Alapadat!$Q572,0)</f>
        <v>0</v>
      </c>
      <c r="C572" s="14">
        <f>IF($A$2=Alapadat!$P572,Alapadat!$R572,0)</f>
        <v>0</v>
      </c>
      <c r="D572" s="14">
        <f t="shared" si="649"/>
        <v>0</v>
      </c>
      <c r="E572" s="14">
        <f t="shared" si="650"/>
        <v>0</v>
      </c>
      <c r="F572" s="14">
        <f t="shared" si="651"/>
        <v>0</v>
      </c>
      <c r="G572" s="14">
        <f t="shared" si="652"/>
        <v>0</v>
      </c>
      <c r="H572" s="14">
        <f t="shared" si="653"/>
        <v>0</v>
      </c>
      <c r="I572" s="14">
        <f t="shared" si="654"/>
        <v>0</v>
      </c>
      <c r="L572" s="56">
        <f t="shared" si="655"/>
        <v>0</v>
      </c>
      <c r="M572" s="14">
        <f>Szilv($A$2,Eredmény!$H$3,B572)</f>
        <v>0</v>
      </c>
      <c r="N572" s="14">
        <f t="shared" si="656"/>
        <v>0</v>
      </c>
      <c r="O572" s="14">
        <f t="shared" si="657"/>
        <v>0</v>
      </c>
      <c r="Q572" s="14">
        <f>IF($P$2=Alapadat!$P572,Alapadat!$Q572,0)</f>
        <v>0</v>
      </c>
      <c r="R572" s="14">
        <f>IF($P$2=Alapadat!$P572,Alapadat!$R572,0)</f>
        <v>0</v>
      </c>
      <c r="S572" s="14">
        <f t="shared" si="658"/>
        <v>0</v>
      </c>
      <c r="T572" s="14">
        <f t="shared" si="659"/>
        <v>0</v>
      </c>
      <c r="U572" s="14">
        <f t="shared" si="660"/>
        <v>0</v>
      </c>
      <c r="V572" s="14">
        <f t="shared" si="661"/>
        <v>0</v>
      </c>
      <c r="W572" s="14">
        <f t="shared" si="662"/>
        <v>0</v>
      </c>
      <c r="X572" s="14">
        <f t="shared" si="663"/>
        <v>0</v>
      </c>
      <c r="Z572" s="56">
        <f t="shared" si="729"/>
        <v>0</v>
      </c>
      <c r="AA572" s="14">
        <f>Szilv($P$2,Eredmény!$H$3,Q572)</f>
        <v>0</v>
      </c>
      <c r="AB572" s="14">
        <f t="shared" si="664"/>
        <v>0</v>
      </c>
      <c r="AC572" s="14">
        <f t="shared" si="665"/>
        <v>0</v>
      </c>
      <c r="AE572" s="14">
        <f>IF($AD$2=Alapadat!$P572,Alapadat!$Q572,0)</f>
        <v>0</v>
      </c>
      <c r="AF572" s="14">
        <f>IF($AD$2=Alapadat!$P572,Alapadat!$R572,0)</f>
        <v>0</v>
      </c>
      <c r="AG572" s="14">
        <f t="shared" si="666"/>
        <v>0</v>
      </c>
      <c r="AH572" s="14">
        <f t="shared" si="667"/>
        <v>0</v>
      </c>
      <c r="AI572" s="14">
        <f t="shared" si="668"/>
        <v>0</v>
      </c>
      <c r="AJ572" s="14">
        <f t="shared" si="669"/>
        <v>0</v>
      </c>
      <c r="AK572" s="14">
        <f t="shared" si="670"/>
        <v>0</v>
      </c>
      <c r="AL572" s="14">
        <f t="shared" si="671"/>
        <v>0</v>
      </c>
      <c r="AN572" s="56">
        <f t="shared" si="672"/>
        <v>0</v>
      </c>
      <c r="AO572" s="14">
        <f>Szilv($AD$2,Eredmény!$H$3,AE572)</f>
        <v>0</v>
      </c>
      <c r="AP572" s="14">
        <f t="shared" si="673"/>
        <v>0</v>
      </c>
      <c r="AQ572" s="14">
        <f t="shared" si="674"/>
        <v>0</v>
      </c>
      <c r="AS572" s="14">
        <f>IF($AR$2=Alapadat!$P572,Alapadat!$Q572,0)</f>
        <v>0</v>
      </c>
      <c r="AT572" s="14">
        <f>IF($AR$2=Alapadat!$P572,Alapadat!$R572,0)</f>
        <v>0</v>
      </c>
      <c r="AU572" s="14">
        <f t="shared" si="675"/>
        <v>0</v>
      </c>
      <c r="AV572" s="14">
        <f t="shared" si="676"/>
        <v>0</v>
      </c>
      <c r="AW572" s="14">
        <f t="shared" si="677"/>
        <v>0</v>
      </c>
      <c r="AX572" s="14">
        <f t="shared" si="678"/>
        <v>0</v>
      </c>
      <c r="AY572" s="14">
        <f t="shared" si="679"/>
        <v>0</v>
      </c>
      <c r="AZ572" s="14">
        <f t="shared" si="680"/>
        <v>0</v>
      </c>
      <c r="BB572" s="56">
        <f t="shared" si="681"/>
        <v>0</v>
      </c>
      <c r="BC572" s="14">
        <f>Szilv($AR$2,Eredmény!$H$3,AS572)</f>
        <v>0</v>
      </c>
      <c r="BD572" s="14">
        <f t="shared" si="682"/>
        <v>0</v>
      </c>
      <c r="BE572" s="14">
        <f t="shared" si="683"/>
        <v>0</v>
      </c>
      <c r="BG572" s="14">
        <f>IF($BF$2=Alapadat!$P572,Alapadat!$Q572,0)</f>
        <v>0</v>
      </c>
      <c r="BH572" s="14">
        <f>IF($BF$2=Alapadat!$P572,Alapadat!$R572,0)</f>
        <v>0</v>
      </c>
      <c r="BI572" s="14">
        <f t="shared" si="684"/>
        <v>0</v>
      </c>
      <c r="BJ572" s="14">
        <f t="shared" si="685"/>
        <v>0</v>
      </c>
      <c r="BK572" s="14">
        <f t="shared" si="686"/>
        <v>0</v>
      </c>
      <c r="BL572" s="14">
        <f t="shared" si="687"/>
        <v>0</v>
      </c>
      <c r="BM572" s="14">
        <f t="shared" si="688"/>
        <v>0</v>
      </c>
      <c r="BN572" s="14">
        <f t="shared" si="689"/>
        <v>0</v>
      </c>
      <c r="BP572" s="56">
        <f t="shared" si="690"/>
        <v>0</v>
      </c>
      <c r="BQ572" s="14">
        <f>Szilv($BF$2,Eredmény!$H$3,BG572)</f>
        <v>0</v>
      </c>
      <c r="BR572" s="14">
        <f t="shared" si="691"/>
        <v>0</v>
      </c>
      <c r="BS572" s="14">
        <f t="shared" si="692"/>
        <v>0</v>
      </c>
      <c r="BV572" s="14">
        <f>IF($BU$2=Alapadat!$P572,Alapadat!$Q572,0)</f>
        <v>0</v>
      </c>
      <c r="BW572" s="14">
        <f>IF($BU$2=Alapadat!$P572,Alapadat!$R572,0)</f>
        <v>0</v>
      </c>
      <c r="BX572" s="14">
        <f t="shared" si="693"/>
        <v>0</v>
      </c>
      <c r="BY572" s="14">
        <f t="shared" si="694"/>
        <v>0</v>
      </c>
      <c r="BZ572" s="14">
        <f t="shared" si="695"/>
        <v>0</v>
      </c>
      <c r="CA572" s="14">
        <f t="shared" si="696"/>
        <v>0</v>
      </c>
      <c r="CB572" s="14">
        <f t="shared" si="697"/>
        <v>0</v>
      </c>
      <c r="CC572" s="14">
        <f t="shared" si="698"/>
        <v>0</v>
      </c>
      <c r="CE572" s="56">
        <f t="shared" si="699"/>
        <v>0</v>
      </c>
      <c r="CF572" s="14">
        <f>Szilv($BU$2,Eredmény!$H$3,BV572)</f>
        <v>0</v>
      </c>
      <c r="CG572" s="14">
        <f t="shared" si="700"/>
        <v>0</v>
      </c>
      <c r="CH572" s="14">
        <f t="shared" si="701"/>
        <v>0</v>
      </c>
      <c r="CK572" s="14">
        <f>IF($CJ$2=Alapadat!$P572,Alapadat!$Q572,0)</f>
        <v>0</v>
      </c>
      <c r="CL572" s="14">
        <f>IF($CJ$2=Alapadat!$P572,Alapadat!$R572,0)</f>
        <v>0</v>
      </c>
      <c r="CM572" s="14">
        <f t="shared" si="702"/>
        <v>0</v>
      </c>
      <c r="CN572" s="14">
        <f t="shared" si="703"/>
        <v>0</v>
      </c>
      <c r="CO572" s="14">
        <f t="shared" si="704"/>
        <v>0</v>
      </c>
      <c r="CP572" s="14">
        <f t="shared" si="705"/>
        <v>0</v>
      </c>
      <c r="CQ572" s="14">
        <f t="shared" si="706"/>
        <v>0</v>
      </c>
      <c r="CR572" s="14">
        <f t="shared" si="707"/>
        <v>0</v>
      </c>
      <c r="CT572" s="56">
        <f t="shared" si="708"/>
        <v>0</v>
      </c>
      <c r="CU572" s="14">
        <f>Szilv($CJ$2,Eredmény!$H$3,CK572)</f>
        <v>0</v>
      </c>
      <c r="CV572" s="14">
        <f t="shared" si="709"/>
        <v>0</v>
      </c>
      <c r="CW572" s="14">
        <f t="shared" si="710"/>
        <v>0</v>
      </c>
      <c r="CZ572" s="14">
        <f>IF($CY$2=Alapadat!$P572,Alapadat!$Q572,0)</f>
        <v>0</v>
      </c>
      <c r="DA572" s="14">
        <f>IF($CY$2=Alapadat!$P572,Alapadat!$R572,0)</f>
        <v>0</v>
      </c>
      <c r="DB572" s="14">
        <f t="shared" si="711"/>
        <v>0</v>
      </c>
      <c r="DC572" s="14">
        <f t="shared" si="712"/>
        <v>0</v>
      </c>
      <c r="DD572" s="14">
        <f t="shared" si="713"/>
        <v>0</v>
      </c>
      <c r="DE572" s="14">
        <f t="shared" si="714"/>
        <v>0</v>
      </c>
      <c r="DF572" s="14">
        <f t="shared" si="715"/>
        <v>0</v>
      </c>
      <c r="DG572" s="14">
        <f t="shared" si="716"/>
        <v>0</v>
      </c>
      <c r="DI572" s="56">
        <f t="shared" si="717"/>
        <v>0</v>
      </c>
      <c r="DJ572" s="14">
        <f>Szilv($CY$2,Eredmény!$H$3,CZ572)</f>
        <v>0</v>
      </c>
      <c r="DK572" s="14">
        <f t="shared" si="718"/>
        <v>0</v>
      </c>
      <c r="DL572" s="14">
        <f t="shared" si="719"/>
        <v>0</v>
      </c>
      <c r="DO572" s="14">
        <f>IF($DN$2=Alapadat!$P572,Alapadat!$Q572,0)</f>
        <v>0</v>
      </c>
      <c r="DP572" s="14">
        <f>IF($DN$2=Alapadat!$P572,Alapadat!$R572,0)</f>
        <v>0</v>
      </c>
      <c r="DQ572" s="14">
        <f t="shared" si="720"/>
        <v>0</v>
      </c>
      <c r="DR572" s="14">
        <f t="shared" si="721"/>
        <v>0</v>
      </c>
      <c r="DS572" s="14">
        <f t="shared" si="722"/>
        <v>0</v>
      </c>
      <c r="DT572" s="14">
        <f t="shared" si="723"/>
        <v>0</v>
      </c>
      <c r="DU572" s="14">
        <f t="shared" si="724"/>
        <v>0</v>
      </c>
      <c r="DV572" s="14">
        <f t="shared" si="725"/>
        <v>0</v>
      </c>
      <c r="DX572" s="56">
        <f t="shared" si="726"/>
        <v>0</v>
      </c>
      <c r="DY572" s="14">
        <f>Szilv($DN$2,Eredmény!$H$3,DO572)</f>
        <v>0</v>
      </c>
      <c r="DZ572" s="14">
        <f t="shared" si="727"/>
        <v>0</v>
      </c>
      <c r="EA572" s="14">
        <f t="shared" si="728"/>
        <v>0</v>
      </c>
    </row>
    <row r="573" spans="2:131">
      <c r="B573" s="14">
        <f>IF($A$2=Alapadat!$P573,Alapadat!$Q573,0)</f>
        <v>0</v>
      </c>
      <c r="C573" s="14">
        <f>IF($A$2=Alapadat!$P573,Alapadat!$R573,0)</f>
        <v>0</v>
      </c>
      <c r="D573" s="14">
        <f t="shared" si="649"/>
        <v>0</v>
      </c>
      <c r="E573" s="14">
        <f t="shared" si="650"/>
        <v>0</v>
      </c>
      <c r="F573" s="14">
        <f t="shared" si="651"/>
        <v>0</v>
      </c>
      <c r="G573" s="14">
        <f t="shared" si="652"/>
        <v>0</v>
      </c>
      <c r="H573" s="14">
        <f t="shared" si="653"/>
        <v>0</v>
      </c>
      <c r="I573" s="14">
        <f t="shared" si="654"/>
        <v>0</v>
      </c>
      <c r="L573" s="56">
        <f t="shared" si="655"/>
        <v>0</v>
      </c>
      <c r="M573" s="14">
        <f>Szilv($A$2,Eredmény!$H$3,B573)</f>
        <v>0</v>
      </c>
      <c r="N573" s="14">
        <f t="shared" si="656"/>
        <v>0</v>
      </c>
      <c r="O573" s="14">
        <f t="shared" si="657"/>
        <v>0</v>
      </c>
      <c r="Q573" s="14">
        <f>IF($P$2=Alapadat!$P573,Alapadat!$Q573,0)</f>
        <v>0</v>
      </c>
      <c r="R573" s="14">
        <f>IF($P$2=Alapadat!$P573,Alapadat!$R573,0)</f>
        <v>0</v>
      </c>
      <c r="S573" s="14">
        <f t="shared" si="658"/>
        <v>0</v>
      </c>
      <c r="T573" s="14">
        <f t="shared" si="659"/>
        <v>0</v>
      </c>
      <c r="U573" s="14">
        <f t="shared" si="660"/>
        <v>0</v>
      </c>
      <c r="V573" s="14">
        <f t="shared" si="661"/>
        <v>0</v>
      </c>
      <c r="W573" s="14">
        <f t="shared" si="662"/>
        <v>0</v>
      </c>
      <c r="X573" s="14">
        <f t="shared" si="663"/>
        <v>0</v>
      </c>
      <c r="Z573" s="56">
        <f t="shared" si="729"/>
        <v>0</v>
      </c>
      <c r="AA573" s="14">
        <f>Szilv($P$2,Eredmény!$H$3,Q573)</f>
        <v>0</v>
      </c>
      <c r="AB573" s="14">
        <f t="shared" si="664"/>
        <v>0</v>
      </c>
      <c r="AC573" s="14">
        <f t="shared" si="665"/>
        <v>0</v>
      </c>
      <c r="AE573" s="14">
        <f>IF($AD$2=Alapadat!$P573,Alapadat!$Q573,0)</f>
        <v>0</v>
      </c>
      <c r="AF573" s="14">
        <f>IF($AD$2=Alapadat!$P573,Alapadat!$R573,0)</f>
        <v>0</v>
      </c>
      <c r="AG573" s="14">
        <f t="shared" si="666"/>
        <v>0</v>
      </c>
      <c r="AH573" s="14">
        <f t="shared" si="667"/>
        <v>0</v>
      </c>
      <c r="AI573" s="14">
        <f t="shared" si="668"/>
        <v>0</v>
      </c>
      <c r="AJ573" s="14">
        <f t="shared" si="669"/>
        <v>0</v>
      </c>
      <c r="AK573" s="14">
        <f t="shared" si="670"/>
        <v>0</v>
      </c>
      <c r="AL573" s="14">
        <f t="shared" si="671"/>
        <v>0</v>
      </c>
      <c r="AN573" s="56">
        <f t="shared" si="672"/>
        <v>0</v>
      </c>
      <c r="AO573" s="14">
        <f>Szilv($AD$2,Eredmény!$H$3,AE573)</f>
        <v>0</v>
      </c>
      <c r="AP573" s="14">
        <f t="shared" si="673"/>
        <v>0</v>
      </c>
      <c r="AQ573" s="14">
        <f t="shared" si="674"/>
        <v>0</v>
      </c>
      <c r="AS573" s="14">
        <f>IF($AR$2=Alapadat!$P573,Alapadat!$Q573,0)</f>
        <v>0</v>
      </c>
      <c r="AT573" s="14">
        <f>IF($AR$2=Alapadat!$P573,Alapadat!$R573,0)</f>
        <v>0</v>
      </c>
      <c r="AU573" s="14">
        <f t="shared" si="675"/>
        <v>0</v>
      </c>
      <c r="AV573" s="14">
        <f t="shared" si="676"/>
        <v>0</v>
      </c>
      <c r="AW573" s="14">
        <f t="shared" si="677"/>
        <v>0</v>
      </c>
      <c r="AX573" s="14">
        <f t="shared" si="678"/>
        <v>0</v>
      </c>
      <c r="AY573" s="14">
        <f t="shared" si="679"/>
        <v>0</v>
      </c>
      <c r="AZ573" s="14">
        <f t="shared" si="680"/>
        <v>0</v>
      </c>
      <c r="BB573" s="56">
        <f t="shared" si="681"/>
        <v>0</v>
      </c>
      <c r="BC573" s="14">
        <f>Szilv($AR$2,Eredmény!$H$3,AS573)</f>
        <v>0</v>
      </c>
      <c r="BD573" s="14">
        <f t="shared" si="682"/>
        <v>0</v>
      </c>
      <c r="BE573" s="14">
        <f t="shared" si="683"/>
        <v>0</v>
      </c>
      <c r="BG573" s="14">
        <f>IF($BF$2=Alapadat!$P573,Alapadat!$Q573,0)</f>
        <v>0</v>
      </c>
      <c r="BH573" s="14">
        <f>IF($BF$2=Alapadat!$P573,Alapadat!$R573,0)</f>
        <v>0</v>
      </c>
      <c r="BI573" s="14">
        <f t="shared" si="684"/>
        <v>0</v>
      </c>
      <c r="BJ573" s="14">
        <f t="shared" si="685"/>
        <v>0</v>
      </c>
      <c r="BK573" s="14">
        <f t="shared" si="686"/>
        <v>0</v>
      </c>
      <c r="BL573" s="14">
        <f t="shared" si="687"/>
        <v>0</v>
      </c>
      <c r="BM573" s="14">
        <f t="shared" si="688"/>
        <v>0</v>
      </c>
      <c r="BN573" s="14">
        <f t="shared" si="689"/>
        <v>0</v>
      </c>
      <c r="BP573" s="56">
        <f t="shared" si="690"/>
        <v>0</v>
      </c>
      <c r="BQ573" s="14">
        <f>Szilv($BF$2,Eredmény!$H$3,BG573)</f>
        <v>0</v>
      </c>
      <c r="BR573" s="14">
        <f t="shared" si="691"/>
        <v>0</v>
      </c>
      <c r="BS573" s="14">
        <f t="shared" si="692"/>
        <v>0</v>
      </c>
      <c r="BV573" s="14">
        <f>IF($BU$2=Alapadat!$P573,Alapadat!$Q573,0)</f>
        <v>0</v>
      </c>
      <c r="BW573" s="14">
        <f>IF($BU$2=Alapadat!$P573,Alapadat!$R573,0)</f>
        <v>0</v>
      </c>
      <c r="BX573" s="14">
        <f t="shared" si="693"/>
        <v>0</v>
      </c>
      <c r="BY573" s="14">
        <f t="shared" si="694"/>
        <v>0</v>
      </c>
      <c r="BZ573" s="14">
        <f t="shared" si="695"/>
        <v>0</v>
      </c>
      <c r="CA573" s="14">
        <f t="shared" si="696"/>
        <v>0</v>
      </c>
      <c r="CB573" s="14">
        <f t="shared" si="697"/>
        <v>0</v>
      </c>
      <c r="CC573" s="14">
        <f t="shared" si="698"/>
        <v>0</v>
      </c>
      <c r="CE573" s="56">
        <f t="shared" si="699"/>
        <v>0</v>
      </c>
      <c r="CF573" s="14">
        <f>Szilv($BU$2,Eredmény!$H$3,BV573)</f>
        <v>0</v>
      </c>
      <c r="CG573" s="14">
        <f t="shared" si="700"/>
        <v>0</v>
      </c>
      <c r="CH573" s="14">
        <f t="shared" si="701"/>
        <v>0</v>
      </c>
      <c r="CK573" s="14">
        <f>IF($CJ$2=Alapadat!$P573,Alapadat!$Q573,0)</f>
        <v>0</v>
      </c>
      <c r="CL573" s="14">
        <f>IF($CJ$2=Alapadat!$P573,Alapadat!$R573,0)</f>
        <v>0</v>
      </c>
      <c r="CM573" s="14">
        <f t="shared" si="702"/>
        <v>0</v>
      </c>
      <c r="CN573" s="14">
        <f t="shared" si="703"/>
        <v>0</v>
      </c>
      <c r="CO573" s="14">
        <f t="shared" si="704"/>
        <v>0</v>
      </c>
      <c r="CP573" s="14">
        <f t="shared" si="705"/>
        <v>0</v>
      </c>
      <c r="CQ573" s="14">
        <f t="shared" si="706"/>
        <v>0</v>
      </c>
      <c r="CR573" s="14">
        <f t="shared" si="707"/>
        <v>0</v>
      </c>
      <c r="CT573" s="56">
        <f t="shared" si="708"/>
        <v>0</v>
      </c>
      <c r="CU573" s="14">
        <f>Szilv($CJ$2,Eredmény!$H$3,CK573)</f>
        <v>0</v>
      </c>
      <c r="CV573" s="14">
        <f t="shared" si="709"/>
        <v>0</v>
      </c>
      <c r="CW573" s="14">
        <f t="shared" si="710"/>
        <v>0</v>
      </c>
      <c r="CZ573" s="14">
        <f>IF($CY$2=Alapadat!$P573,Alapadat!$Q573,0)</f>
        <v>0</v>
      </c>
      <c r="DA573" s="14">
        <f>IF($CY$2=Alapadat!$P573,Alapadat!$R573,0)</f>
        <v>0</v>
      </c>
      <c r="DB573" s="14">
        <f t="shared" si="711"/>
        <v>0</v>
      </c>
      <c r="DC573" s="14">
        <f t="shared" si="712"/>
        <v>0</v>
      </c>
      <c r="DD573" s="14">
        <f t="shared" si="713"/>
        <v>0</v>
      </c>
      <c r="DE573" s="14">
        <f t="shared" si="714"/>
        <v>0</v>
      </c>
      <c r="DF573" s="14">
        <f t="shared" si="715"/>
        <v>0</v>
      </c>
      <c r="DG573" s="14">
        <f t="shared" si="716"/>
        <v>0</v>
      </c>
      <c r="DI573" s="56">
        <f t="shared" si="717"/>
        <v>0</v>
      </c>
      <c r="DJ573" s="14">
        <f>Szilv($CY$2,Eredmény!$H$3,CZ573)</f>
        <v>0</v>
      </c>
      <c r="DK573" s="14">
        <f t="shared" si="718"/>
        <v>0</v>
      </c>
      <c r="DL573" s="14">
        <f t="shared" si="719"/>
        <v>0</v>
      </c>
      <c r="DO573" s="14">
        <f>IF($DN$2=Alapadat!$P573,Alapadat!$Q573,0)</f>
        <v>0</v>
      </c>
      <c r="DP573" s="14">
        <f>IF($DN$2=Alapadat!$P573,Alapadat!$R573,0)</f>
        <v>0</v>
      </c>
      <c r="DQ573" s="14">
        <f t="shared" si="720"/>
        <v>0</v>
      </c>
      <c r="DR573" s="14">
        <f t="shared" si="721"/>
        <v>0</v>
      </c>
      <c r="DS573" s="14">
        <f t="shared" si="722"/>
        <v>0</v>
      </c>
      <c r="DT573" s="14">
        <f t="shared" si="723"/>
        <v>0</v>
      </c>
      <c r="DU573" s="14">
        <f t="shared" si="724"/>
        <v>0</v>
      </c>
      <c r="DV573" s="14">
        <f t="shared" si="725"/>
        <v>0</v>
      </c>
      <c r="DX573" s="56">
        <f t="shared" si="726"/>
        <v>0</v>
      </c>
      <c r="DY573" s="14">
        <f>Szilv($DN$2,Eredmény!$H$3,DO573)</f>
        <v>0</v>
      </c>
      <c r="DZ573" s="14">
        <f t="shared" si="727"/>
        <v>0</v>
      </c>
      <c r="EA573" s="14">
        <f t="shared" si="728"/>
        <v>0</v>
      </c>
    </row>
    <row r="574" spans="2:131">
      <c r="B574" s="14">
        <f>IF($A$2=Alapadat!$P574,Alapadat!$Q574,0)</f>
        <v>0</v>
      </c>
      <c r="C574" s="14">
        <f>IF($A$2=Alapadat!$P574,Alapadat!$R574,0)</f>
        <v>0</v>
      </c>
      <c r="D574" s="14">
        <f t="shared" si="649"/>
        <v>0</v>
      </c>
      <c r="E574" s="14">
        <f t="shared" si="650"/>
        <v>0</v>
      </c>
      <c r="F574" s="14">
        <f t="shared" si="651"/>
        <v>0</v>
      </c>
      <c r="G574" s="14">
        <f t="shared" si="652"/>
        <v>0</v>
      </c>
      <c r="H574" s="14">
        <f t="shared" si="653"/>
        <v>0</v>
      </c>
      <c r="I574" s="14">
        <f t="shared" si="654"/>
        <v>0</v>
      </c>
      <c r="L574" s="56">
        <f t="shared" si="655"/>
        <v>0</v>
      </c>
      <c r="M574" s="14">
        <f>Szilv($A$2,Eredmény!$H$3,B574)</f>
        <v>0</v>
      </c>
      <c r="N574" s="14">
        <f t="shared" si="656"/>
        <v>0</v>
      </c>
      <c r="O574" s="14">
        <f t="shared" si="657"/>
        <v>0</v>
      </c>
      <c r="Q574" s="14">
        <f>IF($P$2=Alapadat!$P574,Alapadat!$Q574,0)</f>
        <v>0</v>
      </c>
      <c r="R574" s="14">
        <f>IF($P$2=Alapadat!$P574,Alapadat!$R574,0)</f>
        <v>0</v>
      </c>
      <c r="S574" s="14">
        <f t="shared" si="658"/>
        <v>0</v>
      </c>
      <c r="T574" s="14">
        <f t="shared" si="659"/>
        <v>0</v>
      </c>
      <c r="U574" s="14">
        <f t="shared" si="660"/>
        <v>0</v>
      </c>
      <c r="V574" s="14">
        <f t="shared" si="661"/>
        <v>0</v>
      </c>
      <c r="W574" s="14">
        <f t="shared" si="662"/>
        <v>0</v>
      </c>
      <c r="X574" s="14">
        <f t="shared" si="663"/>
        <v>0</v>
      </c>
      <c r="Z574" s="56">
        <f t="shared" si="729"/>
        <v>0</v>
      </c>
      <c r="AA574" s="14">
        <f>Szilv($P$2,Eredmény!$H$3,Q574)</f>
        <v>0</v>
      </c>
      <c r="AB574" s="14">
        <f t="shared" si="664"/>
        <v>0</v>
      </c>
      <c r="AC574" s="14">
        <f t="shared" si="665"/>
        <v>0</v>
      </c>
      <c r="AE574" s="14">
        <f>IF($AD$2=Alapadat!$P574,Alapadat!$Q574,0)</f>
        <v>0</v>
      </c>
      <c r="AF574" s="14">
        <f>IF($AD$2=Alapadat!$P574,Alapadat!$R574,0)</f>
        <v>0</v>
      </c>
      <c r="AG574" s="14">
        <f t="shared" si="666"/>
        <v>0</v>
      </c>
      <c r="AH574" s="14">
        <f t="shared" si="667"/>
        <v>0</v>
      </c>
      <c r="AI574" s="14">
        <f t="shared" si="668"/>
        <v>0</v>
      </c>
      <c r="AJ574" s="14">
        <f t="shared" si="669"/>
        <v>0</v>
      </c>
      <c r="AK574" s="14">
        <f t="shared" si="670"/>
        <v>0</v>
      </c>
      <c r="AL574" s="14">
        <f t="shared" si="671"/>
        <v>0</v>
      </c>
      <c r="AN574" s="56">
        <f t="shared" si="672"/>
        <v>0</v>
      </c>
      <c r="AO574" s="14">
        <f>Szilv($AD$2,Eredmény!$H$3,AE574)</f>
        <v>0</v>
      </c>
      <c r="AP574" s="14">
        <f t="shared" si="673"/>
        <v>0</v>
      </c>
      <c r="AQ574" s="14">
        <f t="shared" si="674"/>
        <v>0</v>
      </c>
      <c r="AS574" s="14">
        <f>IF($AR$2=Alapadat!$P574,Alapadat!$Q574,0)</f>
        <v>0</v>
      </c>
      <c r="AT574" s="14">
        <f>IF($AR$2=Alapadat!$P574,Alapadat!$R574,0)</f>
        <v>0</v>
      </c>
      <c r="AU574" s="14">
        <f t="shared" si="675"/>
        <v>0</v>
      </c>
      <c r="AV574" s="14">
        <f t="shared" si="676"/>
        <v>0</v>
      </c>
      <c r="AW574" s="14">
        <f t="shared" si="677"/>
        <v>0</v>
      </c>
      <c r="AX574" s="14">
        <f t="shared" si="678"/>
        <v>0</v>
      </c>
      <c r="AY574" s="14">
        <f t="shared" si="679"/>
        <v>0</v>
      </c>
      <c r="AZ574" s="14">
        <f t="shared" si="680"/>
        <v>0</v>
      </c>
      <c r="BB574" s="56">
        <f t="shared" si="681"/>
        <v>0</v>
      </c>
      <c r="BC574" s="14">
        <f>Szilv($AR$2,Eredmény!$H$3,AS574)</f>
        <v>0</v>
      </c>
      <c r="BD574" s="14">
        <f t="shared" si="682"/>
        <v>0</v>
      </c>
      <c r="BE574" s="14">
        <f t="shared" si="683"/>
        <v>0</v>
      </c>
      <c r="BG574" s="14">
        <f>IF($BF$2=Alapadat!$P574,Alapadat!$Q574,0)</f>
        <v>0</v>
      </c>
      <c r="BH574" s="14">
        <f>IF($BF$2=Alapadat!$P574,Alapadat!$R574,0)</f>
        <v>0</v>
      </c>
      <c r="BI574" s="14">
        <f t="shared" si="684"/>
        <v>0</v>
      </c>
      <c r="BJ574" s="14">
        <f t="shared" si="685"/>
        <v>0</v>
      </c>
      <c r="BK574" s="14">
        <f t="shared" si="686"/>
        <v>0</v>
      </c>
      <c r="BL574" s="14">
        <f t="shared" si="687"/>
        <v>0</v>
      </c>
      <c r="BM574" s="14">
        <f t="shared" si="688"/>
        <v>0</v>
      </c>
      <c r="BN574" s="14">
        <f t="shared" si="689"/>
        <v>0</v>
      </c>
      <c r="BP574" s="56">
        <f t="shared" si="690"/>
        <v>0</v>
      </c>
      <c r="BQ574" s="14">
        <f>Szilv($BF$2,Eredmény!$H$3,BG574)</f>
        <v>0</v>
      </c>
      <c r="BR574" s="14">
        <f t="shared" si="691"/>
        <v>0</v>
      </c>
      <c r="BS574" s="14">
        <f t="shared" si="692"/>
        <v>0</v>
      </c>
      <c r="BV574" s="14">
        <f>IF($BU$2=Alapadat!$P574,Alapadat!$Q574,0)</f>
        <v>0</v>
      </c>
      <c r="BW574" s="14">
        <f>IF($BU$2=Alapadat!$P574,Alapadat!$R574,0)</f>
        <v>0</v>
      </c>
      <c r="BX574" s="14">
        <f t="shared" si="693"/>
        <v>0</v>
      </c>
      <c r="BY574" s="14">
        <f t="shared" si="694"/>
        <v>0</v>
      </c>
      <c r="BZ574" s="14">
        <f t="shared" si="695"/>
        <v>0</v>
      </c>
      <c r="CA574" s="14">
        <f t="shared" si="696"/>
        <v>0</v>
      </c>
      <c r="CB574" s="14">
        <f t="shared" si="697"/>
        <v>0</v>
      </c>
      <c r="CC574" s="14">
        <f t="shared" si="698"/>
        <v>0</v>
      </c>
      <c r="CE574" s="56">
        <f t="shared" si="699"/>
        <v>0</v>
      </c>
      <c r="CF574" s="14">
        <f>Szilv($BU$2,Eredmény!$H$3,BV574)</f>
        <v>0</v>
      </c>
      <c r="CG574" s="14">
        <f t="shared" si="700"/>
        <v>0</v>
      </c>
      <c r="CH574" s="14">
        <f t="shared" si="701"/>
        <v>0</v>
      </c>
      <c r="CK574" s="14">
        <f>IF($CJ$2=Alapadat!$P574,Alapadat!$Q574,0)</f>
        <v>0</v>
      </c>
      <c r="CL574" s="14">
        <f>IF($CJ$2=Alapadat!$P574,Alapadat!$R574,0)</f>
        <v>0</v>
      </c>
      <c r="CM574" s="14">
        <f t="shared" si="702"/>
        <v>0</v>
      </c>
      <c r="CN574" s="14">
        <f t="shared" si="703"/>
        <v>0</v>
      </c>
      <c r="CO574" s="14">
        <f t="shared" si="704"/>
        <v>0</v>
      </c>
      <c r="CP574" s="14">
        <f t="shared" si="705"/>
        <v>0</v>
      </c>
      <c r="CQ574" s="14">
        <f t="shared" si="706"/>
        <v>0</v>
      </c>
      <c r="CR574" s="14">
        <f t="shared" si="707"/>
        <v>0</v>
      </c>
      <c r="CT574" s="56">
        <f t="shared" si="708"/>
        <v>0</v>
      </c>
      <c r="CU574" s="14">
        <f>Szilv($CJ$2,Eredmény!$H$3,CK574)</f>
        <v>0</v>
      </c>
      <c r="CV574" s="14">
        <f t="shared" si="709"/>
        <v>0</v>
      </c>
      <c r="CW574" s="14">
        <f t="shared" si="710"/>
        <v>0</v>
      </c>
      <c r="CZ574" s="14">
        <f>IF($CY$2=Alapadat!$P574,Alapadat!$Q574,0)</f>
        <v>0</v>
      </c>
      <c r="DA574" s="14">
        <f>IF($CY$2=Alapadat!$P574,Alapadat!$R574,0)</f>
        <v>0</v>
      </c>
      <c r="DB574" s="14">
        <f t="shared" si="711"/>
        <v>0</v>
      </c>
      <c r="DC574" s="14">
        <f t="shared" si="712"/>
        <v>0</v>
      </c>
      <c r="DD574" s="14">
        <f t="shared" si="713"/>
        <v>0</v>
      </c>
      <c r="DE574" s="14">
        <f t="shared" si="714"/>
        <v>0</v>
      </c>
      <c r="DF574" s="14">
        <f t="shared" si="715"/>
        <v>0</v>
      </c>
      <c r="DG574" s="14">
        <f t="shared" si="716"/>
        <v>0</v>
      </c>
      <c r="DI574" s="56">
        <f t="shared" si="717"/>
        <v>0</v>
      </c>
      <c r="DJ574" s="14">
        <f>Szilv($CY$2,Eredmény!$H$3,CZ574)</f>
        <v>0</v>
      </c>
      <c r="DK574" s="14">
        <f t="shared" si="718"/>
        <v>0</v>
      </c>
      <c r="DL574" s="14">
        <f t="shared" si="719"/>
        <v>0</v>
      </c>
      <c r="DO574" s="14">
        <f>IF($DN$2=Alapadat!$P574,Alapadat!$Q574,0)</f>
        <v>0</v>
      </c>
      <c r="DP574" s="14">
        <f>IF($DN$2=Alapadat!$P574,Alapadat!$R574,0)</f>
        <v>0</v>
      </c>
      <c r="DQ574" s="14">
        <f t="shared" si="720"/>
        <v>0</v>
      </c>
      <c r="DR574" s="14">
        <f t="shared" si="721"/>
        <v>0</v>
      </c>
      <c r="DS574" s="14">
        <f t="shared" si="722"/>
        <v>0</v>
      </c>
      <c r="DT574" s="14">
        <f t="shared" si="723"/>
        <v>0</v>
      </c>
      <c r="DU574" s="14">
        <f t="shared" si="724"/>
        <v>0</v>
      </c>
      <c r="DV574" s="14">
        <f t="shared" si="725"/>
        <v>0</v>
      </c>
      <c r="DX574" s="56">
        <f t="shared" si="726"/>
        <v>0</v>
      </c>
      <c r="DY574" s="14">
        <f>Szilv($DN$2,Eredmény!$H$3,DO574)</f>
        <v>0</v>
      </c>
      <c r="DZ574" s="14">
        <f t="shared" si="727"/>
        <v>0</v>
      </c>
      <c r="EA574" s="14">
        <f t="shared" si="728"/>
        <v>0</v>
      </c>
    </row>
    <row r="575" spans="2:131">
      <c r="B575" s="14">
        <f>IF($A$2=Alapadat!$P575,Alapadat!$Q575,0)</f>
        <v>0</v>
      </c>
      <c r="C575" s="14">
        <f>IF($A$2=Alapadat!$P575,Alapadat!$R575,0)</f>
        <v>0</v>
      </c>
      <c r="D575" s="14">
        <f t="shared" si="649"/>
        <v>0</v>
      </c>
      <c r="E575" s="14">
        <f t="shared" si="650"/>
        <v>0</v>
      </c>
      <c r="F575" s="14">
        <f t="shared" si="651"/>
        <v>0</v>
      </c>
      <c r="G575" s="14">
        <f t="shared" si="652"/>
        <v>0</v>
      </c>
      <c r="H575" s="14">
        <f t="shared" si="653"/>
        <v>0</v>
      </c>
      <c r="I575" s="14">
        <f t="shared" si="654"/>
        <v>0</v>
      </c>
      <c r="L575" s="56">
        <f t="shared" si="655"/>
        <v>0</v>
      </c>
      <c r="M575" s="14">
        <f>Szilv($A$2,Eredmény!$H$3,B575)</f>
        <v>0</v>
      </c>
      <c r="N575" s="14">
        <f t="shared" si="656"/>
        <v>0</v>
      </c>
      <c r="O575" s="14">
        <f t="shared" si="657"/>
        <v>0</v>
      </c>
      <c r="Q575" s="14">
        <f>IF($P$2=Alapadat!$P575,Alapadat!$Q575,0)</f>
        <v>0</v>
      </c>
      <c r="R575" s="14">
        <f>IF($P$2=Alapadat!$P575,Alapadat!$R575,0)</f>
        <v>0</v>
      </c>
      <c r="S575" s="14">
        <f t="shared" si="658"/>
        <v>0</v>
      </c>
      <c r="T575" s="14">
        <f t="shared" si="659"/>
        <v>0</v>
      </c>
      <c r="U575" s="14">
        <f t="shared" si="660"/>
        <v>0</v>
      </c>
      <c r="V575" s="14">
        <f t="shared" si="661"/>
        <v>0</v>
      </c>
      <c r="W575" s="14">
        <f t="shared" si="662"/>
        <v>0</v>
      </c>
      <c r="X575" s="14">
        <f t="shared" si="663"/>
        <v>0</v>
      </c>
      <c r="Z575" s="56">
        <f t="shared" si="729"/>
        <v>0</v>
      </c>
      <c r="AA575" s="14">
        <f>Szilv($P$2,Eredmény!$H$3,Q575)</f>
        <v>0</v>
      </c>
      <c r="AB575" s="14">
        <f t="shared" si="664"/>
        <v>0</v>
      </c>
      <c r="AC575" s="14">
        <f t="shared" si="665"/>
        <v>0</v>
      </c>
      <c r="AE575" s="14">
        <f>IF($AD$2=Alapadat!$P575,Alapadat!$Q575,0)</f>
        <v>0</v>
      </c>
      <c r="AF575" s="14">
        <f>IF($AD$2=Alapadat!$P575,Alapadat!$R575,0)</f>
        <v>0</v>
      </c>
      <c r="AG575" s="14">
        <f t="shared" si="666"/>
        <v>0</v>
      </c>
      <c r="AH575" s="14">
        <f t="shared" si="667"/>
        <v>0</v>
      </c>
      <c r="AI575" s="14">
        <f t="shared" si="668"/>
        <v>0</v>
      </c>
      <c r="AJ575" s="14">
        <f t="shared" si="669"/>
        <v>0</v>
      </c>
      <c r="AK575" s="14">
        <f t="shared" si="670"/>
        <v>0</v>
      </c>
      <c r="AL575" s="14">
        <f t="shared" si="671"/>
        <v>0</v>
      </c>
      <c r="AN575" s="56">
        <f t="shared" si="672"/>
        <v>0</v>
      </c>
      <c r="AO575" s="14">
        <f>Szilv($AD$2,Eredmény!$H$3,AE575)</f>
        <v>0</v>
      </c>
      <c r="AP575" s="14">
        <f t="shared" si="673"/>
        <v>0</v>
      </c>
      <c r="AQ575" s="14">
        <f t="shared" si="674"/>
        <v>0</v>
      </c>
      <c r="AS575" s="14">
        <f>IF($AR$2=Alapadat!$P575,Alapadat!$Q575,0)</f>
        <v>0</v>
      </c>
      <c r="AT575" s="14">
        <f>IF($AR$2=Alapadat!$P575,Alapadat!$R575,0)</f>
        <v>0</v>
      </c>
      <c r="AU575" s="14">
        <f t="shared" si="675"/>
        <v>0</v>
      </c>
      <c r="AV575" s="14">
        <f t="shared" si="676"/>
        <v>0</v>
      </c>
      <c r="AW575" s="14">
        <f t="shared" si="677"/>
        <v>0</v>
      </c>
      <c r="AX575" s="14">
        <f t="shared" si="678"/>
        <v>0</v>
      </c>
      <c r="AY575" s="14">
        <f t="shared" si="679"/>
        <v>0</v>
      </c>
      <c r="AZ575" s="14">
        <f t="shared" si="680"/>
        <v>0</v>
      </c>
      <c r="BB575" s="56">
        <f t="shared" si="681"/>
        <v>0</v>
      </c>
      <c r="BC575" s="14">
        <f>Szilv($AR$2,Eredmény!$H$3,AS575)</f>
        <v>0</v>
      </c>
      <c r="BD575" s="14">
        <f t="shared" si="682"/>
        <v>0</v>
      </c>
      <c r="BE575" s="14">
        <f t="shared" si="683"/>
        <v>0</v>
      </c>
      <c r="BG575" s="14">
        <f>IF($BF$2=Alapadat!$P575,Alapadat!$Q575,0)</f>
        <v>0</v>
      </c>
      <c r="BH575" s="14">
        <f>IF($BF$2=Alapadat!$P575,Alapadat!$R575,0)</f>
        <v>0</v>
      </c>
      <c r="BI575" s="14">
        <f t="shared" si="684"/>
        <v>0</v>
      </c>
      <c r="BJ575" s="14">
        <f t="shared" si="685"/>
        <v>0</v>
      </c>
      <c r="BK575" s="14">
        <f t="shared" si="686"/>
        <v>0</v>
      </c>
      <c r="BL575" s="14">
        <f t="shared" si="687"/>
        <v>0</v>
      </c>
      <c r="BM575" s="14">
        <f t="shared" si="688"/>
        <v>0</v>
      </c>
      <c r="BN575" s="14">
        <f t="shared" si="689"/>
        <v>0</v>
      </c>
      <c r="BP575" s="56">
        <f t="shared" si="690"/>
        <v>0</v>
      </c>
      <c r="BQ575" s="14">
        <f>Szilv($BF$2,Eredmény!$H$3,BG575)</f>
        <v>0</v>
      </c>
      <c r="BR575" s="14">
        <f t="shared" si="691"/>
        <v>0</v>
      </c>
      <c r="BS575" s="14">
        <f t="shared" si="692"/>
        <v>0</v>
      </c>
      <c r="BV575" s="14">
        <f>IF($BU$2=Alapadat!$P575,Alapadat!$Q575,0)</f>
        <v>0</v>
      </c>
      <c r="BW575" s="14">
        <f>IF($BU$2=Alapadat!$P575,Alapadat!$R575,0)</f>
        <v>0</v>
      </c>
      <c r="BX575" s="14">
        <f t="shared" si="693"/>
        <v>0</v>
      </c>
      <c r="BY575" s="14">
        <f t="shared" si="694"/>
        <v>0</v>
      </c>
      <c r="BZ575" s="14">
        <f t="shared" si="695"/>
        <v>0</v>
      </c>
      <c r="CA575" s="14">
        <f t="shared" si="696"/>
        <v>0</v>
      </c>
      <c r="CB575" s="14">
        <f t="shared" si="697"/>
        <v>0</v>
      </c>
      <c r="CC575" s="14">
        <f t="shared" si="698"/>
        <v>0</v>
      </c>
      <c r="CE575" s="56">
        <f t="shared" si="699"/>
        <v>0</v>
      </c>
      <c r="CF575" s="14">
        <f>Szilv($BU$2,Eredmény!$H$3,BV575)</f>
        <v>0</v>
      </c>
      <c r="CG575" s="14">
        <f t="shared" si="700"/>
        <v>0</v>
      </c>
      <c r="CH575" s="14">
        <f t="shared" si="701"/>
        <v>0</v>
      </c>
      <c r="CK575" s="14">
        <f>IF($CJ$2=Alapadat!$P575,Alapadat!$Q575,0)</f>
        <v>0</v>
      </c>
      <c r="CL575" s="14">
        <f>IF($CJ$2=Alapadat!$P575,Alapadat!$R575,0)</f>
        <v>0</v>
      </c>
      <c r="CM575" s="14">
        <f t="shared" si="702"/>
        <v>0</v>
      </c>
      <c r="CN575" s="14">
        <f t="shared" si="703"/>
        <v>0</v>
      </c>
      <c r="CO575" s="14">
        <f t="shared" si="704"/>
        <v>0</v>
      </c>
      <c r="CP575" s="14">
        <f t="shared" si="705"/>
        <v>0</v>
      </c>
      <c r="CQ575" s="14">
        <f t="shared" si="706"/>
        <v>0</v>
      </c>
      <c r="CR575" s="14">
        <f t="shared" si="707"/>
        <v>0</v>
      </c>
      <c r="CT575" s="56">
        <f t="shared" si="708"/>
        <v>0</v>
      </c>
      <c r="CU575" s="14">
        <f>Szilv($CJ$2,Eredmény!$H$3,CK575)</f>
        <v>0</v>
      </c>
      <c r="CV575" s="14">
        <f t="shared" si="709"/>
        <v>0</v>
      </c>
      <c r="CW575" s="14">
        <f t="shared" si="710"/>
        <v>0</v>
      </c>
      <c r="CZ575" s="14">
        <f>IF($CY$2=Alapadat!$P575,Alapadat!$Q575,0)</f>
        <v>0</v>
      </c>
      <c r="DA575" s="14">
        <f>IF($CY$2=Alapadat!$P575,Alapadat!$R575,0)</f>
        <v>0</v>
      </c>
      <c r="DB575" s="14">
        <f t="shared" si="711"/>
        <v>0</v>
      </c>
      <c r="DC575" s="14">
        <f t="shared" si="712"/>
        <v>0</v>
      </c>
      <c r="DD575" s="14">
        <f t="shared" si="713"/>
        <v>0</v>
      </c>
      <c r="DE575" s="14">
        <f t="shared" si="714"/>
        <v>0</v>
      </c>
      <c r="DF575" s="14">
        <f t="shared" si="715"/>
        <v>0</v>
      </c>
      <c r="DG575" s="14">
        <f t="shared" si="716"/>
        <v>0</v>
      </c>
      <c r="DI575" s="56">
        <f t="shared" si="717"/>
        <v>0</v>
      </c>
      <c r="DJ575" s="14">
        <f>Szilv($CY$2,Eredmény!$H$3,CZ575)</f>
        <v>0</v>
      </c>
      <c r="DK575" s="14">
        <f t="shared" si="718"/>
        <v>0</v>
      </c>
      <c r="DL575" s="14">
        <f t="shared" si="719"/>
        <v>0</v>
      </c>
      <c r="DO575" s="14">
        <f>IF($DN$2=Alapadat!$P575,Alapadat!$Q575,0)</f>
        <v>0</v>
      </c>
      <c r="DP575" s="14">
        <f>IF($DN$2=Alapadat!$P575,Alapadat!$R575,0)</f>
        <v>0</v>
      </c>
      <c r="DQ575" s="14">
        <f t="shared" si="720"/>
        <v>0</v>
      </c>
      <c r="DR575" s="14">
        <f t="shared" si="721"/>
        <v>0</v>
      </c>
      <c r="DS575" s="14">
        <f t="shared" si="722"/>
        <v>0</v>
      </c>
      <c r="DT575" s="14">
        <f t="shared" si="723"/>
        <v>0</v>
      </c>
      <c r="DU575" s="14">
        <f t="shared" si="724"/>
        <v>0</v>
      </c>
      <c r="DV575" s="14">
        <f t="shared" si="725"/>
        <v>0</v>
      </c>
      <c r="DX575" s="56">
        <f t="shared" si="726"/>
        <v>0</v>
      </c>
      <c r="DY575" s="14">
        <f>Szilv($DN$2,Eredmény!$H$3,DO575)</f>
        <v>0</v>
      </c>
      <c r="DZ575" s="14">
        <f t="shared" si="727"/>
        <v>0</v>
      </c>
      <c r="EA575" s="14">
        <f t="shared" si="728"/>
        <v>0</v>
      </c>
    </row>
    <row r="576" spans="2:131">
      <c r="B576" s="14">
        <f>IF($A$2=Alapadat!$P576,Alapadat!$Q576,0)</f>
        <v>0</v>
      </c>
      <c r="C576" s="14">
        <f>IF($A$2=Alapadat!$P576,Alapadat!$R576,0)</f>
        <v>0</v>
      </c>
      <c r="D576" s="14">
        <f t="shared" si="649"/>
        <v>0</v>
      </c>
      <c r="E576" s="14">
        <f t="shared" si="650"/>
        <v>0</v>
      </c>
      <c r="F576" s="14">
        <f t="shared" si="651"/>
        <v>0</v>
      </c>
      <c r="G576" s="14">
        <f t="shared" si="652"/>
        <v>0</v>
      </c>
      <c r="H576" s="14">
        <f t="shared" si="653"/>
        <v>0</v>
      </c>
      <c r="I576" s="14">
        <f t="shared" si="654"/>
        <v>0</v>
      </c>
      <c r="L576" s="56">
        <f t="shared" si="655"/>
        <v>0</v>
      </c>
      <c r="M576" s="14">
        <f>Szilv($A$2,Eredmény!$H$3,B576)</f>
        <v>0</v>
      </c>
      <c r="N576" s="14">
        <f t="shared" si="656"/>
        <v>0</v>
      </c>
      <c r="O576" s="14">
        <f t="shared" si="657"/>
        <v>0</v>
      </c>
      <c r="Q576" s="14">
        <f>IF($P$2=Alapadat!$P576,Alapadat!$Q576,0)</f>
        <v>0</v>
      </c>
      <c r="R576" s="14">
        <f>IF($P$2=Alapadat!$P576,Alapadat!$R576,0)</f>
        <v>0</v>
      </c>
      <c r="S576" s="14">
        <f t="shared" si="658"/>
        <v>0</v>
      </c>
      <c r="T576" s="14">
        <f t="shared" si="659"/>
        <v>0</v>
      </c>
      <c r="U576" s="14">
        <f t="shared" si="660"/>
        <v>0</v>
      </c>
      <c r="V576" s="14">
        <f t="shared" si="661"/>
        <v>0</v>
      </c>
      <c r="W576" s="14">
        <f t="shared" si="662"/>
        <v>0</v>
      </c>
      <c r="X576" s="14">
        <f t="shared" si="663"/>
        <v>0</v>
      </c>
      <c r="Z576" s="56">
        <f t="shared" si="729"/>
        <v>0</v>
      </c>
      <c r="AA576" s="14">
        <f>Szilv($P$2,Eredmény!$H$3,Q576)</f>
        <v>0</v>
      </c>
      <c r="AB576" s="14">
        <f t="shared" si="664"/>
        <v>0</v>
      </c>
      <c r="AC576" s="14">
        <f t="shared" si="665"/>
        <v>0</v>
      </c>
      <c r="AE576" s="14">
        <f>IF($AD$2=Alapadat!$P576,Alapadat!$Q576,0)</f>
        <v>0</v>
      </c>
      <c r="AF576" s="14">
        <f>IF($AD$2=Alapadat!$P576,Alapadat!$R576,0)</f>
        <v>0</v>
      </c>
      <c r="AG576" s="14">
        <f t="shared" si="666"/>
        <v>0</v>
      </c>
      <c r="AH576" s="14">
        <f t="shared" si="667"/>
        <v>0</v>
      </c>
      <c r="AI576" s="14">
        <f t="shared" si="668"/>
        <v>0</v>
      </c>
      <c r="AJ576" s="14">
        <f t="shared" si="669"/>
        <v>0</v>
      </c>
      <c r="AK576" s="14">
        <f t="shared" si="670"/>
        <v>0</v>
      </c>
      <c r="AL576" s="14">
        <f t="shared" si="671"/>
        <v>0</v>
      </c>
      <c r="AN576" s="56">
        <f t="shared" si="672"/>
        <v>0</v>
      </c>
      <c r="AO576" s="14">
        <f>Szilv($AD$2,Eredmény!$H$3,AE576)</f>
        <v>0</v>
      </c>
      <c r="AP576" s="14">
        <f t="shared" si="673"/>
        <v>0</v>
      </c>
      <c r="AQ576" s="14">
        <f t="shared" si="674"/>
        <v>0</v>
      </c>
      <c r="AS576" s="14">
        <f>IF($AR$2=Alapadat!$P576,Alapadat!$Q576,0)</f>
        <v>0</v>
      </c>
      <c r="AT576" s="14">
        <f>IF($AR$2=Alapadat!$P576,Alapadat!$R576,0)</f>
        <v>0</v>
      </c>
      <c r="AU576" s="14">
        <f t="shared" si="675"/>
        <v>0</v>
      </c>
      <c r="AV576" s="14">
        <f t="shared" si="676"/>
        <v>0</v>
      </c>
      <c r="AW576" s="14">
        <f t="shared" si="677"/>
        <v>0</v>
      </c>
      <c r="AX576" s="14">
        <f t="shared" si="678"/>
        <v>0</v>
      </c>
      <c r="AY576" s="14">
        <f t="shared" si="679"/>
        <v>0</v>
      </c>
      <c r="AZ576" s="14">
        <f t="shared" si="680"/>
        <v>0</v>
      </c>
      <c r="BB576" s="56">
        <f t="shared" si="681"/>
        <v>0</v>
      </c>
      <c r="BC576" s="14">
        <f>Szilv($AR$2,Eredmény!$H$3,AS576)</f>
        <v>0</v>
      </c>
      <c r="BD576" s="14">
        <f t="shared" si="682"/>
        <v>0</v>
      </c>
      <c r="BE576" s="14">
        <f t="shared" si="683"/>
        <v>0</v>
      </c>
      <c r="BG576" s="14">
        <f>IF($BF$2=Alapadat!$P576,Alapadat!$Q576,0)</f>
        <v>0</v>
      </c>
      <c r="BH576" s="14">
        <f>IF($BF$2=Alapadat!$P576,Alapadat!$R576,0)</f>
        <v>0</v>
      </c>
      <c r="BI576" s="14">
        <f t="shared" si="684"/>
        <v>0</v>
      </c>
      <c r="BJ576" s="14">
        <f t="shared" si="685"/>
        <v>0</v>
      </c>
      <c r="BK576" s="14">
        <f t="shared" si="686"/>
        <v>0</v>
      </c>
      <c r="BL576" s="14">
        <f t="shared" si="687"/>
        <v>0</v>
      </c>
      <c r="BM576" s="14">
        <f t="shared" si="688"/>
        <v>0</v>
      </c>
      <c r="BN576" s="14">
        <f t="shared" si="689"/>
        <v>0</v>
      </c>
      <c r="BP576" s="56">
        <f t="shared" si="690"/>
        <v>0</v>
      </c>
      <c r="BQ576" s="14">
        <f>Szilv($BF$2,Eredmény!$H$3,BG576)</f>
        <v>0</v>
      </c>
      <c r="BR576" s="14">
        <f t="shared" si="691"/>
        <v>0</v>
      </c>
      <c r="BS576" s="14">
        <f t="shared" si="692"/>
        <v>0</v>
      </c>
      <c r="BV576" s="14">
        <f>IF($BU$2=Alapadat!$P576,Alapadat!$Q576,0)</f>
        <v>0</v>
      </c>
      <c r="BW576" s="14">
        <f>IF($BU$2=Alapadat!$P576,Alapadat!$R576,0)</f>
        <v>0</v>
      </c>
      <c r="BX576" s="14">
        <f t="shared" si="693"/>
        <v>0</v>
      </c>
      <c r="BY576" s="14">
        <f t="shared" si="694"/>
        <v>0</v>
      </c>
      <c r="BZ576" s="14">
        <f t="shared" si="695"/>
        <v>0</v>
      </c>
      <c r="CA576" s="14">
        <f t="shared" si="696"/>
        <v>0</v>
      </c>
      <c r="CB576" s="14">
        <f t="shared" si="697"/>
        <v>0</v>
      </c>
      <c r="CC576" s="14">
        <f t="shared" si="698"/>
        <v>0</v>
      </c>
      <c r="CE576" s="56">
        <f t="shared" si="699"/>
        <v>0</v>
      </c>
      <c r="CF576" s="14">
        <f>Szilv($BU$2,Eredmény!$H$3,BV576)</f>
        <v>0</v>
      </c>
      <c r="CG576" s="14">
        <f t="shared" si="700"/>
        <v>0</v>
      </c>
      <c r="CH576" s="14">
        <f t="shared" si="701"/>
        <v>0</v>
      </c>
      <c r="CK576" s="14">
        <f>IF($CJ$2=Alapadat!$P576,Alapadat!$Q576,0)</f>
        <v>0</v>
      </c>
      <c r="CL576" s="14">
        <f>IF($CJ$2=Alapadat!$P576,Alapadat!$R576,0)</f>
        <v>0</v>
      </c>
      <c r="CM576" s="14">
        <f t="shared" si="702"/>
        <v>0</v>
      </c>
      <c r="CN576" s="14">
        <f t="shared" si="703"/>
        <v>0</v>
      </c>
      <c r="CO576" s="14">
        <f t="shared" si="704"/>
        <v>0</v>
      </c>
      <c r="CP576" s="14">
        <f t="shared" si="705"/>
        <v>0</v>
      </c>
      <c r="CQ576" s="14">
        <f t="shared" si="706"/>
        <v>0</v>
      </c>
      <c r="CR576" s="14">
        <f t="shared" si="707"/>
        <v>0</v>
      </c>
      <c r="CT576" s="56">
        <f t="shared" si="708"/>
        <v>0</v>
      </c>
      <c r="CU576" s="14">
        <f>Szilv($CJ$2,Eredmény!$H$3,CK576)</f>
        <v>0</v>
      </c>
      <c r="CV576" s="14">
        <f t="shared" si="709"/>
        <v>0</v>
      </c>
      <c r="CW576" s="14">
        <f t="shared" si="710"/>
        <v>0</v>
      </c>
      <c r="CZ576" s="14">
        <f>IF($CY$2=Alapadat!$P576,Alapadat!$Q576,0)</f>
        <v>0</v>
      </c>
      <c r="DA576" s="14">
        <f>IF($CY$2=Alapadat!$P576,Alapadat!$R576,0)</f>
        <v>0</v>
      </c>
      <c r="DB576" s="14">
        <f t="shared" si="711"/>
        <v>0</v>
      </c>
      <c r="DC576" s="14">
        <f t="shared" si="712"/>
        <v>0</v>
      </c>
      <c r="DD576" s="14">
        <f t="shared" si="713"/>
        <v>0</v>
      </c>
      <c r="DE576" s="14">
        <f t="shared" si="714"/>
        <v>0</v>
      </c>
      <c r="DF576" s="14">
        <f t="shared" si="715"/>
        <v>0</v>
      </c>
      <c r="DG576" s="14">
        <f t="shared" si="716"/>
        <v>0</v>
      </c>
      <c r="DI576" s="56">
        <f t="shared" si="717"/>
        <v>0</v>
      </c>
      <c r="DJ576" s="14">
        <f>Szilv($CY$2,Eredmény!$H$3,CZ576)</f>
        <v>0</v>
      </c>
      <c r="DK576" s="14">
        <f t="shared" si="718"/>
        <v>0</v>
      </c>
      <c r="DL576" s="14">
        <f t="shared" si="719"/>
        <v>0</v>
      </c>
      <c r="DO576" s="14">
        <f>IF($DN$2=Alapadat!$P576,Alapadat!$Q576,0)</f>
        <v>0</v>
      </c>
      <c r="DP576" s="14">
        <f>IF($DN$2=Alapadat!$P576,Alapadat!$R576,0)</f>
        <v>0</v>
      </c>
      <c r="DQ576" s="14">
        <f t="shared" si="720"/>
        <v>0</v>
      </c>
      <c r="DR576" s="14">
        <f t="shared" si="721"/>
        <v>0</v>
      </c>
      <c r="DS576" s="14">
        <f t="shared" si="722"/>
        <v>0</v>
      </c>
      <c r="DT576" s="14">
        <f t="shared" si="723"/>
        <v>0</v>
      </c>
      <c r="DU576" s="14">
        <f t="shared" si="724"/>
        <v>0</v>
      </c>
      <c r="DV576" s="14">
        <f t="shared" si="725"/>
        <v>0</v>
      </c>
      <c r="DX576" s="56">
        <f t="shared" si="726"/>
        <v>0</v>
      </c>
      <c r="DY576" s="14">
        <f>Szilv($DN$2,Eredmény!$H$3,DO576)</f>
        <v>0</v>
      </c>
      <c r="DZ576" s="14">
        <f t="shared" si="727"/>
        <v>0</v>
      </c>
      <c r="EA576" s="14">
        <f t="shared" si="728"/>
        <v>0</v>
      </c>
    </row>
    <row r="577" spans="2:131">
      <c r="B577" s="14">
        <f>IF($A$2=Alapadat!$P577,Alapadat!$Q577,0)</f>
        <v>0</v>
      </c>
      <c r="C577" s="14">
        <f>IF($A$2=Alapadat!$P577,Alapadat!$R577,0)</f>
        <v>0</v>
      </c>
      <c r="D577" s="14">
        <f t="shared" si="649"/>
        <v>0</v>
      </c>
      <c r="E577" s="14">
        <f t="shared" si="650"/>
        <v>0</v>
      </c>
      <c r="F577" s="14">
        <f t="shared" si="651"/>
        <v>0</v>
      </c>
      <c r="G577" s="14">
        <f t="shared" si="652"/>
        <v>0</v>
      </c>
      <c r="H577" s="14">
        <f t="shared" si="653"/>
        <v>0</v>
      </c>
      <c r="I577" s="14">
        <f t="shared" si="654"/>
        <v>0</v>
      </c>
      <c r="L577" s="56">
        <f t="shared" si="655"/>
        <v>0</v>
      </c>
      <c r="M577" s="14">
        <f>Szilv($A$2,Eredmény!$H$3,B577)</f>
        <v>0</v>
      </c>
      <c r="N577" s="14">
        <f t="shared" si="656"/>
        <v>0</v>
      </c>
      <c r="O577" s="14">
        <f t="shared" si="657"/>
        <v>0</v>
      </c>
      <c r="Q577" s="14">
        <f>IF($P$2=Alapadat!$P577,Alapadat!$Q577,0)</f>
        <v>0</v>
      </c>
      <c r="R577" s="14">
        <f>IF($P$2=Alapadat!$P577,Alapadat!$R577,0)</f>
        <v>0</v>
      </c>
      <c r="S577" s="14">
        <f t="shared" si="658"/>
        <v>0</v>
      </c>
      <c r="T577" s="14">
        <f t="shared" si="659"/>
        <v>0</v>
      </c>
      <c r="U577" s="14">
        <f t="shared" si="660"/>
        <v>0</v>
      </c>
      <c r="V577" s="14">
        <f t="shared" si="661"/>
        <v>0</v>
      </c>
      <c r="W577" s="14">
        <f t="shared" si="662"/>
        <v>0</v>
      </c>
      <c r="X577" s="14">
        <f t="shared" si="663"/>
        <v>0</v>
      </c>
      <c r="Z577" s="56">
        <f t="shared" si="729"/>
        <v>0</v>
      </c>
      <c r="AA577" s="14">
        <f>Szilv($P$2,Eredmény!$H$3,Q577)</f>
        <v>0</v>
      </c>
      <c r="AB577" s="14">
        <f t="shared" si="664"/>
        <v>0</v>
      </c>
      <c r="AC577" s="14">
        <f t="shared" si="665"/>
        <v>0</v>
      </c>
      <c r="AE577" s="14">
        <f>IF($AD$2=Alapadat!$P577,Alapadat!$Q577,0)</f>
        <v>0</v>
      </c>
      <c r="AF577" s="14">
        <f>IF($AD$2=Alapadat!$P577,Alapadat!$R577,0)</f>
        <v>0</v>
      </c>
      <c r="AG577" s="14">
        <f t="shared" si="666"/>
        <v>0</v>
      </c>
      <c r="AH577" s="14">
        <f t="shared" si="667"/>
        <v>0</v>
      </c>
      <c r="AI577" s="14">
        <f t="shared" si="668"/>
        <v>0</v>
      </c>
      <c r="AJ577" s="14">
        <f t="shared" si="669"/>
        <v>0</v>
      </c>
      <c r="AK577" s="14">
        <f t="shared" si="670"/>
        <v>0</v>
      </c>
      <c r="AL577" s="14">
        <f t="shared" si="671"/>
        <v>0</v>
      </c>
      <c r="AN577" s="56">
        <f t="shared" si="672"/>
        <v>0</v>
      </c>
      <c r="AO577" s="14">
        <f>Szilv($AD$2,Eredmény!$H$3,AE577)</f>
        <v>0</v>
      </c>
      <c r="AP577" s="14">
        <f t="shared" si="673"/>
        <v>0</v>
      </c>
      <c r="AQ577" s="14">
        <f t="shared" si="674"/>
        <v>0</v>
      </c>
      <c r="AS577" s="14">
        <f>IF($AR$2=Alapadat!$P577,Alapadat!$Q577,0)</f>
        <v>0</v>
      </c>
      <c r="AT577" s="14">
        <f>IF($AR$2=Alapadat!$P577,Alapadat!$R577,0)</f>
        <v>0</v>
      </c>
      <c r="AU577" s="14">
        <f t="shared" si="675"/>
        <v>0</v>
      </c>
      <c r="AV577" s="14">
        <f t="shared" si="676"/>
        <v>0</v>
      </c>
      <c r="AW577" s="14">
        <f t="shared" si="677"/>
        <v>0</v>
      </c>
      <c r="AX577" s="14">
        <f t="shared" si="678"/>
        <v>0</v>
      </c>
      <c r="AY577" s="14">
        <f t="shared" si="679"/>
        <v>0</v>
      </c>
      <c r="AZ577" s="14">
        <f t="shared" si="680"/>
        <v>0</v>
      </c>
      <c r="BB577" s="56">
        <f t="shared" si="681"/>
        <v>0</v>
      </c>
      <c r="BC577" s="14">
        <f>Szilv($AR$2,Eredmény!$H$3,AS577)</f>
        <v>0</v>
      </c>
      <c r="BD577" s="14">
        <f t="shared" si="682"/>
        <v>0</v>
      </c>
      <c r="BE577" s="14">
        <f t="shared" si="683"/>
        <v>0</v>
      </c>
      <c r="BG577" s="14">
        <f>IF($BF$2=Alapadat!$P577,Alapadat!$Q577,0)</f>
        <v>0</v>
      </c>
      <c r="BH577" s="14">
        <f>IF($BF$2=Alapadat!$P577,Alapadat!$R577,0)</f>
        <v>0</v>
      </c>
      <c r="BI577" s="14">
        <f t="shared" si="684"/>
        <v>0</v>
      </c>
      <c r="BJ577" s="14">
        <f t="shared" si="685"/>
        <v>0</v>
      </c>
      <c r="BK577" s="14">
        <f t="shared" si="686"/>
        <v>0</v>
      </c>
      <c r="BL577" s="14">
        <f t="shared" si="687"/>
        <v>0</v>
      </c>
      <c r="BM577" s="14">
        <f t="shared" si="688"/>
        <v>0</v>
      </c>
      <c r="BN577" s="14">
        <f t="shared" si="689"/>
        <v>0</v>
      </c>
      <c r="BP577" s="56">
        <f t="shared" si="690"/>
        <v>0</v>
      </c>
      <c r="BQ577" s="14">
        <f>Szilv($BF$2,Eredmény!$H$3,BG577)</f>
        <v>0</v>
      </c>
      <c r="BR577" s="14">
        <f t="shared" si="691"/>
        <v>0</v>
      </c>
      <c r="BS577" s="14">
        <f t="shared" si="692"/>
        <v>0</v>
      </c>
      <c r="BV577" s="14">
        <f>IF($BU$2=Alapadat!$P577,Alapadat!$Q577,0)</f>
        <v>0</v>
      </c>
      <c r="BW577" s="14">
        <f>IF($BU$2=Alapadat!$P577,Alapadat!$R577,0)</f>
        <v>0</v>
      </c>
      <c r="BX577" s="14">
        <f t="shared" si="693"/>
        <v>0</v>
      </c>
      <c r="BY577" s="14">
        <f t="shared" si="694"/>
        <v>0</v>
      </c>
      <c r="BZ577" s="14">
        <f t="shared" si="695"/>
        <v>0</v>
      </c>
      <c r="CA577" s="14">
        <f t="shared" si="696"/>
        <v>0</v>
      </c>
      <c r="CB577" s="14">
        <f t="shared" si="697"/>
        <v>0</v>
      </c>
      <c r="CC577" s="14">
        <f t="shared" si="698"/>
        <v>0</v>
      </c>
      <c r="CE577" s="56">
        <f t="shared" si="699"/>
        <v>0</v>
      </c>
      <c r="CF577" s="14">
        <f>Szilv($BU$2,Eredmény!$H$3,BV577)</f>
        <v>0</v>
      </c>
      <c r="CG577" s="14">
        <f t="shared" si="700"/>
        <v>0</v>
      </c>
      <c r="CH577" s="14">
        <f t="shared" si="701"/>
        <v>0</v>
      </c>
      <c r="CK577" s="14">
        <f>IF($CJ$2=Alapadat!$P577,Alapadat!$Q577,0)</f>
        <v>0</v>
      </c>
      <c r="CL577" s="14">
        <f>IF($CJ$2=Alapadat!$P577,Alapadat!$R577,0)</f>
        <v>0</v>
      </c>
      <c r="CM577" s="14">
        <f t="shared" si="702"/>
        <v>0</v>
      </c>
      <c r="CN577" s="14">
        <f t="shared" si="703"/>
        <v>0</v>
      </c>
      <c r="CO577" s="14">
        <f t="shared" si="704"/>
        <v>0</v>
      </c>
      <c r="CP577" s="14">
        <f t="shared" si="705"/>
        <v>0</v>
      </c>
      <c r="CQ577" s="14">
        <f t="shared" si="706"/>
        <v>0</v>
      </c>
      <c r="CR577" s="14">
        <f t="shared" si="707"/>
        <v>0</v>
      </c>
      <c r="CT577" s="56">
        <f t="shared" si="708"/>
        <v>0</v>
      </c>
      <c r="CU577" s="14">
        <f>Szilv($CJ$2,Eredmény!$H$3,CK577)</f>
        <v>0</v>
      </c>
      <c r="CV577" s="14">
        <f t="shared" si="709"/>
        <v>0</v>
      </c>
      <c r="CW577" s="14">
        <f t="shared" si="710"/>
        <v>0</v>
      </c>
      <c r="CZ577" s="14">
        <f>IF($CY$2=Alapadat!$P577,Alapadat!$Q577,0)</f>
        <v>0</v>
      </c>
      <c r="DA577" s="14">
        <f>IF($CY$2=Alapadat!$P577,Alapadat!$R577,0)</f>
        <v>0</v>
      </c>
      <c r="DB577" s="14">
        <f t="shared" si="711"/>
        <v>0</v>
      </c>
      <c r="DC577" s="14">
        <f t="shared" si="712"/>
        <v>0</v>
      </c>
      <c r="DD577" s="14">
        <f t="shared" si="713"/>
        <v>0</v>
      </c>
      <c r="DE577" s="14">
        <f t="shared" si="714"/>
        <v>0</v>
      </c>
      <c r="DF577" s="14">
        <f t="shared" si="715"/>
        <v>0</v>
      </c>
      <c r="DG577" s="14">
        <f t="shared" si="716"/>
        <v>0</v>
      </c>
      <c r="DI577" s="56">
        <f t="shared" si="717"/>
        <v>0</v>
      </c>
      <c r="DJ577" s="14">
        <f>Szilv($CY$2,Eredmény!$H$3,CZ577)</f>
        <v>0</v>
      </c>
      <c r="DK577" s="14">
        <f t="shared" si="718"/>
        <v>0</v>
      </c>
      <c r="DL577" s="14">
        <f t="shared" si="719"/>
        <v>0</v>
      </c>
      <c r="DO577" s="14">
        <f>IF($DN$2=Alapadat!$P577,Alapadat!$Q577,0)</f>
        <v>0</v>
      </c>
      <c r="DP577" s="14">
        <f>IF($DN$2=Alapadat!$P577,Alapadat!$R577,0)</f>
        <v>0</v>
      </c>
      <c r="DQ577" s="14">
        <f t="shared" si="720"/>
        <v>0</v>
      </c>
      <c r="DR577" s="14">
        <f t="shared" si="721"/>
        <v>0</v>
      </c>
      <c r="DS577" s="14">
        <f t="shared" si="722"/>
        <v>0</v>
      </c>
      <c r="DT577" s="14">
        <f t="shared" si="723"/>
        <v>0</v>
      </c>
      <c r="DU577" s="14">
        <f t="shared" si="724"/>
        <v>0</v>
      </c>
      <c r="DV577" s="14">
        <f t="shared" si="725"/>
        <v>0</v>
      </c>
      <c r="DX577" s="56">
        <f t="shared" si="726"/>
        <v>0</v>
      </c>
      <c r="DY577" s="14">
        <f>Szilv($DN$2,Eredmény!$H$3,DO577)</f>
        <v>0</v>
      </c>
      <c r="DZ577" s="14">
        <f t="shared" si="727"/>
        <v>0</v>
      </c>
      <c r="EA577" s="14">
        <f t="shared" si="728"/>
        <v>0</v>
      </c>
    </row>
    <row r="578" spans="2:131">
      <c r="B578" s="14">
        <f>IF($A$2=Alapadat!$P578,Alapadat!$Q578,0)</f>
        <v>0</v>
      </c>
      <c r="C578" s="14">
        <f>IF($A$2=Alapadat!$P578,Alapadat!$R578,0)</f>
        <v>0</v>
      </c>
      <c r="D578" s="14">
        <f t="shared" si="649"/>
        <v>0</v>
      </c>
      <c r="E578" s="14">
        <f t="shared" si="650"/>
        <v>0</v>
      </c>
      <c r="F578" s="14">
        <f t="shared" si="651"/>
        <v>0</v>
      </c>
      <c r="G578" s="14">
        <f t="shared" si="652"/>
        <v>0</v>
      </c>
      <c r="H578" s="14">
        <f t="shared" si="653"/>
        <v>0</v>
      </c>
      <c r="I578" s="14">
        <f t="shared" si="654"/>
        <v>0</v>
      </c>
      <c r="L578" s="56">
        <f t="shared" si="655"/>
        <v>0</v>
      </c>
      <c r="M578" s="14">
        <f>Szilv($A$2,Eredmény!$H$3,B578)</f>
        <v>0</v>
      </c>
      <c r="N578" s="14">
        <f t="shared" si="656"/>
        <v>0</v>
      </c>
      <c r="O578" s="14">
        <f t="shared" si="657"/>
        <v>0</v>
      </c>
      <c r="Q578" s="14">
        <f>IF($P$2=Alapadat!$P578,Alapadat!$Q578,0)</f>
        <v>0</v>
      </c>
      <c r="R578" s="14">
        <f>IF($P$2=Alapadat!$P578,Alapadat!$R578,0)</f>
        <v>0</v>
      </c>
      <c r="S578" s="14">
        <f t="shared" si="658"/>
        <v>0</v>
      </c>
      <c r="T578" s="14">
        <f t="shared" si="659"/>
        <v>0</v>
      </c>
      <c r="U578" s="14">
        <f t="shared" si="660"/>
        <v>0</v>
      </c>
      <c r="V578" s="14">
        <f t="shared" si="661"/>
        <v>0</v>
      </c>
      <c r="W578" s="14">
        <f t="shared" si="662"/>
        <v>0</v>
      </c>
      <c r="X578" s="14">
        <f t="shared" si="663"/>
        <v>0</v>
      </c>
      <c r="Z578" s="56">
        <f t="shared" si="729"/>
        <v>0</v>
      </c>
      <c r="AA578" s="14">
        <f>Szilv($P$2,Eredmény!$H$3,Q578)</f>
        <v>0</v>
      </c>
      <c r="AB578" s="14">
        <f t="shared" si="664"/>
        <v>0</v>
      </c>
      <c r="AC578" s="14">
        <f t="shared" si="665"/>
        <v>0</v>
      </c>
      <c r="AE578" s="14">
        <f>IF($AD$2=Alapadat!$P578,Alapadat!$Q578,0)</f>
        <v>0</v>
      </c>
      <c r="AF578" s="14">
        <f>IF($AD$2=Alapadat!$P578,Alapadat!$R578,0)</f>
        <v>0</v>
      </c>
      <c r="AG578" s="14">
        <f t="shared" si="666"/>
        <v>0</v>
      </c>
      <c r="AH578" s="14">
        <f t="shared" si="667"/>
        <v>0</v>
      </c>
      <c r="AI578" s="14">
        <f t="shared" si="668"/>
        <v>0</v>
      </c>
      <c r="AJ578" s="14">
        <f t="shared" si="669"/>
        <v>0</v>
      </c>
      <c r="AK578" s="14">
        <f t="shared" si="670"/>
        <v>0</v>
      </c>
      <c r="AL578" s="14">
        <f t="shared" si="671"/>
        <v>0</v>
      </c>
      <c r="AN578" s="56">
        <f t="shared" si="672"/>
        <v>0</v>
      </c>
      <c r="AO578" s="14">
        <f>Szilv($AD$2,Eredmény!$H$3,AE578)</f>
        <v>0</v>
      </c>
      <c r="AP578" s="14">
        <f t="shared" si="673"/>
        <v>0</v>
      </c>
      <c r="AQ578" s="14">
        <f t="shared" si="674"/>
        <v>0</v>
      </c>
      <c r="AS578" s="14">
        <f>IF($AR$2=Alapadat!$P578,Alapadat!$Q578,0)</f>
        <v>0</v>
      </c>
      <c r="AT578" s="14">
        <f>IF($AR$2=Alapadat!$P578,Alapadat!$R578,0)</f>
        <v>0</v>
      </c>
      <c r="AU578" s="14">
        <f t="shared" si="675"/>
        <v>0</v>
      </c>
      <c r="AV578" s="14">
        <f t="shared" si="676"/>
        <v>0</v>
      </c>
      <c r="AW578" s="14">
        <f t="shared" si="677"/>
        <v>0</v>
      </c>
      <c r="AX578" s="14">
        <f t="shared" si="678"/>
        <v>0</v>
      </c>
      <c r="AY578" s="14">
        <f t="shared" si="679"/>
        <v>0</v>
      </c>
      <c r="AZ578" s="14">
        <f t="shared" si="680"/>
        <v>0</v>
      </c>
      <c r="BB578" s="56">
        <f t="shared" si="681"/>
        <v>0</v>
      </c>
      <c r="BC578" s="14">
        <f>Szilv($AR$2,Eredmény!$H$3,AS578)</f>
        <v>0</v>
      </c>
      <c r="BD578" s="14">
        <f t="shared" si="682"/>
        <v>0</v>
      </c>
      <c r="BE578" s="14">
        <f t="shared" si="683"/>
        <v>0</v>
      </c>
      <c r="BG578" s="14">
        <f>IF($BF$2=Alapadat!$P578,Alapadat!$Q578,0)</f>
        <v>0</v>
      </c>
      <c r="BH578" s="14">
        <f>IF($BF$2=Alapadat!$P578,Alapadat!$R578,0)</f>
        <v>0</v>
      </c>
      <c r="BI578" s="14">
        <f t="shared" si="684"/>
        <v>0</v>
      </c>
      <c r="BJ578" s="14">
        <f t="shared" si="685"/>
        <v>0</v>
      </c>
      <c r="BK578" s="14">
        <f t="shared" si="686"/>
        <v>0</v>
      </c>
      <c r="BL578" s="14">
        <f t="shared" si="687"/>
        <v>0</v>
      </c>
      <c r="BM578" s="14">
        <f t="shared" si="688"/>
        <v>0</v>
      </c>
      <c r="BN578" s="14">
        <f t="shared" si="689"/>
        <v>0</v>
      </c>
      <c r="BP578" s="56">
        <f t="shared" si="690"/>
        <v>0</v>
      </c>
      <c r="BQ578" s="14">
        <f>Szilv($BF$2,Eredmény!$H$3,BG578)</f>
        <v>0</v>
      </c>
      <c r="BR578" s="14">
        <f t="shared" si="691"/>
        <v>0</v>
      </c>
      <c r="BS578" s="14">
        <f t="shared" si="692"/>
        <v>0</v>
      </c>
      <c r="BV578" s="14">
        <f>IF($BU$2=Alapadat!$P578,Alapadat!$Q578,0)</f>
        <v>0</v>
      </c>
      <c r="BW578" s="14">
        <f>IF($BU$2=Alapadat!$P578,Alapadat!$R578,0)</f>
        <v>0</v>
      </c>
      <c r="BX578" s="14">
        <f t="shared" si="693"/>
        <v>0</v>
      </c>
      <c r="BY578" s="14">
        <f t="shared" si="694"/>
        <v>0</v>
      </c>
      <c r="BZ578" s="14">
        <f t="shared" si="695"/>
        <v>0</v>
      </c>
      <c r="CA578" s="14">
        <f t="shared" si="696"/>
        <v>0</v>
      </c>
      <c r="CB578" s="14">
        <f t="shared" si="697"/>
        <v>0</v>
      </c>
      <c r="CC578" s="14">
        <f t="shared" si="698"/>
        <v>0</v>
      </c>
      <c r="CE578" s="56">
        <f t="shared" si="699"/>
        <v>0</v>
      </c>
      <c r="CF578" s="14">
        <f>Szilv($BU$2,Eredmény!$H$3,BV578)</f>
        <v>0</v>
      </c>
      <c r="CG578" s="14">
        <f t="shared" si="700"/>
        <v>0</v>
      </c>
      <c r="CH578" s="14">
        <f t="shared" si="701"/>
        <v>0</v>
      </c>
      <c r="CK578" s="14">
        <f>IF($CJ$2=Alapadat!$P578,Alapadat!$Q578,0)</f>
        <v>0</v>
      </c>
      <c r="CL578" s="14">
        <f>IF($CJ$2=Alapadat!$P578,Alapadat!$R578,0)</f>
        <v>0</v>
      </c>
      <c r="CM578" s="14">
        <f t="shared" si="702"/>
        <v>0</v>
      </c>
      <c r="CN578" s="14">
        <f t="shared" si="703"/>
        <v>0</v>
      </c>
      <c r="CO578" s="14">
        <f t="shared" si="704"/>
        <v>0</v>
      </c>
      <c r="CP578" s="14">
        <f t="shared" si="705"/>
        <v>0</v>
      </c>
      <c r="CQ578" s="14">
        <f t="shared" si="706"/>
        <v>0</v>
      </c>
      <c r="CR578" s="14">
        <f t="shared" si="707"/>
        <v>0</v>
      </c>
      <c r="CT578" s="56">
        <f t="shared" si="708"/>
        <v>0</v>
      </c>
      <c r="CU578" s="14">
        <f>Szilv($CJ$2,Eredmény!$H$3,CK578)</f>
        <v>0</v>
      </c>
      <c r="CV578" s="14">
        <f t="shared" si="709"/>
        <v>0</v>
      </c>
      <c r="CW578" s="14">
        <f t="shared" si="710"/>
        <v>0</v>
      </c>
      <c r="CZ578" s="14">
        <f>IF($CY$2=Alapadat!$P578,Alapadat!$Q578,0)</f>
        <v>0</v>
      </c>
      <c r="DA578" s="14">
        <f>IF($CY$2=Alapadat!$P578,Alapadat!$R578,0)</f>
        <v>0</v>
      </c>
      <c r="DB578" s="14">
        <f t="shared" si="711"/>
        <v>0</v>
      </c>
      <c r="DC578" s="14">
        <f t="shared" si="712"/>
        <v>0</v>
      </c>
      <c r="DD578" s="14">
        <f t="shared" si="713"/>
        <v>0</v>
      </c>
      <c r="DE578" s="14">
        <f t="shared" si="714"/>
        <v>0</v>
      </c>
      <c r="DF578" s="14">
        <f t="shared" si="715"/>
        <v>0</v>
      </c>
      <c r="DG578" s="14">
        <f t="shared" si="716"/>
        <v>0</v>
      </c>
      <c r="DI578" s="56">
        <f t="shared" si="717"/>
        <v>0</v>
      </c>
      <c r="DJ578" s="14">
        <f>Szilv($CY$2,Eredmény!$H$3,CZ578)</f>
        <v>0</v>
      </c>
      <c r="DK578" s="14">
        <f t="shared" si="718"/>
        <v>0</v>
      </c>
      <c r="DL578" s="14">
        <f t="shared" si="719"/>
        <v>0</v>
      </c>
      <c r="DO578" s="14">
        <f>IF($DN$2=Alapadat!$P578,Alapadat!$Q578,0)</f>
        <v>0</v>
      </c>
      <c r="DP578" s="14">
        <f>IF($DN$2=Alapadat!$P578,Alapadat!$R578,0)</f>
        <v>0</v>
      </c>
      <c r="DQ578" s="14">
        <f t="shared" si="720"/>
        <v>0</v>
      </c>
      <c r="DR578" s="14">
        <f t="shared" si="721"/>
        <v>0</v>
      </c>
      <c r="DS578" s="14">
        <f t="shared" si="722"/>
        <v>0</v>
      </c>
      <c r="DT578" s="14">
        <f t="shared" si="723"/>
        <v>0</v>
      </c>
      <c r="DU578" s="14">
        <f t="shared" si="724"/>
        <v>0</v>
      </c>
      <c r="DV578" s="14">
        <f t="shared" si="725"/>
        <v>0</v>
      </c>
      <c r="DX578" s="56">
        <f t="shared" si="726"/>
        <v>0</v>
      </c>
      <c r="DY578" s="14">
        <f>Szilv($DN$2,Eredmény!$H$3,DO578)</f>
        <v>0</v>
      </c>
      <c r="DZ578" s="14">
        <f t="shared" si="727"/>
        <v>0</v>
      </c>
      <c r="EA578" s="14">
        <f t="shared" si="728"/>
        <v>0</v>
      </c>
    </row>
    <row r="579" spans="2:131">
      <c r="B579" s="14">
        <f>IF($A$2=Alapadat!$P579,Alapadat!$Q579,0)</f>
        <v>0</v>
      </c>
      <c r="C579" s="14">
        <f>IF($A$2=Alapadat!$P579,Alapadat!$R579,0)</f>
        <v>0</v>
      </c>
      <c r="D579" s="14">
        <f t="shared" ref="D579:D642" si="730">IF(C579&gt;0,B579,0)</f>
        <v>0</v>
      </c>
      <c r="E579" s="14">
        <f t="shared" ref="E579:E642" si="731">IF(C579&gt;0,LN(B579),0)</f>
        <v>0</v>
      </c>
      <c r="F579" s="14">
        <f t="shared" ref="F579:F642" si="732">(E579^2)</f>
        <v>0</v>
      </c>
      <c r="G579" s="14">
        <f t="shared" ref="G579:G642" si="733">(C579^2)</f>
        <v>0</v>
      </c>
      <c r="H579" s="14">
        <f t="shared" ref="H579:H642" si="734">(E579*C579)</f>
        <v>0</v>
      </c>
      <c r="I579" s="14">
        <f t="shared" ref="I579:I642" si="735">IF(B579=0,0,IF(C579&gt;0,C579,IF(J$1&lt;2,0,($J$14+$J$11*LN(B579)))))</f>
        <v>0</v>
      </c>
      <c r="L579" s="56">
        <f t="shared" ref="L579:L642" si="736">(B579/200)^2*PI()</f>
        <v>0</v>
      </c>
      <c r="M579" s="14">
        <f>Szilv($A$2,Eredmény!$H$3,B579)</f>
        <v>0</v>
      </c>
      <c r="N579" s="14">
        <f t="shared" ref="N579:N642" si="737">skf_b2($A$2,B579,I579)</f>
        <v>0</v>
      </c>
      <c r="O579" s="14">
        <f t="shared" ref="O579:O642" si="738">IF(B579&gt;0,1,0)</f>
        <v>0</v>
      </c>
      <c r="Q579" s="14">
        <f>IF($P$2=Alapadat!$P579,Alapadat!$Q579,0)</f>
        <v>0</v>
      </c>
      <c r="R579" s="14">
        <f>IF($P$2=Alapadat!$P579,Alapadat!$R579,0)</f>
        <v>0</v>
      </c>
      <c r="S579" s="14">
        <f t="shared" ref="S579:S642" si="739">IF(R579&gt;0,Q579,0)</f>
        <v>0</v>
      </c>
      <c r="T579" s="14">
        <f t="shared" ref="T579:T642" si="740">IF(R579&gt;0,LN(Q579),0)</f>
        <v>0</v>
      </c>
      <c r="U579" s="14">
        <f t="shared" ref="U579:U642" si="741">(T579^2)</f>
        <v>0</v>
      </c>
      <c r="V579" s="14">
        <f t="shared" ref="V579:V642" si="742">(R579^2)</f>
        <v>0</v>
      </c>
      <c r="W579" s="14">
        <f t="shared" ref="W579:W642" si="743">(T579*R579)</f>
        <v>0</v>
      </c>
      <c r="X579" s="14">
        <f t="shared" ref="X579:X642" si="744">IF(Q579=0,0,IF(R579&gt;0,R579,IF(Y$1&lt;2,0,($Y$14+$Y$11*LN(Q579)))))</f>
        <v>0</v>
      </c>
      <c r="Z579" s="56">
        <f t="shared" si="729"/>
        <v>0</v>
      </c>
      <c r="AA579" s="14">
        <f>Szilv($P$2,Eredmény!$H$3,Q579)</f>
        <v>0</v>
      </c>
      <c r="AB579" s="14">
        <f t="shared" ref="AB579:AB642" si="745">skf_b2($P$2,Q579,X579)</f>
        <v>0</v>
      </c>
      <c r="AC579" s="14">
        <f t="shared" ref="AC579:AC642" si="746">IF(Q579&gt;0,1,0)</f>
        <v>0</v>
      </c>
      <c r="AE579" s="14">
        <f>IF($AD$2=Alapadat!$P579,Alapadat!$Q579,0)</f>
        <v>0</v>
      </c>
      <c r="AF579" s="14">
        <f>IF($AD$2=Alapadat!$P579,Alapadat!$R579,0)</f>
        <v>0</v>
      </c>
      <c r="AG579" s="14">
        <f t="shared" ref="AG579:AG642" si="747">IF(AF579&gt;0,AE579,0)</f>
        <v>0</v>
      </c>
      <c r="AH579" s="14">
        <f t="shared" ref="AH579:AH642" si="748">IF(AF579&gt;0,LN(AE579),0)</f>
        <v>0</v>
      </c>
      <c r="AI579" s="14">
        <f t="shared" ref="AI579:AI642" si="749">(AH579^2)</f>
        <v>0</v>
      </c>
      <c r="AJ579" s="14">
        <f t="shared" ref="AJ579:AJ642" si="750">(AF579^2)</f>
        <v>0</v>
      </c>
      <c r="AK579" s="14">
        <f t="shared" ref="AK579:AK642" si="751">(AH579*AF579)</f>
        <v>0</v>
      </c>
      <c r="AL579" s="14">
        <f t="shared" ref="AL579:AL642" si="752">IF(AE579=0,0,IF(AF579&gt;0,AF579,IF(AM$1&lt;2,0,($AM$14+$AM$11*LN(AE579)))))</f>
        <v>0</v>
      </c>
      <c r="AN579" s="56">
        <f t="shared" ref="AN579:AN642" si="753">(AE579/200)^2*PI()</f>
        <v>0</v>
      </c>
      <c r="AO579" s="14">
        <f>Szilv($AD$2,Eredmény!$H$3,AE579)</f>
        <v>0</v>
      </c>
      <c r="AP579" s="14">
        <f t="shared" ref="AP579:AP642" si="754">skf_b2($AD$2,AE579,AL579)</f>
        <v>0</v>
      </c>
      <c r="AQ579" s="14">
        <f t="shared" ref="AQ579:AQ642" si="755">IF(AE579&gt;0,1,0)</f>
        <v>0</v>
      </c>
      <c r="AS579" s="14">
        <f>IF($AR$2=Alapadat!$P579,Alapadat!$Q579,0)</f>
        <v>0</v>
      </c>
      <c r="AT579" s="14">
        <f>IF($AR$2=Alapadat!$P579,Alapadat!$R579,0)</f>
        <v>0</v>
      </c>
      <c r="AU579" s="14">
        <f t="shared" ref="AU579:AU642" si="756">IF(AT579&gt;0,AS579,0)</f>
        <v>0</v>
      </c>
      <c r="AV579" s="14">
        <f t="shared" ref="AV579:AV642" si="757">IF(AT579&gt;0,LN(AS579),0)</f>
        <v>0</v>
      </c>
      <c r="AW579" s="14">
        <f t="shared" ref="AW579:AW642" si="758">(AV579^2)</f>
        <v>0</v>
      </c>
      <c r="AX579" s="14">
        <f t="shared" ref="AX579:AX642" si="759">(AT579^2)</f>
        <v>0</v>
      </c>
      <c r="AY579" s="14">
        <f t="shared" ref="AY579:AY642" si="760">(AV579*AT579)</f>
        <v>0</v>
      </c>
      <c r="AZ579" s="14">
        <f t="shared" ref="AZ579:AZ642" si="761">IF(AS579=0,0,IF(AT579&gt;0,AT579,IF(BA$1&lt;2,0,($BA$14+$BA$11*LN(AS579)))))</f>
        <v>0</v>
      </c>
      <c r="BB579" s="56">
        <f t="shared" ref="BB579:BB642" si="762">(AS579/200)^2*PI()</f>
        <v>0</v>
      </c>
      <c r="BC579" s="14">
        <f>Szilv($AR$2,Eredmény!$H$3,AS579)</f>
        <v>0</v>
      </c>
      <c r="BD579" s="14">
        <f t="shared" ref="BD579:BD642" si="763">skf_b2($AR$2,AS579,AZ579)</f>
        <v>0</v>
      </c>
      <c r="BE579" s="14">
        <f t="shared" ref="BE579:BE642" si="764">IF(AS579&gt;0,1,0)</f>
        <v>0</v>
      </c>
      <c r="BG579" s="14">
        <f>IF($BF$2=Alapadat!$P579,Alapadat!$Q579,0)</f>
        <v>0</v>
      </c>
      <c r="BH579" s="14">
        <f>IF($BF$2=Alapadat!$P579,Alapadat!$R579,0)</f>
        <v>0</v>
      </c>
      <c r="BI579" s="14">
        <f t="shared" ref="BI579:BI642" si="765">IF(BH579&gt;0,BG579,0)</f>
        <v>0</v>
      </c>
      <c r="BJ579" s="14">
        <f t="shared" ref="BJ579:BJ642" si="766">IF(BH579&gt;0,LN(BG579),0)</f>
        <v>0</v>
      </c>
      <c r="BK579" s="14">
        <f t="shared" ref="BK579:BK642" si="767">(BJ579^2)</f>
        <v>0</v>
      </c>
      <c r="BL579" s="14">
        <f t="shared" ref="BL579:BL642" si="768">(BH579^2)</f>
        <v>0</v>
      </c>
      <c r="BM579" s="14">
        <f t="shared" ref="BM579:BM642" si="769">(BJ579*BH579)</f>
        <v>0</v>
      </c>
      <c r="BN579" s="14">
        <f t="shared" ref="BN579:BN642" si="770">IF(BG579=0,0,IF(BH579&gt;0,BH579,IF(BO$1&lt;2,0,($BO$14+$BO$11*LN(BG579)))))</f>
        <v>0</v>
      </c>
      <c r="BP579" s="56">
        <f t="shared" ref="BP579:BP642" si="771">(BG579/200)^2*PI()</f>
        <v>0</v>
      </c>
      <c r="BQ579" s="14">
        <f>Szilv($BF$2,Eredmény!$H$3,BG579)</f>
        <v>0</v>
      </c>
      <c r="BR579" s="14">
        <f t="shared" ref="BR579:BR642" si="772">skf_b2($BF$2,BG579,BN579)</f>
        <v>0</v>
      </c>
      <c r="BS579" s="14">
        <f t="shared" ref="BS579:BS642" si="773">IF(BG579&gt;0,1,0)</f>
        <v>0</v>
      </c>
      <c r="BV579" s="14">
        <f>IF($BU$2=Alapadat!$P579,Alapadat!$Q579,0)</f>
        <v>0</v>
      </c>
      <c r="BW579" s="14">
        <f>IF($BU$2=Alapadat!$P579,Alapadat!$R579,0)</f>
        <v>0</v>
      </c>
      <c r="BX579" s="14">
        <f t="shared" ref="BX579:BX642" si="774">IF(BW579&gt;0,BV579,0)</f>
        <v>0</v>
      </c>
      <c r="BY579" s="14">
        <f t="shared" ref="BY579:BY642" si="775">IF(BW579&gt;0,LN(BV579),0)</f>
        <v>0</v>
      </c>
      <c r="BZ579" s="14">
        <f t="shared" ref="BZ579:BZ642" si="776">(BY579^2)</f>
        <v>0</v>
      </c>
      <c r="CA579" s="14">
        <f t="shared" ref="CA579:CA642" si="777">(BW579^2)</f>
        <v>0</v>
      </c>
      <c r="CB579" s="14">
        <f t="shared" ref="CB579:CB642" si="778">(BY579*BW579)</f>
        <v>0</v>
      </c>
      <c r="CC579" s="14">
        <f t="shared" ref="CC579:CC642" si="779">IF(BV579=0,0,IF(BW579&gt;0,BW579,IF(CD$1&lt;2,0,($CD$14+$CD$11*LN(BV579)))))</f>
        <v>0</v>
      </c>
      <c r="CE579" s="56">
        <f t="shared" ref="CE579:CE642" si="780">(BV579/200)^2*PI()</f>
        <v>0</v>
      </c>
      <c r="CF579" s="14">
        <f>Szilv($BU$2,Eredmény!$H$3,BV579)</f>
        <v>0</v>
      </c>
      <c r="CG579" s="14">
        <f t="shared" ref="CG579:CG642" si="781">skf_b2($BU$2,BV579,CC579)</f>
        <v>0</v>
      </c>
      <c r="CH579" s="14">
        <f t="shared" ref="CH579:CH642" si="782">IF(BV579&gt;0,1,0)</f>
        <v>0</v>
      </c>
      <c r="CK579" s="14">
        <f>IF($CJ$2=Alapadat!$P579,Alapadat!$Q579,0)</f>
        <v>0</v>
      </c>
      <c r="CL579" s="14">
        <f>IF($CJ$2=Alapadat!$P579,Alapadat!$R579,0)</f>
        <v>0</v>
      </c>
      <c r="CM579" s="14">
        <f t="shared" ref="CM579:CM642" si="783">IF(CL579&gt;0,CK579,0)</f>
        <v>0</v>
      </c>
      <c r="CN579" s="14">
        <f t="shared" ref="CN579:CN642" si="784">IF(CL579&gt;0,LN(CK579),0)</f>
        <v>0</v>
      </c>
      <c r="CO579" s="14">
        <f t="shared" ref="CO579:CO642" si="785">(CN579^2)</f>
        <v>0</v>
      </c>
      <c r="CP579" s="14">
        <f t="shared" ref="CP579:CP642" si="786">(CL579^2)</f>
        <v>0</v>
      </c>
      <c r="CQ579" s="14">
        <f t="shared" ref="CQ579:CQ642" si="787">(CN579*CL579)</f>
        <v>0</v>
      </c>
      <c r="CR579" s="14">
        <f t="shared" ref="CR579:CR642" si="788">IF(CK579=0,0,IF(CL579&gt;0,CL579,IF(CS$1&lt;2,0,($CS$14+$CS$11*LN(CK579)))))</f>
        <v>0</v>
      </c>
      <c r="CT579" s="56">
        <f t="shared" ref="CT579:CT642" si="789">(CK579/200)^2*PI()</f>
        <v>0</v>
      </c>
      <c r="CU579" s="14">
        <f>Szilv($CJ$2,Eredmény!$H$3,CK579)</f>
        <v>0</v>
      </c>
      <c r="CV579" s="14">
        <f t="shared" ref="CV579:CV642" si="790">skf_b2($CJ$2,CK579,CR579)</f>
        <v>0</v>
      </c>
      <c r="CW579" s="14">
        <f t="shared" ref="CW579:CW642" si="791">IF(CK579&gt;0,1,0)</f>
        <v>0</v>
      </c>
      <c r="CZ579" s="14">
        <f>IF($CY$2=Alapadat!$P579,Alapadat!$Q579,0)</f>
        <v>0</v>
      </c>
      <c r="DA579" s="14">
        <f>IF($CY$2=Alapadat!$P579,Alapadat!$R579,0)</f>
        <v>0</v>
      </c>
      <c r="DB579" s="14">
        <f t="shared" ref="DB579:DB642" si="792">IF(DA579&gt;0,CZ579,0)</f>
        <v>0</v>
      </c>
      <c r="DC579" s="14">
        <f t="shared" ref="DC579:DC642" si="793">IF(DA579&gt;0,LN(CZ579),0)</f>
        <v>0</v>
      </c>
      <c r="DD579" s="14">
        <f t="shared" ref="DD579:DD642" si="794">(DC579^2)</f>
        <v>0</v>
      </c>
      <c r="DE579" s="14">
        <f t="shared" ref="DE579:DE642" si="795">(DA579^2)</f>
        <v>0</v>
      </c>
      <c r="DF579" s="14">
        <f t="shared" ref="DF579:DF642" si="796">(DC579*DA579)</f>
        <v>0</v>
      </c>
      <c r="DG579" s="14">
        <f t="shared" ref="DG579:DG642" si="797">IF(CZ579=0,0,IF(DA579&gt;0,DA579,IF(DH$1&lt;2,0,($DH$14+$DH$11*LN(CZ579)))))</f>
        <v>0</v>
      </c>
      <c r="DI579" s="56">
        <f t="shared" ref="DI579:DI642" si="798">(CZ579/200)^2*PI()</f>
        <v>0</v>
      </c>
      <c r="DJ579" s="14">
        <f>Szilv($CY$2,Eredmény!$H$3,CZ579)</f>
        <v>0</v>
      </c>
      <c r="DK579" s="14">
        <f t="shared" ref="DK579:DK642" si="799">skf_b2($CY$2,CZ579,DG579)</f>
        <v>0</v>
      </c>
      <c r="DL579" s="14">
        <f t="shared" ref="DL579:DL642" si="800">IF(CZ579&gt;0,1,0)</f>
        <v>0</v>
      </c>
      <c r="DO579" s="14">
        <f>IF($DN$2=Alapadat!$P579,Alapadat!$Q579,0)</f>
        <v>0</v>
      </c>
      <c r="DP579" s="14">
        <f>IF($DN$2=Alapadat!$P579,Alapadat!$R579,0)</f>
        <v>0</v>
      </c>
      <c r="DQ579" s="14">
        <f t="shared" ref="DQ579:DQ642" si="801">IF(DP579&gt;0,DO579,0)</f>
        <v>0</v>
      </c>
      <c r="DR579" s="14">
        <f t="shared" ref="DR579:DR642" si="802">IF(DP579&gt;0,LN(DO579),0)</f>
        <v>0</v>
      </c>
      <c r="DS579" s="14">
        <f t="shared" ref="DS579:DS642" si="803">(DR579^2)</f>
        <v>0</v>
      </c>
      <c r="DT579" s="14">
        <f t="shared" ref="DT579:DT642" si="804">(DP579^2)</f>
        <v>0</v>
      </c>
      <c r="DU579" s="14">
        <f t="shared" ref="DU579:DU642" si="805">(DR579*DP579)</f>
        <v>0</v>
      </c>
      <c r="DV579" s="14">
        <f t="shared" ref="DV579:DV642" si="806">IF(DO579=0,0,IF(DP579&gt;0,DP579,IF(DW$1&lt;2,0,($DW$14+$DW$11*LN(DO579)))))</f>
        <v>0</v>
      </c>
      <c r="DX579" s="56">
        <f t="shared" ref="DX579:DX642" si="807">(DO579/200)^2*PI()</f>
        <v>0</v>
      </c>
      <c r="DY579" s="14">
        <f>Szilv($DN$2,Eredmény!$H$3,DO579)</f>
        <v>0</v>
      </c>
      <c r="DZ579" s="14">
        <f t="shared" ref="DZ579:DZ642" si="808">skf_b2($DN$2,DO579,DV579)</f>
        <v>0</v>
      </c>
      <c r="EA579" s="14">
        <f t="shared" ref="EA579:EA642" si="809">IF(DO579&gt;0,1,0)</f>
        <v>0</v>
      </c>
    </row>
    <row r="580" spans="2:131">
      <c r="B580" s="14">
        <f>IF($A$2=Alapadat!$P580,Alapadat!$Q580,0)</f>
        <v>0</v>
      </c>
      <c r="C580" s="14">
        <f>IF($A$2=Alapadat!$P580,Alapadat!$R580,0)</f>
        <v>0</v>
      </c>
      <c r="D580" s="14">
        <f t="shared" si="730"/>
        <v>0</v>
      </c>
      <c r="E580" s="14">
        <f t="shared" si="731"/>
        <v>0</v>
      </c>
      <c r="F580" s="14">
        <f t="shared" si="732"/>
        <v>0</v>
      </c>
      <c r="G580" s="14">
        <f t="shared" si="733"/>
        <v>0</v>
      </c>
      <c r="H580" s="14">
        <f t="shared" si="734"/>
        <v>0</v>
      </c>
      <c r="I580" s="14">
        <f t="shared" si="735"/>
        <v>0</v>
      </c>
      <c r="L580" s="56">
        <f t="shared" si="736"/>
        <v>0</v>
      </c>
      <c r="M580" s="14">
        <f>Szilv($A$2,Eredmény!$H$3,B580)</f>
        <v>0</v>
      </c>
      <c r="N580" s="14">
        <f t="shared" si="737"/>
        <v>0</v>
      </c>
      <c r="O580" s="14">
        <f t="shared" si="738"/>
        <v>0</v>
      </c>
      <c r="Q580" s="14">
        <f>IF($P$2=Alapadat!$P580,Alapadat!$Q580,0)</f>
        <v>0</v>
      </c>
      <c r="R580" s="14">
        <f>IF($P$2=Alapadat!$P580,Alapadat!$R580,0)</f>
        <v>0</v>
      </c>
      <c r="S580" s="14">
        <f t="shared" si="739"/>
        <v>0</v>
      </c>
      <c r="T580" s="14">
        <f t="shared" si="740"/>
        <v>0</v>
      </c>
      <c r="U580" s="14">
        <f t="shared" si="741"/>
        <v>0</v>
      </c>
      <c r="V580" s="14">
        <f t="shared" si="742"/>
        <v>0</v>
      </c>
      <c r="W580" s="14">
        <f t="shared" si="743"/>
        <v>0</v>
      </c>
      <c r="X580" s="14">
        <f t="shared" si="744"/>
        <v>0</v>
      </c>
      <c r="Z580" s="56">
        <f t="shared" si="729"/>
        <v>0</v>
      </c>
      <c r="AA580" s="14">
        <f>Szilv($P$2,Eredmény!$H$3,Q580)</f>
        <v>0</v>
      </c>
      <c r="AB580" s="14">
        <f t="shared" si="745"/>
        <v>0</v>
      </c>
      <c r="AC580" s="14">
        <f t="shared" si="746"/>
        <v>0</v>
      </c>
      <c r="AE580" s="14">
        <f>IF($AD$2=Alapadat!$P580,Alapadat!$Q580,0)</f>
        <v>0</v>
      </c>
      <c r="AF580" s="14">
        <f>IF($AD$2=Alapadat!$P580,Alapadat!$R580,0)</f>
        <v>0</v>
      </c>
      <c r="AG580" s="14">
        <f t="shared" si="747"/>
        <v>0</v>
      </c>
      <c r="AH580" s="14">
        <f t="shared" si="748"/>
        <v>0</v>
      </c>
      <c r="AI580" s="14">
        <f t="shared" si="749"/>
        <v>0</v>
      </c>
      <c r="AJ580" s="14">
        <f t="shared" si="750"/>
        <v>0</v>
      </c>
      <c r="AK580" s="14">
        <f t="shared" si="751"/>
        <v>0</v>
      </c>
      <c r="AL580" s="14">
        <f t="shared" si="752"/>
        <v>0</v>
      </c>
      <c r="AN580" s="56">
        <f t="shared" si="753"/>
        <v>0</v>
      </c>
      <c r="AO580" s="14">
        <f>Szilv($AD$2,Eredmény!$H$3,AE580)</f>
        <v>0</v>
      </c>
      <c r="AP580" s="14">
        <f t="shared" si="754"/>
        <v>0</v>
      </c>
      <c r="AQ580" s="14">
        <f t="shared" si="755"/>
        <v>0</v>
      </c>
      <c r="AS580" s="14">
        <f>IF($AR$2=Alapadat!$P580,Alapadat!$Q580,0)</f>
        <v>0</v>
      </c>
      <c r="AT580" s="14">
        <f>IF($AR$2=Alapadat!$P580,Alapadat!$R580,0)</f>
        <v>0</v>
      </c>
      <c r="AU580" s="14">
        <f t="shared" si="756"/>
        <v>0</v>
      </c>
      <c r="AV580" s="14">
        <f t="shared" si="757"/>
        <v>0</v>
      </c>
      <c r="AW580" s="14">
        <f t="shared" si="758"/>
        <v>0</v>
      </c>
      <c r="AX580" s="14">
        <f t="shared" si="759"/>
        <v>0</v>
      </c>
      <c r="AY580" s="14">
        <f t="shared" si="760"/>
        <v>0</v>
      </c>
      <c r="AZ580" s="14">
        <f t="shared" si="761"/>
        <v>0</v>
      </c>
      <c r="BB580" s="56">
        <f t="shared" si="762"/>
        <v>0</v>
      </c>
      <c r="BC580" s="14">
        <f>Szilv($AR$2,Eredmény!$H$3,AS580)</f>
        <v>0</v>
      </c>
      <c r="BD580" s="14">
        <f t="shared" si="763"/>
        <v>0</v>
      </c>
      <c r="BE580" s="14">
        <f t="shared" si="764"/>
        <v>0</v>
      </c>
      <c r="BG580" s="14">
        <f>IF($BF$2=Alapadat!$P580,Alapadat!$Q580,0)</f>
        <v>0</v>
      </c>
      <c r="BH580" s="14">
        <f>IF($BF$2=Alapadat!$P580,Alapadat!$R580,0)</f>
        <v>0</v>
      </c>
      <c r="BI580" s="14">
        <f t="shared" si="765"/>
        <v>0</v>
      </c>
      <c r="BJ580" s="14">
        <f t="shared" si="766"/>
        <v>0</v>
      </c>
      <c r="BK580" s="14">
        <f t="shared" si="767"/>
        <v>0</v>
      </c>
      <c r="BL580" s="14">
        <f t="shared" si="768"/>
        <v>0</v>
      </c>
      <c r="BM580" s="14">
        <f t="shared" si="769"/>
        <v>0</v>
      </c>
      <c r="BN580" s="14">
        <f t="shared" si="770"/>
        <v>0</v>
      </c>
      <c r="BP580" s="56">
        <f t="shared" si="771"/>
        <v>0</v>
      </c>
      <c r="BQ580" s="14">
        <f>Szilv($BF$2,Eredmény!$H$3,BG580)</f>
        <v>0</v>
      </c>
      <c r="BR580" s="14">
        <f t="shared" si="772"/>
        <v>0</v>
      </c>
      <c r="BS580" s="14">
        <f t="shared" si="773"/>
        <v>0</v>
      </c>
      <c r="BV580" s="14">
        <f>IF($BU$2=Alapadat!$P580,Alapadat!$Q580,0)</f>
        <v>0</v>
      </c>
      <c r="BW580" s="14">
        <f>IF($BU$2=Alapadat!$P580,Alapadat!$R580,0)</f>
        <v>0</v>
      </c>
      <c r="BX580" s="14">
        <f t="shared" si="774"/>
        <v>0</v>
      </c>
      <c r="BY580" s="14">
        <f t="shared" si="775"/>
        <v>0</v>
      </c>
      <c r="BZ580" s="14">
        <f t="shared" si="776"/>
        <v>0</v>
      </c>
      <c r="CA580" s="14">
        <f t="shared" si="777"/>
        <v>0</v>
      </c>
      <c r="CB580" s="14">
        <f t="shared" si="778"/>
        <v>0</v>
      </c>
      <c r="CC580" s="14">
        <f t="shared" si="779"/>
        <v>0</v>
      </c>
      <c r="CE580" s="56">
        <f t="shared" si="780"/>
        <v>0</v>
      </c>
      <c r="CF580" s="14">
        <f>Szilv($BU$2,Eredmény!$H$3,BV580)</f>
        <v>0</v>
      </c>
      <c r="CG580" s="14">
        <f t="shared" si="781"/>
        <v>0</v>
      </c>
      <c r="CH580" s="14">
        <f t="shared" si="782"/>
        <v>0</v>
      </c>
      <c r="CK580" s="14">
        <f>IF($CJ$2=Alapadat!$P580,Alapadat!$Q580,0)</f>
        <v>0</v>
      </c>
      <c r="CL580" s="14">
        <f>IF($CJ$2=Alapadat!$P580,Alapadat!$R580,0)</f>
        <v>0</v>
      </c>
      <c r="CM580" s="14">
        <f t="shared" si="783"/>
        <v>0</v>
      </c>
      <c r="CN580" s="14">
        <f t="shared" si="784"/>
        <v>0</v>
      </c>
      <c r="CO580" s="14">
        <f t="shared" si="785"/>
        <v>0</v>
      </c>
      <c r="CP580" s="14">
        <f t="shared" si="786"/>
        <v>0</v>
      </c>
      <c r="CQ580" s="14">
        <f t="shared" si="787"/>
        <v>0</v>
      </c>
      <c r="CR580" s="14">
        <f t="shared" si="788"/>
        <v>0</v>
      </c>
      <c r="CT580" s="56">
        <f t="shared" si="789"/>
        <v>0</v>
      </c>
      <c r="CU580" s="14">
        <f>Szilv($CJ$2,Eredmény!$H$3,CK580)</f>
        <v>0</v>
      </c>
      <c r="CV580" s="14">
        <f t="shared" si="790"/>
        <v>0</v>
      </c>
      <c r="CW580" s="14">
        <f t="shared" si="791"/>
        <v>0</v>
      </c>
      <c r="CZ580" s="14">
        <f>IF($CY$2=Alapadat!$P580,Alapadat!$Q580,0)</f>
        <v>0</v>
      </c>
      <c r="DA580" s="14">
        <f>IF($CY$2=Alapadat!$P580,Alapadat!$R580,0)</f>
        <v>0</v>
      </c>
      <c r="DB580" s="14">
        <f t="shared" si="792"/>
        <v>0</v>
      </c>
      <c r="DC580" s="14">
        <f t="shared" si="793"/>
        <v>0</v>
      </c>
      <c r="DD580" s="14">
        <f t="shared" si="794"/>
        <v>0</v>
      </c>
      <c r="DE580" s="14">
        <f t="shared" si="795"/>
        <v>0</v>
      </c>
      <c r="DF580" s="14">
        <f t="shared" si="796"/>
        <v>0</v>
      </c>
      <c r="DG580" s="14">
        <f t="shared" si="797"/>
        <v>0</v>
      </c>
      <c r="DI580" s="56">
        <f t="shared" si="798"/>
        <v>0</v>
      </c>
      <c r="DJ580" s="14">
        <f>Szilv($CY$2,Eredmény!$H$3,CZ580)</f>
        <v>0</v>
      </c>
      <c r="DK580" s="14">
        <f t="shared" si="799"/>
        <v>0</v>
      </c>
      <c r="DL580" s="14">
        <f t="shared" si="800"/>
        <v>0</v>
      </c>
      <c r="DO580" s="14">
        <f>IF($DN$2=Alapadat!$P580,Alapadat!$Q580,0)</f>
        <v>0</v>
      </c>
      <c r="DP580" s="14">
        <f>IF($DN$2=Alapadat!$P580,Alapadat!$R580,0)</f>
        <v>0</v>
      </c>
      <c r="DQ580" s="14">
        <f t="shared" si="801"/>
        <v>0</v>
      </c>
      <c r="DR580" s="14">
        <f t="shared" si="802"/>
        <v>0</v>
      </c>
      <c r="DS580" s="14">
        <f t="shared" si="803"/>
        <v>0</v>
      </c>
      <c r="DT580" s="14">
        <f t="shared" si="804"/>
        <v>0</v>
      </c>
      <c r="DU580" s="14">
        <f t="shared" si="805"/>
        <v>0</v>
      </c>
      <c r="DV580" s="14">
        <f t="shared" si="806"/>
        <v>0</v>
      </c>
      <c r="DX580" s="56">
        <f t="shared" si="807"/>
        <v>0</v>
      </c>
      <c r="DY580" s="14">
        <f>Szilv($DN$2,Eredmény!$H$3,DO580)</f>
        <v>0</v>
      </c>
      <c r="DZ580" s="14">
        <f t="shared" si="808"/>
        <v>0</v>
      </c>
      <c r="EA580" s="14">
        <f t="shared" si="809"/>
        <v>0</v>
      </c>
    </row>
    <row r="581" spans="2:131">
      <c r="B581" s="14">
        <f>IF($A$2=Alapadat!$P581,Alapadat!$Q581,0)</f>
        <v>0</v>
      </c>
      <c r="C581" s="14">
        <f>IF($A$2=Alapadat!$P581,Alapadat!$R581,0)</f>
        <v>0</v>
      </c>
      <c r="D581" s="14">
        <f t="shared" si="730"/>
        <v>0</v>
      </c>
      <c r="E581" s="14">
        <f t="shared" si="731"/>
        <v>0</v>
      </c>
      <c r="F581" s="14">
        <f t="shared" si="732"/>
        <v>0</v>
      </c>
      <c r="G581" s="14">
        <f t="shared" si="733"/>
        <v>0</v>
      </c>
      <c r="H581" s="14">
        <f t="shared" si="734"/>
        <v>0</v>
      </c>
      <c r="I581" s="14">
        <f t="shared" si="735"/>
        <v>0</v>
      </c>
      <c r="L581" s="56">
        <f t="shared" si="736"/>
        <v>0</v>
      </c>
      <c r="M581" s="14">
        <f>Szilv($A$2,Eredmény!$H$3,B581)</f>
        <v>0</v>
      </c>
      <c r="N581" s="14">
        <f t="shared" si="737"/>
        <v>0</v>
      </c>
      <c r="O581" s="14">
        <f t="shared" si="738"/>
        <v>0</v>
      </c>
      <c r="Q581" s="14">
        <f>IF($P$2=Alapadat!$P581,Alapadat!$Q581,0)</f>
        <v>0</v>
      </c>
      <c r="R581" s="14">
        <f>IF($P$2=Alapadat!$P581,Alapadat!$R581,0)</f>
        <v>0</v>
      </c>
      <c r="S581" s="14">
        <f t="shared" si="739"/>
        <v>0</v>
      </c>
      <c r="T581" s="14">
        <f t="shared" si="740"/>
        <v>0</v>
      </c>
      <c r="U581" s="14">
        <f t="shared" si="741"/>
        <v>0</v>
      </c>
      <c r="V581" s="14">
        <f t="shared" si="742"/>
        <v>0</v>
      </c>
      <c r="W581" s="14">
        <f t="shared" si="743"/>
        <v>0</v>
      </c>
      <c r="X581" s="14">
        <f t="shared" si="744"/>
        <v>0</v>
      </c>
      <c r="Z581" s="56">
        <f t="shared" si="729"/>
        <v>0</v>
      </c>
      <c r="AA581" s="14">
        <f>Szilv($P$2,Eredmény!$H$3,Q581)</f>
        <v>0</v>
      </c>
      <c r="AB581" s="14">
        <f t="shared" si="745"/>
        <v>0</v>
      </c>
      <c r="AC581" s="14">
        <f t="shared" si="746"/>
        <v>0</v>
      </c>
      <c r="AE581" s="14">
        <f>IF($AD$2=Alapadat!$P581,Alapadat!$Q581,0)</f>
        <v>0</v>
      </c>
      <c r="AF581" s="14">
        <f>IF($AD$2=Alapadat!$P581,Alapadat!$R581,0)</f>
        <v>0</v>
      </c>
      <c r="AG581" s="14">
        <f t="shared" si="747"/>
        <v>0</v>
      </c>
      <c r="AH581" s="14">
        <f t="shared" si="748"/>
        <v>0</v>
      </c>
      <c r="AI581" s="14">
        <f t="shared" si="749"/>
        <v>0</v>
      </c>
      <c r="AJ581" s="14">
        <f t="shared" si="750"/>
        <v>0</v>
      </c>
      <c r="AK581" s="14">
        <f t="shared" si="751"/>
        <v>0</v>
      </c>
      <c r="AL581" s="14">
        <f t="shared" si="752"/>
        <v>0</v>
      </c>
      <c r="AN581" s="56">
        <f t="shared" si="753"/>
        <v>0</v>
      </c>
      <c r="AO581" s="14">
        <f>Szilv($AD$2,Eredmény!$H$3,AE581)</f>
        <v>0</v>
      </c>
      <c r="AP581" s="14">
        <f t="shared" si="754"/>
        <v>0</v>
      </c>
      <c r="AQ581" s="14">
        <f t="shared" si="755"/>
        <v>0</v>
      </c>
      <c r="AS581" s="14">
        <f>IF($AR$2=Alapadat!$P581,Alapadat!$Q581,0)</f>
        <v>0</v>
      </c>
      <c r="AT581" s="14">
        <f>IF($AR$2=Alapadat!$P581,Alapadat!$R581,0)</f>
        <v>0</v>
      </c>
      <c r="AU581" s="14">
        <f t="shared" si="756"/>
        <v>0</v>
      </c>
      <c r="AV581" s="14">
        <f t="shared" si="757"/>
        <v>0</v>
      </c>
      <c r="AW581" s="14">
        <f t="shared" si="758"/>
        <v>0</v>
      </c>
      <c r="AX581" s="14">
        <f t="shared" si="759"/>
        <v>0</v>
      </c>
      <c r="AY581" s="14">
        <f t="shared" si="760"/>
        <v>0</v>
      </c>
      <c r="AZ581" s="14">
        <f t="shared" si="761"/>
        <v>0</v>
      </c>
      <c r="BB581" s="56">
        <f t="shared" si="762"/>
        <v>0</v>
      </c>
      <c r="BC581" s="14">
        <f>Szilv($AR$2,Eredmény!$H$3,AS581)</f>
        <v>0</v>
      </c>
      <c r="BD581" s="14">
        <f t="shared" si="763"/>
        <v>0</v>
      </c>
      <c r="BE581" s="14">
        <f t="shared" si="764"/>
        <v>0</v>
      </c>
      <c r="BG581" s="14">
        <f>IF($BF$2=Alapadat!$P581,Alapadat!$Q581,0)</f>
        <v>0</v>
      </c>
      <c r="BH581" s="14">
        <f>IF($BF$2=Alapadat!$P581,Alapadat!$R581,0)</f>
        <v>0</v>
      </c>
      <c r="BI581" s="14">
        <f t="shared" si="765"/>
        <v>0</v>
      </c>
      <c r="BJ581" s="14">
        <f t="shared" si="766"/>
        <v>0</v>
      </c>
      <c r="BK581" s="14">
        <f t="shared" si="767"/>
        <v>0</v>
      </c>
      <c r="BL581" s="14">
        <f t="shared" si="768"/>
        <v>0</v>
      </c>
      <c r="BM581" s="14">
        <f t="shared" si="769"/>
        <v>0</v>
      </c>
      <c r="BN581" s="14">
        <f t="shared" si="770"/>
        <v>0</v>
      </c>
      <c r="BP581" s="56">
        <f t="shared" si="771"/>
        <v>0</v>
      </c>
      <c r="BQ581" s="14">
        <f>Szilv($BF$2,Eredmény!$H$3,BG581)</f>
        <v>0</v>
      </c>
      <c r="BR581" s="14">
        <f t="shared" si="772"/>
        <v>0</v>
      </c>
      <c r="BS581" s="14">
        <f t="shared" si="773"/>
        <v>0</v>
      </c>
      <c r="BV581" s="14">
        <f>IF($BU$2=Alapadat!$P581,Alapadat!$Q581,0)</f>
        <v>0</v>
      </c>
      <c r="BW581" s="14">
        <f>IF($BU$2=Alapadat!$P581,Alapadat!$R581,0)</f>
        <v>0</v>
      </c>
      <c r="BX581" s="14">
        <f t="shared" si="774"/>
        <v>0</v>
      </c>
      <c r="BY581" s="14">
        <f t="shared" si="775"/>
        <v>0</v>
      </c>
      <c r="BZ581" s="14">
        <f t="shared" si="776"/>
        <v>0</v>
      </c>
      <c r="CA581" s="14">
        <f t="shared" si="777"/>
        <v>0</v>
      </c>
      <c r="CB581" s="14">
        <f t="shared" si="778"/>
        <v>0</v>
      </c>
      <c r="CC581" s="14">
        <f t="shared" si="779"/>
        <v>0</v>
      </c>
      <c r="CE581" s="56">
        <f t="shared" si="780"/>
        <v>0</v>
      </c>
      <c r="CF581" s="14">
        <f>Szilv($BU$2,Eredmény!$H$3,BV581)</f>
        <v>0</v>
      </c>
      <c r="CG581" s="14">
        <f t="shared" si="781"/>
        <v>0</v>
      </c>
      <c r="CH581" s="14">
        <f t="shared" si="782"/>
        <v>0</v>
      </c>
      <c r="CK581" s="14">
        <f>IF($CJ$2=Alapadat!$P581,Alapadat!$Q581,0)</f>
        <v>0</v>
      </c>
      <c r="CL581" s="14">
        <f>IF($CJ$2=Alapadat!$P581,Alapadat!$R581,0)</f>
        <v>0</v>
      </c>
      <c r="CM581" s="14">
        <f t="shared" si="783"/>
        <v>0</v>
      </c>
      <c r="CN581" s="14">
        <f t="shared" si="784"/>
        <v>0</v>
      </c>
      <c r="CO581" s="14">
        <f t="shared" si="785"/>
        <v>0</v>
      </c>
      <c r="CP581" s="14">
        <f t="shared" si="786"/>
        <v>0</v>
      </c>
      <c r="CQ581" s="14">
        <f t="shared" si="787"/>
        <v>0</v>
      </c>
      <c r="CR581" s="14">
        <f t="shared" si="788"/>
        <v>0</v>
      </c>
      <c r="CT581" s="56">
        <f t="shared" si="789"/>
        <v>0</v>
      </c>
      <c r="CU581" s="14">
        <f>Szilv($CJ$2,Eredmény!$H$3,CK581)</f>
        <v>0</v>
      </c>
      <c r="CV581" s="14">
        <f t="shared" si="790"/>
        <v>0</v>
      </c>
      <c r="CW581" s="14">
        <f t="shared" si="791"/>
        <v>0</v>
      </c>
      <c r="CZ581" s="14">
        <f>IF($CY$2=Alapadat!$P581,Alapadat!$Q581,0)</f>
        <v>0</v>
      </c>
      <c r="DA581" s="14">
        <f>IF($CY$2=Alapadat!$P581,Alapadat!$R581,0)</f>
        <v>0</v>
      </c>
      <c r="DB581" s="14">
        <f t="shared" si="792"/>
        <v>0</v>
      </c>
      <c r="DC581" s="14">
        <f t="shared" si="793"/>
        <v>0</v>
      </c>
      <c r="DD581" s="14">
        <f t="shared" si="794"/>
        <v>0</v>
      </c>
      <c r="DE581" s="14">
        <f t="shared" si="795"/>
        <v>0</v>
      </c>
      <c r="DF581" s="14">
        <f t="shared" si="796"/>
        <v>0</v>
      </c>
      <c r="DG581" s="14">
        <f t="shared" si="797"/>
        <v>0</v>
      </c>
      <c r="DI581" s="56">
        <f t="shared" si="798"/>
        <v>0</v>
      </c>
      <c r="DJ581" s="14">
        <f>Szilv($CY$2,Eredmény!$H$3,CZ581)</f>
        <v>0</v>
      </c>
      <c r="DK581" s="14">
        <f t="shared" si="799"/>
        <v>0</v>
      </c>
      <c r="DL581" s="14">
        <f t="shared" si="800"/>
        <v>0</v>
      </c>
      <c r="DO581" s="14">
        <f>IF($DN$2=Alapadat!$P581,Alapadat!$Q581,0)</f>
        <v>0</v>
      </c>
      <c r="DP581" s="14">
        <f>IF($DN$2=Alapadat!$P581,Alapadat!$R581,0)</f>
        <v>0</v>
      </c>
      <c r="DQ581" s="14">
        <f t="shared" si="801"/>
        <v>0</v>
      </c>
      <c r="DR581" s="14">
        <f t="shared" si="802"/>
        <v>0</v>
      </c>
      <c r="DS581" s="14">
        <f t="shared" si="803"/>
        <v>0</v>
      </c>
      <c r="DT581" s="14">
        <f t="shared" si="804"/>
        <v>0</v>
      </c>
      <c r="DU581" s="14">
        <f t="shared" si="805"/>
        <v>0</v>
      </c>
      <c r="DV581" s="14">
        <f t="shared" si="806"/>
        <v>0</v>
      </c>
      <c r="DX581" s="56">
        <f t="shared" si="807"/>
        <v>0</v>
      </c>
      <c r="DY581" s="14">
        <f>Szilv($DN$2,Eredmény!$H$3,DO581)</f>
        <v>0</v>
      </c>
      <c r="DZ581" s="14">
        <f t="shared" si="808"/>
        <v>0</v>
      </c>
      <c r="EA581" s="14">
        <f t="shared" si="809"/>
        <v>0</v>
      </c>
    </row>
    <row r="582" spans="2:131">
      <c r="B582" s="14">
        <f>IF($A$2=Alapadat!$P582,Alapadat!$Q582,0)</f>
        <v>0</v>
      </c>
      <c r="C582" s="14">
        <f>IF($A$2=Alapadat!$P582,Alapadat!$R582,0)</f>
        <v>0</v>
      </c>
      <c r="D582" s="14">
        <f t="shared" si="730"/>
        <v>0</v>
      </c>
      <c r="E582" s="14">
        <f t="shared" si="731"/>
        <v>0</v>
      </c>
      <c r="F582" s="14">
        <f t="shared" si="732"/>
        <v>0</v>
      </c>
      <c r="G582" s="14">
        <f t="shared" si="733"/>
        <v>0</v>
      </c>
      <c r="H582" s="14">
        <f t="shared" si="734"/>
        <v>0</v>
      </c>
      <c r="I582" s="14">
        <f t="shared" si="735"/>
        <v>0</v>
      </c>
      <c r="L582" s="56">
        <f t="shared" si="736"/>
        <v>0</v>
      </c>
      <c r="M582" s="14">
        <f>Szilv($A$2,Eredmény!$H$3,B582)</f>
        <v>0</v>
      </c>
      <c r="N582" s="14">
        <f t="shared" si="737"/>
        <v>0</v>
      </c>
      <c r="O582" s="14">
        <f t="shared" si="738"/>
        <v>0</v>
      </c>
      <c r="Q582" s="14">
        <f>IF($P$2=Alapadat!$P582,Alapadat!$Q582,0)</f>
        <v>0</v>
      </c>
      <c r="R582" s="14">
        <f>IF($P$2=Alapadat!$P582,Alapadat!$R582,0)</f>
        <v>0</v>
      </c>
      <c r="S582" s="14">
        <f t="shared" si="739"/>
        <v>0</v>
      </c>
      <c r="T582" s="14">
        <f t="shared" si="740"/>
        <v>0</v>
      </c>
      <c r="U582" s="14">
        <f t="shared" si="741"/>
        <v>0</v>
      </c>
      <c r="V582" s="14">
        <f t="shared" si="742"/>
        <v>0</v>
      </c>
      <c r="W582" s="14">
        <f t="shared" si="743"/>
        <v>0</v>
      </c>
      <c r="X582" s="14">
        <f t="shared" si="744"/>
        <v>0</v>
      </c>
      <c r="Z582" s="56">
        <f t="shared" si="729"/>
        <v>0</v>
      </c>
      <c r="AA582" s="14">
        <f>Szilv($P$2,Eredmény!$H$3,Q582)</f>
        <v>0</v>
      </c>
      <c r="AB582" s="14">
        <f t="shared" si="745"/>
        <v>0</v>
      </c>
      <c r="AC582" s="14">
        <f t="shared" si="746"/>
        <v>0</v>
      </c>
      <c r="AE582" s="14">
        <f>IF($AD$2=Alapadat!$P582,Alapadat!$Q582,0)</f>
        <v>0</v>
      </c>
      <c r="AF582" s="14">
        <f>IF($AD$2=Alapadat!$P582,Alapadat!$R582,0)</f>
        <v>0</v>
      </c>
      <c r="AG582" s="14">
        <f t="shared" si="747"/>
        <v>0</v>
      </c>
      <c r="AH582" s="14">
        <f t="shared" si="748"/>
        <v>0</v>
      </c>
      <c r="AI582" s="14">
        <f t="shared" si="749"/>
        <v>0</v>
      </c>
      <c r="AJ582" s="14">
        <f t="shared" si="750"/>
        <v>0</v>
      </c>
      <c r="AK582" s="14">
        <f t="shared" si="751"/>
        <v>0</v>
      </c>
      <c r="AL582" s="14">
        <f t="shared" si="752"/>
        <v>0</v>
      </c>
      <c r="AN582" s="56">
        <f t="shared" si="753"/>
        <v>0</v>
      </c>
      <c r="AO582" s="14">
        <f>Szilv($AD$2,Eredmény!$H$3,AE582)</f>
        <v>0</v>
      </c>
      <c r="AP582" s="14">
        <f t="shared" si="754"/>
        <v>0</v>
      </c>
      <c r="AQ582" s="14">
        <f t="shared" si="755"/>
        <v>0</v>
      </c>
      <c r="AS582" s="14">
        <f>IF($AR$2=Alapadat!$P582,Alapadat!$Q582,0)</f>
        <v>0</v>
      </c>
      <c r="AT582" s="14">
        <f>IF($AR$2=Alapadat!$P582,Alapadat!$R582,0)</f>
        <v>0</v>
      </c>
      <c r="AU582" s="14">
        <f t="shared" si="756"/>
        <v>0</v>
      </c>
      <c r="AV582" s="14">
        <f t="shared" si="757"/>
        <v>0</v>
      </c>
      <c r="AW582" s="14">
        <f t="shared" si="758"/>
        <v>0</v>
      </c>
      <c r="AX582" s="14">
        <f t="shared" si="759"/>
        <v>0</v>
      </c>
      <c r="AY582" s="14">
        <f t="shared" si="760"/>
        <v>0</v>
      </c>
      <c r="AZ582" s="14">
        <f t="shared" si="761"/>
        <v>0</v>
      </c>
      <c r="BB582" s="56">
        <f t="shared" si="762"/>
        <v>0</v>
      </c>
      <c r="BC582" s="14">
        <f>Szilv($AR$2,Eredmény!$H$3,AS582)</f>
        <v>0</v>
      </c>
      <c r="BD582" s="14">
        <f t="shared" si="763"/>
        <v>0</v>
      </c>
      <c r="BE582" s="14">
        <f t="shared" si="764"/>
        <v>0</v>
      </c>
      <c r="BG582" s="14">
        <f>IF($BF$2=Alapadat!$P582,Alapadat!$Q582,0)</f>
        <v>0</v>
      </c>
      <c r="BH582" s="14">
        <f>IF($BF$2=Alapadat!$P582,Alapadat!$R582,0)</f>
        <v>0</v>
      </c>
      <c r="BI582" s="14">
        <f t="shared" si="765"/>
        <v>0</v>
      </c>
      <c r="BJ582" s="14">
        <f t="shared" si="766"/>
        <v>0</v>
      </c>
      <c r="BK582" s="14">
        <f t="shared" si="767"/>
        <v>0</v>
      </c>
      <c r="BL582" s="14">
        <f t="shared" si="768"/>
        <v>0</v>
      </c>
      <c r="BM582" s="14">
        <f t="shared" si="769"/>
        <v>0</v>
      </c>
      <c r="BN582" s="14">
        <f t="shared" si="770"/>
        <v>0</v>
      </c>
      <c r="BP582" s="56">
        <f t="shared" si="771"/>
        <v>0</v>
      </c>
      <c r="BQ582" s="14">
        <f>Szilv($BF$2,Eredmény!$H$3,BG582)</f>
        <v>0</v>
      </c>
      <c r="BR582" s="14">
        <f t="shared" si="772"/>
        <v>0</v>
      </c>
      <c r="BS582" s="14">
        <f t="shared" si="773"/>
        <v>0</v>
      </c>
      <c r="BV582" s="14">
        <f>IF($BU$2=Alapadat!$P582,Alapadat!$Q582,0)</f>
        <v>0</v>
      </c>
      <c r="BW582" s="14">
        <f>IF($BU$2=Alapadat!$P582,Alapadat!$R582,0)</f>
        <v>0</v>
      </c>
      <c r="BX582" s="14">
        <f t="shared" si="774"/>
        <v>0</v>
      </c>
      <c r="BY582" s="14">
        <f t="shared" si="775"/>
        <v>0</v>
      </c>
      <c r="BZ582" s="14">
        <f t="shared" si="776"/>
        <v>0</v>
      </c>
      <c r="CA582" s="14">
        <f t="shared" si="777"/>
        <v>0</v>
      </c>
      <c r="CB582" s="14">
        <f t="shared" si="778"/>
        <v>0</v>
      </c>
      <c r="CC582" s="14">
        <f t="shared" si="779"/>
        <v>0</v>
      </c>
      <c r="CE582" s="56">
        <f t="shared" si="780"/>
        <v>0</v>
      </c>
      <c r="CF582" s="14">
        <f>Szilv($BU$2,Eredmény!$H$3,BV582)</f>
        <v>0</v>
      </c>
      <c r="CG582" s="14">
        <f t="shared" si="781"/>
        <v>0</v>
      </c>
      <c r="CH582" s="14">
        <f t="shared" si="782"/>
        <v>0</v>
      </c>
      <c r="CK582" s="14">
        <f>IF($CJ$2=Alapadat!$P582,Alapadat!$Q582,0)</f>
        <v>0</v>
      </c>
      <c r="CL582" s="14">
        <f>IF($CJ$2=Alapadat!$P582,Alapadat!$R582,0)</f>
        <v>0</v>
      </c>
      <c r="CM582" s="14">
        <f t="shared" si="783"/>
        <v>0</v>
      </c>
      <c r="CN582" s="14">
        <f t="shared" si="784"/>
        <v>0</v>
      </c>
      <c r="CO582" s="14">
        <f t="shared" si="785"/>
        <v>0</v>
      </c>
      <c r="CP582" s="14">
        <f t="shared" si="786"/>
        <v>0</v>
      </c>
      <c r="CQ582" s="14">
        <f t="shared" si="787"/>
        <v>0</v>
      </c>
      <c r="CR582" s="14">
        <f t="shared" si="788"/>
        <v>0</v>
      </c>
      <c r="CT582" s="56">
        <f t="shared" si="789"/>
        <v>0</v>
      </c>
      <c r="CU582" s="14">
        <f>Szilv($CJ$2,Eredmény!$H$3,CK582)</f>
        <v>0</v>
      </c>
      <c r="CV582" s="14">
        <f t="shared" si="790"/>
        <v>0</v>
      </c>
      <c r="CW582" s="14">
        <f t="shared" si="791"/>
        <v>0</v>
      </c>
      <c r="CZ582" s="14">
        <f>IF($CY$2=Alapadat!$P582,Alapadat!$Q582,0)</f>
        <v>0</v>
      </c>
      <c r="DA582" s="14">
        <f>IF($CY$2=Alapadat!$P582,Alapadat!$R582,0)</f>
        <v>0</v>
      </c>
      <c r="DB582" s="14">
        <f t="shared" si="792"/>
        <v>0</v>
      </c>
      <c r="DC582" s="14">
        <f t="shared" si="793"/>
        <v>0</v>
      </c>
      <c r="DD582" s="14">
        <f t="shared" si="794"/>
        <v>0</v>
      </c>
      <c r="DE582" s="14">
        <f t="shared" si="795"/>
        <v>0</v>
      </c>
      <c r="DF582" s="14">
        <f t="shared" si="796"/>
        <v>0</v>
      </c>
      <c r="DG582" s="14">
        <f t="shared" si="797"/>
        <v>0</v>
      </c>
      <c r="DI582" s="56">
        <f t="shared" si="798"/>
        <v>0</v>
      </c>
      <c r="DJ582" s="14">
        <f>Szilv($CY$2,Eredmény!$H$3,CZ582)</f>
        <v>0</v>
      </c>
      <c r="DK582" s="14">
        <f t="shared" si="799"/>
        <v>0</v>
      </c>
      <c r="DL582" s="14">
        <f t="shared" si="800"/>
        <v>0</v>
      </c>
      <c r="DO582" s="14">
        <f>IF($DN$2=Alapadat!$P582,Alapadat!$Q582,0)</f>
        <v>0</v>
      </c>
      <c r="DP582" s="14">
        <f>IF($DN$2=Alapadat!$P582,Alapadat!$R582,0)</f>
        <v>0</v>
      </c>
      <c r="DQ582" s="14">
        <f t="shared" si="801"/>
        <v>0</v>
      </c>
      <c r="DR582" s="14">
        <f t="shared" si="802"/>
        <v>0</v>
      </c>
      <c r="DS582" s="14">
        <f t="shared" si="803"/>
        <v>0</v>
      </c>
      <c r="DT582" s="14">
        <f t="shared" si="804"/>
        <v>0</v>
      </c>
      <c r="DU582" s="14">
        <f t="shared" si="805"/>
        <v>0</v>
      </c>
      <c r="DV582" s="14">
        <f t="shared" si="806"/>
        <v>0</v>
      </c>
      <c r="DX582" s="56">
        <f t="shared" si="807"/>
        <v>0</v>
      </c>
      <c r="DY582" s="14">
        <f>Szilv($DN$2,Eredmény!$H$3,DO582)</f>
        <v>0</v>
      </c>
      <c r="DZ582" s="14">
        <f t="shared" si="808"/>
        <v>0</v>
      </c>
      <c r="EA582" s="14">
        <f t="shared" si="809"/>
        <v>0</v>
      </c>
    </row>
    <row r="583" spans="2:131">
      <c r="B583" s="14">
        <f>IF($A$2=Alapadat!$P583,Alapadat!$Q583,0)</f>
        <v>0</v>
      </c>
      <c r="C583" s="14">
        <f>IF($A$2=Alapadat!$P583,Alapadat!$R583,0)</f>
        <v>0</v>
      </c>
      <c r="D583" s="14">
        <f t="shared" si="730"/>
        <v>0</v>
      </c>
      <c r="E583" s="14">
        <f t="shared" si="731"/>
        <v>0</v>
      </c>
      <c r="F583" s="14">
        <f t="shared" si="732"/>
        <v>0</v>
      </c>
      <c r="G583" s="14">
        <f t="shared" si="733"/>
        <v>0</v>
      </c>
      <c r="H583" s="14">
        <f t="shared" si="734"/>
        <v>0</v>
      </c>
      <c r="I583" s="14">
        <f t="shared" si="735"/>
        <v>0</v>
      </c>
      <c r="L583" s="56">
        <f t="shared" si="736"/>
        <v>0</v>
      </c>
      <c r="M583" s="14">
        <f>Szilv($A$2,Eredmény!$H$3,B583)</f>
        <v>0</v>
      </c>
      <c r="N583" s="14">
        <f t="shared" si="737"/>
        <v>0</v>
      </c>
      <c r="O583" s="14">
        <f t="shared" si="738"/>
        <v>0</v>
      </c>
      <c r="Q583" s="14">
        <f>IF($P$2=Alapadat!$P583,Alapadat!$Q583,0)</f>
        <v>0</v>
      </c>
      <c r="R583" s="14">
        <f>IF($P$2=Alapadat!$P583,Alapadat!$R583,0)</f>
        <v>0</v>
      </c>
      <c r="S583" s="14">
        <f t="shared" si="739"/>
        <v>0</v>
      </c>
      <c r="T583" s="14">
        <f t="shared" si="740"/>
        <v>0</v>
      </c>
      <c r="U583" s="14">
        <f t="shared" si="741"/>
        <v>0</v>
      </c>
      <c r="V583" s="14">
        <f t="shared" si="742"/>
        <v>0</v>
      </c>
      <c r="W583" s="14">
        <f t="shared" si="743"/>
        <v>0</v>
      </c>
      <c r="X583" s="14">
        <f t="shared" si="744"/>
        <v>0</v>
      </c>
      <c r="Z583" s="56">
        <f t="shared" si="729"/>
        <v>0</v>
      </c>
      <c r="AA583" s="14">
        <f>Szilv($P$2,Eredmény!$H$3,Q583)</f>
        <v>0</v>
      </c>
      <c r="AB583" s="14">
        <f t="shared" si="745"/>
        <v>0</v>
      </c>
      <c r="AC583" s="14">
        <f t="shared" si="746"/>
        <v>0</v>
      </c>
      <c r="AE583" s="14">
        <f>IF($AD$2=Alapadat!$P583,Alapadat!$Q583,0)</f>
        <v>0</v>
      </c>
      <c r="AF583" s="14">
        <f>IF($AD$2=Alapadat!$P583,Alapadat!$R583,0)</f>
        <v>0</v>
      </c>
      <c r="AG583" s="14">
        <f t="shared" si="747"/>
        <v>0</v>
      </c>
      <c r="AH583" s="14">
        <f t="shared" si="748"/>
        <v>0</v>
      </c>
      <c r="AI583" s="14">
        <f t="shared" si="749"/>
        <v>0</v>
      </c>
      <c r="AJ583" s="14">
        <f t="shared" si="750"/>
        <v>0</v>
      </c>
      <c r="AK583" s="14">
        <f t="shared" si="751"/>
        <v>0</v>
      </c>
      <c r="AL583" s="14">
        <f t="shared" si="752"/>
        <v>0</v>
      </c>
      <c r="AN583" s="56">
        <f t="shared" si="753"/>
        <v>0</v>
      </c>
      <c r="AO583" s="14">
        <f>Szilv($AD$2,Eredmény!$H$3,AE583)</f>
        <v>0</v>
      </c>
      <c r="AP583" s="14">
        <f t="shared" si="754"/>
        <v>0</v>
      </c>
      <c r="AQ583" s="14">
        <f t="shared" si="755"/>
        <v>0</v>
      </c>
      <c r="AS583" s="14">
        <f>IF($AR$2=Alapadat!$P583,Alapadat!$Q583,0)</f>
        <v>0</v>
      </c>
      <c r="AT583" s="14">
        <f>IF($AR$2=Alapadat!$P583,Alapadat!$R583,0)</f>
        <v>0</v>
      </c>
      <c r="AU583" s="14">
        <f t="shared" si="756"/>
        <v>0</v>
      </c>
      <c r="AV583" s="14">
        <f t="shared" si="757"/>
        <v>0</v>
      </c>
      <c r="AW583" s="14">
        <f t="shared" si="758"/>
        <v>0</v>
      </c>
      <c r="AX583" s="14">
        <f t="shared" si="759"/>
        <v>0</v>
      </c>
      <c r="AY583" s="14">
        <f t="shared" si="760"/>
        <v>0</v>
      </c>
      <c r="AZ583" s="14">
        <f t="shared" si="761"/>
        <v>0</v>
      </c>
      <c r="BB583" s="56">
        <f t="shared" si="762"/>
        <v>0</v>
      </c>
      <c r="BC583" s="14">
        <f>Szilv($AR$2,Eredmény!$H$3,AS583)</f>
        <v>0</v>
      </c>
      <c r="BD583" s="14">
        <f t="shared" si="763"/>
        <v>0</v>
      </c>
      <c r="BE583" s="14">
        <f t="shared" si="764"/>
        <v>0</v>
      </c>
      <c r="BG583" s="14">
        <f>IF($BF$2=Alapadat!$P583,Alapadat!$Q583,0)</f>
        <v>0</v>
      </c>
      <c r="BH583" s="14">
        <f>IF($BF$2=Alapadat!$P583,Alapadat!$R583,0)</f>
        <v>0</v>
      </c>
      <c r="BI583" s="14">
        <f t="shared" si="765"/>
        <v>0</v>
      </c>
      <c r="BJ583" s="14">
        <f t="shared" si="766"/>
        <v>0</v>
      </c>
      <c r="BK583" s="14">
        <f t="shared" si="767"/>
        <v>0</v>
      </c>
      <c r="BL583" s="14">
        <f t="shared" si="768"/>
        <v>0</v>
      </c>
      <c r="BM583" s="14">
        <f t="shared" si="769"/>
        <v>0</v>
      </c>
      <c r="BN583" s="14">
        <f t="shared" si="770"/>
        <v>0</v>
      </c>
      <c r="BP583" s="56">
        <f t="shared" si="771"/>
        <v>0</v>
      </c>
      <c r="BQ583" s="14">
        <f>Szilv($BF$2,Eredmény!$H$3,BG583)</f>
        <v>0</v>
      </c>
      <c r="BR583" s="14">
        <f t="shared" si="772"/>
        <v>0</v>
      </c>
      <c r="BS583" s="14">
        <f t="shared" si="773"/>
        <v>0</v>
      </c>
      <c r="BV583" s="14">
        <f>IF($BU$2=Alapadat!$P583,Alapadat!$Q583,0)</f>
        <v>0</v>
      </c>
      <c r="BW583" s="14">
        <f>IF($BU$2=Alapadat!$P583,Alapadat!$R583,0)</f>
        <v>0</v>
      </c>
      <c r="BX583" s="14">
        <f t="shared" si="774"/>
        <v>0</v>
      </c>
      <c r="BY583" s="14">
        <f t="shared" si="775"/>
        <v>0</v>
      </c>
      <c r="BZ583" s="14">
        <f t="shared" si="776"/>
        <v>0</v>
      </c>
      <c r="CA583" s="14">
        <f t="shared" si="777"/>
        <v>0</v>
      </c>
      <c r="CB583" s="14">
        <f t="shared" si="778"/>
        <v>0</v>
      </c>
      <c r="CC583" s="14">
        <f t="shared" si="779"/>
        <v>0</v>
      </c>
      <c r="CE583" s="56">
        <f t="shared" si="780"/>
        <v>0</v>
      </c>
      <c r="CF583" s="14">
        <f>Szilv($BU$2,Eredmény!$H$3,BV583)</f>
        <v>0</v>
      </c>
      <c r="CG583" s="14">
        <f t="shared" si="781"/>
        <v>0</v>
      </c>
      <c r="CH583" s="14">
        <f t="shared" si="782"/>
        <v>0</v>
      </c>
      <c r="CK583" s="14">
        <f>IF($CJ$2=Alapadat!$P583,Alapadat!$Q583,0)</f>
        <v>0</v>
      </c>
      <c r="CL583" s="14">
        <f>IF($CJ$2=Alapadat!$P583,Alapadat!$R583,0)</f>
        <v>0</v>
      </c>
      <c r="CM583" s="14">
        <f t="shared" si="783"/>
        <v>0</v>
      </c>
      <c r="CN583" s="14">
        <f t="shared" si="784"/>
        <v>0</v>
      </c>
      <c r="CO583" s="14">
        <f t="shared" si="785"/>
        <v>0</v>
      </c>
      <c r="CP583" s="14">
        <f t="shared" si="786"/>
        <v>0</v>
      </c>
      <c r="CQ583" s="14">
        <f t="shared" si="787"/>
        <v>0</v>
      </c>
      <c r="CR583" s="14">
        <f t="shared" si="788"/>
        <v>0</v>
      </c>
      <c r="CT583" s="56">
        <f t="shared" si="789"/>
        <v>0</v>
      </c>
      <c r="CU583" s="14">
        <f>Szilv($CJ$2,Eredmény!$H$3,CK583)</f>
        <v>0</v>
      </c>
      <c r="CV583" s="14">
        <f t="shared" si="790"/>
        <v>0</v>
      </c>
      <c r="CW583" s="14">
        <f t="shared" si="791"/>
        <v>0</v>
      </c>
      <c r="CZ583" s="14">
        <f>IF($CY$2=Alapadat!$P583,Alapadat!$Q583,0)</f>
        <v>0</v>
      </c>
      <c r="DA583" s="14">
        <f>IF($CY$2=Alapadat!$P583,Alapadat!$R583,0)</f>
        <v>0</v>
      </c>
      <c r="DB583" s="14">
        <f t="shared" si="792"/>
        <v>0</v>
      </c>
      <c r="DC583" s="14">
        <f t="shared" si="793"/>
        <v>0</v>
      </c>
      <c r="DD583" s="14">
        <f t="shared" si="794"/>
        <v>0</v>
      </c>
      <c r="DE583" s="14">
        <f t="shared" si="795"/>
        <v>0</v>
      </c>
      <c r="DF583" s="14">
        <f t="shared" si="796"/>
        <v>0</v>
      </c>
      <c r="DG583" s="14">
        <f t="shared" si="797"/>
        <v>0</v>
      </c>
      <c r="DI583" s="56">
        <f t="shared" si="798"/>
        <v>0</v>
      </c>
      <c r="DJ583" s="14">
        <f>Szilv($CY$2,Eredmény!$H$3,CZ583)</f>
        <v>0</v>
      </c>
      <c r="DK583" s="14">
        <f t="shared" si="799"/>
        <v>0</v>
      </c>
      <c r="DL583" s="14">
        <f t="shared" si="800"/>
        <v>0</v>
      </c>
      <c r="DO583" s="14">
        <f>IF($DN$2=Alapadat!$P583,Alapadat!$Q583,0)</f>
        <v>0</v>
      </c>
      <c r="DP583" s="14">
        <f>IF($DN$2=Alapadat!$P583,Alapadat!$R583,0)</f>
        <v>0</v>
      </c>
      <c r="DQ583" s="14">
        <f t="shared" si="801"/>
        <v>0</v>
      </c>
      <c r="DR583" s="14">
        <f t="shared" si="802"/>
        <v>0</v>
      </c>
      <c r="DS583" s="14">
        <f t="shared" si="803"/>
        <v>0</v>
      </c>
      <c r="DT583" s="14">
        <f t="shared" si="804"/>
        <v>0</v>
      </c>
      <c r="DU583" s="14">
        <f t="shared" si="805"/>
        <v>0</v>
      </c>
      <c r="DV583" s="14">
        <f t="shared" si="806"/>
        <v>0</v>
      </c>
      <c r="DX583" s="56">
        <f t="shared" si="807"/>
        <v>0</v>
      </c>
      <c r="DY583" s="14">
        <f>Szilv($DN$2,Eredmény!$H$3,DO583)</f>
        <v>0</v>
      </c>
      <c r="DZ583" s="14">
        <f t="shared" si="808"/>
        <v>0</v>
      </c>
      <c r="EA583" s="14">
        <f t="shared" si="809"/>
        <v>0</v>
      </c>
    </row>
    <row r="584" spans="2:131">
      <c r="B584" s="14">
        <f>IF($A$2=Alapadat!$P584,Alapadat!$Q584,0)</f>
        <v>0</v>
      </c>
      <c r="C584" s="14">
        <f>IF($A$2=Alapadat!$P584,Alapadat!$R584,0)</f>
        <v>0</v>
      </c>
      <c r="D584" s="14">
        <f t="shared" si="730"/>
        <v>0</v>
      </c>
      <c r="E584" s="14">
        <f t="shared" si="731"/>
        <v>0</v>
      </c>
      <c r="F584" s="14">
        <f t="shared" si="732"/>
        <v>0</v>
      </c>
      <c r="G584" s="14">
        <f t="shared" si="733"/>
        <v>0</v>
      </c>
      <c r="H584" s="14">
        <f t="shared" si="734"/>
        <v>0</v>
      </c>
      <c r="I584" s="14">
        <f t="shared" si="735"/>
        <v>0</v>
      </c>
      <c r="L584" s="56">
        <f t="shared" si="736"/>
        <v>0</v>
      </c>
      <c r="M584" s="14">
        <f>Szilv($A$2,Eredmény!$H$3,B584)</f>
        <v>0</v>
      </c>
      <c r="N584" s="14">
        <f t="shared" si="737"/>
        <v>0</v>
      </c>
      <c r="O584" s="14">
        <f t="shared" si="738"/>
        <v>0</v>
      </c>
      <c r="Q584" s="14">
        <f>IF($P$2=Alapadat!$P584,Alapadat!$Q584,0)</f>
        <v>0</v>
      </c>
      <c r="R584" s="14">
        <f>IF($P$2=Alapadat!$P584,Alapadat!$R584,0)</f>
        <v>0</v>
      </c>
      <c r="S584" s="14">
        <f t="shared" si="739"/>
        <v>0</v>
      </c>
      <c r="T584" s="14">
        <f t="shared" si="740"/>
        <v>0</v>
      </c>
      <c r="U584" s="14">
        <f t="shared" si="741"/>
        <v>0</v>
      </c>
      <c r="V584" s="14">
        <f t="shared" si="742"/>
        <v>0</v>
      </c>
      <c r="W584" s="14">
        <f t="shared" si="743"/>
        <v>0</v>
      </c>
      <c r="X584" s="14">
        <f t="shared" si="744"/>
        <v>0</v>
      </c>
      <c r="Z584" s="56">
        <f t="shared" si="729"/>
        <v>0</v>
      </c>
      <c r="AA584" s="14">
        <f>Szilv($P$2,Eredmény!$H$3,Q584)</f>
        <v>0</v>
      </c>
      <c r="AB584" s="14">
        <f t="shared" si="745"/>
        <v>0</v>
      </c>
      <c r="AC584" s="14">
        <f t="shared" si="746"/>
        <v>0</v>
      </c>
      <c r="AE584" s="14">
        <f>IF($AD$2=Alapadat!$P584,Alapadat!$Q584,0)</f>
        <v>0</v>
      </c>
      <c r="AF584" s="14">
        <f>IF($AD$2=Alapadat!$P584,Alapadat!$R584,0)</f>
        <v>0</v>
      </c>
      <c r="AG584" s="14">
        <f t="shared" si="747"/>
        <v>0</v>
      </c>
      <c r="AH584" s="14">
        <f t="shared" si="748"/>
        <v>0</v>
      </c>
      <c r="AI584" s="14">
        <f t="shared" si="749"/>
        <v>0</v>
      </c>
      <c r="AJ584" s="14">
        <f t="shared" si="750"/>
        <v>0</v>
      </c>
      <c r="AK584" s="14">
        <f t="shared" si="751"/>
        <v>0</v>
      </c>
      <c r="AL584" s="14">
        <f t="shared" si="752"/>
        <v>0</v>
      </c>
      <c r="AN584" s="56">
        <f t="shared" si="753"/>
        <v>0</v>
      </c>
      <c r="AO584" s="14">
        <f>Szilv($AD$2,Eredmény!$H$3,AE584)</f>
        <v>0</v>
      </c>
      <c r="AP584" s="14">
        <f t="shared" si="754"/>
        <v>0</v>
      </c>
      <c r="AQ584" s="14">
        <f t="shared" si="755"/>
        <v>0</v>
      </c>
      <c r="AS584" s="14">
        <f>IF($AR$2=Alapadat!$P584,Alapadat!$Q584,0)</f>
        <v>0</v>
      </c>
      <c r="AT584" s="14">
        <f>IF($AR$2=Alapadat!$P584,Alapadat!$R584,0)</f>
        <v>0</v>
      </c>
      <c r="AU584" s="14">
        <f t="shared" si="756"/>
        <v>0</v>
      </c>
      <c r="AV584" s="14">
        <f t="shared" si="757"/>
        <v>0</v>
      </c>
      <c r="AW584" s="14">
        <f t="shared" si="758"/>
        <v>0</v>
      </c>
      <c r="AX584" s="14">
        <f t="shared" si="759"/>
        <v>0</v>
      </c>
      <c r="AY584" s="14">
        <f t="shared" si="760"/>
        <v>0</v>
      </c>
      <c r="AZ584" s="14">
        <f t="shared" si="761"/>
        <v>0</v>
      </c>
      <c r="BB584" s="56">
        <f t="shared" si="762"/>
        <v>0</v>
      </c>
      <c r="BC584" s="14">
        <f>Szilv($AR$2,Eredmény!$H$3,AS584)</f>
        <v>0</v>
      </c>
      <c r="BD584" s="14">
        <f t="shared" si="763"/>
        <v>0</v>
      </c>
      <c r="BE584" s="14">
        <f t="shared" si="764"/>
        <v>0</v>
      </c>
      <c r="BG584" s="14">
        <f>IF($BF$2=Alapadat!$P584,Alapadat!$Q584,0)</f>
        <v>0</v>
      </c>
      <c r="BH584" s="14">
        <f>IF($BF$2=Alapadat!$P584,Alapadat!$R584,0)</f>
        <v>0</v>
      </c>
      <c r="BI584" s="14">
        <f t="shared" si="765"/>
        <v>0</v>
      </c>
      <c r="BJ584" s="14">
        <f t="shared" si="766"/>
        <v>0</v>
      </c>
      <c r="BK584" s="14">
        <f t="shared" si="767"/>
        <v>0</v>
      </c>
      <c r="BL584" s="14">
        <f t="shared" si="768"/>
        <v>0</v>
      </c>
      <c r="BM584" s="14">
        <f t="shared" si="769"/>
        <v>0</v>
      </c>
      <c r="BN584" s="14">
        <f t="shared" si="770"/>
        <v>0</v>
      </c>
      <c r="BP584" s="56">
        <f t="shared" si="771"/>
        <v>0</v>
      </c>
      <c r="BQ584" s="14">
        <f>Szilv($BF$2,Eredmény!$H$3,BG584)</f>
        <v>0</v>
      </c>
      <c r="BR584" s="14">
        <f t="shared" si="772"/>
        <v>0</v>
      </c>
      <c r="BS584" s="14">
        <f t="shared" si="773"/>
        <v>0</v>
      </c>
      <c r="BV584" s="14">
        <f>IF($BU$2=Alapadat!$P584,Alapadat!$Q584,0)</f>
        <v>0</v>
      </c>
      <c r="BW584" s="14">
        <f>IF($BU$2=Alapadat!$P584,Alapadat!$R584,0)</f>
        <v>0</v>
      </c>
      <c r="BX584" s="14">
        <f t="shared" si="774"/>
        <v>0</v>
      </c>
      <c r="BY584" s="14">
        <f t="shared" si="775"/>
        <v>0</v>
      </c>
      <c r="BZ584" s="14">
        <f t="shared" si="776"/>
        <v>0</v>
      </c>
      <c r="CA584" s="14">
        <f t="shared" si="777"/>
        <v>0</v>
      </c>
      <c r="CB584" s="14">
        <f t="shared" si="778"/>
        <v>0</v>
      </c>
      <c r="CC584" s="14">
        <f t="shared" si="779"/>
        <v>0</v>
      </c>
      <c r="CE584" s="56">
        <f t="shared" si="780"/>
        <v>0</v>
      </c>
      <c r="CF584" s="14">
        <f>Szilv($BU$2,Eredmény!$H$3,BV584)</f>
        <v>0</v>
      </c>
      <c r="CG584" s="14">
        <f t="shared" si="781"/>
        <v>0</v>
      </c>
      <c r="CH584" s="14">
        <f t="shared" si="782"/>
        <v>0</v>
      </c>
      <c r="CK584" s="14">
        <f>IF($CJ$2=Alapadat!$P584,Alapadat!$Q584,0)</f>
        <v>0</v>
      </c>
      <c r="CL584" s="14">
        <f>IF($CJ$2=Alapadat!$P584,Alapadat!$R584,0)</f>
        <v>0</v>
      </c>
      <c r="CM584" s="14">
        <f t="shared" si="783"/>
        <v>0</v>
      </c>
      <c r="CN584" s="14">
        <f t="shared" si="784"/>
        <v>0</v>
      </c>
      <c r="CO584" s="14">
        <f t="shared" si="785"/>
        <v>0</v>
      </c>
      <c r="CP584" s="14">
        <f t="shared" si="786"/>
        <v>0</v>
      </c>
      <c r="CQ584" s="14">
        <f t="shared" si="787"/>
        <v>0</v>
      </c>
      <c r="CR584" s="14">
        <f t="shared" si="788"/>
        <v>0</v>
      </c>
      <c r="CT584" s="56">
        <f t="shared" si="789"/>
        <v>0</v>
      </c>
      <c r="CU584" s="14">
        <f>Szilv($CJ$2,Eredmény!$H$3,CK584)</f>
        <v>0</v>
      </c>
      <c r="CV584" s="14">
        <f t="shared" si="790"/>
        <v>0</v>
      </c>
      <c r="CW584" s="14">
        <f t="shared" si="791"/>
        <v>0</v>
      </c>
      <c r="CZ584" s="14">
        <f>IF($CY$2=Alapadat!$P584,Alapadat!$Q584,0)</f>
        <v>0</v>
      </c>
      <c r="DA584" s="14">
        <f>IF($CY$2=Alapadat!$P584,Alapadat!$R584,0)</f>
        <v>0</v>
      </c>
      <c r="DB584" s="14">
        <f t="shared" si="792"/>
        <v>0</v>
      </c>
      <c r="DC584" s="14">
        <f t="shared" si="793"/>
        <v>0</v>
      </c>
      <c r="DD584" s="14">
        <f t="shared" si="794"/>
        <v>0</v>
      </c>
      <c r="DE584" s="14">
        <f t="shared" si="795"/>
        <v>0</v>
      </c>
      <c r="DF584" s="14">
        <f t="shared" si="796"/>
        <v>0</v>
      </c>
      <c r="DG584" s="14">
        <f t="shared" si="797"/>
        <v>0</v>
      </c>
      <c r="DI584" s="56">
        <f t="shared" si="798"/>
        <v>0</v>
      </c>
      <c r="DJ584" s="14">
        <f>Szilv($CY$2,Eredmény!$H$3,CZ584)</f>
        <v>0</v>
      </c>
      <c r="DK584" s="14">
        <f t="shared" si="799"/>
        <v>0</v>
      </c>
      <c r="DL584" s="14">
        <f t="shared" si="800"/>
        <v>0</v>
      </c>
      <c r="DO584" s="14">
        <f>IF($DN$2=Alapadat!$P584,Alapadat!$Q584,0)</f>
        <v>0</v>
      </c>
      <c r="DP584" s="14">
        <f>IF($DN$2=Alapadat!$P584,Alapadat!$R584,0)</f>
        <v>0</v>
      </c>
      <c r="DQ584" s="14">
        <f t="shared" si="801"/>
        <v>0</v>
      </c>
      <c r="DR584" s="14">
        <f t="shared" si="802"/>
        <v>0</v>
      </c>
      <c r="DS584" s="14">
        <f t="shared" si="803"/>
        <v>0</v>
      </c>
      <c r="DT584" s="14">
        <f t="shared" si="804"/>
        <v>0</v>
      </c>
      <c r="DU584" s="14">
        <f t="shared" si="805"/>
        <v>0</v>
      </c>
      <c r="DV584" s="14">
        <f t="shared" si="806"/>
        <v>0</v>
      </c>
      <c r="DX584" s="56">
        <f t="shared" si="807"/>
        <v>0</v>
      </c>
      <c r="DY584" s="14">
        <f>Szilv($DN$2,Eredmény!$H$3,DO584)</f>
        <v>0</v>
      </c>
      <c r="DZ584" s="14">
        <f t="shared" si="808"/>
        <v>0</v>
      </c>
      <c r="EA584" s="14">
        <f t="shared" si="809"/>
        <v>0</v>
      </c>
    </row>
    <row r="585" spans="2:131">
      <c r="B585" s="14">
        <f>IF($A$2=Alapadat!$P585,Alapadat!$Q585,0)</f>
        <v>0</v>
      </c>
      <c r="C585" s="14">
        <f>IF($A$2=Alapadat!$P585,Alapadat!$R585,0)</f>
        <v>0</v>
      </c>
      <c r="D585" s="14">
        <f t="shared" si="730"/>
        <v>0</v>
      </c>
      <c r="E585" s="14">
        <f t="shared" si="731"/>
        <v>0</v>
      </c>
      <c r="F585" s="14">
        <f t="shared" si="732"/>
        <v>0</v>
      </c>
      <c r="G585" s="14">
        <f t="shared" si="733"/>
        <v>0</v>
      </c>
      <c r="H585" s="14">
        <f t="shared" si="734"/>
        <v>0</v>
      </c>
      <c r="I585" s="14">
        <f t="shared" si="735"/>
        <v>0</v>
      </c>
      <c r="L585" s="56">
        <f t="shared" si="736"/>
        <v>0</v>
      </c>
      <c r="M585" s="14">
        <f>Szilv($A$2,Eredmény!$H$3,B585)</f>
        <v>0</v>
      </c>
      <c r="N585" s="14">
        <f t="shared" si="737"/>
        <v>0</v>
      </c>
      <c r="O585" s="14">
        <f t="shared" si="738"/>
        <v>0</v>
      </c>
      <c r="Q585" s="14">
        <f>IF($P$2=Alapadat!$P585,Alapadat!$Q585,0)</f>
        <v>0</v>
      </c>
      <c r="R585" s="14">
        <f>IF($P$2=Alapadat!$P585,Alapadat!$R585,0)</f>
        <v>0</v>
      </c>
      <c r="S585" s="14">
        <f t="shared" si="739"/>
        <v>0</v>
      </c>
      <c r="T585" s="14">
        <f t="shared" si="740"/>
        <v>0</v>
      </c>
      <c r="U585" s="14">
        <f t="shared" si="741"/>
        <v>0</v>
      </c>
      <c r="V585" s="14">
        <f t="shared" si="742"/>
        <v>0</v>
      </c>
      <c r="W585" s="14">
        <f t="shared" si="743"/>
        <v>0</v>
      </c>
      <c r="X585" s="14">
        <f t="shared" si="744"/>
        <v>0</v>
      </c>
      <c r="Z585" s="56">
        <f t="shared" si="729"/>
        <v>0</v>
      </c>
      <c r="AA585" s="14">
        <f>Szilv($P$2,Eredmény!$H$3,Q585)</f>
        <v>0</v>
      </c>
      <c r="AB585" s="14">
        <f t="shared" si="745"/>
        <v>0</v>
      </c>
      <c r="AC585" s="14">
        <f t="shared" si="746"/>
        <v>0</v>
      </c>
      <c r="AE585" s="14">
        <f>IF($AD$2=Alapadat!$P585,Alapadat!$Q585,0)</f>
        <v>0</v>
      </c>
      <c r="AF585" s="14">
        <f>IF($AD$2=Alapadat!$P585,Alapadat!$R585,0)</f>
        <v>0</v>
      </c>
      <c r="AG585" s="14">
        <f t="shared" si="747"/>
        <v>0</v>
      </c>
      <c r="AH585" s="14">
        <f t="shared" si="748"/>
        <v>0</v>
      </c>
      <c r="AI585" s="14">
        <f t="shared" si="749"/>
        <v>0</v>
      </c>
      <c r="AJ585" s="14">
        <f t="shared" si="750"/>
        <v>0</v>
      </c>
      <c r="AK585" s="14">
        <f t="shared" si="751"/>
        <v>0</v>
      </c>
      <c r="AL585" s="14">
        <f t="shared" si="752"/>
        <v>0</v>
      </c>
      <c r="AN585" s="56">
        <f t="shared" si="753"/>
        <v>0</v>
      </c>
      <c r="AO585" s="14">
        <f>Szilv($AD$2,Eredmény!$H$3,AE585)</f>
        <v>0</v>
      </c>
      <c r="AP585" s="14">
        <f t="shared" si="754"/>
        <v>0</v>
      </c>
      <c r="AQ585" s="14">
        <f t="shared" si="755"/>
        <v>0</v>
      </c>
      <c r="AS585" s="14">
        <f>IF($AR$2=Alapadat!$P585,Alapadat!$Q585,0)</f>
        <v>0</v>
      </c>
      <c r="AT585" s="14">
        <f>IF($AR$2=Alapadat!$P585,Alapadat!$R585,0)</f>
        <v>0</v>
      </c>
      <c r="AU585" s="14">
        <f t="shared" si="756"/>
        <v>0</v>
      </c>
      <c r="AV585" s="14">
        <f t="shared" si="757"/>
        <v>0</v>
      </c>
      <c r="AW585" s="14">
        <f t="shared" si="758"/>
        <v>0</v>
      </c>
      <c r="AX585" s="14">
        <f t="shared" si="759"/>
        <v>0</v>
      </c>
      <c r="AY585" s="14">
        <f t="shared" si="760"/>
        <v>0</v>
      </c>
      <c r="AZ585" s="14">
        <f t="shared" si="761"/>
        <v>0</v>
      </c>
      <c r="BB585" s="56">
        <f t="shared" si="762"/>
        <v>0</v>
      </c>
      <c r="BC585" s="14">
        <f>Szilv($AR$2,Eredmény!$H$3,AS585)</f>
        <v>0</v>
      </c>
      <c r="BD585" s="14">
        <f t="shared" si="763"/>
        <v>0</v>
      </c>
      <c r="BE585" s="14">
        <f t="shared" si="764"/>
        <v>0</v>
      </c>
      <c r="BG585" s="14">
        <f>IF($BF$2=Alapadat!$P585,Alapadat!$Q585,0)</f>
        <v>0</v>
      </c>
      <c r="BH585" s="14">
        <f>IF($BF$2=Alapadat!$P585,Alapadat!$R585,0)</f>
        <v>0</v>
      </c>
      <c r="BI585" s="14">
        <f t="shared" si="765"/>
        <v>0</v>
      </c>
      <c r="BJ585" s="14">
        <f t="shared" si="766"/>
        <v>0</v>
      </c>
      <c r="BK585" s="14">
        <f t="shared" si="767"/>
        <v>0</v>
      </c>
      <c r="BL585" s="14">
        <f t="shared" si="768"/>
        <v>0</v>
      </c>
      <c r="BM585" s="14">
        <f t="shared" si="769"/>
        <v>0</v>
      </c>
      <c r="BN585" s="14">
        <f t="shared" si="770"/>
        <v>0</v>
      </c>
      <c r="BP585" s="56">
        <f t="shared" si="771"/>
        <v>0</v>
      </c>
      <c r="BQ585" s="14">
        <f>Szilv($BF$2,Eredmény!$H$3,BG585)</f>
        <v>0</v>
      </c>
      <c r="BR585" s="14">
        <f t="shared" si="772"/>
        <v>0</v>
      </c>
      <c r="BS585" s="14">
        <f t="shared" si="773"/>
        <v>0</v>
      </c>
      <c r="BV585" s="14">
        <f>IF($BU$2=Alapadat!$P585,Alapadat!$Q585,0)</f>
        <v>0</v>
      </c>
      <c r="BW585" s="14">
        <f>IF($BU$2=Alapadat!$P585,Alapadat!$R585,0)</f>
        <v>0</v>
      </c>
      <c r="BX585" s="14">
        <f t="shared" si="774"/>
        <v>0</v>
      </c>
      <c r="BY585" s="14">
        <f t="shared" si="775"/>
        <v>0</v>
      </c>
      <c r="BZ585" s="14">
        <f t="shared" si="776"/>
        <v>0</v>
      </c>
      <c r="CA585" s="14">
        <f t="shared" si="777"/>
        <v>0</v>
      </c>
      <c r="CB585" s="14">
        <f t="shared" si="778"/>
        <v>0</v>
      </c>
      <c r="CC585" s="14">
        <f t="shared" si="779"/>
        <v>0</v>
      </c>
      <c r="CE585" s="56">
        <f t="shared" si="780"/>
        <v>0</v>
      </c>
      <c r="CF585" s="14">
        <f>Szilv($BU$2,Eredmény!$H$3,BV585)</f>
        <v>0</v>
      </c>
      <c r="CG585" s="14">
        <f t="shared" si="781"/>
        <v>0</v>
      </c>
      <c r="CH585" s="14">
        <f t="shared" si="782"/>
        <v>0</v>
      </c>
      <c r="CK585" s="14">
        <f>IF($CJ$2=Alapadat!$P585,Alapadat!$Q585,0)</f>
        <v>0</v>
      </c>
      <c r="CL585" s="14">
        <f>IF($CJ$2=Alapadat!$P585,Alapadat!$R585,0)</f>
        <v>0</v>
      </c>
      <c r="CM585" s="14">
        <f t="shared" si="783"/>
        <v>0</v>
      </c>
      <c r="CN585" s="14">
        <f t="shared" si="784"/>
        <v>0</v>
      </c>
      <c r="CO585" s="14">
        <f t="shared" si="785"/>
        <v>0</v>
      </c>
      <c r="CP585" s="14">
        <f t="shared" si="786"/>
        <v>0</v>
      </c>
      <c r="CQ585" s="14">
        <f t="shared" si="787"/>
        <v>0</v>
      </c>
      <c r="CR585" s="14">
        <f t="shared" si="788"/>
        <v>0</v>
      </c>
      <c r="CT585" s="56">
        <f t="shared" si="789"/>
        <v>0</v>
      </c>
      <c r="CU585" s="14">
        <f>Szilv($CJ$2,Eredmény!$H$3,CK585)</f>
        <v>0</v>
      </c>
      <c r="CV585" s="14">
        <f t="shared" si="790"/>
        <v>0</v>
      </c>
      <c r="CW585" s="14">
        <f t="shared" si="791"/>
        <v>0</v>
      </c>
      <c r="CZ585" s="14">
        <f>IF($CY$2=Alapadat!$P585,Alapadat!$Q585,0)</f>
        <v>0</v>
      </c>
      <c r="DA585" s="14">
        <f>IF($CY$2=Alapadat!$P585,Alapadat!$R585,0)</f>
        <v>0</v>
      </c>
      <c r="DB585" s="14">
        <f t="shared" si="792"/>
        <v>0</v>
      </c>
      <c r="DC585" s="14">
        <f t="shared" si="793"/>
        <v>0</v>
      </c>
      <c r="DD585" s="14">
        <f t="shared" si="794"/>
        <v>0</v>
      </c>
      <c r="DE585" s="14">
        <f t="shared" si="795"/>
        <v>0</v>
      </c>
      <c r="DF585" s="14">
        <f t="shared" si="796"/>
        <v>0</v>
      </c>
      <c r="DG585" s="14">
        <f t="shared" si="797"/>
        <v>0</v>
      </c>
      <c r="DI585" s="56">
        <f t="shared" si="798"/>
        <v>0</v>
      </c>
      <c r="DJ585" s="14">
        <f>Szilv($CY$2,Eredmény!$H$3,CZ585)</f>
        <v>0</v>
      </c>
      <c r="DK585" s="14">
        <f t="shared" si="799"/>
        <v>0</v>
      </c>
      <c r="DL585" s="14">
        <f t="shared" si="800"/>
        <v>0</v>
      </c>
      <c r="DO585" s="14">
        <f>IF($DN$2=Alapadat!$P585,Alapadat!$Q585,0)</f>
        <v>0</v>
      </c>
      <c r="DP585" s="14">
        <f>IF($DN$2=Alapadat!$P585,Alapadat!$R585,0)</f>
        <v>0</v>
      </c>
      <c r="DQ585" s="14">
        <f t="shared" si="801"/>
        <v>0</v>
      </c>
      <c r="DR585" s="14">
        <f t="shared" si="802"/>
        <v>0</v>
      </c>
      <c r="DS585" s="14">
        <f t="shared" si="803"/>
        <v>0</v>
      </c>
      <c r="DT585" s="14">
        <f t="shared" si="804"/>
        <v>0</v>
      </c>
      <c r="DU585" s="14">
        <f t="shared" si="805"/>
        <v>0</v>
      </c>
      <c r="DV585" s="14">
        <f t="shared" si="806"/>
        <v>0</v>
      </c>
      <c r="DX585" s="56">
        <f t="shared" si="807"/>
        <v>0</v>
      </c>
      <c r="DY585" s="14">
        <f>Szilv($DN$2,Eredmény!$H$3,DO585)</f>
        <v>0</v>
      </c>
      <c r="DZ585" s="14">
        <f t="shared" si="808"/>
        <v>0</v>
      </c>
      <c r="EA585" s="14">
        <f t="shared" si="809"/>
        <v>0</v>
      </c>
    </row>
    <row r="586" spans="2:131">
      <c r="B586" s="14">
        <f>IF($A$2=Alapadat!$P586,Alapadat!$Q586,0)</f>
        <v>0</v>
      </c>
      <c r="C586" s="14">
        <f>IF($A$2=Alapadat!$P586,Alapadat!$R586,0)</f>
        <v>0</v>
      </c>
      <c r="D586" s="14">
        <f t="shared" si="730"/>
        <v>0</v>
      </c>
      <c r="E586" s="14">
        <f t="shared" si="731"/>
        <v>0</v>
      </c>
      <c r="F586" s="14">
        <f t="shared" si="732"/>
        <v>0</v>
      </c>
      <c r="G586" s="14">
        <f t="shared" si="733"/>
        <v>0</v>
      </c>
      <c r="H586" s="14">
        <f t="shared" si="734"/>
        <v>0</v>
      </c>
      <c r="I586" s="14">
        <f t="shared" si="735"/>
        <v>0</v>
      </c>
      <c r="L586" s="56">
        <f t="shared" si="736"/>
        <v>0</v>
      </c>
      <c r="M586" s="14">
        <f>Szilv($A$2,Eredmény!$H$3,B586)</f>
        <v>0</v>
      </c>
      <c r="N586" s="14">
        <f t="shared" si="737"/>
        <v>0</v>
      </c>
      <c r="O586" s="14">
        <f t="shared" si="738"/>
        <v>0</v>
      </c>
      <c r="Q586" s="14">
        <f>IF($P$2=Alapadat!$P586,Alapadat!$Q586,0)</f>
        <v>0</v>
      </c>
      <c r="R586" s="14">
        <f>IF($P$2=Alapadat!$P586,Alapadat!$R586,0)</f>
        <v>0</v>
      </c>
      <c r="S586" s="14">
        <f t="shared" si="739"/>
        <v>0</v>
      </c>
      <c r="T586" s="14">
        <f t="shared" si="740"/>
        <v>0</v>
      </c>
      <c r="U586" s="14">
        <f t="shared" si="741"/>
        <v>0</v>
      </c>
      <c r="V586" s="14">
        <f t="shared" si="742"/>
        <v>0</v>
      </c>
      <c r="W586" s="14">
        <f t="shared" si="743"/>
        <v>0</v>
      </c>
      <c r="X586" s="14">
        <f t="shared" si="744"/>
        <v>0</v>
      </c>
      <c r="Z586" s="56">
        <f t="shared" si="729"/>
        <v>0</v>
      </c>
      <c r="AA586" s="14">
        <f>Szilv($P$2,Eredmény!$H$3,Q586)</f>
        <v>0</v>
      </c>
      <c r="AB586" s="14">
        <f t="shared" si="745"/>
        <v>0</v>
      </c>
      <c r="AC586" s="14">
        <f t="shared" si="746"/>
        <v>0</v>
      </c>
      <c r="AE586" s="14">
        <f>IF($AD$2=Alapadat!$P586,Alapadat!$Q586,0)</f>
        <v>0</v>
      </c>
      <c r="AF586" s="14">
        <f>IF($AD$2=Alapadat!$P586,Alapadat!$R586,0)</f>
        <v>0</v>
      </c>
      <c r="AG586" s="14">
        <f t="shared" si="747"/>
        <v>0</v>
      </c>
      <c r="AH586" s="14">
        <f t="shared" si="748"/>
        <v>0</v>
      </c>
      <c r="AI586" s="14">
        <f t="shared" si="749"/>
        <v>0</v>
      </c>
      <c r="AJ586" s="14">
        <f t="shared" si="750"/>
        <v>0</v>
      </c>
      <c r="AK586" s="14">
        <f t="shared" si="751"/>
        <v>0</v>
      </c>
      <c r="AL586" s="14">
        <f t="shared" si="752"/>
        <v>0</v>
      </c>
      <c r="AN586" s="56">
        <f t="shared" si="753"/>
        <v>0</v>
      </c>
      <c r="AO586" s="14">
        <f>Szilv($AD$2,Eredmény!$H$3,AE586)</f>
        <v>0</v>
      </c>
      <c r="AP586" s="14">
        <f t="shared" si="754"/>
        <v>0</v>
      </c>
      <c r="AQ586" s="14">
        <f t="shared" si="755"/>
        <v>0</v>
      </c>
      <c r="AS586" s="14">
        <f>IF($AR$2=Alapadat!$P586,Alapadat!$Q586,0)</f>
        <v>0</v>
      </c>
      <c r="AT586" s="14">
        <f>IF($AR$2=Alapadat!$P586,Alapadat!$R586,0)</f>
        <v>0</v>
      </c>
      <c r="AU586" s="14">
        <f t="shared" si="756"/>
        <v>0</v>
      </c>
      <c r="AV586" s="14">
        <f t="shared" si="757"/>
        <v>0</v>
      </c>
      <c r="AW586" s="14">
        <f t="shared" si="758"/>
        <v>0</v>
      </c>
      <c r="AX586" s="14">
        <f t="shared" si="759"/>
        <v>0</v>
      </c>
      <c r="AY586" s="14">
        <f t="shared" si="760"/>
        <v>0</v>
      </c>
      <c r="AZ586" s="14">
        <f t="shared" si="761"/>
        <v>0</v>
      </c>
      <c r="BB586" s="56">
        <f t="shared" si="762"/>
        <v>0</v>
      </c>
      <c r="BC586" s="14">
        <f>Szilv($AR$2,Eredmény!$H$3,AS586)</f>
        <v>0</v>
      </c>
      <c r="BD586" s="14">
        <f t="shared" si="763"/>
        <v>0</v>
      </c>
      <c r="BE586" s="14">
        <f t="shared" si="764"/>
        <v>0</v>
      </c>
      <c r="BG586" s="14">
        <f>IF($BF$2=Alapadat!$P586,Alapadat!$Q586,0)</f>
        <v>0</v>
      </c>
      <c r="BH586" s="14">
        <f>IF($BF$2=Alapadat!$P586,Alapadat!$R586,0)</f>
        <v>0</v>
      </c>
      <c r="BI586" s="14">
        <f t="shared" si="765"/>
        <v>0</v>
      </c>
      <c r="BJ586" s="14">
        <f t="shared" si="766"/>
        <v>0</v>
      </c>
      <c r="BK586" s="14">
        <f t="shared" si="767"/>
        <v>0</v>
      </c>
      <c r="BL586" s="14">
        <f t="shared" si="768"/>
        <v>0</v>
      </c>
      <c r="BM586" s="14">
        <f t="shared" si="769"/>
        <v>0</v>
      </c>
      <c r="BN586" s="14">
        <f t="shared" si="770"/>
        <v>0</v>
      </c>
      <c r="BP586" s="56">
        <f t="shared" si="771"/>
        <v>0</v>
      </c>
      <c r="BQ586" s="14">
        <f>Szilv($BF$2,Eredmény!$H$3,BG586)</f>
        <v>0</v>
      </c>
      <c r="BR586" s="14">
        <f t="shared" si="772"/>
        <v>0</v>
      </c>
      <c r="BS586" s="14">
        <f t="shared" si="773"/>
        <v>0</v>
      </c>
      <c r="BV586" s="14">
        <f>IF($BU$2=Alapadat!$P586,Alapadat!$Q586,0)</f>
        <v>0</v>
      </c>
      <c r="BW586" s="14">
        <f>IF($BU$2=Alapadat!$P586,Alapadat!$R586,0)</f>
        <v>0</v>
      </c>
      <c r="BX586" s="14">
        <f t="shared" si="774"/>
        <v>0</v>
      </c>
      <c r="BY586" s="14">
        <f t="shared" si="775"/>
        <v>0</v>
      </c>
      <c r="BZ586" s="14">
        <f t="shared" si="776"/>
        <v>0</v>
      </c>
      <c r="CA586" s="14">
        <f t="shared" si="777"/>
        <v>0</v>
      </c>
      <c r="CB586" s="14">
        <f t="shared" si="778"/>
        <v>0</v>
      </c>
      <c r="CC586" s="14">
        <f t="shared" si="779"/>
        <v>0</v>
      </c>
      <c r="CE586" s="56">
        <f t="shared" si="780"/>
        <v>0</v>
      </c>
      <c r="CF586" s="14">
        <f>Szilv($BU$2,Eredmény!$H$3,BV586)</f>
        <v>0</v>
      </c>
      <c r="CG586" s="14">
        <f t="shared" si="781"/>
        <v>0</v>
      </c>
      <c r="CH586" s="14">
        <f t="shared" si="782"/>
        <v>0</v>
      </c>
      <c r="CK586" s="14">
        <f>IF($CJ$2=Alapadat!$P586,Alapadat!$Q586,0)</f>
        <v>0</v>
      </c>
      <c r="CL586" s="14">
        <f>IF($CJ$2=Alapadat!$P586,Alapadat!$R586,0)</f>
        <v>0</v>
      </c>
      <c r="CM586" s="14">
        <f t="shared" si="783"/>
        <v>0</v>
      </c>
      <c r="CN586" s="14">
        <f t="shared" si="784"/>
        <v>0</v>
      </c>
      <c r="CO586" s="14">
        <f t="shared" si="785"/>
        <v>0</v>
      </c>
      <c r="CP586" s="14">
        <f t="shared" si="786"/>
        <v>0</v>
      </c>
      <c r="CQ586" s="14">
        <f t="shared" si="787"/>
        <v>0</v>
      </c>
      <c r="CR586" s="14">
        <f t="shared" si="788"/>
        <v>0</v>
      </c>
      <c r="CT586" s="56">
        <f t="shared" si="789"/>
        <v>0</v>
      </c>
      <c r="CU586" s="14">
        <f>Szilv($CJ$2,Eredmény!$H$3,CK586)</f>
        <v>0</v>
      </c>
      <c r="CV586" s="14">
        <f t="shared" si="790"/>
        <v>0</v>
      </c>
      <c r="CW586" s="14">
        <f t="shared" si="791"/>
        <v>0</v>
      </c>
      <c r="CZ586" s="14">
        <f>IF($CY$2=Alapadat!$P586,Alapadat!$Q586,0)</f>
        <v>0</v>
      </c>
      <c r="DA586" s="14">
        <f>IF($CY$2=Alapadat!$P586,Alapadat!$R586,0)</f>
        <v>0</v>
      </c>
      <c r="DB586" s="14">
        <f t="shared" si="792"/>
        <v>0</v>
      </c>
      <c r="DC586" s="14">
        <f t="shared" si="793"/>
        <v>0</v>
      </c>
      <c r="DD586" s="14">
        <f t="shared" si="794"/>
        <v>0</v>
      </c>
      <c r="DE586" s="14">
        <f t="shared" si="795"/>
        <v>0</v>
      </c>
      <c r="DF586" s="14">
        <f t="shared" si="796"/>
        <v>0</v>
      </c>
      <c r="DG586" s="14">
        <f t="shared" si="797"/>
        <v>0</v>
      </c>
      <c r="DI586" s="56">
        <f t="shared" si="798"/>
        <v>0</v>
      </c>
      <c r="DJ586" s="14">
        <f>Szilv($CY$2,Eredmény!$H$3,CZ586)</f>
        <v>0</v>
      </c>
      <c r="DK586" s="14">
        <f t="shared" si="799"/>
        <v>0</v>
      </c>
      <c r="DL586" s="14">
        <f t="shared" si="800"/>
        <v>0</v>
      </c>
      <c r="DO586" s="14">
        <f>IF($DN$2=Alapadat!$P586,Alapadat!$Q586,0)</f>
        <v>0</v>
      </c>
      <c r="DP586" s="14">
        <f>IF($DN$2=Alapadat!$P586,Alapadat!$R586,0)</f>
        <v>0</v>
      </c>
      <c r="DQ586" s="14">
        <f t="shared" si="801"/>
        <v>0</v>
      </c>
      <c r="DR586" s="14">
        <f t="shared" si="802"/>
        <v>0</v>
      </c>
      <c r="DS586" s="14">
        <f t="shared" si="803"/>
        <v>0</v>
      </c>
      <c r="DT586" s="14">
        <f t="shared" si="804"/>
        <v>0</v>
      </c>
      <c r="DU586" s="14">
        <f t="shared" si="805"/>
        <v>0</v>
      </c>
      <c r="DV586" s="14">
        <f t="shared" si="806"/>
        <v>0</v>
      </c>
      <c r="DX586" s="56">
        <f t="shared" si="807"/>
        <v>0</v>
      </c>
      <c r="DY586" s="14">
        <f>Szilv($DN$2,Eredmény!$H$3,DO586)</f>
        <v>0</v>
      </c>
      <c r="DZ586" s="14">
        <f t="shared" si="808"/>
        <v>0</v>
      </c>
      <c r="EA586" s="14">
        <f t="shared" si="809"/>
        <v>0</v>
      </c>
    </row>
    <row r="587" spans="2:131">
      <c r="B587" s="14">
        <f>IF($A$2=Alapadat!$P587,Alapadat!$Q587,0)</f>
        <v>0</v>
      </c>
      <c r="C587" s="14">
        <f>IF($A$2=Alapadat!$P587,Alapadat!$R587,0)</f>
        <v>0</v>
      </c>
      <c r="D587" s="14">
        <f t="shared" si="730"/>
        <v>0</v>
      </c>
      <c r="E587" s="14">
        <f t="shared" si="731"/>
        <v>0</v>
      </c>
      <c r="F587" s="14">
        <f t="shared" si="732"/>
        <v>0</v>
      </c>
      <c r="G587" s="14">
        <f t="shared" si="733"/>
        <v>0</v>
      </c>
      <c r="H587" s="14">
        <f t="shared" si="734"/>
        <v>0</v>
      </c>
      <c r="I587" s="14">
        <f t="shared" si="735"/>
        <v>0</v>
      </c>
      <c r="L587" s="56">
        <f t="shared" si="736"/>
        <v>0</v>
      </c>
      <c r="M587" s="14">
        <f>Szilv($A$2,Eredmény!$H$3,B587)</f>
        <v>0</v>
      </c>
      <c r="N587" s="14">
        <f t="shared" si="737"/>
        <v>0</v>
      </c>
      <c r="O587" s="14">
        <f t="shared" si="738"/>
        <v>0</v>
      </c>
      <c r="Q587" s="14">
        <f>IF($P$2=Alapadat!$P587,Alapadat!$Q587,0)</f>
        <v>0</v>
      </c>
      <c r="R587" s="14">
        <f>IF($P$2=Alapadat!$P587,Alapadat!$R587,0)</f>
        <v>0</v>
      </c>
      <c r="S587" s="14">
        <f t="shared" si="739"/>
        <v>0</v>
      </c>
      <c r="T587" s="14">
        <f t="shared" si="740"/>
        <v>0</v>
      </c>
      <c r="U587" s="14">
        <f t="shared" si="741"/>
        <v>0</v>
      </c>
      <c r="V587" s="14">
        <f t="shared" si="742"/>
        <v>0</v>
      </c>
      <c r="W587" s="14">
        <f t="shared" si="743"/>
        <v>0</v>
      </c>
      <c r="X587" s="14">
        <f t="shared" si="744"/>
        <v>0</v>
      </c>
      <c r="Z587" s="56">
        <f t="shared" si="729"/>
        <v>0</v>
      </c>
      <c r="AA587" s="14">
        <f>Szilv($P$2,Eredmény!$H$3,Q587)</f>
        <v>0</v>
      </c>
      <c r="AB587" s="14">
        <f t="shared" si="745"/>
        <v>0</v>
      </c>
      <c r="AC587" s="14">
        <f t="shared" si="746"/>
        <v>0</v>
      </c>
      <c r="AE587" s="14">
        <f>IF($AD$2=Alapadat!$P587,Alapadat!$Q587,0)</f>
        <v>0</v>
      </c>
      <c r="AF587" s="14">
        <f>IF($AD$2=Alapadat!$P587,Alapadat!$R587,0)</f>
        <v>0</v>
      </c>
      <c r="AG587" s="14">
        <f t="shared" si="747"/>
        <v>0</v>
      </c>
      <c r="AH587" s="14">
        <f t="shared" si="748"/>
        <v>0</v>
      </c>
      <c r="AI587" s="14">
        <f t="shared" si="749"/>
        <v>0</v>
      </c>
      <c r="AJ587" s="14">
        <f t="shared" si="750"/>
        <v>0</v>
      </c>
      <c r="AK587" s="14">
        <f t="shared" si="751"/>
        <v>0</v>
      </c>
      <c r="AL587" s="14">
        <f t="shared" si="752"/>
        <v>0</v>
      </c>
      <c r="AN587" s="56">
        <f t="shared" si="753"/>
        <v>0</v>
      </c>
      <c r="AO587" s="14">
        <f>Szilv($AD$2,Eredmény!$H$3,AE587)</f>
        <v>0</v>
      </c>
      <c r="AP587" s="14">
        <f t="shared" si="754"/>
        <v>0</v>
      </c>
      <c r="AQ587" s="14">
        <f t="shared" si="755"/>
        <v>0</v>
      </c>
      <c r="AS587" s="14">
        <f>IF($AR$2=Alapadat!$P587,Alapadat!$Q587,0)</f>
        <v>0</v>
      </c>
      <c r="AT587" s="14">
        <f>IF($AR$2=Alapadat!$P587,Alapadat!$R587,0)</f>
        <v>0</v>
      </c>
      <c r="AU587" s="14">
        <f t="shared" si="756"/>
        <v>0</v>
      </c>
      <c r="AV587" s="14">
        <f t="shared" si="757"/>
        <v>0</v>
      </c>
      <c r="AW587" s="14">
        <f t="shared" si="758"/>
        <v>0</v>
      </c>
      <c r="AX587" s="14">
        <f t="shared" si="759"/>
        <v>0</v>
      </c>
      <c r="AY587" s="14">
        <f t="shared" si="760"/>
        <v>0</v>
      </c>
      <c r="AZ587" s="14">
        <f t="shared" si="761"/>
        <v>0</v>
      </c>
      <c r="BB587" s="56">
        <f t="shared" si="762"/>
        <v>0</v>
      </c>
      <c r="BC587" s="14">
        <f>Szilv($AR$2,Eredmény!$H$3,AS587)</f>
        <v>0</v>
      </c>
      <c r="BD587" s="14">
        <f t="shared" si="763"/>
        <v>0</v>
      </c>
      <c r="BE587" s="14">
        <f t="shared" si="764"/>
        <v>0</v>
      </c>
      <c r="BG587" s="14">
        <f>IF($BF$2=Alapadat!$P587,Alapadat!$Q587,0)</f>
        <v>0</v>
      </c>
      <c r="BH587" s="14">
        <f>IF($BF$2=Alapadat!$P587,Alapadat!$R587,0)</f>
        <v>0</v>
      </c>
      <c r="BI587" s="14">
        <f t="shared" si="765"/>
        <v>0</v>
      </c>
      <c r="BJ587" s="14">
        <f t="shared" si="766"/>
        <v>0</v>
      </c>
      <c r="BK587" s="14">
        <f t="shared" si="767"/>
        <v>0</v>
      </c>
      <c r="BL587" s="14">
        <f t="shared" si="768"/>
        <v>0</v>
      </c>
      <c r="BM587" s="14">
        <f t="shared" si="769"/>
        <v>0</v>
      </c>
      <c r="BN587" s="14">
        <f t="shared" si="770"/>
        <v>0</v>
      </c>
      <c r="BP587" s="56">
        <f t="shared" si="771"/>
        <v>0</v>
      </c>
      <c r="BQ587" s="14">
        <f>Szilv($BF$2,Eredmény!$H$3,BG587)</f>
        <v>0</v>
      </c>
      <c r="BR587" s="14">
        <f t="shared" si="772"/>
        <v>0</v>
      </c>
      <c r="BS587" s="14">
        <f t="shared" si="773"/>
        <v>0</v>
      </c>
      <c r="BV587" s="14">
        <f>IF($BU$2=Alapadat!$P587,Alapadat!$Q587,0)</f>
        <v>0</v>
      </c>
      <c r="BW587" s="14">
        <f>IF($BU$2=Alapadat!$P587,Alapadat!$R587,0)</f>
        <v>0</v>
      </c>
      <c r="BX587" s="14">
        <f t="shared" si="774"/>
        <v>0</v>
      </c>
      <c r="BY587" s="14">
        <f t="shared" si="775"/>
        <v>0</v>
      </c>
      <c r="BZ587" s="14">
        <f t="shared" si="776"/>
        <v>0</v>
      </c>
      <c r="CA587" s="14">
        <f t="shared" si="777"/>
        <v>0</v>
      </c>
      <c r="CB587" s="14">
        <f t="shared" si="778"/>
        <v>0</v>
      </c>
      <c r="CC587" s="14">
        <f t="shared" si="779"/>
        <v>0</v>
      </c>
      <c r="CE587" s="56">
        <f t="shared" si="780"/>
        <v>0</v>
      </c>
      <c r="CF587" s="14">
        <f>Szilv($BU$2,Eredmény!$H$3,BV587)</f>
        <v>0</v>
      </c>
      <c r="CG587" s="14">
        <f t="shared" si="781"/>
        <v>0</v>
      </c>
      <c r="CH587" s="14">
        <f t="shared" si="782"/>
        <v>0</v>
      </c>
      <c r="CK587" s="14">
        <f>IF($CJ$2=Alapadat!$P587,Alapadat!$Q587,0)</f>
        <v>0</v>
      </c>
      <c r="CL587" s="14">
        <f>IF($CJ$2=Alapadat!$P587,Alapadat!$R587,0)</f>
        <v>0</v>
      </c>
      <c r="CM587" s="14">
        <f t="shared" si="783"/>
        <v>0</v>
      </c>
      <c r="CN587" s="14">
        <f t="shared" si="784"/>
        <v>0</v>
      </c>
      <c r="CO587" s="14">
        <f t="shared" si="785"/>
        <v>0</v>
      </c>
      <c r="CP587" s="14">
        <f t="shared" si="786"/>
        <v>0</v>
      </c>
      <c r="CQ587" s="14">
        <f t="shared" si="787"/>
        <v>0</v>
      </c>
      <c r="CR587" s="14">
        <f t="shared" si="788"/>
        <v>0</v>
      </c>
      <c r="CT587" s="56">
        <f t="shared" si="789"/>
        <v>0</v>
      </c>
      <c r="CU587" s="14">
        <f>Szilv($CJ$2,Eredmény!$H$3,CK587)</f>
        <v>0</v>
      </c>
      <c r="CV587" s="14">
        <f t="shared" si="790"/>
        <v>0</v>
      </c>
      <c r="CW587" s="14">
        <f t="shared" si="791"/>
        <v>0</v>
      </c>
      <c r="CZ587" s="14">
        <f>IF($CY$2=Alapadat!$P587,Alapadat!$Q587,0)</f>
        <v>0</v>
      </c>
      <c r="DA587" s="14">
        <f>IF($CY$2=Alapadat!$P587,Alapadat!$R587,0)</f>
        <v>0</v>
      </c>
      <c r="DB587" s="14">
        <f t="shared" si="792"/>
        <v>0</v>
      </c>
      <c r="DC587" s="14">
        <f t="shared" si="793"/>
        <v>0</v>
      </c>
      <c r="DD587" s="14">
        <f t="shared" si="794"/>
        <v>0</v>
      </c>
      <c r="DE587" s="14">
        <f t="shared" si="795"/>
        <v>0</v>
      </c>
      <c r="DF587" s="14">
        <f t="shared" si="796"/>
        <v>0</v>
      </c>
      <c r="DG587" s="14">
        <f t="shared" si="797"/>
        <v>0</v>
      </c>
      <c r="DI587" s="56">
        <f t="shared" si="798"/>
        <v>0</v>
      </c>
      <c r="DJ587" s="14">
        <f>Szilv($CY$2,Eredmény!$H$3,CZ587)</f>
        <v>0</v>
      </c>
      <c r="DK587" s="14">
        <f t="shared" si="799"/>
        <v>0</v>
      </c>
      <c r="DL587" s="14">
        <f t="shared" si="800"/>
        <v>0</v>
      </c>
      <c r="DO587" s="14">
        <f>IF($DN$2=Alapadat!$P587,Alapadat!$Q587,0)</f>
        <v>0</v>
      </c>
      <c r="DP587" s="14">
        <f>IF($DN$2=Alapadat!$P587,Alapadat!$R587,0)</f>
        <v>0</v>
      </c>
      <c r="DQ587" s="14">
        <f t="shared" si="801"/>
        <v>0</v>
      </c>
      <c r="DR587" s="14">
        <f t="shared" si="802"/>
        <v>0</v>
      </c>
      <c r="DS587" s="14">
        <f t="shared" si="803"/>
        <v>0</v>
      </c>
      <c r="DT587" s="14">
        <f t="shared" si="804"/>
        <v>0</v>
      </c>
      <c r="DU587" s="14">
        <f t="shared" si="805"/>
        <v>0</v>
      </c>
      <c r="DV587" s="14">
        <f t="shared" si="806"/>
        <v>0</v>
      </c>
      <c r="DX587" s="56">
        <f t="shared" si="807"/>
        <v>0</v>
      </c>
      <c r="DY587" s="14">
        <f>Szilv($DN$2,Eredmény!$H$3,DO587)</f>
        <v>0</v>
      </c>
      <c r="DZ587" s="14">
        <f t="shared" si="808"/>
        <v>0</v>
      </c>
      <c r="EA587" s="14">
        <f t="shared" si="809"/>
        <v>0</v>
      </c>
    </row>
    <row r="588" spans="2:131">
      <c r="B588" s="14">
        <f>IF($A$2=Alapadat!$P588,Alapadat!$Q588,0)</f>
        <v>0</v>
      </c>
      <c r="C588" s="14">
        <f>IF($A$2=Alapadat!$P588,Alapadat!$R588,0)</f>
        <v>0</v>
      </c>
      <c r="D588" s="14">
        <f t="shared" si="730"/>
        <v>0</v>
      </c>
      <c r="E588" s="14">
        <f t="shared" si="731"/>
        <v>0</v>
      </c>
      <c r="F588" s="14">
        <f t="shared" si="732"/>
        <v>0</v>
      </c>
      <c r="G588" s="14">
        <f t="shared" si="733"/>
        <v>0</v>
      </c>
      <c r="H588" s="14">
        <f t="shared" si="734"/>
        <v>0</v>
      </c>
      <c r="I588" s="14">
        <f t="shared" si="735"/>
        <v>0</v>
      </c>
      <c r="L588" s="56">
        <f t="shared" si="736"/>
        <v>0</v>
      </c>
      <c r="M588" s="14">
        <f>Szilv($A$2,Eredmény!$H$3,B588)</f>
        <v>0</v>
      </c>
      <c r="N588" s="14">
        <f t="shared" si="737"/>
        <v>0</v>
      </c>
      <c r="O588" s="14">
        <f t="shared" si="738"/>
        <v>0</v>
      </c>
      <c r="Q588" s="14">
        <f>IF($P$2=Alapadat!$P588,Alapadat!$Q588,0)</f>
        <v>0</v>
      </c>
      <c r="R588" s="14">
        <f>IF($P$2=Alapadat!$P588,Alapadat!$R588,0)</f>
        <v>0</v>
      </c>
      <c r="S588" s="14">
        <f t="shared" si="739"/>
        <v>0</v>
      </c>
      <c r="T588" s="14">
        <f t="shared" si="740"/>
        <v>0</v>
      </c>
      <c r="U588" s="14">
        <f t="shared" si="741"/>
        <v>0</v>
      </c>
      <c r="V588" s="14">
        <f t="shared" si="742"/>
        <v>0</v>
      </c>
      <c r="W588" s="14">
        <f t="shared" si="743"/>
        <v>0</v>
      </c>
      <c r="X588" s="14">
        <f t="shared" si="744"/>
        <v>0</v>
      </c>
      <c r="Z588" s="56">
        <f t="shared" ref="Z588:Z651" si="810">(Q588/200)^2*PI()</f>
        <v>0</v>
      </c>
      <c r="AA588" s="14">
        <f>Szilv($P$2,Eredmény!$H$3,Q588)</f>
        <v>0</v>
      </c>
      <c r="AB588" s="14">
        <f t="shared" si="745"/>
        <v>0</v>
      </c>
      <c r="AC588" s="14">
        <f t="shared" si="746"/>
        <v>0</v>
      </c>
      <c r="AE588" s="14">
        <f>IF($AD$2=Alapadat!$P588,Alapadat!$Q588,0)</f>
        <v>0</v>
      </c>
      <c r="AF588" s="14">
        <f>IF($AD$2=Alapadat!$P588,Alapadat!$R588,0)</f>
        <v>0</v>
      </c>
      <c r="AG588" s="14">
        <f t="shared" si="747"/>
        <v>0</v>
      </c>
      <c r="AH588" s="14">
        <f t="shared" si="748"/>
        <v>0</v>
      </c>
      <c r="AI588" s="14">
        <f t="shared" si="749"/>
        <v>0</v>
      </c>
      <c r="AJ588" s="14">
        <f t="shared" si="750"/>
        <v>0</v>
      </c>
      <c r="AK588" s="14">
        <f t="shared" si="751"/>
        <v>0</v>
      </c>
      <c r="AL588" s="14">
        <f t="shared" si="752"/>
        <v>0</v>
      </c>
      <c r="AN588" s="56">
        <f t="shared" si="753"/>
        <v>0</v>
      </c>
      <c r="AO588" s="14">
        <f>Szilv($AD$2,Eredmény!$H$3,AE588)</f>
        <v>0</v>
      </c>
      <c r="AP588" s="14">
        <f t="shared" si="754"/>
        <v>0</v>
      </c>
      <c r="AQ588" s="14">
        <f t="shared" si="755"/>
        <v>0</v>
      </c>
      <c r="AS588" s="14">
        <f>IF($AR$2=Alapadat!$P588,Alapadat!$Q588,0)</f>
        <v>0</v>
      </c>
      <c r="AT588" s="14">
        <f>IF($AR$2=Alapadat!$P588,Alapadat!$R588,0)</f>
        <v>0</v>
      </c>
      <c r="AU588" s="14">
        <f t="shared" si="756"/>
        <v>0</v>
      </c>
      <c r="AV588" s="14">
        <f t="shared" si="757"/>
        <v>0</v>
      </c>
      <c r="AW588" s="14">
        <f t="shared" si="758"/>
        <v>0</v>
      </c>
      <c r="AX588" s="14">
        <f t="shared" si="759"/>
        <v>0</v>
      </c>
      <c r="AY588" s="14">
        <f t="shared" si="760"/>
        <v>0</v>
      </c>
      <c r="AZ588" s="14">
        <f t="shared" si="761"/>
        <v>0</v>
      </c>
      <c r="BB588" s="56">
        <f t="shared" si="762"/>
        <v>0</v>
      </c>
      <c r="BC588" s="14">
        <f>Szilv($AR$2,Eredmény!$H$3,AS588)</f>
        <v>0</v>
      </c>
      <c r="BD588" s="14">
        <f t="shared" si="763"/>
        <v>0</v>
      </c>
      <c r="BE588" s="14">
        <f t="shared" si="764"/>
        <v>0</v>
      </c>
      <c r="BG588" s="14">
        <f>IF($BF$2=Alapadat!$P588,Alapadat!$Q588,0)</f>
        <v>0</v>
      </c>
      <c r="BH588" s="14">
        <f>IF($BF$2=Alapadat!$P588,Alapadat!$R588,0)</f>
        <v>0</v>
      </c>
      <c r="BI588" s="14">
        <f t="shared" si="765"/>
        <v>0</v>
      </c>
      <c r="BJ588" s="14">
        <f t="shared" si="766"/>
        <v>0</v>
      </c>
      <c r="BK588" s="14">
        <f t="shared" si="767"/>
        <v>0</v>
      </c>
      <c r="BL588" s="14">
        <f t="shared" si="768"/>
        <v>0</v>
      </c>
      <c r="BM588" s="14">
        <f t="shared" si="769"/>
        <v>0</v>
      </c>
      <c r="BN588" s="14">
        <f t="shared" si="770"/>
        <v>0</v>
      </c>
      <c r="BP588" s="56">
        <f t="shared" si="771"/>
        <v>0</v>
      </c>
      <c r="BQ588" s="14">
        <f>Szilv($BF$2,Eredmény!$H$3,BG588)</f>
        <v>0</v>
      </c>
      <c r="BR588" s="14">
        <f t="shared" si="772"/>
        <v>0</v>
      </c>
      <c r="BS588" s="14">
        <f t="shared" si="773"/>
        <v>0</v>
      </c>
      <c r="BV588" s="14">
        <f>IF($BU$2=Alapadat!$P588,Alapadat!$Q588,0)</f>
        <v>0</v>
      </c>
      <c r="BW588" s="14">
        <f>IF($BU$2=Alapadat!$P588,Alapadat!$R588,0)</f>
        <v>0</v>
      </c>
      <c r="BX588" s="14">
        <f t="shared" si="774"/>
        <v>0</v>
      </c>
      <c r="BY588" s="14">
        <f t="shared" si="775"/>
        <v>0</v>
      </c>
      <c r="BZ588" s="14">
        <f t="shared" si="776"/>
        <v>0</v>
      </c>
      <c r="CA588" s="14">
        <f t="shared" si="777"/>
        <v>0</v>
      </c>
      <c r="CB588" s="14">
        <f t="shared" si="778"/>
        <v>0</v>
      </c>
      <c r="CC588" s="14">
        <f t="shared" si="779"/>
        <v>0</v>
      </c>
      <c r="CE588" s="56">
        <f t="shared" si="780"/>
        <v>0</v>
      </c>
      <c r="CF588" s="14">
        <f>Szilv($BU$2,Eredmény!$H$3,BV588)</f>
        <v>0</v>
      </c>
      <c r="CG588" s="14">
        <f t="shared" si="781"/>
        <v>0</v>
      </c>
      <c r="CH588" s="14">
        <f t="shared" si="782"/>
        <v>0</v>
      </c>
      <c r="CK588" s="14">
        <f>IF($CJ$2=Alapadat!$P588,Alapadat!$Q588,0)</f>
        <v>0</v>
      </c>
      <c r="CL588" s="14">
        <f>IF($CJ$2=Alapadat!$P588,Alapadat!$R588,0)</f>
        <v>0</v>
      </c>
      <c r="CM588" s="14">
        <f t="shared" si="783"/>
        <v>0</v>
      </c>
      <c r="CN588" s="14">
        <f t="shared" si="784"/>
        <v>0</v>
      </c>
      <c r="CO588" s="14">
        <f t="shared" si="785"/>
        <v>0</v>
      </c>
      <c r="CP588" s="14">
        <f t="shared" si="786"/>
        <v>0</v>
      </c>
      <c r="CQ588" s="14">
        <f t="shared" si="787"/>
        <v>0</v>
      </c>
      <c r="CR588" s="14">
        <f t="shared" si="788"/>
        <v>0</v>
      </c>
      <c r="CT588" s="56">
        <f t="shared" si="789"/>
        <v>0</v>
      </c>
      <c r="CU588" s="14">
        <f>Szilv($CJ$2,Eredmény!$H$3,CK588)</f>
        <v>0</v>
      </c>
      <c r="CV588" s="14">
        <f t="shared" si="790"/>
        <v>0</v>
      </c>
      <c r="CW588" s="14">
        <f t="shared" si="791"/>
        <v>0</v>
      </c>
      <c r="CZ588" s="14">
        <f>IF($CY$2=Alapadat!$P588,Alapadat!$Q588,0)</f>
        <v>0</v>
      </c>
      <c r="DA588" s="14">
        <f>IF($CY$2=Alapadat!$P588,Alapadat!$R588,0)</f>
        <v>0</v>
      </c>
      <c r="DB588" s="14">
        <f t="shared" si="792"/>
        <v>0</v>
      </c>
      <c r="DC588" s="14">
        <f t="shared" si="793"/>
        <v>0</v>
      </c>
      <c r="DD588" s="14">
        <f t="shared" si="794"/>
        <v>0</v>
      </c>
      <c r="DE588" s="14">
        <f t="shared" si="795"/>
        <v>0</v>
      </c>
      <c r="DF588" s="14">
        <f t="shared" si="796"/>
        <v>0</v>
      </c>
      <c r="DG588" s="14">
        <f t="shared" si="797"/>
        <v>0</v>
      </c>
      <c r="DI588" s="56">
        <f t="shared" si="798"/>
        <v>0</v>
      </c>
      <c r="DJ588" s="14">
        <f>Szilv($CY$2,Eredmény!$H$3,CZ588)</f>
        <v>0</v>
      </c>
      <c r="DK588" s="14">
        <f t="shared" si="799"/>
        <v>0</v>
      </c>
      <c r="DL588" s="14">
        <f t="shared" si="800"/>
        <v>0</v>
      </c>
      <c r="DO588" s="14">
        <f>IF($DN$2=Alapadat!$P588,Alapadat!$Q588,0)</f>
        <v>0</v>
      </c>
      <c r="DP588" s="14">
        <f>IF($DN$2=Alapadat!$P588,Alapadat!$R588,0)</f>
        <v>0</v>
      </c>
      <c r="DQ588" s="14">
        <f t="shared" si="801"/>
        <v>0</v>
      </c>
      <c r="DR588" s="14">
        <f t="shared" si="802"/>
        <v>0</v>
      </c>
      <c r="DS588" s="14">
        <f t="shared" si="803"/>
        <v>0</v>
      </c>
      <c r="DT588" s="14">
        <f t="shared" si="804"/>
        <v>0</v>
      </c>
      <c r="DU588" s="14">
        <f t="shared" si="805"/>
        <v>0</v>
      </c>
      <c r="DV588" s="14">
        <f t="shared" si="806"/>
        <v>0</v>
      </c>
      <c r="DX588" s="56">
        <f t="shared" si="807"/>
        <v>0</v>
      </c>
      <c r="DY588" s="14">
        <f>Szilv($DN$2,Eredmény!$H$3,DO588)</f>
        <v>0</v>
      </c>
      <c r="DZ588" s="14">
        <f t="shared" si="808"/>
        <v>0</v>
      </c>
      <c r="EA588" s="14">
        <f t="shared" si="809"/>
        <v>0</v>
      </c>
    </row>
    <row r="589" spans="2:131">
      <c r="B589" s="14">
        <f>IF($A$2=Alapadat!$P589,Alapadat!$Q589,0)</f>
        <v>0</v>
      </c>
      <c r="C589" s="14">
        <f>IF($A$2=Alapadat!$P589,Alapadat!$R589,0)</f>
        <v>0</v>
      </c>
      <c r="D589" s="14">
        <f t="shared" si="730"/>
        <v>0</v>
      </c>
      <c r="E589" s="14">
        <f t="shared" si="731"/>
        <v>0</v>
      </c>
      <c r="F589" s="14">
        <f t="shared" si="732"/>
        <v>0</v>
      </c>
      <c r="G589" s="14">
        <f t="shared" si="733"/>
        <v>0</v>
      </c>
      <c r="H589" s="14">
        <f t="shared" si="734"/>
        <v>0</v>
      </c>
      <c r="I589" s="14">
        <f t="shared" si="735"/>
        <v>0</v>
      </c>
      <c r="L589" s="56">
        <f t="shared" si="736"/>
        <v>0</v>
      </c>
      <c r="M589" s="14">
        <f>Szilv($A$2,Eredmény!$H$3,B589)</f>
        <v>0</v>
      </c>
      <c r="N589" s="14">
        <f t="shared" si="737"/>
        <v>0</v>
      </c>
      <c r="O589" s="14">
        <f t="shared" si="738"/>
        <v>0</v>
      </c>
      <c r="Q589" s="14">
        <f>IF($P$2=Alapadat!$P589,Alapadat!$Q589,0)</f>
        <v>0</v>
      </c>
      <c r="R589" s="14">
        <f>IF($P$2=Alapadat!$P589,Alapadat!$R589,0)</f>
        <v>0</v>
      </c>
      <c r="S589" s="14">
        <f t="shared" si="739"/>
        <v>0</v>
      </c>
      <c r="T589" s="14">
        <f t="shared" si="740"/>
        <v>0</v>
      </c>
      <c r="U589" s="14">
        <f t="shared" si="741"/>
        <v>0</v>
      </c>
      <c r="V589" s="14">
        <f t="shared" si="742"/>
        <v>0</v>
      </c>
      <c r="W589" s="14">
        <f t="shared" si="743"/>
        <v>0</v>
      </c>
      <c r="X589" s="14">
        <f t="shared" si="744"/>
        <v>0</v>
      </c>
      <c r="Z589" s="56">
        <f t="shared" si="810"/>
        <v>0</v>
      </c>
      <c r="AA589" s="14">
        <f>Szilv($P$2,Eredmény!$H$3,Q589)</f>
        <v>0</v>
      </c>
      <c r="AB589" s="14">
        <f t="shared" si="745"/>
        <v>0</v>
      </c>
      <c r="AC589" s="14">
        <f t="shared" si="746"/>
        <v>0</v>
      </c>
      <c r="AE589" s="14">
        <f>IF($AD$2=Alapadat!$P589,Alapadat!$Q589,0)</f>
        <v>0</v>
      </c>
      <c r="AF589" s="14">
        <f>IF($AD$2=Alapadat!$P589,Alapadat!$R589,0)</f>
        <v>0</v>
      </c>
      <c r="AG589" s="14">
        <f t="shared" si="747"/>
        <v>0</v>
      </c>
      <c r="AH589" s="14">
        <f t="shared" si="748"/>
        <v>0</v>
      </c>
      <c r="AI589" s="14">
        <f t="shared" si="749"/>
        <v>0</v>
      </c>
      <c r="AJ589" s="14">
        <f t="shared" si="750"/>
        <v>0</v>
      </c>
      <c r="AK589" s="14">
        <f t="shared" si="751"/>
        <v>0</v>
      </c>
      <c r="AL589" s="14">
        <f t="shared" si="752"/>
        <v>0</v>
      </c>
      <c r="AN589" s="56">
        <f t="shared" si="753"/>
        <v>0</v>
      </c>
      <c r="AO589" s="14">
        <f>Szilv($AD$2,Eredmény!$H$3,AE589)</f>
        <v>0</v>
      </c>
      <c r="AP589" s="14">
        <f t="shared" si="754"/>
        <v>0</v>
      </c>
      <c r="AQ589" s="14">
        <f t="shared" si="755"/>
        <v>0</v>
      </c>
      <c r="AS589" s="14">
        <f>IF($AR$2=Alapadat!$P589,Alapadat!$Q589,0)</f>
        <v>0</v>
      </c>
      <c r="AT589" s="14">
        <f>IF($AR$2=Alapadat!$P589,Alapadat!$R589,0)</f>
        <v>0</v>
      </c>
      <c r="AU589" s="14">
        <f t="shared" si="756"/>
        <v>0</v>
      </c>
      <c r="AV589" s="14">
        <f t="shared" si="757"/>
        <v>0</v>
      </c>
      <c r="AW589" s="14">
        <f t="shared" si="758"/>
        <v>0</v>
      </c>
      <c r="AX589" s="14">
        <f t="shared" si="759"/>
        <v>0</v>
      </c>
      <c r="AY589" s="14">
        <f t="shared" si="760"/>
        <v>0</v>
      </c>
      <c r="AZ589" s="14">
        <f t="shared" si="761"/>
        <v>0</v>
      </c>
      <c r="BB589" s="56">
        <f t="shared" si="762"/>
        <v>0</v>
      </c>
      <c r="BC589" s="14">
        <f>Szilv($AR$2,Eredmény!$H$3,AS589)</f>
        <v>0</v>
      </c>
      <c r="BD589" s="14">
        <f t="shared" si="763"/>
        <v>0</v>
      </c>
      <c r="BE589" s="14">
        <f t="shared" si="764"/>
        <v>0</v>
      </c>
      <c r="BG589" s="14">
        <f>IF($BF$2=Alapadat!$P589,Alapadat!$Q589,0)</f>
        <v>0</v>
      </c>
      <c r="BH589" s="14">
        <f>IF($BF$2=Alapadat!$P589,Alapadat!$R589,0)</f>
        <v>0</v>
      </c>
      <c r="BI589" s="14">
        <f t="shared" si="765"/>
        <v>0</v>
      </c>
      <c r="BJ589" s="14">
        <f t="shared" si="766"/>
        <v>0</v>
      </c>
      <c r="BK589" s="14">
        <f t="shared" si="767"/>
        <v>0</v>
      </c>
      <c r="BL589" s="14">
        <f t="shared" si="768"/>
        <v>0</v>
      </c>
      <c r="BM589" s="14">
        <f t="shared" si="769"/>
        <v>0</v>
      </c>
      <c r="BN589" s="14">
        <f t="shared" si="770"/>
        <v>0</v>
      </c>
      <c r="BP589" s="56">
        <f t="shared" si="771"/>
        <v>0</v>
      </c>
      <c r="BQ589" s="14">
        <f>Szilv($BF$2,Eredmény!$H$3,BG589)</f>
        <v>0</v>
      </c>
      <c r="BR589" s="14">
        <f t="shared" si="772"/>
        <v>0</v>
      </c>
      <c r="BS589" s="14">
        <f t="shared" si="773"/>
        <v>0</v>
      </c>
      <c r="BV589" s="14">
        <f>IF($BU$2=Alapadat!$P589,Alapadat!$Q589,0)</f>
        <v>0</v>
      </c>
      <c r="BW589" s="14">
        <f>IF($BU$2=Alapadat!$P589,Alapadat!$R589,0)</f>
        <v>0</v>
      </c>
      <c r="BX589" s="14">
        <f t="shared" si="774"/>
        <v>0</v>
      </c>
      <c r="BY589" s="14">
        <f t="shared" si="775"/>
        <v>0</v>
      </c>
      <c r="BZ589" s="14">
        <f t="shared" si="776"/>
        <v>0</v>
      </c>
      <c r="CA589" s="14">
        <f t="shared" si="777"/>
        <v>0</v>
      </c>
      <c r="CB589" s="14">
        <f t="shared" si="778"/>
        <v>0</v>
      </c>
      <c r="CC589" s="14">
        <f t="shared" si="779"/>
        <v>0</v>
      </c>
      <c r="CE589" s="56">
        <f t="shared" si="780"/>
        <v>0</v>
      </c>
      <c r="CF589" s="14">
        <f>Szilv($BU$2,Eredmény!$H$3,BV589)</f>
        <v>0</v>
      </c>
      <c r="CG589" s="14">
        <f t="shared" si="781"/>
        <v>0</v>
      </c>
      <c r="CH589" s="14">
        <f t="shared" si="782"/>
        <v>0</v>
      </c>
      <c r="CK589" s="14">
        <f>IF($CJ$2=Alapadat!$P589,Alapadat!$Q589,0)</f>
        <v>0</v>
      </c>
      <c r="CL589" s="14">
        <f>IF($CJ$2=Alapadat!$P589,Alapadat!$R589,0)</f>
        <v>0</v>
      </c>
      <c r="CM589" s="14">
        <f t="shared" si="783"/>
        <v>0</v>
      </c>
      <c r="CN589" s="14">
        <f t="shared" si="784"/>
        <v>0</v>
      </c>
      <c r="CO589" s="14">
        <f t="shared" si="785"/>
        <v>0</v>
      </c>
      <c r="CP589" s="14">
        <f t="shared" si="786"/>
        <v>0</v>
      </c>
      <c r="CQ589" s="14">
        <f t="shared" si="787"/>
        <v>0</v>
      </c>
      <c r="CR589" s="14">
        <f t="shared" si="788"/>
        <v>0</v>
      </c>
      <c r="CT589" s="56">
        <f t="shared" si="789"/>
        <v>0</v>
      </c>
      <c r="CU589" s="14">
        <f>Szilv($CJ$2,Eredmény!$H$3,CK589)</f>
        <v>0</v>
      </c>
      <c r="CV589" s="14">
        <f t="shared" si="790"/>
        <v>0</v>
      </c>
      <c r="CW589" s="14">
        <f t="shared" si="791"/>
        <v>0</v>
      </c>
      <c r="CZ589" s="14">
        <f>IF($CY$2=Alapadat!$P589,Alapadat!$Q589,0)</f>
        <v>0</v>
      </c>
      <c r="DA589" s="14">
        <f>IF($CY$2=Alapadat!$P589,Alapadat!$R589,0)</f>
        <v>0</v>
      </c>
      <c r="DB589" s="14">
        <f t="shared" si="792"/>
        <v>0</v>
      </c>
      <c r="DC589" s="14">
        <f t="shared" si="793"/>
        <v>0</v>
      </c>
      <c r="DD589" s="14">
        <f t="shared" si="794"/>
        <v>0</v>
      </c>
      <c r="DE589" s="14">
        <f t="shared" si="795"/>
        <v>0</v>
      </c>
      <c r="DF589" s="14">
        <f t="shared" si="796"/>
        <v>0</v>
      </c>
      <c r="DG589" s="14">
        <f t="shared" si="797"/>
        <v>0</v>
      </c>
      <c r="DI589" s="56">
        <f t="shared" si="798"/>
        <v>0</v>
      </c>
      <c r="DJ589" s="14">
        <f>Szilv($CY$2,Eredmény!$H$3,CZ589)</f>
        <v>0</v>
      </c>
      <c r="DK589" s="14">
        <f t="shared" si="799"/>
        <v>0</v>
      </c>
      <c r="DL589" s="14">
        <f t="shared" si="800"/>
        <v>0</v>
      </c>
      <c r="DO589" s="14">
        <f>IF($DN$2=Alapadat!$P589,Alapadat!$Q589,0)</f>
        <v>0</v>
      </c>
      <c r="DP589" s="14">
        <f>IF($DN$2=Alapadat!$P589,Alapadat!$R589,0)</f>
        <v>0</v>
      </c>
      <c r="DQ589" s="14">
        <f t="shared" si="801"/>
        <v>0</v>
      </c>
      <c r="DR589" s="14">
        <f t="shared" si="802"/>
        <v>0</v>
      </c>
      <c r="DS589" s="14">
        <f t="shared" si="803"/>
        <v>0</v>
      </c>
      <c r="DT589" s="14">
        <f t="shared" si="804"/>
        <v>0</v>
      </c>
      <c r="DU589" s="14">
        <f t="shared" si="805"/>
        <v>0</v>
      </c>
      <c r="DV589" s="14">
        <f t="shared" si="806"/>
        <v>0</v>
      </c>
      <c r="DX589" s="56">
        <f t="shared" si="807"/>
        <v>0</v>
      </c>
      <c r="DY589" s="14">
        <f>Szilv($DN$2,Eredmény!$H$3,DO589)</f>
        <v>0</v>
      </c>
      <c r="DZ589" s="14">
        <f t="shared" si="808"/>
        <v>0</v>
      </c>
      <c r="EA589" s="14">
        <f t="shared" si="809"/>
        <v>0</v>
      </c>
    </row>
    <row r="590" spans="2:131">
      <c r="B590" s="14">
        <f>IF($A$2=Alapadat!$P590,Alapadat!$Q590,0)</f>
        <v>0</v>
      </c>
      <c r="C590" s="14">
        <f>IF($A$2=Alapadat!$P590,Alapadat!$R590,0)</f>
        <v>0</v>
      </c>
      <c r="D590" s="14">
        <f t="shared" si="730"/>
        <v>0</v>
      </c>
      <c r="E590" s="14">
        <f t="shared" si="731"/>
        <v>0</v>
      </c>
      <c r="F590" s="14">
        <f t="shared" si="732"/>
        <v>0</v>
      </c>
      <c r="G590" s="14">
        <f t="shared" si="733"/>
        <v>0</v>
      </c>
      <c r="H590" s="14">
        <f t="shared" si="734"/>
        <v>0</v>
      </c>
      <c r="I590" s="14">
        <f t="shared" si="735"/>
        <v>0</v>
      </c>
      <c r="L590" s="56">
        <f t="shared" si="736"/>
        <v>0</v>
      </c>
      <c r="M590" s="14">
        <f>Szilv($A$2,Eredmény!$H$3,B590)</f>
        <v>0</v>
      </c>
      <c r="N590" s="14">
        <f t="shared" si="737"/>
        <v>0</v>
      </c>
      <c r="O590" s="14">
        <f t="shared" si="738"/>
        <v>0</v>
      </c>
      <c r="Q590" s="14">
        <f>IF($P$2=Alapadat!$P590,Alapadat!$Q590,0)</f>
        <v>0</v>
      </c>
      <c r="R590" s="14">
        <f>IF($P$2=Alapadat!$P590,Alapadat!$R590,0)</f>
        <v>0</v>
      </c>
      <c r="S590" s="14">
        <f t="shared" si="739"/>
        <v>0</v>
      </c>
      <c r="T590" s="14">
        <f t="shared" si="740"/>
        <v>0</v>
      </c>
      <c r="U590" s="14">
        <f t="shared" si="741"/>
        <v>0</v>
      </c>
      <c r="V590" s="14">
        <f t="shared" si="742"/>
        <v>0</v>
      </c>
      <c r="W590" s="14">
        <f t="shared" si="743"/>
        <v>0</v>
      </c>
      <c r="X590" s="14">
        <f t="shared" si="744"/>
        <v>0</v>
      </c>
      <c r="Z590" s="56">
        <f t="shared" si="810"/>
        <v>0</v>
      </c>
      <c r="AA590" s="14">
        <f>Szilv($P$2,Eredmény!$H$3,Q590)</f>
        <v>0</v>
      </c>
      <c r="AB590" s="14">
        <f t="shared" si="745"/>
        <v>0</v>
      </c>
      <c r="AC590" s="14">
        <f t="shared" si="746"/>
        <v>0</v>
      </c>
      <c r="AE590" s="14">
        <f>IF($AD$2=Alapadat!$P590,Alapadat!$Q590,0)</f>
        <v>0</v>
      </c>
      <c r="AF590" s="14">
        <f>IF($AD$2=Alapadat!$P590,Alapadat!$R590,0)</f>
        <v>0</v>
      </c>
      <c r="AG590" s="14">
        <f t="shared" si="747"/>
        <v>0</v>
      </c>
      <c r="AH590" s="14">
        <f t="shared" si="748"/>
        <v>0</v>
      </c>
      <c r="AI590" s="14">
        <f t="shared" si="749"/>
        <v>0</v>
      </c>
      <c r="AJ590" s="14">
        <f t="shared" si="750"/>
        <v>0</v>
      </c>
      <c r="AK590" s="14">
        <f t="shared" si="751"/>
        <v>0</v>
      </c>
      <c r="AL590" s="14">
        <f t="shared" si="752"/>
        <v>0</v>
      </c>
      <c r="AN590" s="56">
        <f t="shared" si="753"/>
        <v>0</v>
      </c>
      <c r="AO590" s="14">
        <f>Szilv($AD$2,Eredmény!$H$3,AE590)</f>
        <v>0</v>
      </c>
      <c r="AP590" s="14">
        <f t="shared" si="754"/>
        <v>0</v>
      </c>
      <c r="AQ590" s="14">
        <f t="shared" si="755"/>
        <v>0</v>
      </c>
      <c r="AS590" s="14">
        <f>IF($AR$2=Alapadat!$P590,Alapadat!$Q590,0)</f>
        <v>0</v>
      </c>
      <c r="AT590" s="14">
        <f>IF($AR$2=Alapadat!$P590,Alapadat!$R590,0)</f>
        <v>0</v>
      </c>
      <c r="AU590" s="14">
        <f t="shared" si="756"/>
        <v>0</v>
      </c>
      <c r="AV590" s="14">
        <f t="shared" si="757"/>
        <v>0</v>
      </c>
      <c r="AW590" s="14">
        <f t="shared" si="758"/>
        <v>0</v>
      </c>
      <c r="AX590" s="14">
        <f t="shared" si="759"/>
        <v>0</v>
      </c>
      <c r="AY590" s="14">
        <f t="shared" si="760"/>
        <v>0</v>
      </c>
      <c r="AZ590" s="14">
        <f t="shared" si="761"/>
        <v>0</v>
      </c>
      <c r="BB590" s="56">
        <f t="shared" si="762"/>
        <v>0</v>
      </c>
      <c r="BC590" s="14">
        <f>Szilv($AR$2,Eredmény!$H$3,AS590)</f>
        <v>0</v>
      </c>
      <c r="BD590" s="14">
        <f t="shared" si="763"/>
        <v>0</v>
      </c>
      <c r="BE590" s="14">
        <f t="shared" si="764"/>
        <v>0</v>
      </c>
      <c r="BG590" s="14">
        <f>IF($BF$2=Alapadat!$P590,Alapadat!$Q590,0)</f>
        <v>0</v>
      </c>
      <c r="BH590" s="14">
        <f>IF($BF$2=Alapadat!$P590,Alapadat!$R590,0)</f>
        <v>0</v>
      </c>
      <c r="BI590" s="14">
        <f t="shared" si="765"/>
        <v>0</v>
      </c>
      <c r="BJ590" s="14">
        <f t="shared" si="766"/>
        <v>0</v>
      </c>
      <c r="BK590" s="14">
        <f t="shared" si="767"/>
        <v>0</v>
      </c>
      <c r="BL590" s="14">
        <f t="shared" si="768"/>
        <v>0</v>
      </c>
      <c r="BM590" s="14">
        <f t="shared" si="769"/>
        <v>0</v>
      </c>
      <c r="BN590" s="14">
        <f t="shared" si="770"/>
        <v>0</v>
      </c>
      <c r="BP590" s="56">
        <f t="shared" si="771"/>
        <v>0</v>
      </c>
      <c r="BQ590" s="14">
        <f>Szilv($BF$2,Eredmény!$H$3,BG590)</f>
        <v>0</v>
      </c>
      <c r="BR590" s="14">
        <f t="shared" si="772"/>
        <v>0</v>
      </c>
      <c r="BS590" s="14">
        <f t="shared" si="773"/>
        <v>0</v>
      </c>
      <c r="BV590" s="14">
        <f>IF($BU$2=Alapadat!$P590,Alapadat!$Q590,0)</f>
        <v>0</v>
      </c>
      <c r="BW590" s="14">
        <f>IF($BU$2=Alapadat!$P590,Alapadat!$R590,0)</f>
        <v>0</v>
      </c>
      <c r="BX590" s="14">
        <f t="shared" si="774"/>
        <v>0</v>
      </c>
      <c r="BY590" s="14">
        <f t="shared" si="775"/>
        <v>0</v>
      </c>
      <c r="BZ590" s="14">
        <f t="shared" si="776"/>
        <v>0</v>
      </c>
      <c r="CA590" s="14">
        <f t="shared" si="777"/>
        <v>0</v>
      </c>
      <c r="CB590" s="14">
        <f t="shared" si="778"/>
        <v>0</v>
      </c>
      <c r="CC590" s="14">
        <f t="shared" si="779"/>
        <v>0</v>
      </c>
      <c r="CE590" s="56">
        <f t="shared" si="780"/>
        <v>0</v>
      </c>
      <c r="CF590" s="14">
        <f>Szilv($BU$2,Eredmény!$H$3,BV590)</f>
        <v>0</v>
      </c>
      <c r="CG590" s="14">
        <f t="shared" si="781"/>
        <v>0</v>
      </c>
      <c r="CH590" s="14">
        <f t="shared" si="782"/>
        <v>0</v>
      </c>
      <c r="CK590" s="14">
        <f>IF($CJ$2=Alapadat!$P590,Alapadat!$Q590,0)</f>
        <v>0</v>
      </c>
      <c r="CL590" s="14">
        <f>IF($CJ$2=Alapadat!$P590,Alapadat!$R590,0)</f>
        <v>0</v>
      </c>
      <c r="CM590" s="14">
        <f t="shared" si="783"/>
        <v>0</v>
      </c>
      <c r="CN590" s="14">
        <f t="shared" si="784"/>
        <v>0</v>
      </c>
      <c r="CO590" s="14">
        <f t="shared" si="785"/>
        <v>0</v>
      </c>
      <c r="CP590" s="14">
        <f t="shared" si="786"/>
        <v>0</v>
      </c>
      <c r="CQ590" s="14">
        <f t="shared" si="787"/>
        <v>0</v>
      </c>
      <c r="CR590" s="14">
        <f t="shared" si="788"/>
        <v>0</v>
      </c>
      <c r="CT590" s="56">
        <f t="shared" si="789"/>
        <v>0</v>
      </c>
      <c r="CU590" s="14">
        <f>Szilv($CJ$2,Eredmény!$H$3,CK590)</f>
        <v>0</v>
      </c>
      <c r="CV590" s="14">
        <f t="shared" si="790"/>
        <v>0</v>
      </c>
      <c r="CW590" s="14">
        <f t="shared" si="791"/>
        <v>0</v>
      </c>
      <c r="CZ590" s="14">
        <f>IF($CY$2=Alapadat!$P590,Alapadat!$Q590,0)</f>
        <v>0</v>
      </c>
      <c r="DA590" s="14">
        <f>IF($CY$2=Alapadat!$P590,Alapadat!$R590,0)</f>
        <v>0</v>
      </c>
      <c r="DB590" s="14">
        <f t="shared" si="792"/>
        <v>0</v>
      </c>
      <c r="DC590" s="14">
        <f t="shared" si="793"/>
        <v>0</v>
      </c>
      <c r="DD590" s="14">
        <f t="shared" si="794"/>
        <v>0</v>
      </c>
      <c r="DE590" s="14">
        <f t="shared" si="795"/>
        <v>0</v>
      </c>
      <c r="DF590" s="14">
        <f t="shared" si="796"/>
        <v>0</v>
      </c>
      <c r="DG590" s="14">
        <f t="shared" si="797"/>
        <v>0</v>
      </c>
      <c r="DI590" s="56">
        <f t="shared" si="798"/>
        <v>0</v>
      </c>
      <c r="DJ590" s="14">
        <f>Szilv($CY$2,Eredmény!$H$3,CZ590)</f>
        <v>0</v>
      </c>
      <c r="DK590" s="14">
        <f t="shared" si="799"/>
        <v>0</v>
      </c>
      <c r="DL590" s="14">
        <f t="shared" si="800"/>
        <v>0</v>
      </c>
      <c r="DO590" s="14">
        <f>IF($DN$2=Alapadat!$P590,Alapadat!$Q590,0)</f>
        <v>0</v>
      </c>
      <c r="DP590" s="14">
        <f>IF($DN$2=Alapadat!$P590,Alapadat!$R590,0)</f>
        <v>0</v>
      </c>
      <c r="DQ590" s="14">
        <f t="shared" si="801"/>
        <v>0</v>
      </c>
      <c r="DR590" s="14">
        <f t="shared" si="802"/>
        <v>0</v>
      </c>
      <c r="DS590" s="14">
        <f t="shared" si="803"/>
        <v>0</v>
      </c>
      <c r="DT590" s="14">
        <f t="shared" si="804"/>
        <v>0</v>
      </c>
      <c r="DU590" s="14">
        <f t="shared" si="805"/>
        <v>0</v>
      </c>
      <c r="DV590" s="14">
        <f t="shared" si="806"/>
        <v>0</v>
      </c>
      <c r="DX590" s="56">
        <f t="shared" si="807"/>
        <v>0</v>
      </c>
      <c r="DY590" s="14">
        <f>Szilv($DN$2,Eredmény!$H$3,DO590)</f>
        <v>0</v>
      </c>
      <c r="DZ590" s="14">
        <f t="shared" si="808"/>
        <v>0</v>
      </c>
      <c r="EA590" s="14">
        <f t="shared" si="809"/>
        <v>0</v>
      </c>
    </row>
    <row r="591" spans="2:131">
      <c r="B591" s="14">
        <f>IF($A$2=Alapadat!$P591,Alapadat!$Q591,0)</f>
        <v>0</v>
      </c>
      <c r="C591" s="14">
        <f>IF($A$2=Alapadat!$P591,Alapadat!$R591,0)</f>
        <v>0</v>
      </c>
      <c r="D591" s="14">
        <f t="shared" si="730"/>
        <v>0</v>
      </c>
      <c r="E591" s="14">
        <f t="shared" si="731"/>
        <v>0</v>
      </c>
      <c r="F591" s="14">
        <f t="shared" si="732"/>
        <v>0</v>
      </c>
      <c r="G591" s="14">
        <f t="shared" si="733"/>
        <v>0</v>
      </c>
      <c r="H591" s="14">
        <f t="shared" si="734"/>
        <v>0</v>
      </c>
      <c r="I591" s="14">
        <f t="shared" si="735"/>
        <v>0</v>
      </c>
      <c r="L591" s="56">
        <f t="shared" si="736"/>
        <v>0</v>
      </c>
      <c r="M591" s="14">
        <f>Szilv($A$2,Eredmény!$H$3,B591)</f>
        <v>0</v>
      </c>
      <c r="N591" s="14">
        <f t="shared" si="737"/>
        <v>0</v>
      </c>
      <c r="O591" s="14">
        <f t="shared" si="738"/>
        <v>0</v>
      </c>
      <c r="Q591" s="14">
        <f>IF($P$2=Alapadat!$P591,Alapadat!$Q591,0)</f>
        <v>0</v>
      </c>
      <c r="R591" s="14">
        <f>IF($P$2=Alapadat!$P591,Alapadat!$R591,0)</f>
        <v>0</v>
      </c>
      <c r="S591" s="14">
        <f t="shared" si="739"/>
        <v>0</v>
      </c>
      <c r="T591" s="14">
        <f t="shared" si="740"/>
        <v>0</v>
      </c>
      <c r="U591" s="14">
        <f t="shared" si="741"/>
        <v>0</v>
      </c>
      <c r="V591" s="14">
        <f t="shared" si="742"/>
        <v>0</v>
      </c>
      <c r="W591" s="14">
        <f t="shared" si="743"/>
        <v>0</v>
      </c>
      <c r="X591" s="14">
        <f t="shared" si="744"/>
        <v>0</v>
      </c>
      <c r="Z591" s="56">
        <f t="shared" si="810"/>
        <v>0</v>
      </c>
      <c r="AA591" s="14">
        <f>Szilv($P$2,Eredmény!$H$3,Q591)</f>
        <v>0</v>
      </c>
      <c r="AB591" s="14">
        <f t="shared" si="745"/>
        <v>0</v>
      </c>
      <c r="AC591" s="14">
        <f t="shared" si="746"/>
        <v>0</v>
      </c>
      <c r="AE591" s="14">
        <f>IF($AD$2=Alapadat!$P591,Alapadat!$Q591,0)</f>
        <v>0</v>
      </c>
      <c r="AF591" s="14">
        <f>IF($AD$2=Alapadat!$P591,Alapadat!$R591,0)</f>
        <v>0</v>
      </c>
      <c r="AG591" s="14">
        <f t="shared" si="747"/>
        <v>0</v>
      </c>
      <c r="AH591" s="14">
        <f t="shared" si="748"/>
        <v>0</v>
      </c>
      <c r="AI591" s="14">
        <f t="shared" si="749"/>
        <v>0</v>
      </c>
      <c r="AJ591" s="14">
        <f t="shared" si="750"/>
        <v>0</v>
      </c>
      <c r="AK591" s="14">
        <f t="shared" si="751"/>
        <v>0</v>
      </c>
      <c r="AL591" s="14">
        <f t="shared" si="752"/>
        <v>0</v>
      </c>
      <c r="AN591" s="56">
        <f t="shared" si="753"/>
        <v>0</v>
      </c>
      <c r="AO591" s="14">
        <f>Szilv($AD$2,Eredmény!$H$3,AE591)</f>
        <v>0</v>
      </c>
      <c r="AP591" s="14">
        <f t="shared" si="754"/>
        <v>0</v>
      </c>
      <c r="AQ591" s="14">
        <f t="shared" si="755"/>
        <v>0</v>
      </c>
      <c r="AS591" s="14">
        <f>IF($AR$2=Alapadat!$P591,Alapadat!$Q591,0)</f>
        <v>0</v>
      </c>
      <c r="AT591" s="14">
        <f>IF($AR$2=Alapadat!$P591,Alapadat!$R591,0)</f>
        <v>0</v>
      </c>
      <c r="AU591" s="14">
        <f t="shared" si="756"/>
        <v>0</v>
      </c>
      <c r="AV591" s="14">
        <f t="shared" si="757"/>
        <v>0</v>
      </c>
      <c r="AW591" s="14">
        <f t="shared" si="758"/>
        <v>0</v>
      </c>
      <c r="AX591" s="14">
        <f t="shared" si="759"/>
        <v>0</v>
      </c>
      <c r="AY591" s="14">
        <f t="shared" si="760"/>
        <v>0</v>
      </c>
      <c r="AZ591" s="14">
        <f t="shared" si="761"/>
        <v>0</v>
      </c>
      <c r="BB591" s="56">
        <f t="shared" si="762"/>
        <v>0</v>
      </c>
      <c r="BC591" s="14">
        <f>Szilv($AR$2,Eredmény!$H$3,AS591)</f>
        <v>0</v>
      </c>
      <c r="BD591" s="14">
        <f t="shared" si="763"/>
        <v>0</v>
      </c>
      <c r="BE591" s="14">
        <f t="shared" si="764"/>
        <v>0</v>
      </c>
      <c r="BG591" s="14">
        <f>IF($BF$2=Alapadat!$P591,Alapadat!$Q591,0)</f>
        <v>0</v>
      </c>
      <c r="BH591" s="14">
        <f>IF($BF$2=Alapadat!$P591,Alapadat!$R591,0)</f>
        <v>0</v>
      </c>
      <c r="BI591" s="14">
        <f t="shared" si="765"/>
        <v>0</v>
      </c>
      <c r="BJ591" s="14">
        <f t="shared" si="766"/>
        <v>0</v>
      </c>
      <c r="BK591" s="14">
        <f t="shared" si="767"/>
        <v>0</v>
      </c>
      <c r="BL591" s="14">
        <f t="shared" si="768"/>
        <v>0</v>
      </c>
      <c r="BM591" s="14">
        <f t="shared" si="769"/>
        <v>0</v>
      </c>
      <c r="BN591" s="14">
        <f t="shared" si="770"/>
        <v>0</v>
      </c>
      <c r="BP591" s="56">
        <f t="shared" si="771"/>
        <v>0</v>
      </c>
      <c r="BQ591" s="14">
        <f>Szilv($BF$2,Eredmény!$H$3,BG591)</f>
        <v>0</v>
      </c>
      <c r="BR591" s="14">
        <f t="shared" si="772"/>
        <v>0</v>
      </c>
      <c r="BS591" s="14">
        <f t="shared" si="773"/>
        <v>0</v>
      </c>
      <c r="BV591" s="14">
        <f>IF($BU$2=Alapadat!$P591,Alapadat!$Q591,0)</f>
        <v>0</v>
      </c>
      <c r="BW591" s="14">
        <f>IF($BU$2=Alapadat!$P591,Alapadat!$R591,0)</f>
        <v>0</v>
      </c>
      <c r="BX591" s="14">
        <f t="shared" si="774"/>
        <v>0</v>
      </c>
      <c r="BY591" s="14">
        <f t="shared" si="775"/>
        <v>0</v>
      </c>
      <c r="BZ591" s="14">
        <f t="shared" si="776"/>
        <v>0</v>
      </c>
      <c r="CA591" s="14">
        <f t="shared" si="777"/>
        <v>0</v>
      </c>
      <c r="CB591" s="14">
        <f t="shared" si="778"/>
        <v>0</v>
      </c>
      <c r="CC591" s="14">
        <f t="shared" si="779"/>
        <v>0</v>
      </c>
      <c r="CE591" s="56">
        <f t="shared" si="780"/>
        <v>0</v>
      </c>
      <c r="CF591" s="14">
        <f>Szilv($BU$2,Eredmény!$H$3,BV591)</f>
        <v>0</v>
      </c>
      <c r="CG591" s="14">
        <f t="shared" si="781"/>
        <v>0</v>
      </c>
      <c r="CH591" s="14">
        <f t="shared" si="782"/>
        <v>0</v>
      </c>
      <c r="CK591" s="14">
        <f>IF($CJ$2=Alapadat!$P591,Alapadat!$Q591,0)</f>
        <v>0</v>
      </c>
      <c r="CL591" s="14">
        <f>IF($CJ$2=Alapadat!$P591,Alapadat!$R591,0)</f>
        <v>0</v>
      </c>
      <c r="CM591" s="14">
        <f t="shared" si="783"/>
        <v>0</v>
      </c>
      <c r="CN591" s="14">
        <f t="shared" si="784"/>
        <v>0</v>
      </c>
      <c r="CO591" s="14">
        <f t="shared" si="785"/>
        <v>0</v>
      </c>
      <c r="CP591" s="14">
        <f t="shared" si="786"/>
        <v>0</v>
      </c>
      <c r="CQ591" s="14">
        <f t="shared" si="787"/>
        <v>0</v>
      </c>
      <c r="CR591" s="14">
        <f t="shared" si="788"/>
        <v>0</v>
      </c>
      <c r="CT591" s="56">
        <f t="shared" si="789"/>
        <v>0</v>
      </c>
      <c r="CU591" s="14">
        <f>Szilv($CJ$2,Eredmény!$H$3,CK591)</f>
        <v>0</v>
      </c>
      <c r="CV591" s="14">
        <f t="shared" si="790"/>
        <v>0</v>
      </c>
      <c r="CW591" s="14">
        <f t="shared" si="791"/>
        <v>0</v>
      </c>
      <c r="CZ591" s="14">
        <f>IF($CY$2=Alapadat!$P591,Alapadat!$Q591,0)</f>
        <v>0</v>
      </c>
      <c r="DA591" s="14">
        <f>IF($CY$2=Alapadat!$P591,Alapadat!$R591,0)</f>
        <v>0</v>
      </c>
      <c r="DB591" s="14">
        <f t="shared" si="792"/>
        <v>0</v>
      </c>
      <c r="DC591" s="14">
        <f t="shared" si="793"/>
        <v>0</v>
      </c>
      <c r="DD591" s="14">
        <f t="shared" si="794"/>
        <v>0</v>
      </c>
      <c r="DE591" s="14">
        <f t="shared" si="795"/>
        <v>0</v>
      </c>
      <c r="DF591" s="14">
        <f t="shared" si="796"/>
        <v>0</v>
      </c>
      <c r="DG591" s="14">
        <f t="shared" si="797"/>
        <v>0</v>
      </c>
      <c r="DI591" s="56">
        <f t="shared" si="798"/>
        <v>0</v>
      </c>
      <c r="DJ591" s="14">
        <f>Szilv($CY$2,Eredmény!$H$3,CZ591)</f>
        <v>0</v>
      </c>
      <c r="DK591" s="14">
        <f t="shared" si="799"/>
        <v>0</v>
      </c>
      <c r="DL591" s="14">
        <f t="shared" si="800"/>
        <v>0</v>
      </c>
      <c r="DO591" s="14">
        <f>IF($DN$2=Alapadat!$P591,Alapadat!$Q591,0)</f>
        <v>0</v>
      </c>
      <c r="DP591" s="14">
        <f>IF($DN$2=Alapadat!$P591,Alapadat!$R591,0)</f>
        <v>0</v>
      </c>
      <c r="DQ591" s="14">
        <f t="shared" si="801"/>
        <v>0</v>
      </c>
      <c r="DR591" s="14">
        <f t="shared" si="802"/>
        <v>0</v>
      </c>
      <c r="DS591" s="14">
        <f t="shared" si="803"/>
        <v>0</v>
      </c>
      <c r="DT591" s="14">
        <f t="shared" si="804"/>
        <v>0</v>
      </c>
      <c r="DU591" s="14">
        <f t="shared" si="805"/>
        <v>0</v>
      </c>
      <c r="DV591" s="14">
        <f t="shared" si="806"/>
        <v>0</v>
      </c>
      <c r="DX591" s="56">
        <f t="shared" si="807"/>
        <v>0</v>
      </c>
      <c r="DY591" s="14">
        <f>Szilv($DN$2,Eredmény!$H$3,DO591)</f>
        <v>0</v>
      </c>
      <c r="DZ591" s="14">
        <f t="shared" si="808"/>
        <v>0</v>
      </c>
      <c r="EA591" s="14">
        <f t="shared" si="809"/>
        <v>0</v>
      </c>
    </row>
    <row r="592" spans="2:131">
      <c r="B592" s="14">
        <f>IF($A$2=Alapadat!$P592,Alapadat!$Q592,0)</f>
        <v>0</v>
      </c>
      <c r="C592" s="14">
        <f>IF($A$2=Alapadat!$P592,Alapadat!$R592,0)</f>
        <v>0</v>
      </c>
      <c r="D592" s="14">
        <f t="shared" si="730"/>
        <v>0</v>
      </c>
      <c r="E592" s="14">
        <f t="shared" si="731"/>
        <v>0</v>
      </c>
      <c r="F592" s="14">
        <f t="shared" si="732"/>
        <v>0</v>
      </c>
      <c r="G592" s="14">
        <f t="shared" si="733"/>
        <v>0</v>
      </c>
      <c r="H592" s="14">
        <f t="shared" si="734"/>
        <v>0</v>
      </c>
      <c r="I592" s="14">
        <f t="shared" si="735"/>
        <v>0</v>
      </c>
      <c r="L592" s="56">
        <f t="shared" si="736"/>
        <v>0</v>
      </c>
      <c r="M592" s="14">
        <f>Szilv($A$2,Eredmény!$H$3,B592)</f>
        <v>0</v>
      </c>
      <c r="N592" s="14">
        <f t="shared" si="737"/>
        <v>0</v>
      </c>
      <c r="O592" s="14">
        <f t="shared" si="738"/>
        <v>0</v>
      </c>
      <c r="Q592" s="14">
        <f>IF($P$2=Alapadat!$P592,Alapadat!$Q592,0)</f>
        <v>0</v>
      </c>
      <c r="R592" s="14">
        <f>IF($P$2=Alapadat!$P592,Alapadat!$R592,0)</f>
        <v>0</v>
      </c>
      <c r="S592" s="14">
        <f t="shared" si="739"/>
        <v>0</v>
      </c>
      <c r="T592" s="14">
        <f t="shared" si="740"/>
        <v>0</v>
      </c>
      <c r="U592" s="14">
        <f t="shared" si="741"/>
        <v>0</v>
      </c>
      <c r="V592" s="14">
        <f t="shared" si="742"/>
        <v>0</v>
      </c>
      <c r="W592" s="14">
        <f t="shared" si="743"/>
        <v>0</v>
      </c>
      <c r="X592" s="14">
        <f t="shared" si="744"/>
        <v>0</v>
      </c>
      <c r="Z592" s="56">
        <f t="shared" si="810"/>
        <v>0</v>
      </c>
      <c r="AA592" s="14">
        <f>Szilv($P$2,Eredmény!$H$3,Q592)</f>
        <v>0</v>
      </c>
      <c r="AB592" s="14">
        <f t="shared" si="745"/>
        <v>0</v>
      </c>
      <c r="AC592" s="14">
        <f t="shared" si="746"/>
        <v>0</v>
      </c>
      <c r="AE592" s="14">
        <f>IF($AD$2=Alapadat!$P592,Alapadat!$Q592,0)</f>
        <v>0</v>
      </c>
      <c r="AF592" s="14">
        <f>IF($AD$2=Alapadat!$P592,Alapadat!$R592,0)</f>
        <v>0</v>
      </c>
      <c r="AG592" s="14">
        <f t="shared" si="747"/>
        <v>0</v>
      </c>
      <c r="AH592" s="14">
        <f t="shared" si="748"/>
        <v>0</v>
      </c>
      <c r="AI592" s="14">
        <f t="shared" si="749"/>
        <v>0</v>
      </c>
      <c r="AJ592" s="14">
        <f t="shared" si="750"/>
        <v>0</v>
      </c>
      <c r="AK592" s="14">
        <f t="shared" si="751"/>
        <v>0</v>
      </c>
      <c r="AL592" s="14">
        <f t="shared" si="752"/>
        <v>0</v>
      </c>
      <c r="AN592" s="56">
        <f t="shared" si="753"/>
        <v>0</v>
      </c>
      <c r="AO592" s="14">
        <f>Szilv($AD$2,Eredmény!$H$3,AE592)</f>
        <v>0</v>
      </c>
      <c r="AP592" s="14">
        <f t="shared" si="754"/>
        <v>0</v>
      </c>
      <c r="AQ592" s="14">
        <f t="shared" si="755"/>
        <v>0</v>
      </c>
      <c r="AS592" s="14">
        <f>IF($AR$2=Alapadat!$P592,Alapadat!$Q592,0)</f>
        <v>0</v>
      </c>
      <c r="AT592" s="14">
        <f>IF($AR$2=Alapadat!$P592,Alapadat!$R592,0)</f>
        <v>0</v>
      </c>
      <c r="AU592" s="14">
        <f t="shared" si="756"/>
        <v>0</v>
      </c>
      <c r="AV592" s="14">
        <f t="shared" si="757"/>
        <v>0</v>
      </c>
      <c r="AW592" s="14">
        <f t="shared" si="758"/>
        <v>0</v>
      </c>
      <c r="AX592" s="14">
        <f t="shared" si="759"/>
        <v>0</v>
      </c>
      <c r="AY592" s="14">
        <f t="shared" si="760"/>
        <v>0</v>
      </c>
      <c r="AZ592" s="14">
        <f t="shared" si="761"/>
        <v>0</v>
      </c>
      <c r="BB592" s="56">
        <f t="shared" si="762"/>
        <v>0</v>
      </c>
      <c r="BC592" s="14">
        <f>Szilv($AR$2,Eredmény!$H$3,AS592)</f>
        <v>0</v>
      </c>
      <c r="BD592" s="14">
        <f t="shared" si="763"/>
        <v>0</v>
      </c>
      <c r="BE592" s="14">
        <f t="shared" si="764"/>
        <v>0</v>
      </c>
      <c r="BG592" s="14">
        <f>IF($BF$2=Alapadat!$P592,Alapadat!$Q592,0)</f>
        <v>0</v>
      </c>
      <c r="BH592" s="14">
        <f>IF($BF$2=Alapadat!$P592,Alapadat!$R592,0)</f>
        <v>0</v>
      </c>
      <c r="BI592" s="14">
        <f t="shared" si="765"/>
        <v>0</v>
      </c>
      <c r="BJ592" s="14">
        <f t="shared" si="766"/>
        <v>0</v>
      </c>
      <c r="BK592" s="14">
        <f t="shared" si="767"/>
        <v>0</v>
      </c>
      <c r="BL592" s="14">
        <f t="shared" si="768"/>
        <v>0</v>
      </c>
      <c r="BM592" s="14">
        <f t="shared" si="769"/>
        <v>0</v>
      </c>
      <c r="BN592" s="14">
        <f t="shared" si="770"/>
        <v>0</v>
      </c>
      <c r="BP592" s="56">
        <f t="shared" si="771"/>
        <v>0</v>
      </c>
      <c r="BQ592" s="14">
        <f>Szilv($BF$2,Eredmény!$H$3,BG592)</f>
        <v>0</v>
      </c>
      <c r="BR592" s="14">
        <f t="shared" si="772"/>
        <v>0</v>
      </c>
      <c r="BS592" s="14">
        <f t="shared" si="773"/>
        <v>0</v>
      </c>
      <c r="BV592" s="14">
        <f>IF($BU$2=Alapadat!$P592,Alapadat!$Q592,0)</f>
        <v>0</v>
      </c>
      <c r="BW592" s="14">
        <f>IF($BU$2=Alapadat!$P592,Alapadat!$R592,0)</f>
        <v>0</v>
      </c>
      <c r="BX592" s="14">
        <f t="shared" si="774"/>
        <v>0</v>
      </c>
      <c r="BY592" s="14">
        <f t="shared" si="775"/>
        <v>0</v>
      </c>
      <c r="BZ592" s="14">
        <f t="shared" si="776"/>
        <v>0</v>
      </c>
      <c r="CA592" s="14">
        <f t="shared" si="777"/>
        <v>0</v>
      </c>
      <c r="CB592" s="14">
        <f t="shared" si="778"/>
        <v>0</v>
      </c>
      <c r="CC592" s="14">
        <f t="shared" si="779"/>
        <v>0</v>
      </c>
      <c r="CE592" s="56">
        <f t="shared" si="780"/>
        <v>0</v>
      </c>
      <c r="CF592" s="14">
        <f>Szilv($BU$2,Eredmény!$H$3,BV592)</f>
        <v>0</v>
      </c>
      <c r="CG592" s="14">
        <f t="shared" si="781"/>
        <v>0</v>
      </c>
      <c r="CH592" s="14">
        <f t="shared" si="782"/>
        <v>0</v>
      </c>
      <c r="CK592" s="14">
        <f>IF($CJ$2=Alapadat!$P592,Alapadat!$Q592,0)</f>
        <v>0</v>
      </c>
      <c r="CL592" s="14">
        <f>IF($CJ$2=Alapadat!$P592,Alapadat!$R592,0)</f>
        <v>0</v>
      </c>
      <c r="CM592" s="14">
        <f t="shared" si="783"/>
        <v>0</v>
      </c>
      <c r="CN592" s="14">
        <f t="shared" si="784"/>
        <v>0</v>
      </c>
      <c r="CO592" s="14">
        <f t="shared" si="785"/>
        <v>0</v>
      </c>
      <c r="CP592" s="14">
        <f t="shared" si="786"/>
        <v>0</v>
      </c>
      <c r="CQ592" s="14">
        <f t="shared" si="787"/>
        <v>0</v>
      </c>
      <c r="CR592" s="14">
        <f t="shared" si="788"/>
        <v>0</v>
      </c>
      <c r="CT592" s="56">
        <f t="shared" si="789"/>
        <v>0</v>
      </c>
      <c r="CU592" s="14">
        <f>Szilv($CJ$2,Eredmény!$H$3,CK592)</f>
        <v>0</v>
      </c>
      <c r="CV592" s="14">
        <f t="shared" si="790"/>
        <v>0</v>
      </c>
      <c r="CW592" s="14">
        <f t="shared" si="791"/>
        <v>0</v>
      </c>
      <c r="CZ592" s="14">
        <f>IF($CY$2=Alapadat!$P592,Alapadat!$Q592,0)</f>
        <v>0</v>
      </c>
      <c r="DA592" s="14">
        <f>IF($CY$2=Alapadat!$P592,Alapadat!$R592,0)</f>
        <v>0</v>
      </c>
      <c r="DB592" s="14">
        <f t="shared" si="792"/>
        <v>0</v>
      </c>
      <c r="DC592" s="14">
        <f t="shared" si="793"/>
        <v>0</v>
      </c>
      <c r="DD592" s="14">
        <f t="shared" si="794"/>
        <v>0</v>
      </c>
      <c r="DE592" s="14">
        <f t="shared" si="795"/>
        <v>0</v>
      </c>
      <c r="DF592" s="14">
        <f t="shared" si="796"/>
        <v>0</v>
      </c>
      <c r="DG592" s="14">
        <f t="shared" si="797"/>
        <v>0</v>
      </c>
      <c r="DI592" s="56">
        <f t="shared" si="798"/>
        <v>0</v>
      </c>
      <c r="DJ592" s="14">
        <f>Szilv($CY$2,Eredmény!$H$3,CZ592)</f>
        <v>0</v>
      </c>
      <c r="DK592" s="14">
        <f t="shared" si="799"/>
        <v>0</v>
      </c>
      <c r="DL592" s="14">
        <f t="shared" si="800"/>
        <v>0</v>
      </c>
      <c r="DO592" s="14">
        <f>IF($DN$2=Alapadat!$P592,Alapadat!$Q592,0)</f>
        <v>0</v>
      </c>
      <c r="DP592" s="14">
        <f>IF($DN$2=Alapadat!$P592,Alapadat!$R592,0)</f>
        <v>0</v>
      </c>
      <c r="DQ592" s="14">
        <f t="shared" si="801"/>
        <v>0</v>
      </c>
      <c r="DR592" s="14">
        <f t="shared" si="802"/>
        <v>0</v>
      </c>
      <c r="DS592" s="14">
        <f t="shared" si="803"/>
        <v>0</v>
      </c>
      <c r="DT592" s="14">
        <f t="shared" si="804"/>
        <v>0</v>
      </c>
      <c r="DU592" s="14">
        <f t="shared" si="805"/>
        <v>0</v>
      </c>
      <c r="DV592" s="14">
        <f t="shared" si="806"/>
        <v>0</v>
      </c>
      <c r="DX592" s="56">
        <f t="shared" si="807"/>
        <v>0</v>
      </c>
      <c r="DY592" s="14">
        <f>Szilv($DN$2,Eredmény!$H$3,DO592)</f>
        <v>0</v>
      </c>
      <c r="DZ592" s="14">
        <f t="shared" si="808"/>
        <v>0</v>
      </c>
      <c r="EA592" s="14">
        <f t="shared" si="809"/>
        <v>0</v>
      </c>
    </row>
    <row r="593" spans="2:131">
      <c r="B593" s="14">
        <f>IF($A$2=Alapadat!$P593,Alapadat!$Q593,0)</f>
        <v>0</v>
      </c>
      <c r="C593" s="14">
        <f>IF($A$2=Alapadat!$P593,Alapadat!$R593,0)</f>
        <v>0</v>
      </c>
      <c r="D593" s="14">
        <f t="shared" si="730"/>
        <v>0</v>
      </c>
      <c r="E593" s="14">
        <f t="shared" si="731"/>
        <v>0</v>
      </c>
      <c r="F593" s="14">
        <f t="shared" si="732"/>
        <v>0</v>
      </c>
      <c r="G593" s="14">
        <f t="shared" si="733"/>
        <v>0</v>
      </c>
      <c r="H593" s="14">
        <f t="shared" si="734"/>
        <v>0</v>
      </c>
      <c r="I593" s="14">
        <f t="shared" si="735"/>
        <v>0</v>
      </c>
      <c r="L593" s="56">
        <f t="shared" si="736"/>
        <v>0</v>
      </c>
      <c r="M593" s="14">
        <f>Szilv($A$2,Eredmény!$H$3,B593)</f>
        <v>0</v>
      </c>
      <c r="N593" s="14">
        <f t="shared" si="737"/>
        <v>0</v>
      </c>
      <c r="O593" s="14">
        <f t="shared" si="738"/>
        <v>0</v>
      </c>
      <c r="Q593" s="14">
        <f>IF($P$2=Alapadat!$P593,Alapadat!$Q593,0)</f>
        <v>0</v>
      </c>
      <c r="R593" s="14">
        <f>IF($P$2=Alapadat!$P593,Alapadat!$R593,0)</f>
        <v>0</v>
      </c>
      <c r="S593" s="14">
        <f t="shared" si="739"/>
        <v>0</v>
      </c>
      <c r="T593" s="14">
        <f t="shared" si="740"/>
        <v>0</v>
      </c>
      <c r="U593" s="14">
        <f t="shared" si="741"/>
        <v>0</v>
      </c>
      <c r="V593" s="14">
        <f t="shared" si="742"/>
        <v>0</v>
      </c>
      <c r="W593" s="14">
        <f t="shared" si="743"/>
        <v>0</v>
      </c>
      <c r="X593" s="14">
        <f t="shared" si="744"/>
        <v>0</v>
      </c>
      <c r="Z593" s="56">
        <f t="shared" si="810"/>
        <v>0</v>
      </c>
      <c r="AA593" s="14">
        <f>Szilv($P$2,Eredmény!$H$3,Q593)</f>
        <v>0</v>
      </c>
      <c r="AB593" s="14">
        <f t="shared" si="745"/>
        <v>0</v>
      </c>
      <c r="AC593" s="14">
        <f t="shared" si="746"/>
        <v>0</v>
      </c>
      <c r="AE593" s="14">
        <f>IF($AD$2=Alapadat!$P593,Alapadat!$Q593,0)</f>
        <v>0</v>
      </c>
      <c r="AF593" s="14">
        <f>IF($AD$2=Alapadat!$P593,Alapadat!$R593,0)</f>
        <v>0</v>
      </c>
      <c r="AG593" s="14">
        <f t="shared" si="747"/>
        <v>0</v>
      </c>
      <c r="AH593" s="14">
        <f t="shared" si="748"/>
        <v>0</v>
      </c>
      <c r="AI593" s="14">
        <f t="shared" si="749"/>
        <v>0</v>
      </c>
      <c r="AJ593" s="14">
        <f t="shared" si="750"/>
        <v>0</v>
      </c>
      <c r="AK593" s="14">
        <f t="shared" si="751"/>
        <v>0</v>
      </c>
      <c r="AL593" s="14">
        <f t="shared" si="752"/>
        <v>0</v>
      </c>
      <c r="AN593" s="56">
        <f t="shared" si="753"/>
        <v>0</v>
      </c>
      <c r="AO593" s="14">
        <f>Szilv($AD$2,Eredmény!$H$3,AE593)</f>
        <v>0</v>
      </c>
      <c r="AP593" s="14">
        <f t="shared" si="754"/>
        <v>0</v>
      </c>
      <c r="AQ593" s="14">
        <f t="shared" si="755"/>
        <v>0</v>
      </c>
      <c r="AS593" s="14">
        <f>IF($AR$2=Alapadat!$P593,Alapadat!$Q593,0)</f>
        <v>0</v>
      </c>
      <c r="AT593" s="14">
        <f>IF($AR$2=Alapadat!$P593,Alapadat!$R593,0)</f>
        <v>0</v>
      </c>
      <c r="AU593" s="14">
        <f t="shared" si="756"/>
        <v>0</v>
      </c>
      <c r="AV593" s="14">
        <f t="shared" si="757"/>
        <v>0</v>
      </c>
      <c r="AW593" s="14">
        <f t="shared" si="758"/>
        <v>0</v>
      </c>
      <c r="AX593" s="14">
        <f t="shared" si="759"/>
        <v>0</v>
      </c>
      <c r="AY593" s="14">
        <f t="shared" si="760"/>
        <v>0</v>
      </c>
      <c r="AZ593" s="14">
        <f t="shared" si="761"/>
        <v>0</v>
      </c>
      <c r="BB593" s="56">
        <f t="shared" si="762"/>
        <v>0</v>
      </c>
      <c r="BC593" s="14">
        <f>Szilv($AR$2,Eredmény!$H$3,AS593)</f>
        <v>0</v>
      </c>
      <c r="BD593" s="14">
        <f t="shared" si="763"/>
        <v>0</v>
      </c>
      <c r="BE593" s="14">
        <f t="shared" si="764"/>
        <v>0</v>
      </c>
      <c r="BG593" s="14">
        <f>IF($BF$2=Alapadat!$P593,Alapadat!$Q593,0)</f>
        <v>0</v>
      </c>
      <c r="BH593" s="14">
        <f>IF($BF$2=Alapadat!$P593,Alapadat!$R593,0)</f>
        <v>0</v>
      </c>
      <c r="BI593" s="14">
        <f t="shared" si="765"/>
        <v>0</v>
      </c>
      <c r="BJ593" s="14">
        <f t="shared" si="766"/>
        <v>0</v>
      </c>
      <c r="BK593" s="14">
        <f t="shared" si="767"/>
        <v>0</v>
      </c>
      <c r="BL593" s="14">
        <f t="shared" si="768"/>
        <v>0</v>
      </c>
      <c r="BM593" s="14">
        <f t="shared" si="769"/>
        <v>0</v>
      </c>
      <c r="BN593" s="14">
        <f t="shared" si="770"/>
        <v>0</v>
      </c>
      <c r="BP593" s="56">
        <f t="shared" si="771"/>
        <v>0</v>
      </c>
      <c r="BQ593" s="14">
        <f>Szilv($BF$2,Eredmény!$H$3,BG593)</f>
        <v>0</v>
      </c>
      <c r="BR593" s="14">
        <f t="shared" si="772"/>
        <v>0</v>
      </c>
      <c r="BS593" s="14">
        <f t="shared" si="773"/>
        <v>0</v>
      </c>
      <c r="BV593" s="14">
        <f>IF($BU$2=Alapadat!$P593,Alapadat!$Q593,0)</f>
        <v>0</v>
      </c>
      <c r="BW593" s="14">
        <f>IF($BU$2=Alapadat!$P593,Alapadat!$R593,0)</f>
        <v>0</v>
      </c>
      <c r="BX593" s="14">
        <f t="shared" si="774"/>
        <v>0</v>
      </c>
      <c r="BY593" s="14">
        <f t="shared" si="775"/>
        <v>0</v>
      </c>
      <c r="BZ593" s="14">
        <f t="shared" si="776"/>
        <v>0</v>
      </c>
      <c r="CA593" s="14">
        <f t="shared" si="777"/>
        <v>0</v>
      </c>
      <c r="CB593" s="14">
        <f t="shared" si="778"/>
        <v>0</v>
      </c>
      <c r="CC593" s="14">
        <f t="shared" si="779"/>
        <v>0</v>
      </c>
      <c r="CE593" s="56">
        <f t="shared" si="780"/>
        <v>0</v>
      </c>
      <c r="CF593" s="14">
        <f>Szilv($BU$2,Eredmény!$H$3,BV593)</f>
        <v>0</v>
      </c>
      <c r="CG593" s="14">
        <f t="shared" si="781"/>
        <v>0</v>
      </c>
      <c r="CH593" s="14">
        <f t="shared" si="782"/>
        <v>0</v>
      </c>
      <c r="CK593" s="14">
        <f>IF($CJ$2=Alapadat!$P593,Alapadat!$Q593,0)</f>
        <v>0</v>
      </c>
      <c r="CL593" s="14">
        <f>IF($CJ$2=Alapadat!$P593,Alapadat!$R593,0)</f>
        <v>0</v>
      </c>
      <c r="CM593" s="14">
        <f t="shared" si="783"/>
        <v>0</v>
      </c>
      <c r="CN593" s="14">
        <f t="shared" si="784"/>
        <v>0</v>
      </c>
      <c r="CO593" s="14">
        <f t="shared" si="785"/>
        <v>0</v>
      </c>
      <c r="CP593" s="14">
        <f t="shared" si="786"/>
        <v>0</v>
      </c>
      <c r="CQ593" s="14">
        <f t="shared" si="787"/>
        <v>0</v>
      </c>
      <c r="CR593" s="14">
        <f t="shared" si="788"/>
        <v>0</v>
      </c>
      <c r="CT593" s="56">
        <f t="shared" si="789"/>
        <v>0</v>
      </c>
      <c r="CU593" s="14">
        <f>Szilv($CJ$2,Eredmény!$H$3,CK593)</f>
        <v>0</v>
      </c>
      <c r="CV593" s="14">
        <f t="shared" si="790"/>
        <v>0</v>
      </c>
      <c r="CW593" s="14">
        <f t="shared" si="791"/>
        <v>0</v>
      </c>
      <c r="CZ593" s="14">
        <f>IF($CY$2=Alapadat!$P593,Alapadat!$Q593,0)</f>
        <v>0</v>
      </c>
      <c r="DA593" s="14">
        <f>IF($CY$2=Alapadat!$P593,Alapadat!$R593,0)</f>
        <v>0</v>
      </c>
      <c r="DB593" s="14">
        <f t="shared" si="792"/>
        <v>0</v>
      </c>
      <c r="DC593" s="14">
        <f t="shared" si="793"/>
        <v>0</v>
      </c>
      <c r="DD593" s="14">
        <f t="shared" si="794"/>
        <v>0</v>
      </c>
      <c r="DE593" s="14">
        <f t="shared" si="795"/>
        <v>0</v>
      </c>
      <c r="DF593" s="14">
        <f t="shared" si="796"/>
        <v>0</v>
      </c>
      <c r="DG593" s="14">
        <f t="shared" si="797"/>
        <v>0</v>
      </c>
      <c r="DI593" s="56">
        <f t="shared" si="798"/>
        <v>0</v>
      </c>
      <c r="DJ593" s="14">
        <f>Szilv($CY$2,Eredmény!$H$3,CZ593)</f>
        <v>0</v>
      </c>
      <c r="DK593" s="14">
        <f t="shared" si="799"/>
        <v>0</v>
      </c>
      <c r="DL593" s="14">
        <f t="shared" si="800"/>
        <v>0</v>
      </c>
      <c r="DO593" s="14">
        <f>IF($DN$2=Alapadat!$P593,Alapadat!$Q593,0)</f>
        <v>0</v>
      </c>
      <c r="DP593" s="14">
        <f>IF($DN$2=Alapadat!$P593,Alapadat!$R593,0)</f>
        <v>0</v>
      </c>
      <c r="DQ593" s="14">
        <f t="shared" si="801"/>
        <v>0</v>
      </c>
      <c r="DR593" s="14">
        <f t="shared" si="802"/>
        <v>0</v>
      </c>
      <c r="DS593" s="14">
        <f t="shared" si="803"/>
        <v>0</v>
      </c>
      <c r="DT593" s="14">
        <f t="shared" si="804"/>
        <v>0</v>
      </c>
      <c r="DU593" s="14">
        <f t="shared" si="805"/>
        <v>0</v>
      </c>
      <c r="DV593" s="14">
        <f t="shared" si="806"/>
        <v>0</v>
      </c>
      <c r="DX593" s="56">
        <f t="shared" si="807"/>
        <v>0</v>
      </c>
      <c r="DY593" s="14">
        <f>Szilv($DN$2,Eredmény!$H$3,DO593)</f>
        <v>0</v>
      </c>
      <c r="DZ593" s="14">
        <f t="shared" si="808"/>
        <v>0</v>
      </c>
      <c r="EA593" s="14">
        <f t="shared" si="809"/>
        <v>0</v>
      </c>
    </row>
    <row r="594" spans="2:131">
      <c r="B594" s="14">
        <f>IF($A$2=Alapadat!$P594,Alapadat!$Q594,0)</f>
        <v>0</v>
      </c>
      <c r="C594" s="14">
        <f>IF($A$2=Alapadat!$P594,Alapadat!$R594,0)</f>
        <v>0</v>
      </c>
      <c r="D594" s="14">
        <f t="shared" si="730"/>
        <v>0</v>
      </c>
      <c r="E594" s="14">
        <f t="shared" si="731"/>
        <v>0</v>
      </c>
      <c r="F594" s="14">
        <f t="shared" si="732"/>
        <v>0</v>
      </c>
      <c r="G594" s="14">
        <f t="shared" si="733"/>
        <v>0</v>
      </c>
      <c r="H594" s="14">
        <f t="shared" si="734"/>
        <v>0</v>
      </c>
      <c r="I594" s="14">
        <f t="shared" si="735"/>
        <v>0</v>
      </c>
      <c r="L594" s="56">
        <f t="shared" si="736"/>
        <v>0</v>
      </c>
      <c r="M594" s="14">
        <f>Szilv($A$2,Eredmény!$H$3,B594)</f>
        <v>0</v>
      </c>
      <c r="N594" s="14">
        <f t="shared" si="737"/>
        <v>0</v>
      </c>
      <c r="O594" s="14">
        <f t="shared" si="738"/>
        <v>0</v>
      </c>
      <c r="Q594" s="14">
        <f>IF($P$2=Alapadat!$P594,Alapadat!$Q594,0)</f>
        <v>0</v>
      </c>
      <c r="R594" s="14">
        <f>IF($P$2=Alapadat!$P594,Alapadat!$R594,0)</f>
        <v>0</v>
      </c>
      <c r="S594" s="14">
        <f t="shared" si="739"/>
        <v>0</v>
      </c>
      <c r="T594" s="14">
        <f t="shared" si="740"/>
        <v>0</v>
      </c>
      <c r="U594" s="14">
        <f t="shared" si="741"/>
        <v>0</v>
      </c>
      <c r="V594" s="14">
        <f t="shared" si="742"/>
        <v>0</v>
      </c>
      <c r="W594" s="14">
        <f t="shared" si="743"/>
        <v>0</v>
      </c>
      <c r="X594" s="14">
        <f t="shared" si="744"/>
        <v>0</v>
      </c>
      <c r="Z594" s="56">
        <f t="shared" si="810"/>
        <v>0</v>
      </c>
      <c r="AA594" s="14">
        <f>Szilv($P$2,Eredmény!$H$3,Q594)</f>
        <v>0</v>
      </c>
      <c r="AB594" s="14">
        <f t="shared" si="745"/>
        <v>0</v>
      </c>
      <c r="AC594" s="14">
        <f t="shared" si="746"/>
        <v>0</v>
      </c>
      <c r="AE594" s="14">
        <f>IF($AD$2=Alapadat!$P594,Alapadat!$Q594,0)</f>
        <v>0</v>
      </c>
      <c r="AF594" s="14">
        <f>IF($AD$2=Alapadat!$P594,Alapadat!$R594,0)</f>
        <v>0</v>
      </c>
      <c r="AG594" s="14">
        <f t="shared" si="747"/>
        <v>0</v>
      </c>
      <c r="AH594" s="14">
        <f t="shared" si="748"/>
        <v>0</v>
      </c>
      <c r="AI594" s="14">
        <f t="shared" si="749"/>
        <v>0</v>
      </c>
      <c r="AJ594" s="14">
        <f t="shared" si="750"/>
        <v>0</v>
      </c>
      <c r="AK594" s="14">
        <f t="shared" si="751"/>
        <v>0</v>
      </c>
      <c r="AL594" s="14">
        <f t="shared" si="752"/>
        <v>0</v>
      </c>
      <c r="AN594" s="56">
        <f t="shared" si="753"/>
        <v>0</v>
      </c>
      <c r="AO594" s="14">
        <f>Szilv($AD$2,Eredmény!$H$3,AE594)</f>
        <v>0</v>
      </c>
      <c r="AP594" s="14">
        <f t="shared" si="754"/>
        <v>0</v>
      </c>
      <c r="AQ594" s="14">
        <f t="shared" si="755"/>
        <v>0</v>
      </c>
      <c r="AS594" s="14">
        <f>IF($AR$2=Alapadat!$P594,Alapadat!$Q594,0)</f>
        <v>0</v>
      </c>
      <c r="AT594" s="14">
        <f>IF($AR$2=Alapadat!$P594,Alapadat!$R594,0)</f>
        <v>0</v>
      </c>
      <c r="AU594" s="14">
        <f t="shared" si="756"/>
        <v>0</v>
      </c>
      <c r="AV594" s="14">
        <f t="shared" si="757"/>
        <v>0</v>
      </c>
      <c r="AW594" s="14">
        <f t="shared" si="758"/>
        <v>0</v>
      </c>
      <c r="AX594" s="14">
        <f t="shared" si="759"/>
        <v>0</v>
      </c>
      <c r="AY594" s="14">
        <f t="shared" si="760"/>
        <v>0</v>
      </c>
      <c r="AZ594" s="14">
        <f t="shared" si="761"/>
        <v>0</v>
      </c>
      <c r="BB594" s="56">
        <f t="shared" si="762"/>
        <v>0</v>
      </c>
      <c r="BC594" s="14">
        <f>Szilv($AR$2,Eredmény!$H$3,AS594)</f>
        <v>0</v>
      </c>
      <c r="BD594" s="14">
        <f t="shared" si="763"/>
        <v>0</v>
      </c>
      <c r="BE594" s="14">
        <f t="shared" si="764"/>
        <v>0</v>
      </c>
      <c r="BG594" s="14">
        <f>IF($BF$2=Alapadat!$P594,Alapadat!$Q594,0)</f>
        <v>0</v>
      </c>
      <c r="BH594" s="14">
        <f>IF($BF$2=Alapadat!$P594,Alapadat!$R594,0)</f>
        <v>0</v>
      </c>
      <c r="BI594" s="14">
        <f t="shared" si="765"/>
        <v>0</v>
      </c>
      <c r="BJ594" s="14">
        <f t="shared" si="766"/>
        <v>0</v>
      </c>
      <c r="BK594" s="14">
        <f t="shared" si="767"/>
        <v>0</v>
      </c>
      <c r="BL594" s="14">
        <f t="shared" si="768"/>
        <v>0</v>
      </c>
      <c r="BM594" s="14">
        <f t="shared" si="769"/>
        <v>0</v>
      </c>
      <c r="BN594" s="14">
        <f t="shared" si="770"/>
        <v>0</v>
      </c>
      <c r="BP594" s="56">
        <f t="shared" si="771"/>
        <v>0</v>
      </c>
      <c r="BQ594" s="14">
        <f>Szilv($BF$2,Eredmény!$H$3,BG594)</f>
        <v>0</v>
      </c>
      <c r="BR594" s="14">
        <f t="shared" si="772"/>
        <v>0</v>
      </c>
      <c r="BS594" s="14">
        <f t="shared" si="773"/>
        <v>0</v>
      </c>
      <c r="BV594" s="14">
        <f>IF($BU$2=Alapadat!$P594,Alapadat!$Q594,0)</f>
        <v>0</v>
      </c>
      <c r="BW594" s="14">
        <f>IF($BU$2=Alapadat!$P594,Alapadat!$R594,0)</f>
        <v>0</v>
      </c>
      <c r="BX594" s="14">
        <f t="shared" si="774"/>
        <v>0</v>
      </c>
      <c r="BY594" s="14">
        <f t="shared" si="775"/>
        <v>0</v>
      </c>
      <c r="BZ594" s="14">
        <f t="shared" si="776"/>
        <v>0</v>
      </c>
      <c r="CA594" s="14">
        <f t="shared" si="777"/>
        <v>0</v>
      </c>
      <c r="CB594" s="14">
        <f t="shared" si="778"/>
        <v>0</v>
      </c>
      <c r="CC594" s="14">
        <f t="shared" si="779"/>
        <v>0</v>
      </c>
      <c r="CE594" s="56">
        <f t="shared" si="780"/>
        <v>0</v>
      </c>
      <c r="CF594" s="14">
        <f>Szilv($BU$2,Eredmény!$H$3,BV594)</f>
        <v>0</v>
      </c>
      <c r="CG594" s="14">
        <f t="shared" si="781"/>
        <v>0</v>
      </c>
      <c r="CH594" s="14">
        <f t="shared" si="782"/>
        <v>0</v>
      </c>
      <c r="CK594" s="14">
        <f>IF($CJ$2=Alapadat!$P594,Alapadat!$Q594,0)</f>
        <v>0</v>
      </c>
      <c r="CL594" s="14">
        <f>IF($CJ$2=Alapadat!$P594,Alapadat!$R594,0)</f>
        <v>0</v>
      </c>
      <c r="CM594" s="14">
        <f t="shared" si="783"/>
        <v>0</v>
      </c>
      <c r="CN594" s="14">
        <f t="shared" si="784"/>
        <v>0</v>
      </c>
      <c r="CO594" s="14">
        <f t="shared" si="785"/>
        <v>0</v>
      </c>
      <c r="CP594" s="14">
        <f t="shared" si="786"/>
        <v>0</v>
      </c>
      <c r="CQ594" s="14">
        <f t="shared" si="787"/>
        <v>0</v>
      </c>
      <c r="CR594" s="14">
        <f t="shared" si="788"/>
        <v>0</v>
      </c>
      <c r="CT594" s="56">
        <f t="shared" si="789"/>
        <v>0</v>
      </c>
      <c r="CU594" s="14">
        <f>Szilv($CJ$2,Eredmény!$H$3,CK594)</f>
        <v>0</v>
      </c>
      <c r="CV594" s="14">
        <f t="shared" si="790"/>
        <v>0</v>
      </c>
      <c r="CW594" s="14">
        <f t="shared" si="791"/>
        <v>0</v>
      </c>
      <c r="CZ594" s="14">
        <f>IF($CY$2=Alapadat!$P594,Alapadat!$Q594,0)</f>
        <v>0</v>
      </c>
      <c r="DA594" s="14">
        <f>IF($CY$2=Alapadat!$P594,Alapadat!$R594,0)</f>
        <v>0</v>
      </c>
      <c r="DB594" s="14">
        <f t="shared" si="792"/>
        <v>0</v>
      </c>
      <c r="DC594" s="14">
        <f t="shared" si="793"/>
        <v>0</v>
      </c>
      <c r="DD594" s="14">
        <f t="shared" si="794"/>
        <v>0</v>
      </c>
      <c r="DE594" s="14">
        <f t="shared" si="795"/>
        <v>0</v>
      </c>
      <c r="DF594" s="14">
        <f t="shared" si="796"/>
        <v>0</v>
      </c>
      <c r="DG594" s="14">
        <f t="shared" si="797"/>
        <v>0</v>
      </c>
      <c r="DI594" s="56">
        <f t="shared" si="798"/>
        <v>0</v>
      </c>
      <c r="DJ594" s="14">
        <f>Szilv($CY$2,Eredmény!$H$3,CZ594)</f>
        <v>0</v>
      </c>
      <c r="DK594" s="14">
        <f t="shared" si="799"/>
        <v>0</v>
      </c>
      <c r="DL594" s="14">
        <f t="shared" si="800"/>
        <v>0</v>
      </c>
      <c r="DO594" s="14">
        <f>IF($DN$2=Alapadat!$P594,Alapadat!$Q594,0)</f>
        <v>0</v>
      </c>
      <c r="DP594" s="14">
        <f>IF($DN$2=Alapadat!$P594,Alapadat!$R594,0)</f>
        <v>0</v>
      </c>
      <c r="DQ594" s="14">
        <f t="shared" si="801"/>
        <v>0</v>
      </c>
      <c r="DR594" s="14">
        <f t="shared" si="802"/>
        <v>0</v>
      </c>
      <c r="DS594" s="14">
        <f t="shared" si="803"/>
        <v>0</v>
      </c>
      <c r="DT594" s="14">
        <f t="shared" si="804"/>
        <v>0</v>
      </c>
      <c r="DU594" s="14">
        <f t="shared" si="805"/>
        <v>0</v>
      </c>
      <c r="DV594" s="14">
        <f t="shared" si="806"/>
        <v>0</v>
      </c>
      <c r="DX594" s="56">
        <f t="shared" si="807"/>
        <v>0</v>
      </c>
      <c r="DY594" s="14">
        <f>Szilv($DN$2,Eredmény!$H$3,DO594)</f>
        <v>0</v>
      </c>
      <c r="DZ594" s="14">
        <f t="shared" si="808"/>
        <v>0</v>
      </c>
      <c r="EA594" s="14">
        <f t="shared" si="809"/>
        <v>0</v>
      </c>
    </row>
    <row r="595" spans="2:131">
      <c r="B595" s="14">
        <f>IF($A$2=Alapadat!$P595,Alapadat!$Q595,0)</f>
        <v>0</v>
      </c>
      <c r="C595" s="14">
        <f>IF($A$2=Alapadat!$P595,Alapadat!$R595,0)</f>
        <v>0</v>
      </c>
      <c r="D595" s="14">
        <f t="shared" si="730"/>
        <v>0</v>
      </c>
      <c r="E595" s="14">
        <f t="shared" si="731"/>
        <v>0</v>
      </c>
      <c r="F595" s="14">
        <f t="shared" si="732"/>
        <v>0</v>
      </c>
      <c r="G595" s="14">
        <f t="shared" si="733"/>
        <v>0</v>
      </c>
      <c r="H595" s="14">
        <f t="shared" si="734"/>
        <v>0</v>
      </c>
      <c r="I595" s="14">
        <f t="shared" si="735"/>
        <v>0</v>
      </c>
      <c r="L595" s="56">
        <f t="shared" si="736"/>
        <v>0</v>
      </c>
      <c r="M595" s="14">
        <f>Szilv($A$2,Eredmény!$H$3,B595)</f>
        <v>0</v>
      </c>
      <c r="N595" s="14">
        <f t="shared" si="737"/>
        <v>0</v>
      </c>
      <c r="O595" s="14">
        <f t="shared" si="738"/>
        <v>0</v>
      </c>
      <c r="Q595" s="14">
        <f>IF($P$2=Alapadat!$P595,Alapadat!$Q595,0)</f>
        <v>0</v>
      </c>
      <c r="R595" s="14">
        <f>IF($P$2=Alapadat!$P595,Alapadat!$R595,0)</f>
        <v>0</v>
      </c>
      <c r="S595" s="14">
        <f t="shared" si="739"/>
        <v>0</v>
      </c>
      <c r="T595" s="14">
        <f t="shared" si="740"/>
        <v>0</v>
      </c>
      <c r="U595" s="14">
        <f t="shared" si="741"/>
        <v>0</v>
      </c>
      <c r="V595" s="14">
        <f t="shared" si="742"/>
        <v>0</v>
      </c>
      <c r="W595" s="14">
        <f t="shared" si="743"/>
        <v>0</v>
      </c>
      <c r="X595" s="14">
        <f t="shared" si="744"/>
        <v>0</v>
      </c>
      <c r="Z595" s="56">
        <f t="shared" si="810"/>
        <v>0</v>
      </c>
      <c r="AA595" s="14">
        <f>Szilv($P$2,Eredmény!$H$3,Q595)</f>
        <v>0</v>
      </c>
      <c r="AB595" s="14">
        <f t="shared" si="745"/>
        <v>0</v>
      </c>
      <c r="AC595" s="14">
        <f t="shared" si="746"/>
        <v>0</v>
      </c>
      <c r="AE595" s="14">
        <f>IF($AD$2=Alapadat!$P595,Alapadat!$Q595,0)</f>
        <v>0</v>
      </c>
      <c r="AF595" s="14">
        <f>IF($AD$2=Alapadat!$P595,Alapadat!$R595,0)</f>
        <v>0</v>
      </c>
      <c r="AG595" s="14">
        <f t="shared" si="747"/>
        <v>0</v>
      </c>
      <c r="AH595" s="14">
        <f t="shared" si="748"/>
        <v>0</v>
      </c>
      <c r="AI595" s="14">
        <f t="shared" si="749"/>
        <v>0</v>
      </c>
      <c r="AJ595" s="14">
        <f t="shared" si="750"/>
        <v>0</v>
      </c>
      <c r="AK595" s="14">
        <f t="shared" si="751"/>
        <v>0</v>
      </c>
      <c r="AL595" s="14">
        <f t="shared" si="752"/>
        <v>0</v>
      </c>
      <c r="AN595" s="56">
        <f t="shared" si="753"/>
        <v>0</v>
      </c>
      <c r="AO595" s="14">
        <f>Szilv($AD$2,Eredmény!$H$3,AE595)</f>
        <v>0</v>
      </c>
      <c r="AP595" s="14">
        <f t="shared" si="754"/>
        <v>0</v>
      </c>
      <c r="AQ595" s="14">
        <f t="shared" si="755"/>
        <v>0</v>
      </c>
      <c r="AS595" s="14">
        <f>IF($AR$2=Alapadat!$P595,Alapadat!$Q595,0)</f>
        <v>0</v>
      </c>
      <c r="AT595" s="14">
        <f>IF($AR$2=Alapadat!$P595,Alapadat!$R595,0)</f>
        <v>0</v>
      </c>
      <c r="AU595" s="14">
        <f t="shared" si="756"/>
        <v>0</v>
      </c>
      <c r="AV595" s="14">
        <f t="shared" si="757"/>
        <v>0</v>
      </c>
      <c r="AW595" s="14">
        <f t="shared" si="758"/>
        <v>0</v>
      </c>
      <c r="AX595" s="14">
        <f t="shared" si="759"/>
        <v>0</v>
      </c>
      <c r="AY595" s="14">
        <f t="shared" si="760"/>
        <v>0</v>
      </c>
      <c r="AZ595" s="14">
        <f t="shared" si="761"/>
        <v>0</v>
      </c>
      <c r="BB595" s="56">
        <f t="shared" si="762"/>
        <v>0</v>
      </c>
      <c r="BC595" s="14">
        <f>Szilv($AR$2,Eredmény!$H$3,AS595)</f>
        <v>0</v>
      </c>
      <c r="BD595" s="14">
        <f t="shared" si="763"/>
        <v>0</v>
      </c>
      <c r="BE595" s="14">
        <f t="shared" si="764"/>
        <v>0</v>
      </c>
      <c r="BG595" s="14">
        <f>IF($BF$2=Alapadat!$P595,Alapadat!$Q595,0)</f>
        <v>0</v>
      </c>
      <c r="BH595" s="14">
        <f>IF($BF$2=Alapadat!$P595,Alapadat!$R595,0)</f>
        <v>0</v>
      </c>
      <c r="BI595" s="14">
        <f t="shared" si="765"/>
        <v>0</v>
      </c>
      <c r="BJ595" s="14">
        <f t="shared" si="766"/>
        <v>0</v>
      </c>
      <c r="BK595" s="14">
        <f t="shared" si="767"/>
        <v>0</v>
      </c>
      <c r="BL595" s="14">
        <f t="shared" si="768"/>
        <v>0</v>
      </c>
      <c r="BM595" s="14">
        <f t="shared" si="769"/>
        <v>0</v>
      </c>
      <c r="BN595" s="14">
        <f t="shared" si="770"/>
        <v>0</v>
      </c>
      <c r="BP595" s="56">
        <f t="shared" si="771"/>
        <v>0</v>
      </c>
      <c r="BQ595" s="14">
        <f>Szilv($BF$2,Eredmény!$H$3,BG595)</f>
        <v>0</v>
      </c>
      <c r="BR595" s="14">
        <f t="shared" si="772"/>
        <v>0</v>
      </c>
      <c r="BS595" s="14">
        <f t="shared" si="773"/>
        <v>0</v>
      </c>
      <c r="BV595" s="14">
        <f>IF($BU$2=Alapadat!$P595,Alapadat!$Q595,0)</f>
        <v>0</v>
      </c>
      <c r="BW595" s="14">
        <f>IF($BU$2=Alapadat!$P595,Alapadat!$R595,0)</f>
        <v>0</v>
      </c>
      <c r="BX595" s="14">
        <f t="shared" si="774"/>
        <v>0</v>
      </c>
      <c r="BY595" s="14">
        <f t="shared" si="775"/>
        <v>0</v>
      </c>
      <c r="BZ595" s="14">
        <f t="shared" si="776"/>
        <v>0</v>
      </c>
      <c r="CA595" s="14">
        <f t="shared" si="777"/>
        <v>0</v>
      </c>
      <c r="CB595" s="14">
        <f t="shared" si="778"/>
        <v>0</v>
      </c>
      <c r="CC595" s="14">
        <f t="shared" si="779"/>
        <v>0</v>
      </c>
      <c r="CE595" s="56">
        <f t="shared" si="780"/>
        <v>0</v>
      </c>
      <c r="CF595" s="14">
        <f>Szilv($BU$2,Eredmény!$H$3,BV595)</f>
        <v>0</v>
      </c>
      <c r="CG595" s="14">
        <f t="shared" si="781"/>
        <v>0</v>
      </c>
      <c r="CH595" s="14">
        <f t="shared" si="782"/>
        <v>0</v>
      </c>
      <c r="CK595" s="14">
        <f>IF($CJ$2=Alapadat!$P595,Alapadat!$Q595,0)</f>
        <v>0</v>
      </c>
      <c r="CL595" s="14">
        <f>IF($CJ$2=Alapadat!$P595,Alapadat!$R595,0)</f>
        <v>0</v>
      </c>
      <c r="CM595" s="14">
        <f t="shared" si="783"/>
        <v>0</v>
      </c>
      <c r="CN595" s="14">
        <f t="shared" si="784"/>
        <v>0</v>
      </c>
      <c r="CO595" s="14">
        <f t="shared" si="785"/>
        <v>0</v>
      </c>
      <c r="CP595" s="14">
        <f t="shared" si="786"/>
        <v>0</v>
      </c>
      <c r="CQ595" s="14">
        <f t="shared" si="787"/>
        <v>0</v>
      </c>
      <c r="CR595" s="14">
        <f t="shared" si="788"/>
        <v>0</v>
      </c>
      <c r="CT595" s="56">
        <f t="shared" si="789"/>
        <v>0</v>
      </c>
      <c r="CU595" s="14">
        <f>Szilv($CJ$2,Eredmény!$H$3,CK595)</f>
        <v>0</v>
      </c>
      <c r="CV595" s="14">
        <f t="shared" si="790"/>
        <v>0</v>
      </c>
      <c r="CW595" s="14">
        <f t="shared" si="791"/>
        <v>0</v>
      </c>
      <c r="CZ595" s="14">
        <f>IF($CY$2=Alapadat!$P595,Alapadat!$Q595,0)</f>
        <v>0</v>
      </c>
      <c r="DA595" s="14">
        <f>IF($CY$2=Alapadat!$P595,Alapadat!$R595,0)</f>
        <v>0</v>
      </c>
      <c r="DB595" s="14">
        <f t="shared" si="792"/>
        <v>0</v>
      </c>
      <c r="DC595" s="14">
        <f t="shared" si="793"/>
        <v>0</v>
      </c>
      <c r="DD595" s="14">
        <f t="shared" si="794"/>
        <v>0</v>
      </c>
      <c r="DE595" s="14">
        <f t="shared" si="795"/>
        <v>0</v>
      </c>
      <c r="DF595" s="14">
        <f t="shared" si="796"/>
        <v>0</v>
      </c>
      <c r="DG595" s="14">
        <f t="shared" si="797"/>
        <v>0</v>
      </c>
      <c r="DI595" s="56">
        <f t="shared" si="798"/>
        <v>0</v>
      </c>
      <c r="DJ595" s="14">
        <f>Szilv($CY$2,Eredmény!$H$3,CZ595)</f>
        <v>0</v>
      </c>
      <c r="DK595" s="14">
        <f t="shared" si="799"/>
        <v>0</v>
      </c>
      <c r="DL595" s="14">
        <f t="shared" si="800"/>
        <v>0</v>
      </c>
      <c r="DO595" s="14">
        <f>IF($DN$2=Alapadat!$P595,Alapadat!$Q595,0)</f>
        <v>0</v>
      </c>
      <c r="DP595" s="14">
        <f>IF($DN$2=Alapadat!$P595,Alapadat!$R595,0)</f>
        <v>0</v>
      </c>
      <c r="DQ595" s="14">
        <f t="shared" si="801"/>
        <v>0</v>
      </c>
      <c r="DR595" s="14">
        <f t="shared" si="802"/>
        <v>0</v>
      </c>
      <c r="DS595" s="14">
        <f t="shared" si="803"/>
        <v>0</v>
      </c>
      <c r="DT595" s="14">
        <f t="shared" si="804"/>
        <v>0</v>
      </c>
      <c r="DU595" s="14">
        <f t="shared" si="805"/>
        <v>0</v>
      </c>
      <c r="DV595" s="14">
        <f t="shared" si="806"/>
        <v>0</v>
      </c>
      <c r="DX595" s="56">
        <f t="shared" si="807"/>
        <v>0</v>
      </c>
      <c r="DY595" s="14">
        <f>Szilv($DN$2,Eredmény!$H$3,DO595)</f>
        <v>0</v>
      </c>
      <c r="DZ595" s="14">
        <f t="shared" si="808"/>
        <v>0</v>
      </c>
      <c r="EA595" s="14">
        <f t="shared" si="809"/>
        <v>0</v>
      </c>
    </row>
    <row r="596" spans="2:131">
      <c r="B596" s="14">
        <f>IF($A$2=Alapadat!$P596,Alapadat!$Q596,0)</f>
        <v>0</v>
      </c>
      <c r="C596" s="14">
        <f>IF($A$2=Alapadat!$P596,Alapadat!$R596,0)</f>
        <v>0</v>
      </c>
      <c r="D596" s="14">
        <f t="shared" si="730"/>
        <v>0</v>
      </c>
      <c r="E596" s="14">
        <f t="shared" si="731"/>
        <v>0</v>
      </c>
      <c r="F596" s="14">
        <f t="shared" si="732"/>
        <v>0</v>
      </c>
      <c r="G596" s="14">
        <f t="shared" si="733"/>
        <v>0</v>
      </c>
      <c r="H596" s="14">
        <f t="shared" si="734"/>
        <v>0</v>
      </c>
      <c r="I596" s="14">
        <f t="shared" si="735"/>
        <v>0</v>
      </c>
      <c r="L596" s="56">
        <f t="shared" si="736"/>
        <v>0</v>
      </c>
      <c r="M596" s="14">
        <f>Szilv($A$2,Eredmény!$H$3,B596)</f>
        <v>0</v>
      </c>
      <c r="N596" s="14">
        <f t="shared" si="737"/>
        <v>0</v>
      </c>
      <c r="O596" s="14">
        <f t="shared" si="738"/>
        <v>0</v>
      </c>
      <c r="Q596" s="14">
        <f>IF($P$2=Alapadat!$P596,Alapadat!$Q596,0)</f>
        <v>0</v>
      </c>
      <c r="R596" s="14">
        <f>IF($P$2=Alapadat!$P596,Alapadat!$R596,0)</f>
        <v>0</v>
      </c>
      <c r="S596" s="14">
        <f t="shared" si="739"/>
        <v>0</v>
      </c>
      <c r="T596" s="14">
        <f t="shared" si="740"/>
        <v>0</v>
      </c>
      <c r="U596" s="14">
        <f t="shared" si="741"/>
        <v>0</v>
      </c>
      <c r="V596" s="14">
        <f t="shared" si="742"/>
        <v>0</v>
      </c>
      <c r="W596" s="14">
        <f t="shared" si="743"/>
        <v>0</v>
      </c>
      <c r="X596" s="14">
        <f t="shared" si="744"/>
        <v>0</v>
      </c>
      <c r="Z596" s="56">
        <f t="shared" si="810"/>
        <v>0</v>
      </c>
      <c r="AA596" s="14">
        <f>Szilv($P$2,Eredmény!$H$3,Q596)</f>
        <v>0</v>
      </c>
      <c r="AB596" s="14">
        <f t="shared" si="745"/>
        <v>0</v>
      </c>
      <c r="AC596" s="14">
        <f t="shared" si="746"/>
        <v>0</v>
      </c>
      <c r="AE596" s="14">
        <f>IF($AD$2=Alapadat!$P596,Alapadat!$Q596,0)</f>
        <v>0</v>
      </c>
      <c r="AF596" s="14">
        <f>IF($AD$2=Alapadat!$P596,Alapadat!$R596,0)</f>
        <v>0</v>
      </c>
      <c r="AG596" s="14">
        <f t="shared" si="747"/>
        <v>0</v>
      </c>
      <c r="AH596" s="14">
        <f t="shared" si="748"/>
        <v>0</v>
      </c>
      <c r="AI596" s="14">
        <f t="shared" si="749"/>
        <v>0</v>
      </c>
      <c r="AJ596" s="14">
        <f t="shared" si="750"/>
        <v>0</v>
      </c>
      <c r="AK596" s="14">
        <f t="shared" si="751"/>
        <v>0</v>
      </c>
      <c r="AL596" s="14">
        <f t="shared" si="752"/>
        <v>0</v>
      </c>
      <c r="AN596" s="56">
        <f t="shared" si="753"/>
        <v>0</v>
      </c>
      <c r="AO596" s="14">
        <f>Szilv($AD$2,Eredmény!$H$3,AE596)</f>
        <v>0</v>
      </c>
      <c r="AP596" s="14">
        <f t="shared" si="754"/>
        <v>0</v>
      </c>
      <c r="AQ596" s="14">
        <f t="shared" si="755"/>
        <v>0</v>
      </c>
      <c r="AS596" s="14">
        <f>IF($AR$2=Alapadat!$P596,Alapadat!$Q596,0)</f>
        <v>0</v>
      </c>
      <c r="AT596" s="14">
        <f>IF($AR$2=Alapadat!$P596,Alapadat!$R596,0)</f>
        <v>0</v>
      </c>
      <c r="AU596" s="14">
        <f t="shared" si="756"/>
        <v>0</v>
      </c>
      <c r="AV596" s="14">
        <f t="shared" si="757"/>
        <v>0</v>
      </c>
      <c r="AW596" s="14">
        <f t="shared" si="758"/>
        <v>0</v>
      </c>
      <c r="AX596" s="14">
        <f t="shared" si="759"/>
        <v>0</v>
      </c>
      <c r="AY596" s="14">
        <f t="shared" si="760"/>
        <v>0</v>
      </c>
      <c r="AZ596" s="14">
        <f t="shared" si="761"/>
        <v>0</v>
      </c>
      <c r="BB596" s="56">
        <f t="shared" si="762"/>
        <v>0</v>
      </c>
      <c r="BC596" s="14">
        <f>Szilv($AR$2,Eredmény!$H$3,AS596)</f>
        <v>0</v>
      </c>
      <c r="BD596" s="14">
        <f t="shared" si="763"/>
        <v>0</v>
      </c>
      <c r="BE596" s="14">
        <f t="shared" si="764"/>
        <v>0</v>
      </c>
      <c r="BG596" s="14">
        <f>IF($BF$2=Alapadat!$P596,Alapadat!$Q596,0)</f>
        <v>0</v>
      </c>
      <c r="BH596" s="14">
        <f>IF($BF$2=Alapadat!$P596,Alapadat!$R596,0)</f>
        <v>0</v>
      </c>
      <c r="BI596" s="14">
        <f t="shared" si="765"/>
        <v>0</v>
      </c>
      <c r="BJ596" s="14">
        <f t="shared" si="766"/>
        <v>0</v>
      </c>
      <c r="BK596" s="14">
        <f t="shared" si="767"/>
        <v>0</v>
      </c>
      <c r="BL596" s="14">
        <f t="shared" si="768"/>
        <v>0</v>
      </c>
      <c r="BM596" s="14">
        <f t="shared" si="769"/>
        <v>0</v>
      </c>
      <c r="BN596" s="14">
        <f t="shared" si="770"/>
        <v>0</v>
      </c>
      <c r="BP596" s="56">
        <f t="shared" si="771"/>
        <v>0</v>
      </c>
      <c r="BQ596" s="14">
        <f>Szilv($BF$2,Eredmény!$H$3,BG596)</f>
        <v>0</v>
      </c>
      <c r="BR596" s="14">
        <f t="shared" si="772"/>
        <v>0</v>
      </c>
      <c r="BS596" s="14">
        <f t="shared" si="773"/>
        <v>0</v>
      </c>
      <c r="BV596" s="14">
        <f>IF($BU$2=Alapadat!$P596,Alapadat!$Q596,0)</f>
        <v>0</v>
      </c>
      <c r="BW596" s="14">
        <f>IF($BU$2=Alapadat!$P596,Alapadat!$R596,0)</f>
        <v>0</v>
      </c>
      <c r="BX596" s="14">
        <f t="shared" si="774"/>
        <v>0</v>
      </c>
      <c r="BY596" s="14">
        <f t="shared" si="775"/>
        <v>0</v>
      </c>
      <c r="BZ596" s="14">
        <f t="shared" si="776"/>
        <v>0</v>
      </c>
      <c r="CA596" s="14">
        <f t="shared" si="777"/>
        <v>0</v>
      </c>
      <c r="CB596" s="14">
        <f t="shared" si="778"/>
        <v>0</v>
      </c>
      <c r="CC596" s="14">
        <f t="shared" si="779"/>
        <v>0</v>
      </c>
      <c r="CE596" s="56">
        <f t="shared" si="780"/>
        <v>0</v>
      </c>
      <c r="CF596" s="14">
        <f>Szilv($BU$2,Eredmény!$H$3,BV596)</f>
        <v>0</v>
      </c>
      <c r="CG596" s="14">
        <f t="shared" si="781"/>
        <v>0</v>
      </c>
      <c r="CH596" s="14">
        <f t="shared" si="782"/>
        <v>0</v>
      </c>
      <c r="CK596" s="14">
        <f>IF($CJ$2=Alapadat!$P596,Alapadat!$Q596,0)</f>
        <v>0</v>
      </c>
      <c r="CL596" s="14">
        <f>IF($CJ$2=Alapadat!$P596,Alapadat!$R596,0)</f>
        <v>0</v>
      </c>
      <c r="CM596" s="14">
        <f t="shared" si="783"/>
        <v>0</v>
      </c>
      <c r="CN596" s="14">
        <f t="shared" si="784"/>
        <v>0</v>
      </c>
      <c r="CO596" s="14">
        <f t="shared" si="785"/>
        <v>0</v>
      </c>
      <c r="CP596" s="14">
        <f t="shared" si="786"/>
        <v>0</v>
      </c>
      <c r="CQ596" s="14">
        <f t="shared" si="787"/>
        <v>0</v>
      </c>
      <c r="CR596" s="14">
        <f t="shared" si="788"/>
        <v>0</v>
      </c>
      <c r="CT596" s="56">
        <f t="shared" si="789"/>
        <v>0</v>
      </c>
      <c r="CU596" s="14">
        <f>Szilv($CJ$2,Eredmény!$H$3,CK596)</f>
        <v>0</v>
      </c>
      <c r="CV596" s="14">
        <f t="shared" si="790"/>
        <v>0</v>
      </c>
      <c r="CW596" s="14">
        <f t="shared" si="791"/>
        <v>0</v>
      </c>
      <c r="CZ596" s="14">
        <f>IF($CY$2=Alapadat!$P596,Alapadat!$Q596,0)</f>
        <v>0</v>
      </c>
      <c r="DA596" s="14">
        <f>IF($CY$2=Alapadat!$P596,Alapadat!$R596,0)</f>
        <v>0</v>
      </c>
      <c r="DB596" s="14">
        <f t="shared" si="792"/>
        <v>0</v>
      </c>
      <c r="DC596" s="14">
        <f t="shared" si="793"/>
        <v>0</v>
      </c>
      <c r="DD596" s="14">
        <f t="shared" si="794"/>
        <v>0</v>
      </c>
      <c r="DE596" s="14">
        <f t="shared" si="795"/>
        <v>0</v>
      </c>
      <c r="DF596" s="14">
        <f t="shared" si="796"/>
        <v>0</v>
      </c>
      <c r="DG596" s="14">
        <f t="shared" si="797"/>
        <v>0</v>
      </c>
      <c r="DI596" s="56">
        <f t="shared" si="798"/>
        <v>0</v>
      </c>
      <c r="DJ596" s="14">
        <f>Szilv($CY$2,Eredmény!$H$3,CZ596)</f>
        <v>0</v>
      </c>
      <c r="DK596" s="14">
        <f t="shared" si="799"/>
        <v>0</v>
      </c>
      <c r="DL596" s="14">
        <f t="shared" si="800"/>
        <v>0</v>
      </c>
      <c r="DO596" s="14">
        <f>IF($DN$2=Alapadat!$P596,Alapadat!$Q596,0)</f>
        <v>0</v>
      </c>
      <c r="DP596" s="14">
        <f>IF($DN$2=Alapadat!$P596,Alapadat!$R596,0)</f>
        <v>0</v>
      </c>
      <c r="DQ596" s="14">
        <f t="shared" si="801"/>
        <v>0</v>
      </c>
      <c r="DR596" s="14">
        <f t="shared" si="802"/>
        <v>0</v>
      </c>
      <c r="DS596" s="14">
        <f t="shared" si="803"/>
        <v>0</v>
      </c>
      <c r="DT596" s="14">
        <f t="shared" si="804"/>
        <v>0</v>
      </c>
      <c r="DU596" s="14">
        <f t="shared" si="805"/>
        <v>0</v>
      </c>
      <c r="DV596" s="14">
        <f t="shared" si="806"/>
        <v>0</v>
      </c>
      <c r="DX596" s="56">
        <f t="shared" si="807"/>
        <v>0</v>
      </c>
      <c r="DY596" s="14">
        <f>Szilv($DN$2,Eredmény!$H$3,DO596)</f>
        <v>0</v>
      </c>
      <c r="DZ596" s="14">
        <f t="shared" si="808"/>
        <v>0</v>
      </c>
      <c r="EA596" s="14">
        <f t="shared" si="809"/>
        <v>0</v>
      </c>
    </row>
    <row r="597" spans="2:131">
      <c r="B597" s="14">
        <f>IF($A$2=Alapadat!$P597,Alapadat!$Q597,0)</f>
        <v>0</v>
      </c>
      <c r="C597" s="14">
        <f>IF($A$2=Alapadat!$P597,Alapadat!$R597,0)</f>
        <v>0</v>
      </c>
      <c r="D597" s="14">
        <f t="shared" si="730"/>
        <v>0</v>
      </c>
      <c r="E597" s="14">
        <f t="shared" si="731"/>
        <v>0</v>
      </c>
      <c r="F597" s="14">
        <f t="shared" si="732"/>
        <v>0</v>
      </c>
      <c r="G597" s="14">
        <f t="shared" si="733"/>
        <v>0</v>
      </c>
      <c r="H597" s="14">
        <f t="shared" si="734"/>
        <v>0</v>
      </c>
      <c r="I597" s="14">
        <f t="shared" si="735"/>
        <v>0</v>
      </c>
      <c r="L597" s="56">
        <f t="shared" si="736"/>
        <v>0</v>
      </c>
      <c r="M597" s="14">
        <f>Szilv($A$2,Eredmény!$H$3,B597)</f>
        <v>0</v>
      </c>
      <c r="N597" s="14">
        <f t="shared" si="737"/>
        <v>0</v>
      </c>
      <c r="O597" s="14">
        <f t="shared" si="738"/>
        <v>0</v>
      </c>
      <c r="Q597" s="14">
        <f>IF($P$2=Alapadat!$P597,Alapadat!$Q597,0)</f>
        <v>0</v>
      </c>
      <c r="R597" s="14">
        <f>IF($P$2=Alapadat!$P597,Alapadat!$R597,0)</f>
        <v>0</v>
      </c>
      <c r="S597" s="14">
        <f t="shared" si="739"/>
        <v>0</v>
      </c>
      <c r="T597" s="14">
        <f t="shared" si="740"/>
        <v>0</v>
      </c>
      <c r="U597" s="14">
        <f t="shared" si="741"/>
        <v>0</v>
      </c>
      <c r="V597" s="14">
        <f t="shared" si="742"/>
        <v>0</v>
      </c>
      <c r="W597" s="14">
        <f t="shared" si="743"/>
        <v>0</v>
      </c>
      <c r="X597" s="14">
        <f t="shared" si="744"/>
        <v>0</v>
      </c>
      <c r="Z597" s="56">
        <f t="shared" si="810"/>
        <v>0</v>
      </c>
      <c r="AA597" s="14">
        <f>Szilv($P$2,Eredmény!$H$3,Q597)</f>
        <v>0</v>
      </c>
      <c r="AB597" s="14">
        <f t="shared" si="745"/>
        <v>0</v>
      </c>
      <c r="AC597" s="14">
        <f t="shared" si="746"/>
        <v>0</v>
      </c>
      <c r="AE597" s="14">
        <f>IF($AD$2=Alapadat!$P597,Alapadat!$Q597,0)</f>
        <v>0</v>
      </c>
      <c r="AF597" s="14">
        <f>IF($AD$2=Alapadat!$P597,Alapadat!$R597,0)</f>
        <v>0</v>
      </c>
      <c r="AG597" s="14">
        <f t="shared" si="747"/>
        <v>0</v>
      </c>
      <c r="AH597" s="14">
        <f t="shared" si="748"/>
        <v>0</v>
      </c>
      <c r="AI597" s="14">
        <f t="shared" si="749"/>
        <v>0</v>
      </c>
      <c r="AJ597" s="14">
        <f t="shared" si="750"/>
        <v>0</v>
      </c>
      <c r="AK597" s="14">
        <f t="shared" si="751"/>
        <v>0</v>
      </c>
      <c r="AL597" s="14">
        <f t="shared" si="752"/>
        <v>0</v>
      </c>
      <c r="AN597" s="56">
        <f t="shared" si="753"/>
        <v>0</v>
      </c>
      <c r="AO597" s="14">
        <f>Szilv($AD$2,Eredmény!$H$3,AE597)</f>
        <v>0</v>
      </c>
      <c r="AP597" s="14">
        <f t="shared" si="754"/>
        <v>0</v>
      </c>
      <c r="AQ597" s="14">
        <f t="shared" si="755"/>
        <v>0</v>
      </c>
      <c r="AS597" s="14">
        <f>IF($AR$2=Alapadat!$P597,Alapadat!$Q597,0)</f>
        <v>0</v>
      </c>
      <c r="AT597" s="14">
        <f>IF($AR$2=Alapadat!$P597,Alapadat!$R597,0)</f>
        <v>0</v>
      </c>
      <c r="AU597" s="14">
        <f t="shared" si="756"/>
        <v>0</v>
      </c>
      <c r="AV597" s="14">
        <f t="shared" si="757"/>
        <v>0</v>
      </c>
      <c r="AW597" s="14">
        <f t="shared" si="758"/>
        <v>0</v>
      </c>
      <c r="AX597" s="14">
        <f t="shared" si="759"/>
        <v>0</v>
      </c>
      <c r="AY597" s="14">
        <f t="shared" si="760"/>
        <v>0</v>
      </c>
      <c r="AZ597" s="14">
        <f t="shared" si="761"/>
        <v>0</v>
      </c>
      <c r="BB597" s="56">
        <f t="shared" si="762"/>
        <v>0</v>
      </c>
      <c r="BC597" s="14">
        <f>Szilv($AR$2,Eredmény!$H$3,AS597)</f>
        <v>0</v>
      </c>
      <c r="BD597" s="14">
        <f t="shared" si="763"/>
        <v>0</v>
      </c>
      <c r="BE597" s="14">
        <f t="shared" si="764"/>
        <v>0</v>
      </c>
      <c r="BG597" s="14">
        <f>IF($BF$2=Alapadat!$P597,Alapadat!$Q597,0)</f>
        <v>0</v>
      </c>
      <c r="BH597" s="14">
        <f>IF($BF$2=Alapadat!$P597,Alapadat!$R597,0)</f>
        <v>0</v>
      </c>
      <c r="BI597" s="14">
        <f t="shared" si="765"/>
        <v>0</v>
      </c>
      <c r="BJ597" s="14">
        <f t="shared" si="766"/>
        <v>0</v>
      </c>
      <c r="BK597" s="14">
        <f t="shared" si="767"/>
        <v>0</v>
      </c>
      <c r="BL597" s="14">
        <f t="shared" si="768"/>
        <v>0</v>
      </c>
      <c r="BM597" s="14">
        <f t="shared" si="769"/>
        <v>0</v>
      </c>
      <c r="BN597" s="14">
        <f t="shared" si="770"/>
        <v>0</v>
      </c>
      <c r="BP597" s="56">
        <f t="shared" si="771"/>
        <v>0</v>
      </c>
      <c r="BQ597" s="14">
        <f>Szilv($BF$2,Eredmény!$H$3,BG597)</f>
        <v>0</v>
      </c>
      <c r="BR597" s="14">
        <f t="shared" si="772"/>
        <v>0</v>
      </c>
      <c r="BS597" s="14">
        <f t="shared" si="773"/>
        <v>0</v>
      </c>
      <c r="BV597" s="14">
        <f>IF($BU$2=Alapadat!$P597,Alapadat!$Q597,0)</f>
        <v>0</v>
      </c>
      <c r="BW597" s="14">
        <f>IF($BU$2=Alapadat!$P597,Alapadat!$R597,0)</f>
        <v>0</v>
      </c>
      <c r="BX597" s="14">
        <f t="shared" si="774"/>
        <v>0</v>
      </c>
      <c r="BY597" s="14">
        <f t="shared" si="775"/>
        <v>0</v>
      </c>
      <c r="BZ597" s="14">
        <f t="shared" si="776"/>
        <v>0</v>
      </c>
      <c r="CA597" s="14">
        <f t="shared" si="777"/>
        <v>0</v>
      </c>
      <c r="CB597" s="14">
        <f t="shared" si="778"/>
        <v>0</v>
      </c>
      <c r="CC597" s="14">
        <f t="shared" si="779"/>
        <v>0</v>
      </c>
      <c r="CE597" s="56">
        <f t="shared" si="780"/>
        <v>0</v>
      </c>
      <c r="CF597" s="14">
        <f>Szilv($BU$2,Eredmény!$H$3,BV597)</f>
        <v>0</v>
      </c>
      <c r="CG597" s="14">
        <f t="shared" si="781"/>
        <v>0</v>
      </c>
      <c r="CH597" s="14">
        <f t="shared" si="782"/>
        <v>0</v>
      </c>
      <c r="CK597" s="14">
        <f>IF($CJ$2=Alapadat!$P597,Alapadat!$Q597,0)</f>
        <v>0</v>
      </c>
      <c r="CL597" s="14">
        <f>IF($CJ$2=Alapadat!$P597,Alapadat!$R597,0)</f>
        <v>0</v>
      </c>
      <c r="CM597" s="14">
        <f t="shared" si="783"/>
        <v>0</v>
      </c>
      <c r="CN597" s="14">
        <f t="shared" si="784"/>
        <v>0</v>
      </c>
      <c r="CO597" s="14">
        <f t="shared" si="785"/>
        <v>0</v>
      </c>
      <c r="CP597" s="14">
        <f t="shared" si="786"/>
        <v>0</v>
      </c>
      <c r="CQ597" s="14">
        <f t="shared" si="787"/>
        <v>0</v>
      </c>
      <c r="CR597" s="14">
        <f t="shared" si="788"/>
        <v>0</v>
      </c>
      <c r="CT597" s="56">
        <f t="shared" si="789"/>
        <v>0</v>
      </c>
      <c r="CU597" s="14">
        <f>Szilv($CJ$2,Eredmény!$H$3,CK597)</f>
        <v>0</v>
      </c>
      <c r="CV597" s="14">
        <f t="shared" si="790"/>
        <v>0</v>
      </c>
      <c r="CW597" s="14">
        <f t="shared" si="791"/>
        <v>0</v>
      </c>
      <c r="CZ597" s="14">
        <f>IF($CY$2=Alapadat!$P597,Alapadat!$Q597,0)</f>
        <v>0</v>
      </c>
      <c r="DA597" s="14">
        <f>IF($CY$2=Alapadat!$P597,Alapadat!$R597,0)</f>
        <v>0</v>
      </c>
      <c r="DB597" s="14">
        <f t="shared" si="792"/>
        <v>0</v>
      </c>
      <c r="DC597" s="14">
        <f t="shared" si="793"/>
        <v>0</v>
      </c>
      <c r="DD597" s="14">
        <f t="shared" si="794"/>
        <v>0</v>
      </c>
      <c r="DE597" s="14">
        <f t="shared" si="795"/>
        <v>0</v>
      </c>
      <c r="DF597" s="14">
        <f t="shared" si="796"/>
        <v>0</v>
      </c>
      <c r="DG597" s="14">
        <f t="shared" si="797"/>
        <v>0</v>
      </c>
      <c r="DI597" s="56">
        <f t="shared" si="798"/>
        <v>0</v>
      </c>
      <c r="DJ597" s="14">
        <f>Szilv($CY$2,Eredmény!$H$3,CZ597)</f>
        <v>0</v>
      </c>
      <c r="DK597" s="14">
        <f t="shared" si="799"/>
        <v>0</v>
      </c>
      <c r="DL597" s="14">
        <f t="shared" si="800"/>
        <v>0</v>
      </c>
      <c r="DO597" s="14">
        <f>IF($DN$2=Alapadat!$P597,Alapadat!$Q597,0)</f>
        <v>0</v>
      </c>
      <c r="DP597" s="14">
        <f>IF($DN$2=Alapadat!$P597,Alapadat!$R597,0)</f>
        <v>0</v>
      </c>
      <c r="DQ597" s="14">
        <f t="shared" si="801"/>
        <v>0</v>
      </c>
      <c r="DR597" s="14">
        <f t="shared" si="802"/>
        <v>0</v>
      </c>
      <c r="DS597" s="14">
        <f t="shared" si="803"/>
        <v>0</v>
      </c>
      <c r="DT597" s="14">
        <f t="shared" si="804"/>
        <v>0</v>
      </c>
      <c r="DU597" s="14">
        <f t="shared" si="805"/>
        <v>0</v>
      </c>
      <c r="DV597" s="14">
        <f t="shared" si="806"/>
        <v>0</v>
      </c>
      <c r="DX597" s="56">
        <f t="shared" si="807"/>
        <v>0</v>
      </c>
      <c r="DY597" s="14">
        <f>Szilv($DN$2,Eredmény!$H$3,DO597)</f>
        <v>0</v>
      </c>
      <c r="DZ597" s="14">
        <f t="shared" si="808"/>
        <v>0</v>
      </c>
      <c r="EA597" s="14">
        <f t="shared" si="809"/>
        <v>0</v>
      </c>
    </row>
    <row r="598" spans="2:131">
      <c r="B598" s="14">
        <f>IF($A$2=Alapadat!$P598,Alapadat!$Q598,0)</f>
        <v>0</v>
      </c>
      <c r="C598" s="14">
        <f>IF($A$2=Alapadat!$P598,Alapadat!$R598,0)</f>
        <v>0</v>
      </c>
      <c r="D598" s="14">
        <f t="shared" si="730"/>
        <v>0</v>
      </c>
      <c r="E598" s="14">
        <f t="shared" si="731"/>
        <v>0</v>
      </c>
      <c r="F598" s="14">
        <f t="shared" si="732"/>
        <v>0</v>
      </c>
      <c r="G598" s="14">
        <f t="shared" si="733"/>
        <v>0</v>
      </c>
      <c r="H598" s="14">
        <f t="shared" si="734"/>
        <v>0</v>
      </c>
      <c r="I598" s="14">
        <f t="shared" si="735"/>
        <v>0</v>
      </c>
      <c r="L598" s="56">
        <f t="shared" si="736"/>
        <v>0</v>
      </c>
      <c r="M598" s="14">
        <f>Szilv($A$2,Eredmény!$H$3,B598)</f>
        <v>0</v>
      </c>
      <c r="N598" s="14">
        <f t="shared" si="737"/>
        <v>0</v>
      </c>
      <c r="O598" s="14">
        <f t="shared" si="738"/>
        <v>0</v>
      </c>
      <c r="Q598" s="14">
        <f>IF($P$2=Alapadat!$P598,Alapadat!$Q598,0)</f>
        <v>0</v>
      </c>
      <c r="R598" s="14">
        <f>IF($P$2=Alapadat!$P598,Alapadat!$R598,0)</f>
        <v>0</v>
      </c>
      <c r="S598" s="14">
        <f t="shared" si="739"/>
        <v>0</v>
      </c>
      <c r="T598" s="14">
        <f t="shared" si="740"/>
        <v>0</v>
      </c>
      <c r="U598" s="14">
        <f t="shared" si="741"/>
        <v>0</v>
      </c>
      <c r="V598" s="14">
        <f t="shared" si="742"/>
        <v>0</v>
      </c>
      <c r="W598" s="14">
        <f t="shared" si="743"/>
        <v>0</v>
      </c>
      <c r="X598" s="14">
        <f t="shared" si="744"/>
        <v>0</v>
      </c>
      <c r="Z598" s="56">
        <f t="shared" si="810"/>
        <v>0</v>
      </c>
      <c r="AA598" s="14">
        <f>Szilv($P$2,Eredmény!$H$3,Q598)</f>
        <v>0</v>
      </c>
      <c r="AB598" s="14">
        <f t="shared" si="745"/>
        <v>0</v>
      </c>
      <c r="AC598" s="14">
        <f t="shared" si="746"/>
        <v>0</v>
      </c>
      <c r="AE598" s="14">
        <f>IF($AD$2=Alapadat!$P598,Alapadat!$Q598,0)</f>
        <v>0</v>
      </c>
      <c r="AF598" s="14">
        <f>IF($AD$2=Alapadat!$P598,Alapadat!$R598,0)</f>
        <v>0</v>
      </c>
      <c r="AG598" s="14">
        <f t="shared" si="747"/>
        <v>0</v>
      </c>
      <c r="AH598" s="14">
        <f t="shared" si="748"/>
        <v>0</v>
      </c>
      <c r="AI598" s="14">
        <f t="shared" si="749"/>
        <v>0</v>
      </c>
      <c r="AJ598" s="14">
        <f t="shared" si="750"/>
        <v>0</v>
      </c>
      <c r="AK598" s="14">
        <f t="shared" si="751"/>
        <v>0</v>
      </c>
      <c r="AL598" s="14">
        <f t="shared" si="752"/>
        <v>0</v>
      </c>
      <c r="AN598" s="56">
        <f t="shared" si="753"/>
        <v>0</v>
      </c>
      <c r="AO598" s="14">
        <f>Szilv($AD$2,Eredmény!$H$3,AE598)</f>
        <v>0</v>
      </c>
      <c r="AP598" s="14">
        <f t="shared" si="754"/>
        <v>0</v>
      </c>
      <c r="AQ598" s="14">
        <f t="shared" si="755"/>
        <v>0</v>
      </c>
      <c r="AS598" s="14">
        <f>IF($AR$2=Alapadat!$P598,Alapadat!$Q598,0)</f>
        <v>0</v>
      </c>
      <c r="AT598" s="14">
        <f>IF($AR$2=Alapadat!$P598,Alapadat!$R598,0)</f>
        <v>0</v>
      </c>
      <c r="AU598" s="14">
        <f t="shared" si="756"/>
        <v>0</v>
      </c>
      <c r="AV598" s="14">
        <f t="shared" si="757"/>
        <v>0</v>
      </c>
      <c r="AW598" s="14">
        <f t="shared" si="758"/>
        <v>0</v>
      </c>
      <c r="AX598" s="14">
        <f t="shared" si="759"/>
        <v>0</v>
      </c>
      <c r="AY598" s="14">
        <f t="shared" si="760"/>
        <v>0</v>
      </c>
      <c r="AZ598" s="14">
        <f t="shared" si="761"/>
        <v>0</v>
      </c>
      <c r="BB598" s="56">
        <f t="shared" si="762"/>
        <v>0</v>
      </c>
      <c r="BC598" s="14">
        <f>Szilv($AR$2,Eredmény!$H$3,AS598)</f>
        <v>0</v>
      </c>
      <c r="BD598" s="14">
        <f t="shared" si="763"/>
        <v>0</v>
      </c>
      <c r="BE598" s="14">
        <f t="shared" si="764"/>
        <v>0</v>
      </c>
      <c r="BG598" s="14">
        <f>IF($BF$2=Alapadat!$P598,Alapadat!$Q598,0)</f>
        <v>0</v>
      </c>
      <c r="BH598" s="14">
        <f>IF($BF$2=Alapadat!$P598,Alapadat!$R598,0)</f>
        <v>0</v>
      </c>
      <c r="BI598" s="14">
        <f t="shared" si="765"/>
        <v>0</v>
      </c>
      <c r="BJ598" s="14">
        <f t="shared" si="766"/>
        <v>0</v>
      </c>
      <c r="BK598" s="14">
        <f t="shared" si="767"/>
        <v>0</v>
      </c>
      <c r="BL598" s="14">
        <f t="shared" si="768"/>
        <v>0</v>
      </c>
      <c r="BM598" s="14">
        <f t="shared" si="769"/>
        <v>0</v>
      </c>
      <c r="BN598" s="14">
        <f t="shared" si="770"/>
        <v>0</v>
      </c>
      <c r="BP598" s="56">
        <f t="shared" si="771"/>
        <v>0</v>
      </c>
      <c r="BQ598" s="14">
        <f>Szilv($BF$2,Eredmény!$H$3,BG598)</f>
        <v>0</v>
      </c>
      <c r="BR598" s="14">
        <f t="shared" si="772"/>
        <v>0</v>
      </c>
      <c r="BS598" s="14">
        <f t="shared" si="773"/>
        <v>0</v>
      </c>
      <c r="BV598" s="14">
        <f>IF($BU$2=Alapadat!$P598,Alapadat!$Q598,0)</f>
        <v>0</v>
      </c>
      <c r="BW598" s="14">
        <f>IF($BU$2=Alapadat!$P598,Alapadat!$R598,0)</f>
        <v>0</v>
      </c>
      <c r="BX598" s="14">
        <f t="shared" si="774"/>
        <v>0</v>
      </c>
      <c r="BY598" s="14">
        <f t="shared" si="775"/>
        <v>0</v>
      </c>
      <c r="BZ598" s="14">
        <f t="shared" si="776"/>
        <v>0</v>
      </c>
      <c r="CA598" s="14">
        <f t="shared" si="777"/>
        <v>0</v>
      </c>
      <c r="CB598" s="14">
        <f t="shared" si="778"/>
        <v>0</v>
      </c>
      <c r="CC598" s="14">
        <f t="shared" si="779"/>
        <v>0</v>
      </c>
      <c r="CE598" s="56">
        <f t="shared" si="780"/>
        <v>0</v>
      </c>
      <c r="CF598" s="14">
        <f>Szilv($BU$2,Eredmény!$H$3,BV598)</f>
        <v>0</v>
      </c>
      <c r="CG598" s="14">
        <f t="shared" si="781"/>
        <v>0</v>
      </c>
      <c r="CH598" s="14">
        <f t="shared" si="782"/>
        <v>0</v>
      </c>
      <c r="CK598" s="14">
        <f>IF($CJ$2=Alapadat!$P598,Alapadat!$Q598,0)</f>
        <v>0</v>
      </c>
      <c r="CL598" s="14">
        <f>IF($CJ$2=Alapadat!$P598,Alapadat!$R598,0)</f>
        <v>0</v>
      </c>
      <c r="CM598" s="14">
        <f t="shared" si="783"/>
        <v>0</v>
      </c>
      <c r="CN598" s="14">
        <f t="shared" si="784"/>
        <v>0</v>
      </c>
      <c r="CO598" s="14">
        <f t="shared" si="785"/>
        <v>0</v>
      </c>
      <c r="CP598" s="14">
        <f t="shared" si="786"/>
        <v>0</v>
      </c>
      <c r="CQ598" s="14">
        <f t="shared" si="787"/>
        <v>0</v>
      </c>
      <c r="CR598" s="14">
        <f t="shared" si="788"/>
        <v>0</v>
      </c>
      <c r="CT598" s="56">
        <f t="shared" si="789"/>
        <v>0</v>
      </c>
      <c r="CU598" s="14">
        <f>Szilv($CJ$2,Eredmény!$H$3,CK598)</f>
        <v>0</v>
      </c>
      <c r="CV598" s="14">
        <f t="shared" si="790"/>
        <v>0</v>
      </c>
      <c r="CW598" s="14">
        <f t="shared" si="791"/>
        <v>0</v>
      </c>
      <c r="CZ598" s="14">
        <f>IF($CY$2=Alapadat!$P598,Alapadat!$Q598,0)</f>
        <v>0</v>
      </c>
      <c r="DA598" s="14">
        <f>IF($CY$2=Alapadat!$P598,Alapadat!$R598,0)</f>
        <v>0</v>
      </c>
      <c r="DB598" s="14">
        <f t="shared" si="792"/>
        <v>0</v>
      </c>
      <c r="DC598" s="14">
        <f t="shared" si="793"/>
        <v>0</v>
      </c>
      <c r="DD598" s="14">
        <f t="shared" si="794"/>
        <v>0</v>
      </c>
      <c r="DE598" s="14">
        <f t="shared" si="795"/>
        <v>0</v>
      </c>
      <c r="DF598" s="14">
        <f t="shared" si="796"/>
        <v>0</v>
      </c>
      <c r="DG598" s="14">
        <f t="shared" si="797"/>
        <v>0</v>
      </c>
      <c r="DI598" s="56">
        <f t="shared" si="798"/>
        <v>0</v>
      </c>
      <c r="DJ598" s="14">
        <f>Szilv($CY$2,Eredmény!$H$3,CZ598)</f>
        <v>0</v>
      </c>
      <c r="DK598" s="14">
        <f t="shared" si="799"/>
        <v>0</v>
      </c>
      <c r="DL598" s="14">
        <f t="shared" si="800"/>
        <v>0</v>
      </c>
      <c r="DO598" s="14">
        <f>IF($DN$2=Alapadat!$P598,Alapadat!$Q598,0)</f>
        <v>0</v>
      </c>
      <c r="DP598" s="14">
        <f>IF($DN$2=Alapadat!$P598,Alapadat!$R598,0)</f>
        <v>0</v>
      </c>
      <c r="DQ598" s="14">
        <f t="shared" si="801"/>
        <v>0</v>
      </c>
      <c r="DR598" s="14">
        <f t="shared" si="802"/>
        <v>0</v>
      </c>
      <c r="DS598" s="14">
        <f t="shared" si="803"/>
        <v>0</v>
      </c>
      <c r="DT598" s="14">
        <f t="shared" si="804"/>
        <v>0</v>
      </c>
      <c r="DU598" s="14">
        <f t="shared" si="805"/>
        <v>0</v>
      </c>
      <c r="DV598" s="14">
        <f t="shared" si="806"/>
        <v>0</v>
      </c>
      <c r="DX598" s="56">
        <f t="shared" si="807"/>
        <v>0</v>
      </c>
      <c r="DY598" s="14">
        <f>Szilv($DN$2,Eredmény!$H$3,DO598)</f>
        <v>0</v>
      </c>
      <c r="DZ598" s="14">
        <f t="shared" si="808"/>
        <v>0</v>
      </c>
      <c r="EA598" s="14">
        <f t="shared" si="809"/>
        <v>0</v>
      </c>
    </row>
    <row r="599" spans="2:131">
      <c r="B599" s="14">
        <f>IF($A$2=Alapadat!$P599,Alapadat!$Q599,0)</f>
        <v>0</v>
      </c>
      <c r="C599" s="14">
        <f>IF($A$2=Alapadat!$P599,Alapadat!$R599,0)</f>
        <v>0</v>
      </c>
      <c r="D599" s="14">
        <f t="shared" si="730"/>
        <v>0</v>
      </c>
      <c r="E599" s="14">
        <f t="shared" si="731"/>
        <v>0</v>
      </c>
      <c r="F599" s="14">
        <f t="shared" si="732"/>
        <v>0</v>
      </c>
      <c r="G599" s="14">
        <f t="shared" si="733"/>
        <v>0</v>
      </c>
      <c r="H599" s="14">
        <f t="shared" si="734"/>
        <v>0</v>
      </c>
      <c r="I599" s="14">
        <f t="shared" si="735"/>
        <v>0</v>
      </c>
      <c r="L599" s="56">
        <f t="shared" si="736"/>
        <v>0</v>
      </c>
      <c r="M599" s="14">
        <f>Szilv($A$2,Eredmény!$H$3,B599)</f>
        <v>0</v>
      </c>
      <c r="N599" s="14">
        <f t="shared" si="737"/>
        <v>0</v>
      </c>
      <c r="O599" s="14">
        <f t="shared" si="738"/>
        <v>0</v>
      </c>
      <c r="Q599" s="14">
        <f>IF($P$2=Alapadat!$P599,Alapadat!$Q599,0)</f>
        <v>0</v>
      </c>
      <c r="R599" s="14">
        <f>IF($P$2=Alapadat!$P599,Alapadat!$R599,0)</f>
        <v>0</v>
      </c>
      <c r="S599" s="14">
        <f t="shared" si="739"/>
        <v>0</v>
      </c>
      <c r="T599" s="14">
        <f t="shared" si="740"/>
        <v>0</v>
      </c>
      <c r="U599" s="14">
        <f t="shared" si="741"/>
        <v>0</v>
      </c>
      <c r="V599" s="14">
        <f t="shared" si="742"/>
        <v>0</v>
      </c>
      <c r="W599" s="14">
        <f t="shared" si="743"/>
        <v>0</v>
      </c>
      <c r="X599" s="14">
        <f t="shared" si="744"/>
        <v>0</v>
      </c>
      <c r="Z599" s="56">
        <f t="shared" si="810"/>
        <v>0</v>
      </c>
      <c r="AA599" s="14">
        <f>Szilv($P$2,Eredmény!$H$3,Q599)</f>
        <v>0</v>
      </c>
      <c r="AB599" s="14">
        <f t="shared" si="745"/>
        <v>0</v>
      </c>
      <c r="AC599" s="14">
        <f t="shared" si="746"/>
        <v>0</v>
      </c>
      <c r="AE599" s="14">
        <f>IF($AD$2=Alapadat!$P599,Alapadat!$Q599,0)</f>
        <v>0</v>
      </c>
      <c r="AF599" s="14">
        <f>IF($AD$2=Alapadat!$P599,Alapadat!$R599,0)</f>
        <v>0</v>
      </c>
      <c r="AG599" s="14">
        <f t="shared" si="747"/>
        <v>0</v>
      </c>
      <c r="AH599" s="14">
        <f t="shared" si="748"/>
        <v>0</v>
      </c>
      <c r="AI599" s="14">
        <f t="shared" si="749"/>
        <v>0</v>
      </c>
      <c r="AJ599" s="14">
        <f t="shared" si="750"/>
        <v>0</v>
      </c>
      <c r="AK599" s="14">
        <f t="shared" si="751"/>
        <v>0</v>
      </c>
      <c r="AL599" s="14">
        <f t="shared" si="752"/>
        <v>0</v>
      </c>
      <c r="AN599" s="56">
        <f t="shared" si="753"/>
        <v>0</v>
      </c>
      <c r="AO599" s="14">
        <f>Szilv($AD$2,Eredmény!$H$3,AE599)</f>
        <v>0</v>
      </c>
      <c r="AP599" s="14">
        <f t="shared" si="754"/>
        <v>0</v>
      </c>
      <c r="AQ599" s="14">
        <f t="shared" si="755"/>
        <v>0</v>
      </c>
      <c r="AS599" s="14">
        <f>IF($AR$2=Alapadat!$P599,Alapadat!$Q599,0)</f>
        <v>0</v>
      </c>
      <c r="AT599" s="14">
        <f>IF($AR$2=Alapadat!$P599,Alapadat!$R599,0)</f>
        <v>0</v>
      </c>
      <c r="AU599" s="14">
        <f t="shared" si="756"/>
        <v>0</v>
      </c>
      <c r="AV599" s="14">
        <f t="shared" si="757"/>
        <v>0</v>
      </c>
      <c r="AW599" s="14">
        <f t="shared" si="758"/>
        <v>0</v>
      </c>
      <c r="AX599" s="14">
        <f t="shared" si="759"/>
        <v>0</v>
      </c>
      <c r="AY599" s="14">
        <f t="shared" si="760"/>
        <v>0</v>
      </c>
      <c r="AZ599" s="14">
        <f t="shared" si="761"/>
        <v>0</v>
      </c>
      <c r="BB599" s="56">
        <f t="shared" si="762"/>
        <v>0</v>
      </c>
      <c r="BC599" s="14">
        <f>Szilv($AR$2,Eredmény!$H$3,AS599)</f>
        <v>0</v>
      </c>
      <c r="BD599" s="14">
        <f t="shared" si="763"/>
        <v>0</v>
      </c>
      <c r="BE599" s="14">
        <f t="shared" si="764"/>
        <v>0</v>
      </c>
      <c r="BG599" s="14">
        <f>IF($BF$2=Alapadat!$P599,Alapadat!$Q599,0)</f>
        <v>0</v>
      </c>
      <c r="BH599" s="14">
        <f>IF($BF$2=Alapadat!$P599,Alapadat!$R599,0)</f>
        <v>0</v>
      </c>
      <c r="BI599" s="14">
        <f t="shared" si="765"/>
        <v>0</v>
      </c>
      <c r="BJ599" s="14">
        <f t="shared" si="766"/>
        <v>0</v>
      </c>
      <c r="BK599" s="14">
        <f t="shared" si="767"/>
        <v>0</v>
      </c>
      <c r="BL599" s="14">
        <f t="shared" si="768"/>
        <v>0</v>
      </c>
      <c r="BM599" s="14">
        <f t="shared" si="769"/>
        <v>0</v>
      </c>
      <c r="BN599" s="14">
        <f t="shared" si="770"/>
        <v>0</v>
      </c>
      <c r="BP599" s="56">
        <f t="shared" si="771"/>
        <v>0</v>
      </c>
      <c r="BQ599" s="14">
        <f>Szilv($BF$2,Eredmény!$H$3,BG599)</f>
        <v>0</v>
      </c>
      <c r="BR599" s="14">
        <f t="shared" si="772"/>
        <v>0</v>
      </c>
      <c r="BS599" s="14">
        <f t="shared" si="773"/>
        <v>0</v>
      </c>
      <c r="BV599" s="14">
        <f>IF($BU$2=Alapadat!$P599,Alapadat!$Q599,0)</f>
        <v>0</v>
      </c>
      <c r="BW599" s="14">
        <f>IF($BU$2=Alapadat!$P599,Alapadat!$R599,0)</f>
        <v>0</v>
      </c>
      <c r="BX599" s="14">
        <f t="shared" si="774"/>
        <v>0</v>
      </c>
      <c r="BY599" s="14">
        <f t="shared" si="775"/>
        <v>0</v>
      </c>
      <c r="BZ599" s="14">
        <f t="shared" si="776"/>
        <v>0</v>
      </c>
      <c r="CA599" s="14">
        <f t="shared" si="777"/>
        <v>0</v>
      </c>
      <c r="CB599" s="14">
        <f t="shared" si="778"/>
        <v>0</v>
      </c>
      <c r="CC599" s="14">
        <f t="shared" si="779"/>
        <v>0</v>
      </c>
      <c r="CE599" s="56">
        <f t="shared" si="780"/>
        <v>0</v>
      </c>
      <c r="CF599" s="14">
        <f>Szilv($BU$2,Eredmény!$H$3,BV599)</f>
        <v>0</v>
      </c>
      <c r="CG599" s="14">
        <f t="shared" si="781"/>
        <v>0</v>
      </c>
      <c r="CH599" s="14">
        <f t="shared" si="782"/>
        <v>0</v>
      </c>
      <c r="CK599" s="14">
        <f>IF($CJ$2=Alapadat!$P599,Alapadat!$Q599,0)</f>
        <v>0</v>
      </c>
      <c r="CL599" s="14">
        <f>IF($CJ$2=Alapadat!$P599,Alapadat!$R599,0)</f>
        <v>0</v>
      </c>
      <c r="CM599" s="14">
        <f t="shared" si="783"/>
        <v>0</v>
      </c>
      <c r="CN599" s="14">
        <f t="shared" si="784"/>
        <v>0</v>
      </c>
      <c r="CO599" s="14">
        <f t="shared" si="785"/>
        <v>0</v>
      </c>
      <c r="CP599" s="14">
        <f t="shared" si="786"/>
        <v>0</v>
      </c>
      <c r="CQ599" s="14">
        <f t="shared" si="787"/>
        <v>0</v>
      </c>
      <c r="CR599" s="14">
        <f t="shared" si="788"/>
        <v>0</v>
      </c>
      <c r="CT599" s="56">
        <f t="shared" si="789"/>
        <v>0</v>
      </c>
      <c r="CU599" s="14">
        <f>Szilv($CJ$2,Eredmény!$H$3,CK599)</f>
        <v>0</v>
      </c>
      <c r="CV599" s="14">
        <f t="shared" si="790"/>
        <v>0</v>
      </c>
      <c r="CW599" s="14">
        <f t="shared" si="791"/>
        <v>0</v>
      </c>
      <c r="CZ599" s="14">
        <f>IF($CY$2=Alapadat!$P599,Alapadat!$Q599,0)</f>
        <v>0</v>
      </c>
      <c r="DA599" s="14">
        <f>IF($CY$2=Alapadat!$P599,Alapadat!$R599,0)</f>
        <v>0</v>
      </c>
      <c r="DB599" s="14">
        <f t="shared" si="792"/>
        <v>0</v>
      </c>
      <c r="DC599" s="14">
        <f t="shared" si="793"/>
        <v>0</v>
      </c>
      <c r="DD599" s="14">
        <f t="shared" si="794"/>
        <v>0</v>
      </c>
      <c r="DE599" s="14">
        <f t="shared" si="795"/>
        <v>0</v>
      </c>
      <c r="DF599" s="14">
        <f t="shared" si="796"/>
        <v>0</v>
      </c>
      <c r="DG599" s="14">
        <f t="shared" si="797"/>
        <v>0</v>
      </c>
      <c r="DI599" s="56">
        <f t="shared" si="798"/>
        <v>0</v>
      </c>
      <c r="DJ599" s="14">
        <f>Szilv($CY$2,Eredmény!$H$3,CZ599)</f>
        <v>0</v>
      </c>
      <c r="DK599" s="14">
        <f t="shared" si="799"/>
        <v>0</v>
      </c>
      <c r="DL599" s="14">
        <f t="shared" si="800"/>
        <v>0</v>
      </c>
      <c r="DO599" s="14">
        <f>IF($DN$2=Alapadat!$P599,Alapadat!$Q599,0)</f>
        <v>0</v>
      </c>
      <c r="DP599" s="14">
        <f>IF($DN$2=Alapadat!$P599,Alapadat!$R599,0)</f>
        <v>0</v>
      </c>
      <c r="DQ599" s="14">
        <f t="shared" si="801"/>
        <v>0</v>
      </c>
      <c r="DR599" s="14">
        <f t="shared" si="802"/>
        <v>0</v>
      </c>
      <c r="DS599" s="14">
        <f t="shared" si="803"/>
        <v>0</v>
      </c>
      <c r="DT599" s="14">
        <f t="shared" si="804"/>
        <v>0</v>
      </c>
      <c r="DU599" s="14">
        <f t="shared" si="805"/>
        <v>0</v>
      </c>
      <c r="DV599" s="14">
        <f t="shared" si="806"/>
        <v>0</v>
      </c>
      <c r="DX599" s="56">
        <f t="shared" si="807"/>
        <v>0</v>
      </c>
      <c r="DY599" s="14">
        <f>Szilv($DN$2,Eredmény!$H$3,DO599)</f>
        <v>0</v>
      </c>
      <c r="DZ599" s="14">
        <f t="shared" si="808"/>
        <v>0</v>
      </c>
      <c r="EA599" s="14">
        <f t="shared" si="809"/>
        <v>0</v>
      </c>
    </row>
    <row r="600" spans="2:131">
      <c r="B600" s="14">
        <f>IF($A$2=Alapadat!$P600,Alapadat!$Q600,0)</f>
        <v>0</v>
      </c>
      <c r="C600" s="14">
        <f>IF($A$2=Alapadat!$P600,Alapadat!$R600,0)</f>
        <v>0</v>
      </c>
      <c r="D600" s="14">
        <f t="shared" si="730"/>
        <v>0</v>
      </c>
      <c r="E600" s="14">
        <f t="shared" si="731"/>
        <v>0</v>
      </c>
      <c r="F600" s="14">
        <f t="shared" si="732"/>
        <v>0</v>
      </c>
      <c r="G600" s="14">
        <f t="shared" si="733"/>
        <v>0</v>
      </c>
      <c r="H600" s="14">
        <f t="shared" si="734"/>
        <v>0</v>
      </c>
      <c r="I600" s="14">
        <f t="shared" si="735"/>
        <v>0</v>
      </c>
      <c r="L600" s="56">
        <f t="shared" si="736"/>
        <v>0</v>
      </c>
      <c r="M600" s="14">
        <f>Szilv($A$2,Eredmény!$H$3,B600)</f>
        <v>0</v>
      </c>
      <c r="N600" s="14">
        <f t="shared" si="737"/>
        <v>0</v>
      </c>
      <c r="O600" s="14">
        <f t="shared" si="738"/>
        <v>0</v>
      </c>
      <c r="Q600" s="14">
        <f>IF($P$2=Alapadat!$P600,Alapadat!$Q600,0)</f>
        <v>0</v>
      </c>
      <c r="R600" s="14">
        <f>IF($P$2=Alapadat!$P600,Alapadat!$R600,0)</f>
        <v>0</v>
      </c>
      <c r="S600" s="14">
        <f t="shared" si="739"/>
        <v>0</v>
      </c>
      <c r="T600" s="14">
        <f t="shared" si="740"/>
        <v>0</v>
      </c>
      <c r="U600" s="14">
        <f t="shared" si="741"/>
        <v>0</v>
      </c>
      <c r="V600" s="14">
        <f t="shared" si="742"/>
        <v>0</v>
      </c>
      <c r="W600" s="14">
        <f t="shared" si="743"/>
        <v>0</v>
      </c>
      <c r="X600" s="14">
        <f t="shared" si="744"/>
        <v>0</v>
      </c>
      <c r="Z600" s="56">
        <f t="shared" si="810"/>
        <v>0</v>
      </c>
      <c r="AA600" s="14">
        <f>Szilv($P$2,Eredmény!$H$3,Q600)</f>
        <v>0</v>
      </c>
      <c r="AB600" s="14">
        <f t="shared" si="745"/>
        <v>0</v>
      </c>
      <c r="AC600" s="14">
        <f t="shared" si="746"/>
        <v>0</v>
      </c>
      <c r="AE600" s="14">
        <f>IF($AD$2=Alapadat!$P600,Alapadat!$Q600,0)</f>
        <v>0</v>
      </c>
      <c r="AF600" s="14">
        <f>IF($AD$2=Alapadat!$P600,Alapadat!$R600,0)</f>
        <v>0</v>
      </c>
      <c r="AG600" s="14">
        <f t="shared" si="747"/>
        <v>0</v>
      </c>
      <c r="AH600" s="14">
        <f t="shared" si="748"/>
        <v>0</v>
      </c>
      <c r="AI600" s="14">
        <f t="shared" si="749"/>
        <v>0</v>
      </c>
      <c r="AJ600" s="14">
        <f t="shared" si="750"/>
        <v>0</v>
      </c>
      <c r="AK600" s="14">
        <f t="shared" si="751"/>
        <v>0</v>
      </c>
      <c r="AL600" s="14">
        <f t="shared" si="752"/>
        <v>0</v>
      </c>
      <c r="AN600" s="56">
        <f t="shared" si="753"/>
        <v>0</v>
      </c>
      <c r="AO600" s="14">
        <f>Szilv($AD$2,Eredmény!$H$3,AE600)</f>
        <v>0</v>
      </c>
      <c r="AP600" s="14">
        <f t="shared" si="754"/>
        <v>0</v>
      </c>
      <c r="AQ600" s="14">
        <f t="shared" si="755"/>
        <v>0</v>
      </c>
      <c r="AS600" s="14">
        <f>IF($AR$2=Alapadat!$P600,Alapadat!$Q600,0)</f>
        <v>0</v>
      </c>
      <c r="AT600" s="14">
        <f>IF($AR$2=Alapadat!$P600,Alapadat!$R600,0)</f>
        <v>0</v>
      </c>
      <c r="AU600" s="14">
        <f t="shared" si="756"/>
        <v>0</v>
      </c>
      <c r="AV600" s="14">
        <f t="shared" si="757"/>
        <v>0</v>
      </c>
      <c r="AW600" s="14">
        <f t="shared" si="758"/>
        <v>0</v>
      </c>
      <c r="AX600" s="14">
        <f t="shared" si="759"/>
        <v>0</v>
      </c>
      <c r="AY600" s="14">
        <f t="shared" si="760"/>
        <v>0</v>
      </c>
      <c r="AZ600" s="14">
        <f t="shared" si="761"/>
        <v>0</v>
      </c>
      <c r="BB600" s="56">
        <f t="shared" si="762"/>
        <v>0</v>
      </c>
      <c r="BC600" s="14">
        <f>Szilv($AR$2,Eredmény!$H$3,AS600)</f>
        <v>0</v>
      </c>
      <c r="BD600" s="14">
        <f t="shared" si="763"/>
        <v>0</v>
      </c>
      <c r="BE600" s="14">
        <f t="shared" si="764"/>
        <v>0</v>
      </c>
      <c r="BG600" s="14">
        <f>IF($BF$2=Alapadat!$P600,Alapadat!$Q600,0)</f>
        <v>0</v>
      </c>
      <c r="BH600" s="14">
        <f>IF($BF$2=Alapadat!$P600,Alapadat!$R600,0)</f>
        <v>0</v>
      </c>
      <c r="BI600" s="14">
        <f t="shared" si="765"/>
        <v>0</v>
      </c>
      <c r="BJ600" s="14">
        <f t="shared" si="766"/>
        <v>0</v>
      </c>
      <c r="BK600" s="14">
        <f t="shared" si="767"/>
        <v>0</v>
      </c>
      <c r="BL600" s="14">
        <f t="shared" si="768"/>
        <v>0</v>
      </c>
      <c r="BM600" s="14">
        <f t="shared" si="769"/>
        <v>0</v>
      </c>
      <c r="BN600" s="14">
        <f t="shared" si="770"/>
        <v>0</v>
      </c>
      <c r="BP600" s="56">
        <f t="shared" si="771"/>
        <v>0</v>
      </c>
      <c r="BQ600" s="14">
        <f>Szilv($BF$2,Eredmény!$H$3,BG600)</f>
        <v>0</v>
      </c>
      <c r="BR600" s="14">
        <f t="shared" si="772"/>
        <v>0</v>
      </c>
      <c r="BS600" s="14">
        <f t="shared" si="773"/>
        <v>0</v>
      </c>
      <c r="BV600" s="14">
        <f>IF($BU$2=Alapadat!$P600,Alapadat!$Q600,0)</f>
        <v>0</v>
      </c>
      <c r="BW600" s="14">
        <f>IF($BU$2=Alapadat!$P600,Alapadat!$R600,0)</f>
        <v>0</v>
      </c>
      <c r="BX600" s="14">
        <f t="shared" si="774"/>
        <v>0</v>
      </c>
      <c r="BY600" s="14">
        <f t="shared" si="775"/>
        <v>0</v>
      </c>
      <c r="BZ600" s="14">
        <f t="shared" si="776"/>
        <v>0</v>
      </c>
      <c r="CA600" s="14">
        <f t="shared" si="777"/>
        <v>0</v>
      </c>
      <c r="CB600" s="14">
        <f t="shared" si="778"/>
        <v>0</v>
      </c>
      <c r="CC600" s="14">
        <f t="shared" si="779"/>
        <v>0</v>
      </c>
      <c r="CE600" s="56">
        <f t="shared" si="780"/>
        <v>0</v>
      </c>
      <c r="CF600" s="14">
        <f>Szilv($BU$2,Eredmény!$H$3,BV600)</f>
        <v>0</v>
      </c>
      <c r="CG600" s="14">
        <f t="shared" si="781"/>
        <v>0</v>
      </c>
      <c r="CH600" s="14">
        <f t="shared" si="782"/>
        <v>0</v>
      </c>
      <c r="CK600" s="14">
        <f>IF($CJ$2=Alapadat!$P600,Alapadat!$Q600,0)</f>
        <v>0</v>
      </c>
      <c r="CL600" s="14">
        <f>IF($CJ$2=Alapadat!$P600,Alapadat!$R600,0)</f>
        <v>0</v>
      </c>
      <c r="CM600" s="14">
        <f t="shared" si="783"/>
        <v>0</v>
      </c>
      <c r="CN600" s="14">
        <f t="shared" si="784"/>
        <v>0</v>
      </c>
      <c r="CO600" s="14">
        <f t="shared" si="785"/>
        <v>0</v>
      </c>
      <c r="CP600" s="14">
        <f t="shared" si="786"/>
        <v>0</v>
      </c>
      <c r="CQ600" s="14">
        <f t="shared" si="787"/>
        <v>0</v>
      </c>
      <c r="CR600" s="14">
        <f t="shared" si="788"/>
        <v>0</v>
      </c>
      <c r="CT600" s="56">
        <f t="shared" si="789"/>
        <v>0</v>
      </c>
      <c r="CU600" s="14">
        <f>Szilv($CJ$2,Eredmény!$H$3,CK600)</f>
        <v>0</v>
      </c>
      <c r="CV600" s="14">
        <f t="shared" si="790"/>
        <v>0</v>
      </c>
      <c r="CW600" s="14">
        <f t="shared" si="791"/>
        <v>0</v>
      </c>
      <c r="CZ600" s="14">
        <f>IF($CY$2=Alapadat!$P600,Alapadat!$Q600,0)</f>
        <v>0</v>
      </c>
      <c r="DA600" s="14">
        <f>IF($CY$2=Alapadat!$P600,Alapadat!$R600,0)</f>
        <v>0</v>
      </c>
      <c r="DB600" s="14">
        <f t="shared" si="792"/>
        <v>0</v>
      </c>
      <c r="DC600" s="14">
        <f t="shared" si="793"/>
        <v>0</v>
      </c>
      <c r="DD600" s="14">
        <f t="shared" si="794"/>
        <v>0</v>
      </c>
      <c r="DE600" s="14">
        <f t="shared" si="795"/>
        <v>0</v>
      </c>
      <c r="DF600" s="14">
        <f t="shared" si="796"/>
        <v>0</v>
      </c>
      <c r="DG600" s="14">
        <f t="shared" si="797"/>
        <v>0</v>
      </c>
      <c r="DI600" s="56">
        <f t="shared" si="798"/>
        <v>0</v>
      </c>
      <c r="DJ600" s="14">
        <f>Szilv($CY$2,Eredmény!$H$3,CZ600)</f>
        <v>0</v>
      </c>
      <c r="DK600" s="14">
        <f t="shared" si="799"/>
        <v>0</v>
      </c>
      <c r="DL600" s="14">
        <f t="shared" si="800"/>
        <v>0</v>
      </c>
      <c r="DO600" s="14">
        <f>IF($DN$2=Alapadat!$P600,Alapadat!$Q600,0)</f>
        <v>0</v>
      </c>
      <c r="DP600" s="14">
        <f>IF($DN$2=Alapadat!$P600,Alapadat!$R600,0)</f>
        <v>0</v>
      </c>
      <c r="DQ600" s="14">
        <f t="shared" si="801"/>
        <v>0</v>
      </c>
      <c r="DR600" s="14">
        <f t="shared" si="802"/>
        <v>0</v>
      </c>
      <c r="DS600" s="14">
        <f t="shared" si="803"/>
        <v>0</v>
      </c>
      <c r="DT600" s="14">
        <f t="shared" si="804"/>
        <v>0</v>
      </c>
      <c r="DU600" s="14">
        <f t="shared" si="805"/>
        <v>0</v>
      </c>
      <c r="DV600" s="14">
        <f t="shared" si="806"/>
        <v>0</v>
      </c>
      <c r="DX600" s="56">
        <f t="shared" si="807"/>
        <v>0</v>
      </c>
      <c r="DY600" s="14">
        <f>Szilv($DN$2,Eredmény!$H$3,DO600)</f>
        <v>0</v>
      </c>
      <c r="DZ600" s="14">
        <f t="shared" si="808"/>
        <v>0</v>
      </c>
      <c r="EA600" s="14">
        <f t="shared" si="809"/>
        <v>0</v>
      </c>
    </row>
    <row r="601" spans="2:131">
      <c r="B601" s="14">
        <f>IF($A$2=Alapadat!$P601,Alapadat!$Q601,0)</f>
        <v>0</v>
      </c>
      <c r="C601" s="14">
        <f>IF($A$2=Alapadat!$P601,Alapadat!$R601,0)</f>
        <v>0</v>
      </c>
      <c r="D601" s="14">
        <f t="shared" si="730"/>
        <v>0</v>
      </c>
      <c r="E601" s="14">
        <f t="shared" si="731"/>
        <v>0</v>
      </c>
      <c r="F601" s="14">
        <f t="shared" si="732"/>
        <v>0</v>
      </c>
      <c r="G601" s="14">
        <f t="shared" si="733"/>
        <v>0</v>
      </c>
      <c r="H601" s="14">
        <f t="shared" si="734"/>
        <v>0</v>
      </c>
      <c r="I601" s="14">
        <f t="shared" si="735"/>
        <v>0</v>
      </c>
      <c r="L601" s="56">
        <f t="shared" si="736"/>
        <v>0</v>
      </c>
      <c r="M601" s="14">
        <f>Szilv($A$2,Eredmény!$H$3,B601)</f>
        <v>0</v>
      </c>
      <c r="N601" s="14">
        <f t="shared" si="737"/>
        <v>0</v>
      </c>
      <c r="O601" s="14">
        <f t="shared" si="738"/>
        <v>0</v>
      </c>
      <c r="Q601" s="14">
        <f>IF($P$2=Alapadat!$P601,Alapadat!$Q601,0)</f>
        <v>0</v>
      </c>
      <c r="R601" s="14">
        <f>IF($P$2=Alapadat!$P601,Alapadat!$R601,0)</f>
        <v>0</v>
      </c>
      <c r="S601" s="14">
        <f t="shared" si="739"/>
        <v>0</v>
      </c>
      <c r="T601" s="14">
        <f t="shared" si="740"/>
        <v>0</v>
      </c>
      <c r="U601" s="14">
        <f t="shared" si="741"/>
        <v>0</v>
      </c>
      <c r="V601" s="14">
        <f t="shared" si="742"/>
        <v>0</v>
      </c>
      <c r="W601" s="14">
        <f t="shared" si="743"/>
        <v>0</v>
      </c>
      <c r="X601" s="14">
        <f t="shared" si="744"/>
        <v>0</v>
      </c>
      <c r="Z601" s="56">
        <f t="shared" si="810"/>
        <v>0</v>
      </c>
      <c r="AA601" s="14">
        <f>Szilv($P$2,Eredmény!$H$3,Q601)</f>
        <v>0</v>
      </c>
      <c r="AB601" s="14">
        <f t="shared" si="745"/>
        <v>0</v>
      </c>
      <c r="AC601" s="14">
        <f t="shared" si="746"/>
        <v>0</v>
      </c>
      <c r="AE601" s="14">
        <f>IF($AD$2=Alapadat!$P601,Alapadat!$Q601,0)</f>
        <v>0</v>
      </c>
      <c r="AF601" s="14">
        <f>IF($AD$2=Alapadat!$P601,Alapadat!$R601,0)</f>
        <v>0</v>
      </c>
      <c r="AG601" s="14">
        <f t="shared" si="747"/>
        <v>0</v>
      </c>
      <c r="AH601" s="14">
        <f t="shared" si="748"/>
        <v>0</v>
      </c>
      <c r="AI601" s="14">
        <f t="shared" si="749"/>
        <v>0</v>
      </c>
      <c r="AJ601" s="14">
        <f t="shared" si="750"/>
        <v>0</v>
      </c>
      <c r="AK601" s="14">
        <f t="shared" si="751"/>
        <v>0</v>
      </c>
      <c r="AL601" s="14">
        <f t="shared" si="752"/>
        <v>0</v>
      </c>
      <c r="AN601" s="56">
        <f t="shared" si="753"/>
        <v>0</v>
      </c>
      <c r="AO601" s="14">
        <f>Szilv($AD$2,Eredmény!$H$3,AE601)</f>
        <v>0</v>
      </c>
      <c r="AP601" s="14">
        <f t="shared" si="754"/>
        <v>0</v>
      </c>
      <c r="AQ601" s="14">
        <f t="shared" si="755"/>
        <v>0</v>
      </c>
      <c r="AS601" s="14">
        <f>IF($AR$2=Alapadat!$P601,Alapadat!$Q601,0)</f>
        <v>0</v>
      </c>
      <c r="AT601" s="14">
        <f>IF($AR$2=Alapadat!$P601,Alapadat!$R601,0)</f>
        <v>0</v>
      </c>
      <c r="AU601" s="14">
        <f t="shared" si="756"/>
        <v>0</v>
      </c>
      <c r="AV601" s="14">
        <f t="shared" si="757"/>
        <v>0</v>
      </c>
      <c r="AW601" s="14">
        <f t="shared" si="758"/>
        <v>0</v>
      </c>
      <c r="AX601" s="14">
        <f t="shared" si="759"/>
        <v>0</v>
      </c>
      <c r="AY601" s="14">
        <f t="shared" si="760"/>
        <v>0</v>
      </c>
      <c r="AZ601" s="14">
        <f t="shared" si="761"/>
        <v>0</v>
      </c>
      <c r="BB601" s="56">
        <f t="shared" si="762"/>
        <v>0</v>
      </c>
      <c r="BC601" s="14">
        <f>Szilv($AR$2,Eredmény!$H$3,AS601)</f>
        <v>0</v>
      </c>
      <c r="BD601" s="14">
        <f t="shared" si="763"/>
        <v>0</v>
      </c>
      <c r="BE601" s="14">
        <f t="shared" si="764"/>
        <v>0</v>
      </c>
      <c r="BG601" s="14">
        <f>IF($BF$2=Alapadat!$P601,Alapadat!$Q601,0)</f>
        <v>0</v>
      </c>
      <c r="BH601" s="14">
        <f>IF($BF$2=Alapadat!$P601,Alapadat!$R601,0)</f>
        <v>0</v>
      </c>
      <c r="BI601" s="14">
        <f t="shared" si="765"/>
        <v>0</v>
      </c>
      <c r="BJ601" s="14">
        <f t="shared" si="766"/>
        <v>0</v>
      </c>
      <c r="BK601" s="14">
        <f t="shared" si="767"/>
        <v>0</v>
      </c>
      <c r="BL601" s="14">
        <f t="shared" si="768"/>
        <v>0</v>
      </c>
      <c r="BM601" s="14">
        <f t="shared" si="769"/>
        <v>0</v>
      </c>
      <c r="BN601" s="14">
        <f t="shared" si="770"/>
        <v>0</v>
      </c>
      <c r="BP601" s="56">
        <f t="shared" si="771"/>
        <v>0</v>
      </c>
      <c r="BQ601" s="14">
        <f>Szilv($BF$2,Eredmény!$H$3,BG601)</f>
        <v>0</v>
      </c>
      <c r="BR601" s="14">
        <f t="shared" si="772"/>
        <v>0</v>
      </c>
      <c r="BS601" s="14">
        <f t="shared" si="773"/>
        <v>0</v>
      </c>
      <c r="BV601" s="14">
        <f>IF($BU$2=Alapadat!$P601,Alapadat!$Q601,0)</f>
        <v>0</v>
      </c>
      <c r="BW601" s="14">
        <f>IF($BU$2=Alapadat!$P601,Alapadat!$R601,0)</f>
        <v>0</v>
      </c>
      <c r="BX601" s="14">
        <f t="shared" si="774"/>
        <v>0</v>
      </c>
      <c r="BY601" s="14">
        <f t="shared" si="775"/>
        <v>0</v>
      </c>
      <c r="BZ601" s="14">
        <f t="shared" si="776"/>
        <v>0</v>
      </c>
      <c r="CA601" s="14">
        <f t="shared" si="777"/>
        <v>0</v>
      </c>
      <c r="CB601" s="14">
        <f t="shared" si="778"/>
        <v>0</v>
      </c>
      <c r="CC601" s="14">
        <f t="shared" si="779"/>
        <v>0</v>
      </c>
      <c r="CE601" s="56">
        <f t="shared" si="780"/>
        <v>0</v>
      </c>
      <c r="CF601" s="14">
        <f>Szilv($BU$2,Eredmény!$H$3,BV601)</f>
        <v>0</v>
      </c>
      <c r="CG601" s="14">
        <f t="shared" si="781"/>
        <v>0</v>
      </c>
      <c r="CH601" s="14">
        <f t="shared" si="782"/>
        <v>0</v>
      </c>
      <c r="CK601" s="14">
        <f>IF($CJ$2=Alapadat!$P601,Alapadat!$Q601,0)</f>
        <v>0</v>
      </c>
      <c r="CL601" s="14">
        <f>IF($CJ$2=Alapadat!$P601,Alapadat!$R601,0)</f>
        <v>0</v>
      </c>
      <c r="CM601" s="14">
        <f t="shared" si="783"/>
        <v>0</v>
      </c>
      <c r="CN601" s="14">
        <f t="shared" si="784"/>
        <v>0</v>
      </c>
      <c r="CO601" s="14">
        <f t="shared" si="785"/>
        <v>0</v>
      </c>
      <c r="CP601" s="14">
        <f t="shared" si="786"/>
        <v>0</v>
      </c>
      <c r="CQ601" s="14">
        <f t="shared" si="787"/>
        <v>0</v>
      </c>
      <c r="CR601" s="14">
        <f t="shared" si="788"/>
        <v>0</v>
      </c>
      <c r="CT601" s="56">
        <f t="shared" si="789"/>
        <v>0</v>
      </c>
      <c r="CU601" s="14">
        <f>Szilv($CJ$2,Eredmény!$H$3,CK601)</f>
        <v>0</v>
      </c>
      <c r="CV601" s="14">
        <f t="shared" si="790"/>
        <v>0</v>
      </c>
      <c r="CW601" s="14">
        <f t="shared" si="791"/>
        <v>0</v>
      </c>
      <c r="CZ601" s="14">
        <f>IF($CY$2=Alapadat!$P601,Alapadat!$Q601,0)</f>
        <v>0</v>
      </c>
      <c r="DA601" s="14">
        <f>IF($CY$2=Alapadat!$P601,Alapadat!$R601,0)</f>
        <v>0</v>
      </c>
      <c r="DB601" s="14">
        <f t="shared" si="792"/>
        <v>0</v>
      </c>
      <c r="DC601" s="14">
        <f t="shared" si="793"/>
        <v>0</v>
      </c>
      <c r="DD601" s="14">
        <f t="shared" si="794"/>
        <v>0</v>
      </c>
      <c r="DE601" s="14">
        <f t="shared" si="795"/>
        <v>0</v>
      </c>
      <c r="DF601" s="14">
        <f t="shared" si="796"/>
        <v>0</v>
      </c>
      <c r="DG601" s="14">
        <f t="shared" si="797"/>
        <v>0</v>
      </c>
      <c r="DI601" s="56">
        <f t="shared" si="798"/>
        <v>0</v>
      </c>
      <c r="DJ601" s="14">
        <f>Szilv($CY$2,Eredmény!$H$3,CZ601)</f>
        <v>0</v>
      </c>
      <c r="DK601" s="14">
        <f t="shared" si="799"/>
        <v>0</v>
      </c>
      <c r="DL601" s="14">
        <f t="shared" si="800"/>
        <v>0</v>
      </c>
      <c r="DO601" s="14">
        <f>IF($DN$2=Alapadat!$P601,Alapadat!$Q601,0)</f>
        <v>0</v>
      </c>
      <c r="DP601" s="14">
        <f>IF($DN$2=Alapadat!$P601,Alapadat!$R601,0)</f>
        <v>0</v>
      </c>
      <c r="DQ601" s="14">
        <f t="shared" si="801"/>
        <v>0</v>
      </c>
      <c r="DR601" s="14">
        <f t="shared" si="802"/>
        <v>0</v>
      </c>
      <c r="DS601" s="14">
        <f t="shared" si="803"/>
        <v>0</v>
      </c>
      <c r="DT601" s="14">
        <f t="shared" si="804"/>
        <v>0</v>
      </c>
      <c r="DU601" s="14">
        <f t="shared" si="805"/>
        <v>0</v>
      </c>
      <c r="DV601" s="14">
        <f t="shared" si="806"/>
        <v>0</v>
      </c>
      <c r="DX601" s="56">
        <f t="shared" si="807"/>
        <v>0</v>
      </c>
      <c r="DY601" s="14">
        <f>Szilv($DN$2,Eredmény!$H$3,DO601)</f>
        <v>0</v>
      </c>
      <c r="DZ601" s="14">
        <f t="shared" si="808"/>
        <v>0</v>
      </c>
      <c r="EA601" s="14">
        <f t="shared" si="809"/>
        <v>0</v>
      </c>
    </row>
    <row r="602" spans="2:131">
      <c r="B602" s="14">
        <f>IF($A$2=Alapadat!$P602,Alapadat!$Q602,0)</f>
        <v>0</v>
      </c>
      <c r="C602" s="14">
        <f>IF($A$2=Alapadat!$P602,Alapadat!$R602,0)</f>
        <v>0</v>
      </c>
      <c r="D602" s="14">
        <f t="shared" si="730"/>
        <v>0</v>
      </c>
      <c r="E602" s="14">
        <f t="shared" si="731"/>
        <v>0</v>
      </c>
      <c r="F602" s="14">
        <f t="shared" si="732"/>
        <v>0</v>
      </c>
      <c r="G602" s="14">
        <f t="shared" si="733"/>
        <v>0</v>
      </c>
      <c r="H602" s="14">
        <f t="shared" si="734"/>
        <v>0</v>
      </c>
      <c r="I602" s="14">
        <f t="shared" si="735"/>
        <v>0</v>
      </c>
      <c r="L602" s="56">
        <f t="shared" si="736"/>
        <v>0</v>
      </c>
      <c r="M602" s="14">
        <f>Szilv($A$2,Eredmény!$H$3,B602)</f>
        <v>0</v>
      </c>
      <c r="N602" s="14">
        <f t="shared" si="737"/>
        <v>0</v>
      </c>
      <c r="O602" s="14">
        <f t="shared" si="738"/>
        <v>0</v>
      </c>
      <c r="Q602" s="14">
        <f>IF($P$2=Alapadat!$P602,Alapadat!$Q602,0)</f>
        <v>0</v>
      </c>
      <c r="R602" s="14">
        <f>IF($P$2=Alapadat!$P602,Alapadat!$R602,0)</f>
        <v>0</v>
      </c>
      <c r="S602" s="14">
        <f t="shared" si="739"/>
        <v>0</v>
      </c>
      <c r="T602" s="14">
        <f t="shared" si="740"/>
        <v>0</v>
      </c>
      <c r="U602" s="14">
        <f t="shared" si="741"/>
        <v>0</v>
      </c>
      <c r="V602" s="14">
        <f t="shared" si="742"/>
        <v>0</v>
      </c>
      <c r="W602" s="14">
        <f t="shared" si="743"/>
        <v>0</v>
      </c>
      <c r="X602" s="14">
        <f t="shared" si="744"/>
        <v>0</v>
      </c>
      <c r="Z602" s="56">
        <f t="shared" si="810"/>
        <v>0</v>
      </c>
      <c r="AA602" s="14">
        <f>Szilv($P$2,Eredmény!$H$3,Q602)</f>
        <v>0</v>
      </c>
      <c r="AB602" s="14">
        <f t="shared" si="745"/>
        <v>0</v>
      </c>
      <c r="AC602" s="14">
        <f t="shared" si="746"/>
        <v>0</v>
      </c>
      <c r="AE602" s="14">
        <f>IF($AD$2=Alapadat!$P602,Alapadat!$Q602,0)</f>
        <v>0</v>
      </c>
      <c r="AF602" s="14">
        <f>IF($AD$2=Alapadat!$P602,Alapadat!$R602,0)</f>
        <v>0</v>
      </c>
      <c r="AG602" s="14">
        <f t="shared" si="747"/>
        <v>0</v>
      </c>
      <c r="AH602" s="14">
        <f t="shared" si="748"/>
        <v>0</v>
      </c>
      <c r="AI602" s="14">
        <f t="shared" si="749"/>
        <v>0</v>
      </c>
      <c r="AJ602" s="14">
        <f t="shared" si="750"/>
        <v>0</v>
      </c>
      <c r="AK602" s="14">
        <f t="shared" si="751"/>
        <v>0</v>
      </c>
      <c r="AL602" s="14">
        <f t="shared" si="752"/>
        <v>0</v>
      </c>
      <c r="AN602" s="56">
        <f t="shared" si="753"/>
        <v>0</v>
      </c>
      <c r="AO602" s="14">
        <f>Szilv($AD$2,Eredmény!$H$3,AE602)</f>
        <v>0</v>
      </c>
      <c r="AP602" s="14">
        <f t="shared" si="754"/>
        <v>0</v>
      </c>
      <c r="AQ602" s="14">
        <f t="shared" si="755"/>
        <v>0</v>
      </c>
      <c r="AS602" s="14">
        <f>IF($AR$2=Alapadat!$P602,Alapadat!$Q602,0)</f>
        <v>0</v>
      </c>
      <c r="AT602" s="14">
        <f>IF($AR$2=Alapadat!$P602,Alapadat!$R602,0)</f>
        <v>0</v>
      </c>
      <c r="AU602" s="14">
        <f t="shared" si="756"/>
        <v>0</v>
      </c>
      <c r="AV602" s="14">
        <f t="shared" si="757"/>
        <v>0</v>
      </c>
      <c r="AW602" s="14">
        <f t="shared" si="758"/>
        <v>0</v>
      </c>
      <c r="AX602" s="14">
        <f t="shared" si="759"/>
        <v>0</v>
      </c>
      <c r="AY602" s="14">
        <f t="shared" si="760"/>
        <v>0</v>
      </c>
      <c r="AZ602" s="14">
        <f t="shared" si="761"/>
        <v>0</v>
      </c>
      <c r="BB602" s="56">
        <f t="shared" si="762"/>
        <v>0</v>
      </c>
      <c r="BC602" s="14">
        <f>Szilv($AR$2,Eredmény!$H$3,AS602)</f>
        <v>0</v>
      </c>
      <c r="BD602" s="14">
        <f t="shared" si="763"/>
        <v>0</v>
      </c>
      <c r="BE602" s="14">
        <f t="shared" si="764"/>
        <v>0</v>
      </c>
      <c r="BG602" s="14">
        <f>IF($BF$2=Alapadat!$P602,Alapadat!$Q602,0)</f>
        <v>0</v>
      </c>
      <c r="BH602" s="14">
        <f>IF($BF$2=Alapadat!$P602,Alapadat!$R602,0)</f>
        <v>0</v>
      </c>
      <c r="BI602" s="14">
        <f t="shared" si="765"/>
        <v>0</v>
      </c>
      <c r="BJ602" s="14">
        <f t="shared" si="766"/>
        <v>0</v>
      </c>
      <c r="BK602" s="14">
        <f t="shared" si="767"/>
        <v>0</v>
      </c>
      <c r="BL602" s="14">
        <f t="shared" si="768"/>
        <v>0</v>
      </c>
      <c r="BM602" s="14">
        <f t="shared" si="769"/>
        <v>0</v>
      </c>
      <c r="BN602" s="14">
        <f t="shared" si="770"/>
        <v>0</v>
      </c>
      <c r="BP602" s="56">
        <f t="shared" si="771"/>
        <v>0</v>
      </c>
      <c r="BQ602" s="14">
        <f>Szilv($BF$2,Eredmény!$H$3,BG602)</f>
        <v>0</v>
      </c>
      <c r="BR602" s="14">
        <f t="shared" si="772"/>
        <v>0</v>
      </c>
      <c r="BS602" s="14">
        <f t="shared" si="773"/>
        <v>0</v>
      </c>
      <c r="BV602" s="14">
        <f>IF($BU$2=Alapadat!$P602,Alapadat!$Q602,0)</f>
        <v>0</v>
      </c>
      <c r="BW602" s="14">
        <f>IF($BU$2=Alapadat!$P602,Alapadat!$R602,0)</f>
        <v>0</v>
      </c>
      <c r="BX602" s="14">
        <f t="shared" si="774"/>
        <v>0</v>
      </c>
      <c r="BY602" s="14">
        <f t="shared" si="775"/>
        <v>0</v>
      </c>
      <c r="BZ602" s="14">
        <f t="shared" si="776"/>
        <v>0</v>
      </c>
      <c r="CA602" s="14">
        <f t="shared" si="777"/>
        <v>0</v>
      </c>
      <c r="CB602" s="14">
        <f t="shared" si="778"/>
        <v>0</v>
      </c>
      <c r="CC602" s="14">
        <f t="shared" si="779"/>
        <v>0</v>
      </c>
      <c r="CE602" s="56">
        <f t="shared" si="780"/>
        <v>0</v>
      </c>
      <c r="CF602" s="14">
        <f>Szilv($BU$2,Eredmény!$H$3,BV602)</f>
        <v>0</v>
      </c>
      <c r="CG602" s="14">
        <f t="shared" si="781"/>
        <v>0</v>
      </c>
      <c r="CH602" s="14">
        <f t="shared" si="782"/>
        <v>0</v>
      </c>
      <c r="CK602" s="14">
        <f>IF($CJ$2=Alapadat!$P602,Alapadat!$Q602,0)</f>
        <v>0</v>
      </c>
      <c r="CL602" s="14">
        <f>IF($CJ$2=Alapadat!$P602,Alapadat!$R602,0)</f>
        <v>0</v>
      </c>
      <c r="CM602" s="14">
        <f t="shared" si="783"/>
        <v>0</v>
      </c>
      <c r="CN602" s="14">
        <f t="shared" si="784"/>
        <v>0</v>
      </c>
      <c r="CO602" s="14">
        <f t="shared" si="785"/>
        <v>0</v>
      </c>
      <c r="CP602" s="14">
        <f t="shared" si="786"/>
        <v>0</v>
      </c>
      <c r="CQ602" s="14">
        <f t="shared" si="787"/>
        <v>0</v>
      </c>
      <c r="CR602" s="14">
        <f t="shared" si="788"/>
        <v>0</v>
      </c>
      <c r="CT602" s="56">
        <f t="shared" si="789"/>
        <v>0</v>
      </c>
      <c r="CU602" s="14">
        <f>Szilv($CJ$2,Eredmény!$H$3,CK602)</f>
        <v>0</v>
      </c>
      <c r="CV602" s="14">
        <f t="shared" si="790"/>
        <v>0</v>
      </c>
      <c r="CW602" s="14">
        <f t="shared" si="791"/>
        <v>0</v>
      </c>
      <c r="CZ602" s="14">
        <f>IF($CY$2=Alapadat!$P602,Alapadat!$Q602,0)</f>
        <v>0</v>
      </c>
      <c r="DA602" s="14">
        <f>IF($CY$2=Alapadat!$P602,Alapadat!$R602,0)</f>
        <v>0</v>
      </c>
      <c r="DB602" s="14">
        <f t="shared" si="792"/>
        <v>0</v>
      </c>
      <c r="DC602" s="14">
        <f t="shared" si="793"/>
        <v>0</v>
      </c>
      <c r="DD602" s="14">
        <f t="shared" si="794"/>
        <v>0</v>
      </c>
      <c r="DE602" s="14">
        <f t="shared" si="795"/>
        <v>0</v>
      </c>
      <c r="DF602" s="14">
        <f t="shared" si="796"/>
        <v>0</v>
      </c>
      <c r="DG602" s="14">
        <f t="shared" si="797"/>
        <v>0</v>
      </c>
      <c r="DI602" s="56">
        <f t="shared" si="798"/>
        <v>0</v>
      </c>
      <c r="DJ602" s="14">
        <f>Szilv($CY$2,Eredmény!$H$3,CZ602)</f>
        <v>0</v>
      </c>
      <c r="DK602" s="14">
        <f t="shared" si="799"/>
        <v>0</v>
      </c>
      <c r="DL602" s="14">
        <f t="shared" si="800"/>
        <v>0</v>
      </c>
      <c r="DO602" s="14">
        <f>IF($DN$2=Alapadat!$P602,Alapadat!$Q602,0)</f>
        <v>0</v>
      </c>
      <c r="DP602" s="14">
        <f>IF($DN$2=Alapadat!$P602,Alapadat!$R602,0)</f>
        <v>0</v>
      </c>
      <c r="DQ602" s="14">
        <f t="shared" si="801"/>
        <v>0</v>
      </c>
      <c r="DR602" s="14">
        <f t="shared" si="802"/>
        <v>0</v>
      </c>
      <c r="DS602" s="14">
        <f t="shared" si="803"/>
        <v>0</v>
      </c>
      <c r="DT602" s="14">
        <f t="shared" si="804"/>
        <v>0</v>
      </c>
      <c r="DU602" s="14">
        <f t="shared" si="805"/>
        <v>0</v>
      </c>
      <c r="DV602" s="14">
        <f t="shared" si="806"/>
        <v>0</v>
      </c>
      <c r="DX602" s="56">
        <f t="shared" si="807"/>
        <v>0</v>
      </c>
      <c r="DY602" s="14">
        <f>Szilv($DN$2,Eredmény!$H$3,DO602)</f>
        <v>0</v>
      </c>
      <c r="DZ602" s="14">
        <f t="shared" si="808"/>
        <v>0</v>
      </c>
      <c r="EA602" s="14">
        <f t="shared" si="809"/>
        <v>0</v>
      </c>
    </row>
    <row r="603" spans="2:131">
      <c r="B603" s="14">
        <f>IF($A$2=Alapadat!$P603,Alapadat!$Q603,0)</f>
        <v>0</v>
      </c>
      <c r="C603" s="14">
        <f>IF($A$2=Alapadat!$P603,Alapadat!$R603,0)</f>
        <v>0</v>
      </c>
      <c r="D603" s="14">
        <f t="shared" si="730"/>
        <v>0</v>
      </c>
      <c r="E603" s="14">
        <f t="shared" si="731"/>
        <v>0</v>
      </c>
      <c r="F603" s="14">
        <f t="shared" si="732"/>
        <v>0</v>
      </c>
      <c r="G603" s="14">
        <f t="shared" si="733"/>
        <v>0</v>
      </c>
      <c r="H603" s="14">
        <f t="shared" si="734"/>
        <v>0</v>
      </c>
      <c r="I603" s="14">
        <f t="shared" si="735"/>
        <v>0</v>
      </c>
      <c r="L603" s="56">
        <f t="shared" si="736"/>
        <v>0</v>
      </c>
      <c r="M603" s="14">
        <f>Szilv($A$2,Eredmény!$H$3,B603)</f>
        <v>0</v>
      </c>
      <c r="N603" s="14">
        <f t="shared" si="737"/>
        <v>0</v>
      </c>
      <c r="O603" s="14">
        <f t="shared" si="738"/>
        <v>0</v>
      </c>
      <c r="Q603" s="14">
        <f>IF($P$2=Alapadat!$P603,Alapadat!$Q603,0)</f>
        <v>0</v>
      </c>
      <c r="R603" s="14">
        <f>IF($P$2=Alapadat!$P603,Alapadat!$R603,0)</f>
        <v>0</v>
      </c>
      <c r="S603" s="14">
        <f t="shared" si="739"/>
        <v>0</v>
      </c>
      <c r="T603" s="14">
        <f t="shared" si="740"/>
        <v>0</v>
      </c>
      <c r="U603" s="14">
        <f t="shared" si="741"/>
        <v>0</v>
      </c>
      <c r="V603" s="14">
        <f t="shared" si="742"/>
        <v>0</v>
      </c>
      <c r="W603" s="14">
        <f t="shared" si="743"/>
        <v>0</v>
      </c>
      <c r="X603" s="14">
        <f t="shared" si="744"/>
        <v>0</v>
      </c>
      <c r="Z603" s="56">
        <f t="shared" si="810"/>
        <v>0</v>
      </c>
      <c r="AA603" s="14">
        <f>Szilv($P$2,Eredmény!$H$3,Q603)</f>
        <v>0</v>
      </c>
      <c r="AB603" s="14">
        <f t="shared" si="745"/>
        <v>0</v>
      </c>
      <c r="AC603" s="14">
        <f t="shared" si="746"/>
        <v>0</v>
      </c>
      <c r="AE603" s="14">
        <f>IF($AD$2=Alapadat!$P603,Alapadat!$Q603,0)</f>
        <v>0</v>
      </c>
      <c r="AF603" s="14">
        <f>IF($AD$2=Alapadat!$P603,Alapadat!$R603,0)</f>
        <v>0</v>
      </c>
      <c r="AG603" s="14">
        <f t="shared" si="747"/>
        <v>0</v>
      </c>
      <c r="AH603" s="14">
        <f t="shared" si="748"/>
        <v>0</v>
      </c>
      <c r="AI603" s="14">
        <f t="shared" si="749"/>
        <v>0</v>
      </c>
      <c r="AJ603" s="14">
        <f t="shared" si="750"/>
        <v>0</v>
      </c>
      <c r="AK603" s="14">
        <f t="shared" si="751"/>
        <v>0</v>
      </c>
      <c r="AL603" s="14">
        <f t="shared" si="752"/>
        <v>0</v>
      </c>
      <c r="AN603" s="56">
        <f t="shared" si="753"/>
        <v>0</v>
      </c>
      <c r="AO603" s="14">
        <f>Szilv($AD$2,Eredmény!$H$3,AE603)</f>
        <v>0</v>
      </c>
      <c r="AP603" s="14">
        <f t="shared" si="754"/>
        <v>0</v>
      </c>
      <c r="AQ603" s="14">
        <f t="shared" si="755"/>
        <v>0</v>
      </c>
      <c r="AS603" s="14">
        <f>IF($AR$2=Alapadat!$P603,Alapadat!$Q603,0)</f>
        <v>0</v>
      </c>
      <c r="AT603" s="14">
        <f>IF($AR$2=Alapadat!$P603,Alapadat!$R603,0)</f>
        <v>0</v>
      </c>
      <c r="AU603" s="14">
        <f t="shared" si="756"/>
        <v>0</v>
      </c>
      <c r="AV603" s="14">
        <f t="shared" si="757"/>
        <v>0</v>
      </c>
      <c r="AW603" s="14">
        <f t="shared" si="758"/>
        <v>0</v>
      </c>
      <c r="AX603" s="14">
        <f t="shared" si="759"/>
        <v>0</v>
      </c>
      <c r="AY603" s="14">
        <f t="shared" si="760"/>
        <v>0</v>
      </c>
      <c r="AZ603" s="14">
        <f t="shared" si="761"/>
        <v>0</v>
      </c>
      <c r="BB603" s="56">
        <f t="shared" si="762"/>
        <v>0</v>
      </c>
      <c r="BC603" s="14">
        <f>Szilv($AR$2,Eredmény!$H$3,AS603)</f>
        <v>0</v>
      </c>
      <c r="BD603" s="14">
        <f t="shared" si="763"/>
        <v>0</v>
      </c>
      <c r="BE603" s="14">
        <f t="shared" si="764"/>
        <v>0</v>
      </c>
      <c r="BG603" s="14">
        <f>IF($BF$2=Alapadat!$P603,Alapadat!$Q603,0)</f>
        <v>0</v>
      </c>
      <c r="BH603" s="14">
        <f>IF($BF$2=Alapadat!$P603,Alapadat!$R603,0)</f>
        <v>0</v>
      </c>
      <c r="BI603" s="14">
        <f t="shared" si="765"/>
        <v>0</v>
      </c>
      <c r="BJ603" s="14">
        <f t="shared" si="766"/>
        <v>0</v>
      </c>
      <c r="BK603" s="14">
        <f t="shared" si="767"/>
        <v>0</v>
      </c>
      <c r="BL603" s="14">
        <f t="shared" si="768"/>
        <v>0</v>
      </c>
      <c r="BM603" s="14">
        <f t="shared" si="769"/>
        <v>0</v>
      </c>
      <c r="BN603" s="14">
        <f t="shared" si="770"/>
        <v>0</v>
      </c>
      <c r="BP603" s="56">
        <f t="shared" si="771"/>
        <v>0</v>
      </c>
      <c r="BQ603" s="14">
        <f>Szilv($BF$2,Eredmény!$H$3,BG603)</f>
        <v>0</v>
      </c>
      <c r="BR603" s="14">
        <f t="shared" si="772"/>
        <v>0</v>
      </c>
      <c r="BS603" s="14">
        <f t="shared" si="773"/>
        <v>0</v>
      </c>
      <c r="BV603" s="14">
        <f>IF($BU$2=Alapadat!$P603,Alapadat!$Q603,0)</f>
        <v>0</v>
      </c>
      <c r="BW603" s="14">
        <f>IF($BU$2=Alapadat!$P603,Alapadat!$R603,0)</f>
        <v>0</v>
      </c>
      <c r="BX603" s="14">
        <f t="shared" si="774"/>
        <v>0</v>
      </c>
      <c r="BY603" s="14">
        <f t="shared" si="775"/>
        <v>0</v>
      </c>
      <c r="BZ603" s="14">
        <f t="shared" si="776"/>
        <v>0</v>
      </c>
      <c r="CA603" s="14">
        <f t="shared" si="777"/>
        <v>0</v>
      </c>
      <c r="CB603" s="14">
        <f t="shared" si="778"/>
        <v>0</v>
      </c>
      <c r="CC603" s="14">
        <f t="shared" si="779"/>
        <v>0</v>
      </c>
      <c r="CE603" s="56">
        <f t="shared" si="780"/>
        <v>0</v>
      </c>
      <c r="CF603" s="14">
        <f>Szilv($BU$2,Eredmény!$H$3,BV603)</f>
        <v>0</v>
      </c>
      <c r="CG603" s="14">
        <f t="shared" si="781"/>
        <v>0</v>
      </c>
      <c r="CH603" s="14">
        <f t="shared" si="782"/>
        <v>0</v>
      </c>
      <c r="CK603" s="14">
        <f>IF($CJ$2=Alapadat!$P603,Alapadat!$Q603,0)</f>
        <v>0</v>
      </c>
      <c r="CL603" s="14">
        <f>IF($CJ$2=Alapadat!$P603,Alapadat!$R603,0)</f>
        <v>0</v>
      </c>
      <c r="CM603" s="14">
        <f t="shared" si="783"/>
        <v>0</v>
      </c>
      <c r="CN603" s="14">
        <f t="shared" si="784"/>
        <v>0</v>
      </c>
      <c r="CO603" s="14">
        <f t="shared" si="785"/>
        <v>0</v>
      </c>
      <c r="CP603" s="14">
        <f t="shared" si="786"/>
        <v>0</v>
      </c>
      <c r="CQ603" s="14">
        <f t="shared" si="787"/>
        <v>0</v>
      </c>
      <c r="CR603" s="14">
        <f t="shared" si="788"/>
        <v>0</v>
      </c>
      <c r="CT603" s="56">
        <f t="shared" si="789"/>
        <v>0</v>
      </c>
      <c r="CU603" s="14">
        <f>Szilv($CJ$2,Eredmény!$H$3,CK603)</f>
        <v>0</v>
      </c>
      <c r="CV603" s="14">
        <f t="shared" si="790"/>
        <v>0</v>
      </c>
      <c r="CW603" s="14">
        <f t="shared" si="791"/>
        <v>0</v>
      </c>
      <c r="CZ603" s="14">
        <f>IF($CY$2=Alapadat!$P603,Alapadat!$Q603,0)</f>
        <v>0</v>
      </c>
      <c r="DA603" s="14">
        <f>IF($CY$2=Alapadat!$P603,Alapadat!$R603,0)</f>
        <v>0</v>
      </c>
      <c r="DB603" s="14">
        <f t="shared" si="792"/>
        <v>0</v>
      </c>
      <c r="DC603" s="14">
        <f t="shared" si="793"/>
        <v>0</v>
      </c>
      <c r="DD603" s="14">
        <f t="shared" si="794"/>
        <v>0</v>
      </c>
      <c r="DE603" s="14">
        <f t="shared" si="795"/>
        <v>0</v>
      </c>
      <c r="DF603" s="14">
        <f t="shared" si="796"/>
        <v>0</v>
      </c>
      <c r="DG603" s="14">
        <f t="shared" si="797"/>
        <v>0</v>
      </c>
      <c r="DI603" s="56">
        <f t="shared" si="798"/>
        <v>0</v>
      </c>
      <c r="DJ603" s="14">
        <f>Szilv($CY$2,Eredmény!$H$3,CZ603)</f>
        <v>0</v>
      </c>
      <c r="DK603" s="14">
        <f t="shared" si="799"/>
        <v>0</v>
      </c>
      <c r="DL603" s="14">
        <f t="shared" si="800"/>
        <v>0</v>
      </c>
      <c r="DO603" s="14">
        <f>IF($DN$2=Alapadat!$P603,Alapadat!$Q603,0)</f>
        <v>0</v>
      </c>
      <c r="DP603" s="14">
        <f>IF($DN$2=Alapadat!$P603,Alapadat!$R603,0)</f>
        <v>0</v>
      </c>
      <c r="DQ603" s="14">
        <f t="shared" si="801"/>
        <v>0</v>
      </c>
      <c r="DR603" s="14">
        <f t="shared" si="802"/>
        <v>0</v>
      </c>
      <c r="DS603" s="14">
        <f t="shared" si="803"/>
        <v>0</v>
      </c>
      <c r="DT603" s="14">
        <f t="shared" si="804"/>
        <v>0</v>
      </c>
      <c r="DU603" s="14">
        <f t="shared" si="805"/>
        <v>0</v>
      </c>
      <c r="DV603" s="14">
        <f t="shared" si="806"/>
        <v>0</v>
      </c>
      <c r="DX603" s="56">
        <f t="shared" si="807"/>
        <v>0</v>
      </c>
      <c r="DY603" s="14">
        <f>Szilv($DN$2,Eredmény!$H$3,DO603)</f>
        <v>0</v>
      </c>
      <c r="DZ603" s="14">
        <f t="shared" si="808"/>
        <v>0</v>
      </c>
      <c r="EA603" s="14">
        <f t="shared" si="809"/>
        <v>0</v>
      </c>
    </row>
    <row r="604" spans="2:131">
      <c r="B604" s="14">
        <f>IF($A$2=Alapadat!$P604,Alapadat!$Q604,0)</f>
        <v>0</v>
      </c>
      <c r="C604" s="14">
        <f>IF($A$2=Alapadat!$P604,Alapadat!$R604,0)</f>
        <v>0</v>
      </c>
      <c r="D604" s="14">
        <f t="shared" si="730"/>
        <v>0</v>
      </c>
      <c r="E604" s="14">
        <f t="shared" si="731"/>
        <v>0</v>
      </c>
      <c r="F604" s="14">
        <f t="shared" si="732"/>
        <v>0</v>
      </c>
      <c r="G604" s="14">
        <f t="shared" si="733"/>
        <v>0</v>
      </c>
      <c r="H604" s="14">
        <f t="shared" si="734"/>
        <v>0</v>
      </c>
      <c r="I604" s="14">
        <f t="shared" si="735"/>
        <v>0</v>
      </c>
      <c r="L604" s="56">
        <f t="shared" si="736"/>
        <v>0</v>
      </c>
      <c r="M604" s="14">
        <f>Szilv($A$2,Eredmény!$H$3,B604)</f>
        <v>0</v>
      </c>
      <c r="N604" s="14">
        <f t="shared" si="737"/>
        <v>0</v>
      </c>
      <c r="O604" s="14">
        <f t="shared" si="738"/>
        <v>0</v>
      </c>
      <c r="Q604" s="14">
        <f>IF($P$2=Alapadat!$P604,Alapadat!$Q604,0)</f>
        <v>0</v>
      </c>
      <c r="R604" s="14">
        <f>IF($P$2=Alapadat!$P604,Alapadat!$R604,0)</f>
        <v>0</v>
      </c>
      <c r="S604" s="14">
        <f t="shared" si="739"/>
        <v>0</v>
      </c>
      <c r="T604" s="14">
        <f t="shared" si="740"/>
        <v>0</v>
      </c>
      <c r="U604" s="14">
        <f t="shared" si="741"/>
        <v>0</v>
      </c>
      <c r="V604" s="14">
        <f t="shared" si="742"/>
        <v>0</v>
      </c>
      <c r="W604" s="14">
        <f t="shared" si="743"/>
        <v>0</v>
      </c>
      <c r="X604" s="14">
        <f t="shared" si="744"/>
        <v>0</v>
      </c>
      <c r="Z604" s="56">
        <f t="shared" si="810"/>
        <v>0</v>
      </c>
      <c r="AA604" s="14">
        <f>Szilv($P$2,Eredmény!$H$3,Q604)</f>
        <v>0</v>
      </c>
      <c r="AB604" s="14">
        <f t="shared" si="745"/>
        <v>0</v>
      </c>
      <c r="AC604" s="14">
        <f t="shared" si="746"/>
        <v>0</v>
      </c>
      <c r="AE604" s="14">
        <f>IF($AD$2=Alapadat!$P604,Alapadat!$Q604,0)</f>
        <v>0</v>
      </c>
      <c r="AF604" s="14">
        <f>IF($AD$2=Alapadat!$P604,Alapadat!$R604,0)</f>
        <v>0</v>
      </c>
      <c r="AG604" s="14">
        <f t="shared" si="747"/>
        <v>0</v>
      </c>
      <c r="AH604" s="14">
        <f t="shared" si="748"/>
        <v>0</v>
      </c>
      <c r="AI604" s="14">
        <f t="shared" si="749"/>
        <v>0</v>
      </c>
      <c r="AJ604" s="14">
        <f t="shared" si="750"/>
        <v>0</v>
      </c>
      <c r="AK604" s="14">
        <f t="shared" si="751"/>
        <v>0</v>
      </c>
      <c r="AL604" s="14">
        <f t="shared" si="752"/>
        <v>0</v>
      </c>
      <c r="AN604" s="56">
        <f t="shared" si="753"/>
        <v>0</v>
      </c>
      <c r="AO604" s="14">
        <f>Szilv($AD$2,Eredmény!$H$3,AE604)</f>
        <v>0</v>
      </c>
      <c r="AP604" s="14">
        <f t="shared" si="754"/>
        <v>0</v>
      </c>
      <c r="AQ604" s="14">
        <f t="shared" si="755"/>
        <v>0</v>
      </c>
      <c r="AS604" s="14">
        <f>IF($AR$2=Alapadat!$P604,Alapadat!$Q604,0)</f>
        <v>0</v>
      </c>
      <c r="AT604" s="14">
        <f>IF($AR$2=Alapadat!$P604,Alapadat!$R604,0)</f>
        <v>0</v>
      </c>
      <c r="AU604" s="14">
        <f t="shared" si="756"/>
        <v>0</v>
      </c>
      <c r="AV604" s="14">
        <f t="shared" si="757"/>
        <v>0</v>
      </c>
      <c r="AW604" s="14">
        <f t="shared" si="758"/>
        <v>0</v>
      </c>
      <c r="AX604" s="14">
        <f t="shared" si="759"/>
        <v>0</v>
      </c>
      <c r="AY604" s="14">
        <f t="shared" si="760"/>
        <v>0</v>
      </c>
      <c r="AZ604" s="14">
        <f t="shared" si="761"/>
        <v>0</v>
      </c>
      <c r="BB604" s="56">
        <f t="shared" si="762"/>
        <v>0</v>
      </c>
      <c r="BC604" s="14">
        <f>Szilv($AR$2,Eredmény!$H$3,AS604)</f>
        <v>0</v>
      </c>
      <c r="BD604" s="14">
        <f t="shared" si="763"/>
        <v>0</v>
      </c>
      <c r="BE604" s="14">
        <f t="shared" si="764"/>
        <v>0</v>
      </c>
      <c r="BG604" s="14">
        <f>IF($BF$2=Alapadat!$P604,Alapadat!$Q604,0)</f>
        <v>0</v>
      </c>
      <c r="BH604" s="14">
        <f>IF($BF$2=Alapadat!$P604,Alapadat!$R604,0)</f>
        <v>0</v>
      </c>
      <c r="BI604" s="14">
        <f t="shared" si="765"/>
        <v>0</v>
      </c>
      <c r="BJ604" s="14">
        <f t="shared" si="766"/>
        <v>0</v>
      </c>
      <c r="BK604" s="14">
        <f t="shared" si="767"/>
        <v>0</v>
      </c>
      <c r="BL604" s="14">
        <f t="shared" si="768"/>
        <v>0</v>
      </c>
      <c r="BM604" s="14">
        <f t="shared" si="769"/>
        <v>0</v>
      </c>
      <c r="BN604" s="14">
        <f t="shared" si="770"/>
        <v>0</v>
      </c>
      <c r="BP604" s="56">
        <f t="shared" si="771"/>
        <v>0</v>
      </c>
      <c r="BQ604" s="14">
        <f>Szilv($BF$2,Eredmény!$H$3,BG604)</f>
        <v>0</v>
      </c>
      <c r="BR604" s="14">
        <f t="shared" si="772"/>
        <v>0</v>
      </c>
      <c r="BS604" s="14">
        <f t="shared" si="773"/>
        <v>0</v>
      </c>
      <c r="BV604" s="14">
        <f>IF($BU$2=Alapadat!$P604,Alapadat!$Q604,0)</f>
        <v>0</v>
      </c>
      <c r="BW604" s="14">
        <f>IF($BU$2=Alapadat!$P604,Alapadat!$R604,0)</f>
        <v>0</v>
      </c>
      <c r="BX604" s="14">
        <f t="shared" si="774"/>
        <v>0</v>
      </c>
      <c r="BY604" s="14">
        <f t="shared" si="775"/>
        <v>0</v>
      </c>
      <c r="BZ604" s="14">
        <f t="shared" si="776"/>
        <v>0</v>
      </c>
      <c r="CA604" s="14">
        <f t="shared" si="777"/>
        <v>0</v>
      </c>
      <c r="CB604" s="14">
        <f t="shared" si="778"/>
        <v>0</v>
      </c>
      <c r="CC604" s="14">
        <f t="shared" si="779"/>
        <v>0</v>
      </c>
      <c r="CE604" s="56">
        <f t="shared" si="780"/>
        <v>0</v>
      </c>
      <c r="CF604" s="14">
        <f>Szilv($BU$2,Eredmény!$H$3,BV604)</f>
        <v>0</v>
      </c>
      <c r="CG604" s="14">
        <f t="shared" si="781"/>
        <v>0</v>
      </c>
      <c r="CH604" s="14">
        <f t="shared" si="782"/>
        <v>0</v>
      </c>
      <c r="CK604" s="14">
        <f>IF($CJ$2=Alapadat!$P604,Alapadat!$Q604,0)</f>
        <v>0</v>
      </c>
      <c r="CL604" s="14">
        <f>IF($CJ$2=Alapadat!$P604,Alapadat!$R604,0)</f>
        <v>0</v>
      </c>
      <c r="CM604" s="14">
        <f t="shared" si="783"/>
        <v>0</v>
      </c>
      <c r="CN604" s="14">
        <f t="shared" si="784"/>
        <v>0</v>
      </c>
      <c r="CO604" s="14">
        <f t="shared" si="785"/>
        <v>0</v>
      </c>
      <c r="CP604" s="14">
        <f t="shared" si="786"/>
        <v>0</v>
      </c>
      <c r="CQ604" s="14">
        <f t="shared" si="787"/>
        <v>0</v>
      </c>
      <c r="CR604" s="14">
        <f t="shared" si="788"/>
        <v>0</v>
      </c>
      <c r="CT604" s="56">
        <f t="shared" si="789"/>
        <v>0</v>
      </c>
      <c r="CU604" s="14">
        <f>Szilv($CJ$2,Eredmény!$H$3,CK604)</f>
        <v>0</v>
      </c>
      <c r="CV604" s="14">
        <f t="shared" si="790"/>
        <v>0</v>
      </c>
      <c r="CW604" s="14">
        <f t="shared" si="791"/>
        <v>0</v>
      </c>
      <c r="CZ604" s="14">
        <f>IF($CY$2=Alapadat!$P604,Alapadat!$Q604,0)</f>
        <v>0</v>
      </c>
      <c r="DA604" s="14">
        <f>IF($CY$2=Alapadat!$P604,Alapadat!$R604,0)</f>
        <v>0</v>
      </c>
      <c r="DB604" s="14">
        <f t="shared" si="792"/>
        <v>0</v>
      </c>
      <c r="DC604" s="14">
        <f t="shared" si="793"/>
        <v>0</v>
      </c>
      <c r="DD604" s="14">
        <f t="shared" si="794"/>
        <v>0</v>
      </c>
      <c r="DE604" s="14">
        <f t="shared" si="795"/>
        <v>0</v>
      </c>
      <c r="DF604" s="14">
        <f t="shared" si="796"/>
        <v>0</v>
      </c>
      <c r="DG604" s="14">
        <f t="shared" si="797"/>
        <v>0</v>
      </c>
      <c r="DI604" s="56">
        <f t="shared" si="798"/>
        <v>0</v>
      </c>
      <c r="DJ604" s="14">
        <f>Szilv($CY$2,Eredmény!$H$3,CZ604)</f>
        <v>0</v>
      </c>
      <c r="DK604" s="14">
        <f t="shared" si="799"/>
        <v>0</v>
      </c>
      <c r="DL604" s="14">
        <f t="shared" si="800"/>
        <v>0</v>
      </c>
      <c r="DO604" s="14">
        <f>IF($DN$2=Alapadat!$P604,Alapadat!$Q604,0)</f>
        <v>0</v>
      </c>
      <c r="DP604" s="14">
        <f>IF($DN$2=Alapadat!$P604,Alapadat!$R604,0)</f>
        <v>0</v>
      </c>
      <c r="DQ604" s="14">
        <f t="shared" si="801"/>
        <v>0</v>
      </c>
      <c r="DR604" s="14">
        <f t="shared" si="802"/>
        <v>0</v>
      </c>
      <c r="DS604" s="14">
        <f t="shared" si="803"/>
        <v>0</v>
      </c>
      <c r="DT604" s="14">
        <f t="shared" si="804"/>
        <v>0</v>
      </c>
      <c r="DU604" s="14">
        <f t="shared" si="805"/>
        <v>0</v>
      </c>
      <c r="DV604" s="14">
        <f t="shared" si="806"/>
        <v>0</v>
      </c>
      <c r="DX604" s="56">
        <f t="shared" si="807"/>
        <v>0</v>
      </c>
      <c r="DY604" s="14">
        <f>Szilv($DN$2,Eredmény!$H$3,DO604)</f>
        <v>0</v>
      </c>
      <c r="DZ604" s="14">
        <f t="shared" si="808"/>
        <v>0</v>
      </c>
      <c r="EA604" s="14">
        <f t="shared" si="809"/>
        <v>0</v>
      </c>
    </row>
    <row r="605" spans="2:131">
      <c r="B605" s="14">
        <f>IF($A$2=Alapadat!$P605,Alapadat!$Q605,0)</f>
        <v>0</v>
      </c>
      <c r="C605" s="14">
        <f>IF($A$2=Alapadat!$P605,Alapadat!$R605,0)</f>
        <v>0</v>
      </c>
      <c r="D605" s="14">
        <f t="shared" si="730"/>
        <v>0</v>
      </c>
      <c r="E605" s="14">
        <f t="shared" si="731"/>
        <v>0</v>
      </c>
      <c r="F605" s="14">
        <f t="shared" si="732"/>
        <v>0</v>
      </c>
      <c r="G605" s="14">
        <f t="shared" si="733"/>
        <v>0</v>
      </c>
      <c r="H605" s="14">
        <f t="shared" si="734"/>
        <v>0</v>
      </c>
      <c r="I605" s="14">
        <f t="shared" si="735"/>
        <v>0</v>
      </c>
      <c r="L605" s="56">
        <f t="shared" si="736"/>
        <v>0</v>
      </c>
      <c r="M605" s="14">
        <f>Szilv($A$2,Eredmény!$H$3,B605)</f>
        <v>0</v>
      </c>
      <c r="N605" s="14">
        <f t="shared" si="737"/>
        <v>0</v>
      </c>
      <c r="O605" s="14">
        <f t="shared" si="738"/>
        <v>0</v>
      </c>
      <c r="Q605" s="14">
        <f>IF($P$2=Alapadat!$P605,Alapadat!$Q605,0)</f>
        <v>0</v>
      </c>
      <c r="R605" s="14">
        <f>IF($P$2=Alapadat!$P605,Alapadat!$R605,0)</f>
        <v>0</v>
      </c>
      <c r="S605" s="14">
        <f t="shared" si="739"/>
        <v>0</v>
      </c>
      <c r="T605" s="14">
        <f t="shared" si="740"/>
        <v>0</v>
      </c>
      <c r="U605" s="14">
        <f t="shared" si="741"/>
        <v>0</v>
      </c>
      <c r="V605" s="14">
        <f t="shared" si="742"/>
        <v>0</v>
      </c>
      <c r="W605" s="14">
        <f t="shared" si="743"/>
        <v>0</v>
      </c>
      <c r="X605" s="14">
        <f t="shared" si="744"/>
        <v>0</v>
      </c>
      <c r="Z605" s="56">
        <f t="shared" si="810"/>
        <v>0</v>
      </c>
      <c r="AA605" s="14">
        <f>Szilv($P$2,Eredmény!$H$3,Q605)</f>
        <v>0</v>
      </c>
      <c r="AB605" s="14">
        <f t="shared" si="745"/>
        <v>0</v>
      </c>
      <c r="AC605" s="14">
        <f t="shared" si="746"/>
        <v>0</v>
      </c>
      <c r="AE605" s="14">
        <f>IF($AD$2=Alapadat!$P605,Alapadat!$Q605,0)</f>
        <v>0</v>
      </c>
      <c r="AF605" s="14">
        <f>IF($AD$2=Alapadat!$P605,Alapadat!$R605,0)</f>
        <v>0</v>
      </c>
      <c r="AG605" s="14">
        <f t="shared" si="747"/>
        <v>0</v>
      </c>
      <c r="AH605" s="14">
        <f t="shared" si="748"/>
        <v>0</v>
      </c>
      <c r="AI605" s="14">
        <f t="shared" si="749"/>
        <v>0</v>
      </c>
      <c r="AJ605" s="14">
        <f t="shared" si="750"/>
        <v>0</v>
      </c>
      <c r="AK605" s="14">
        <f t="shared" si="751"/>
        <v>0</v>
      </c>
      <c r="AL605" s="14">
        <f t="shared" si="752"/>
        <v>0</v>
      </c>
      <c r="AN605" s="56">
        <f t="shared" si="753"/>
        <v>0</v>
      </c>
      <c r="AO605" s="14">
        <f>Szilv($AD$2,Eredmény!$H$3,AE605)</f>
        <v>0</v>
      </c>
      <c r="AP605" s="14">
        <f t="shared" si="754"/>
        <v>0</v>
      </c>
      <c r="AQ605" s="14">
        <f t="shared" si="755"/>
        <v>0</v>
      </c>
      <c r="AS605" s="14">
        <f>IF($AR$2=Alapadat!$P605,Alapadat!$Q605,0)</f>
        <v>0</v>
      </c>
      <c r="AT605" s="14">
        <f>IF($AR$2=Alapadat!$P605,Alapadat!$R605,0)</f>
        <v>0</v>
      </c>
      <c r="AU605" s="14">
        <f t="shared" si="756"/>
        <v>0</v>
      </c>
      <c r="AV605" s="14">
        <f t="shared" si="757"/>
        <v>0</v>
      </c>
      <c r="AW605" s="14">
        <f t="shared" si="758"/>
        <v>0</v>
      </c>
      <c r="AX605" s="14">
        <f t="shared" si="759"/>
        <v>0</v>
      </c>
      <c r="AY605" s="14">
        <f t="shared" si="760"/>
        <v>0</v>
      </c>
      <c r="AZ605" s="14">
        <f t="shared" si="761"/>
        <v>0</v>
      </c>
      <c r="BB605" s="56">
        <f t="shared" si="762"/>
        <v>0</v>
      </c>
      <c r="BC605" s="14">
        <f>Szilv($AR$2,Eredmény!$H$3,AS605)</f>
        <v>0</v>
      </c>
      <c r="BD605" s="14">
        <f t="shared" si="763"/>
        <v>0</v>
      </c>
      <c r="BE605" s="14">
        <f t="shared" si="764"/>
        <v>0</v>
      </c>
      <c r="BG605" s="14">
        <f>IF($BF$2=Alapadat!$P605,Alapadat!$Q605,0)</f>
        <v>0</v>
      </c>
      <c r="BH605" s="14">
        <f>IF($BF$2=Alapadat!$P605,Alapadat!$R605,0)</f>
        <v>0</v>
      </c>
      <c r="BI605" s="14">
        <f t="shared" si="765"/>
        <v>0</v>
      </c>
      <c r="BJ605" s="14">
        <f t="shared" si="766"/>
        <v>0</v>
      </c>
      <c r="BK605" s="14">
        <f t="shared" si="767"/>
        <v>0</v>
      </c>
      <c r="BL605" s="14">
        <f t="shared" si="768"/>
        <v>0</v>
      </c>
      <c r="BM605" s="14">
        <f t="shared" si="769"/>
        <v>0</v>
      </c>
      <c r="BN605" s="14">
        <f t="shared" si="770"/>
        <v>0</v>
      </c>
      <c r="BP605" s="56">
        <f t="shared" si="771"/>
        <v>0</v>
      </c>
      <c r="BQ605" s="14">
        <f>Szilv($BF$2,Eredmény!$H$3,BG605)</f>
        <v>0</v>
      </c>
      <c r="BR605" s="14">
        <f t="shared" si="772"/>
        <v>0</v>
      </c>
      <c r="BS605" s="14">
        <f t="shared" si="773"/>
        <v>0</v>
      </c>
      <c r="BV605" s="14">
        <f>IF($BU$2=Alapadat!$P605,Alapadat!$Q605,0)</f>
        <v>0</v>
      </c>
      <c r="BW605" s="14">
        <f>IF($BU$2=Alapadat!$P605,Alapadat!$R605,0)</f>
        <v>0</v>
      </c>
      <c r="BX605" s="14">
        <f t="shared" si="774"/>
        <v>0</v>
      </c>
      <c r="BY605" s="14">
        <f t="shared" si="775"/>
        <v>0</v>
      </c>
      <c r="BZ605" s="14">
        <f t="shared" si="776"/>
        <v>0</v>
      </c>
      <c r="CA605" s="14">
        <f t="shared" si="777"/>
        <v>0</v>
      </c>
      <c r="CB605" s="14">
        <f t="shared" si="778"/>
        <v>0</v>
      </c>
      <c r="CC605" s="14">
        <f t="shared" si="779"/>
        <v>0</v>
      </c>
      <c r="CE605" s="56">
        <f t="shared" si="780"/>
        <v>0</v>
      </c>
      <c r="CF605" s="14">
        <f>Szilv($BU$2,Eredmény!$H$3,BV605)</f>
        <v>0</v>
      </c>
      <c r="CG605" s="14">
        <f t="shared" si="781"/>
        <v>0</v>
      </c>
      <c r="CH605" s="14">
        <f t="shared" si="782"/>
        <v>0</v>
      </c>
      <c r="CK605" s="14">
        <f>IF($CJ$2=Alapadat!$P605,Alapadat!$Q605,0)</f>
        <v>0</v>
      </c>
      <c r="CL605" s="14">
        <f>IF($CJ$2=Alapadat!$P605,Alapadat!$R605,0)</f>
        <v>0</v>
      </c>
      <c r="CM605" s="14">
        <f t="shared" si="783"/>
        <v>0</v>
      </c>
      <c r="CN605" s="14">
        <f t="shared" si="784"/>
        <v>0</v>
      </c>
      <c r="CO605" s="14">
        <f t="shared" si="785"/>
        <v>0</v>
      </c>
      <c r="CP605" s="14">
        <f t="shared" si="786"/>
        <v>0</v>
      </c>
      <c r="CQ605" s="14">
        <f t="shared" si="787"/>
        <v>0</v>
      </c>
      <c r="CR605" s="14">
        <f t="shared" si="788"/>
        <v>0</v>
      </c>
      <c r="CT605" s="56">
        <f t="shared" si="789"/>
        <v>0</v>
      </c>
      <c r="CU605" s="14">
        <f>Szilv($CJ$2,Eredmény!$H$3,CK605)</f>
        <v>0</v>
      </c>
      <c r="CV605" s="14">
        <f t="shared" si="790"/>
        <v>0</v>
      </c>
      <c r="CW605" s="14">
        <f t="shared" si="791"/>
        <v>0</v>
      </c>
      <c r="CZ605" s="14">
        <f>IF($CY$2=Alapadat!$P605,Alapadat!$Q605,0)</f>
        <v>0</v>
      </c>
      <c r="DA605" s="14">
        <f>IF($CY$2=Alapadat!$P605,Alapadat!$R605,0)</f>
        <v>0</v>
      </c>
      <c r="DB605" s="14">
        <f t="shared" si="792"/>
        <v>0</v>
      </c>
      <c r="DC605" s="14">
        <f t="shared" si="793"/>
        <v>0</v>
      </c>
      <c r="DD605" s="14">
        <f t="shared" si="794"/>
        <v>0</v>
      </c>
      <c r="DE605" s="14">
        <f t="shared" si="795"/>
        <v>0</v>
      </c>
      <c r="DF605" s="14">
        <f t="shared" si="796"/>
        <v>0</v>
      </c>
      <c r="DG605" s="14">
        <f t="shared" si="797"/>
        <v>0</v>
      </c>
      <c r="DI605" s="56">
        <f t="shared" si="798"/>
        <v>0</v>
      </c>
      <c r="DJ605" s="14">
        <f>Szilv($CY$2,Eredmény!$H$3,CZ605)</f>
        <v>0</v>
      </c>
      <c r="DK605" s="14">
        <f t="shared" si="799"/>
        <v>0</v>
      </c>
      <c r="DL605" s="14">
        <f t="shared" si="800"/>
        <v>0</v>
      </c>
      <c r="DO605" s="14">
        <f>IF($DN$2=Alapadat!$P605,Alapadat!$Q605,0)</f>
        <v>0</v>
      </c>
      <c r="DP605" s="14">
        <f>IF($DN$2=Alapadat!$P605,Alapadat!$R605,0)</f>
        <v>0</v>
      </c>
      <c r="DQ605" s="14">
        <f t="shared" si="801"/>
        <v>0</v>
      </c>
      <c r="DR605" s="14">
        <f t="shared" si="802"/>
        <v>0</v>
      </c>
      <c r="DS605" s="14">
        <f t="shared" si="803"/>
        <v>0</v>
      </c>
      <c r="DT605" s="14">
        <f t="shared" si="804"/>
        <v>0</v>
      </c>
      <c r="DU605" s="14">
        <f t="shared" si="805"/>
        <v>0</v>
      </c>
      <c r="DV605" s="14">
        <f t="shared" si="806"/>
        <v>0</v>
      </c>
      <c r="DX605" s="56">
        <f t="shared" si="807"/>
        <v>0</v>
      </c>
      <c r="DY605" s="14">
        <f>Szilv($DN$2,Eredmény!$H$3,DO605)</f>
        <v>0</v>
      </c>
      <c r="DZ605" s="14">
        <f t="shared" si="808"/>
        <v>0</v>
      </c>
      <c r="EA605" s="14">
        <f t="shared" si="809"/>
        <v>0</v>
      </c>
    </row>
    <row r="606" spans="2:131">
      <c r="B606" s="14">
        <f>IF($A$2=Alapadat!$P606,Alapadat!$Q606,0)</f>
        <v>0</v>
      </c>
      <c r="C606" s="14">
        <f>IF($A$2=Alapadat!$P606,Alapadat!$R606,0)</f>
        <v>0</v>
      </c>
      <c r="D606" s="14">
        <f t="shared" si="730"/>
        <v>0</v>
      </c>
      <c r="E606" s="14">
        <f t="shared" si="731"/>
        <v>0</v>
      </c>
      <c r="F606" s="14">
        <f t="shared" si="732"/>
        <v>0</v>
      </c>
      <c r="G606" s="14">
        <f t="shared" si="733"/>
        <v>0</v>
      </c>
      <c r="H606" s="14">
        <f t="shared" si="734"/>
        <v>0</v>
      </c>
      <c r="I606" s="14">
        <f t="shared" si="735"/>
        <v>0</v>
      </c>
      <c r="L606" s="56">
        <f t="shared" si="736"/>
        <v>0</v>
      </c>
      <c r="M606" s="14">
        <f>Szilv($A$2,Eredmény!$H$3,B606)</f>
        <v>0</v>
      </c>
      <c r="N606" s="14">
        <f t="shared" si="737"/>
        <v>0</v>
      </c>
      <c r="O606" s="14">
        <f t="shared" si="738"/>
        <v>0</v>
      </c>
      <c r="Q606" s="14">
        <f>IF($P$2=Alapadat!$P606,Alapadat!$Q606,0)</f>
        <v>0</v>
      </c>
      <c r="R606" s="14">
        <f>IF($P$2=Alapadat!$P606,Alapadat!$R606,0)</f>
        <v>0</v>
      </c>
      <c r="S606" s="14">
        <f t="shared" si="739"/>
        <v>0</v>
      </c>
      <c r="T606" s="14">
        <f t="shared" si="740"/>
        <v>0</v>
      </c>
      <c r="U606" s="14">
        <f t="shared" si="741"/>
        <v>0</v>
      </c>
      <c r="V606" s="14">
        <f t="shared" si="742"/>
        <v>0</v>
      </c>
      <c r="W606" s="14">
        <f t="shared" si="743"/>
        <v>0</v>
      </c>
      <c r="X606" s="14">
        <f t="shared" si="744"/>
        <v>0</v>
      </c>
      <c r="Z606" s="56">
        <f t="shared" si="810"/>
        <v>0</v>
      </c>
      <c r="AA606" s="14">
        <f>Szilv($P$2,Eredmény!$H$3,Q606)</f>
        <v>0</v>
      </c>
      <c r="AB606" s="14">
        <f t="shared" si="745"/>
        <v>0</v>
      </c>
      <c r="AC606" s="14">
        <f t="shared" si="746"/>
        <v>0</v>
      </c>
      <c r="AE606" s="14">
        <f>IF($AD$2=Alapadat!$P606,Alapadat!$Q606,0)</f>
        <v>0</v>
      </c>
      <c r="AF606" s="14">
        <f>IF($AD$2=Alapadat!$P606,Alapadat!$R606,0)</f>
        <v>0</v>
      </c>
      <c r="AG606" s="14">
        <f t="shared" si="747"/>
        <v>0</v>
      </c>
      <c r="AH606" s="14">
        <f t="shared" si="748"/>
        <v>0</v>
      </c>
      <c r="AI606" s="14">
        <f t="shared" si="749"/>
        <v>0</v>
      </c>
      <c r="AJ606" s="14">
        <f t="shared" si="750"/>
        <v>0</v>
      </c>
      <c r="AK606" s="14">
        <f t="shared" si="751"/>
        <v>0</v>
      </c>
      <c r="AL606" s="14">
        <f t="shared" si="752"/>
        <v>0</v>
      </c>
      <c r="AN606" s="56">
        <f t="shared" si="753"/>
        <v>0</v>
      </c>
      <c r="AO606" s="14">
        <f>Szilv($AD$2,Eredmény!$H$3,AE606)</f>
        <v>0</v>
      </c>
      <c r="AP606" s="14">
        <f t="shared" si="754"/>
        <v>0</v>
      </c>
      <c r="AQ606" s="14">
        <f t="shared" si="755"/>
        <v>0</v>
      </c>
      <c r="AS606" s="14">
        <f>IF($AR$2=Alapadat!$P606,Alapadat!$Q606,0)</f>
        <v>0</v>
      </c>
      <c r="AT606" s="14">
        <f>IF($AR$2=Alapadat!$P606,Alapadat!$R606,0)</f>
        <v>0</v>
      </c>
      <c r="AU606" s="14">
        <f t="shared" si="756"/>
        <v>0</v>
      </c>
      <c r="AV606" s="14">
        <f t="shared" si="757"/>
        <v>0</v>
      </c>
      <c r="AW606" s="14">
        <f t="shared" si="758"/>
        <v>0</v>
      </c>
      <c r="AX606" s="14">
        <f t="shared" si="759"/>
        <v>0</v>
      </c>
      <c r="AY606" s="14">
        <f t="shared" si="760"/>
        <v>0</v>
      </c>
      <c r="AZ606" s="14">
        <f t="shared" si="761"/>
        <v>0</v>
      </c>
      <c r="BB606" s="56">
        <f t="shared" si="762"/>
        <v>0</v>
      </c>
      <c r="BC606" s="14">
        <f>Szilv($AR$2,Eredmény!$H$3,AS606)</f>
        <v>0</v>
      </c>
      <c r="BD606" s="14">
        <f t="shared" si="763"/>
        <v>0</v>
      </c>
      <c r="BE606" s="14">
        <f t="shared" si="764"/>
        <v>0</v>
      </c>
      <c r="BG606" s="14">
        <f>IF($BF$2=Alapadat!$P606,Alapadat!$Q606,0)</f>
        <v>0</v>
      </c>
      <c r="BH606" s="14">
        <f>IF($BF$2=Alapadat!$P606,Alapadat!$R606,0)</f>
        <v>0</v>
      </c>
      <c r="BI606" s="14">
        <f t="shared" si="765"/>
        <v>0</v>
      </c>
      <c r="BJ606" s="14">
        <f t="shared" si="766"/>
        <v>0</v>
      </c>
      <c r="BK606" s="14">
        <f t="shared" si="767"/>
        <v>0</v>
      </c>
      <c r="BL606" s="14">
        <f t="shared" si="768"/>
        <v>0</v>
      </c>
      <c r="BM606" s="14">
        <f t="shared" si="769"/>
        <v>0</v>
      </c>
      <c r="BN606" s="14">
        <f t="shared" si="770"/>
        <v>0</v>
      </c>
      <c r="BP606" s="56">
        <f t="shared" si="771"/>
        <v>0</v>
      </c>
      <c r="BQ606" s="14">
        <f>Szilv($BF$2,Eredmény!$H$3,BG606)</f>
        <v>0</v>
      </c>
      <c r="BR606" s="14">
        <f t="shared" si="772"/>
        <v>0</v>
      </c>
      <c r="BS606" s="14">
        <f t="shared" si="773"/>
        <v>0</v>
      </c>
      <c r="BV606" s="14">
        <f>IF($BU$2=Alapadat!$P606,Alapadat!$Q606,0)</f>
        <v>0</v>
      </c>
      <c r="BW606" s="14">
        <f>IF($BU$2=Alapadat!$P606,Alapadat!$R606,0)</f>
        <v>0</v>
      </c>
      <c r="BX606" s="14">
        <f t="shared" si="774"/>
        <v>0</v>
      </c>
      <c r="BY606" s="14">
        <f t="shared" si="775"/>
        <v>0</v>
      </c>
      <c r="BZ606" s="14">
        <f t="shared" si="776"/>
        <v>0</v>
      </c>
      <c r="CA606" s="14">
        <f t="shared" si="777"/>
        <v>0</v>
      </c>
      <c r="CB606" s="14">
        <f t="shared" si="778"/>
        <v>0</v>
      </c>
      <c r="CC606" s="14">
        <f t="shared" si="779"/>
        <v>0</v>
      </c>
      <c r="CE606" s="56">
        <f t="shared" si="780"/>
        <v>0</v>
      </c>
      <c r="CF606" s="14">
        <f>Szilv($BU$2,Eredmény!$H$3,BV606)</f>
        <v>0</v>
      </c>
      <c r="CG606" s="14">
        <f t="shared" si="781"/>
        <v>0</v>
      </c>
      <c r="CH606" s="14">
        <f t="shared" si="782"/>
        <v>0</v>
      </c>
      <c r="CK606" s="14">
        <f>IF($CJ$2=Alapadat!$P606,Alapadat!$Q606,0)</f>
        <v>0</v>
      </c>
      <c r="CL606" s="14">
        <f>IF($CJ$2=Alapadat!$P606,Alapadat!$R606,0)</f>
        <v>0</v>
      </c>
      <c r="CM606" s="14">
        <f t="shared" si="783"/>
        <v>0</v>
      </c>
      <c r="CN606" s="14">
        <f t="shared" si="784"/>
        <v>0</v>
      </c>
      <c r="CO606" s="14">
        <f t="shared" si="785"/>
        <v>0</v>
      </c>
      <c r="CP606" s="14">
        <f t="shared" si="786"/>
        <v>0</v>
      </c>
      <c r="CQ606" s="14">
        <f t="shared" si="787"/>
        <v>0</v>
      </c>
      <c r="CR606" s="14">
        <f t="shared" si="788"/>
        <v>0</v>
      </c>
      <c r="CT606" s="56">
        <f t="shared" si="789"/>
        <v>0</v>
      </c>
      <c r="CU606" s="14">
        <f>Szilv($CJ$2,Eredmény!$H$3,CK606)</f>
        <v>0</v>
      </c>
      <c r="CV606" s="14">
        <f t="shared" si="790"/>
        <v>0</v>
      </c>
      <c r="CW606" s="14">
        <f t="shared" si="791"/>
        <v>0</v>
      </c>
      <c r="CZ606" s="14">
        <f>IF($CY$2=Alapadat!$P606,Alapadat!$Q606,0)</f>
        <v>0</v>
      </c>
      <c r="DA606" s="14">
        <f>IF($CY$2=Alapadat!$P606,Alapadat!$R606,0)</f>
        <v>0</v>
      </c>
      <c r="DB606" s="14">
        <f t="shared" si="792"/>
        <v>0</v>
      </c>
      <c r="DC606" s="14">
        <f t="shared" si="793"/>
        <v>0</v>
      </c>
      <c r="DD606" s="14">
        <f t="shared" si="794"/>
        <v>0</v>
      </c>
      <c r="DE606" s="14">
        <f t="shared" si="795"/>
        <v>0</v>
      </c>
      <c r="DF606" s="14">
        <f t="shared" si="796"/>
        <v>0</v>
      </c>
      <c r="DG606" s="14">
        <f t="shared" si="797"/>
        <v>0</v>
      </c>
      <c r="DI606" s="56">
        <f t="shared" si="798"/>
        <v>0</v>
      </c>
      <c r="DJ606" s="14">
        <f>Szilv($CY$2,Eredmény!$H$3,CZ606)</f>
        <v>0</v>
      </c>
      <c r="DK606" s="14">
        <f t="shared" si="799"/>
        <v>0</v>
      </c>
      <c r="DL606" s="14">
        <f t="shared" si="800"/>
        <v>0</v>
      </c>
      <c r="DO606" s="14">
        <f>IF($DN$2=Alapadat!$P606,Alapadat!$Q606,0)</f>
        <v>0</v>
      </c>
      <c r="DP606" s="14">
        <f>IF($DN$2=Alapadat!$P606,Alapadat!$R606,0)</f>
        <v>0</v>
      </c>
      <c r="DQ606" s="14">
        <f t="shared" si="801"/>
        <v>0</v>
      </c>
      <c r="DR606" s="14">
        <f t="shared" si="802"/>
        <v>0</v>
      </c>
      <c r="DS606" s="14">
        <f t="shared" si="803"/>
        <v>0</v>
      </c>
      <c r="DT606" s="14">
        <f t="shared" si="804"/>
        <v>0</v>
      </c>
      <c r="DU606" s="14">
        <f t="shared" si="805"/>
        <v>0</v>
      </c>
      <c r="DV606" s="14">
        <f t="shared" si="806"/>
        <v>0</v>
      </c>
      <c r="DX606" s="56">
        <f t="shared" si="807"/>
        <v>0</v>
      </c>
      <c r="DY606" s="14">
        <f>Szilv($DN$2,Eredmény!$H$3,DO606)</f>
        <v>0</v>
      </c>
      <c r="DZ606" s="14">
        <f t="shared" si="808"/>
        <v>0</v>
      </c>
      <c r="EA606" s="14">
        <f t="shared" si="809"/>
        <v>0</v>
      </c>
    </row>
    <row r="607" spans="2:131">
      <c r="B607" s="14">
        <f>IF($A$2=Alapadat!$P607,Alapadat!$Q607,0)</f>
        <v>0</v>
      </c>
      <c r="C607" s="14">
        <f>IF($A$2=Alapadat!$P607,Alapadat!$R607,0)</f>
        <v>0</v>
      </c>
      <c r="D607" s="14">
        <f t="shared" si="730"/>
        <v>0</v>
      </c>
      <c r="E607" s="14">
        <f t="shared" si="731"/>
        <v>0</v>
      </c>
      <c r="F607" s="14">
        <f t="shared" si="732"/>
        <v>0</v>
      </c>
      <c r="G607" s="14">
        <f t="shared" si="733"/>
        <v>0</v>
      </c>
      <c r="H607" s="14">
        <f t="shared" si="734"/>
        <v>0</v>
      </c>
      <c r="I607" s="14">
        <f t="shared" si="735"/>
        <v>0</v>
      </c>
      <c r="L607" s="56">
        <f t="shared" si="736"/>
        <v>0</v>
      </c>
      <c r="M607" s="14">
        <f>Szilv($A$2,Eredmény!$H$3,B607)</f>
        <v>0</v>
      </c>
      <c r="N607" s="14">
        <f t="shared" si="737"/>
        <v>0</v>
      </c>
      <c r="O607" s="14">
        <f t="shared" si="738"/>
        <v>0</v>
      </c>
      <c r="Q607" s="14">
        <f>IF($P$2=Alapadat!$P607,Alapadat!$Q607,0)</f>
        <v>0</v>
      </c>
      <c r="R607" s="14">
        <f>IF($P$2=Alapadat!$P607,Alapadat!$R607,0)</f>
        <v>0</v>
      </c>
      <c r="S607" s="14">
        <f t="shared" si="739"/>
        <v>0</v>
      </c>
      <c r="T607" s="14">
        <f t="shared" si="740"/>
        <v>0</v>
      </c>
      <c r="U607" s="14">
        <f t="shared" si="741"/>
        <v>0</v>
      </c>
      <c r="V607" s="14">
        <f t="shared" si="742"/>
        <v>0</v>
      </c>
      <c r="W607" s="14">
        <f t="shared" si="743"/>
        <v>0</v>
      </c>
      <c r="X607" s="14">
        <f t="shared" si="744"/>
        <v>0</v>
      </c>
      <c r="Z607" s="56">
        <f t="shared" si="810"/>
        <v>0</v>
      </c>
      <c r="AA607" s="14">
        <f>Szilv($P$2,Eredmény!$H$3,Q607)</f>
        <v>0</v>
      </c>
      <c r="AB607" s="14">
        <f t="shared" si="745"/>
        <v>0</v>
      </c>
      <c r="AC607" s="14">
        <f t="shared" si="746"/>
        <v>0</v>
      </c>
      <c r="AE607" s="14">
        <f>IF($AD$2=Alapadat!$P607,Alapadat!$Q607,0)</f>
        <v>0</v>
      </c>
      <c r="AF607" s="14">
        <f>IF($AD$2=Alapadat!$P607,Alapadat!$R607,0)</f>
        <v>0</v>
      </c>
      <c r="AG607" s="14">
        <f t="shared" si="747"/>
        <v>0</v>
      </c>
      <c r="AH607" s="14">
        <f t="shared" si="748"/>
        <v>0</v>
      </c>
      <c r="AI607" s="14">
        <f t="shared" si="749"/>
        <v>0</v>
      </c>
      <c r="AJ607" s="14">
        <f t="shared" si="750"/>
        <v>0</v>
      </c>
      <c r="AK607" s="14">
        <f t="shared" si="751"/>
        <v>0</v>
      </c>
      <c r="AL607" s="14">
        <f t="shared" si="752"/>
        <v>0</v>
      </c>
      <c r="AN607" s="56">
        <f t="shared" si="753"/>
        <v>0</v>
      </c>
      <c r="AO607" s="14">
        <f>Szilv($AD$2,Eredmény!$H$3,AE607)</f>
        <v>0</v>
      </c>
      <c r="AP607" s="14">
        <f t="shared" si="754"/>
        <v>0</v>
      </c>
      <c r="AQ607" s="14">
        <f t="shared" si="755"/>
        <v>0</v>
      </c>
      <c r="AS607" s="14">
        <f>IF($AR$2=Alapadat!$P607,Alapadat!$Q607,0)</f>
        <v>0</v>
      </c>
      <c r="AT607" s="14">
        <f>IF($AR$2=Alapadat!$P607,Alapadat!$R607,0)</f>
        <v>0</v>
      </c>
      <c r="AU607" s="14">
        <f t="shared" si="756"/>
        <v>0</v>
      </c>
      <c r="AV607" s="14">
        <f t="shared" si="757"/>
        <v>0</v>
      </c>
      <c r="AW607" s="14">
        <f t="shared" si="758"/>
        <v>0</v>
      </c>
      <c r="AX607" s="14">
        <f t="shared" si="759"/>
        <v>0</v>
      </c>
      <c r="AY607" s="14">
        <f t="shared" si="760"/>
        <v>0</v>
      </c>
      <c r="AZ607" s="14">
        <f t="shared" si="761"/>
        <v>0</v>
      </c>
      <c r="BB607" s="56">
        <f t="shared" si="762"/>
        <v>0</v>
      </c>
      <c r="BC607" s="14">
        <f>Szilv($AR$2,Eredmény!$H$3,AS607)</f>
        <v>0</v>
      </c>
      <c r="BD607" s="14">
        <f t="shared" si="763"/>
        <v>0</v>
      </c>
      <c r="BE607" s="14">
        <f t="shared" si="764"/>
        <v>0</v>
      </c>
      <c r="BG607" s="14">
        <f>IF($BF$2=Alapadat!$P607,Alapadat!$Q607,0)</f>
        <v>0</v>
      </c>
      <c r="BH607" s="14">
        <f>IF($BF$2=Alapadat!$P607,Alapadat!$R607,0)</f>
        <v>0</v>
      </c>
      <c r="BI607" s="14">
        <f t="shared" si="765"/>
        <v>0</v>
      </c>
      <c r="BJ607" s="14">
        <f t="shared" si="766"/>
        <v>0</v>
      </c>
      <c r="BK607" s="14">
        <f t="shared" si="767"/>
        <v>0</v>
      </c>
      <c r="BL607" s="14">
        <f t="shared" si="768"/>
        <v>0</v>
      </c>
      <c r="BM607" s="14">
        <f t="shared" si="769"/>
        <v>0</v>
      </c>
      <c r="BN607" s="14">
        <f t="shared" si="770"/>
        <v>0</v>
      </c>
      <c r="BP607" s="56">
        <f t="shared" si="771"/>
        <v>0</v>
      </c>
      <c r="BQ607" s="14">
        <f>Szilv($BF$2,Eredmény!$H$3,BG607)</f>
        <v>0</v>
      </c>
      <c r="BR607" s="14">
        <f t="shared" si="772"/>
        <v>0</v>
      </c>
      <c r="BS607" s="14">
        <f t="shared" si="773"/>
        <v>0</v>
      </c>
      <c r="BV607" s="14">
        <f>IF($BU$2=Alapadat!$P607,Alapadat!$Q607,0)</f>
        <v>0</v>
      </c>
      <c r="BW607" s="14">
        <f>IF($BU$2=Alapadat!$P607,Alapadat!$R607,0)</f>
        <v>0</v>
      </c>
      <c r="BX607" s="14">
        <f t="shared" si="774"/>
        <v>0</v>
      </c>
      <c r="BY607" s="14">
        <f t="shared" si="775"/>
        <v>0</v>
      </c>
      <c r="BZ607" s="14">
        <f t="shared" si="776"/>
        <v>0</v>
      </c>
      <c r="CA607" s="14">
        <f t="shared" si="777"/>
        <v>0</v>
      </c>
      <c r="CB607" s="14">
        <f t="shared" si="778"/>
        <v>0</v>
      </c>
      <c r="CC607" s="14">
        <f t="shared" si="779"/>
        <v>0</v>
      </c>
      <c r="CE607" s="56">
        <f t="shared" si="780"/>
        <v>0</v>
      </c>
      <c r="CF607" s="14">
        <f>Szilv($BU$2,Eredmény!$H$3,BV607)</f>
        <v>0</v>
      </c>
      <c r="CG607" s="14">
        <f t="shared" si="781"/>
        <v>0</v>
      </c>
      <c r="CH607" s="14">
        <f t="shared" si="782"/>
        <v>0</v>
      </c>
      <c r="CK607" s="14">
        <f>IF($CJ$2=Alapadat!$P607,Alapadat!$Q607,0)</f>
        <v>0</v>
      </c>
      <c r="CL607" s="14">
        <f>IF($CJ$2=Alapadat!$P607,Alapadat!$R607,0)</f>
        <v>0</v>
      </c>
      <c r="CM607" s="14">
        <f t="shared" si="783"/>
        <v>0</v>
      </c>
      <c r="CN607" s="14">
        <f t="shared" si="784"/>
        <v>0</v>
      </c>
      <c r="CO607" s="14">
        <f t="shared" si="785"/>
        <v>0</v>
      </c>
      <c r="CP607" s="14">
        <f t="shared" si="786"/>
        <v>0</v>
      </c>
      <c r="CQ607" s="14">
        <f t="shared" si="787"/>
        <v>0</v>
      </c>
      <c r="CR607" s="14">
        <f t="shared" si="788"/>
        <v>0</v>
      </c>
      <c r="CT607" s="56">
        <f t="shared" si="789"/>
        <v>0</v>
      </c>
      <c r="CU607" s="14">
        <f>Szilv($CJ$2,Eredmény!$H$3,CK607)</f>
        <v>0</v>
      </c>
      <c r="CV607" s="14">
        <f t="shared" si="790"/>
        <v>0</v>
      </c>
      <c r="CW607" s="14">
        <f t="shared" si="791"/>
        <v>0</v>
      </c>
      <c r="CZ607" s="14">
        <f>IF($CY$2=Alapadat!$P607,Alapadat!$Q607,0)</f>
        <v>0</v>
      </c>
      <c r="DA607" s="14">
        <f>IF($CY$2=Alapadat!$P607,Alapadat!$R607,0)</f>
        <v>0</v>
      </c>
      <c r="DB607" s="14">
        <f t="shared" si="792"/>
        <v>0</v>
      </c>
      <c r="DC607" s="14">
        <f t="shared" si="793"/>
        <v>0</v>
      </c>
      <c r="DD607" s="14">
        <f t="shared" si="794"/>
        <v>0</v>
      </c>
      <c r="DE607" s="14">
        <f t="shared" si="795"/>
        <v>0</v>
      </c>
      <c r="DF607" s="14">
        <f t="shared" si="796"/>
        <v>0</v>
      </c>
      <c r="DG607" s="14">
        <f t="shared" si="797"/>
        <v>0</v>
      </c>
      <c r="DI607" s="56">
        <f t="shared" si="798"/>
        <v>0</v>
      </c>
      <c r="DJ607" s="14">
        <f>Szilv($CY$2,Eredmény!$H$3,CZ607)</f>
        <v>0</v>
      </c>
      <c r="DK607" s="14">
        <f t="shared" si="799"/>
        <v>0</v>
      </c>
      <c r="DL607" s="14">
        <f t="shared" si="800"/>
        <v>0</v>
      </c>
      <c r="DO607" s="14">
        <f>IF($DN$2=Alapadat!$P607,Alapadat!$Q607,0)</f>
        <v>0</v>
      </c>
      <c r="DP607" s="14">
        <f>IF($DN$2=Alapadat!$P607,Alapadat!$R607,0)</f>
        <v>0</v>
      </c>
      <c r="DQ607" s="14">
        <f t="shared" si="801"/>
        <v>0</v>
      </c>
      <c r="DR607" s="14">
        <f t="shared" si="802"/>
        <v>0</v>
      </c>
      <c r="DS607" s="14">
        <f t="shared" si="803"/>
        <v>0</v>
      </c>
      <c r="DT607" s="14">
        <f t="shared" si="804"/>
        <v>0</v>
      </c>
      <c r="DU607" s="14">
        <f t="shared" si="805"/>
        <v>0</v>
      </c>
      <c r="DV607" s="14">
        <f t="shared" si="806"/>
        <v>0</v>
      </c>
      <c r="DX607" s="56">
        <f t="shared" si="807"/>
        <v>0</v>
      </c>
      <c r="DY607" s="14">
        <f>Szilv($DN$2,Eredmény!$H$3,DO607)</f>
        <v>0</v>
      </c>
      <c r="DZ607" s="14">
        <f t="shared" si="808"/>
        <v>0</v>
      </c>
      <c r="EA607" s="14">
        <f t="shared" si="809"/>
        <v>0</v>
      </c>
    </row>
    <row r="608" spans="2:131">
      <c r="B608" s="14">
        <f>IF($A$2=Alapadat!$P608,Alapadat!$Q608,0)</f>
        <v>0</v>
      </c>
      <c r="C608" s="14">
        <f>IF($A$2=Alapadat!$P608,Alapadat!$R608,0)</f>
        <v>0</v>
      </c>
      <c r="D608" s="14">
        <f t="shared" si="730"/>
        <v>0</v>
      </c>
      <c r="E608" s="14">
        <f t="shared" si="731"/>
        <v>0</v>
      </c>
      <c r="F608" s="14">
        <f t="shared" si="732"/>
        <v>0</v>
      </c>
      <c r="G608" s="14">
        <f t="shared" si="733"/>
        <v>0</v>
      </c>
      <c r="H608" s="14">
        <f t="shared" si="734"/>
        <v>0</v>
      </c>
      <c r="I608" s="14">
        <f t="shared" si="735"/>
        <v>0</v>
      </c>
      <c r="L608" s="56">
        <f t="shared" si="736"/>
        <v>0</v>
      </c>
      <c r="M608" s="14">
        <f>Szilv($A$2,Eredmény!$H$3,B608)</f>
        <v>0</v>
      </c>
      <c r="N608" s="14">
        <f t="shared" si="737"/>
        <v>0</v>
      </c>
      <c r="O608" s="14">
        <f t="shared" si="738"/>
        <v>0</v>
      </c>
      <c r="Q608" s="14">
        <f>IF($P$2=Alapadat!$P608,Alapadat!$Q608,0)</f>
        <v>0</v>
      </c>
      <c r="R608" s="14">
        <f>IF($P$2=Alapadat!$P608,Alapadat!$R608,0)</f>
        <v>0</v>
      </c>
      <c r="S608" s="14">
        <f t="shared" si="739"/>
        <v>0</v>
      </c>
      <c r="T608" s="14">
        <f t="shared" si="740"/>
        <v>0</v>
      </c>
      <c r="U608" s="14">
        <f t="shared" si="741"/>
        <v>0</v>
      </c>
      <c r="V608" s="14">
        <f t="shared" si="742"/>
        <v>0</v>
      </c>
      <c r="W608" s="14">
        <f t="shared" si="743"/>
        <v>0</v>
      </c>
      <c r="X608" s="14">
        <f t="shared" si="744"/>
        <v>0</v>
      </c>
      <c r="Z608" s="56">
        <f t="shared" si="810"/>
        <v>0</v>
      </c>
      <c r="AA608" s="14">
        <f>Szilv($P$2,Eredmény!$H$3,Q608)</f>
        <v>0</v>
      </c>
      <c r="AB608" s="14">
        <f t="shared" si="745"/>
        <v>0</v>
      </c>
      <c r="AC608" s="14">
        <f t="shared" si="746"/>
        <v>0</v>
      </c>
      <c r="AE608" s="14">
        <f>IF($AD$2=Alapadat!$P608,Alapadat!$Q608,0)</f>
        <v>0</v>
      </c>
      <c r="AF608" s="14">
        <f>IF($AD$2=Alapadat!$P608,Alapadat!$R608,0)</f>
        <v>0</v>
      </c>
      <c r="AG608" s="14">
        <f t="shared" si="747"/>
        <v>0</v>
      </c>
      <c r="AH608" s="14">
        <f t="shared" si="748"/>
        <v>0</v>
      </c>
      <c r="AI608" s="14">
        <f t="shared" si="749"/>
        <v>0</v>
      </c>
      <c r="AJ608" s="14">
        <f t="shared" si="750"/>
        <v>0</v>
      </c>
      <c r="AK608" s="14">
        <f t="shared" si="751"/>
        <v>0</v>
      </c>
      <c r="AL608" s="14">
        <f t="shared" si="752"/>
        <v>0</v>
      </c>
      <c r="AN608" s="56">
        <f t="shared" si="753"/>
        <v>0</v>
      </c>
      <c r="AO608" s="14">
        <f>Szilv($AD$2,Eredmény!$H$3,AE608)</f>
        <v>0</v>
      </c>
      <c r="AP608" s="14">
        <f t="shared" si="754"/>
        <v>0</v>
      </c>
      <c r="AQ608" s="14">
        <f t="shared" si="755"/>
        <v>0</v>
      </c>
      <c r="AS608" s="14">
        <f>IF($AR$2=Alapadat!$P608,Alapadat!$Q608,0)</f>
        <v>0</v>
      </c>
      <c r="AT608" s="14">
        <f>IF($AR$2=Alapadat!$P608,Alapadat!$R608,0)</f>
        <v>0</v>
      </c>
      <c r="AU608" s="14">
        <f t="shared" si="756"/>
        <v>0</v>
      </c>
      <c r="AV608" s="14">
        <f t="shared" si="757"/>
        <v>0</v>
      </c>
      <c r="AW608" s="14">
        <f t="shared" si="758"/>
        <v>0</v>
      </c>
      <c r="AX608" s="14">
        <f t="shared" si="759"/>
        <v>0</v>
      </c>
      <c r="AY608" s="14">
        <f t="shared" si="760"/>
        <v>0</v>
      </c>
      <c r="AZ608" s="14">
        <f t="shared" si="761"/>
        <v>0</v>
      </c>
      <c r="BB608" s="56">
        <f t="shared" si="762"/>
        <v>0</v>
      </c>
      <c r="BC608" s="14">
        <f>Szilv($AR$2,Eredmény!$H$3,AS608)</f>
        <v>0</v>
      </c>
      <c r="BD608" s="14">
        <f t="shared" si="763"/>
        <v>0</v>
      </c>
      <c r="BE608" s="14">
        <f t="shared" si="764"/>
        <v>0</v>
      </c>
      <c r="BG608" s="14">
        <f>IF($BF$2=Alapadat!$P608,Alapadat!$Q608,0)</f>
        <v>0</v>
      </c>
      <c r="BH608" s="14">
        <f>IF($BF$2=Alapadat!$P608,Alapadat!$R608,0)</f>
        <v>0</v>
      </c>
      <c r="BI608" s="14">
        <f t="shared" si="765"/>
        <v>0</v>
      </c>
      <c r="BJ608" s="14">
        <f t="shared" si="766"/>
        <v>0</v>
      </c>
      <c r="BK608" s="14">
        <f t="shared" si="767"/>
        <v>0</v>
      </c>
      <c r="BL608" s="14">
        <f t="shared" si="768"/>
        <v>0</v>
      </c>
      <c r="BM608" s="14">
        <f t="shared" si="769"/>
        <v>0</v>
      </c>
      <c r="BN608" s="14">
        <f t="shared" si="770"/>
        <v>0</v>
      </c>
      <c r="BP608" s="56">
        <f t="shared" si="771"/>
        <v>0</v>
      </c>
      <c r="BQ608" s="14">
        <f>Szilv($BF$2,Eredmény!$H$3,BG608)</f>
        <v>0</v>
      </c>
      <c r="BR608" s="14">
        <f t="shared" si="772"/>
        <v>0</v>
      </c>
      <c r="BS608" s="14">
        <f t="shared" si="773"/>
        <v>0</v>
      </c>
      <c r="BV608" s="14">
        <f>IF($BU$2=Alapadat!$P608,Alapadat!$Q608,0)</f>
        <v>0</v>
      </c>
      <c r="BW608" s="14">
        <f>IF($BU$2=Alapadat!$P608,Alapadat!$R608,0)</f>
        <v>0</v>
      </c>
      <c r="BX608" s="14">
        <f t="shared" si="774"/>
        <v>0</v>
      </c>
      <c r="BY608" s="14">
        <f t="shared" si="775"/>
        <v>0</v>
      </c>
      <c r="BZ608" s="14">
        <f t="shared" si="776"/>
        <v>0</v>
      </c>
      <c r="CA608" s="14">
        <f t="shared" si="777"/>
        <v>0</v>
      </c>
      <c r="CB608" s="14">
        <f t="shared" si="778"/>
        <v>0</v>
      </c>
      <c r="CC608" s="14">
        <f t="shared" si="779"/>
        <v>0</v>
      </c>
      <c r="CE608" s="56">
        <f t="shared" si="780"/>
        <v>0</v>
      </c>
      <c r="CF608" s="14">
        <f>Szilv($BU$2,Eredmény!$H$3,BV608)</f>
        <v>0</v>
      </c>
      <c r="CG608" s="14">
        <f t="shared" si="781"/>
        <v>0</v>
      </c>
      <c r="CH608" s="14">
        <f t="shared" si="782"/>
        <v>0</v>
      </c>
      <c r="CK608" s="14">
        <f>IF($CJ$2=Alapadat!$P608,Alapadat!$Q608,0)</f>
        <v>0</v>
      </c>
      <c r="CL608" s="14">
        <f>IF($CJ$2=Alapadat!$P608,Alapadat!$R608,0)</f>
        <v>0</v>
      </c>
      <c r="CM608" s="14">
        <f t="shared" si="783"/>
        <v>0</v>
      </c>
      <c r="CN608" s="14">
        <f t="shared" si="784"/>
        <v>0</v>
      </c>
      <c r="CO608" s="14">
        <f t="shared" si="785"/>
        <v>0</v>
      </c>
      <c r="CP608" s="14">
        <f t="shared" si="786"/>
        <v>0</v>
      </c>
      <c r="CQ608" s="14">
        <f t="shared" si="787"/>
        <v>0</v>
      </c>
      <c r="CR608" s="14">
        <f t="shared" si="788"/>
        <v>0</v>
      </c>
      <c r="CT608" s="56">
        <f t="shared" si="789"/>
        <v>0</v>
      </c>
      <c r="CU608" s="14">
        <f>Szilv($CJ$2,Eredmény!$H$3,CK608)</f>
        <v>0</v>
      </c>
      <c r="CV608" s="14">
        <f t="shared" si="790"/>
        <v>0</v>
      </c>
      <c r="CW608" s="14">
        <f t="shared" si="791"/>
        <v>0</v>
      </c>
      <c r="CZ608" s="14">
        <f>IF($CY$2=Alapadat!$P608,Alapadat!$Q608,0)</f>
        <v>0</v>
      </c>
      <c r="DA608" s="14">
        <f>IF($CY$2=Alapadat!$P608,Alapadat!$R608,0)</f>
        <v>0</v>
      </c>
      <c r="DB608" s="14">
        <f t="shared" si="792"/>
        <v>0</v>
      </c>
      <c r="DC608" s="14">
        <f t="shared" si="793"/>
        <v>0</v>
      </c>
      <c r="DD608" s="14">
        <f t="shared" si="794"/>
        <v>0</v>
      </c>
      <c r="DE608" s="14">
        <f t="shared" si="795"/>
        <v>0</v>
      </c>
      <c r="DF608" s="14">
        <f t="shared" si="796"/>
        <v>0</v>
      </c>
      <c r="DG608" s="14">
        <f t="shared" si="797"/>
        <v>0</v>
      </c>
      <c r="DI608" s="56">
        <f t="shared" si="798"/>
        <v>0</v>
      </c>
      <c r="DJ608" s="14">
        <f>Szilv($CY$2,Eredmény!$H$3,CZ608)</f>
        <v>0</v>
      </c>
      <c r="DK608" s="14">
        <f t="shared" si="799"/>
        <v>0</v>
      </c>
      <c r="DL608" s="14">
        <f t="shared" si="800"/>
        <v>0</v>
      </c>
      <c r="DO608" s="14">
        <f>IF($DN$2=Alapadat!$P608,Alapadat!$Q608,0)</f>
        <v>0</v>
      </c>
      <c r="DP608" s="14">
        <f>IF($DN$2=Alapadat!$P608,Alapadat!$R608,0)</f>
        <v>0</v>
      </c>
      <c r="DQ608" s="14">
        <f t="shared" si="801"/>
        <v>0</v>
      </c>
      <c r="DR608" s="14">
        <f t="shared" si="802"/>
        <v>0</v>
      </c>
      <c r="DS608" s="14">
        <f t="shared" si="803"/>
        <v>0</v>
      </c>
      <c r="DT608" s="14">
        <f t="shared" si="804"/>
        <v>0</v>
      </c>
      <c r="DU608" s="14">
        <f t="shared" si="805"/>
        <v>0</v>
      </c>
      <c r="DV608" s="14">
        <f t="shared" si="806"/>
        <v>0</v>
      </c>
      <c r="DX608" s="56">
        <f t="shared" si="807"/>
        <v>0</v>
      </c>
      <c r="DY608" s="14">
        <f>Szilv($DN$2,Eredmény!$H$3,DO608)</f>
        <v>0</v>
      </c>
      <c r="DZ608" s="14">
        <f t="shared" si="808"/>
        <v>0</v>
      </c>
      <c r="EA608" s="14">
        <f t="shared" si="809"/>
        <v>0</v>
      </c>
    </row>
    <row r="609" spans="2:131">
      <c r="B609" s="14">
        <f>IF($A$2=Alapadat!$P609,Alapadat!$Q609,0)</f>
        <v>0</v>
      </c>
      <c r="C609" s="14">
        <f>IF($A$2=Alapadat!$P609,Alapadat!$R609,0)</f>
        <v>0</v>
      </c>
      <c r="D609" s="14">
        <f t="shared" si="730"/>
        <v>0</v>
      </c>
      <c r="E609" s="14">
        <f t="shared" si="731"/>
        <v>0</v>
      </c>
      <c r="F609" s="14">
        <f t="shared" si="732"/>
        <v>0</v>
      </c>
      <c r="G609" s="14">
        <f t="shared" si="733"/>
        <v>0</v>
      </c>
      <c r="H609" s="14">
        <f t="shared" si="734"/>
        <v>0</v>
      </c>
      <c r="I609" s="14">
        <f t="shared" si="735"/>
        <v>0</v>
      </c>
      <c r="L609" s="56">
        <f t="shared" si="736"/>
        <v>0</v>
      </c>
      <c r="M609" s="14">
        <f>Szilv($A$2,Eredmény!$H$3,B609)</f>
        <v>0</v>
      </c>
      <c r="N609" s="14">
        <f t="shared" si="737"/>
        <v>0</v>
      </c>
      <c r="O609" s="14">
        <f t="shared" si="738"/>
        <v>0</v>
      </c>
      <c r="Q609" s="14">
        <f>IF($P$2=Alapadat!$P609,Alapadat!$Q609,0)</f>
        <v>0</v>
      </c>
      <c r="R609" s="14">
        <f>IF($P$2=Alapadat!$P609,Alapadat!$R609,0)</f>
        <v>0</v>
      </c>
      <c r="S609" s="14">
        <f t="shared" si="739"/>
        <v>0</v>
      </c>
      <c r="T609" s="14">
        <f t="shared" si="740"/>
        <v>0</v>
      </c>
      <c r="U609" s="14">
        <f t="shared" si="741"/>
        <v>0</v>
      </c>
      <c r="V609" s="14">
        <f t="shared" si="742"/>
        <v>0</v>
      </c>
      <c r="W609" s="14">
        <f t="shared" si="743"/>
        <v>0</v>
      </c>
      <c r="X609" s="14">
        <f t="shared" si="744"/>
        <v>0</v>
      </c>
      <c r="Z609" s="56">
        <f t="shared" si="810"/>
        <v>0</v>
      </c>
      <c r="AA609" s="14">
        <f>Szilv($P$2,Eredmény!$H$3,Q609)</f>
        <v>0</v>
      </c>
      <c r="AB609" s="14">
        <f t="shared" si="745"/>
        <v>0</v>
      </c>
      <c r="AC609" s="14">
        <f t="shared" si="746"/>
        <v>0</v>
      </c>
      <c r="AE609" s="14">
        <f>IF($AD$2=Alapadat!$P609,Alapadat!$Q609,0)</f>
        <v>0</v>
      </c>
      <c r="AF609" s="14">
        <f>IF($AD$2=Alapadat!$P609,Alapadat!$R609,0)</f>
        <v>0</v>
      </c>
      <c r="AG609" s="14">
        <f t="shared" si="747"/>
        <v>0</v>
      </c>
      <c r="AH609" s="14">
        <f t="shared" si="748"/>
        <v>0</v>
      </c>
      <c r="AI609" s="14">
        <f t="shared" si="749"/>
        <v>0</v>
      </c>
      <c r="AJ609" s="14">
        <f t="shared" si="750"/>
        <v>0</v>
      </c>
      <c r="AK609" s="14">
        <f t="shared" si="751"/>
        <v>0</v>
      </c>
      <c r="AL609" s="14">
        <f t="shared" si="752"/>
        <v>0</v>
      </c>
      <c r="AN609" s="56">
        <f t="shared" si="753"/>
        <v>0</v>
      </c>
      <c r="AO609" s="14">
        <f>Szilv($AD$2,Eredmény!$H$3,AE609)</f>
        <v>0</v>
      </c>
      <c r="AP609" s="14">
        <f t="shared" si="754"/>
        <v>0</v>
      </c>
      <c r="AQ609" s="14">
        <f t="shared" si="755"/>
        <v>0</v>
      </c>
      <c r="AS609" s="14">
        <f>IF($AR$2=Alapadat!$P609,Alapadat!$Q609,0)</f>
        <v>0</v>
      </c>
      <c r="AT609" s="14">
        <f>IF($AR$2=Alapadat!$P609,Alapadat!$R609,0)</f>
        <v>0</v>
      </c>
      <c r="AU609" s="14">
        <f t="shared" si="756"/>
        <v>0</v>
      </c>
      <c r="AV609" s="14">
        <f t="shared" si="757"/>
        <v>0</v>
      </c>
      <c r="AW609" s="14">
        <f t="shared" si="758"/>
        <v>0</v>
      </c>
      <c r="AX609" s="14">
        <f t="shared" si="759"/>
        <v>0</v>
      </c>
      <c r="AY609" s="14">
        <f t="shared" si="760"/>
        <v>0</v>
      </c>
      <c r="AZ609" s="14">
        <f t="shared" si="761"/>
        <v>0</v>
      </c>
      <c r="BB609" s="56">
        <f t="shared" si="762"/>
        <v>0</v>
      </c>
      <c r="BC609" s="14">
        <f>Szilv($AR$2,Eredmény!$H$3,AS609)</f>
        <v>0</v>
      </c>
      <c r="BD609" s="14">
        <f t="shared" si="763"/>
        <v>0</v>
      </c>
      <c r="BE609" s="14">
        <f t="shared" si="764"/>
        <v>0</v>
      </c>
      <c r="BG609" s="14">
        <f>IF($BF$2=Alapadat!$P609,Alapadat!$Q609,0)</f>
        <v>0</v>
      </c>
      <c r="BH609" s="14">
        <f>IF($BF$2=Alapadat!$P609,Alapadat!$R609,0)</f>
        <v>0</v>
      </c>
      <c r="BI609" s="14">
        <f t="shared" si="765"/>
        <v>0</v>
      </c>
      <c r="BJ609" s="14">
        <f t="shared" si="766"/>
        <v>0</v>
      </c>
      <c r="BK609" s="14">
        <f t="shared" si="767"/>
        <v>0</v>
      </c>
      <c r="BL609" s="14">
        <f t="shared" si="768"/>
        <v>0</v>
      </c>
      <c r="BM609" s="14">
        <f t="shared" si="769"/>
        <v>0</v>
      </c>
      <c r="BN609" s="14">
        <f t="shared" si="770"/>
        <v>0</v>
      </c>
      <c r="BP609" s="56">
        <f t="shared" si="771"/>
        <v>0</v>
      </c>
      <c r="BQ609" s="14">
        <f>Szilv($BF$2,Eredmény!$H$3,BG609)</f>
        <v>0</v>
      </c>
      <c r="BR609" s="14">
        <f t="shared" si="772"/>
        <v>0</v>
      </c>
      <c r="BS609" s="14">
        <f t="shared" si="773"/>
        <v>0</v>
      </c>
      <c r="BV609" s="14">
        <f>IF($BU$2=Alapadat!$P609,Alapadat!$Q609,0)</f>
        <v>0</v>
      </c>
      <c r="BW609" s="14">
        <f>IF($BU$2=Alapadat!$P609,Alapadat!$R609,0)</f>
        <v>0</v>
      </c>
      <c r="BX609" s="14">
        <f t="shared" si="774"/>
        <v>0</v>
      </c>
      <c r="BY609" s="14">
        <f t="shared" si="775"/>
        <v>0</v>
      </c>
      <c r="BZ609" s="14">
        <f t="shared" si="776"/>
        <v>0</v>
      </c>
      <c r="CA609" s="14">
        <f t="shared" si="777"/>
        <v>0</v>
      </c>
      <c r="CB609" s="14">
        <f t="shared" si="778"/>
        <v>0</v>
      </c>
      <c r="CC609" s="14">
        <f t="shared" si="779"/>
        <v>0</v>
      </c>
      <c r="CE609" s="56">
        <f t="shared" si="780"/>
        <v>0</v>
      </c>
      <c r="CF609" s="14">
        <f>Szilv($BU$2,Eredmény!$H$3,BV609)</f>
        <v>0</v>
      </c>
      <c r="CG609" s="14">
        <f t="shared" si="781"/>
        <v>0</v>
      </c>
      <c r="CH609" s="14">
        <f t="shared" si="782"/>
        <v>0</v>
      </c>
      <c r="CK609" s="14">
        <f>IF($CJ$2=Alapadat!$P609,Alapadat!$Q609,0)</f>
        <v>0</v>
      </c>
      <c r="CL609" s="14">
        <f>IF($CJ$2=Alapadat!$P609,Alapadat!$R609,0)</f>
        <v>0</v>
      </c>
      <c r="CM609" s="14">
        <f t="shared" si="783"/>
        <v>0</v>
      </c>
      <c r="CN609" s="14">
        <f t="shared" si="784"/>
        <v>0</v>
      </c>
      <c r="CO609" s="14">
        <f t="shared" si="785"/>
        <v>0</v>
      </c>
      <c r="CP609" s="14">
        <f t="shared" si="786"/>
        <v>0</v>
      </c>
      <c r="CQ609" s="14">
        <f t="shared" si="787"/>
        <v>0</v>
      </c>
      <c r="CR609" s="14">
        <f t="shared" si="788"/>
        <v>0</v>
      </c>
      <c r="CT609" s="56">
        <f t="shared" si="789"/>
        <v>0</v>
      </c>
      <c r="CU609" s="14">
        <f>Szilv($CJ$2,Eredmény!$H$3,CK609)</f>
        <v>0</v>
      </c>
      <c r="CV609" s="14">
        <f t="shared" si="790"/>
        <v>0</v>
      </c>
      <c r="CW609" s="14">
        <f t="shared" si="791"/>
        <v>0</v>
      </c>
      <c r="CZ609" s="14">
        <f>IF($CY$2=Alapadat!$P609,Alapadat!$Q609,0)</f>
        <v>0</v>
      </c>
      <c r="DA609" s="14">
        <f>IF($CY$2=Alapadat!$P609,Alapadat!$R609,0)</f>
        <v>0</v>
      </c>
      <c r="DB609" s="14">
        <f t="shared" si="792"/>
        <v>0</v>
      </c>
      <c r="DC609" s="14">
        <f t="shared" si="793"/>
        <v>0</v>
      </c>
      <c r="DD609" s="14">
        <f t="shared" si="794"/>
        <v>0</v>
      </c>
      <c r="DE609" s="14">
        <f t="shared" si="795"/>
        <v>0</v>
      </c>
      <c r="DF609" s="14">
        <f t="shared" si="796"/>
        <v>0</v>
      </c>
      <c r="DG609" s="14">
        <f t="shared" si="797"/>
        <v>0</v>
      </c>
      <c r="DI609" s="56">
        <f t="shared" si="798"/>
        <v>0</v>
      </c>
      <c r="DJ609" s="14">
        <f>Szilv($CY$2,Eredmény!$H$3,CZ609)</f>
        <v>0</v>
      </c>
      <c r="DK609" s="14">
        <f t="shared" si="799"/>
        <v>0</v>
      </c>
      <c r="DL609" s="14">
        <f t="shared" si="800"/>
        <v>0</v>
      </c>
      <c r="DO609" s="14">
        <f>IF($DN$2=Alapadat!$P609,Alapadat!$Q609,0)</f>
        <v>0</v>
      </c>
      <c r="DP609" s="14">
        <f>IF($DN$2=Alapadat!$P609,Alapadat!$R609,0)</f>
        <v>0</v>
      </c>
      <c r="DQ609" s="14">
        <f t="shared" si="801"/>
        <v>0</v>
      </c>
      <c r="DR609" s="14">
        <f t="shared" si="802"/>
        <v>0</v>
      </c>
      <c r="DS609" s="14">
        <f t="shared" si="803"/>
        <v>0</v>
      </c>
      <c r="DT609" s="14">
        <f t="shared" si="804"/>
        <v>0</v>
      </c>
      <c r="DU609" s="14">
        <f t="shared" si="805"/>
        <v>0</v>
      </c>
      <c r="DV609" s="14">
        <f t="shared" si="806"/>
        <v>0</v>
      </c>
      <c r="DX609" s="56">
        <f t="shared" si="807"/>
        <v>0</v>
      </c>
      <c r="DY609" s="14">
        <f>Szilv($DN$2,Eredmény!$H$3,DO609)</f>
        <v>0</v>
      </c>
      <c r="DZ609" s="14">
        <f t="shared" si="808"/>
        <v>0</v>
      </c>
      <c r="EA609" s="14">
        <f t="shared" si="809"/>
        <v>0</v>
      </c>
    </row>
    <row r="610" spans="2:131">
      <c r="B610" s="14">
        <f>IF($A$2=Alapadat!$P610,Alapadat!$Q610,0)</f>
        <v>0</v>
      </c>
      <c r="C610" s="14">
        <f>IF($A$2=Alapadat!$P610,Alapadat!$R610,0)</f>
        <v>0</v>
      </c>
      <c r="D610" s="14">
        <f t="shared" si="730"/>
        <v>0</v>
      </c>
      <c r="E610" s="14">
        <f t="shared" si="731"/>
        <v>0</v>
      </c>
      <c r="F610" s="14">
        <f t="shared" si="732"/>
        <v>0</v>
      </c>
      <c r="G610" s="14">
        <f t="shared" si="733"/>
        <v>0</v>
      </c>
      <c r="H610" s="14">
        <f t="shared" si="734"/>
        <v>0</v>
      </c>
      <c r="I610" s="14">
        <f t="shared" si="735"/>
        <v>0</v>
      </c>
      <c r="L610" s="56">
        <f t="shared" si="736"/>
        <v>0</v>
      </c>
      <c r="M610" s="14">
        <f>Szilv($A$2,Eredmény!$H$3,B610)</f>
        <v>0</v>
      </c>
      <c r="N610" s="14">
        <f t="shared" si="737"/>
        <v>0</v>
      </c>
      <c r="O610" s="14">
        <f t="shared" si="738"/>
        <v>0</v>
      </c>
      <c r="Q610" s="14">
        <f>IF($P$2=Alapadat!$P610,Alapadat!$Q610,0)</f>
        <v>0</v>
      </c>
      <c r="R610" s="14">
        <f>IF($P$2=Alapadat!$P610,Alapadat!$R610,0)</f>
        <v>0</v>
      </c>
      <c r="S610" s="14">
        <f t="shared" si="739"/>
        <v>0</v>
      </c>
      <c r="T610" s="14">
        <f t="shared" si="740"/>
        <v>0</v>
      </c>
      <c r="U610" s="14">
        <f t="shared" si="741"/>
        <v>0</v>
      </c>
      <c r="V610" s="14">
        <f t="shared" si="742"/>
        <v>0</v>
      </c>
      <c r="W610" s="14">
        <f t="shared" si="743"/>
        <v>0</v>
      </c>
      <c r="X610" s="14">
        <f t="shared" si="744"/>
        <v>0</v>
      </c>
      <c r="Z610" s="56">
        <f t="shared" si="810"/>
        <v>0</v>
      </c>
      <c r="AA610" s="14">
        <f>Szilv($P$2,Eredmény!$H$3,Q610)</f>
        <v>0</v>
      </c>
      <c r="AB610" s="14">
        <f t="shared" si="745"/>
        <v>0</v>
      </c>
      <c r="AC610" s="14">
        <f t="shared" si="746"/>
        <v>0</v>
      </c>
      <c r="AE610" s="14">
        <f>IF($AD$2=Alapadat!$P610,Alapadat!$Q610,0)</f>
        <v>0</v>
      </c>
      <c r="AF610" s="14">
        <f>IF($AD$2=Alapadat!$P610,Alapadat!$R610,0)</f>
        <v>0</v>
      </c>
      <c r="AG610" s="14">
        <f t="shared" si="747"/>
        <v>0</v>
      </c>
      <c r="AH610" s="14">
        <f t="shared" si="748"/>
        <v>0</v>
      </c>
      <c r="AI610" s="14">
        <f t="shared" si="749"/>
        <v>0</v>
      </c>
      <c r="AJ610" s="14">
        <f t="shared" si="750"/>
        <v>0</v>
      </c>
      <c r="AK610" s="14">
        <f t="shared" si="751"/>
        <v>0</v>
      </c>
      <c r="AL610" s="14">
        <f t="shared" si="752"/>
        <v>0</v>
      </c>
      <c r="AN610" s="56">
        <f t="shared" si="753"/>
        <v>0</v>
      </c>
      <c r="AO610" s="14">
        <f>Szilv($AD$2,Eredmény!$H$3,AE610)</f>
        <v>0</v>
      </c>
      <c r="AP610" s="14">
        <f t="shared" si="754"/>
        <v>0</v>
      </c>
      <c r="AQ610" s="14">
        <f t="shared" si="755"/>
        <v>0</v>
      </c>
      <c r="AS610" s="14">
        <f>IF($AR$2=Alapadat!$P610,Alapadat!$Q610,0)</f>
        <v>0</v>
      </c>
      <c r="AT610" s="14">
        <f>IF($AR$2=Alapadat!$P610,Alapadat!$R610,0)</f>
        <v>0</v>
      </c>
      <c r="AU610" s="14">
        <f t="shared" si="756"/>
        <v>0</v>
      </c>
      <c r="AV610" s="14">
        <f t="shared" si="757"/>
        <v>0</v>
      </c>
      <c r="AW610" s="14">
        <f t="shared" si="758"/>
        <v>0</v>
      </c>
      <c r="AX610" s="14">
        <f t="shared" si="759"/>
        <v>0</v>
      </c>
      <c r="AY610" s="14">
        <f t="shared" si="760"/>
        <v>0</v>
      </c>
      <c r="AZ610" s="14">
        <f t="shared" si="761"/>
        <v>0</v>
      </c>
      <c r="BB610" s="56">
        <f t="shared" si="762"/>
        <v>0</v>
      </c>
      <c r="BC610" s="14">
        <f>Szilv($AR$2,Eredmény!$H$3,AS610)</f>
        <v>0</v>
      </c>
      <c r="BD610" s="14">
        <f t="shared" si="763"/>
        <v>0</v>
      </c>
      <c r="BE610" s="14">
        <f t="shared" si="764"/>
        <v>0</v>
      </c>
      <c r="BG610" s="14">
        <f>IF($BF$2=Alapadat!$P610,Alapadat!$Q610,0)</f>
        <v>0</v>
      </c>
      <c r="BH610" s="14">
        <f>IF($BF$2=Alapadat!$P610,Alapadat!$R610,0)</f>
        <v>0</v>
      </c>
      <c r="BI610" s="14">
        <f t="shared" si="765"/>
        <v>0</v>
      </c>
      <c r="BJ610" s="14">
        <f t="shared" si="766"/>
        <v>0</v>
      </c>
      <c r="BK610" s="14">
        <f t="shared" si="767"/>
        <v>0</v>
      </c>
      <c r="BL610" s="14">
        <f t="shared" si="768"/>
        <v>0</v>
      </c>
      <c r="BM610" s="14">
        <f t="shared" si="769"/>
        <v>0</v>
      </c>
      <c r="BN610" s="14">
        <f t="shared" si="770"/>
        <v>0</v>
      </c>
      <c r="BP610" s="56">
        <f t="shared" si="771"/>
        <v>0</v>
      </c>
      <c r="BQ610" s="14">
        <f>Szilv($BF$2,Eredmény!$H$3,BG610)</f>
        <v>0</v>
      </c>
      <c r="BR610" s="14">
        <f t="shared" si="772"/>
        <v>0</v>
      </c>
      <c r="BS610" s="14">
        <f t="shared" si="773"/>
        <v>0</v>
      </c>
      <c r="BV610" s="14">
        <f>IF($BU$2=Alapadat!$P610,Alapadat!$Q610,0)</f>
        <v>0</v>
      </c>
      <c r="BW610" s="14">
        <f>IF($BU$2=Alapadat!$P610,Alapadat!$R610,0)</f>
        <v>0</v>
      </c>
      <c r="BX610" s="14">
        <f t="shared" si="774"/>
        <v>0</v>
      </c>
      <c r="BY610" s="14">
        <f t="shared" si="775"/>
        <v>0</v>
      </c>
      <c r="BZ610" s="14">
        <f t="shared" si="776"/>
        <v>0</v>
      </c>
      <c r="CA610" s="14">
        <f t="shared" si="777"/>
        <v>0</v>
      </c>
      <c r="CB610" s="14">
        <f t="shared" si="778"/>
        <v>0</v>
      </c>
      <c r="CC610" s="14">
        <f t="shared" si="779"/>
        <v>0</v>
      </c>
      <c r="CE610" s="56">
        <f t="shared" si="780"/>
        <v>0</v>
      </c>
      <c r="CF610" s="14">
        <f>Szilv($BU$2,Eredmény!$H$3,BV610)</f>
        <v>0</v>
      </c>
      <c r="CG610" s="14">
        <f t="shared" si="781"/>
        <v>0</v>
      </c>
      <c r="CH610" s="14">
        <f t="shared" si="782"/>
        <v>0</v>
      </c>
      <c r="CK610" s="14">
        <f>IF($CJ$2=Alapadat!$P610,Alapadat!$Q610,0)</f>
        <v>0</v>
      </c>
      <c r="CL610" s="14">
        <f>IF($CJ$2=Alapadat!$P610,Alapadat!$R610,0)</f>
        <v>0</v>
      </c>
      <c r="CM610" s="14">
        <f t="shared" si="783"/>
        <v>0</v>
      </c>
      <c r="CN610" s="14">
        <f t="shared" si="784"/>
        <v>0</v>
      </c>
      <c r="CO610" s="14">
        <f t="shared" si="785"/>
        <v>0</v>
      </c>
      <c r="CP610" s="14">
        <f t="shared" si="786"/>
        <v>0</v>
      </c>
      <c r="CQ610" s="14">
        <f t="shared" si="787"/>
        <v>0</v>
      </c>
      <c r="CR610" s="14">
        <f t="shared" si="788"/>
        <v>0</v>
      </c>
      <c r="CT610" s="56">
        <f t="shared" si="789"/>
        <v>0</v>
      </c>
      <c r="CU610" s="14">
        <f>Szilv($CJ$2,Eredmény!$H$3,CK610)</f>
        <v>0</v>
      </c>
      <c r="CV610" s="14">
        <f t="shared" si="790"/>
        <v>0</v>
      </c>
      <c r="CW610" s="14">
        <f t="shared" si="791"/>
        <v>0</v>
      </c>
      <c r="CZ610" s="14">
        <f>IF($CY$2=Alapadat!$P610,Alapadat!$Q610,0)</f>
        <v>0</v>
      </c>
      <c r="DA610" s="14">
        <f>IF($CY$2=Alapadat!$P610,Alapadat!$R610,0)</f>
        <v>0</v>
      </c>
      <c r="DB610" s="14">
        <f t="shared" si="792"/>
        <v>0</v>
      </c>
      <c r="DC610" s="14">
        <f t="shared" si="793"/>
        <v>0</v>
      </c>
      <c r="DD610" s="14">
        <f t="shared" si="794"/>
        <v>0</v>
      </c>
      <c r="DE610" s="14">
        <f t="shared" si="795"/>
        <v>0</v>
      </c>
      <c r="DF610" s="14">
        <f t="shared" si="796"/>
        <v>0</v>
      </c>
      <c r="DG610" s="14">
        <f t="shared" si="797"/>
        <v>0</v>
      </c>
      <c r="DI610" s="56">
        <f t="shared" si="798"/>
        <v>0</v>
      </c>
      <c r="DJ610" s="14">
        <f>Szilv($CY$2,Eredmény!$H$3,CZ610)</f>
        <v>0</v>
      </c>
      <c r="DK610" s="14">
        <f t="shared" si="799"/>
        <v>0</v>
      </c>
      <c r="DL610" s="14">
        <f t="shared" si="800"/>
        <v>0</v>
      </c>
      <c r="DO610" s="14">
        <f>IF($DN$2=Alapadat!$P610,Alapadat!$Q610,0)</f>
        <v>0</v>
      </c>
      <c r="DP610" s="14">
        <f>IF($DN$2=Alapadat!$P610,Alapadat!$R610,0)</f>
        <v>0</v>
      </c>
      <c r="DQ610" s="14">
        <f t="shared" si="801"/>
        <v>0</v>
      </c>
      <c r="DR610" s="14">
        <f t="shared" si="802"/>
        <v>0</v>
      </c>
      <c r="DS610" s="14">
        <f t="shared" si="803"/>
        <v>0</v>
      </c>
      <c r="DT610" s="14">
        <f t="shared" si="804"/>
        <v>0</v>
      </c>
      <c r="DU610" s="14">
        <f t="shared" si="805"/>
        <v>0</v>
      </c>
      <c r="DV610" s="14">
        <f t="shared" si="806"/>
        <v>0</v>
      </c>
      <c r="DX610" s="56">
        <f t="shared" si="807"/>
        <v>0</v>
      </c>
      <c r="DY610" s="14">
        <f>Szilv($DN$2,Eredmény!$H$3,DO610)</f>
        <v>0</v>
      </c>
      <c r="DZ610" s="14">
        <f t="shared" si="808"/>
        <v>0</v>
      </c>
      <c r="EA610" s="14">
        <f t="shared" si="809"/>
        <v>0</v>
      </c>
    </row>
    <row r="611" spans="2:131">
      <c r="B611" s="14">
        <f>IF($A$2=Alapadat!$P611,Alapadat!$Q611,0)</f>
        <v>0</v>
      </c>
      <c r="C611" s="14">
        <f>IF($A$2=Alapadat!$P611,Alapadat!$R611,0)</f>
        <v>0</v>
      </c>
      <c r="D611" s="14">
        <f t="shared" si="730"/>
        <v>0</v>
      </c>
      <c r="E611" s="14">
        <f t="shared" si="731"/>
        <v>0</v>
      </c>
      <c r="F611" s="14">
        <f t="shared" si="732"/>
        <v>0</v>
      </c>
      <c r="G611" s="14">
        <f t="shared" si="733"/>
        <v>0</v>
      </c>
      <c r="H611" s="14">
        <f t="shared" si="734"/>
        <v>0</v>
      </c>
      <c r="I611" s="14">
        <f t="shared" si="735"/>
        <v>0</v>
      </c>
      <c r="L611" s="56">
        <f t="shared" si="736"/>
        <v>0</v>
      </c>
      <c r="M611" s="14">
        <f>Szilv($A$2,Eredmény!$H$3,B611)</f>
        <v>0</v>
      </c>
      <c r="N611" s="14">
        <f t="shared" si="737"/>
        <v>0</v>
      </c>
      <c r="O611" s="14">
        <f t="shared" si="738"/>
        <v>0</v>
      </c>
      <c r="Q611" s="14">
        <f>IF($P$2=Alapadat!$P611,Alapadat!$Q611,0)</f>
        <v>0</v>
      </c>
      <c r="R611" s="14">
        <f>IF($P$2=Alapadat!$P611,Alapadat!$R611,0)</f>
        <v>0</v>
      </c>
      <c r="S611" s="14">
        <f t="shared" si="739"/>
        <v>0</v>
      </c>
      <c r="T611" s="14">
        <f t="shared" si="740"/>
        <v>0</v>
      </c>
      <c r="U611" s="14">
        <f t="shared" si="741"/>
        <v>0</v>
      </c>
      <c r="V611" s="14">
        <f t="shared" si="742"/>
        <v>0</v>
      </c>
      <c r="W611" s="14">
        <f t="shared" si="743"/>
        <v>0</v>
      </c>
      <c r="X611" s="14">
        <f t="shared" si="744"/>
        <v>0</v>
      </c>
      <c r="Z611" s="56">
        <f t="shared" si="810"/>
        <v>0</v>
      </c>
      <c r="AA611" s="14">
        <f>Szilv($P$2,Eredmény!$H$3,Q611)</f>
        <v>0</v>
      </c>
      <c r="AB611" s="14">
        <f t="shared" si="745"/>
        <v>0</v>
      </c>
      <c r="AC611" s="14">
        <f t="shared" si="746"/>
        <v>0</v>
      </c>
      <c r="AE611" s="14">
        <f>IF($AD$2=Alapadat!$P611,Alapadat!$Q611,0)</f>
        <v>0</v>
      </c>
      <c r="AF611" s="14">
        <f>IF($AD$2=Alapadat!$P611,Alapadat!$R611,0)</f>
        <v>0</v>
      </c>
      <c r="AG611" s="14">
        <f t="shared" si="747"/>
        <v>0</v>
      </c>
      <c r="AH611" s="14">
        <f t="shared" si="748"/>
        <v>0</v>
      </c>
      <c r="AI611" s="14">
        <f t="shared" si="749"/>
        <v>0</v>
      </c>
      <c r="AJ611" s="14">
        <f t="shared" si="750"/>
        <v>0</v>
      </c>
      <c r="AK611" s="14">
        <f t="shared" si="751"/>
        <v>0</v>
      </c>
      <c r="AL611" s="14">
        <f t="shared" si="752"/>
        <v>0</v>
      </c>
      <c r="AN611" s="56">
        <f t="shared" si="753"/>
        <v>0</v>
      </c>
      <c r="AO611" s="14">
        <f>Szilv($AD$2,Eredmény!$H$3,AE611)</f>
        <v>0</v>
      </c>
      <c r="AP611" s="14">
        <f t="shared" si="754"/>
        <v>0</v>
      </c>
      <c r="AQ611" s="14">
        <f t="shared" si="755"/>
        <v>0</v>
      </c>
      <c r="AS611" s="14">
        <f>IF($AR$2=Alapadat!$P611,Alapadat!$Q611,0)</f>
        <v>0</v>
      </c>
      <c r="AT611" s="14">
        <f>IF($AR$2=Alapadat!$P611,Alapadat!$R611,0)</f>
        <v>0</v>
      </c>
      <c r="AU611" s="14">
        <f t="shared" si="756"/>
        <v>0</v>
      </c>
      <c r="AV611" s="14">
        <f t="shared" si="757"/>
        <v>0</v>
      </c>
      <c r="AW611" s="14">
        <f t="shared" si="758"/>
        <v>0</v>
      </c>
      <c r="AX611" s="14">
        <f t="shared" si="759"/>
        <v>0</v>
      </c>
      <c r="AY611" s="14">
        <f t="shared" si="760"/>
        <v>0</v>
      </c>
      <c r="AZ611" s="14">
        <f t="shared" si="761"/>
        <v>0</v>
      </c>
      <c r="BB611" s="56">
        <f t="shared" si="762"/>
        <v>0</v>
      </c>
      <c r="BC611" s="14">
        <f>Szilv($AR$2,Eredmény!$H$3,AS611)</f>
        <v>0</v>
      </c>
      <c r="BD611" s="14">
        <f t="shared" si="763"/>
        <v>0</v>
      </c>
      <c r="BE611" s="14">
        <f t="shared" si="764"/>
        <v>0</v>
      </c>
      <c r="BG611" s="14">
        <f>IF($BF$2=Alapadat!$P611,Alapadat!$Q611,0)</f>
        <v>0</v>
      </c>
      <c r="BH611" s="14">
        <f>IF($BF$2=Alapadat!$P611,Alapadat!$R611,0)</f>
        <v>0</v>
      </c>
      <c r="BI611" s="14">
        <f t="shared" si="765"/>
        <v>0</v>
      </c>
      <c r="BJ611" s="14">
        <f t="shared" si="766"/>
        <v>0</v>
      </c>
      <c r="BK611" s="14">
        <f t="shared" si="767"/>
        <v>0</v>
      </c>
      <c r="BL611" s="14">
        <f t="shared" si="768"/>
        <v>0</v>
      </c>
      <c r="BM611" s="14">
        <f t="shared" si="769"/>
        <v>0</v>
      </c>
      <c r="BN611" s="14">
        <f t="shared" si="770"/>
        <v>0</v>
      </c>
      <c r="BP611" s="56">
        <f t="shared" si="771"/>
        <v>0</v>
      </c>
      <c r="BQ611" s="14">
        <f>Szilv($BF$2,Eredmény!$H$3,BG611)</f>
        <v>0</v>
      </c>
      <c r="BR611" s="14">
        <f t="shared" si="772"/>
        <v>0</v>
      </c>
      <c r="BS611" s="14">
        <f t="shared" si="773"/>
        <v>0</v>
      </c>
      <c r="BV611" s="14">
        <f>IF($BU$2=Alapadat!$P611,Alapadat!$Q611,0)</f>
        <v>0</v>
      </c>
      <c r="BW611" s="14">
        <f>IF($BU$2=Alapadat!$P611,Alapadat!$R611,0)</f>
        <v>0</v>
      </c>
      <c r="BX611" s="14">
        <f t="shared" si="774"/>
        <v>0</v>
      </c>
      <c r="BY611" s="14">
        <f t="shared" si="775"/>
        <v>0</v>
      </c>
      <c r="BZ611" s="14">
        <f t="shared" si="776"/>
        <v>0</v>
      </c>
      <c r="CA611" s="14">
        <f t="shared" si="777"/>
        <v>0</v>
      </c>
      <c r="CB611" s="14">
        <f t="shared" si="778"/>
        <v>0</v>
      </c>
      <c r="CC611" s="14">
        <f t="shared" si="779"/>
        <v>0</v>
      </c>
      <c r="CE611" s="56">
        <f t="shared" si="780"/>
        <v>0</v>
      </c>
      <c r="CF611" s="14">
        <f>Szilv($BU$2,Eredmény!$H$3,BV611)</f>
        <v>0</v>
      </c>
      <c r="CG611" s="14">
        <f t="shared" si="781"/>
        <v>0</v>
      </c>
      <c r="CH611" s="14">
        <f t="shared" si="782"/>
        <v>0</v>
      </c>
      <c r="CK611" s="14">
        <f>IF($CJ$2=Alapadat!$P611,Alapadat!$Q611,0)</f>
        <v>0</v>
      </c>
      <c r="CL611" s="14">
        <f>IF($CJ$2=Alapadat!$P611,Alapadat!$R611,0)</f>
        <v>0</v>
      </c>
      <c r="CM611" s="14">
        <f t="shared" si="783"/>
        <v>0</v>
      </c>
      <c r="CN611" s="14">
        <f t="shared" si="784"/>
        <v>0</v>
      </c>
      <c r="CO611" s="14">
        <f t="shared" si="785"/>
        <v>0</v>
      </c>
      <c r="CP611" s="14">
        <f t="shared" si="786"/>
        <v>0</v>
      </c>
      <c r="CQ611" s="14">
        <f t="shared" si="787"/>
        <v>0</v>
      </c>
      <c r="CR611" s="14">
        <f t="shared" si="788"/>
        <v>0</v>
      </c>
      <c r="CT611" s="56">
        <f t="shared" si="789"/>
        <v>0</v>
      </c>
      <c r="CU611" s="14">
        <f>Szilv($CJ$2,Eredmény!$H$3,CK611)</f>
        <v>0</v>
      </c>
      <c r="CV611" s="14">
        <f t="shared" si="790"/>
        <v>0</v>
      </c>
      <c r="CW611" s="14">
        <f t="shared" si="791"/>
        <v>0</v>
      </c>
      <c r="CZ611" s="14">
        <f>IF($CY$2=Alapadat!$P611,Alapadat!$Q611,0)</f>
        <v>0</v>
      </c>
      <c r="DA611" s="14">
        <f>IF($CY$2=Alapadat!$P611,Alapadat!$R611,0)</f>
        <v>0</v>
      </c>
      <c r="DB611" s="14">
        <f t="shared" si="792"/>
        <v>0</v>
      </c>
      <c r="DC611" s="14">
        <f t="shared" si="793"/>
        <v>0</v>
      </c>
      <c r="DD611" s="14">
        <f t="shared" si="794"/>
        <v>0</v>
      </c>
      <c r="DE611" s="14">
        <f t="shared" si="795"/>
        <v>0</v>
      </c>
      <c r="DF611" s="14">
        <f t="shared" si="796"/>
        <v>0</v>
      </c>
      <c r="DG611" s="14">
        <f t="shared" si="797"/>
        <v>0</v>
      </c>
      <c r="DI611" s="56">
        <f t="shared" si="798"/>
        <v>0</v>
      </c>
      <c r="DJ611" s="14">
        <f>Szilv($CY$2,Eredmény!$H$3,CZ611)</f>
        <v>0</v>
      </c>
      <c r="DK611" s="14">
        <f t="shared" si="799"/>
        <v>0</v>
      </c>
      <c r="DL611" s="14">
        <f t="shared" si="800"/>
        <v>0</v>
      </c>
      <c r="DO611" s="14">
        <f>IF($DN$2=Alapadat!$P611,Alapadat!$Q611,0)</f>
        <v>0</v>
      </c>
      <c r="DP611" s="14">
        <f>IF($DN$2=Alapadat!$P611,Alapadat!$R611,0)</f>
        <v>0</v>
      </c>
      <c r="DQ611" s="14">
        <f t="shared" si="801"/>
        <v>0</v>
      </c>
      <c r="DR611" s="14">
        <f t="shared" si="802"/>
        <v>0</v>
      </c>
      <c r="DS611" s="14">
        <f t="shared" si="803"/>
        <v>0</v>
      </c>
      <c r="DT611" s="14">
        <f t="shared" si="804"/>
        <v>0</v>
      </c>
      <c r="DU611" s="14">
        <f t="shared" si="805"/>
        <v>0</v>
      </c>
      <c r="DV611" s="14">
        <f t="shared" si="806"/>
        <v>0</v>
      </c>
      <c r="DX611" s="56">
        <f t="shared" si="807"/>
        <v>0</v>
      </c>
      <c r="DY611" s="14">
        <f>Szilv($DN$2,Eredmény!$H$3,DO611)</f>
        <v>0</v>
      </c>
      <c r="DZ611" s="14">
        <f t="shared" si="808"/>
        <v>0</v>
      </c>
      <c r="EA611" s="14">
        <f t="shared" si="809"/>
        <v>0</v>
      </c>
    </row>
    <row r="612" spans="2:131">
      <c r="B612" s="14">
        <f>IF($A$2=Alapadat!$P612,Alapadat!$Q612,0)</f>
        <v>0</v>
      </c>
      <c r="C612" s="14">
        <f>IF($A$2=Alapadat!$P612,Alapadat!$R612,0)</f>
        <v>0</v>
      </c>
      <c r="D612" s="14">
        <f t="shared" si="730"/>
        <v>0</v>
      </c>
      <c r="E612" s="14">
        <f t="shared" si="731"/>
        <v>0</v>
      </c>
      <c r="F612" s="14">
        <f t="shared" si="732"/>
        <v>0</v>
      </c>
      <c r="G612" s="14">
        <f t="shared" si="733"/>
        <v>0</v>
      </c>
      <c r="H612" s="14">
        <f t="shared" si="734"/>
        <v>0</v>
      </c>
      <c r="I612" s="14">
        <f t="shared" si="735"/>
        <v>0</v>
      </c>
      <c r="L612" s="56">
        <f t="shared" si="736"/>
        <v>0</v>
      </c>
      <c r="M612" s="14">
        <f>Szilv($A$2,Eredmény!$H$3,B612)</f>
        <v>0</v>
      </c>
      <c r="N612" s="14">
        <f t="shared" si="737"/>
        <v>0</v>
      </c>
      <c r="O612" s="14">
        <f t="shared" si="738"/>
        <v>0</v>
      </c>
      <c r="Q612" s="14">
        <f>IF($P$2=Alapadat!$P612,Alapadat!$Q612,0)</f>
        <v>0</v>
      </c>
      <c r="R612" s="14">
        <f>IF($P$2=Alapadat!$P612,Alapadat!$R612,0)</f>
        <v>0</v>
      </c>
      <c r="S612" s="14">
        <f t="shared" si="739"/>
        <v>0</v>
      </c>
      <c r="T612" s="14">
        <f t="shared" si="740"/>
        <v>0</v>
      </c>
      <c r="U612" s="14">
        <f t="shared" si="741"/>
        <v>0</v>
      </c>
      <c r="V612" s="14">
        <f t="shared" si="742"/>
        <v>0</v>
      </c>
      <c r="W612" s="14">
        <f t="shared" si="743"/>
        <v>0</v>
      </c>
      <c r="X612" s="14">
        <f t="shared" si="744"/>
        <v>0</v>
      </c>
      <c r="Z612" s="56">
        <f t="shared" si="810"/>
        <v>0</v>
      </c>
      <c r="AA612" s="14">
        <f>Szilv($P$2,Eredmény!$H$3,Q612)</f>
        <v>0</v>
      </c>
      <c r="AB612" s="14">
        <f t="shared" si="745"/>
        <v>0</v>
      </c>
      <c r="AC612" s="14">
        <f t="shared" si="746"/>
        <v>0</v>
      </c>
      <c r="AE612" s="14">
        <f>IF($AD$2=Alapadat!$P612,Alapadat!$Q612,0)</f>
        <v>0</v>
      </c>
      <c r="AF612" s="14">
        <f>IF($AD$2=Alapadat!$P612,Alapadat!$R612,0)</f>
        <v>0</v>
      </c>
      <c r="AG612" s="14">
        <f t="shared" si="747"/>
        <v>0</v>
      </c>
      <c r="AH612" s="14">
        <f t="shared" si="748"/>
        <v>0</v>
      </c>
      <c r="AI612" s="14">
        <f t="shared" si="749"/>
        <v>0</v>
      </c>
      <c r="AJ612" s="14">
        <f t="shared" si="750"/>
        <v>0</v>
      </c>
      <c r="AK612" s="14">
        <f t="shared" si="751"/>
        <v>0</v>
      </c>
      <c r="AL612" s="14">
        <f t="shared" si="752"/>
        <v>0</v>
      </c>
      <c r="AN612" s="56">
        <f t="shared" si="753"/>
        <v>0</v>
      </c>
      <c r="AO612" s="14">
        <f>Szilv($AD$2,Eredmény!$H$3,AE612)</f>
        <v>0</v>
      </c>
      <c r="AP612" s="14">
        <f t="shared" si="754"/>
        <v>0</v>
      </c>
      <c r="AQ612" s="14">
        <f t="shared" si="755"/>
        <v>0</v>
      </c>
      <c r="AS612" s="14">
        <f>IF($AR$2=Alapadat!$P612,Alapadat!$Q612,0)</f>
        <v>0</v>
      </c>
      <c r="AT612" s="14">
        <f>IF($AR$2=Alapadat!$P612,Alapadat!$R612,0)</f>
        <v>0</v>
      </c>
      <c r="AU612" s="14">
        <f t="shared" si="756"/>
        <v>0</v>
      </c>
      <c r="AV612" s="14">
        <f t="shared" si="757"/>
        <v>0</v>
      </c>
      <c r="AW612" s="14">
        <f t="shared" si="758"/>
        <v>0</v>
      </c>
      <c r="AX612" s="14">
        <f t="shared" si="759"/>
        <v>0</v>
      </c>
      <c r="AY612" s="14">
        <f t="shared" si="760"/>
        <v>0</v>
      </c>
      <c r="AZ612" s="14">
        <f t="shared" si="761"/>
        <v>0</v>
      </c>
      <c r="BB612" s="56">
        <f t="shared" si="762"/>
        <v>0</v>
      </c>
      <c r="BC612" s="14">
        <f>Szilv($AR$2,Eredmény!$H$3,AS612)</f>
        <v>0</v>
      </c>
      <c r="BD612" s="14">
        <f t="shared" si="763"/>
        <v>0</v>
      </c>
      <c r="BE612" s="14">
        <f t="shared" si="764"/>
        <v>0</v>
      </c>
      <c r="BG612" s="14">
        <f>IF($BF$2=Alapadat!$P612,Alapadat!$Q612,0)</f>
        <v>0</v>
      </c>
      <c r="BH612" s="14">
        <f>IF($BF$2=Alapadat!$P612,Alapadat!$R612,0)</f>
        <v>0</v>
      </c>
      <c r="BI612" s="14">
        <f t="shared" si="765"/>
        <v>0</v>
      </c>
      <c r="BJ612" s="14">
        <f t="shared" si="766"/>
        <v>0</v>
      </c>
      <c r="BK612" s="14">
        <f t="shared" si="767"/>
        <v>0</v>
      </c>
      <c r="BL612" s="14">
        <f t="shared" si="768"/>
        <v>0</v>
      </c>
      <c r="BM612" s="14">
        <f t="shared" si="769"/>
        <v>0</v>
      </c>
      <c r="BN612" s="14">
        <f t="shared" si="770"/>
        <v>0</v>
      </c>
      <c r="BP612" s="56">
        <f t="shared" si="771"/>
        <v>0</v>
      </c>
      <c r="BQ612" s="14">
        <f>Szilv($BF$2,Eredmény!$H$3,BG612)</f>
        <v>0</v>
      </c>
      <c r="BR612" s="14">
        <f t="shared" si="772"/>
        <v>0</v>
      </c>
      <c r="BS612" s="14">
        <f t="shared" si="773"/>
        <v>0</v>
      </c>
      <c r="BV612" s="14">
        <f>IF($BU$2=Alapadat!$P612,Alapadat!$Q612,0)</f>
        <v>0</v>
      </c>
      <c r="BW612" s="14">
        <f>IF($BU$2=Alapadat!$P612,Alapadat!$R612,0)</f>
        <v>0</v>
      </c>
      <c r="BX612" s="14">
        <f t="shared" si="774"/>
        <v>0</v>
      </c>
      <c r="BY612" s="14">
        <f t="shared" si="775"/>
        <v>0</v>
      </c>
      <c r="BZ612" s="14">
        <f t="shared" si="776"/>
        <v>0</v>
      </c>
      <c r="CA612" s="14">
        <f t="shared" si="777"/>
        <v>0</v>
      </c>
      <c r="CB612" s="14">
        <f t="shared" si="778"/>
        <v>0</v>
      </c>
      <c r="CC612" s="14">
        <f t="shared" si="779"/>
        <v>0</v>
      </c>
      <c r="CE612" s="56">
        <f t="shared" si="780"/>
        <v>0</v>
      </c>
      <c r="CF612" s="14">
        <f>Szilv($BU$2,Eredmény!$H$3,BV612)</f>
        <v>0</v>
      </c>
      <c r="CG612" s="14">
        <f t="shared" si="781"/>
        <v>0</v>
      </c>
      <c r="CH612" s="14">
        <f t="shared" si="782"/>
        <v>0</v>
      </c>
      <c r="CK612" s="14">
        <f>IF($CJ$2=Alapadat!$P612,Alapadat!$Q612,0)</f>
        <v>0</v>
      </c>
      <c r="CL612" s="14">
        <f>IF($CJ$2=Alapadat!$P612,Alapadat!$R612,0)</f>
        <v>0</v>
      </c>
      <c r="CM612" s="14">
        <f t="shared" si="783"/>
        <v>0</v>
      </c>
      <c r="CN612" s="14">
        <f t="shared" si="784"/>
        <v>0</v>
      </c>
      <c r="CO612" s="14">
        <f t="shared" si="785"/>
        <v>0</v>
      </c>
      <c r="CP612" s="14">
        <f t="shared" si="786"/>
        <v>0</v>
      </c>
      <c r="CQ612" s="14">
        <f t="shared" si="787"/>
        <v>0</v>
      </c>
      <c r="CR612" s="14">
        <f t="shared" si="788"/>
        <v>0</v>
      </c>
      <c r="CT612" s="56">
        <f t="shared" si="789"/>
        <v>0</v>
      </c>
      <c r="CU612" s="14">
        <f>Szilv($CJ$2,Eredmény!$H$3,CK612)</f>
        <v>0</v>
      </c>
      <c r="CV612" s="14">
        <f t="shared" si="790"/>
        <v>0</v>
      </c>
      <c r="CW612" s="14">
        <f t="shared" si="791"/>
        <v>0</v>
      </c>
      <c r="CZ612" s="14">
        <f>IF($CY$2=Alapadat!$P612,Alapadat!$Q612,0)</f>
        <v>0</v>
      </c>
      <c r="DA612" s="14">
        <f>IF($CY$2=Alapadat!$P612,Alapadat!$R612,0)</f>
        <v>0</v>
      </c>
      <c r="DB612" s="14">
        <f t="shared" si="792"/>
        <v>0</v>
      </c>
      <c r="DC612" s="14">
        <f t="shared" si="793"/>
        <v>0</v>
      </c>
      <c r="DD612" s="14">
        <f t="shared" si="794"/>
        <v>0</v>
      </c>
      <c r="DE612" s="14">
        <f t="shared" si="795"/>
        <v>0</v>
      </c>
      <c r="DF612" s="14">
        <f t="shared" si="796"/>
        <v>0</v>
      </c>
      <c r="DG612" s="14">
        <f t="shared" si="797"/>
        <v>0</v>
      </c>
      <c r="DI612" s="56">
        <f t="shared" si="798"/>
        <v>0</v>
      </c>
      <c r="DJ612" s="14">
        <f>Szilv($CY$2,Eredmény!$H$3,CZ612)</f>
        <v>0</v>
      </c>
      <c r="DK612" s="14">
        <f t="shared" si="799"/>
        <v>0</v>
      </c>
      <c r="DL612" s="14">
        <f t="shared" si="800"/>
        <v>0</v>
      </c>
      <c r="DO612" s="14">
        <f>IF($DN$2=Alapadat!$P612,Alapadat!$Q612,0)</f>
        <v>0</v>
      </c>
      <c r="DP612" s="14">
        <f>IF($DN$2=Alapadat!$P612,Alapadat!$R612,0)</f>
        <v>0</v>
      </c>
      <c r="DQ612" s="14">
        <f t="shared" si="801"/>
        <v>0</v>
      </c>
      <c r="DR612" s="14">
        <f t="shared" si="802"/>
        <v>0</v>
      </c>
      <c r="DS612" s="14">
        <f t="shared" si="803"/>
        <v>0</v>
      </c>
      <c r="DT612" s="14">
        <f t="shared" si="804"/>
        <v>0</v>
      </c>
      <c r="DU612" s="14">
        <f t="shared" si="805"/>
        <v>0</v>
      </c>
      <c r="DV612" s="14">
        <f t="shared" si="806"/>
        <v>0</v>
      </c>
      <c r="DX612" s="56">
        <f t="shared" si="807"/>
        <v>0</v>
      </c>
      <c r="DY612" s="14">
        <f>Szilv($DN$2,Eredmény!$H$3,DO612)</f>
        <v>0</v>
      </c>
      <c r="DZ612" s="14">
        <f t="shared" si="808"/>
        <v>0</v>
      </c>
      <c r="EA612" s="14">
        <f t="shared" si="809"/>
        <v>0</v>
      </c>
    </row>
    <row r="613" spans="2:131">
      <c r="B613" s="14">
        <f>IF($A$2=Alapadat!$P613,Alapadat!$Q613,0)</f>
        <v>0</v>
      </c>
      <c r="C613" s="14">
        <f>IF($A$2=Alapadat!$P613,Alapadat!$R613,0)</f>
        <v>0</v>
      </c>
      <c r="D613" s="14">
        <f t="shared" si="730"/>
        <v>0</v>
      </c>
      <c r="E613" s="14">
        <f t="shared" si="731"/>
        <v>0</v>
      </c>
      <c r="F613" s="14">
        <f t="shared" si="732"/>
        <v>0</v>
      </c>
      <c r="G613" s="14">
        <f t="shared" si="733"/>
        <v>0</v>
      </c>
      <c r="H613" s="14">
        <f t="shared" si="734"/>
        <v>0</v>
      </c>
      <c r="I613" s="14">
        <f t="shared" si="735"/>
        <v>0</v>
      </c>
      <c r="L613" s="56">
        <f t="shared" si="736"/>
        <v>0</v>
      </c>
      <c r="M613" s="14">
        <f>Szilv($A$2,Eredmény!$H$3,B613)</f>
        <v>0</v>
      </c>
      <c r="N613" s="14">
        <f t="shared" si="737"/>
        <v>0</v>
      </c>
      <c r="O613" s="14">
        <f t="shared" si="738"/>
        <v>0</v>
      </c>
      <c r="Q613" s="14">
        <f>IF($P$2=Alapadat!$P613,Alapadat!$Q613,0)</f>
        <v>0</v>
      </c>
      <c r="R613" s="14">
        <f>IF($P$2=Alapadat!$P613,Alapadat!$R613,0)</f>
        <v>0</v>
      </c>
      <c r="S613" s="14">
        <f t="shared" si="739"/>
        <v>0</v>
      </c>
      <c r="T613" s="14">
        <f t="shared" si="740"/>
        <v>0</v>
      </c>
      <c r="U613" s="14">
        <f t="shared" si="741"/>
        <v>0</v>
      </c>
      <c r="V613" s="14">
        <f t="shared" si="742"/>
        <v>0</v>
      </c>
      <c r="W613" s="14">
        <f t="shared" si="743"/>
        <v>0</v>
      </c>
      <c r="X613" s="14">
        <f t="shared" si="744"/>
        <v>0</v>
      </c>
      <c r="Z613" s="56">
        <f t="shared" si="810"/>
        <v>0</v>
      </c>
      <c r="AA613" s="14">
        <f>Szilv($P$2,Eredmény!$H$3,Q613)</f>
        <v>0</v>
      </c>
      <c r="AB613" s="14">
        <f t="shared" si="745"/>
        <v>0</v>
      </c>
      <c r="AC613" s="14">
        <f t="shared" si="746"/>
        <v>0</v>
      </c>
      <c r="AE613" s="14">
        <f>IF($AD$2=Alapadat!$P613,Alapadat!$Q613,0)</f>
        <v>0</v>
      </c>
      <c r="AF613" s="14">
        <f>IF($AD$2=Alapadat!$P613,Alapadat!$R613,0)</f>
        <v>0</v>
      </c>
      <c r="AG613" s="14">
        <f t="shared" si="747"/>
        <v>0</v>
      </c>
      <c r="AH613" s="14">
        <f t="shared" si="748"/>
        <v>0</v>
      </c>
      <c r="AI613" s="14">
        <f t="shared" si="749"/>
        <v>0</v>
      </c>
      <c r="AJ613" s="14">
        <f t="shared" si="750"/>
        <v>0</v>
      </c>
      <c r="AK613" s="14">
        <f t="shared" si="751"/>
        <v>0</v>
      </c>
      <c r="AL613" s="14">
        <f t="shared" si="752"/>
        <v>0</v>
      </c>
      <c r="AN613" s="56">
        <f t="shared" si="753"/>
        <v>0</v>
      </c>
      <c r="AO613" s="14">
        <f>Szilv($AD$2,Eredmény!$H$3,AE613)</f>
        <v>0</v>
      </c>
      <c r="AP613" s="14">
        <f t="shared" si="754"/>
        <v>0</v>
      </c>
      <c r="AQ613" s="14">
        <f t="shared" si="755"/>
        <v>0</v>
      </c>
      <c r="AS613" s="14">
        <f>IF($AR$2=Alapadat!$P613,Alapadat!$Q613,0)</f>
        <v>0</v>
      </c>
      <c r="AT613" s="14">
        <f>IF($AR$2=Alapadat!$P613,Alapadat!$R613,0)</f>
        <v>0</v>
      </c>
      <c r="AU613" s="14">
        <f t="shared" si="756"/>
        <v>0</v>
      </c>
      <c r="AV613" s="14">
        <f t="shared" si="757"/>
        <v>0</v>
      </c>
      <c r="AW613" s="14">
        <f t="shared" si="758"/>
        <v>0</v>
      </c>
      <c r="AX613" s="14">
        <f t="shared" si="759"/>
        <v>0</v>
      </c>
      <c r="AY613" s="14">
        <f t="shared" si="760"/>
        <v>0</v>
      </c>
      <c r="AZ613" s="14">
        <f t="shared" si="761"/>
        <v>0</v>
      </c>
      <c r="BB613" s="56">
        <f t="shared" si="762"/>
        <v>0</v>
      </c>
      <c r="BC613" s="14">
        <f>Szilv($AR$2,Eredmény!$H$3,AS613)</f>
        <v>0</v>
      </c>
      <c r="BD613" s="14">
        <f t="shared" si="763"/>
        <v>0</v>
      </c>
      <c r="BE613" s="14">
        <f t="shared" si="764"/>
        <v>0</v>
      </c>
      <c r="BG613" s="14">
        <f>IF($BF$2=Alapadat!$P613,Alapadat!$Q613,0)</f>
        <v>0</v>
      </c>
      <c r="BH613" s="14">
        <f>IF($BF$2=Alapadat!$P613,Alapadat!$R613,0)</f>
        <v>0</v>
      </c>
      <c r="BI613" s="14">
        <f t="shared" si="765"/>
        <v>0</v>
      </c>
      <c r="BJ613" s="14">
        <f t="shared" si="766"/>
        <v>0</v>
      </c>
      <c r="BK613" s="14">
        <f t="shared" si="767"/>
        <v>0</v>
      </c>
      <c r="BL613" s="14">
        <f t="shared" si="768"/>
        <v>0</v>
      </c>
      <c r="BM613" s="14">
        <f t="shared" si="769"/>
        <v>0</v>
      </c>
      <c r="BN613" s="14">
        <f t="shared" si="770"/>
        <v>0</v>
      </c>
      <c r="BP613" s="56">
        <f t="shared" si="771"/>
        <v>0</v>
      </c>
      <c r="BQ613" s="14">
        <f>Szilv($BF$2,Eredmény!$H$3,BG613)</f>
        <v>0</v>
      </c>
      <c r="BR613" s="14">
        <f t="shared" si="772"/>
        <v>0</v>
      </c>
      <c r="BS613" s="14">
        <f t="shared" si="773"/>
        <v>0</v>
      </c>
      <c r="BV613" s="14">
        <f>IF($BU$2=Alapadat!$P613,Alapadat!$Q613,0)</f>
        <v>0</v>
      </c>
      <c r="BW613" s="14">
        <f>IF($BU$2=Alapadat!$P613,Alapadat!$R613,0)</f>
        <v>0</v>
      </c>
      <c r="BX613" s="14">
        <f t="shared" si="774"/>
        <v>0</v>
      </c>
      <c r="BY613" s="14">
        <f t="shared" si="775"/>
        <v>0</v>
      </c>
      <c r="BZ613" s="14">
        <f t="shared" si="776"/>
        <v>0</v>
      </c>
      <c r="CA613" s="14">
        <f t="shared" si="777"/>
        <v>0</v>
      </c>
      <c r="CB613" s="14">
        <f t="shared" si="778"/>
        <v>0</v>
      </c>
      <c r="CC613" s="14">
        <f t="shared" si="779"/>
        <v>0</v>
      </c>
      <c r="CE613" s="56">
        <f t="shared" si="780"/>
        <v>0</v>
      </c>
      <c r="CF613" s="14">
        <f>Szilv($BU$2,Eredmény!$H$3,BV613)</f>
        <v>0</v>
      </c>
      <c r="CG613" s="14">
        <f t="shared" si="781"/>
        <v>0</v>
      </c>
      <c r="CH613" s="14">
        <f t="shared" si="782"/>
        <v>0</v>
      </c>
      <c r="CK613" s="14">
        <f>IF($CJ$2=Alapadat!$P613,Alapadat!$Q613,0)</f>
        <v>0</v>
      </c>
      <c r="CL613" s="14">
        <f>IF($CJ$2=Alapadat!$P613,Alapadat!$R613,0)</f>
        <v>0</v>
      </c>
      <c r="CM613" s="14">
        <f t="shared" si="783"/>
        <v>0</v>
      </c>
      <c r="CN613" s="14">
        <f t="shared" si="784"/>
        <v>0</v>
      </c>
      <c r="CO613" s="14">
        <f t="shared" si="785"/>
        <v>0</v>
      </c>
      <c r="CP613" s="14">
        <f t="shared" si="786"/>
        <v>0</v>
      </c>
      <c r="CQ613" s="14">
        <f t="shared" si="787"/>
        <v>0</v>
      </c>
      <c r="CR613" s="14">
        <f t="shared" si="788"/>
        <v>0</v>
      </c>
      <c r="CT613" s="56">
        <f t="shared" si="789"/>
        <v>0</v>
      </c>
      <c r="CU613" s="14">
        <f>Szilv($CJ$2,Eredmény!$H$3,CK613)</f>
        <v>0</v>
      </c>
      <c r="CV613" s="14">
        <f t="shared" si="790"/>
        <v>0</v>
      </c>
      <c r="CW613" s="14">
        <f t="shared" si="791"/>
        <v>0</v>
      </c>
      <c r="CZ613" s="14">
        <f>IF($CY$2=Alapadat!$P613,Alapadat!$Q613,0)</f>
        <v>0</v>
      </c>
      <c r="DA613" s="14">
        <f>IF($CY$2=Alapadat!$P613,Alapadat!$R613,0)</f>
        <v>0</v>
      </c>
      <c r="DB613" s="14">
        <f t="shared" si="792"/>
        <v>0</v>
      </c>
      <c r="DC613" s="14">
        <f t="shared" si="793"/>
        <v>0</v>
      </c>
      <c r="DD613" s="14">
        <f t="shared" si="794"/>
        <v>0</v>
      </c>
      <c r="DE613" s="14">
        <f t="shared" si="795"/>
        <v>0</v>
      </c>
      <c r="DF613" s="14">
        <f t="shared" si="796"/>
        <v>0</v>
      </c>
      <c r="DG613" s="14">
        <f t="shared" si="797"/>
        <v>0</v>
      </c>
      <c r="DI613" s="56">
        <f t="shared" si="798"/>
        <v>0</v>
      </c>
      <c r="DJ613" s="14">
        <f>Szilv($CY$2,Eredmény!$H$3,CZ613)</f>
        <v>0</v>
      </c>
      <c r="DK613" s="14">
        <f t="shared" si="799"/>
        <v>0</v>
      </c>
      <c r="DL613" s="14">
        <f t="shared" si="800"/>
        <v>0</v>
      </c>
      <c r="DO613" s="14">
        <f>IF($DN$2=Alapadat!$P613,Alapadat!$Q613,0)</f>
        <v>0</v>
      </c>
      <c r="DP613" s="14">
        <f>IF($DN$2=Alapadat!$P613,Alapadat!$R613,0)</f>
        <v>0</v>
      </c>
      <c r="DQ613" s="14">
        <f t="shared" si="801"/>
        <v>0</v>
      </c>
      <c r="DR613" s="14">
        <f t="shared" si="802"/>
        <v>0</v>
      </c>
      <c r="DS613" s="14">
        <f t="shared" si="803"/>
        <v>0</v>
      </c>
      <c r="DT613" s="14">
        <f t="shared" si="804"/>
        <v>0</v>
      </c>
      <c r="DU613" s="14">
        <f t="shared" si="805"/>
        <v>0</v>
      </c>
      <c r="DV613" s="14">
        <f t="shared" si="806"/>
        <v>0</v>
      </c>
      <c r="DX613" s="56">
        <f t="shared" si="807"/>
        <v>0</v>
      </c>
      <c r="DY613" s="14">
        <f>Szilv($DN$2,Eredmény!$H$3,DO613)</f>
        <v>0</v>
      </c>
      <c r="DZ613" s="14">
        <f t="shared" si="808"/>
        <v>0</v>
      </c>
      <c r="EA613" s="14">
        <f t="shared" si="809"/>
        <v>0</v>
      </c>
    </row>
    <row r="614" spans="2:131">
      <c r="B614" s="14">
        <f>IF($A$2=Alapadat!$P614,Alapadat!$Q614,0)</f>
        <v>0</v>
      </c>
      <c r="C614" s="14">
        <f>IF($A$2=Alapadat!$P614,Alapadat!$R614,0)</f>
        <v>0</v>
      </c>
      <c r="D614" s="14">
        <f t="shared" si="730"/>
        <v>0</v>
      </c>
      <c r="E614" s="14">
        <f t="shared" si="731"/>
        <v>0</v>
      </c>
      <c r="F614" s="14">
        <f t="shared" si="732"/>
        <v>0</v>
      </c>
      <c r="G614" s="14">
        <f t="shared" si="733"/>
        <v>0</v>
      </c>
      <c r="H614" s="14">
        <f t="shared" si="734"/>
        <v>0</v>
      </c>
      <c r="I614" s="14">
        <f t="shared" si="735"/>
        <v>0</v>
      </c>
      <c r="L614" s="56">
        <f t="shared" si="736"/>
        <v>0</v>
      </c>
      <c r="M614" s="14">
        <f>Szilv($A$2,Eredmény!$H$3,B614)</f>
        <v>0</v>
      </c>
      <c r="N614" s="14">
        <f t="shared" si="737"/>
        <v>0</v>
      </c>
      <c r="O614" s="14">
        <f t="shared" si="738"/>
        <v>0</v>
      </c>
      <c r="Q614" s="14">
        <f>IF($P$2=Alapadat!$P614,Alapadat!$Q614,0)</f>
        <v>0</v>
      </c>
      <c r="R614" s="14">
        <f>IF($P$2=Alapadat!$P614,Alapadat!$R614,0)</f>
        <v>0</v>
      </c>
      <c r="S614" s="14">
        <f t="shared" si="739"/>
        <v>0</v>
      </c>
      <c r="T614" s="14">
        <f t="shared" si="740"/>
        <v>0</v>
      </c>
      <c r="U614" s="14">
        <f t="shared" si="741"/>
        <v>0</v>
      </c>
      <c r="V614" s="14">
        <f t="shared" si="742"/>
        <v>0</v>
      </c>
      <c r="W614" s="14">
        <f t="shared" si="743"/>
        <v>0</v>
      </c>
      <c r="X614" s="14">
        <f t="shared" si="744"/>
        <v>0</v>
      </c>
      <c r="Z614" s="56">
        <f t="shared" si="810"/>
        <v>0</v>
      </c>
      <c r="AA614" s="14">
        <f>Szilv($P$2,Eredmény!$H$3,Q614)</f>
        <v>0</v>
      </c>
      <c r="AB614" s="14">
        <f t="shared" si="745"/>
        <v>0</v>
      </c>
      <c r="AC614" s="14">
        <f t="shared" si="746"/>
        <v>0</v>
      </c>
      <c r="AE614" s="14">
        <f>IF($AD$2=Alapadat!$P614,Alapadat!$Q614,0)</f>
        <v>0</v>
      </c>
      <c r="AF614" s="14">
        <f>IF($AD$2=Alapadat!$P614,Alapadat!$R614,0)</f>
        <v>0</v>
      </c>
      <c r="AG614" s="14">
        <f t="shared" si="747"/>
        <v>0</v>
      </c>
      <c r="AH614" s="14">
        <f t="shared" si="748"/>
        <v>0</v>
      </c>
      <c r="AI614" s="14">
        <f t="shared" si="749"/>
        <v>0</v>
      </c>
      <c r="AJ614" s="14">
        <f t="shared" si="750"/>
        <v>0</v>
      </c>
      <c r="AK614" s="14">
        <f t="shared" si="751"/>
        <v>0</v>
      </c>
      <c r="AL614" s="14">
        <f t="shared" si="752"/>
        <v>0</v>
      </c>
      <c r="AN614" s="56">
        <f t="shared" si="753"/>
        <v>0</v>
      </c>
      <c r="AO614" s="14">
        <f>Szilv($AD$2,Eredmény!$H$3,AE614)</f>
        <v>0</v>
      </c>
      <c r="AP614" s="14">
        <f t="shared" si="754"/>
        <v>0</v>
      </c>
      <c r="AQ614" s="14">
        <f t="shared" si="755"/>
        <v>0</v>
      </c>
      <c r="AS614" s="14">
        <f>IF($AR$2=Alapadat!$P614,Alapadat!$Q614,0)</f>
        <v>0</v>
      </c>
      <c r="AT614" s="14">
        <f>IF($AR$2=Alapadat!$P614,Alapadat!$R614,0)</f>
        <v>0</v>
      </c>
      <c r="AU614" s="14">
        <f t="shared" si="756"/>
        <v>0</v>
      </c>
      <c r="AV614" s="14">
        <f t="shared" si="757"/>
        <v>0</v>
      </c>
      <c r="AW614" s="14">
        <f t="shared" si="758"/>
        <v>0</v>
      </c>
      <c r="AX614" s="14">
        <f t="shared" si="759"/>
        <v>0</v>
      </c>
      <c r="AY614" s="14">
        <f t="shared" si="760"/>
        <v>0</v>
      </c>
      <c r="AZ614" s="14">
        <f t="shared" si="761"/>
        <v>0</v>
      </c>
      <c r="BB614" s="56">
        <f t="shared" si="762"/>
        <v>0</v>
      </c>
      <c r="BC614" s="14">
        <f>Szilv($AR$2,Eredmény!$H$3,AS614)</f>
        <v>0</v>
      </c>
      <c r="BD614" s="14">
        <f t="shared" si="763"/>
        <v>0</v>
      </c>
      <c r="BE614" s="14">
        <f t="shared" si="764"/>
        <v>0</v>
      </c>
      <c r="BG614" s="14">
        <f>IF($BF$2=Alapadat!$P614,Alapadat!$Q614,0)</f>
        <v>0</v>
      </c>
      <c r="BH614" s="14">
        <f>IF($BF$2=Alapadat!$P614,Alapadat!$R614,0)</f>
        <v>0</v>
      </c>
      <c r="BI614" s="14">
        <f t="shared" si="765"/>
        <v>0</v>
      </c>
      <c r="BJ614" s="14">
        <f t="shared" si="766"/>
        <v>0</v>
      </c>
      <c r="BK614" s="14">
        <f t="shared" si="767"/>
        <v>0</v>
      </c>
      <c r="BL614" s="14">
        <f t="shared" si="768"/>
        <v>0</v>
      </c>
      <c r="BM614" s="14">
        <f t="shared" si="769"/>
        <v>0</v>
      </c>
      <c r="BN614" s="14">
        <f t="shared" si="770"/>
        <v>0</v>
      </c>
      <c r="BP614" s="56">
        <f t="shared" si="771"/>
        <v>0</v>
      </c>
      <c r="BQ614" s="14">
        <f>Szilv($BF$2,Eredmény!$H$3,BG614)</f>
        <v>0</v>
      </c>
      <c r="BR614" s="14">
        <f t="shared" si="772"/>
        <v>0</v>
      </c>
      <c r="BS614" s="14">
        <f t="shared" si="773"/>
        <v>0</v>
      </c>
      <c r="BV614" s="14">
        <f>IF($BU$2=Alapadat!$P614,Alapadat!$Q614,0)</f>
        <v>0</v>
      </c>
      <c r="BW614" s="14">
        <f>IF($BU$2=Alapadat!$P614,Alapadat!$R614,0)</f>
        <v>0</v>
      </c>
      <c r="BX614" s="14">
        <f t="shared" si="774"/>
        <v>0</v>
      </c>
      <c r="BY614" s="14">
        <f t="shared" si="775"/>
        <v>0</v>
      </c>
      <c r="BZ614" s="14">
        <f t="shared" si="776"/>
        <v>0</v>
      </c>
      <c r="CA614" s="14">
        <f t="shared" si="777"/>
        <v>0</v>
      </c>
      <c r="CB614" s="14">
        <f t="shared" si="778"/>
        <v>0</v>
      </c>
      <c r="CC614" s="14">
        <f t="shared" si="779"/>
        <v>0</v>
      </c>
      <c r="CE614" s="56">
        <f t="shared" si="780"/>
        <v>0</v>
      </c>
      <c r="CF614" s="14">
        <f>Szilv($BU$2,Eredmény!$H$3,BV614)</f>
        <v>0</v>
      </c>
      <c r="CG614" s="14">
        <f t="shared" si="781"/>
        <v>0</v>
      </c>
      <c r="CH614" s="14">
        <f t="shared" si="782"/>
        <v>0</v>
      </c>
      <c r="CK614" s="14">
        <f>IF($CJ$2=Alapadat!$P614,Alapadat!$Q614,0)</f>
        <v>0</v>
      </c>
      <c r="CL614" s="14">
        <f>IF($CJ$2=Alapadat!$P614,Alapadat!$R614,0)</f>
        <v>0</v>
      </c>
      <c r="CM614" s="14">
        <f t="shared" si="783"/>
        <v>0</v>
      </c>
      <c r="CN614" s="14">
        <f t="shared" si="784"/>
        <v>0</v>
      </c>
      <c r="CO614" s="14">
        <f t="shared" si="785"/>
        <v>0</v>
      </c>
      <c r="CP614" s="14">
        <f t="shared" si="786"/>
        <v>0</v>
      </c>
      <c r="CQ614" s="14">
        <f t="shared" si="787"/>
        <v>0</v>
      </c>
      <c r="CR614" s="14">
        <f t="shared" si="788"/>
        <v>0</v>
      </c>
      <c r="CT614" s="56">
        <f t="shared" si="789"/>
        <v>0</v>
      </c>
      <c r="CU614" s="14">
        <f>Szilv($CJ$2,Eredmény!$H$3,CK614)</f>
        <v>0</v>
      </c>
      <c r="CV614" s="14">
        <f t="shared" si="790"/>
        <v>0</v>
      </c>
      <c r="CW614" s="14">
        <f t="shared" si="791"/>
        <v>0</v>
      </c>
      <c r="CZ614" s="14">
        <f>IF($CY$2=Alapadat!$P614,Alapadat!$Q614,0)</f>
        <v>0</v>
      </c>
      <c r="DA614" s="14">
        <f>IF($CY$2=Alapadat!$P614,Alapadat!$R614,0)</f>
        <v>0</v>
      </c>
      <c r="DB614" s="14">
        <f t="shared" si="792"/>
        <v>0</v>
      </c>
      <c r="DC614" s="14">
        <f t="shared" si="793"/>
        <v>0</v>
      </c>
      <c r="DD614" s="14">
        <f t="shared" si="794"/>
        <v>0</v>
      </c>
      <c r="DE614" s="14">
        <f t="shared" si="795"/>
        <v>0</v>
      </c>
      <c r="DF614" s="14">
        <f t="shared" si="796"/>
        <v>0</v>
      </c>
      <c r="DG614" s="14">
        <f t="shared" si="797"/>
        <v>0</v>
      </c>
      <c r="DI614" s="56">
        <f t="shared" si="798"/>
        <v>0</v>
      </c>
      <c r="DJ614" s="14">
        <f>Szilv($CY$2,Eredmény!$H$3,CZ614)</f>
        <v>0</v>
      </c>
      <c r="DK614" s="14">
        <f t="shared" si="799"/>
        <v>0</v>
      </c>
      <c r="DL614" s="14">
        <f t="shared" si="800"/>
        <v>0</v>
      </c>
      <c r="DO614" s="14">
        <f>IF($DN$2=Alapadat!$P614,Alapadat!$Q614,0)</f>
        <v>0</v>
      </c>
      <c r="DP614" s="14">
        <f>IF($DN$2=Alapadat!$P614,Alapadat!$R614,0)</f>
        <v>0</v>
      </c>
      <c r="DQ614" s="14">
        <f t="shared" si="801"/>
        <v>0</v>
      </c>
      <c r="DR614" s="14">
        <f t="shared" si="802"/>
        <v>0</v>
      </c>
      <c r="DS614" s="14">
        <f t="shared" si="803"/>
        <v>0</v>
      </c>
      <c r="DT614" s="14">
        <f t="shared" si="804"/>
        <v>0</v>
      </c>
      <c r="DU614" s="14">
        <f t="shared" si="805"/>
        <v>0</v>
      </c>
      <c r="DV614" s="14">
        <f t="shared" si="806"/>
        <v>0</v>
      </c>
      <c r="DX614" s="56">
        <f t="shared" si="807"/>
        <v>0</v>
      </c>
      <c r="DY614" s="14">
        <f>Szilv($DN$2,Eredmény!$H$3,DO614)</f>
        <v>0</v>
      </c>
      <c r="DZ614" s="14">
        <f t="shared" si="808"/>
        <v>0</v>
      </c>
      <c r="EA614" s="14">
        <f t="shared" si="809"/>
        <v>0</v>
      </c>
    </row>
    <row r="615" spans="2:131">
      <c r="B615" s="14">
        <f>IF($A$2=Alapadat!$P615,Alapadat!$Q615,0)</f>
        <v>0</v>
      </c>
      <c r="C615" s="14">
        <f>IF($A$2=Alapadat!$P615,Alapadat!$R615,0)</f>
        <v>0</v>
      </c>
      <c r="D615" s="14">
        <f t="shared" si="730"/>
        <v>0</v>
      </c>
      <c r="E615" s="14">
        <f t="shared" si="731"/>
        <v>0</v>
      </c>
      <c r="F615" s="14">
        <f t="shared" si="732"/>
        <v>0</v>
      </c>
      <c r="G615" s="14">
        <f t="shared" si="733"/>
        <v>0</v>
      </c>
      <c r="H615" s="14">
        <f t="shared" si="734"/>
        <v>0</v>
      </c>
      <c r="I615" s="14">
        <f t="shared" si="735"/>
        <v>0</v>
      </c>
      <c r="L615" s="56">
        <f t="shared" si="736"/>
        <v>0</v>
      </c>
      <c r="M615" s="14">
        <f>Szilv($A$2,Eredmény!$H$3,B615)</f>
        <v>0</v>
      </c>
      <c r="N615" s="14">
        <f t="shared" si="737"/>
        <v>0</v>
      </c>
      <c r="O615" s="14">
        <f t="shared" si="738"/>
        <v>0</v>
      </c>
      <c r="Q615" s="14">
        <f>IF($P$2=Alapadat!$P615,Alapadat!$Q615,0)</f>
        <v>0</v>
      </c>
      <c r="R615" s="14">
        <f>IF($P$2=Alapadat!$P615,Alapadat!$R615,0)</f>
        <v>0</v>
      </c>
      <c r="S615" s="14">
        <f t="shared" si="739"/>
        <v>0</v>
      </c>
      <c r="T615" s="14">
        <f t="shared" si="740"/>
        <v>0</v>
      </c>
      <c r="U615" s="14">
        <f t="shared" si="741"/>
        <v>0</v>
      </c>
      <c r="V615" s="14">
        <f t="shared" si="742"/>
        <v>0</v>
      </c>
      <c r="W615" s="14">
        <f t="shared" si="743"/>
        <v>0</v>
      </c>
      <c r="X615" s="14">
        <f t="shared" si="744"/>
        <v>0</v>
      </c>
      <c r="Z615" s="56">
        <f t="shared" si="810"/>
        <v>0</v>
      </c>
      <c r="AA615" s="14">
        <f>Szilv($P$2,Eredmény!$H$3,Q615)</f>
        <v>0</v>
      </c>
      <c r="AB615" s="14">
        <f t="shared" si="745"/>
        <v>0</v>
      </c>
      <c r="AC615" s="14">
        <f t="shared" si="746"/>
        <v>0</v>
      </c>
      <c r="AE615" s="14">
        <f>IF($AD$2=Alapadat!$P615,Alapadat!$Q615,0)</f>
        <v>0</v>
      </c>
      <c r="AF615" s="14">
        <f>IF($AD$2=Alapadat!$P615,Alapadat!$R615,0)</f>
        <v>0</v>
      </c>
      <c r="AG615" s="14">
        <f t="shared" si="747"/>
        <v>0</v>
      </c>
      <c r="AH615" s="14">
        <f t="shared" si="748"/>
        <v>0</v>
      </c>
      <c r="AI615" s="14">
        <f t="shared" si="749"/>
        <v>0</v>
      </c>
      <c r="AJ615" s="14">
        <f t="shared" si="750"/>
        <v>0</v>
      </c>
      <c r="AK615" s="14">
        <f t="shared" si="751"/>
        <v>0</v>
      </c>
      <c r="AL615" s="14">
        <f t="shared" si="752"/>
        <v>0</v>
      </c>
      <c r="AN615" s="56">
        <f t="shared" si="753"/>
        <v>0</v>
      </c>
      <c r="AO615" s="14">
        <f>Szilv($AD$2,Eredmény!$H$3,AE615)</f>
        <v>0</v>
      </c>
      <c r="AP615" s="14">
        <f t="shared" si="754"/>
        <v>0</v>
      </c>
      <c r="AQ615" s="14">
        <f t="shared" si="755"/>
        <v>0</v>
      </c>
      <c r="AS615" s="14">
        <f>IF($AR$2=Alapadat!$P615,Alapadat!$Q615,0)</f>
        <v>0</v>
      </c>
      <c r="AT615" s="14">
        <f>IF($AR$2=Alapadat!$P615,Alapadat!$R615,0)</f>
        <v>0</v>
      </c>
      <c r="AU615" s="14">
        <f t="shared" si="756"/>
        <v>0</v>
      </c>
      <c r="AV615" s="14">
        <f t="shared" si="757"/>
        <v>0</v>
      </c>
      <c r="AW615" s="14">
        <f t="shared" si="758"/>
        <v>0</v>
      </c>
      <c r="AX615" s="14">
        <f t="shared" si="759"/>
        <v>0</v>
      </c>
      <c r="AY615" s="14">
        <f t="shared" si="760"/>
        <v>0</v>
      </c>
      <c r="AZ615" s="14">
        <f t="shared" si="761"/>
        <v>0</v>
      </c>
      <c r="BB615" s="56">
        <f t="shared" si="762"/>
        <v>0</v>
      </c>
      <c r="BC615" s="14">
        <f>Szilv($AR$2,Eredmény!$H$3,AS615)</f>
        <v>0</v>
      </c>
      <c r="BD615" s="14">
        <f t="shared" si="763"/>
        <v>0</v>
      </c>
      <c r="BE615" s="14">
        <f t="shared" si="764"/>
        <v>0</v>
      </c>
      <c r="BG615" s="14">
        <f>IF($BF$2=Alapadat!$P615,Alapadat!$Q615,0)</f>
        <v>0</v>
      </c>
      <c r="BH615" s="14">
        <f>IF($BF$2=Alapadat!$P615,Alapadat!$R615,0)</f>
        <v>0</v>
      </c>
      <c r="BI615" s="14">
        <f t="shared" si="765"/>
        <v>0</v>
      </c>
      <c r="BJ615" s="14">
        <f t="shared" si="766"/>
        <v>0</v>
      </c>
      <c r="BK615" s="14">
        <f t="shared" si="767"/>
        <v>0</v>
      </c>
      <c r="BL615" s="14">
        <f t="shared" si="768"/>
        <v>0</v>
      </c>
      <c r="BM615" s="14">
        <f t="shared" si="769"/>
        <v>0</v>
      </c>
      <c r="BN615" s="14">
        <f t="shared" si="770"/>
        <v>0</v>
      </c>
      <c r="BP615" s="56">
        <f t="shared" si="771"/>
        <v>0</v>
      </c>
      <c r="BQ615" s="14">
        <f>Szilv($BF$2,Eredmény!$H$3,BG615)</f>
        <v>0</v>
      </c>
      <c r="BR615" s="14">
        <f t="shared" si="772"/>
        <v>0</v>
      </c>
      <c r="BS615" s="14">
        <f t="shared" si="773"/>
        <v>0</v>
      </c>
      <c r="BV615" s="14">
        <f>IF($BU$2=Alapadat!$P615,Alapadat!$Q615,0)</f>
        <v>0</v>
      </c>
      <c r="BW615" s="14">
        <f>IF($BU$2=Alapadat!$P615,Alapadat!$R615,0)</f>
        <v>0</v>
      </c>
      <c r="BX615" s="14">
        <f t="shared" si="774"/>
        <v>0</v>
      </c>
      <c r="BY615" s="14">
        <f t="shared" si="775"/>
        <v>0</v>
      </c>
      <c r="BZ615" s="14">
        <f t="shared" si="776"/>
        <v>0</v>
      </c>
      <c r="CA615" s="14">
        <f t="shared" si="777"/>
        <v>0</v>
      </c>
      <c r="CB615" s="14">
        <f t="shared" si="778"/>
        <v>0</v>
      </c>
      <c r="CC615" s="14">
        <f t="shared" si="779"/>
        <v>0</v>
      </c>
      <c r="CE615" s="56">
        <f t="shared" si="780"/>
        <v>0</v>
      </c>
      <c r="CF615" s="14">
        <f>Szilv($BU$2,Eredmény!$H$3,BV615)</f>
        <v>0</v>
      </c>
      <c r="CG615" s="14">
        <f t="shared" si="781"/>
        <v>0</v>
      </c>
      <c r="CH615" s="14">
        <f t="shared" si="782"/>
        <v>0</v>
      </c>
      <c r="CK615" s="14">
        <f>IF($CJ$2=Alapadat!$P615,Alapadat!$Q615,0)</f>
        <v>0</v>
      </c>
      <c r="CL615" s="14">
        <f>IF($CJ$2=Alapadat!$P615,Alapadat!$R615,0)</f>
        <v>0</v>
      </c>
      <c r="CM615" s="14">
        <f t="shared" si="783"/>
        <v>0</v>
      </c>
      <c r="CN615" s="14">
        <f t="shared" si="784"/>
        <v>0</v>
      </c>
      <c r="CO615" s="14">
        <f t="shared" si="785"/>
        <v>0</v>
      </c>
      <c r="CP615" s="14">
        <f t="shared" si="786"/>
        <v>0</v>
      </c>
      <c r="CQ615" s="14">
        <f t="shared" si="787"/>
        <v>0</v>
      </c>
      <c r="CR615" s="14">
        <f t="shared" si="788"/>
        <v>0</v>
      </c>
      <c r="CT615" s="56">
        <f t="shared" si="789"/>
        <v>0</v>
      </c>
      <c r="CU615" s="14">
        <f>Szilv($CJ$2,Eredmény!$H$3,CK615)</f>
        <v>0</v>
      </c>
      <c r="CV615" s="14">
        <f t="shared" si="790"/>
        <v>0</v>
      </c>
      <c r="CW615" s="14">
        <f t="shared" si="791"/>
        <v>0</v>
      </c>
      <c r="CZ615" s="14">
        <f>IF($CY$2=Alapadat!$P615,Alapadat!$Q615,0)</f>
        <v>0</v>
      </c>
      <c r="DA615" s="14">
        <f>IF($CY$2=Alapadat!$P615,Alapadat!$R615,0)</f>
        <v>0</v>
      </c>
      <c r="DB615" s="14">
        <f t="shared" si="792"/>
        <v>0</v>
      </c>
      <c r="DC615" s="14">
        <f t="shared" si="793"/>
        <v>0</v>
      </c>
      <c r="DD615" s="14">
        <f t="shared" si="794"/>
        <v>0</v>
      </c>
      <c r="DE615" s="14">
        <f t="shared" si="795"/>
        <v>0</v>
      </c>
      <c r="DF615" s="14">
        <f t="shared" si="796"/>
        <v>0</v>
      </c>
      <c r="DG615" s="14">
        <f t="shared" si="797"/>
        <v>0</v>
      </c>
      <c r="DI615" s="56">
        <f t="shared" si="798"/>
        <v>0</v>
      </c>
      <c r="DJ615" s="14">
        <f>Szilv($CY$2,Eredmény!$H$3,CZ615)</f>
        <v>0</v>
      </c>
      <c r="DK615" s="14">
        <f t="shared" si="799"/>
        <v>0</v>
      </c>
      <c r="DL615" s="14">
        <f t="shared" si="800"/>
        <v>0</v>
      </c>
      <c r="DO615" s="14">
        <f>IF($DN$2=Alapadat!$P615,Alapadat!$Q615,0)</f>
        <v>0</v>
      </c>
      <c r="DP615" s="14">
        <f>IF($DN$2=Alapadat!$P615,Alapadat!$R615,0)</f>
        <v>0</v>
      </c>
      <c r="DQ615" s="14">
        <f t="shared" si="801"/>
        <v>0</v>
      </c>
      <c r="DR615" s="14">
        <f t="shared" si="802"/>
        <v>0</v>
      </c>
      <c r="DS615" s="14">
        <f t="shared" si="803"/>
        <v>0</v>
      </c>
      <c r="DT615" s="14">
        <f t="shared" si="804"/>
        <v>0</v>
      </c>
      <c r="DU615" s="14">
        <f t="shared" si="805"/>
        <v>0</v>
      </c>
      <c r="DV615" s="14">
        <f t="shared" si="806"/>
        <v>0</v>
      </c>
      <c r="DX615" s="56">
        <f t="shared" si="807"/>
        <v>0</v>
      </c>
      <c r="DY615" s="14">
        <f>Szilv($DN$2,Eredmény!$H$3,DO615)</f>
        <v>0</v>
      </c>
      <c r="DZ615" s="14">
        <f t="shared" si="808"/>
        <v>0</v>
      </c>
      <c r="EA615" s="14">
        <f t="shared" si="809"/>
        <v>0</v>
      </c>
    </row>
    <row r="616" spans="2:131">
      <c r="B616" s="14">
        <f>IF($A$2=Alapadat!$P616,Alapadat!$Q616,0)</f>
        <v>0</v>
      </c>
      <c r="C616" s="14">
        <f>IF($A$2=Alapadat!$P616,Alapadat!$R616,0)</f>
        <v>0</v>
      </c>
      <c r="D616" s="14">
        <f t="shared" si="730"/>
        <v>0</v>
      </c>
      <c r="E616" s="14">
        <f t="shared" si="731"/>
        <v>0</v>
      </c>
      <c r="F616" s="14">
        <f t="shared" si="732"/>
        <v>0</v>
      </c>
      <c r="G616" s="14">
        <f t="shared" si="733"/>
        <v>0</v>
      </c>
      <c r="H616" s="14">
        <f t="shared" si="734"/>
        <v>0</v>
      </c>
      <c r="I616" s="14">
        <f t="shared" si="735"/>
        <v>0</v>
      </c>
      <c r="L616" s="56">
        <f t="shared" si="736"/>
        <v>0</v>
      </c>
      <c r="M616" s="14">
        <f>Szilv($A$2,Eredmény!$H$3,B616)</f>
        <v>0</v>
      </c>
      <c r="N616" s="14">
        <f t="shared" si="737"/>
        <v>0</v>
      </c>
      <c r="O616" s="14">
        <f t="shared" si="738"/>
        <v>0</v>
      </c>
      <c r="Q616" s="14">
        <f>IF($P$2=Alapadat!$P616,Alapadat!$Q616,0)</f>
        <v>0</v>
      </c>
      <c r="R616" s="14">
        <f>IF($P$2=Alapadat!$P616,Alapadat!$R616,0)</f>
        <v>0</v>
      </c>
      <c r="S616" s="14">
        <f t="shared" si="739"/>
        <v>0</v>
      </c>
      <c r="T616" s="14">
        <f t="shared" si="740"/>
        <v>0</v>
      </c>
      <c r="U616" s="14">
        <f t="shared" si="741"/>
        <v>0</v>
      </c>
      <c r="V616" s="14">
        <f t="shared" si="742"/>
        <v>0</v>
      </c>
      <c r="W616" s="14">
        <f t="shared" si="743"/>
        <v>0</v>
      </c>
      <c r="X616" s="14">
        <f t="shared" si="744"/>
        <v>0</v>
      </c>
      <c r="Z616" s="56">
        <f t="shared" si="810"/>
        <v>0</v>
      </c>
      <c r="AA616" s="14">
        <f>Szilv($P$2,Eredmény!$H$3,Q616)</f>
        <v>0</v>
      </c>
      <c r="AB616" s="14">
        <f t="shared" si="745"/>
        <v>0</v>
      </c>
      <c r="AC616" s="14">
        <f t="shared" si="746"/>
        <v>0</v>
      </c>
      <c r="AE616" s="14">
        <f>IF($AD$2=Alapadat!$P616,Alapadat!$Q616,0)</f>
        <v>0</v>
      </c>
      <c r="AF616" s="14">
        <f>IF($AD$2=Alapadat!$P616,Alapadat!$R616,0)</f>
        <v>0</v>
      </c>
      <c r="AG616" s="14">
        <f t="shared" si="747"/>
        <v>0</v>
      </c>
      <c r="AH616" s="14">
        <f t="shared" si="748"/>
        <v>0</v>
      </c>
      <c r="AI616" s="14">
        <f t="shared" si="749"/>
        <v>0</v>
      </c>
      <c r="AJ616" s="14">
        <f t="shared" si="750"/>
        <v>0</v>
      </c>
      <c r="AK616" s="14">
        <f t="shared" si="751"/>
        <v>0</v>
      </c>
      <c r="AL616" s="14">
        <f t="shared" si="752"/>
        <v>0</v>
      </c>
      <c r="AN616" s="56">
        <f t="shared" si="753"/>
        <v>0</v>
      </c>
      <c r="AO616" s="14">
        <f>Szilv($AD$2,Eredmény!$H$3,AE616)</f>
        <v>0</v>
      </c>
      <c r="AP616" s="14">
        <f t="shared" si="754"/>
        <v>0</v>
      </c>
      <c r="AQ616" s="14">
        <f t="shared" si="755"/>
        <v>0</v>
      </c>
      <c r="AS616" s="14">
        <f>IF($AR$2=Alapadat!$P616,Alapadat!$Q616,0)</f>
        <v>0</v>
      </c>
      <c r="AT616" s="14">
        <f>IF($AR$2=Alapadat!$P616,Alapadat!$R616,0)</f>
        <v>0</v>
      </c>
      <c r="AU616" s="14">
        <f t="shared" si="756"/>
        <v>0</v>
      </c>
      <c r="AV616" s="14">
        <f t="shared" si="757"/>
        <v>0</v>
      </c>
      <c r="AW616" s="14">
        <f t="shared" si="758"/>
        <v>0</v>
      </c>
      <c r="AX616" s="14">
        <f t="shared" si="759"/>
        <v>0</v>
      </c>
      <c r="AY616" s="14">
        <f t="shared" si="760"/>
        <v>0</v>
      </c>
      <c r="AZ616" s="14">
        <f t="shared" si="761"/>
        <v>0</v>
      </c>
      <c r="BB616" s="56">
        <f t="shared" si="762"/>
        <v>0</v>
      </c>
      <c r="BC616" s="14">
        <f>Szilv($AR$2,Eredmény!$H$3,AS616)</f>
        <v>0</v>
      </c>
      <c r="BD616" s="14">
        <f t="shared" si="763"/>
        <v>0</v>
      </c>
      <c r="BE616" s="14">
        <f t="shared" si="764"/>
        <v>0</v>
      </c>
      <c r="BG616" s="14">
        <f>IF($BF$2=Alapadat!$P616,Alapadat!$Q616,0)</f>
        <v>0</v>
      </c>
      <c r="BH616" s="14">
        <f>IF($BF$2=Alapadat!$P616,Alapadat!$R616,0)</f>
        <v>0</v>
      </c>
      <c r="BI616" s="14">
        <f t="shared" si="765"/>
        <v>0</v>
      </c>
      <c r="BJ616" s="14">
        <f t="shared" si="766"/>
        <v>0</v>
      </c>
      <c r="BK616" s="14">
        <f t="shared" si="767"/>
        <v>0</v>
      </c>
      <c r="BL616" s="14">
        <f t="shared" si="768"/>
        <v>0</v>
      </c>
      <c r="BM616" s="14">
        <f t="shared" si="769"/>
        <v>0</v>
      </c>
      <c r="BN616" s="14">
        <f t="shared" si="770"/>
        <v>0</v>
      </c>
      <c r="BP616" s="56">
        <f t="shared" si="771"/>
        <v>0</v>
      </c>
      <c r="BQ616" s="14">
        <f>Szilv($BF$2,Eredmény!$H$3,BG616)</f>
        <v>0</v>
      </c>
      <c r="BR616" s="14">
        <f t="shared" si="772"/>
        <v>0</v>
      </c>
      <c r="BS616" s="14">
        <f t="shared" si="773"/>
        <v>0</v>
      </c>
      <c r="BV616" s="14">
        <f>IF($BU$2=Alapadat!$P616,Alapadat!$Q616,0)</f>
        <v>0</v>
      </c>
      <c r="BW616" s="14">
        <f>IF($BU$2=Alapadat!$P616,Alapadat!$R616,0)</f>
        <v>0</v>
      </c>
      <c r="BX616" s="14">
        <f t="shared" si="774"/>
        <v>0</v>
      </c>
      <c r="BY616" s="14">
        <f t="shared" si="775"/>
        <v>0</v>
      </c>
      <c r="BZ616" s="14">
        <f t="shared" si="776"/>
        <v>0</v>
      </c>
      <c r="CA616" s="14">
        <f t="shared" si="777"/>
        <v>0</v>
      </c>
      <c r="CB616" s="14">
        <f t="shared" si="778"/>
        <v>0</v>
      </c>
      <c r="CC616" s="14">
        <f t="shared" si="779"/>
        <v>0</v>
      </c>
      <c r="CE616" s="56">
        <f t="shared" si="780"/>
        <v>0</v>
      </c>
      <c r="CF616" s="14">
        <f>Szilv($BU$2,Eredmény!$H$3,BV616)</f>
        <v>0</v>
      </c>
      <c r="CG616" s="14">
        <f t="shared" si="781"/>
        <v>0</v>
      </c>
      <c r="CH616" s="14">
        <f t="shared" si="782"/>
        <v>0</v>
      </c>
      <c r="CK616" s="14">
        <f>IF($CJ$2=Alapadat!$P616,Alapadat!$Q616,0)</f>
        <v>0</v>
      </c>
      <c r="CL616" s="14">
        <f>IF($CJ$2=Alapadat!$P616,Alapadat!$R616,0)</f>
        <v>0</v>
      </c>
      <c r="CM616" s="14">
        <f t="shared" si="783"/>
        <v>0</v>
      </c>
      <c r="CN616" s="14">
        <f t="shared" si="784"/>
        <v>0</v>
      </c>
      <c r="CO616" s="14">
        <f t="shared" si="785"/>
        <v>0</v>
      </c>
      <c r="CP616" s="14">
        <f t="shared" si="786"/>
        <v>0</v>
      </c>
      <c r="CQ616" s="14">
        <f t="shared" si="787"/>
        <v>0</v>
      </c>
      <c r="CR616" s="14">
        <f t="shared" si="788"/>
        <v>0</v>
      </c>
      <c r="CT616" s="56">
        <f t="shared" si="789"/>
        <v>0</v>
      </c>
      <c r="CU616" s="14">
        <f>Szilv($CJ$2,Eredmény!$H$3,CK616)</f>
        <v>0</v>
      </c>
      <c r="CV616" s="14">
        <f t="shared" si="790"/>
        <v>0</v>
      </c>
      <c r="CW616" s="14">
        <f t="shared" si="791"/>
        <v>0</v>
      </c>
      <c r="CZ616" s="14">
        <f>IF($CY$2=Alapadat!$P616,Alapadat!$Q616,0)</f>
        <v>0</v>
      </c>
      <c r="DA616" s="14">
        <f>IF($CY$2=Alapadat!$P616,Alapadat!$R616,0)</f>
        <v>0</v>
      </c>
      <c r="DB616" s="14">
        <f t="shared" si="792"/>
        <v>0</v>
      </c>
      <c r="DC616" s="14">
        <f t="shared" si="793"/>
        <v>0</v>
      </c>
      <c r="DD616" s="14">
        <f t="shared" si="794"/>
        <v>0</v>
      </c>
      <c r="DE616" s="14">
        <f t="shared" si="795"/>
        <v>0</v>
      </c>
      <c r="DF616" s="14">
        <f t="shared" si="796"/>
        <v>0</v>
      </c>
      <c r="DG616" s="14">
        <f t="shared" si="797"/>
        <v>0</v>
      </c>
      <c r="DI616" s="56">
        <f t="shared" si="798"/>
        <v>0</v>
      </c>
      <c r="DJ616" s="14">
        <f>Szilv($CY$2,Eredmény!$H$3,CZ616)</f>
        <v>0</v>
      </c>
      <c r="DK616" s="14">
        <f t="shared" si="799"/>
        <v>0</v>
      </c>
      <c r="DL616" s="14">
        <f t="shared" si="800"/>
        <v>0</v>
      </c>
      <c r="DO616" s="14">
        <f>IF($DN$2=Alapadat!$P616,Alapadat!$Q616,0)</f>
        <v>0</v>
      </c>
      <c r="DP616" s="14">
        <f>IF($DN$2=Alapadat!$P616,Alapadat!$R616,0)</f>
        <v>0</v>
      </c>
      <c r="DQ616" s="14">
        <f t="shared" si="801"/>
        <v>0</v>
      </c>
      <c r="DR616" s="14">
        <f t="shared" si="802"/>
        <v>0</v>
      </c>
      <c r="DS616" s="14">
        <f t="shared" si="803"/>
        <v>0</v>
      </c>
      <c r="DT616" s="14">
        <f t="shared" si="804"/>
        <v>0</v>
      </c>
      <c r="DU616" s="14">
        <f t="shared" si="805"/>
        <v>0</v>
      </c>
      <c r="DV616" s="14">
        <f t="shared" si="806"/>
        <v>0</v>
      </c>
      <c r="DX616" s="56">
        <f t="shared" si="807"/>
        <v>0</v>
      </c>
      <c r="DY616" s="14">
        <f>Szilv($DN$2,Eredmény!$H$3,DO616)</f>
        <v>0</v>
      </c>
      <c r="DZ616" s="14">
        <f t="shared" si="808"/>
        <v>0</v>
      </c>
      <c r="EA616" s="14">
        <f t="shared" si="809"/>
        <v>0</v>
      </c>
    </row>
    <row r="617" spans="2:131">
      <c r="B617" s="14">
        <f>IF($A$2=Alapadat!$P617,Alapadat!$Q617,0)</f>
        <v>0</v>
      </c>
      <c r="C617" s="14">
        <f>IF($A$2=Alapadat!$P617,Alapadat!$R617,0)</f>
        <v>0</v>
      </c>
      <c r="D617" s="14">
        <f t="shared" si="730"/>
        <v>0</v>
      </c>
      <c r="E617" s="14">
        <f t="shared" si="731"/>
        <v>0</v>
      </c>
      <c r="F617" s="14">
        <f t="shared" si="732"/>
        <v>0</v>
      </c>
      <c r="G617" s="14">
        <f t="shared" si="733"/>
        <v>0</v>
      </c>
      <c r="H617" s="14">
        <f t="shared" si="734"/>
        <v>0</v>
      </c>
      <c r="I617" s="14">
        <f t="shared" si="735"/>
        <v>0</v>
      </c>
      <c r="L617" s="56">
        <f t="shared" si="736"/>
        <v>0</v>
      </c>
      <c r="M617" s="14">
        <f>Szilv($A$2,Eredmény!$H$3,B617)</f>
        <v>0</v>
      </c>
      <c r="N617" s="14">
        <f t="shared" si="737"/>
        <v>0</v>
      </c>
      <c r="O617" s="14">
        <f t="shared" si="738"/>
        <v>0</v>
      </c>
      <c r="Q617" s="14">
        <f>IF($P$2=Alapadat!$P617,Alapadat!$Q617,0)</f>
        <v>0</v>
      </c>
      <c r="R617" s="14">
        <f>IF($P$2=Alapadat!$P617,Alapadat!$R617,0)</f>
        <v>0</v>
      </c>
      <c r="S617" s="14">
        <f t="shared" si="739"/>
        <v>0</v>
      </c>
      <c r="T617" s="14">
        <f t="shared" si="740"/>
        <v>0</v>
      </c>
      <c r="U617" s="14">
        <f t="shared" si="741"/>
        <v>0</v>
      </c>
      <c r="V617" s="14">
        <f t="shared" si="742"/>
        <v>0</v>
      </c>
      <c r="W617" s="14">
        <f t="shared" si="743"/>
        <v>0</v>
      </c>
      <c r="X617" s="14">
        <f t="shared" si="744"/>
        <v>0</v>
      </c>
      <c r="Z617" s="56">
        <f t="shared" si="810"/>
        <v>0</v>
      </c>
      <c r="AA617" s="14">
        <f>Szilv($P$2,Eredmény!$H$3,Q617)</f>
        <v>0</v>
      </c>
      <c r="AB617" s="14">
        <f t="shared" si="745"/>
        <v>0</v>
      </c>
      <c r="AC617" s="14">
        <f t="shared" si="746"/>
        <v>0</v>
      </c>
      <c r="AE617" s="14">
        <f>IF($AD$2=Alapadat!$P617,Alapadat!$Q617,0)</f>
        <v>0</v>
      </c>
      <c r="AF617" s="14">
        <f>IF($AD$2=Alapadat!$P617,Alapadat!$R617,0)</f>
        <v>0</v>
      </c>
      <c r="AG617" s="14">
        <f t="shared" si="747"/>
        <v>0</v>
      </c>
      <c r="AH617" s="14">
        <f t="shared" si="748"/>
        <v>0</v>
      </c>
      <c r="AI617" s="14">
        <f t="shared" si="749"/>
        <v>0</v>
      </c>
      <c r="AJ617" s="14">
        <f t="shared" si="750"/>
        <v>0</v>
      </c>
      <c r="AK617" s="14">
        <f t="shared" si="751"/>
        <v>0</v>
      </c>
      <c r="AL617" s="14">
        <f t="shared" si="752"/>
        <v>0</v>
      </c>
      <c r="AN617" s="56">
        <f t="shared" si="753"/>
        <v>0</v>
      </c>
      <c r="AO617" s="14">
        <f>Szilv($AD$2,Eredmény!$H$3,AE617)</f>
        <v>0</v>
      </c>
      <c r="AP617" s="14">
        <f t="shared" si="754"/>
        <v>0</v>
      </c>
      <c r="AQ617" s="14">
        <f t="shared" si="755"/>
        <v>0</v>
      </c>
      <c r="AS617" s="14">
        <f>IF($AR$2=Alapadat!$P617,Alapadat!$Q617,0)</f>
        <v>0</v>
      </c>
      <c r="AT617" s="14">
        <f>IF($AR$2=Alapadat!$P617,Alapadat!$R617,0)</f>
        <v>0</v>
      </c>
      <c r="AU617" s="14">
        <f t="shared" si="756"/>
        <v>0</v>
      </c>
      <c r="AV617" s="14">
        <f t="shared" si="757"/>
        <v>0</v>
      </c>
      <c r="AW617" s="14">
        <f t="shared" si="758"/>
        <v>0</v>
      </c>
      <c r="AX617" s="14">
        <f t="shared" si="759"/>
        <v>0</v>
      </c>
      <c r="AY617" s="14">
        <f t="shared" si="760"/>
        <v>0</v>
      </c>
      <c r="AZ617" s="14">
        <f t="shared" si="761"/>
        <v>0</v>
      </c>
      <c r="BB617" s="56">
        <f t="shared" si="762"/>
        <v>0</v>
      </c>
      <c r="BC617" s="14">
        <f>Szilv($AR$2,Eredmény!$H$3,AS617)</f>
        <v>0</v>
      </c>
      <c r="BD617" s="14">
        <f t="shared" si="763"/>
        <v>0</v>
      </c>
      <c r="BE617" s="14">
        <f t="shared" si="764"/>
        <v>0</v>
      </c>
      <c r="BG617" s="14">
        <f>IF($BF$2=Alapadat!$P617,Alapadat!$Q617,0)</f>
        <v>0</v>
      </c>
      <c r="BH617" s="14">
        <f>IF($BF$2=Alapadat!$P617,Alapadat!$R617,0)</f>
        <v>0</v>
      </c>
      <c r="BI617" s="14">
        <f t="shared" si="765"/>
        <v>0</v>
      </c>
      <c r="BJ617" s="14">
        <f t="shared" si="766"/>
        <v>0</v>
      </c>
      <c r="BK617" s="14">
        <f t="shared" si="767"/>
        <v>0</v>
      </c>
      <c r="BL617" s="14">
        <f t="shared" si="768"/>
        <v>0</v>
      </c>
      <c r="BM617" s="14">
        <f t="shared" si="769"/>
        <v>0</v>
      </c>
      <c r="BN617" s="14">
        <f t="shared" si="770"/>
        <v>0</v>
      </c>
      <c r="BP617" s="56">
        <f t="shared" si="771"/>
        <v>0</v>
      </c>
      <c r="BQ617" s="14">
        <f>Szilv($BF$2,Eredmény!$H$3,BG617)</f>
        <v>0</v>
      </c>
      <c r="BR617" s="14">
        <f t="shared" si="772"/>
        <v>0</v>
      </c>
      <c r="BS617" s="14">
        <f t="shared" si="773"/>
        <v>0</v>
      </c>
      <c r="BV617" s="14">
        <f>IF($BU$2=Alapadat!$P617,Alapadat!$Q617,0)</f>
        <v>0</v>
      </c>
      <c r="BW617" s="14">
        <f>IF($BU$2=Alapadat!$P617,Alapadat!$R617,0)</f>
        <v>0</v>
      </c>
      <c r="BX617" s="14">
        <f t="shared" si="774"/>
        <v>0</v>
      </c>
      <c r="BY617" s="14">
        <f t="shared" si="775"/>
        <v>0</v>
      </c>
      <c r="BZ617" s="14">
        <f t="shared" si="776"/>
        <v>0</v>
      </c>
      <c r="CA617" s="14">
        <f t="shared" si="777"/>
        <v>0</v>
      </c>
      <c r="CB617" s="14">
        <f t="shared" si="778"/>
        <v>0</v>
      </c>
      <c r="CC617" s="14">
        <f t="shared" si="779"/>
        <v>0</v>
      </c>
      <c r="CE617" s="56">
        <f t="shared" si="780"/>
        <v>0</v>
      </c>
      <c r="CF617" s="14">
        <f>Szilv($BU$2,Eredmény!$H$3,BV617)</f>
        <v>0</v>
      </c>
      <c r="CG617" s="14">
        <f t="shared" si="781"/>
        <v>0</v>
      </c>
      <c r="CH617" s="14">
        <f t="shared" si="782"/>
        <v>0</v>
      </c>
      <c r="CK617" s="14">
        <f>IF($CJ$2=Alapadat!$P617,Alapadat!$Q617,0)</f>
        <v>0</v>
      </c>
      <c r="CL617" s="14">
        <f>IF($CJ$2=Alapadat!$P617,Alapadat!$R617,0)</f>
        <v>0</v>
      </c>
      <c r="CM617" s="14">
        <f t="shared" si="783"/>
        <v>0</v>
      </c>
      <c r="CN617" s="14">
        <f t="shared" si="784"/>
        <v>0</v>
      </c>
      <c r="CO617" s="14">
        <f t="shared" si="785"/>
        <v>0</v>
      </c>
      <c r="CP617" s="14">
        <f t="shared" si="786"/>
        <v>0</v>
      </c>
      <c r="CQ617" s="14">
        <f t="shared" si="787"/>
        <v>0</v>
      </c>
      <c r="CR617" s="14">
        <f t="shared" si="788"/>
        <v>0</v>
      </c>
      <c r="CT617" s="56">
        <f t="shared" si="789"/>
        <v>0</v>
      </c>
      <c r="CU617" s="14">
        <f>Szilv($CJ$2,Eredmény!$H$3,CK617)</f>
        <v>0</v>
      </c>
      <c r="CV617" s="14">
        <f t="shared" si="790"/>
        <v>0</v>
      </c>
      <c r="CW617" s="14">
        <f t="shared" si="791"/>
        <v>0</v>
      </c>
      <c r="CZ617" s="14">
        <f>IF($CY$2=Alapadat!$P617,Alapadat!$Q617,0)</f>
        <v>0</v>
      </c>
      <c r="DA617" s="14">
        <f>IF($CY$2=Alapadat!$P617,Alapadat!$R617,0)</f>
        <v>0</v>
      </c>
      <c r="DB617" s="14">
        <f t="shared" si="792"/>
        <v>0</v>
      </c>
      <c r="DC617" s="14">
        <f t="shared" si="793"/>
        <v>0</v>
      </c>
      <c r="DD617" s="14">
        <f t="shared" si="794"/>
        <v>0</v>
      </c>
      <c r="DE617" s="14">
        <f t="shared" si="795"/>
        <v>0</v>
      </c>
      <c r="DF617" s="14">
        <f t="shared" si="796"/>
        <v>0</v>
      </c>
      <c r="DG617" s="14">
        <f t="shared" si="797"/>
        <v>0</v>
      </c>
      <c r="DI617" s="56">
        <f t="shared" si="798"/>
        <v>0</v>
      </c>
      <c r="DJ617" s="14">
        <f>Szilv($CY$2,Eredmény!$H$3,CZ617)</f>
        <v>0</v>
      </c>
      <c r="DK617" s="14">
        <f t="shared" si="799"/>
        <v>0</v>
      </c>
      <c r="DL617" s="14">
        <f t="shared" si="800"/>
        <v>0</v>
      </c>
      <c r="DO617" s="14">
        <f>IF($DN$2=Alapadat!$P617,Alapadat!$Q617,0)</f>
        <v>0</v>
      </c>
      <c r="DP617" s="14">
        <f>IF($DN$2=Alapadat!$P617,Alapadat!$R617,0)</f>
        <v>0</v>
      </c>
      <c r="DQ617" s="14">
        <f t="shared" si="801"/>
        <v>0</v>
      </c>
      <c r="DR617" s="14">
        <f t="shared" si="802"/>
        <v>0</v>
      </c>
      <c r="DS617" s="14">
        <f t="shared" si="803"/>
        <v>0</v>
      </c>
      <c r="DT617" s="14">
        <f t="shared" si="804"/>
        <v>0</v>
      </c>
      <c r="DU617" s="14">
        <f t="shared" si="805"/>
        <v>0</v>
      </c>
      <c r="DV617" s="14">
        <f t="shared" si="806"/>
        <v>0</v>
      </c>
      <c r="DX617" s="56">
        <f t="shared" si="807"/>
        <v>0</v>
      </c>
      <c r="DY617" s="14">
        <f>Szilv($DN$2,Eredmény!$H$3,DO617)</f>
        <v>0</v>
      </c>
      <c r="DZ617" s="14">
        <f t="shared" si="808"/>
        <v>0</v>
      </c>
      <c r="EA617" s="14">
        <f t="shared" si="809"/>
        <v>0</v>
      </c>
    </row>
    <row r="618" spans="2:131">
      <c r="B618" s="14">
        <f>IF($A$2=Alapadat!$P618,Alapadat!$Q618,0)</f>
        <v>0</v>
      </c>
      <c r="C618" s="14">
        <f>IF($A$2=Alapadat!$P618,Alapadat!$R618,0)</f>
        <v>0</v>
      </c>
      <c r="D618" s="14">
        <f t="shared" si="730"/>
        <v>0</v>
      </c>
      <c r="E618" s="14">
        <f t="shared" si="731"/>
        <v>0</v>
      </c>
      <c r="F618" s="14">
        <f t="shared" si="732"/>
        <v>0</v>
      </c>
      <c r="G618" s="14">
        <f t="shared" si="733"/>
        <v>0</v>
      </c>
      <c r="H618" s="14">
        <f t="shared" si="734"/>
        <v>0</v>
      </c>
      <c r="I618" s="14">
        <f t="shared" si="735"/>
        <v>0</v>
      </c>
      <c r="L618" s="56">
        <f t="shared" si="736"/>
        <v>0</v>
      </c>
      <c r="M618" s="14">
        <f>Szilv($A$2,Eredmény!$H$3,B618)</f>
        <v>0</v>
      </c>
      <c r="N618" s="14">
        <f t="shared" si="737"/>
        <v>0</v>
      </c>
      <c r="O618" s="14">
        <f t="shared" si="738"/>
        <v>0</v>
      </c>
      <c r="Q618" s="14">
        <f>IF($P$2=Alapadat!$P618,Alapadat!$Q618,0)</f>
        <v>0</v>
      </c>
      <c r="R618" s="14">
        <f>IF($P$2=Alapadat!$P618,Alapadat!$R618,0)</f>
        <v>0</v>
      </c>
      <c r="S618" s="14">
        <f t="shared" si="739"/>
        <v>0</v>
      </c>
      <c r="T618" s="14">
        <f t="shared" si="740"/>
        <v>0</v>
      </c>
      <c r="U618" s="14">
        <f t="shared" si="741"/>
        <v>0</v>
      </c>
      <c r="V618" s="14">
        <f t="shared" si="742"/>
        <v>0</v>
      </c>
      <c r="W618" s="14">
        <f t="shared" si="743"/>
        <v>0</v>
      </c>
      <c r="X618" s="14">
        <f t="shared" si="744"/>
        <v>0</v>
      </c>
      <c r="Z618" s="56">
        <f t="shared" si="810"/>
        <v>0</v>
      </c>
      <c r="AA618" s="14">
        <f>Szilv($P$2,Eredmény!$H$3,Q618)</f>
        <v>0</v>
      </c>
      <c r="AB618" s="14">
        <f t="shared" si="745"/>
        <v>0</v>
      </c>
      <c r="AC618" s="14">
        <f t="shared" si="746"/>
        <v>0</v>
      </c>
      <c r="AE618" s="14">
        <f>IF($AD$2=Alapadat!$P618,Alapadat!$Q618,0)</f>
        <v>0</v>
      </c>
      <c r="AF618" s="14">
        <f>IF($AD$2=Alapadat!$P618,Alapadat!$R618,0)</f>
        <v>0</v>
      </c>
      <c r="AG618" s="14">
        <f t="shared" si="747"/>
        <v>0</v>
      </c>
      <c r="AH618" s="14">
        <f t="shared" si="748"/>
        <v>0</v>
      </c>
      <c r="AI618" s="14">
        <f t="shared" si="749"/>
        <v>0</v>
      </c>
      <c r="AJ618" s="14">
        <f t="shared" si="750"/>
        <v>0</v>
      </c>
      <c r="AK618" s="14">
        <f t="shared" si="751"/>
        <v>0</v>
      </c>
      <c r="AL618" s="14">
        <f t="shared" si="752"/>
        <v>0</v>
      </c>
      <c r="AN618" s="56">
        <f t="shared" si="753"/>
        <v>0</v>
      </c>
      <c r="AO618" s="14">
        <f>Szilv($AD$2,Eredmény!$H$3,AE618)</f>
        <v>0</v>
      </c>
      <c r="AP618" s="14">
        <f t="shared" si="754"/>
        <v>0</v>
      </c>
      <c r="AQ618" s="14">
        <f t="shared" si="755"/>
        <v>0</v>
      </c>
      <c r="AS618" s="14">
        <f>IF($AR$2=Alapadat!$P618,Alapadat!$Q618,0)</f>
        <v>0</v>
      </c>
      <c r="AT618" s="14">
        <f>IF($AR$2=Alapadat!$P618,Alapadat!$R618,0)</f>
        <v>0</v>
      </c>
      <c r="AU618" s="14">
        <f t="shared" si="756"/>
        <v>0</v>
      </c>
      <c r="AV618" s="14">
        <f t="shared" si="757"/>
        <v>0</v>
      </c>
      <c r="AW618" s="14">
        <f t="shared" si="758"/>
        <v>0</v>
      </c>
      <c r="AX618" s="14">
        <f t="shared" si="759"/>
        <v>0</v>
      </c>
      <c r="AY618" s="14">
        <f t="shared" si="760"/>
        <v>0</v>
      </c>
      <c r="AZ618" s="14">
        <f t="shared" si="761"/>
        <v>0</v>
      </c>
      <c r="BB618" s="56">
        <f t="shared" si="762"/>
        <v>0</v>
      </c>
      <c r="BC618" s="14">
        <f>Szilv($AR$2,Eredmény!$H$3,AS618)</f>
        <v>0</v>
      </c>
      <c r="BD618" s="14">
        <f t="shared" si="763"/>
        <v>0</v>
      </c>
      <c r="BE618" s="14">
        <f t="shared" si="764"/>
        <v>0</v>
      </c>
      <c r="BG618" s="14">
        <f>IF($BF$2=Alapadat!$P618,Alapadat!$Q618,0)</f>
        <v>0</v>
      </c>
      <c r="BH618" s="14">
        <f>IF($BF$2=Alapadat!$P618,Alapadat!$R618,0)</f>
        <v>0</v>
      </c>
      <c r="BI618" s="14">
        <f t="shared" si="765"/>
        <v>0</v>
      </c>
      <c r="BJ618" s="14">
        <f t="shared" si="766"/>
        <v>0</v>
      </c>
      <c r="BK618" s="14">
        <f t="shared" si="767"/>
        <v>0</v>
      </c>
      <c r="BL618" s="14">
        <f t="shared" si="768"/>
        <v>0</v>
      </c>
      <c r="BM618" s="14">
        <f t="shared" si="769"/>
        <v>0</v>
      </c>
      <c r="BN618" s="14">
        <f t="shared" si="770"/>
        <v>0</v>
      </c>
      <c r="BP618" s="56">
        <f t="shared" si="771"/>
        <v>0</v>
      </c>
      <c r="BQ618" s="14">
        <f>Szilv($BF$2,Eredmény!$H$3,BG618)</f>
        <v>0</v>
      </c>
      <c r="BR618" s="14">
        <f t="shared" si="772"/>
        <v>0</v>
      </c>
      <c r="BS618" s="14">
        <f t="shared" si="773"/>
        <v>0</v>
      </c>
      <c r="BV618" s="14">
        <f>IF($BU$2=Alapadat!$P618,Alapadat!$Q618,0)</f>
        <v>0</v>
      </c>
      <c r="BW618" s="14">
        <f>IF($BU$2=Alapadat!$P618,Alapadat!$R618,0)</f>
        <v>0</v>
      </c>
      <c r="BX618" s="14">
        <f t="shared" si="774"/>
        <v>0</v>
      </c>
      <c r="BY618" s="14">
        <f t="shared" si="775"/>
        <v>0</v>
      </c>
      <c r="BZ618" s="14">
        <f t="shared" si="776"/>
        <v>0</v>
      </c>
      <c r="CA618" s="14">
        <f t="shared" si="777"/>
        <v>0</v>
      </c>
      <c r="CB618" s="14">
        <f t="shared" si="778"/>
        <v>0</v>
      </c>
      <c r="CC618" s="14">
        <f t="shared" si="779"/>
        <v>0</v>
      </c>
      <c r="CE618" s="56">
        <f t="shared" si="780"/>
        <v>0</v>
      </c>
      <c r="CF618" s="14">
        <f>Szilv($BU$2,Eredmény!$H$3,BV618)</f>
        <v>0</v>
      </c>
      <c r="CG618" s="14">
        <f t="shared" si="781"/>
        <v>0</v>
      </c>
      <c r="CH618" s="14">
        <f t="shared" si="782"/>
        <v>0</v>
      </c>
      <c r="CK618" s="14">
        <f>IF($CJ$2=Alapadat!$P618,Alapadat!$Q618,0)</f>
        <v>0</v>
      </c>
      <c r="CL618" s="14">
        <f>IF($CJ$2=Alapadat!$P618,Alapadat!$R618,0)</f>
        <v>0</v>
      </c>
      <c r="CM618" s="14">
        <f t="shared" si="783"/>
        <v>0</v>
      </c>
      <c r="CN618" s="14">
        <f t="shared" si="784"/>
        <v>0</v>
      </c>
      <c r="CO618" s="14">
        <f t="shared" si="785"/>
        <v>0</v>
      </c>
      <c r="CP618" s="14">
        <f t="shared" si="786"/>
        <v>0</v>
      </c>
      <c r="CQ618" s="14">
        <f t="shared" si="787"/>
        <v>0</v>
      </c>
      <c r="CR618" s="14">
        <f t="shared" si="788"/>
        <v>0</v>
      </c>
      <c r="CT618" s="56">
        <f t="shared" si="789"/>
        <v>0</v>
      </c>
      <c r="CU618" s="14">
        <f>Szilv($CJ$2,Eredmény!$H$3,CK618)</f>
        <v>0</v>
      </c>
      <c r="CV618" s="14">
        <f t="shared" si="790"/>
        <v>0</v>
      </c>
      <c r="CW618" s="14">
        <f t="shared" si="791"/>
        <v>0</v>
      </c>
      <c r="CZ618" s="14">
        <f>IF($CY$2=Alapadat!$P618,Alapadat!$Q618,0)</f>
        <v>0</v>
      </c>
      <c r="DA618" s="14">
        <f>IF($CY$2=Alapadat!$P618,Alapadat!$R618,0)</f>
        <v>0</v>
      </c>
      <c r="DB618" s="14">
        <f t="shared" si="792"/>
        <v>0</v>
      </c>
      <c r="DC618" s="14">
        <f t="shared" si="793"/>
        <v>0</v>
      </c>
      <c r="DD618" s="14">
        <f t="shared" si="794"/>
        <v>0</v>
      </c>
      <c r="DE618" s="14">
        <f t="shared" si="795"/>
        <v>0</v>
      </c>
      <c r="DF618" s="14">
        <f t="shared" si="796"/>
        <v>0</v>
      </c>
      <c r="DG618" s="14">
        <f t="shared" si="797"/>
        <v>0</v>
      </c>
      <c r="DI618" s="56">
        <f t="shared" si="798"/>
        <v>0</v>
      </c>
      <c r="DJ618" s="14">
        <f>Szilv($CY$2,Eredmény!$H$3,CZ618)</f>
        <v>0</v>
      </c>
      <c r="DK618" s="14">
        <f t="shared" si="799"/>
        <v>0</v>
      </c>
      <c r="DL618" s="14">
        <f t="shared" si="800"/>
        <v>0</v>
      </c>
      <c r="DO618" s="14">
        <f>IF($DN$2=Alapadat!$P618,Alapadat!$Q618,0)</f>
        <v>0</v>
      </c>
      <c r="DP618" s="14">
        <f>IF($DN$2=Alapadat!$P618,Alapadat!$R618,0)</f>
        <v>0</v>
      </c>
      <c r="DQ618" s="14">
        <f t="shared" si="801"/>
        <v>0</v>
      </c>
      <c r="DR618" s="14">
        <f t="shared" si="802"/>
        <v>0</v>
      </c>
      <c r="DS618" s="14">
        <f t="shared" si="803"/>
        <v>0</v>
      </c>
      <c r="DT618" s="14">
        <f t="shared" si="804"/>
        <v>0</v>
      </c>
      <c r="DU618" s="14">
        <f t="shared" si="805"/>
        <v>0</v>
      </c>
      <c r="DV618" s="14">
        <f t="shared" si="806"/>
        <v>0</v>
      </c>
      <c r="DX618" s="56">
        <f t="shared" si="807"/>
        <v>0</v>
      </c>
      <c r="DY618" s="14">
        <f>Szilv($DN$2,Eredmény!$H$3,DO618)</f>
        <v>0</v>
      </c>
      <c r="DZ618" s="14">
        <f t="shared" si="808"/>
        <v>0</v>
      </c>
      <c r="EA618" s="14">
        <f t="shared" si="809"/>
        <v>0</v>
      </c>
    </row>
    <row r="619" spans="2:131">
      <c r="B619" s="14">
        <f>IF($A$2=Alapadat!$P619,Alapadat!$Q619,0)</f>
        <v>0</v>
      </c>
      <c r="C619" s="14">
        <f>IF($A$2=Alapadat!$P619,Alapadat!$R619,0)</f>
        <v>0</v>
      </c>
      <c r="D619" s="14">
        <f t="shared" si="730"/>
        <v>0</v>
      </c>
      <c r="E619" s="14">
        <f t="shared" si="731"/>
        <v>0</v>
      </c>
      <c r="F619" s="14">
        <f t="shared" si="732"/>
        <v>0</v>
      </c>
      <c r="G619" s="14">
        <f t="shared" si="733"/>
        <v>0</v>
      </c>
      <c r="H619" s="14">
        <f t="shared" si="734"/>
        <v>0</v>
      </c>
      <c r="I619" s="14">
        <f t="shared" si="735"/>
        <v>0</v>
      </c>
      <c r="L619" s="56">
        <f t="shared" si="736"/>
        <v>0</v>
      </c>
      <c r="M619" s="14">
        <f>Szilv($A$2,Eredmény!$H$3,B619)</f>
        <v>0</v>
      </c>
      <c r="N619" s="14">
        <f t="shared" si="737"/>
        <v>0</v>
      </c>
      <c r="O619" s="14">
        <f t="shared" si="738"/>
        <v>0</v>
      </c>
      <c r="Q619" s="14">
        <f>IF($P$2=Alapadat!$P619,Alapadat!$Q619,0)</f>
        <v>0</v>
      </c>
      <c r="R619" s="14">
        <f>IF($P$2=Alapadat!$P619,Alapadat!$R619,0)</f>
        <v>0</v>
      </c>
      <c r="S619" s="14">
        <f t="shared" si="739"/>
        <v>0</v>
      </c>
      <c r="T619" s="14">
        <f t="shared" si="740"/>
        <v>0</v>
      </c>
      <c r="U619" s="14">
        <f t="shared" si="741"/>
        <v>0</v>
      </c>
      <c r="V619" s="14">
        <f t="shared" si="742"/>
        <v>0</v>
      </c>
      <c r="W619" s="14">
        <f t="shared" si="743"/>
        <v>0</v>
      </c>
      <c r="X619" s="14">
        <f t="shared" si="744"/>
        <v>0</v>
      </c>
      <c r="Z619" s="56">
        <f t="shared" si="810"/>
        <v>0</v>
      </c>
      <c r="AA619" s="14">
        <f>Szilv($P$2,Eredmény!$H$3,Q619)</f>
        <v>0</v>
      </c>
      <c r="AB619" s="14">
        <f t="shared" si="745"/>
        <v>0</v>
      </c>
      <c r="AC619" s="14">
        <f t="shared" si="746"/>
        <v>0</v>
      </c>
      <c r="AE619" s="14">
        <f>IF($AD$2=Alapadat!$P619,Alapadat!$Q619,0)</f>
        <v>0</v>
      </c>
      <c r="AF619" s="14">
        <f>IF($AD$2=Alapadat!$P619,Alapadat!$R619,0)</f>
        <v>0</v>
      </c>
      <c r="AG619" s="14">
        <f t="shared" si="747"/>
        <v>0</v>
      </c>
      <c r="AH619" s="14">
        <f t="shared" si="748"/>
        <v>0</v>
      </c>
      <c r="AI619" s="14">
        <f t="shared" si="749"/>
        <v>0</v>
      </c>
      <c r="AJ619" s="14">
        <f t="shared" si="750"/>
        <v>0</v>
      </c>
      <c r="AK619" s="14">
        <f t="shared" si="751"/>
        <v>0</v>
      </c>
      <c r="AL619" s="14">
        <f t="shared" si="752"/>
        <v>0</v>
      </c>
      <c r="AN619" s="56">
        <f t="shared" si="753"/>
        <v>0</v>
      </c>
      <c r="AO619" s="14">
        <f>Szilv($AD$2,Eredmény!$H$3,AE619)</f>
        <v>0</v>
      </c>
      <c r="AP619" s="14">
        <f t="shared" si="754"/>
        <v>0</v>
      </c>
      <c r="AQ619" s="14">
        <f t="shared" si="755"/>
        <v>0</v>
      </c>
      <c r="AS619" s="14">
        <f>IF($AR$2=Alapadat!$P619,Alapadat!$Q619,0)</f>
        <v>0</v>
      </c>
      <c r="AT619" s="14">
        <f>IF($AR$2=Alapadat!$P619,Alapadat!$R619,0)</f>
        <v>0</v>
      </c>
      <c r="AU619" s="14">
        <f t="shared" si="756"/>
        <v>0</v>
      </c>
      <c r="AV619" s="14">
        <f t="shared" si="757"/>
        <v>0</v>
      </c>
      <c r="AW619" s="14">
        <f t="shared" si="758"/>
        <v>0</v>
      </c>
      <c r="AX619" s="14">
        <f t="shared" si="759"/>
        <v>0</v>
      </c>
      <c r="AY619" s="14">
        <f t="shared" si="760"/>
        <v>0</v>
      </c>
      <c r="AZ619" s="14">
        <f t="shared" si="761"/>
        <v>0</v>
      </c>
      <c r="BB619" s="56">
        <f t="shared" si="762"/>
        <v>0</v>
      </c>
      <c r="BC619" s="14">
        <f>Szilv($AR$2,Eredmény!$H$3,AS619)</f>
        <v>0</v>
      </c>
      <c r="BD619" s="14">
        <f t="shared" si="763"/>
        <v>0</v>
      </c>
      <c r="BE619" s="14">
        <f t="shared" si="764"/>
        <v>0</v>
      </c>
      <c r="BG619" s="14">
        <f>IF($BF$2=Alapadat!$P619,Alapadat!$Q619,0)</f>
        <v>0</v>
      </c>
      <c r="BH619" s="14">
        <f>IF($BF$2=Alapadat!$P619,Alapadat!$R619,0)</f>
        <v>0</v>
      </c>
      <c r="BI619" s="14">
        <f t="shared" si="765"/>
        <v>0</v>
      </c>
      <c r="BJ619" s="14">
        <f t="shared" si="766"/>
        <v>0</v>
      </c>
      <c r="BK619" s="14">
        <f t="shared" si="767"/>
        <v>0</v>
      </c>
      <c r="BL619" s="14">
        <f t="shared" si="768"/>
        <v>0</v>
      </c>
      <c r="BM619" s="14">
        <f t="shared" si="769"/>
        <v>0</v>
      </c>
      <c r="BN619" s="14">
        <f t="shared" si="770"/>
        <v>0</v>
      </c>
      <c r="BP619" s="56">
        <f t="shared" si="771"/>
        <v>0</v>
      </c>
      <c r="BQ619" s="14">
        <f>Szilv($BF$2,Eredmény!$H$3,BG619)</f>
        <v>0</v>
      </c>
      <c r="BR619" s="14">
        <f t="shared" si="772"/>
        <v>0</v>
      </c>
      <c r="BS619" s="14">
        <f t="shared" si="773"/>
        <v>0</v>
      </c>
      <c r="BV619" s="14">
        <f>IF($BU$2=Alapadat!$P619,Alapadat!$Q619,0)</f>
        <v>0</v>
      </c>
      <c r="BW619" s="14">
        <f>IF($BU$2=Alapadat!$P619,Alapadat!$R619,0)</f>
        <v>0</v>
      </c>
      <c r="BX619" s="14">
        <f t="shared" si="774"/>
        <v>0</v>
      </c>
      <c r="BY619" s="14">
        <f t="shared" si="775"/>
        <v>0</v>
      </c>
      <c r="BZ619" s="14">
        <f t="shared" si="776"/>
        <v>0</v>
      </c>
      <c r="CA619" s="14">
        <f t="shared" si="777"/>
        <v>0</v>
      </c>
      <c r="CB619" s="14">
        <f t="shared" si="778"/>
        <v>0</v>
      </c>
      <c r="CC619" s="14">
        <f t="shared" si="779"/>
        <v>0</v>
      </c>
      <c r="CE619" s="56">
        <f t="shared" si="780"/>
        <v>0</v>
      </c>
      <c r="CF619" s="14">
        <f>Szilv($BU$2,Eredmény!$H$3,BV619)</f>
        <v>0</v>
      </c>
      <c r="CG619" s="14">
        <f t="shared" si="781"/>
        <v>0</v>
      </c>
      <c r="CH619" s="14">
        <f t="shared" si="782"/>
        <v>0</v>
      </c>
      <c r="CK619" s="14">
        <f>IF($CJ$2=Alapadat!$P619,Alapadat!$Q619,0)</f>
        <v>0</v>
      </c>
      <c r="CL619" s="14">
        <f>IF($CJ$2=Alapadat!$P619,Alapadat!$R619,0)</f>
        <v>0</v>
      </c>
      <c r="CM619" s="14">
        <f t="shared" si="783"/>
        <v>0</v>
      </c>
      <c r="CN619" s="14">
        <f t="shared" si="784"/>
        <v>0</v>
      </c>
      <c r="CO619" s="14">
        <f t="shared" si="785"/>
        <v>0</v>
      </c>
      <c r="CP619" s="14">
        <f t="shared" si="786"/>
        <v>0</v>
      </c>
      <c r="CQ619" s="14">
        <f t="shared" si="787"/>
        <v>0</v>
      </c>
      <c r="CR619" s="14">
        <f t="shared" si="788"/>
        <v>0</v>
      </c>
      <c r="CT619" s="56">
        <f t="shared" si="789"/>
        <v>0</v>
      </c>
      <c r="CU619" s="14">
        <f>Szilv($CJ$2,Eredmény!$H$3,CK619)</f>
        <v>0</v>
      </c>
      <c r="CV619" s="14">
        <f t="shared" si="790"/>
        <v>0</v>
      </c>
      <c r="CW619" s="14">
        <f t="shared" si="791"/>
        <v>0</v>
      </c>
      <c r="CZ619" s="14">
        <f>IF($CY$2=Alapadat!$P619,Alapadat!$Q619,0)</f>
        <v>0</v>
      </c>
      <c r="DA619" s="14">
        <f>IF($CY$2=Alapadat!$P619,Alapadat!$R619,0)</f>
        <v>0</v>
      </c>
      <c r="DB619" s="14">
        <f t="shared" si="792"/>
        <v>0</v>
      </c>
      <c r="DC619" s="14">
        <f t="shared" si="793"/>
        <v>0</v>
      </c>
      <c r="DD619" s="14">
        <f t="shared" si="794"/>
        <v>0</v>
      </c>
      <c r="DE619" s="14">
        <f t="shared" si="795"/>
        <v>0</v>
      </c>
      <c r="DF619" s="14">
        <f t="shared" si="796"/>
        <v>0</v>
      </c>
      <c r="DG619" s="14">
        <f t="shared" si="797"/>
        <v>0</v>
      </c>
      <c r="DI619" s="56">
        <f t="shared" si="798"/>
        <v>0</v>
      </c>
      <c r="DJ619" s="14">
        <f>Szilv($CY$2,Eredmény!$H$3,CZ619)</f>
        <v>0</v>
      </c>
      <c r="DK619" s="14">
        <f t="shared" si="799"/>
        <v>0</v>
      </c>
      <c r="DL619" s="14">
        <f t="shared" si="800"/>
        <v>0</v>
      </c>
      <c r="DO619" s="14">
        <f>IF($DN$2=Alapadat!$P619,Alapadat!$Q619,0)</f>
        <v>0</v>
      </c>
      <c r="DP619" s="14">
        <f>IF($DN$2=Alapadat!$P619,Alapadat!$R619,0)</f>
        <v>0</v>
      </c>
      <c r="DQ619" s="14">
        <f t="shared" si="801"/>
        <v>0</v>
      </c>
      <c r="DR619" s="14">
        <f t="shared" si="802"/>
        <v>0</v>
      </c>
      <c r="DS619" s="14">
        <f t="shared" si="803"/>
        <v>0</v>
      </c>
      <c r="DT619" s="14">
        <f t="shared" si="804"/>
        <v>0</v>
      </c>
      <c r="DU619" s="14">
        <f t="shared" si="805"/>
        <v>0</v>
      </c>
      <c r="DV619" s="14">
        <f t="shared" si="806"/>
        <v>0</v>
      </c>
      <c r="DX619" s="56">
        <f t="shared" si="807"/>
        <v>0</v>
      </c>
      <c r="DY619" s="14">
        <f>Szilv($DN$2,Eredmény!$H$3,DO619)</f>
        <v>0</v>
      </c>
      <c r="DZ619" s="14">
        <f t="shared" si="808"/>
        <v>0</v>
      </c>
      <c r="EA619" s="14">
        <f t="shared" si="809"/>
        <v>0</v>
      </c>
    </row>
    <row r="620" spans="2:131">
      <c r="B620" s="14">
        <f>IF($A$2=Alapadat!$P620,Alapadat!$Q620,0)</f>
        <v>0</v>
      </c>
      <c r="C620" s="14">
        <f>IF($A$2=Alapadat!$P620,Alapadat!$R620,0)</f>
        <v>0</v>
      </c>
      <c r="D620" s="14">
        <f t="shared" si="730"/>
        <v>0</v>
      </c>
      <c r="E620" s="14">
        <f t="shared" si="731"/>
        <v>0</v>
      </c>
      <c r="F620" s="14">
        <f t="shared" si="732"/>
        <v>0</v>
      </c>
      <c r="G620" s="14">
        <f t="shared" si="733"/>
        <v>0</v>
      </c>
      <c r="H620" s="14">
        <f t="shared" si="734"/>
        <v>0</v>
      </c>
      <c r="I620" s="14">
        <f t="shared" si="735"/>
        <v>0</v>
      </c>
      <c r="L620" s="56">
        <f t="shared" si="736"/>
        <v>0</v>
      </c>
      <c r="M620" s="14">
        <f>Szilv($A$2,Eredmény!$H$3,B620)</f>
        <v>0</v>
      </c>
      <c r="N620" s="14">
        <f t="shared" si="737"/>
        <v>0</v>
      </c>
      <c r="O620" s="14">
        <f t="shared" si="738"/>
        <v>0</v>
      </c>
      <c r="Q620" s="14">
        <f>IF($P$2=Alapadat!$P620,Alapadat!$Q620,0)</f>
        <v>0</v>
      </c>
      <c r="R620" s="14">
        <f>IF($P$2=Alapadat!$P620,Alapadat!$R620,0)</f>
        <v>0</v>
      </c>
      <c r="S620" s="14">
        <f t="shared" si="739"/>
        <v>0</v>
      </c>
      <c r="T620" s="14">
        <f t="shared" si="740"/>
        <v>0</v>
      </c>
      <c r="U620" s="14">
        <f t="shared" si="741"/>
        <v>0</v>
      </c>
      <c r="V620" s="14">
        <f t="shared" si="742"/>
        <v>0</v>
      </c>
      <c r="W620" s="14">
        <f t="shared" si="743"/>
        <v>0</v>
      </c>
      <c r="X620" s="14">
        <f t="shared" si="744"/>
        <v>0</v>
      </c>
      <c r="Z620" s="56">
        <f t="shared" si="810"/>
        <v>0</v>
      </c>
      <c r="AA620" s="14">
        <f>Szilv($P$2,Eredmény!$H$3,Q620)</f>
        <v>0</v>
      </c>
      <c r="AB620" s="14">
        <f t="shared" si="745"/>
        <v>0</v>
      </c>
      <c r="AC620" s="14">
        <f t="shared" si="746"/>
        <v>0</v>
      </c>
      <c r="AE620" s="14">
        <f>IF($AD$2=Alapadat!$P620,Alapadat!$Q620,0)</f>
        <v>0</v>
      </c>
      <c r="AF620" s="14">
        <f>IF($AD$2=Alapadat!$P620,Alapadat!$R620,0)</f>
        <v>0</v>
      </c>
      <c r="AG620" s="14">
        <f t="shared" si="747"/>
        <v>0</v>
      </c>
      <c r="AH620" s="14">
        <f t="shared" si="748"/>
        <v>0</v>
      </c>
      <c r="AI620" s="14">
        <f t="shared" si="749"/>
        <v>0</v>
      </c>
      <c r="AJ620" s="14">
        <f t="shared" si="750"/>
        <v>0</v>
      </c>
      <c r="AK620" s="14">
        <f t="shared" si="751"/>
        <v>0</v>
      </c>
      <c r="AL620" s="14">
        <f t="shared" si="752"/>
        <v>0</v>
      </c>
      <c r="AN620" s="56">
        <f t="shared" si="753"/>
        <v>0</v>
      </c>
      <c r="AO620" s="14">
        <f>Szilv($AD$2,Eredmény!$H$3,AE620)</f>
        <v>0</v>
      </c>
      <c r="AP620" s="14">
        <f t="shared" si="754"/>
        <v>0</v>
      </c>
      <c r="AQ620" s="14">
        <f t="shared" si="755"/>
        <v>0</v>
      </c>
      <c r="AS620" s="14">
        <f>IF($AR$2=Alapadat!$P620,Alapadat!$Q620,0)</f>
        <v>0</v>
      </c>
      <c r="AT620" s="14">
        <f>IF($AR$2=Alapadat!$P620,Alapadat!$R620,0)</f>
        <v>0</v>
      </c>
      <c r="AU620" s="14">
        <f t="shared" si="756"/>
        <v>0</v>
      </c>
      <c r="AV620" s="14">
        <f t="shared" si="757"/>
        <v>0</v>
      </c>
      <c r="AW620" s="14">
        <f t="shared" si="758"/>
        <v>0</v>
      </c>
      <c r="AX620" s="14">
        <f t="shared" si="759"/>
        <v>0</v>
      </c>
      <c r="AY620" s="14">
        <f t="shared" si="760"/>
        <v>0</v>
      </c>
      <c r="AZ620" s="14">
        <f t="shared" si="761"/>
        <v>0</v>
      </c>
      <c r="BB620" s="56">
        <f t="shared" si="762"/>
        <v>0</v>
      </c>
      <c r="BC620" s="14">
        <f>Szilv($AR$2,Eredmény!$H$3,AS620)</f>
        <v>0</v>
      </c>
      <c r="BD620" s="14">
        <f t="shared" si="763"/>
        <v>0</v>
      </c>
      <c r="BE620" s="14">
        <f t="shared" si="764"/>
        <v>0</v>
      </c>
      <c r="BG620" s="14">
        <f>IF($BF$2=Alapadat!$P620,Alapadat!$Q620,0)</f>
        <v>0</v>
      </c>
      <c r="BH620" s="14">
        <f>IF($BF$2=Alapadat!$P620,Alapadat!$R620,0)</f>
        <v>0</v>
      </c>
      <c r="BI620" s="14">
        <f t="shared" si="765"/>
        <v>0</v>
      </c>
      <c r="BJ620" s="14">
        <f t="shared" si="766"/>
        <v>0</v>
      </c>
      <c r="BK620" s="14">
        <f t="shared" si="767"/>
        <v>0</v>
      </c>
      <c r="BL620" s="14">
        <f t="shared" si="768"/>
        <v>0</v>
      </c>
      <c r="BM620" s="14">
        <f t="shared" si="769"/>
        <v>0</v>
      </c>
      <c r="BN620" s="14">
        <f t="shared" si="770"/>
        <v>0</v>
      </c>
      <c r="BP620" s="56">
        <f t="shared" si="771"/>
        <v>0</v>
      </c>
      <c r="BQ620" s="14">
        <f>Szilv($BF$2,Eredmény!$H$3,BG620)</f>
        <v>0</v>
      </c>
      <c r="BR620" s="14">
        <f t="shared" si="772"/>
        <v>0</v>
      </c>
      <c r="BS620" s="14">
        <f t="shared" si="773"/>
        <v>0</v>
      </c>
      <c r="BV620" s="14">
        <f>IF($BU$2=Alapadat!$P620,Alapadat!$Q620,0)</f>
        <v>0</v>
      </c>
      <c r="BW620" s="14">
        <f>IF($BU$2=Alapadat!$P620,Alapadat!$R620,0)</f>
        <v>0</v>
      </c>
      <c r="BX620" s="14">
        <f t="shared" si="774"/>
        <v>0</v>
      </c>
      <c r="BY620" s="14">
        <f t="shared" si="775"/>
        <v>0</v>
      </c>
      <c r="BZ620" s="14">
        <f t="shared" si="776"/>
        <v>0</v>
      </c>
      <c r="CA620" s="14">
        <f t="shared" si="777"/>
        <v>0</v>
      </c>
      <c r="CB620" s="14">
        <f t="shared" si="778"/>
        <v>0</v>
      </c>
      <c r="CC620" s="14">
        <f t="shared" si="779"/>
        <v>0</v>
      </c>
      <c r="CE620" s="56">
        <f t="shared" si="780"/>
        <v>0</v>
      </c>
      <c r="CF620" s="14">
        <f>Szilv($BU$2,Eredmény!$H$3,BV620)</f>
        <v>0</v>
      </c>
      <c r="CG620" s="14">
        <f t="shared" si="781"/>
        <v>0</v>
      </c>
      <c r="CH620" s="14">
        <f t="shared" si="782"/>
        <v>0</v>
      </c>
      <c r="CK620" s="14">
        <f>IF($CJ$2=Alapadat!$P620,Alapadat!$Q620,0)</f>
        <v>0</v>
      </c>
      <c r="CL620" s="14">
        <f>IF($CJ$2=Alapadat!$P620,Alapadat!$R620,0)</f>
        <v>0</v>
      </c>
      <c r="CM620" s="14">
        <f t="shared" si="783"/>
        <v>0</v>
      </c>
      <c r="CN620" s="14">
        <f t="shared" si="784"/>
        <v>0</v>
      </c>
      <c r="CO620" s="14">
        <f t="shared" si="785"/>
        <v>0</v>
      </c>
      <c r="CP620" s="14">
        <f t="shared" si="786"/>
        <v>0</v>
      </c>
      <c r="CQ620" s="14">
        <f t="shared" si="787"/>
        <v>0</v>
      </c>
      <c r="CR620" s="14">
        <f t="shared" si="788"/>
        <v>0</v>
      </c>
      <c r="CT620" s="56">
        <f t="shared" si="789"/>
        <v>0</v>
      </c>
      <c r="CU620" s="14">
        <f>Szilv($CJ$2,Eredmény!$H$3,CK620)</f>
        <v>0</v>
      </c>
      <c r="CV620" s="14">
        <f t="shared" si="790"/>
        <v>0</v>
      </c>
      <c r="CW620" s="14">
        <f t="shared" si="791"/>
        <v>0</v>
      </c>
      <c r="CZ620" s="14">
        <f>IF($CY$2=Alapadat!$P620,Alapadat!$Q620,0)</f>
        <v>0</v>
      </c>
      <c r="DA620" s="14">
        <f>IF($CY$2=Alapadat!$P620,Alapadat!$R620,0)</f>
        <v>0</v>
      </c>
      <c r="DB620" s="14">
        <f t="shared" si="792"/>
        <v>0</v>
      </c>
      <c r="DC620" s="14">
        <f t="shared" si="793"/>
        <v>0</v>
      </c>
      <c r="DD620" s="14">
        <f t="shared" si="794"/>
        <v>0</v>
      </c>
      <c r="DE620" s="14">
        <f t="shared" si="795"/>
        <v>0</v>
      </c>
      <c r="DF620" s="14">
        <f t="shared" si="796"/>
        <v>0</v>
      </c>
      <c r="DG620" s="14">
        <f t="shared" si="797"/>
        <v>0</v>
      </c>
      <c r="DI620" s="56">
        <f t="shared" si="798"/>
        <v>0</v>
      </c>
      <c r="DJ620" s="14">
        <f>Szilv($CY$2,Eredmény!$H$3,CZ620)</f>
        <v>0</v>
      </c>
      <c r="DK620" s="14">
        <f t="shared" si="799"/>
        <v>0</v>
      </c>
      <c r="DL620" s="14">
        <f t="shared" si="800"/>
        <v>0</v>
      </c>
      <c r="DO620" s="14">
        <f>IF($DN$2=Alapadat!$P620,Alapadat!$Q620,0)</f>
        <v>0</v>
      </c>
      <c r="DP620" s="14">
        <f>IF($DN$2=Alapadat!$P620,Alapadat!$R620,0)</f>
        <v>0</v>
      </c>
      <c r="DQ620" s="14">
        <f t="shared" si="801"/>
        <v>0</v>
      </c>
      <c r="DR620" s="14">
        <f t="shared" si="802"/>
        <v>0</v>
      </c>
      <c r="DS620" s="14">
        <f t="shared" si="803"/>
        <v>0</v>
      </c>
      <c r="DT620" s="14">
        <f t="shared" si="804"/>
        <v>0</v>
      </c>
      <c r="DU620" s="14">
        <f t="shared" si="805"/>
        <v>0</v>
      </c>
      <c r="DV620" s="14">
        <f t="shared" si="806"/>
        <v>0</v>
      </c>
      <c r="DX620" s="56">
        <f t="shared" si="807"/>
        <v>0</v>
      </c>
      <c r="DY620" s="14">
        <f>Szilv($DN$2,Eredmény!$H$3,DO620)</f>
        <v>0</v>
      </c>
      <c r="DZ620" s="14">
        <f t="shared" si="808"/>
        <v>0</v>
      </c>
      <c r="EA620" s="14">
        <f t="shared" si="809"/>
        <v>0</v>
      </c>
    </row>
    <row r="621" spans="2:131">
      <c r="B621" s="14">
        <f>IF($A$2=Alapadat!$P621,Alapadat!$Q621,0)</f>
        <v>0</v>
      </c>
      <c r="C621" s="14">
        <f>IF($A$2=Alapadat!$P621,Alapadat!$R621,0)</f>
        <v>0</v>
      </c>
      <c r="D621" s="14">
        <f t="shared" si="730"/>
        <v>0</v>
      </c>
      <c r="E621" s="14">
        <f t="shared" si="731"/>
        <v>0</v>
      </c>
      <c r="F621" s="14">
        <f t="shared" si="732"/>
        <v>0</v>
      </c>
      <c r="G621" s="14">
        <f t="shared" si="733"/>
        <v>0</v>
      </c>
      <c r="H621" s="14">
        <f t="shared" si="734"/>
        <v>0</v>
      </c>
      <c r="I621" s="14">
        <f t="shared" si="735"/>
        <v>0</v>
      </c>
      <c r="L621" s="56">
        <f t="shared" si="736"/>
        <v>0</v>
      </c>
      <c r="M621" s="14">
        <f>Szilv($A$2,Eredmény!$H$3,B621)</f>
        <v>0</v>
      </c>
      <c r="N621" s="14">
        <f t="shared" si="737"/>
        <v>0</v>
      </c>
      <c r="O621" s="14">
        <f t="shared" si="738"/>
        <v>0</v>
      </c>
      <c r="Q621" s="14">
        <f>IF($P$2=Alapadat!$P621,Alapadat!$Q621,0)</f>
        <v>0</v>
      </c>
      <c r="R621" s="14">
        <f>IF($P$2=Alapadat!$P621,Alapadat!$R621,0)</f>
        <v>0</v>
      </c>
      <c r="S621" s="14">
        <f t="shared" si="739"/>
        <v>0</v>
      </c>
      <c r="T621" s="14">
        <f t="shared" si="740"/>
        <v>0</v>
      </c>
      <c r="U621" s="14">
        <f t="shared" si="741"/>
        <v>0</v>
      </c>
      <c r="V621" s="14">
        <f t="shared" si="742"/>
        <v>0</v>
      </c>
      <c r="W621" s="14">
        <f t="shared" si="743"/>
        <v>0</v>
      </c>
      <c r="X621" s="14">
        <f t="shared" si="744"/>
        <v>0</v>
      </c>
      <c r="Z621" s="56">
        <f t="shared" si="810"/>
        <v>0</v>
      </c>
      <c r="AA621" s="14">
        <f>Szilv($P$2,Eredmény!$H$3,Q621)</f>
        <v>0</v>
      </c>
      <c r="AB621" s="14">
        <f t="shared" si="745"/>
        <v>0</v>
      </c>
      <c r="AC621" s="14">
        <f t="shared" si="746"/>
        <v>0</v>
      </c>
      <c r="AE621" s="14">
        <f>IF($AD$2=Alapadat!$P621,Alapadat!$Q621,0)</f>
        <v>0</v>
      </c>
      <c r="AF621" s="14">
        <f>IF($AD$2=Alapadat!$P621,Alapadat!$R621,0)</f>
        <v>0</v>
      </c>
      <c r="AG621" s="14">
        <f t="shared" si="747"/>
        <v>0</v>
      </c>
      <c r="AH621" s="14">
        <f t="shared" si="748"/>
        <v>0</v>
      </c>
      <c r="AI621" s="14">
        <f t="shared" si="749"/>
        <v>0</v>
      </c>
      <c r="AJ621" s="14">
        <f t="shared" si="750"/>
        <v>0</v>
      </c>
      <c r="AK621" s="14">
        <f t="shared" si="751"/>
        <v>0</v>
      </c>
      <c r="AL621" s="14">
        <f t="shared" si="752"/>
        <v>0</v>
      </c>
      <c r="AN621" s="56">
        <f t="shared" si="753"/>
        <v>0</v>
      </c>
      <c r="AO621" s="14">
        <f>Szilv($AD$2,Eredmény!$H$3,AE621)</f>
        <v>0</v>
      </c>
      <c r="AP621" s="14">
        <f t="shared" si="754"/>
        <v>0</v>
      </c>
      <c r="AQ621" s="14">
        <f t="shared" si="755"/>
        <v>0</v>
      </c>
      <c r="AS621" s="14">
        <f>IF($AR$2=Alapadat!$P621,Alapadat!$Q621,0)</f>
        <v>0</v>
      </c>
      <c r="AT621" s="14">
        <f>IF($AR$2=Alapadat!$P621,Alapadat!$R621,0)</f>
        <v>0</v>
      </c>
      <c r="AU621" s="14">
        <f t="shared" si="756"/>
        <v>0</v>
      </c>
      <c r="AV621" s="14">
        <f t="shared" si="757"/>
        <v>0</v>
      </c>
      <c r="AW621" s="14">
        <f t="shared" si="758"/>
        <v>0</v>
      </c>
      <c r="AX621" s="14">
        <f t="shared" si="759"/>
        <v>0</v>
      </c>
      <c r="AY621" s="14">
        <f t="shared" si="760"/>
        <v>0</v>
      </c>
      <c r="AZ621" s="14">
        <f t="shared" si="761"/>
        <v>0</v>
      </c>
      <c r="BB621" s="56">
        <f t="shared" si="762"/>
        <v>0</v>
      </c>
      <c r="BC621" s="14">
        <f>Szilv($AR$2,Eredmény!$H$3,AS621)</f>
        <v>0</v>
      </c>
      <c r="BD621" s="14">
        <f t="shared" si="763"/>
        <v>0</v>
      </c>
      <c r="BE621" s="14">
        <f t="shared" si="764"/>
        <v>0</v>
      </c>
      <c r="BG621" s="14">
        <f>IF($BF$2=Alapadat!$P621,Alapadat!$Q621,0)</f>
        <v>0</v>
      </c>
      <c r="BH621" s="14">
        <f>IF($BF$2=Alapadat!$P621,Alapadat!$R621,0)</f>
        <v>0</v>
      </c>
      <c r="BI621" s="14">
        <f t="shared" si="765"/>
        <v>0</v>
      </c>
      <c r="BJ621" s="14">
        <f t="shared" si="766"/>
        <v>0</v>
      </c>
      <c r="BK621" s="14">
        <f t="shared" si="767"/>
        <v>0</v>
      </c>
      <c r="BL621" s="14">
        <f t="shared" si="768"/>
        <v>0</v>
      </c>
      <c r="BM621" s="14">
        <f t="shared" si="769"/>
        <v>0</v>
      </c>
      <c r="BN621" s="14">
        <f t="shared" si="770"/>
        <v>0</v>
      </c>
      <c r="BP621" s="56">
        <f t="shared" si="771"/>
        <v>0</v>
      </c>
      <c r="BQ621" s="14">
        <f>Szilv($BF$2,Eredmény!$H$3,BG621)</f>
        <v>0</v>
      </c>
      <c r="BR621" s="14">
        <f t="shared" si="772"/>
        <v>0</v>
      </c>
      <c r="BS621" s="14">
        <f t="shared" si="773"/>
        <v>0</v>
      </c>
      <c r="BV621" s="14">
        <f>IF($BU$2=Alapadat!$P621,Alapadat!$Q621,0)</f>
        <v>0</v>
      </c>
      <c r="BW621" s="14">
        <f>IF($BU$2=Alapadat!$P621,Alapadat!$R621,0)</f>
        <v>0</v>
      </c>
      <c r="BX621" s="14">
        <f t="shared" si="774"/>
        <v>0</v>
      </c>
      <c r="BY621" s="14">
        <f t="shared" si="775"/>
        <v>0</v>
      </c>
      <c r="BZ621" s="14">
        <f t="shared" si="776"/>
        <v>0</v>
      </c>
      <c r="CA621" s="14">
        <f t="shared" si="777"/>
        <v>0</v>
      </c>
      <c r="CB621" s="14">
        <f t="shared" si="778"/>
        <v>0</v>
      </c>
      <c r="CC621" s="14">
        <f t="shared" si="779"/>
        <v>0</v>
      </c>
      <c r="CE621" s="56">
        <f t="shared" si="780"/>
        <v>0</v>
      </c>
      <c r="CF621" s="14">
        <f>Szilv($BU$2,Eredmény!$H$3,BV621)</f>
        <v>0</v>
      </c>
      <c r="CG621" s="14">
        <f t="shared" si="781"/>
        <v>0</v>
      </c>
      <c r="CH621" s="14">
        <f t="shared" si="782"/>
        <v>0</v>
      </c>
      <c r="CK621" s="14">
        <f>IF($CJ$2=Alapadat!$P621,Alapadat!$Q621,0)</f>
        <v>0</v>
      </c>
      <c r="CL621" s="14">
        <f>IF($CJ$2=Alapadat!$P621,Alapadat!$R621,0)</f>
        <v>0</v>
      </c>
      <c r="CM621" s="14">
        <f t="shared" si="783"/>
        <v>0</v>
      </c>
      <c r="CN621" s="14">
        <f t="shared" si="784"/>
        <v>0</v>
      </c>
      <c r="CO621" s="14">
        <f t="shared" si="785"/>
        <v>0</v>
      </c>
      <c r="CP621" s="14">
        <f t="shared" si="786"/>
        <v>0</v>
      </c>
      <c r="CQ621" s="14">
        <f t="shared" si="787"/>
        <v>0</v>
      </c>
      <c r="CR621" s="14">
        <f t="shared" si="788"/>
        <v>0</v>
      </c>
      <c r="CT621" s="56">
        <f t="shared" si="789"/>
        <v>0</v>
      </c>
      <c r="CU621" s="14">
        <f>Szilv($CJ$2,Eredmény!$H$3,CK621)</f>
        <v>0</v>
      </c>
      <c r="CV621" s="14">
        <f t="shared" si="790"/>
        <v>0</v>
      </c>
      <c r="CW621" s="14">
        <f t="shared" si="791"/>
        <v>0</v>
      </c>
      <c r="CZ621" s="14">
        <f>IF($CY$2=Alapadat!$P621,Alapadat!$Q621,0)</f>
        <v>0</v>
      </c>
      <c r="DA621" s="14">
        <f>IF($CY$2=Alapadat!$P621,Alapadat!$R621,0)</f>
        <v>0</v>
      </c>
      <c r="DB621" s="14">
        <f t="shared" si="792"/>
        <v>0</v>
      </c>
      <c r="DC621" s="14">
        <f t="shared" si="793"/>
        <v>0</v>
      </c>
      <c r="DD621" s="14">
        <f t="shared" si="794"/>
        <v>0</v>
      </c>
      <c r="DE621" s="14">
        <f t="shared" si="795"/>
        <v>0</v>
      </c>
      <c r="DF621" s="14">
        <f t="shared" si="796"/>
        <v>0</v>
      </c>
      <c r="DG621" s="14">
        <f t="shared" si="797"/>
        <v>0</v>
      </c>
      <c r="DI621" s="56">
        <f t="shared" si="798"/>
        <v>0</v>
      </c>
      <c r="DJ621" s="14">
        <f>Szilv($CY$2,Eredmény!$H$3,CZ621)</f>
        <v>0</v>
      </c>
      <c r="DK621" s="14">
        <f t="shared" si="799"/>
        <v>0</v>
      </c>
      <c r="DL621" s="14">
        <f t="shared" si="800"/>
        <v>0</v>
      </c>
      <c r="DO621" s="14">
        <f>IF($DN$2=Alapadat!$P621,Alapadat!$Q621,0)</f>
        <v>0</v>
      </c>
      <c r="DP621" s="14">
        <f>IF($DN$2=Alapadat!$P621,Alapadat!$R621,0)</f>
        <v>0</v>
      </c>
      <c r="DQ621" s="14">
        <f t="shared" si="801"/>
        <v>0</v>
      </c>
      <c r="DR621" s="14">
        <f t="shared" si="802"/>
        <v>0</v>
      </c>
      <c r="DS621" s="14">
        <f t="shared" si="803"/>
        <v>0</v>
      </c>
      <c r="DT621" s="14">
        <f t="shared" si="804"/>
        <v>0</v>
      </c>
      <c r="DU621" s="14">
        <f t="shared" si="805"/>
        <v>0</v>
      </c>
      <c r="DV621" s="14">
        <f t="shared" si="806"/>
        <v>0</v>
      </c>
      <c r="DX621" s="56">
        <f t="shared" si="807"/>
        <v>0</v>
      </c>
      <c r="DY621" s="14">
        <f>Szilv($DN$2,Eredmény!$H$3,DO621)</f>
        <v>0</v>
      </c>
      <c r="DZ621" s="14">
        <f t="shared" si="808"/>
        <v>0</v>
      </c>
      <c r="EA621" s="14">
        <f t="shared" si="809"/>
        <v>0</v>
      </c>
    </row>
    <row r="622" spans="2:131">
      <c r="B622" s="14">
        <f>IF($A$2=Alapadat!$P622,Alapadat!$Q622,0)</f>
        <v>0</v>
      </c>
      <c r="C622" s="14">
        <f>IF($A$2=Alapadat!$P622,Alapadat!$R622,0)</f>
        <v>0</v>
      </c>
      <c r="D622" s="14">
        <f t="shared" si="730"/>
        <v>0</v>
      </c>
      <c r="E622" s="14">
        <f t="shared" si="731"/>
        <v>0</v>
      </c>
      <c r="F622" s="14">
        <f t="shared" si="732"/>
        <v>0</v>
      </c>
      <c r="G622" s="14">
        <f t="shared" si="733"/>
        <v>0</v>
      </c>
      <c r="H622" s="14">
        <f t="shared" si="734"/>
        <v>0</v>
      </c>
      <c r="I622" s="14">
        <f t="shared" si="735"/>
        <v>0</v>
      </c>
      <c r="L622" s="56">
        <f t="shared" si="736"/>
        <v>0</v>
      </c>
      <c r="M622" s="14">
        <f>Szilv($A$2,Eredmény!$H$3,B622)</f>
        <v>0</v>
      </c>
      <c r="N622" s="14">
        <f t="shared" si="737"/>
        <v>0</v>
      </c>
      <c r="O622" s="14">
        <f t="shared" si="738"/>
        <v>0</v>
      </c>
      <c r="Q622" s="14">
        <f>IF($P$2=Alapadat!$P622,Alapadat!$Q622,0)</f>
        <v>0</v>
      </c>
      <c r="R622" s="14">
        <f>IF($P$2=Alapadat!$P622,Alapadat!$R622,0)</f>
        <v>0</v>
      </c>
      <c r="S622" s="14">
        <f t="shared" si="739"/>
        <v>0</v>
      </c>
      <c r="T622" s="14">
        <f t="shared" si="740"/>
        <v>0</v>
      </c>
      <c r="U622" s="14">
        <f t="shared" si="741"/>
        <v>0</v>
      </c>
      <c r="V622" s="14">
        <f t="shared" si="742"/>
        <v>0</v>
      </c>
      <c r="W622" s="14">
        <f t="shared" si="743"/>
        <v>0</v>
      </c>
      <c r="X622" s="14">
        <f t="shared" si="744"/>
        <v>0</v>
      </c>
      <c r="Z622" s="56">
        <f t="shared" si="810"/>
        <v>0</v>
      </c>
      <c r="AA622" s="14">
        <f>Szilv($P$2,Eredmény!$H$3,Q622)</f>
        <v>0</v>
      </c>
      <c r="AB622" s="14">
        <f t="shared" si="745"/>
        <v>0</v>
      </c>
      <c r="AC622" s="14">
        <f t="shared" si="746"/>
        <v>0</v>
      </c>
      <c r="AE622" s="14">
        <f>IF($AD$2=Alapadat!$P622,Alapadat!$Q622,0)</f>
        <v>0</v>
      </c>
      <c r="AF622" s="14">
        <f>IF($AD$2=Alapadat!$P622,Alapadat!$R622,0)</f>
        <v>0</v>
      </c>
      <c r="AG622" s="14">
        <f t="shared" si="747"/>
        <v>0</v>
      </c>
      <c r="AH622" s="14">
        <f t="shared" si="748"/>
        <v>0</v>
      </c>
      <c r="AI622" s="14">
        <f t="shared" si="749"/>
        <v>0</v>
      </c>
      <c r="AJ622" s="14">
        <f t="shared" si="750"/>
        <v>0</v>
      </c>
      <c r="AK622" s="14">
        <f t="shared" si="751"/>
        <v>0</v>
      </c>
      <c r="AL622" s="14">
        <f t="shared" si="752"/>
        <v>0</v>
      </c>
      <c r="AN622" s="56">
        <f t="shared" si="753"/>
        <v>0</v>
      </c>
      <c r="AO622" s="14">
        <f>Szilv($AD$2,Eredmény!$H$3,AE622)</f>
        <v>0</v>
      </c>
      <c r="AP622" s="14">
        <f t="shared" si="754"/>
        <v>0</v>
      </c>
      <c r="AQ622" s="14">
        <f t="shared" si="755"/>
        <v>0</v>
      </c>
      <c r="AS622" s="14">
        <f>IF($AR$2=Alapadat!$P622,Alapadat!$Q622,0)</f>
        <v>0</v>
      </c>
      <c r="AT622" s="14">
        <f>IF($AR$2=Alapadat!$P622,Alapadat!$R622,0)</f>
        <v>0</v>
      </c>
      <c r="AU622" s="14">
        <f t="shared" si="756"/>
        <v>0</v>
      </c>
      <c r="AV622" s="14">
        <f t="shared" si="757"/>
        <v>0</v>
      </c>
      <c r="AW622" s="14">
        <f t="shared" si="758"/>
        <v>0</v>
      </c>
      <c r="AX622" s="14">
        <f t="shared" si="759"/>
        <v>0</v>
      </c>
      <c r="AY622" s="14">
        <f t="shared" si="760"/>
        <v>0</v>
      </c>
      <c r="AZ622" s="14">
        <f t="shared" si="761"/>
        <v>0</v>
      </c>
      <c r="BB622" s="56">
        <f t="shared" si="762"/>
        <v>0</v>
      </c>
      <c r="BC622" s="14">
        <f>Szilv($AR$2,Eredmény!$H$3,AS622)</f>
        <v>0</v>
      </c>
      <c r="BD622" s="14">
        <f t="shared" si="763"/>
        <v>0</v>
      </c>
      <c r="BE622" s="14">
        <f t="shared" si="764"/>
        <v>0</v>
      </c>
      <c r="BG622" s="14">
        <f>IF($BF$2=Alapadat!$P622,Alapadat!$Q622,0)</f>
        <v>0</v>
      </c>
      <c r="BH622" s="14">
        <f>IF($BF$2=Alapadat!$P622,Alapadat!$R622,0)</f>
        <v>0</v>
      </c>
      <c r="BI622" s="14">
        <f t="shared" si="765"/>
        <v>0</v>
      </c>
      <c r="BJ622" s="14">
        <f t="shared" si="766"/>
        <v>0</v>
      </c>
      <c r="BK622" s="14">
        <f t="shared" si="767"/>
        <v>0</v>
      </c>
      <c r="BL622" s="14">
        <f t="shared" si="768"/>
        <v>0</v>
      </c>
      <c r="BM622" s="14">
        <f t="shared" si="769"/>
        <v>0</v>
      </c>
      <c r="BN622" s="14">
        <f t="shared" si="770"/>
        <v>0</v>
      </c>
      <c r="BP622" s="56">
        <f t="shared" si="771"/>
        <v>0</v>
      </c>
      <c r="BQ622" s="14">
        <f>Szilv($BF$2,Eredmény!$H$3,BG622)</f>
        <v>0</v>
      </c>
      <c r="BR622" s="14">
        <f t="shared" si="772"/>
        <v>0</v>
      </c>
      <c r="BS622" s="14">
        <f t="shared" si="773"/>
        <v>0</v>
      </c>
      <c r="BV622" s="14">
        <f>IF($BU$2=Alapadat!$P622,Alapadat!$Q622,0)</f>
        <v>0</v>
      </c>
      <c r="BW622" s="14">
        <f>IF($BU$2=Alapadat!$P622,Alapadat!$R622,0)</f>
        <v>0</v>
      </c>
      <c r="BX622" s="14">
        <f t="shared" si="774"/>
        <v>0</v>
      </c>
      <c r="BY622" s="14">
        <f t="shared" si="775"/>
        <v>0</v>
      </c>
      <c r="BZ622" s="14">
        <f t="shared" si="776"/>
        <v>0</v>
      </c>
      <c r="CA622" s="14">
        <f t="shared" si="777"/>
        <v>0</v>
      </c>
      <c r="CB622" s="14">
        <f t="shared" si="778"/>
        <v>0</v>
      </c>
      <c r="CC622" s="14">
        <f t="shared" si="779"/>
        <v>0</v>
      </c>
      <c r="CE622" s="56">
        <f t="shared" si="780"/>
        <v>0</v>
      </c>
      <c r="CF622" s="14">
        <f>Szilv($BU$2,Eredmény!$H$3,BV622)</f>
        <v>0</v>
      </c>
      <c r="CG622" s="14">
        <f t="shared" si="781"/>
        <v>0</v>
      </c>
      <c r="CH622" s="14">
        <f t="shared" si="782"/>
        <v>0</v>
      </c>
      <c r="CK622" s="14">
        <f>IF($CJ$2=Alapadat!$P622,Alapadat!$Q622,0)</f>
        <v>0</v>
      </c>
      <c r="CL622" s="14">
        <f>IF($CJ$2=Alapadat!$P622,Alapadat!$R622,0)</f>
        <v>0</v>
      </c>
      <c r="CM622" s="14">
        <f t="shared" si="783"/>
        <v>0</v>
      </c>
      <c r="CN622" s="14">
        <f t="shared" si="784"/>
        <v>0</v>
      </c>
      <c r="CO622" s="14">
        <f t="shared" si="785"/>
        <v>0</v>
      </c>
      <c r="CP622" s="14">
        <f t="shared" si="786"/>
        <v>0</v>
      </c>
      <c r="CQ622" s="14">
        <f t="shared" si="787"/>
        <v>0</v>
      </c>
      <c r="CR622" s="14">
        <f t="shared" si="788"/>
        <v>0</v>
      </c>
      <c r="CT622" s="56">
        <f t="shared" si="789"/>
        <v>0</v>
      </c>
      <c r="CU622" s="14">
        <f>Szilv($CJ$2,Eredmény!$H$3,CK622)</f>
        <v>0</v>
      </c>
      <c r="CV622" s="14">
        <f t="shared" si="790"/>
        <v>0</v>
      </c>
      <c r="CW622" s="14">
        <f t="shared" si="791"/>
        <v>0</v>
      </c>
      <c r="CZ622" s="14">
        <f>IF($CY$2=Alapadat!$P622,Alapadat!$Q622,0)</f>
        <v>0</v>
      </c>
      <c r="DA622" s="14">
        <f>IF($CY$2=Alapadat!$P622,Alapadat!$R622,0)</f>
        <v>0</v>
      </c>
      <c r="DB622" s="14">
        <f t="shared" si="792"/>
        <v>0</v>
      </c>
      <c r="DC622" s="14">
        <f t="shared" si="793"/>
        <v>0</v>
      </c>
      <c r="DD622" s="14">
        <f t="shared" si="794"/>
        <v>0</v>
      </c>
      <c r="DE622" s="14">
        <f t="shared" si="795"/>
        <v>0</v>
      </c>
      <c r="DF622" s="14">
        <f t="shared" si="796"/>
        <v>0</v>
      </c>
      <c r="DG622" s="14">
        <f t="shared" si="797"/>
        <v>0</v>
      </c>
      <c r="DI622" s="56">
        <f t="shared" si="798"/>
        <v>0</v>
      </c>
      <c r="DJ622" s="14">
        <f>Szilv($CY$2,Eredmény!$H$3,CZ622)</f>
        <v>0</v>
      </c>
      <c r="DK622" s="14">
        <f t="shared" si="799"/>
        <v>0</v>
      </c>
      <c r="DL622" s="14">
        <f t="shared" si="800"/>
        <v>0</v>
      </c>
      <c r="DO622" s="14">
        <f>IF($DN$2=Alapadat!$P622,Alapadat!$Q622,0)</f>
        <v>0</v>
      </c>
      <c r="DP622" s="14">
        <f>IF($DN$2=Alapadat!$P622,Alapadat!$R622,0)</f>
        <v>0</v>
      </c>
      <c r="DQ622" s="14">
        <f t="shared" si="801"/>
        <v>0</v>
      </c>
      <c r="DR622" s="14">
        <f t="shared" si="802"/>
        <v>0</v>
      </c>
      <c r="DS622" s="14">
        <f t="shared" si="803"/>
        <v>0</v>
      </c>
      <c r="DT622" s="14">
        <f t="shared" si="804"/>
        <v>0</v>
      </c>
      <c r="DU622" s="14">
        <f t="shared" si="805"/>
        <v>0</v>
      </c>
      <c r="DV622" s="14">
        <f t="shared" si="806"/>
        <v>0</v>
      </c>
      <c r="DX622" s="56">
        <f t="shared" si="807"/>
        <v>0</v>
      </c>
      <c r="DY622" s="14">
        <f>Szilv($DN$2,Eredmény!$H$3,DO622)</f>
        <v>0</v>
      </c>
      <c r="DZ622" s="14">
        <f t="shared" si="808"/>
        <v>0</v>
      </c>
      <c r="EA622" s="14">
        <f t="shared" si="809"/>
        <v>0</v>
      </c>
    </row>
    <row r="623" spans="2:131">
      <c r="B623" s="14">
        <f>IF($A$2=Alapadat!$P623,Alapadat!$Q623,0)</f>
        <v>0</v>
      </c>
      <c r="C623" s="14">
        <f>IF($A$2=Alapadat!$P623,Alapadat!$R623,0)</f>
        <v>0</v>
      </c>
      <c r="D623" s="14">
        <f t="shared" si="730"/>
        <v>0</v>
      </c>
      <c r="E623" s="14">
        <f t="shared" si="731"/>
        <v>0</v>
      </c>
      <c r="F623" s="14">
        <f t="shared" si="732"/>
        <v>0</v>
      </c>
      <c r="G623" s="14">
        <f t="shared" si="733"/>
        <v>0</v>
      </c>
      <c r="H623" s="14">
        <f t="shared" si="734"/>
        <v>0</v>
      </c>
      <c r="I623" s="14">
        <f t="shared" si="735"/>
        <v>0</v>
      </c>
      <c r="L623" s="56">
        <f t="shared" si="736"/>
        <v>0</v>
      </c>
      <c r="M623" s="14">
        <f>Szilv($A$2,Eredmény!$H$3,B623)</f>
        <v>0</v>
      </c>
      <c r="N623" s="14">
        <f t="shared" si="737"/>
        <v>0</v>
      </c>
      <c r="O623" s="14">
        <f t="shared" si="738"/>
        <v>0</v>
      </c>
      <c r="Q623" s="14">
        <f>IF($P$2=Alapadat!$P623,Alapadat!$Q623,0)</f>
        <v>0</v>
      </c>
      <c r="R623" s="14">
        <f>IF($P$2=Alapadat!$P623,Alapadat!$R623,0)</f>
        <v>0</v>
      </c>
      <c r="S623" s="14">
        <f t="shared" si="739"/>
        <v>0</v>
      </c>
      <c r="T623" s="14">
        <f t="shared" si="740"/>
        <v>0</v>
      </c>
      <c r="U623" s="14">
        <f t="shared" si="741"/>
        <v>0</v>
      </c>
      <c r="V623" s="14">
        <f t="shared" si="742"/>
        <v>0</v>
      </c>
      <c r="W623" s="14">
        <f t="shared" si="743"/>
        <v>0</v>
      </c>
      <c r="X623" s="14">
        <f t="shared" si="744"/>
        <v>0</v>
      </c>
      <c r="Z623" s="56">
        <f t="shared" si="810"/>
        <v>0</v>
      </c>
      <c r="AA623" s="14">
        <f>Szilv($P$2,Eredmény!$H$3,Q623)</f>
        <v>0</v>
      </c>
      <c r="AB623" s="14">
        <f t="shared" si="745"/>
        <v>0</v>
      </c>
      <c r="AC623" s="14">
        <f t="shared" si="746"/>
        <v>0</v>
      </c>
      <c r="AE623" s="14">
        <f>IF($AD$2=Alapadat!$P623,Alapadat!$Q623,0)</f>
        <v>0</v>
      </c>
      <c r="AF623" s="14">
        <f>IF($AD$2=Alapadat!$P623,Alapadat!$R623,0)</f>
        <v>0</v>
      </c>
      <c r="AG623" s="14">
        <f t="shared" si="747"/>
        <v>0</v>
      </c>
      <c r="AH623" s="14">
        <f t="shared" si="748"/>
        <v>0</v>
      </c>
      <c r="AI623" s="14">
        <f t="shared" si="749"/>
        <v>0</v>
      </c>
      <c r="AJ623" s="14">
        <f t="shared" si="750"/>
        <v>0</v>
      </c>
      <c r="AK623" s="14">
        <f t="shared" si="751"/>
        <v>0</v>
      </c>
      <c r="AL623" s="14">
        <f t="shared" si="752"/>
        <v>0</v>
      </c>
      <c r="AN623" s="56">
        <f t="shared" si="753"/>
        <v>0</v>
      </c>
      <c r="AO623" s="14">
        <f>Szilv($AD$2,Eredmény!$H$3,AE623)</f>
        <v>0</v>
      </c>
      <c r="AP623" s="14">
        <f t="shared" si="754"/>
        <v>0</v>
      </c>
      <c r="AQ623" s="14">
        <f t="shared" si="755"/>
        <v>0</v>
      </c>
      <c r="AS623" s="14">
        <f>IF($AR$2=Alapadat!$P623,Alapadat!$Q623,0)</f>
        <v>0</v>
      </c>
      <c r="AT623" s="14">
        <f>IF($AR$2=Alapadat!$P623,Alapadat!$R623,0)</f>
        <v>0</v>
      </c>
      <c r="AU623" s="14">
        <f t="shared" si="756"/>
        <v>0</v>
      </c>
      <c r="AV623" s="14">
        <f t="shared" si="757"/>
        <v>0</v>
      </c>
      <c r="AW623" s="14">
        <f t="shared" si="758"/>
        <v>0</v>
      </c>
      <c r="AX623" s="14">
        <f t="shared" si="759"/>
        <v>0</v>
      </c>
      <c r="AY623" s="14">
        <f t="shared" si="760"/>
        <v>0</v>
      </c>
      <c r="AZ623" s="14">
        <f t="shared" si="761"/>
        <v>0</v>
      </c>
      <c r="BB623" s="56">
        <f t="shared" si="762"/>
        <v>0</v>
      </c>
      <c r="BC623" s="14">
        <f>Szilv($AR$2,Eredmény!$H$3,AS623)</f>
        <v>0</v>
      </c>
      <c r="BD623" s="14">
        <f t="shared" si="763"/>
        <v>0</v>
      </c>
      <c r="BE623" s="14">
        <f t="shared" si="764"/>
        <v>0</v>
      </c>
      <c r="BG623" s="14">
        <f>IF($BF$2=Alapadat!$P623,Alapadat!$Q623,0)</f>
        <v>0</v>
      </c>
      <c r="BH623" s="14">
        <f>IF($BF$2=Alapadat!$P623,Alapadat!$R623,0)</f>
        <v>0</v>
      </c>
      <c r="BI623" s="14">
        <f t="shared" si="765"/>
        <v>0</v>
      </c>
      <c r="BJ623" s="14">
        <f t="shared" si="766"/>
        <v>0</v>
      </c>
      <c r="BK623" s="14">
        <f t="shared" si="767"/>
        <v>0</v>
      </c>
      <c r="BL623" s="14">
        <f t="shared" si="768"/>
        <v>0</v>
      </c>
      <c r="BM623" s="14">
        <f t="shared" si="769"/>
        <v>0</v>
      </c>
      <c r="BN623" s="14">
        <f t="shared" si="770"/>
        <v>0</v>
      </c>
      <c r="BP623" s="56">
        <f t="shared" si="771"/>
        <v>0</v>
      </c>
      <c r="BQ623" s="14">
        <f>Szilv($BF$2,Eredmény!$H$3,BG623)</f>
        <v>0</v>
      </c>
      <c r="BR623" s="14">
        <f t="shared" si="772"/>
        <v>0</v>
      </c>
      <c r="BS623" s="14">
        <f t="shared" si="773"/>
        <v>0</v>
      </c>
      <c r="BV623" s="14">
        <f>IF($BU$2=Alapadat!$P623,Alapadat!$Q623,0)</f>
        <v>0</v>
      </c>
      <c r="BW623" s="14">
        <f>IF($BU$2=Alapadat!$P623,Alapadat!$R623,0)</f>
        <v>0</v>
      </c>
      <c r="BX623" s="14">
        <f t="shared" si="774"/>
        <v>0</v>
      </c>
      <c r="BY623" s="14">
        <f t="shared" si="775"/>
        <v>0</v>
      </c>
      <c r="BZ623" s="14">
        <f t="shared" si="776"/>
        <v>0</v>
      </c>
      <c r="CA623" s="14">
        <f t="shared" si="777"/>
        <v>0</v>
      </c>
      <c r="CB623" s="14">
        <f t="shared" si="778"/>
        <v>0</v>
      </c>
      <c r="CC623" s="14">
        <f t="shared" si="779"/>
        <v>0</v>
      </c>
      <c r="CE623" s="56">
        <f t="shared" si="780"/>
        <v>0</v>
      </c>
      <c r="CF623" s="14">
        <f>Szilv($BU$2,Eredmény!$H$3,BV623)</f>
        <v>0</v>
      </c>
      <c r="CG623" s="14">
        <f t="shared" si="781"/>
        <v>0</v>
      </c>
      <c r="CH623" s="14">
        <f t="shared" si="782"/>
        <v>0</v>
      </c>
      <c r="CK623" s="14">
        <f>IF($CJ$2=Alapadat!$P623,Alapadat!$Q623,0)</f>
        <v>0</v>
      </c>
      <c r="CL623" s="14">
        <f>IF($CJ$2=Alapadat!$P623,Alapadat!$R623,0)</f>
        <v>0</v>
      </c>
      <c r="CM623" s="14">
        <f t="shared" si="783"/>
        <v>0</v>
      </c>
      <c r="CN623" s="14">
        <f t="shared" si="784"/>
        <v>0</v>
      </c>
      <c r="CO623" s="14">
        <f t="shared" si="785"/>
        <v>0</v>
      </c>
      <c r="CP623" s="14">
        <f t="shared" si="786"/>
        <v>0</v>
      </c>
      <c r="CQ623" s="14">
        <f t="shared" si="787"/>
        <v>0</v>
      </c>
      <c r="CR623" s="14">
        <f t="shared" si="788"/>
        <v>0</v>
      </c>
      <c r="CT623" s="56">
        <f t="shared" si="789"/>
        <v>0</v>
      </c>
      <c r="CU623" s="14">
        <f>Szilv($CJ$2,Eredmény!$H$3,CK623)</f>
        <v>0</v>
      </c>
      <c r="CV623" s="14">
        <f t="shared" si="790"/>
        <v>0</v>
      </c>
      <c r="CW623" s="14">
        <f t="shared" si="791"/>
        <v>0</v>
      </c>
      <c r="CZ623" s="14">
        <f>IF($CY$2=Alapadat!$P623,Alapadat!$Q623,0)</f>
        <v>0</v>
      </c>
      <c r="DA623" s="14">
        <f>IF($CY$2=Alapadat!$P623,Alapadat!$R623,0)</f>
        <v>0</v>
      </c>
      <c r="DB623" s="14">
        <f t="shared" si="792"/>
        <v>0</v>
      </c>
      <c r="DC623" s="14">
        <f t="shared" si="793"/>
        <v>0</v>
      </c>
      <c r="DD623" s="14">
        <f t="shared" si="794"/>
        <v>0</v>
      </c>
      <c r="DE623" s="14">
        <f t="shared" si="795"/>
        <v>0</v>
      </c>
      <c r="DF623" s="14">
        <f t="shared" si="796"/>
        <v>0</v>
      </c>
      <c r="DG623" s="14">
        <f t="shared" si="797"/>
        <v>0</v>
      </c>
      <c r="DI623" s="56">
        <f t="shared" si="798"/>
        <v>0</v>
      </c>
      <c r="DJ623" s="14">
        <f>Szilv($CY$2,Eredmény!$H$3,CZ623)</f>
        <v>0</v>
      </c>
      <c r="DK623" s="14">
        <f t="shared" si="799"/>
        <v>0</v>
      </c>
      <c r="DL623" s="14">
        <f t="shared" si="800"/>
        <v>0</v>
      </c>
      <c r="DO623" s="14">
        <f>IF($DN$2=Alapadat!$P623,Alapadat!$Q623,0)</f>
        <v>0</v>
      </c>
      <c r="DP623" s="14">
        <f>IF($DN$2=Alapadat!$P623,Alapadat!$R623,0)</f>
        <v>0</v>
      </c>
      <c r="DQ623" s="14">
        <f t="shared" si="801"/>
        <v>0</v>
      </c>
      <c r="DR623" s="14">
        <f t="shared" si="802"/>
        <v>0</v>
      </c>
      <c r="DS623" s="14">
        <f t="shared" si="803"/>
        <v>0</v>
      </c>
      <c r="DT623" s="14">
        <f t="shared" si="804"/>
        <v>0</v>
      </c>
      <c r="DU623" s="14">
        <f t="shared" si="805"/>
        <v>0</v>
      </c>
      <c r="DV623" s="14">
        <f t="shared" si="806"/>
        <v>0</v>
      </c>
      <c r="DX623" s="56">
        <f t="shared" si="807"/>
        <v>0</v>
      </c>
      <c r="DY623" s="14">
        <f>Szilv($DN$2,Eredmény!$H$3,DO623)</f>
        <v>0</v>
      </c>
      <c r="DZ623" s="14">
        <f t="shared" si="808"/>
        <v>0</v>
      </c>
      <c r="EA623" s="14">
        <f t="shared" si="809"/>
        <v>0</v>
      </c>
    </row>
    <row r="624" spans="2:131">
      <c r="B624" s="14">
        <f>IF($A$2=Alapadat!$P624,Alapadat!$Q624,0)</f>
        <v>0</v>
      </c>
      <c r="C624" s="14">
        <f>IF($A$2=Alapadat!$P624,Alapadat!$R624,0)</f>
        <v>0</v>
      </c>
      <c r="D624" s="14">
        <f t="shared" si="730"/>
        <v>0</v>
      </c>
      <c r="E624" s="14">
        <f t="shared" si="731"/>
        <v>0</v>
      </c>
      <c r="F624" s="14">
        <f t="shared" si="732"/>
        <v>0</v>
      </c>
      <c r="G624" s="14">
        <f t="shared" si="733"/>
        <v>0</v>
      </c>
      <c r="H624" s="14">
        <f t="shared" si="734"/>
        <v>0</v>
      </c>
      <c r="I624" s="14">
        <f t="shared" si="735"/>
        <v>0</v>
      </c>
      <c r="L624" s="56">
        <f t="shared" si="736"/>
        <v>0</v>
      </c>
      <c r="M624" s="14">
        <f>Szilv($A$2,Eredmény!$H$3,B624)</f>
        <v>0</v>
      </c>
      <c r="N624" s="14">
        <f t="shared" si="737"/>
        <v>0</v>
      </c>
      <c r="O624" s="14">
        <f t="shared" si="738"/>
        <v>0</v>
      </c>
      <c r="Q624" s="14">
        <f>IF($P$2=Alapadat!$P624,Alapadat!$Q624,0)</f>
        <v>0</v>
      </c>
      <c r="R624" s="14">
        <f>IF($P$2=Alapadat!$P624,Alapadat!$R624,0)</f>
        <v>0</v>
      </c>
      <c r="S624" s="14">
        <f t="shared" si="739"/>
        <v>0</v>
      </c>
      <c r="T624" s="14">
        <f t="shared" si="740"/>
        <v>0</v>
      </c>
      <c r="U624" s="14">
        <f t="shared" si="741"/>
        <v>0</v>
      </c>
      <c r="V624" s="14">
        <f t="shared" si="742"/>
        <v>0</v>
      </c>
      <c r="W624" s="14">
        <f t="shared" si="743"/>
        <v>0</v>
      </c>
      <c r="X624" s="14">
        <f t="shared" si="744"/>
        <v>0</v>
      </c>
      <c r="Z624" s="56">
        <f t="shared" si="810"/>
        <v>0</v>
      </c>
      <c r="AA624" s="14">
        <f>Szilv($P$2,Eredmény!$H$3,Q624)</f>
        <v>0</v>
      </c>
      <c r="AB624" s="14">
        <f t="shared" si="745"/>
        <v>0</v>
      </c>
      <c r="AC624" s="14">
        <f t="shared" si="746"/>
        <v>0</v>
      </c>
      <c r="AE624" s="14">
        <f>IF($AD$2=Alapadat!$P624,Alapadat!$Q624,0)</f>
        <v>0</v>
      </c>
      <c r="AF624" s="14">
        <f>IF($AD$2=Alapadat!$P624,Alapadat!$R624,0)</f>
        <v>0</v>
      </c>
      <c r="AG624" s="14">
        <f t="shared" si="747"/>
        <v>0</v>
      </c>
      <c r="AH624" s="14">
        <f t="shared" si="748"/>
        <v>0</v>
      </c>
      <c r="AI624" s="14">
        <f t="shared" si="749"/>
        <v>0</v>
      </c>
      <c r="AJ624" s="14">
        <f t="shared" si="750"/>
        <v>0</v>
      </c>
      <c r="AK624" s="14">
        <f t="shared" si="751"/>
        <v>0</v>
      </c>
      <c r="AL624" s="14">
        <f t="shared" si="752"/>
        <v>0</v>
      </c>
      <c r="AN624" s="56">
        <f t="shared" si="753"/>
        <v>0</v>
      </c>
      <c r="AO624" s="14">
        <f>Szilv($AD$2,Eredmény!$H$3,AE624)</f>
        <v>0</v>
      </c>
      <c r="AP624" s="14">
        <f t="shared" si="754"/>
        <v>0</v>
      </c>
      <c r="AQ624" s="14">
        <f t="shared" si="755"/>
        <v>0</v>
      </c>
      <c r="AS624" s="14">
        <f>IF($AR$2=Alapadat!$P624,Alapadat!$Q624,0)</f>
        <v>0</v>
      </c>
      <c r="AT624" s="14">
        <f>IF($AR$2=Alapadat!$P624,Alapadat!$R624,0)</f>
        <v>0</v>
      </c>
      <c r="AU624" s="14">
        <f t="shared" si="756"/>
        <v>0</v>
      </c>
      <c r="AV624" s="14">
        <f t="shared" si="757"/>
        <v>0</v>
      </c>
      <c r="AW624" s="14">
        <f t="shared" si="758"/>
        <v>0</v>
      </c>
      <c r="AX624" s="14">
        <f t="shared" si="759"/>
        <v>0</v>
      </c>
      <c r="AY624" s="14">
        <f t="shared" si="760"/>
        <v>0</v>
      </c>
      <c r="AZ624" s="14">
        <f t="shared" si="761"/>
        <v>0</v>
      </c>
      <c r="BB624" s="56">
        <f t="shared" si="762"/>
        <v>0</v>
      </c>
      <c r="BC624" s="14">
        <f>Szilv($AR$2,Eredmény!$H$3,AS624)</f>
        <v>0</v>
      </c>
      <c r="BD624" s="14">
        <f t="shared" si="763"/>
        <v>0</v>
      </c>
      <c r="BE624" s="14">
        <f t="shared" si="764"/>
        <v>0</v>
      </c>
      <c r="BG624" s="14">
        <f>IF($BF$2=Alapadat!$P624,Alapadat!$Q624,0)</f>
        <v>0</v>
      </c>
      <c r="BH624" s="14">
        <f>IF($BF$2=Alapadat!$P624,Alapadat!$R624,0)</f>
        <v>0</v>
      </c>
      <c r="BI624" s="14">
        <f t="shared" si="765"/>
        <v>0</v>
      </c>
      <c r="BJ624" s="14">
        <f t="shared" si="766"/>
        <v>0</v>
      </c>
      <c r="BK624" s="14">
        <f t="shared" si="767"/>
        <v>0</v>
      </c>
      <c r="BL624" s="14">
        <f t="shared" si="768"/>
        <v>0</v>
      </c>
      <c r="BM624" s="14">
        <f t="shared" si="769"/>
        <v>0</v>
      </c>
      <c r="BN624" s="14">
        <f t="shared" si="770"/>
        <v>0</v>
      </c>
      <c r="BP624" s="56">
        <f t="shared" si="771"/>
        <v>0</v>
      </c>
      <c r="BQ624" s="14">
        <f>Szilv($BF$2,Eredmény!$H$3,BG624)</f>
        <v>0</v>
      </c>
      <c r="BR624" s="14">
        <f t="shared" si="772"/>
        <v>0</v>
      </c>
      <c r="BS624" s="14">
        <f t="shared" si="773"/>
        <v>0</v>
      </c>
      <c r="BV624" s="14">
        <f>IF($BU$2=Alapadat!$P624,Alapadat!$Q624,0)</f>
        <v>0</v>
      </c>
      <c r="BW624" s="14">
        <f>IF($BU$2=Alapadat!$P624,Alapadat!$R624,0)</f>
        <v>0</v>
      </c>
      <c r="BX624" s="14">
        <f t="shared" si="774"/>
        <v>0</v>
      </c>
      <c r="BY624" s="14">
        <f t="shared" si="775"/>
        <v>0</v>
      </c>
      <c r="BZ624" s="14">
        <f t="shared" si="776"/>
        <v>0</v>
      </c>
      <c r="CA624" s="14">
        <f t="shared" si="777"/>
        <v>0</v>
      </c>
      <c r="CB624" s="14">
        <f t="shared" si="778"/>
        <v>0</v>
      </c>
      <c r="CC624" s="14">
        <f t="shared" si="779"/>
        <v>0</v>
      </c>
      <c r="CE624" s="56">
        <f t="shared" si="780"/>
        <v>0</v>
      </c>
      <c r="CF624" s="14">
        <f>Szilv($BU$2,Eredmény!$H$3,BV624)</f>
        <v>0</v>
      </c>
      <c r="CG624" s="14">
        <f t="shared" si="781"/>
        <v>0</v>
      </c>
      <c r="CH624" s="14">
        <f t="shared" si="782"/>
        <v>0</v>
      </c>
      <c r="CK624" s="14">
        <f>IF($CJ$2=Alapadat!$P624,Alapadat!$Q624,0)</f>
        <v>0</v>
      </c>
      <c r="CL624" s="14">
        <f>IF($CJ$2=Alapadat!$P624,Alapadat!$R624,0)</f>
        <v>0</v>
      </c>
      <c r="CM624" s="14">
        <f t="shared" si="783"/>
        <v>0</v>
      </c>
      <c r="CN624" s="14">
        <f t="shared" si="784"/>
        <v>0</v>
      </c>
      <c r="CO624" s="14">
        <f t="shared" si="785"/>
        <v>0</v>
      </c>
      <c r="CP624" s="14">
        <f t="shared" si="786"/>
        <v>0</v>
      </c>
      <c r="CQ624" s="14">
        <f t="shared" si="787"/>
        <v>0</v>
      </c>
      <c r="CR624" s="14">
        <f t="shared" si="788"/>
        <v>0</v>
      </c>
      <c r="CT624" s="56">
        <f t="shared" si="789"/>
        <v>0</v>
      </c>
      <c r="CU624" s="14">
        <f>Szilv($CJ$2,Eredmény!$H$3,CK624)</f>
        <v>0</v>
      </c>
      <c r="CV624" s="14">
        <f t="shared" si="790"/>
        <v>0</v>
      </c>
      <c r="CW624" s="14">
        <f t="shared" si="791"/>
        <v>0</v>
      </c>
      <c r="CZ624" s="14">
        <f>IF($CY$2=Alapadat!$P624,Alapadat!$Q624,0)</f>
        <v>0</v>
      </c>
      <c r="DA624" s="14">
        <f>IF($CY$2=Alapadat!$P624,Alapadat!$R624,0)</f>
        <v>0</v>
      </c>
      <c r="DB624" s="14">
        <f t="shared" si="792"/>
        <v>0</v>
      </c>
      <c r="DC624" s="14">
        <f t="shared" si="793"/>
        <v>0</v>
      </c>
      <c r="DD624" s="14">
        <f t="shared" si="794"/>
        <v>0</v>
      </c>
      <c r="DE624" s="14">
        <f t="shared" si="795"/>
        <v>0</v>
      </c>
      <c r="DF624" s="14">
        <f t="shared" si="796"/>
        <v>0</v>
      </c>
      <c r="DG624" s="14">
        <f t="shared" si="797"/>
        <v>0</v>
      </c>
      <c r="DI624" s="56">
        <f t="shared" si="798"/>
        <v>0</v>
      </c>
      <c r="DJ624" s="14">
        <f>Szilv($CY$2,Eredmény!$H$3,CZ624)</f>
        <v>0</v>
      </c>
      <c r="DK624" s="14">
        <f t="shared" si="799"/>
        <v>0</v>
      </c>
      <c r="DL624" s="14">
        <f t="shared" si="800"/>
        <v>0</v>
      </c>
      <c r="DO624" s="14">
        <f>IF($DN$2=Alapadat!$P624,Alapadat!$Q624,0)</f>
        <v>0</v>
      </c>
      <c r="DP624" s="14">
        <f>IF($DN$2=Alapadat!$P624,Alapadat!$R624,0)</f>
        <v>0</v>
      </c>
      <c r="DQ624" s="14">
        <f t="shared" si="801"/>
        <v>0</v>
      </c>
      <c r="DR624" s="14">
        <f t="shared" si="802"/>
        <v>0</v>
      </c>
      <c r="DS624" s="14">
        <f t="shared" si="803"/>
        <v>0</v>
      </c>
      <c r="DT624" s="14">
        <f t="shared" si="804"/>
        <v>0</v>
      </c>
      <c r="DU624" s="14">
        <f t="shared" si="805"/>
        <v>0</v>
      </c>
      <c r="DV624" s="14">
        <f t="shared" si="806"/>
        <v>0</v>
      </c>
      <c r="DX624" s="56">
        <f t="shared" si="807"/>
        <v>0</v>
      </c>
      <c r="DY624" s="14">
        <f>Szilv($DN$2,Eredmény!$H$3,DO624)</f>
        <v>0</v>
      </c>
      <c r="DZ624" s="14">
        <f t="shared" si="808"/>
        <v>0</v>
      </c>
      <c r="EA624" s="14">
        <f t="shared" si="809"/>
        <v>0</v>
      </c>
    </row>
    <row r="625" spans="2:131">
      <c r="B625" s="14">
        <f>IF($A$2=Alapadat!$P625,Alapadat!$Q625,0)</f>
        <v>0</v>
      </c>
      <c r="C625" s="14">
        <f>IF($A$2=Alapadat!$P625,Alapadat!$R625,0)</f>
        <v>0</v>
      </c>
      <c r="D625" s="14">
        <f t="shared" si="730"/>
        <v>0</v>
      </c>
      <c r="E625" s="14">
        <f t="shared" si="731"/>
        <v>0</v>
      </c>
      <c r="F625" s="14">
        <f t="shared" si="732"/>
        <v>0</v>
      </c>
      <c r="G625" s="14">
        <f t="shared" si="733"/>
        <v>0</v>
      </c>
      <c r="H625" s="14">
        <f t="shared" si="734"/>
        <v>0</v>
      </c>
      <c r="I625" s="14">
        <f t="shared" si="735"/>
        <v>0</v>
      </c>
      <c r="L625" s="56">
        <f t="shared" si="736"/>
        <v>0</v>
      </c>
      <c r="M625" s="14">
        <f>Szilv($A$2,Eredmény!$H$3,B625)</f>
        <v>0</v>
      </c>
      <c r="N625" s="14">
        <f t="shared" si="737"/>
        <v>0</v>
      </c>
      <c r="O625" s="14">
        <f t="shared" si="738"/>
        <v>0</v>
      </c>
      <c r="Q625" s="14">
        <f>IF($P$2=Alapadat!$P625,Alapadat!$Q625,0)</f>
        <v>0</v>
      </c>
      <c r="R625" s="14">
        <f>IF($P$2=Alapadat!$P625,Alapadat!$R625,0)</f>
        <v>0</v>
      </c>
      <c r="S625" s="14">
        <f t="shared" si="739"/>
        <v>0</v>
      </c>
      <c r="T625" s="14">
        <f t="shared" si="740"/>
        <v>0</v>
      </c>
      <c r="U625" s="14">
        <f t="shared" si="741"/>
        <v>0</v>
      </c>
      <c r="V625" s="14">
        <f t="shared" si="742"/>
        <v>0</v>
      </c>
      <c r="W625" s="14">
        <f t="shared" si="743"/>
        <v>0</v>
      </c>
      <c r="X625" s="14">
        <f t="shared" si="744"/>
        <v>0</v>
      </c>
      <c r="Z625" s="56">
        <f t="shared" si="810"/>
        <v>0</v>
      </c>
      <c r="AA625" s="14">
        <f>Szilv($P$2,Eredmény!$H$3,Q625)</f>
        <v>0</v>
      </c>
      <c r="AB625" s="14">
        <f t="shared" si="745"/>
        <v>0</v>
      </c>
      <c r="AC625" s="14">
        <f t="shared" si="746"/>
        <v>0</v>
      </c>
      <c r="AE625" s="14">
        <f>IF($AD$2=Alapadat!$P625,Alapadat!$Q625,0)</f>
        <v>0</v>
      </c>
      <c r="AF625" s="14">
        <f>IF($AD$2=Alapadat!$P625,Alapadat!$R625,0)</f>
        <v>0</v>
      </c>
      <c r="AG625" s="14">
        <f t="shared" si="747"/>
        <v>0</v>
      </c>
      <c r="AH625" s="14">
        <f t="shared" si="748"/>
        <v>0</v>
      </c>
      <c r="AI625" s="14">
        <f t="shared" si="749"/>
        <v>0</v>
      </c>
      <c r="AJ625" s="14">
        <f t="shared" si="750"/>
        <v>0</v>
      </c>
      <c r="AK625" s="14">
        <f t="shared" si="751"/>
        <v>0</v>
      </c>
      <c r="AL625" s="14">
        <f t="shared" si="752"/>
        <v>0</v>
      </c>
      <c r="AN625" s="56">
        <f t="shared" si="753"/>
        <v>0</v>
      </c>
      <c r="AO625" s="14">
        <f>Szilv($AD$2,Eredmény!$H$3,AE625)</f>
        <v>0</v>
      </c>
      <c r="AP625" s="14">
        <f t="shared" si="754"/>
        <v>0</v>
      </c>
      <c r="AQ625" s="14">
        <f t="shared" si="755"/>
        <v>0</v>
      </c>
      <c r="AS625" s="14">
        <f>IF($AR$2=Alapadat!$P625,Alapadat!$Q625,0)</f>
        <v>0</v>
      </c>
      <c r="AT625" s="14">
        <f>IF($AR$2=Alapadat!$P625,Alapadat!$R625,0)</f>
        <v>0</v>
      </c>
      <c r="AU625" s="14">
        <f t="shared" si="756"/>
        <v>0</v>
      </c>
      <c r="AV625" s="14">
        <f t="shared" si="757"/>
        <v>0</v>
      </c>
      <c r="AW625" s="14">
        <f t="shared" si="758"/>
        <v>0</v>
      </c>
      <c r="AX625" s="14">
        <f t="shared" si="759"/>
        <v>0</v>
      </c>
      <c r="AY625" s="14">
        <f t="shared" si="760"/>
        <v>0</v>
      </c>
      <c r="AZ625" s="14">
        <f t="shared" si="761"/>
        <v>0</v>
      </c>
      <c r="BB625" s="56">
        <f t="shared" si="762"/>
        <v>0</v>
      </c>
      <c r="BC625" s="14">
        <f>Szilv($AR$2,Eredmény!$H$3,AS625)</f>
        <v>0</v>
      </c>
      <c r="BD625" s="14">
        <f t="shared" si="763"/>
        <v>0</v>
      </c>
      <c r="BE625" s="14">
        <f t="shared" si="764"/>
        <v>0</v>
      </c>
      <c r="BG625" s="14">
        <f>IF($BF$2=Alapadat!$P625,Alapadat!$Q625,0)</f>
        <v>0</v>
      </c>
      <c r="BH625" s="14">
        <f>IF($BF$2=Alapadat!$P625,Alapadat!$R625,0)</f>
        <v>0</v>
      </c>
      <c r="BI625" s="14">
        <f t="shared" si="765"/>
        <v>0</v>
      </c>
      <c r="BJ625" s="14">
        <f t="shared" si="766"/>
        <v>0</v>
      </c>
      <c r="BK625" s="14">
        <f t="shared" si="767"/>
        <v>0</v>
      </c>
      <c r="BL625" s="14">
        <f t="shared" si="768"/>
        <v>0</v>
      </c>
      <c r="BM625" s="14">
        <f t="shared" si="769"/>
        <v>0</v>
      </c>
      <c r="BN625" s="14">
        <f t="shared" si="770"/>
        <v>0</v>
      </c>
      <c r="BP625" s="56">
        <f t="shared" si="771"/>
        <v>0</v>
      </c>
      <c r="BQ625" s="14">
        <f>Szilv($BF$2,Eredmény!$H$3,BG625)</f>
        <v>0</v>
      </c>
      <c r="BR625" s="14">
        <f t="shared" si="772"/>
        <v>0</v>
      </c>
      <c r="BS625" s="14">
        <f t="shared" si="773"/>
        <v>0</v>
      </c>
      <c r="BV625" s="14">
        <f>IF($BU$2=Alapadat!$P625,Alapadat!$Q625,0)</f>
        <v>0</v>
      </c>
      <c r="BW625" s="14">
        <f>IF($BU$2=Alapadat!$P625,Alapadat!$R625,0)</f>
        <v>0</v>
      </c>
      <c r="BX625" s="14">
        <f t="shared" si="774"/>
        <v>0</v>
      </c>
      <c r="BY625" s="14">
        <f t="shared" si="775"/>
        <v>0</v>
      </c>
      <c r="BZ625" s="14">
        <f t="shared" si="776"/>
        <v>0</v>
      </c>
      <c r="CA625" s="14">
        <f t="shared" si="777"/>
        <v>0</v>
      </c>
      <c r="CB625" s="14">
        <f t="shared" si="778"/>
        <v>0</v>
      </c>
      <c r="CC625" s="14">
        <f t="shared" si="779"/>
        <v>0</v>
      </c>
      <c r="CE625" s="56">
        <f t="shared" si="780"/>
        <v>0</v>
      </c>
      <c r="CF625" s="14">
        <f>Szilv($BU$2,Eredmény!$H$3,BV625)</f>
        <v>0</v>
      </c>
      <c r="CG625" s="14">
        <f t="shared" si="781"/>
        <v>0</v>
      </c>
      <c r="CH625" s="14">
        <f t="shared" si="782"/>
        <v>0</v>
      </c>
      <c r="CK625" s="14">
        <f>IF($CJ$2=Alapadat!$P625,Alapadat!$Q625,0)</f>
        <v>0</v>
      </c>
      <c r="CL625" s="14">
        <f>IF($CJ$2=Alapadat!$P625,Alapadat!$R625,0)</f>
        <v>0</v>
      </c>
      <c r="CM625" s="14">
        <f t="shared" si="783"/>
        <v>0</v>
      </c>
      <c r="CN625" s="14">
        <f t="shared" si="784"/>
        <v>0</v>
      </c>
      <c r="CO625" s="14">
        <f t="shared" si="785"/>
        <v>0</v>
      </c>
      <c r="CP625" s="14">
        <f t="shared" si="786"/>
        <v>0</v>
      </c>
      <c r="CQ625" s="14">
        <f t="shared" si="787"/>
        <v>0</v>
      </c>
      <c r="CR625" s="14">
        <f t="shared" si="788"/>
        <v>0</v>
      </c>
      <c r="CT625" s="56">
        <f t="shared" si="789"/>
        <v>0</v>
      </c>
      <c r="CU625" s="14">
        <f>Szilv($CJ$2,Eredmény!$H$3,CK625)</f>
        <v>0</v>
      </c>
      <c r="CV625" s="14">
        <f t="shared" si="790"/>
        <v>0</v>
      </c>
      <c r="CW625" s="14">
        <f t="shared" si="791"/>
        <v>0</v>
      </c>
      <c r="CZ625" s="14">
        <f>IF($CY$2=Alapadat!$P625,Alapadat!$Q625,0)</f>
        <v>0</v>
      </c>
      <c r="DA625" s="14">
        <f>IF($CY$2=Alapadat!$P625,Alapadat!$R625,0)</f>
        <v>0</v>
      </c>
      <c r="DB625" s="14">
        <f t="shared" si="792"/>
        <v>0</v>
      </c>
      <c r="DC625" s="14">
        <f t="shared" si="793"/>
        <v>0</v>
      </c>
      <c r="DD625" s="14">
        <f t="shared" si="794"/>
        <v>0</v>
      </c>
      <c r="DE625" s="14">
        <f t="shared" si="795"/>
        <v>0</v>
      </c>
      <c r="DF625" s="14">
        <f t="shared" si="796"/>
        <v>0</v>
      </c>
      <c r="DG625" s="14">
        <f t="shared" si="797"/>
        <v>0</v>
      </c>
      <c r="DI625" s="56">
        <f t="shared" si="798"/>
        <v>0</v>
      </c>
      <c r="DJ625" s="14">
        <f>Szilv($CY$2,Eredmény!$H$3,CZ625)</f>
        <v>0</v>
      </c>
      <c r="DK625" s="14">
        <f t="shared" si="799"/>
        <v>0</v>
      </c>
      <c r="DL625" s="14">
        <f t="shared" si="800"/>
        <v>0</v>
      </c>
      <c r="DO625" s="14">
        <f>IF($DN$2=Alapadat!$P625,Alapadat!$Q625,0)</f>
        <v>0</v>
      </c>
      <c r="DP625" s="14">
        <f>IF($DN$2=Alapadat!$P625,Alapadat!$R625,0)</f>
        <v>0</v>
      </c>
      <c r="DQ625" s="14">
        <f t="shared" si="801"/>
        <v>0</v>
      </c>
      <c r="DR625" s="14">
        <f t="shared" si="802"/>
        <v>0</v>
      </c>
      <c r="DS625" s="14">
        <f t="shared" si="803"/>
        <v>0</v>
      </c>
      <c r="DT625" s="14">
        <f t="shared" si="804"/>
        <v>0</v>
      </c>
      <c r="DU625" s="14">
        <f t="shared" si="805"/>
        <v>0</v>
      </c>
      <c r="DV625" s="14">
        <f t="shared" si="806"/>
        <v>0</v>
      </c>
      <c r="DX625" s="56">
        <f t="shared" si="807"/>
        <v>0</v>
      </c>
      <c r="DY625" s="14">
        <f>Szilv($DN$2,Eredmény!$H$3,DO625)</f>
        <v>0</v>
      </c>
      <c r="DZ625" s="14">
        <f t="shared" si="808"/>
        <v>0</v>
      </c>
      <c r="EA625" s="14">
        <f t="shared" si="809"/>
        <v>0</v>
      </c>
    </row>
    <row r="626" spans="2:131">
      <c r="B626" s="14">
        <f>IF($A$2=Alapadat!$P626,Alapadat!$Q626,0)</f>
        <v>0</v>
      </c>
      <c r="C626" s="14">
        <f>IF($A$2=Alapadat!$P626,Alapadat!$R626,0)</f>
        <v>0</v>
      </c>
      <c r="D626" s="14">
        <f t="shared" si="730"/>
        <v>0</v>
      </c>
      <c r="E626" s="14">
        <f t="shared" si="731"/>
        <v>0</v>
      </c>
      <c r="F626" s="14">
        <f t="shared" si="732"/>
        <v>0</v>
      </c>
      <c r="G626" s="14">
        <f t="shared" si="733"/>
        <v>0</v>
      </c>
      <c r="H626" s="14">
        <f t="shared" si="734"/>
        <v>0</v>
      </c>
      <c r="I626" s="14">
        <f t="shared" si="735"/>
        <v>0</v>
      </c>
      <c r="L626" s="56">
        <f t="shared" si="736"/>
        <v>0</v>
      </c>
      <c r="M626" s="14">
        <f>Szilv($A$2,Eredmény!$H$3,B626)</f>
        <v>0</v>
      </c>
      <c r="N626" s="14">
        <f t="shared" si="737"/>
        <v>0</v>
      </c>
      <c r="O626" s="14">
        <f t="shared" si="738"/>
        <v>0</v>
      </c>
      <c r="Q626" s="14">
        <f>IF($P$2=Alapadat!$P626,Alapadat!$Q626,0)</f>
        <v>0</v>
      </c>
      <c r="R626" s="14">
        <f>IF($P$2=Alapadat!$P626,Alapadat!$R626,0)</f>
        <v>0</v>
      </c>
      <c r="S626" s="14">
        <f t="shared" si="739"/>
        <v>0</v>
      </c>
      <c r="T626" s="14">
        <f t="shared" si="740"/>
        <v>0</v>
      </c>
      <c r="U626" s="14">
        <f t="shared" si="741"/>
        <v>0</v>
      </c>
      <c r="V626" s="14">
        <f t="shared" si="742"/>
        <v>0</v>
      </c>
      <c r="W626" s="14">
        <f t="shared" si="743"/>
        <v>0</v>
      </c>
      <c r="X626" s="14">
        <f t="shared" si="744"/>
        <v>0</v>
      </c>
      <c r="Z626" s="56">
        <f t="shared" si="810"/>
        <v>0</v>
      </c>
      <c r="AA626" s="14">
        <f>Szilv($P$2,Eredmény!$H$3,Q626)</f>
        <v>0</v>
      </c>
      <c r="AB626" s="14">
        <f t="shared" si="745"/>
        <v>0</v>
      </c>
      <c r="AC626" s="14">
        <f t="shared" si="746"/>
        <v>0</v>
      </c>
      <c r="AE626" s="14">
        <f>IF($AD$2=Alapadat!$P626,Alapadat!$Q626,0)</f>
        <v>0</v>
      </c>
      <c r="AF626" s="14">
        <f>IF($AD$2=Alapadat!$P626,Alapadat!$R626,0)</f>
        <v>0</v>
      </c>
      <c r="AG626" s="14">
        <f t="shared" si="747"/>
        <v>0</v>
      </c>
      <c r="AH626" s="14">
        <f t="shared" si="748"/>
        <v>0</v>
      </c>
      <c r="AI626" s="14">
        <f t="shared" si="749"/>
        <v>0</v>
      </c>
      <c r="AJ626" s="14">
        <f t="shared" si="750"/>
        <v>0</v>
      </c>
      <c r="AK626" s="14">
        <f t="shared" si="751"/>
        <v>0</v>
      </c>
      <c r="AL626" s="14">
        <f t="shared" si="752"/>
        <v>0</v>
      </c>
      <c r="AN626" s="56">
        <f t="shared" si="753"/>
        <v>0</v>
      </c>
      <c r="AO626" s="14">
        <f>Szilv($AD$2,Eredmény!$H$3,AE626)</f>
        <v>0</v>
      </c>
      <c r="AP626" s="14">
        <f t="shared" si="754"/>
        <v>0</v>
      </c>
      <c r="AQ626" s="14">
        <f t="shared" si="755"/>
        <v>0</v>
      </c>
      <c r="AS626" s="14">
        <f>IF($AR$2=Alapadat!$P626,Alapadat!$Q626,0)</f>
        <v>0</v>
      </c>
      <c r="AT626" s="14">
        <f>IF($AR$2=Alapadat!$P626,Alapadat!$R626,0)</f>
        <v>0</v>
      </c>
      <c r="AU626" s="14">
        <f t="shared" si="756"/>
        <v>0</v>
      </c>
      <c r="AV626" s="14">
        <f t="shared" si="757"/>
        <v>0</v>
      </c>
      <c r="AW626" s="14">
        <f t="shared" si="758"/>
        <v>0</v>
      </c>
      <c r="AX626" s="14">
        <f t="shared" si="759"/>
        <v>0</v>
      </c>
      <c r="AY626" s="14">
        <f t="shared" si="760"/>
        <v>0</v>
      </c>
      <c r="AZ626" s="14">
        <f t="shared" si="761"/>
        <v>0</v>
      </c>
      <c r="BB626" s="56">
        <f t="shared" si="762"/>
        <v>0</v>
      </c>
      <c r="BC626" s="14">
        <f>Szilv($AR$2,Eredmény!$H$3,AS626)</f>
        <v>0</v>
      </c>
      <c r="BD626" s="14">
        <f t="shared" si="763"/>
        <v>0</v>
      </c>
      <c r="BE626" s="14">
        <f t="shared" si="764"/>
        <v>0</v>
      </c>
      <c r="BG626" s="14">
        <f>IF($BF$2=Alapadat!$P626,Alapadat!$Q626,0)</f>
        <v>0</v>
      </c>
      <c r="BH626" s="14">
        <f>IF($BF$2=Alapadat!$P626,Alapadat!$R626,0)</f>
        <v>0</v>
      </c>
      <c r="BI626" s="14">
        <f t="shared" si="765"/>
        <v>0</v>
      </c>
      <c r="BJ626" s="14">
        <f t="shared" si="766"/>
        <v>0</v>
      </c>
      <c r="BK626" s="14">
        <f t="shared" si="767"/>
        <v>0</v>
      </c>
      <c r="BL626" s="14">
        <f t="shared" si="768"/>
        <v>0</v>
      </c>
      <c r="BM626" s="14">
        <f t="shared" si="769"/>
        <v>0</v>
      </c>
      <c r="BN626" s="14">
        <f t="shared" si="770"/>
        <v>0</v>
      </c>
      <c r="BP626" s="56">
        <f t="shared" si="771"/>
        <v>0</v>
      </c>
      <c r="BQ626" s="14">
        <f>Szilv($BF$2,Eredmény!$H$3,BG626)</f>
        <v>0</v>
      </c>
      <c r="BR626" s="14">
        <f t="shared" si="772"/>
        <v>0</v>
      </c>
      <c r="BS626" s="14">
        <f t="shared" si="773"/>
        <v>0</v>
      </c>
      <c r="BV626" s="14">
        <f>IF($BU$2=Alapadat!$P626,Alapadat!$Q626,0)</f>
        <v>0</v>
      </c>
      <c r="BW626" s="14">
        <f>IF($BU$2=Alapadat!$P626,Alapadat!$R626,0)</f>
        <v>0</v>
      </c>
      <c r="BX626" s="14">
        <f t="shared" si="774"/>
        <v>0</v>
      </c>
      <c r="BY626" s="14">
        <f t="shared" si="775"/>
        <v>0</v>
      </c>
      <c r="BZ626" s="14">
        <f t="shared" si="776"/>
        <v>0</v>
      </c>
      <c r="CA626" s="14">
        <f t="shared" si="777"/>
        <v>0</v>
      </c>
      <c r="CB626" s="14">
        <f t="shared" si="778"/>
        <v>0</v>
      </c>
      <c r="CC626" s="14">
        <f t="shared" si="779"/>
        <v>0</v>
      </c>
      <c r="CE626" s="56">
        <f t="shared" si="780"/>
        <v>0</v>
      </c>
      <c r="CF626" s="14">
        <f>Szilv($BU$2,Eredmény!$H$3,BV626)</f>
        <v>0</v>
      </c>
      <c r="CG626" s="14">
        <f t="shared" si="781"/>
        <v>0</v>
      </c>
      <c r="CH626" s="14">
        <f t="shared" si="782"/>
        <v>0</v>
      </c>
      <c r="CK626" s="14">
        <f>IF($CJ$2=Alapadat!$P626,Alapadat!$Q626,0)</f>
        <v>0</v>
      </c>
      <c r="CL626" s="14">
        <f>IF($CJ$2=Alapadat!$P626,Alapadat!$R626,0)</f>
        <v>0</v>
      </c>
      <c r="CM626" s="14">
        <f t="shared" si="783"/>
        <v>0</v>
      </c>
      <c r="CN626" s="14">
        <f t="shared" si="784"/>
        <v>0</v>
      </c>
      <c r="CO626" s="14">
        <f t="shared" si="785"/>
        <v>0</v>
      </c>
      <c r="CP626" s="14">
        <f t="shared" si="786"/>
        <v>0</v>
      </c>
      <c r="CQ626" s="14">
        <f t="shared" si="787"/>
        <v>0</v>
      </c>
      <c r="CR626" s="14">
        <f t="shared" si="788"/>
        <v>0</v>
      </c>
      <c r="CT626" s="56">
        <f t="shared" si="789"/>
        <v>0</v>
      </c>
      <c r="CU626" s="14">
        <f>Szilv($CJ$2,Eredmény!$H$3,CK626)</f>
        <v>0</v>
      </c>
      <c r="CV626" s="14">
        <f t="shared" si="790"/>
        <v>0</v>
      </c>
      <c r="CW626" s="14">
        <f t="shared" si="791"/>
        <v>0</v>
      </c>
      <c r="CZ626" s="14">
        <f>IF($CY$2=Alapadat!$P626,Alapadat!$Q626,0)</f>
        <v>0</v>
      </c>
      <c r="DA626" s="14">
        <f>IF($CY$2=Alapadat!$P626,Alapadat!$R626,0)</f>
        <v>0</v>
      </c>
      <c r="DB626" s="14">
        <f t="shared" si="792"/>
        <v>0</v>
      </c>
      <c r="DC626" s="14">
        <f t="shared" si="793"/>
        <v>0</v>
      </c>
      <c r="DD626" s="14">
        <f t="shared" si="794"/>
        <v>0</v>
      </c>
      <c r="DE626" s="14">
        <f t="shared" si="795"/>
        <v>0</v>
      </c>
      <c r="DF626" s="14">
        <f t="shared" si="796"/>
        <v>0</v>
      </c>
      <c r="DG626" s="14">
        <f t="shared" si="797"/>
        <v>0</v>
      </c>
      <c r="DI626" s="56">
        <f t="shared" si="798"/>
        <v>0</v>
      </c>
      <c r="DJ626" s="14">
        <f>Szilv($CY$2,Eredmény!$H$3,CZ626)</f>
        <v>0</v>
      </c>
      <c r="DK626" s="14">
        <f t="shared" si="799"/>
        <v>0</v>
      </c>
      <c r="DL626" s="14">
        <f t="shared" si="800"/>
        <v>0</v>
      </c>
      <c r="DO626" s="14">
        <f>IF($DN$2=Alapadat!$P626,Alapadat!$Q626,0)</f>
        <v>0</v>
      </c>
      <c r="DP626" s="14">
        <f>IF($DN$2=Alapadat!$P626,Alapadat!$R626,0)</f>
        <v>0</v>
      </c>
      <c r="DQ626" s="14">
        <f t="shared" si="801"/>
        <v>0</v>
      </c>
      <c r="DR626" s="14">
        <f t="shared" si="802"/>
        <v>0</v>
      </c>
      <c r="DS626" s="14">
        <f t="shared" si="803"/>
        <v>0</v>
      </c>
      <c r="DT626" s="14">
        <f t="shared" si="804"/>
        <v>0</v>
      </c>
      <c r="DU626" s="14">
        <f t="shared" si="805"/>
        <v>0</v>
      </c>
      <c r="DV626" s="14">
        <f t="shared" si="806"/>
        <v>0</v>
      </c>
      <c r="DX626" s="56">
        <f t="shared" si="807"/>
        <v>0</v>
      </c>
      <c r="DY626" s="14">
        <f>Szilv($DN$2,Eredmény!$H$3,DO626)</f>
        <v>0</v>
      </c>
      <c r="DZ626" s="14">
        <f t="shared" si="808"/>
        <v>0</v>
      </c>
      <c r="EA626" s="14">
        <f t="shared" si="809"/>
        <v>0</v>
      </c>
    </row>
    <row r="627" spans="2:131">
      <c r="B627" s="14">
        <f>IF($A$2=Alapadat!$P627,Alapadat!$Q627,0)</f>
        <v>0</v>
      </c>
      <c r="C627" s="14">
        <f>IF($A$2=Alapadat!$P627,Alapadat!$R627,0)</f>
        <v>0</v>
      </c>
      <c r="D627" s="14">
        <f t="shared" si="730"/>
        <v>0</v>
      </c>
      <c r="E627" s="14">
        <f t="shared" si="731"/>
        <v>0</v>
      </c>
      <c r="F627" s="14">
        <f t="shared" si="732"/>
        <v>0</v>
      </c>
      <c r="G627" s="14">
        <f t="shared" si="733"/>
        <v>0</v>
      </c>
      <c r="H627" s="14">
        <f t="shared" si="734"/>
        <v>0</v>
      </c>
      <c r="I627" s="14">
        <f t="shared" si="735"/>
        <v>0</v>
      </c>
      <c r="L627" s="56">
        <f t="shared" si="736"/>
        <v>0</v>
      </c>
      <c r="M627" s="14">
        <f>Szilv($A$2,Eredmény!$H$3,B627)</f>
        <v>0</v>
      </c>
      <c r="N627" s="14">
        <f t="shared" si="737"/>
        <v>0</v>
      </c>
      <c r="O627" s="14">
        <f t="shared" si="738"/>
        <v>0</v>
      </c>
      <c r="Q627" s="14">
        <f>IF($P$2=Alapadat!$P627,Alapadat!$Q627,0)</f>
        <v>0</v>
      </c>
      <c r="R627" s="14">
        <f>IF($P$2=Alapadat!$P627,Alapadat!$R627,0)</f>
        <v>0</v>
      </c>
      <c r="S627" s="14">
        <f t="shared" si="739"/>
        <v>0</v>
      </c>
      <c r="T627" s="14">
        <f t="shared" si="740"/>
        <v>0</v>
      </c>
      <c r="U627" s="14">
        <f t="shared" si="741"/>
        <v>0</v>
      </c>
      <c r="V627" s="14">
        <f t="shared" si="742"/>
        <v>0</v>
      </c>
      <c r="W627" s="14">
        <f t="shared" si="743"/>
        <v>0</v>
      </c>
      <c r="X627" s="14">
        <f t="shared" si="744"/>
        <v>0</v>
      </c>
      <c r="Z627" s="56">
        <f t="shared" si="810"/>
        <v>0</v>
      </c>
      <c r="AA627" s="14">
        <f>Szilv($P$2,Eredmény!$H$3,Q627)</f>
        <v>0</v>
      </c>
      <c r="AB627" s="14">
        <f t="shared" si="745"/>
        <v>0</v>
      </c>
      <c r="AC627" s="14">
        <f t="shared" si="746"/>
        <v>0</v>
      </c>
      <c r="AE627" s="14">
        <f>IF($AD$2=Alapadat!$P627,Alapadat!$Q627,0)</f>
        <v>0</v>
      </c>
      <c r="AF627" s="14">
        <f>IF($AD$2=Alapadat!$P627,Alapadat!$R627,0)</f>
        <v>0</v>
      </c>
      <c r="AG627" s="14">
        <f t="shared" si="747"/>
        <v>0</v>
      </c>
      <c r="AH627" s="14">
        <f t="shared" si="748"/>
        <v>0</v>
      </c>
      <c r="AI627" s="14">
        <f t="shared" si="749"/>
        <v>0</v>
      </c>
      <c r="AJ627" s="14">
        <f t="shared" si="750"/>
        <v>0</v>
      </c>
      <c r="AK627" s="14">
        <f t="shared" si="751"/>
        <v>0</v>
      </c>
      <c r="AL627" s="14">
        <f t="shared" si="752"/>
        <v>0</v>
      </c>
      <c r="AN627" s="56">
        <f t="shared" si="753"/>
        <v>0</v>
      </c>
      <c r="AO627" s="14">
        <f>Szilv($AD$2,Eredmény!$H$3,AE627)</f>
        <v>0</v>
      </c>
      <c r="AP627" s="14">
        <f t="shared" si="754"/>
        <v>0</v>
      </c>
      <c r="AQ627" s="14">
        <f t="shared" si="755"/>
        <v>0</v>
      </c>
      <c r="AS627" s="14">
        <f>IF($AR$2=Alapadat!$P627,Alapadat!$Q627,0)</f>
        <v>0</v>
      </c>
      <c r="AT627" s="14">
        <f>IF($AR$2=Alapadat!$P627,Alapadat!$R627,0)</f>
        <v>0</v>
      </c>
      <c r="AU627" s="14">
        <f t="shared" si="756"/>
        <v>0</v>
      </c>
      <c r="AV627" s="14">
        <f t="shared" si="757"/>
        <v>0</v>
      </c>
      <c r="AW627" s="14">
        <f t="shared" si="758"/>
        <v>0</v>
      </c>
      <c r="AX627" s="14">
        <f t="shared" si="759"/>
        <v>0</v>
      </c>
      <c r="AY627" s="14">
        <f t="shared" si="760"/>
        <v>0</v>
      </c>
      <c r="AZ627" s="14">
        <f t="shared" si="761"/>
        <v>0</v>
      </c>
      <c r="BB627" s="56">
        <f t="shared" si="762"/>
        <v>0</v>
      </c>
      <c r="BC627" s="14">
        <f>Szilv($AR$2,Eredmény!$H$3,AS627)</f>
        <v>0</v>
      </c>
      <c r="BD627" s="14">
        <f t="shared" si="763"/>
        <v>0</v>
      </c>
      <c r="BE627" s="14">
        <f t="shared" si="764"/>
        <v>0</v>
      </c>
      <c r="BG627" s="14">
        <f>IF($BF$2=Alapadat!$P627,Alapadat!$Q627,0)</f>
        <v>0</v>
      </c>
      <c r="BH627" s="14">
        <f>IF($BF$2=Alapadat!$P627,Alapadat!$R627,0)</f>
        <v>0</v>
      </c>
      <c r="BI627" s="14">
        <f t="shared" si="765"/>
        <v>0</v>
      </c>
      <c r="BJ627" s="14">
        <f t="shared" si="766"/>
        <v>0</v>
      </c>
      <c r="BK627" s="14">
        <f t="shared" si="767"/>
        <v>0</v>
      </c>
      <c r="BL627" s="14">
        <f t="shared" si="768"/>
        <v>0</v>
      </c>
      <c r="BM627" s="14">
        <f t="shared" si="769"/>
        <v>0</v>
      </c>
      <c r="BN627" s="14">
        <f t="shared" si="770"/>
        <v>0</v>
      </c>
      <c r="BP627" s="56">
        <f t="shared" si="771"/>
        <v>0</v>
      </c>
      <c r="BQ627" s="14">
        <f>Szilv($BF$2,Eredmény!$H$3,BG627)</f>
        <v>0</v>
      </c>
      <c r="BR627" s="14">
        <f t="shared" si="772"/>
        <v>0</v>
      </c>
      <c r="BS627" s="14">
        <f t="shared" si="773"/>
        <v>0</v>
      </c>
      <c r="BV627" s="14">
        <f>IF($BU$2=Alapadat!$P627,Alapadat!$Q627,0)</f>
        <v>0</v>
      </c>
      <c r="BW627" s="14">
        <f>IF($BU$2=Alapadat!$P627,Alapadat!$R627,0)</f>
        <v>0</v>
      </c>
      <c r="BX627" s="14">
        <f t="shared" si="774"/>
        <v>0</v>
      </c>
      <c r="BY627" s="14">
        <f t="shared" si="775"/>
        <v>0</v>
      </c>
      <c r="BZ627" s="14">
        <f t="shared" si="776"/>
        <v>0</v>
      </c>
      <c r="CA627" s="14">
        <f t="shared" si="777"/>
        <v>0</v>
      </c>
      <c r="CB627" s="14">
        <f t="shared" si="778"/>
        <v>0</v>
      </c>
      <c r="CC627" s="14">
        <f t="shared" si="779"/>
        <v>0</v>
      </c>
      <c r="CE627" s="56">
        <f t="shared" si="780"/>
        <v>0</v>
      </c>
      <c r="CF627" s="14">
        <f>Szilv($BU$2,Eredmény!$H$3,BV627)</f>
        <v>0</v>
      </c>
      <c r="CG627" s="14">
        <f t="shared" si="781"/>
        <v>0</v>
      </c>
      <c r="CH627" s="14">
        <f t="shared" si="782"/>
        <v>0</v>
      </c>
      <c r="CK627" s="14">
        <f>IF($CJ$2=Alapadat!$P627,Alapadat!$Q627,0)</f>
        <v>0</v>
      </c>
      <c r="CL627" s="14">
        <f>IF($CJ$2=Alapadat!$P627,Alapadat!$R627,0)</f>
        <v>0</v>
      </c>
      <c r="CM627" s="14">
        <f t="shared" si="783"/>
        <v>0</v>
      </c>
      <c r="CN627" s="14">
        <f t="shared" si="784"/>
        <v>0</v>
      </c>
      <c r="CO627" s="14">
        <f t="shared" si="785"/>
        <v>0</v>
      </c>
      <c r="CP627" s="14">
        <f t="shared" si="786"/>
        <v>0</v>
      </c>
      <c r="CQ627" s="14">
        <f t="shared" si="787"/>
        <v>0</v>
      </c>
      <c r="CR627" s="14">
        <f t="shared" si="788"/>
        <v>0</v>
      </c>
      <c r="CT627" s="56">
        <f t="shared" si="789"/>
        <v>0</v>
      </c>
      <c r="CU627" s="14">
        <f>Szilv($CJ$2,Eredmény!$H$3,CK627)</f>
        <v>0</v>
      </c>
      <c r="CV627" s="14">
        <f t="shared" si="790"/>
        <v>0</v>
      </c>
      <c r="CW627" s="14">
        <f t="shared" si="791"/>
        <v>0</v>
      </c>
      <c r="CZ627" s="14">
        <f>IF($CY$2=Alapadat!$P627,Alapadat!$Q627,0)</f>
        <v>0</v>
      </c>
      <c r="DA627" s="14">
        <f>IF($CY$2=Alapadat!$P627,Alapadat!$R627,0)</f>
        <v>0</v>
      </c>
      <c r="DB627" s="14">
        <f t="shared" si="792"/>
        <v>0</v>
      </c>
      <c r="DC627" s="14">
        <f t="shared" si="793"/>
        <v>0</v>
      </c>
      <c r="DD627" s="14">
        <f t="shared" si="794"/>
        <v>0</v>
      </c>
      <c r="DE627" s="14">
        <f t="shared" si="795"/>
        <v>0</v>
      </c>
      <c r="DF627" s="14">
        <f t="shared" si="796"/>
        <v>0</v>
      </c>
      <c r="DG627" s="14">
        <f t="shared" si="797"/>
        <v>0</v>
      </c>
      <c r="DI627" s="56">
        <f t="shared" si="798"/>
        <v>0</v>
      </c>
      <c r="DJ627" s="14">
        <f>Szilv($CY$2,Eredmény!$H$3,CZ627)</f>
        <v>0</v>
      </c>
      <c r="DK627" s="14">
        <f t="shared" si="799"/>
        <v>0</v>
      </c>
      <c r="DL627" s="14">
        <f t="shared" si="800"/>
        <v>0</v>
      </c>
      <c r="DO627" s="14">
        <f>IF($DN$2=Alapadat!$P627,Alapadat!$Q627,0)</f>
        <v>0</v>
      </c>
      <c r="DP627" s="14">
        <f>IF($DN$2=Alapadat!$P627,Alapadat!$R627,0)</f>
        <v>0</v>
      </c>
      <c r="DQ627" s="14">
        <f t="shared" si="801"/>
        <v>0</v>
      </c>
      <c r="DR627" s="14">
        <f t="shared" si="802"/>
        <v>0</v>
      </c>
      <c r="DS627" s="14">
        <f t="shared" si="803"/>
        <v>0</v>
      </c>
      <c r="DT627" s="14">
        <f t="shared" si="804"/>
        <v>0</v>
      </c>
      <c r="DU627" s="14">
        <f t="shared" si="805"/>
        <v>0</v>
      </c>
      <c r="DV627" s="14">
        <f t="shared" si="806"/>
        <v>0</v>
      </c>
      <c r="DX627" s="56">
        <f t="shared" si="807"/>
        <v>0</v>
      </c>
      <c r="DY627" s="14">
        <f>Szilv($DN$2,Eredmény!$H$3,DO627)</f>
        <v>0</v>
      </c>
      <c r="DZ627" s="14">
        <f t="shared" si="808"/>
        <v>0</v>
      </c>
      <c r="EA627" s="14">
        <f t="shared" si="809"/>
        <v>0</v>
      </c>
    </row>
    <row r="628" spans="2:131">
      <c r="B628" s="14">
        <f>IF($A$2=Alapadat!$P628,Alapadat!$Q628,0)</f>
        <v>0</v>
      </c>
      <c r="C628" s="14">
        <f>IF($A$2=Alapadat!$P628,Alapadat!$R628,0)</f>
        <v>0</v>
      </c>
      <c r="D628" s="14">
        <f t="shared" si="730"/>
        <v>0</v>
      </c>
      <c r="E628" s="14">
        <f t="shared" si="731"/>
        <v>0</v>
      </c>
      <c r="F628" s="14">
        <f t="shared" si="732"/>
        <v>0</v>
      </c>
      <c r="G628" s="14">
        <f t="shared" si="733"/>
        <v>0</v>
      </c>
      <c r="H628" s="14">
        <f t="shared" si="734"/>
        <v>0</v>
      </c>
      <c r="I628" s="14">
        <f t="shared" si="735"/>
        <v>0</v>
      </c>
      <c r="L628" s="56">
        <f t="shared" si="736"/>
        <v>0</v>
      </c>
      <c r="M628" s="14">
        <f>Szilv($A$2,Eredmény!$H$3,B628)</f>
        <v>0</v>
      </c>
      <c r="N628" s="14">
        <f t="shared" si="737"/>
        <v>0</v>
      </c>
      <c r="O628" s="14">
        <f t="shared" si="738"/>
        <v>0</v>
      </c>
      <c r="Q628" s="14">
        <f>IF($P$2=Alapadat!$P628,Alapadat!$Q628,0)</f>
        <v>0</v>
      </c>
      <c r="R628" s="14">
        <f>IF($P$2=Alapadat!$P628,Alapadat!$R628,0)</f>
        <v>0</v>
      </c>
      <c r="S628" s="14">
        <f t="shared" si="739"/>
        <v>0</v>
      </c>
      <c r="T628" s="14">
        <f t="shared" si="740"/>
        <v>0</v>
      </c>
      <c r="U628" s="14">
        <f t="shared" si="741"/>
        <v>0</v>
      </c>
      <c r="V628" s="14">
        <f t="shared" si="742"/>
        <v>0</v>
      </c>
      <c r="W628" s="14">
        <f t="shared" si="743"/>
        <v>0</v>
      </c>
      <c r="X628" s="14">
        <f t="shared" si="744"/>
        <v>0</v>
      </c>
      <c r="Z628" s="56">
        <f t="shared" si="810"/>
        <v>0</v>
      </c>
      <c r="AA628" s="14">
        <f>Szilv($P$2,Eredmény!$H$3,Q628)</f>
        <v>0</v>
      </c>
      <c r="AB628" s="14">
        <f t="shared" si="745"/>
        <v>0</v>
      </c>
      <c r="AC628" s="14">
        <f t="shared" si="746"/>
        <v>0</v>
      </c>
      <c r="AE628" s="14">
        <f>IF($AD$2=Alapadat!$P628,Alapadat!$Q628,0)</f>
        <v>0</v>
      </c>
      <c r="AF628" s="14">
        <f>IF($AD$2=Alapadat!$P628,Alapadat!$R628,0)</f>
        <v>0</v>
      </c>
      <c r="AG628" s="14">
        <f t="shared" si="747"/>
        <v>0</v>
      </c>
      <c r="AH628" s="14">
        <f t="shared" si="748"/>
        <v>0</v>
      </c>
      <c r="AI628" s="14">
        <f t="shared" si="749"/>
        <v>0</v>
      </c>
      <c r="AJ628" s="14">
        <f t="shared" si="750"/>
        <v>0</v>
      </c>
      <c r="AK628" s="14">
        <f t="shared" si="751"/>
        <v>0</v>
      </c>
      <c r="AL628" s="14">
        <f t="shared" si="752"/>
        <v>0</v>
      </c>
      <c r="AN628" s="56">
        <f t="shared" si="753"/>
        <v>0</v>
      </c>
      <c r="AO628" s="14">
        <f>Szilv($AD$2,Eredmény!$H$3,AE628)</f>
        <v>0</v>
      </c>
      <c r="AP628" s="14">
        <f t="shared" si="754"/>
        <v>0</v>
      </c>
      <c r="AQ628" s="14">
        <f t="shared" si="755"/>
        <v>0</v>
      </c>
      <c r="AS628" s="14">
        <f>IF($AR$2=Alapadat!$P628,Alapadat!$Q628,0)</f>
        <v>0</v>
      </c>
      <c r="AT628" s="14">
        <f>IF($AR$2=Alapadat!$P628,Alapadat!$R628,0)</f>
        <v>0</v>
      </c>
      <c r="AU628" s="14">
        <f t="shared" si="756"/>
        <v>0</v>
      </c>
      <c r="AV628" s="14">
        <f t="shared" si="757"/>
        <v>0</v>
      </c>
      <c r="AW628" s="14">
        <f t="shared" si="758"/>
        <v>0</v>
      </c>
      <c r="AX628" s="14">
        <f t="shared" si="759"/>
        <v>0</v>
      </c>
      <c r="AY628" s="14">
        <f t="shared" si="760"/>
        <v>0</v>
      </c>
      <c r="AZ628" s="14">
        <f t="shared" si="761"/>
        <v>0</v>
      </c>
      <c r="BB628" s="56">
        <f t="shared" si="762"/>
        <v>0</v>
      </c>
      <c r="BC628" s="14">
        <f>Szilv($AR$2,Eredmény!$H$3,AS628)</f>
        <v>0</v>
      </c>
      <c r="BD628" s="14">
        <f t="shared" si="763"/>
        <v>0</v>
      </c>
      <c r="BE628" s="14">
        <f t="shared" si="764"/>
        <v>0</v>
      </c>
      <c r="BG628" s="14">
        <f>IF($BF$2=Alapadat!$P628,Alapadat!$Q628,0)</f>
        <v>0</v>
      </c>
      <c r="BH628" s="14">
        <f>IF($BF$2=Alapadat!$P628,Alapadat!$R628,0)</f>
        <v>0</v>
      </c>
      <c r="BI628" s="14">
        <f t="shared" si="765"/>
        <v>0</v>
      </c>
      <c r="BJ628" s="14">
        <f t="shared" si="766"/>
        <v>0</v>
      </c>
      <c r="BK628" s="14">
        <f t="shared" si="767"/>
        <v>0</v>
      </c>
      <c r="BL628" s="14">
        <f t="shared" si="768"/>
        <v>0</v>
      </c>
      <c r="BM628" s="14">
        <f t="shared" si="769"/>
        <v>0</v>
      </c>
      <c r="BN628" s="14">
        <f t="shared" si="770"/>
        <v>0</v>
      </c>
      <c r="BP628" s="56">
        <f t="shared" si="771"/>
        <v>0</v>
      </c>
      <c r="BQ628" s="14">
        <f>Szilv($BF$2,Eredmény!$H$3,BG628)</f>
        <v>0</v>
      </c>
      <c r="BR628" s="14">
        <f t="shared" si="772"/>
        <v>0</v>
      </c>
      <c r="BS628" s="14">
        <f t="shared" si="773"/>
        <v>0</v>
      </c>
      <c r="BV628" s="14">
        <f>IF($BU$2=Alapadat!$P628,Alapadat!$Q628,0)</f>
        <v>0</v>
      </c>
      <c r="BW628" s="14">
        <f>IF($BU$2=Alapadat!$P628,Alapadat!$R628,0)</f>
        <v>0</v>
      </c>
      <c r="BX628" s="14">
        <f t="shared" si="774"/>
        <v>0</v>
      </c>
      <c r="BY628" s="14">
        <f t="shared" si="775"/>
        <v>0</v>
      </c>
      <c r="BZ628" s="14">
        <f t="shared" si="776"/>
        <v>0</v>
      </c>
      <c r="CA628" s="14">
        <f t="shared" si="777"/>
        <v>0</v>
      </c>
      <c r="CB628" s="14">
        <f t="shared" si="778"/>
        <v>0</v>
      </c>
      <c r="CC628" s="14">
        <f t="shared" si="779"/>
        <v>0</v>
      </c>
      <c r="CE628" s="56">
        <f t="shared" si="780"/>
        <v>0</v>
      </c>
      <c r="CF628" s="14">
        <f>Szilv($BU$2,Eredmény!$H$3,BV628)</f>
        <v>0</v>
      </c>
      <c r="CG628" s="14">
        <f t="shared" si="781"/>
        <v>0</v>
      </c>
      <c r="CH628" s="14">
        <f t="shared" si="782"/>
        <v>0</v>
      </c>
      <c r="CK628" s="14">
        <f>IF($CJ$2=Alapadat!$P628,Alapadat!$Q628,0)</f>
        <v>0</v>
      </c>
      <c r="CL628" s="14">
        <f>IF($CJ$2=Alapadat!$P628,Alapadat!$R628,0)</f>
        <v>0</v>
      </c>
      <c r="CM628" s="14">
        <f t="shared" si="783"/>
        <v>0</v>
      </c>
      <c r="CN628" s="14">
        <f t="shared" si="784"/>
        <v>0</v>
      </c>
      <c r="CO628" s="14">
        <f t="shared" si="785"/>
        <v>0</v>
      </c>
      <c r="CP628" s="14">
        <f t="shared" si="786"/>
        <v>0</v>
      </c>
      <c r="CQ628" s="14">
        <f t="shared" si="787"/>
        <v>0</v>
      </c>
      <c r="CR628" s="14">
        <f t="shared" si="788"/>
        <v>0</v>
      </c>
      <c r="CT628" s="56">
        <f t="shared" si="789"/>
        <v>0</v>
      </c>
      <c r="CU628" s="14">
        <f>Szilv($CJ$2,Eredmény!$H$3,CK628)</f>
        <v>0</v>
      </c>
      <c r="CV628" s="14">
        <f t="shared" si="790"/>
        <v>0</v>
      </c>
      <c r="CW628" s="14">
        <f t="shared" si="791"/>
        <v>0</v>
      </c>
      <c r="CZ628" s="14">
        <f>IF($CY$2=Alapadat!$P628,Alapadat!$Q628,0)</f>
        <v>0</v>
      </c>
      <c r="DA628" s="14">
        <f>IF($CY$2=Alapadat!$P628,Alapadat!$R628,0)</f>
        <v>0</v>
      </c>
      <c r="DB628" s="14">
        <f t="shared" si="792"/>
        <v>0</v>
      </c>
      <c r="DC628" s="14">
        <f t="shared" si="793"/>
        <v>0</v>
      </c>
      <c r="DD628" s="14">
        <f t="shared" si="794"/>
        <v>0</v>
      </c>
      <c r="DE628" s="14">
        <f t="shared" si="795"/>
        <v>0</v>
      </c>
      <c r="DF628" s="14">
        <f t="shared" si="796"/>
        <v>0</v>
      </c>
      <c r="DG628" s="14">
        <f t="shared" si="797"/>
        <v>0</v>
      </c>
      <c r="DI628" s="56">
        <f t="shared" si="798"/>
        <v>0</v>
      </c>
      <c r="DJ628" s="14">
        <f>Szilv($CY$2,Eredmény!$H$3,CZ628)</f>
        <v>0</v>
      </c>
      <c r="DK628" s="14">
        <f t="shared" si="799"/>
        <v>0</v>
      </c>
      <c r="DL628" s="14">
        <f t="shared" si="800"/>
        <v>0</v>
      </c>
      <c r="DO628" s="14">
        <f>IF($DN$2=Alapadat!$P628,Alapadat!$Q628,0)</f>
        <v>0</v>
      </c>
      <c r="DP628" s="14">
        <f>IF($DN$2=Alapadat!$P628,Alapadat!$R628,0)</f>
        <v>0</v>
      </c>
      <c r="DQ628" s="14">
        <f t="shared" si="801"/>
        <v>0</v>
      </c>
      <c r="DR628" s="14">
        <f t="shared" si="802"/>
        <v>0</v>
      </c>
      <c r="DS628" s="14">
        <f t="shared" si="803"/>
        <v>0</v>
      </c>
      <c r="DT628" s="14">
        <f t="shared" si="804"/>
        <v>0</v>
      </c>
      <c r="DU628" s="14">
        <f t="shared" si="805"/>
        <v>0</v>
      </c>
      <c r="DV628" s="14">
        <f t="shared" si="806"/>
        <v>0</v>
      </c>
      <c r="DX628" s="56">
        <f t="shared" si="807"/>
        <v>0</v>
      </c>
      <c r="DY628" s="14">
        <f>Szilv($DN$2,Eredmény!$H$3,DO628)</f>
        <v>0</v>
      </c>
      <c r="DZ628" s="14">
        <f t="shared" si="808"/>
        <v>0</v>
      </c>
      <c r="EA628" s="14">
        <f t="shared" si="809"/>
        <v>0</v>
      </c>
    </row>
    <row r="629" spans="2:131">
      <c r="B629" s="14">
        <f>IF($A$2=Alapadat!$P629,Alapadat!$Q629,0)</f>
        <v>0</v>
      </c>
      <c r="C629" s="14">
        <f>IF($A$2=Alapadat!$P629,Alapadat!$R629,0)</f>
        <v>0</v>
      </c>
      <c r="D629" s="14">
        <f t="shared" si="730"/>
        <v>0</v>
      </c>
      <c r="E629" s="14">
        <f t="shared" si="731"/>
        <v>0</v>
      </c>
      <c r="F629" s="14">
        <f t="shared" si="732"/>
        <v>0</v>
      </c>
      <c r="G629" s="14">
        <f t="shared" si="733"/>
        <v>0</v>
      </c>
      <c r="H629" s="14">
        <f t="shared" si="734"/>
        <v>0</v>
      </c>
      <c r="I629" s="14">
        <f t="shared" si="735"/>
        <v>0</v>
      </c>
      <c r="L629" s="56">
        <f t="shared" si="736"/>
        <v>0</v>
      </c>
      <c r="M629" s="14">
        <f>Szilv($A$2,Eredmény!$H$3,B629)</f>
        <v>0</v>
      </c>
      <c r="N629" s="14">
        <f t="shared" si="737"/>
        <v>0</v>
      </c>
      <c r="O629" s="14">
        <f t="shared" si="738"/>
        <v>0</v>
      </c>
      <c r="Q629" s="14">
        <f>IF($P$2=Alapadat!$P629,Alapadat!$Q629,0)</f>
        <v>0</v>
      </c>
      <c r="R629" s="14">
        <f>IF($P$2=Alapadat!$P629,Alapadat!$R629,0)</f>
        <v>0</v>
      </c>
      <c r="S629" s="14">
        <f t="shared" si="739"/>
        <v>0</v>
      </c>
      <c r="T629" s="14">
        <f t="shared" si="740"/>
        <v>0</v>
      </c>
      <c r="U629" s="14">
        <f t="shared" si="741"/>
        <v>0</v>
      </c>
      <c r="V629" s="14">
        <f t="shared" si="742"/>
        <v>0</v>
      </c>
      <c r="W629" s="14">
        <f t="shared" si="743"/>
        <v>0</v>
      </c>
      <c r="X629" s="14">
        <f t="shared" si="744"/>
        <v>0</v>
      </c>
      <c r="Z629" s="56">
        <f t="shared" si="810"/>
        <v>0</v>
      </c>
      <c r="AA629" s="14">
        <f>Szilv($P$2,Eredmény!$H$3,Q629)</f>
        <v>0</v>
      </c>
      <c r="AB629" s="14">
        <f t="shared" si="745"/>
        <v>0</v>
      </c>
      <c r="AC629" s="14">
        <f t="shared" si="746"/>
        <v>0</v>
      </c>
      <c r="AE629" s="14">
        <f>IF($AD$2=Alapadat!$P629,Alapadat!$Q629,0)</f>
        <v>0</v>
      </c>
      <c r="AF629" s="14">
        <f>IF($AD$2=Alapadat!$P629,Alapadat!$R629,0)</f>
        <v>0</v>
      </c>
      <c r="AG629" s="14">
        <f t="shared" si="747"/>
        <v>0</v>
      </c>
      <c r="AH629" s="14">
        <f t="shared" si="748"/>
        <v>0</v>
      </c>
      <c r="AI629" s="14">
        <f t="shared" si="749"/>
        <v>0</v>
      </c>
      <c r="AJ629" s="14">
        <f t="shared" si="750"/>
        <v>0</v>
      </c>
      <c r="AK629" s="14">
        <f t="shared" si="751"/>
        <v>0</v>
      </c>
      <c r="AL629" s="14">
        <f t="shared" si="752"/>
        <v>0</v>
      </c>
      <c r="AN629" s="56">
        <f t="shared" si="753"/>
        <v>0</v>
      </c>
      <c r="AO629" s="14">
        <f>Szilv($AD$2,Eredmény!$H$3,AE629)</f>
        <v>0</v>
      </c>
      <c r="AP629" s="14">
        <f t="shared" si="754"/>
        <v>0</v>
      </c>
      <c r="AQ629" s="14">
        <f t="shared" si="755"/>
        <v>0</v>
      </c>
      <c r="AS629" s="14">
        <f>IF($AR$2=Alapadat!$P629,Alapadat!$Q629,0)</f>
        <v>0</v>
      </c>
      <c r="AT629" s="14">
        <f>IF($AR$2=Alapadat!$P629,Alapadat!$R629,0)</f>
        <v>0</v>
      </c>
      <c r="AU629" s="14">
        <f t="shared" si="756"/>
        <v>0</v>
      </c>
      <c r="AV629" s="14">
        <f t="shared" si="757"/>
        <v>0</v>
      </c>
      <c r="AW629" s="14">
        <f t="shared" si="758"/>
        <v>0</v>
      </c>
      <c r="AX629" s="14">
        <f t="shared" si="759"/>
        <v>0</v>
      </c>
      <c r="AY629" s="14">
        <f t="shared" si="760"/>
        <v>0</v>
      </c>
      <c r="AZ629" s="14">
        <f t="shared" si="761"/>
        <v>0</v>
      </c>
      <c r="BB629" s="56">
        <f t="shared" si="762"/>
        <v>0</v>
      </c>
      <c r="BC629" s="14">
        <f>Szilv($AR$2,Eredmény!$H$3,AS629)</f>
        <v>0</v>
      </c>
      <c r="BD629" s="14">
        <f t="shared" si="763"/>
        <v>0</v>
      </c>
      <c r="BE629" s="14">
        <f t="shared" si="764"/>
        <v>0</v>
      </c>
      <c r="BG629" s="14">
        <f>IF($BF$2=Alapadat!$P629,Alapadat!$Q629,0)</f>
        <v>0</v>
      </c>
      <c r="BH629" s="14">
        <f>IF($BF$2=Alapadat!$P629,Alapadat!$R629,0)</f>
        <v>0</v>
      </c>
      <c r="BI629" s="14">
        <f t="shared" si="765"/>
        <v>0</v>
      </c>
      <c r="BJ629" s="14">
        <f t="shared" si="766"/>
        <v>0</v>
      </c>
      <c r="BK629" s="14">
        <f t="shared" si="767"/>
        <v>0</v>
      </c>
      <c r="BL629" s="14">
        <f t="shared" si="768"/>
        <v>0</v>
      </c>
      <c r="BM629" s="14">
        <f t="shared" si="769"/>
        <v>0</v>
      </c>
      <c r="BN629" s="14">
        <f t="shared" si="770"/>
        <v>0</v>
      </c>
      <c r="BP629" s="56">
        <f t="shared" si="771"/>
        <v>0</v>
      </c>
      <c r="BQ629" s="14">
        <f>Szilv($BF$2,Eredmény!$H$3,BG629)</f>
        <v>0</v>
      </c>
      <c r="BR629" s="14">
        <f t="shared" si="772"/>
        <v>0</v>
      </c>
      <c r="BS629" s="14">
        <f t="shared" si="773"/>
        <v>0</v>
      </c>
      <c r="BV629" s="14">
        <f>IF($BU$2=Alapadat!$P629,Alapadat!$Q629,0)</f>
        <v>0</v>
      </c>
      <c r="BW629" s="14">
        <f>IF($BU$2=Alapadat!$P629,Alapadat!$R629,0)</f>
        <v>0</v>
      </c>
      <c r="BX629" s="14">
        <f t="shared" si="774"/>
        <v>0</v>
      </c>
      <c r="BY629" s="14">
        <f t="shared" si="775"/>
        <v>0</v>
      </c>
      <c r="BZ629" s="14">
        <f t="shared" si="776"/>
        <v>0</v>
      </c>
      <c r="CA629" s="14">
        <f t="shared" si="777"/>
        <v>0</v>
      </c>
      <c r="CB629" s="14">
        <f t="shared" si="778"/>
        <v>0</v>
      </c>
      <c r="CC629" s="14">
        <f t="shared" si="779"/>
        <v>0</v>
      </c>
      <c r="CE629" s="56">
        <f t="shared" si="780"/>
        <v>0</v>
      </c>
      <c r="CF629" s="14">
        <f>Szilv($BU$2,Eredmény!$H$3,BV629)</f>
        <v>0</v>
      </c>
      <c r="CG629" s="14">
        <f t="shared" si="781"/>
        <v>0</v>
      </c>
      <c r="CH629" s="14">
        <f t="shared" si="782"/>
        <v>0</v>
      </c>
      <c r="CK629" s="14">
        <f>IF($CJ$2=Alapadat!$P629,Alapadat!$Q629,0)</f>
        <v>0</v>
      </c>
      <c r="CL629" s="14">
        <f>IF($CJ$2=Alapadat!$P629,Alapadat!$R629,0)</f>
        <v>0</v>
      </c>
      <c r="CM629" s="14">
        <f t="shared" si="783"/>
        <v>0</v>
      </c>
      <c r="CN629" s="14">
        <f t="shared" si="784"/>
        <v>0</v>
      </c>
      <c r="CO629" s="14">
        <f t="shared" si="785"/>
        <v>0</v>
      </c>
      <c r="CP629" s="14">
        <f t="shared" si="786"/>
        <v>0</v>
      </c>
      <c r="CQ629" s="14">
        <f t="shared" si="787"/>
        <v>0</v>
      </c>
      <c r="CR629" s="14">
        <f t="shared" si="788"/>
        <v>0</v>
      </c>
      <c r="CT629" s="56">
        <f t="shared" si="789"/>
        <v>0</v>
      </c>
      <c r="CU629" s="14">
        <f>Szilv($CJ$2,Eredmény!$H$3,CK629)</f>
        <v>0</v>
      </c>
      <c r="CV629" s="14">
        <f t="shared" si="790"/>
        <v>0</v>
      </c>
      <c r="CW629" s="14">
        <f t="shared" si="791"/>
        <v>0</v>
      </c>
      <c r="CZ629" s="14">
        <f>IF($CY$2=Alapadat!$P629,Alapadat!$Q629,0)</f>
        <v>0</v>
      </c>
      <c r="DA629" s="14">
        <f>IF($CY$2=Alapadat!$P629,Alapadat!$R629,0)</f>
        <v>0</v>
      </c>
      <c r="DB629" s="14">
        <f t="shared" si="792"/>
        <v>0</v>
      </c>
      <c r="DC629" s="14">
        <f t="shared" si="793"/>
        <v>0</v>
      </c>
      <c r="DD629" s="14">
        <f t="shared" si="794"/>
        <v>0</v>
      </c>
      <c r="DE629" s="14">
        <f t="shared" si="795"/>
        <v>0</v>
      </c>
      <c r="DF629" s="14">
        <f t="shared" si="796"/>
        <v>0</v>
      </c>
      <c r="DG629" s="14">
        <f t="shared" si="797"/>
        <v>0</v>
      </c>
      <c r="DI629" s="56">
        <f t="shared" si="798"/>
        <v>0</v>
      </c>
      <c r="DJ629" s="14">
        <f>Szilv($CY$2,Eredmény!$H$3,CZ629)</f>
        <v>0</v>
      </c>
      <c r="DK629" s="14">
        <f t="shared" si="799"/>
        <v>0</v>
      </c>
      <c r="DL629" s="14">
        <f t="shared" si="800"/>
        <v>0</v>
      </c>
      <c r="DO629" s="14">
        <f>IF($DN$2=Alapadat!$P629,Alapadat!$Q629,0)</f>
        <v>0</v>
      </c>
      <c r="DP629" s="14">
        <f>IF($DN$2=Alapadat!$P629,Alapadat!$R629,0)</f>
        <v>0</v>
      </c>
      <c r="DQ629" s="14">
        <f t="shared" si="801"/>
        <v>0</v>
      </c>
      <c r="DR629" s="14">
        <f t="shared" si="802"/>
        <v>0</v>
      </c>
      <c r="DS629" s="14">
        <f t="shared" si="803"/>
        <v>0</v>
      </c>
      <c r="DT629" s="14">
        <f t="shared" si="804"/>
        <v>0</v>
      </c>
      <c r="DU629" s="14">
        <f t="shared" si="805"/>
        <v>0</v>
      </c>
      <c r="DV629" s="14">
        <f t="shared" si="806"/>
        <v>0</v>
      </c>
      <c r="DX629" s="56">
        <f t="shared" si="807"/>
        <v>0</v>
      </c>
      <c r="DY629" s="14">
        <f>Szilv($DN$2,Eredmény!$H$3,DO629)</f>
        <v>0</v>
      </c>
      <c r="DZ629" s="14">
        <f t="shared" si="808"/>
        <v>0</v>
      </c>
      <c r="EA629" s="14">
        <f t="shared" si="809"/>
        <v>0</v>
      </c>
    </row>
    <row r="630" spans="2:131">
      <c r="B630" s="14">
        <f>IF($A$2=Alapadat!$P630,Alapadat!$Q630,0)</f>
        <v>0</v>
      </c>
      <c r="C630" s="14">
        <f>IF($A$2=Alapadat!$P630,Alapadat!$R630,0)</f>
        <v>0</v>
      </c>
      <c r="D630" s="14">
        <f t="shared" si="730"/>
        <v>0</v>
      </c>
      <c r="E630" s="14">
        <f t="shared" si="731"/>
        <v>0</v>
      </c>
      <c r="F630" s="14">
        <f t="shared" si="732"/>
        <v>0</v>
      </c>
      <c r="G630" s="14">
        <f t="shared" si="733"/>
        <v>0</v>
      </c>
      <c r="H630" s="14">
        <f t="shared" si="734"/>
        <v>0</v>
      </c>
      <c r="I630" s="14">
        <f t="shared" si="735"/>
        <v>0</v>
      </c>
      <c r="L630" s="56">
        <f t="shared" si="736"/>
        <v>0</v>
      </c>
      <c r="M630" s="14">
        <f>Szilv($A$2,Eredmény!$H$3,B630)</f>
        <v>0</v>
      </c>
      <c r="N630" s="14">
        <f t="shared" si="737"/>
        <v>0</v>
      </c>
      <c r="O630" s="14">
        <f t="shared" si="738"/>
        <v>0</v>
      </c>
      <c r="Q630" s="14">
        <f>IF($P$2=Alapadat!$P630,Alapadat!$Q630,0)</f>
        <v>0</v>
      </c>
      <c r="R630" s="14">
        <f>IF($P$2=Alapadat!$P630,Alapadat!$R630,0)</f>
        <v>0</v>
      </c>
      <c r="S630" s="14">
        <f t="shared" si="739"/>
        <v>0</v>
      </c>
      <c r="T630" s="14">
        <f t="shared" si="740"/>
        <v>0</v>
      </c>
      <c r="U630" s="14">
        <f t="shared" si="741"/>
        <v>0</v>
      </c>
      <c r="V630" s="14">
        <f t="shared" si="742"/>
        <v>0</v>
      </c>
      <c r="W630" s="14">
        <f t="shared" si="743"/>
        <v>0</v>
      </c>
      <c r="X630" s="14">
        <f t="shared" si="744"/>
        <v>0</v>
      </c>
      <c r="Z630" s="56">
        <f t="shared" si="810"/>
        <v>0</v>
      </c>
      <c r="AA630" s="14">
        <f>Szilv($P$2,Eredmény!$H$3,Q630)</f>
        <v>0</v>
      </c>
      <c r="AB630" s="14">
        <f t="shared" si="745"/>
        <v>0</v>
      </c>
      <c r="AC630" s="14">
        <f t="shared" si="746"/>
        <v>0</v>
      </c>
      <c r="AE630" s="14">
        <f>IF($AD$2=Alapadat!$P630,Alapadat!$Q630,0)</f>
        <v>0</v>
      </c>
      <c r="AF630" s="14">
        <f>IF($AD$2=Alapadat!$P630,Alapadat!$R630,0)</f>
        <v>0</v>
      </c>
      <c r="AG630" s="14">
        <f t="shared" si="747"/>
        <v>0</v>
      </c>
      <c r="AH630" s="14">
        <f t="shared" si="748"/>
        <v>0</v>
      </c>
      <c r="AI630" s="14">
        <f t="shared" si="749"/>
        <v>0</v>
      </c>
      <c r="AJ630" s="14">
        <f t="shared" si="750"/>
        <v>0</v>
      </c>
      <c r="AK630" s="14">
        <f t="shared" si="751"/>
        <v>0</v>
      </c>
      <c r="AL630" s="14">
        <f t="shared" si="752"/>
        <v>0</v>
      </c>
      <c r="AN630" s="56">
        <f t="shared" si="753"/>
        <v>0</v>
      </c>
      <c r="AO630" s="14">
        <f>Szilv($AD$2,Eredmény!$H$3,AE630)</f>
        <v>0</v>
      </c>
      <c r="AP630" s="14">
        <f t="shared" si="754"/>
        <v>0</v>
      </c>
      <c r="AQ630" s="14">
        <f t="shared" si="755"/>
        <v>0</v>
      </c>
      <c r="AS630" s="14">
        <f>IF($AR$2=Alapadat!$P630,Alapadat!$Q630,0)</f>
        <v>0</v>
      </c>
      <c r="AT630" s="14">
        <f>IF($AR$2=Alapadat!$P630,Alapadat!$R630,0)</f>
        <v>0</v>
      </c>
      <c r="AU630" s="14">
        <f t="shared" si="756"/>
        <v>0</v>
      </c>
      <c r="AV630" s="14">
        <f t="shared" si="757"/>
        <v>0</v>
      </c>
      <c r="AW630" s="14">
        <f t="shared" si="758"/>
        <v>0</v>
      </c>
      <c r="AX630" s="14">
        <f t="shared" si="759"/>
        <v>0</v>
      </c>
      <c r="AY630" s="14">
        <f t="shared" si="760"/>
        <v>0</v>
      </c>
      <c r="AZ630" s="14">
        <f t="shared" si="761"/>
        <v>0</v>
      </c>
      <c r="BB630" s="56">
        <f t="shared" si="762"/>
        <v>0</v>
      </c>
      <c r="BC630" s="14">
        <f>Szilv($AR$2,Eredmény!$H$3,AS630)</f>
        <v>0</v>
      </c>
      <c r="BD630" s="14">
        <f t="shared" si="763"/>
        <v>0</v>
      </c>
      <c r="BE630" s="14">
        <f t="shared" si="764"/>
        <v>0</v>
      </c>
      <c r="BG630" s="14">
        <f>IF($BF$2=Alapadat!$P630,Alapadat!$Q630,0)</f>
        <v>0</v>
      </c>
      <c r="BH630" s="14">
        <f>IF($BF$2=Alapadat!$P630,Alapadat!$R630,0)</f>
        <v>0</v>
      </c>
      <c r="BI630" s="14">
        <f t="shared" si="765"/>
        <v>0</v>
      </c>
      <c r="BJ630" s="14">
        <f t="shared" si="766"/>
        <v>0</v>
      </c>
      <c r="BK630" s="14">
        <f t="shared" si="767"/>
        <v>0</v>
      </c>
      <c r="BL630" s="14">
        <f t="shared" si="768"/>
        <v>0</v>
      </c>
      <c r="BM630" s="14">
        <f t="shared" si="769"/>
        <v>0</v>
      </c>
      <c r="BN630" s="14">
        <f t="shared" si="770"/>
        <v>0</v>
      </c>
      <c r="BP630" s="56">
        <f t="shared" si="771"/>
        <v>0</v>
      </c>
      <c r="BQ630" s="14">
        <f>Szilv($BF$2,Eredmény!$H$3,BG630)</f>
        <v>0</v>
      </c>
      <c r="BR630" s="14">
        <f t="shared" si="772"/>
        <v>0</v>
      </c>
      <c r="BS630" s="14">
        <f t="shared" si="773"/>
        <v>0</v>
      </c>
      <c r="BV630" s="14">
        <f>IF($BU$2=Alapadat!$P630,Alapadat!$Q630,0)</f>
        <v>0</v>
      </c>
      <c r="BW630" s="14">
        <f>IF($BU$2=Alapadat!$P630,Alapadat!$R630,0)</f>
        <v>0</v>
      </c>
      <c r="BX630" s="14">
        <f t="shared" si="774"/>
        <v>0</v>
      </c>
      <c r="BY630" s="14">
        <f t="shared" si="775"/>
        <v>0</v>
      </c>
      <c r="BZ630" s="14">
        <f t="shared" si="776"/>
        <v>0</v>
      </c>
      <c r="CA630" s="14">
        <f t="shared" si="777"/>
        <v>0</v>
      </c>
      <c r="CB630" s="14">
        <f t="shared" si="778"/>
        <v>0</v>
      </c>
      <c r="CC630" s="14">
        <f t="shared" si="779"/>
        <v>0</v>
      </c>
      <c r="CE630" s="56">
        <f t="shared" si="780"/>
        <v>0</v>
      </c>
      <c r="CF630" s="14">
        <f>Szilv($BU$2,Eredmény!$H$3,BV630)</f>
        <v>0</v>
      </c>
      <c r="CG630" s="14">
        <f t="shared" si="781"/>
        <v>0</v>
      </c>
      <c r="CH630" s="14">
        <f t="shared" si="782"/>
        <v>0</v>
      </c>
      <c r="CK630" s="14">
        <f>IF($CJ$2=Alapadat!$P630,Alapadat!$Q630,0)</f>
        <v>0</v>
      </c>
      <c r="CL630" s="14">
        <f>IF($CJ$2=Alapadat!$P630,Alapadat!$R630,0)</f>
        <v>0</v>
      </c>
      <c r="CM630" s="14">
        <f t="shared" si="783"/>
        <v>0</v>
      </c>
      <c r="CN630" s="14">
        <f t="shared" si="784"/>
        <v>0</v>
      </c>
      <c r="CO630" s="14">
        <f t="shared" si="785"/>
        <v>0</v>
      </c>
      <c r="CP630" s="14">
        <f t="shared" si="786"/>
        <v>0</v>
      </c>
      <c r="CQ630" s="14">
        <f t="shared" si="787"/>
        <v>0</v>
      </c>
      <c r="CR630" s="14">
        <f t="shared" si="788"/>
        <v>0</v>
      </c>
      <c r="CT630" s="56">
        <f t="shared" si="789"/>
        <v>0</v>
      </c>
      <c r="CU630" s="14">
        <f>Szilv($CJ$2,Eredmény!$H$3,CK630)</f>
        <v>0</v>
      </c>
      <c r="CV630" s="14">
        <f t="shared" si="790"/>
        <v>0</v>
      </c>
      <c r="CW630" s="14">
        <f t="shared" si="791"/>
        <v>0</v>
      </c>
      <c r="CZ630" s="14">
        <f>IF($CY$2=Alapadat!$P630,Alapadat!$Q630,0)</f>
        <v>0</v>
      </c>
      <c r="DA630" s="14">
        <f>IF($CY$2=Alapadat!$P630,Alapadat!$R630,0)</f>
        <v>0</v>
      </c>
      <c r="DB630" s="14">
        <f t="shared" si="792"/>
        <v>0</v>
      </c>
      <c r="DC630" s="14">
        <f t="shared" si="793"/>
        <v>0</v>
      </c>
      <c r="DD630" s="14">
        <f t="shared" si="794"/>
        <v>0</v>
      </c>
      <c r="DE630" s="14">
        <f t="shared" si="795"/>
        <v>0</v>
      </c>
      <c r="DF630" s="14">
        <f t="shared" si="796"/>
        <v>0</v>
      </c>
      <c r="DG630" s="14">
        <f t="shared" si="797"/>
        <v>0</v>
      </c>
      <c r="DI630" s="56">
        <f t="shared" si="798"/>
        <v>0</v>
      </c>
      <c r="DJ630" s="14">
        <f>Szilv($CY$2,Eredmény!$H$3,CZ630)</f>
        <v>0</v>
      </c>
      <c r="DK630" s="14">
        <f t="shared" si="799"/>
        <v>0</v>
      </c>
      <c r="DL630" s="14">
        <f t="shared" si="800"/>
        <v>0</v>
      </c>
      <c r="DO630" s="14">
        <f>IF($DN$2=Alapadat!$P630,Alapadat!$Q630,0)</f>
        <v>0</v>
      </c>
      <c r="DP630" s="14">
        <f>IF($DN$2=Alapadat!$P630,Alapadat!$R630,0)</f>
        <v>0</v>
      </c>
      <c r="DQ630" s="14">
        <f t="shared" si="801"/>
        <v>0</v>
      </c>
      <c r="DR630" s="14">
        <f t="shared" si="802"/>
        <v>0</v>
      </c>
      <c r="DS630" s="14">
        <f t="shared" si="803"/>
        <v>0</v>
      </c>
      <c r="DT630" s="14">
        <f t="shared" si="804"/>
        <v>0</v>
      </c>
      <c r="DU630" s="14">
        <f t="shared" si="805"/>
        <v>0</v>
      </c>
      <c r="DV630" s="14">
        <f t="shared" si="806"/>
        <v>0</v>
      </c>
      <c r="DX630" s="56">
        <f t="shared" si="807"/>
        <v>0</v>
      </c>
      <c r="DY630" s="14">
        <f>Szilv($DN$2,Eredmény!$H$3,DO630)</f>
        <v>0</v>
      </c>
      <c r="DZ630" s="14">
        <f t="shared" si="808"/>
        <v>0</v>
      </c>
      <c r="EA630" s="14">
        <f t="shared" si="809"/>
        <v>0</v>
      </c>
    </row>
    <row r="631" spans="2:131">
      <c r="B631" s="14">
        <f>IF($A$2=Alapadat!$P631,Alapadat!$Q631,0)</f>
        <v>0</v>
      </c>
      <c r="C631" s="14">
        <f>IF($A$2=Alapadat!$P631,Alapadat!$R631,0)</f>
        <v>0</v>
      </c>
      <c r="D631" s="14">
        <f t="shared" si="730"/>
        <v>0</v>
      </c>
      <c r="E631" s="14">
        <f t="shared" si="731"/>
        <v>0</v>
      </c>
      <c r="F631" s="14">
        <f t="shared" si="732"/>
        <v>0</v>
      </c>
      <c r="G631" s="14">
        <f t="shared" si="733"/>
        <v>0</v>
      </c>
      <c r="H631" s="14">
        <f t="shared" si="734"/>
        <v>0</v>
      </c>
      <c r="I631" s="14">
        <f t="shared" si="735"/>
        <v>0</v>
      </c>
      <c r="L631" s="56">
        <f t="shared" si="736"/>
        <v>0</v>
      </c>
      <c r="M631" s="14">
        <f>Szilv($A$2,Eredmény!$H$3,B631)</f>
        <v>0</v>
      </c>
      <c r="N631" s="14">
        <f t="shared" si="737"/>
        <v>0</v>
      </c>
      <c r="O631" s="14">
        <f t="shared" si="738"/>
        <v>0</v>
      </c>
      <c r="Q631" s="14">
        <f>IF($P$2=Alapadat!$P631,Alapadat!$Q631,0)</f>
        <v>0</v>
      </c>
      <c r="R631" s="14">
        <f>IF($P$2=Alapadat!$P631,Alapadat!$R631,0)</f>
        <v>0</v>
      </c>
      <c r="S631" s="14">
        <f t="shared" si="739"/>
        <v>0</v>
      </c>
      <c r="T631" s="14">
        <f t="shared" si="740"/>
        <v>0</v>
      </c>
      <c r="U631" s="14">
        <f t="shared" si="741"/>
        <v>0</v>
      </c>
      <c r="V631" s="14">
        <f t="shared" si="742"/>
        <v>0</v>
      </c>
      <c r="W631" s="14">
        <f t="shared" si="743"/>
        <v>0</v>
      </c>
      <c r="X631" s="14">
        <f t="shared" si="744"/>
        <v>0</v>
      </c>
      <c r="Z631" s="56">
        <f t="shared" si="810"/>
        <v>0</v>
      </c>
      <c r="AA631" s="14">
        <f>Szilv($P$2,Eredmény!$H$3,Q631)</f>
        <v>0</v>
      </c>
      <c r="AB631" s="14">
        <f t="shared" si="745"/>
        <v>0</v>
      </c>
      <c r="AC631" s="14">
        <f t="shared" si="746"/>
        <v>0</v>
      </c>
      <c r="AE631" s="14">
        <f>IF($AD$2=Alapadat!$P631,Alapadat!$Q631,0)</f>
        <v>0</v>
      </c>
      <c r="AF631" s="14">
        <f>IF($AD$2=Alapadat!$P631,Alapadat!$R631,0)</f>
        <v>0</v>
      </c>
      <c r="AG631" s="14">
        <f t="shared" si="747"/>
        <v>0</v>
      </c>
      <c r="AH631" s="14">
        <f t="shared" si="748"/>
        <v>0</v>
      </c>
      <c r="AI631" s="14">
        <f t="shared" si="749"/>
        <v>0</v>
      </c>
      <c r="AJ631" s="14">
        <f t="shared" si="750"/>
        <v>0</v>
      </c>
      <c r="AK631" s="14">
        <f t="shared" si="751"/>
        <v>0</v>
      </c>
      <c r="AL631" s="14">
        <f t="shared" si="752"/>
        <v>0</v>
      </c>
      <c r="AN631" s="56">
        <f t="shared" si="753"/>
        <v>0</v>
      </c>
      <c r="AO631" s="14">
        <f>Szilv($AD$2,Eredmény!$H$3,AE631)</f>
        <v>0</v>
      </c>
      <c r="AP631" s="14">
        <f t="shared" si="754"/>
        <v>0</v>
      </c>
      <c r="AQ631" s="14">
        <f t="shared" si="755"/>
        <v>0</v>
      </c>
      <c r="AS631" s="14">
        <f>IF($AR$2=Alapadat!$P631,Alapadat!$Q631,0)</f>
        <v>0</v>
      </c>
      <c r="AT631" s="14">
        <f>IF($AR$2=Alapadat!$P631,Alapadat!$R631,0)</f>
        <v>0</v>
      </c>
      <c r="AU631" s="14">
        <f t="shared" si="756"/>
        <v>0</v>
      </c>
      <c r="AV631" s="14">
        <f t="shared" si="757"/>
        <v>0</v>
      </c>
      <c r="AW631" s="14">
        <f t="shared" si="758"/>
        <v>0</v>
      </c>
      <c r="AX631" s="14">
        <f t="shared" si="759"/>
        <v>0</v>
      </c>
      <c r="AY631" s="14">
        <f t="shared" si="760"/>
        <v>0</v>
      </c>
      <c r="AZ631" s="14">
        <f t="shared" si="761"/>
        <v>0</v>
      </c>
      <c r="BB631" s="56">
        <f t="shared" si="762"/>
        <v>0</v>
      </c>
      <c r="BC631" s="14">
        <f>Szilv($AR$2,Eredmény!$H$3,AS631)</f>
        <v>0</v>
      </c>
      <c r="BD631" s="14">
        <f t="shared" si="763"/>
        <v>0</v>
      </c>
      <c r="BE631" s="14">
        <f t="shared" si="764"/>
        <v>0</v>
      </c>
      <c r="BG631" s="14">
        <f>IF($BF$2=Alapadat!$P631,Alapadat!$Q631,0)</f>
        <v>0</v>
      </c>
      <c r="BH631" s="14">
        <f>IF($BF$2=Alapadat!$P631,Alapadat!$R631,0)</f>
        <v>0</v>
      </c>
      <c r="BI631" s="14">
        <f t="shared" si="765"/>
        <v>0</v>
      </c>
      <c r="BJ631" s="14">
        <f t="shared" si="766"/>
        <v>0</v>
      </c>
      <c r="BK631" s="14">
        <f t="shared" si="767"/>
        <v>0</v>
      </c>
      <c r="BL631" s="14">
        <f t="shared" si="768"/>
        <v>0</v>
      </c>
      <c r="BM631" s="14">
        <f t="shared" si="769"/>
        <v>0</v>
      </c>
      <c r="BN631" s="14">
        <f t="shared" si="770"/>
        <v>0</v>
      </c>
      <c r="BP631" s="56">
        <f t="shared" si="771"/>
        <v>0</v>
      </c>
      <c r="BQ631" s="14">
        <f>Szilv($BF$2,Eredmény!$H$3,BG631)</f>
        <v>0</v>
      </c>
      <c r="BR631" s="14">
        <f t="shared" si="772"/>
        <v>0</v>
      </c>
      <c r="BS631" s="14">
        <f t="shared" si="773"/>
        <v>0</v>
      </c>
      <c r="BV631" s="14">
        <f>IF($BU$2=Alapadat!$P631,Alapadat!$Q631,0)</f>
        <v>0</v>
      </c>
      <c r="BW631" s="14">
        <f>IF($BU$2=Alapadat!$P631,Alapadat!$R631,0)</f>
        <v>0</v>
      </c>
      <c r="BX631" s="14">
        <f t="shared" si="774"/>
        <v>0</v>
      </c>
      <c r="BY631" s="14">
        <f t="shared" si="775"/>
        <v>0</v>
      </c>
      <c r="BZ631" s="14">
        <f t="shared" si="776"/>
        <v>0</v>
      </c>
      <c r="CA631" s="14">
        <f t="shared" si="777"/>
        <v>0</v>
      </c>
      <c r="CB631" s="14">
        <f t="shared" si="778"/>
        <v>0</v>
      </c>
      <c r="CC631" s="14">
        <f t="shared" si="779"/>
        <v>0</v>
      </c>
      <c r="CE631" s="56">
        <f t="shared" si="780"/>
        <v>0</v>
      </c>
      <c r="CF631" s="14">
        <f>Szilv($BU$2,Eredmény!$H$3,BV631)</f>
        <v>0</v>
      </c>
      <c r="CG631" s="14">
        <f t="shared" si="781"/>
        <v>0</v>
      </c>
      <c r="CH631" s="14">
        <f t="shared" si="782"/>
        <v>0</v>
      </c>
      <c r="CK631" s="14">
        <f>IF($CJ$2=Alapadat!$P631,Alapadat!$Q631,0)</f>
        <v>0</v>
      </c>
      <c r="CL631" s="14">
        <f>IF($CJ$2=Alapadat!$P631,Alapadat!$R631,0)</f>
        <v>0</v>
      </c>
      <c r="CM631" s="14">
        <f t="shared" si="783"/>
        <v>0</v>
      </c>
      <c r="CN631" s="14">
        <f t="shared" si="784"/>
        <v>0</v>
      </c>
      <c r="CO631" s="14">
        <f t="shared" si="785"/>
        <v>0</v>
      </c>
      <c r="CP631" s="14">
        <f t="shared" si="786"/>
        <v>0</v>
      </c>
      <c r="CQ631" s="14">
        <f t="shared" si="787"/>
        <v>0</v>
      </c>
      <c r="CR631" s="14">
        <f t="shared" si="788"/>
        <v>0</v>
      </c>
      <c r="CT631" s="56">
        <f t="shared" si="789"/>
        <v>0</v>
      </c>
      <c r="CU631" s="14">
        <f>Szilv($CJ$2,Eredmény!$H$3,CK631)</f>
        <v>0</v>
      </c>
      <c r="CV631" s="14">
        <f t="shared" si="790"/>
        <v>0</v>
      </c>
      <c r="CW631" s="14">
        <f t="shared" si="791"/>
        <v>0</v>
      </c>
      <c r="CZ631" s="14">
        <f>IF($CY$2=Alapadat!$P631,Alapadat!$Q631,0)</f>
        <v>0</v>
      </c>
      <c r="DA631" s="14">
        <f>IF($CY$2=Alapadat!$P631,Alapadat!$R631,0)</f>
        <v>0</v>
      </c>
      <c r="DB631" s="14">
        <f t="shared" si="792"/>
        <v>0</v>
      </c>
      <c r="DC631" s="14">
        <f t="shared" si="793"/>
        <v>0</v>
      </c>
      <c r="DD631" s="14">
        <f t="shared" si="794"/>
        <v>0</v>
      </c>
      <c r="DE631" s="14">
        <f t="shared" si="795"/>
        <v>0</v>
      </c>
      <c r="DF631" s="14">
        <f t="shared" si="796"/>
        <v>0</v>
      </c>
      <c r="DG631" s="14">
        <f t="shared" si="797"/>
        <v>0</v>
      </c>
      <c r="DI631" s="56">
        <f t="shared" si="798"/>
        <v>0</v>
      </c>
      <c r="DJ631" s="14">
        <f>Szilv($CY$2,Eredmény!$H$3,CZ631)</f>
        <v>0</v>
      </c>
      <c r="DK631" s="14">
        <f t="shared" si="799"/>
        <v>0</v>
      </c>
      <c r="DL631" s="14">
        <f t="shared" si="800"/>
        <v>0</v>
      </c>
      <c r="DO631" s="14">
        <f>IF($DN$2=Alapadat!$P631,Alapadat!$Q631,0)</f>
        <v>0</v>
      </c>
      <c r="DP631" s="14">
        <f>IF($DN$2=Alapadat!$P631,Alapadat!$R631,0)</f>
        <v>0</v>
      </c>
      <c r="DQ631" s="14">
        <f t="shared" si="801"/>
        <v>0</v>
      </c>
      <c r="DR631" s="14">
        <f t="shared" si="802"/>
        <v>0</v>
      </c>
      <c r="DS631" s="14">
        <f t="shared" si="803"/>
        <v>0</v>
      </c>
      <c r="DT631" s="14">
        <f t="shared" si="804"/>
        <v>0</v>
      </c>
      <c r="DU631" s="14">
        <f t="shared" si="805"/>
        <v>0</v>
      </c>
      <c r="DV631" s="14">
        <f t="shared" si="806"/>
        <v>0</v>
      </c>
      <c r="DX631" s="56">
        <f t="shared" si="807"/>
        <v>0</v>
      </c>
      <c r="DY631" s="14">
        <f>Szilv($DN$2,Eredmény!$H$3,DO631)</f>
        <v>0</v>
      </c>
      <c r="DZ631" s="14">
        <f t="shared" si="808"/>
        <v>0</v>
      </c>
      <c r="EA631" s="14">
        <f t="shared" si="809"/>
        <v>0</v>
      </c>
    </row>
    <row r="632" spans="2:131">
      <c r="B632" s="14">
        <f>IF($A$2=Alapadat!$P632,Alapadat!$Q632,0)</f>
        <v>0</v>
      </c>
      <c r="C632" s="14">
        <f>IF($A$2=Alapadat!$P632,Alapadat!$R632,0)</f>
        <v>0</v>
      </c>
      <c r="D632" s="14">
        <f t="shared" si="730"/>
        <v>0</v>
      </c>
      <c r="E632" s="14">
        <f t="shared" si="731"/>
        <v>0</v>
      </c>
      <c r="F632" s="14">
        <f t="shared" si="732"/>
        <v>0</v>
      </c>
      <c r="G632" s="14">
        <f t="shared" si="733"/>
        <v>0</v>
      </c>
      <c r="H632" s="14">
        <f t="shared" si="734"/>
        <v>0</v>
      </c>
      <c r="I632" s="14">
        <f t="shared" si="735"/>
        <v>0</v>
      </c>
      <c r="L632" s="56">
        <f t="shared" si="736"/>
        <v>0</v>
      </c>
      <c r="M632" s="14">
        <f>Szilv($A$2,Eredmény!$H$3,B632)</f>
        <v>0</v>
      </c>
      <c r="N632" s="14">
        <f t="shared" si="737"/>
        <v>0</v>
      </c>
      <c r="O632" s="14">
        <f t="shared" si="738"/>
        <v>0</v>
      </c>
      <c r="Q632" s="14">
        <f>IF($P$2=Alapadat!$P632,Alapadat!$Q632,0)</f>
        <v>0</v>
      </c>
      <c r="R632" s="14">
        <f>IF($P$2=Alapadat!$P632,Alapadat!$R632,0)</f>
        <v>0</v>
      </c>
      <c r="S632" s="14">
        <f t="shared" si="739"/>
        <v>0</v>
      </c>
      <c r="T632" s="14">
        <f t="shared" si="740"/>
        <v>0</v>
      </c>
      <c r="U632" s="14">
        <f t="shared" si="741"/>
        <v>0</v>
      </c>
      <c r="V632" s="14">
        <f t="shared" si="742"/>
        <v>0</v>
      </c>
      <c r="W632" s="14">
        <f t="shared" si="743"/>
        <v>0</v>
      </c>
      <c r="X632" s="14">
        <f t="shared" si="744"/>
        <v>0</v>
      </c>
      <c r="Z632" s="56">
        <f t="shared" si="810"/>
        <v>0</v>
      </c>
      <c r="AA632" s="14">
        <f>Szilv($P$2,Eredmény!$H$3,Q632)</f>
        <v>0</v>
      </c>
      <c r="AB632" s="14">
        <f t="shared" si="745"/>
        <v>0</v>
      </c>
      <c r="AC632" s="14">
        <f t="shared" si="746"/>
        <v>0</v>
      </c>
      <c r="AE632" s="14">
        <f>IF($AD$2=Alapadat!$P632,Alapadat!$Q632,0)</f>
        <v>0</v>
      </c>
      <c r="AF632" s="14">
        <f>IF($AD$2=Alapadat!$P632,Alapadat!$R632,0)</f>
        <v>0</v>
      </c>
      <c r="AG632" s="14">
        <f t="shared" si="747"/>
        <v>0</v>
      </c>
      <c r="AH632" s="14">
        <f t="shared" si="748"/>
        <v>0</v>
      </c>
      <c r="AI632" s="14">
        <f t="shared" si="749"/>
        <v>0</v>
      </c>
      <c r="AJ632" s="14">
        <f t="shared" si="750"/>
        <v>0</v>
      </c>
      <c r="AK632" s="14">
        <f t="shared" si="751"/>
        <v>0</v>
      </c>
      <c r="AL632" s="14">
        <f t="shared" si="752"/>
        <v>0</v>
      </c>
      <c r="AN632" s="56">
        <f t="shared" si="753"/>
        <v>0</v>
      </c>
      <c r="AO632" s="14">
        <f>Szilv($AD$2,Eredmény!$H$3,AE632)</f>
        <v>0</v>
      </c>
      <c r="AP632" s="14">
        <f t="shared" si="754"/>
        <v>0</v>
      </c>
      <c r="AQ632" s="14">
        <f t="shared" si="755"/>
        <v>0</v>
      </c>
      <c r="AS632" s="14">
        <f>IF($AR$2=Alapadat!$P632,Alapadat!$Q632,0)</f>
        <v>0</v>
      </c>
      <c r="AT632" s="14">
        <f>IF($AR$2=Alapadat!$P632,Alapadat!$R632,0)</f>
        <v>0</v>
      </c>
      <c r="AU632" s="14">
        <f t="shared" si="756"/>
        <v>0</v>
      </c>
      <c r="AV632" s="14">
        <f t="shared" si="757"/>
        <v>0</v>
      </c>
      <c r="AW632" s="14">
        <f t="shared" si="758"/>
        <v>0</v>
      </c>
      <c r="AX632" s="14">
        <f t="shared" si="759"/>
        <v>0</v>
      </c>
      <c r="AY632" s="14">
        <f t="shared" si="760"/>
        <v>0</v>
      </c>
      <c r="AZ632" s="14">
        <f t="shared" si="761"/>
        <v>0</v>
      </c>
      <c r="BB632" s="56">
        <f t="shared" si="762"/>
        <v>0</v>
      </c>
      <c r="BC632" s="14">
        <f>Szilv($AR$2,Eredmény!$H$3,AS632)</f>
        <v>0</v>
      </c>
      <c r="BD632" s="14">
        <f t="shared" si="763"/>
        <v>0</v>
      </c>
      <c r="BE632" s="14">
        <f t="shared" si="764"/>
        <v>0</v>
      </c>
      <c r="BG632" s="14">
        <f>IF($BF$2=Alapadat!$P632,Alapadat!$Q632,0)</f>
        <v>0</v>
      </c>
      <c r="BH632" s="14">
        <f>IF($BF$2=Alapadat!$P632,Alapadat!$R632,0)</f>
        <v>0</v>
      </c>
      <c r="BI632" s="14">
        <f t="shared" si="765"/>
        <v>0</v>
      </c>
      <c r="BJ632" s="14">
        <f t="shared" si="766"/>
        <v>0</v>
      </c>
      <c r="BK632" s="14">
        <f t="shared" si="767"/>
        <v>0</v>
      </c>
      <c r="BL632" s="14">
        <f t="shared" si="768"/>
        <v>0</v>
      </c>
      <c r="BM632" s="14">
        <f t="shared" si="769"/>
        <v>0</v>
      </c>
      <c r="BN632" s="14">
        <f t="shared" si="770"/>
        <v>0</v>
      </c>
      <c r="BP632" s="56">
        <f t="shared" si="771"/>
        <v>0</v>
      </c>
      <c r="BQ632" s="14">
        <f>Szilv($BF$2,Eredmény!$H$3,BG632)</f>
        <v>0</v>
      </c>
      <c r="BR632" s="14">
        <f t="shared" si="772"/>
        <v>0</v>
      </c>
      <c r="BS632" s="14">
        <f t="shared" si="773"/>
        <v>0</v>
      </c>
      <c r="BV632" s="14">
        <f>IF($BU$2=Alapadat!$P632,Alapadat!$Q632,0)</f>
        <v>0</v>
      </c>
      <c r="BW632" s="14">
        <f>IF($BU$2=Alapadat!$P632,Alapadat!$R632,0)</f>
        <v>0</v>
      </c>
      <c r="BX632" s="14">
        <f t="shared" si="774"/>
        <v>0</v>
      </c>
      <c r="BY632" s="14">
        <f t="shared" si="775"/>
        <v>0</v>
      </c>
      <c r="BZ632" s="14">
        <f t="shared" si="776"/>
        <v>0</v>
      </c>
      <c r="CA632" s="14">
        <f t="shared" si="777"/>
        <v>0</v>
      </c>
      <c r="CB632" s="14">
        <f t="shared" si="778"/>
        <v>0</v>
      </c>
      <c r="CC632" s="14">
        <f t="shared" si="779"/>
        <v>0</v>
      </c>
      <c r="CE632" s="56">
        <f t="shared" si="780"/>
        <v>0</v>
      </c>
      <c r="CF632" s="14">
        <f>Szilv($BU$2,Eredmény!$H$3,BV632)</f>
        <v>0</v>
      </c>
      <c r="CG632" s="14">
        <f t="shared" si="781"/>
        <v>0</v>
      </c>
      <c r="CH632" s="14">
        <f t="shared" si="782"/>
        <v>0</v>
      </c>
      <c r="CK632" s="14">
        <f>IF($CJ$2=Alapadat!$P632,Alapadat!$Q632,0)</f>
        <v>0</v>
      </c>
      <c r="CL632" s="14">
        <f>IF($CJ$2=Alapadat!$P632,Alapadat!$R632,0)</f>
        <v>0</v>
      </c>
      <c r="CM632" s="14">
        <f t="shared" si="783"/>
        <v>0</v>
      </c>
      <c r="CN632" s="14">
        <f t="shared" si="784"/>
        <v>0</v>
      </c>
      <c r="CO632" s="14">
        <f t="shared" si="785"/>
        <v>0</v>
      </c>
      <c r="CP632" s="14">
        <f t="shared" si="786"/>
        <v>0</v>
      </c>
      <c r="CQ632" s="14">
        <f t="shared" si="787"/>
        <v>0</v>
      </c>
      <c r="CR632" s="14">
        <f t="shared" si="788"/>
        <v>0</v>
      </c>
      <c r="CT632" s="56">
        <f t="shared" si="789"/>
        <v>0</v>
      </c>
      <c r="CU632" s="14">
        <f>Szilv($CJ$2,Eredmény!$H$3,CK632)</f>
        <v>0</v>
      </c>
      <c r="CV632" s="14">
        <f t="shared" si="790"/>
        <v>0</v>
      </c>
      <c r="CW632" s="14">
        <f t="shared" si="791"/>
        <v>0</v>
      </c>
      <c r="CZ632" s="14">
        <f>IF($CY$2=Alapadat!$P632,Alapadat!$Q632,0)</f>
        <v>0</v>
      </c>
      <c r="DA632" s="14">
        <f>IF($CY$2=Alapadat!$P632,Alapadat!$R632,0)</f>
        <v>0</v>
      </c>
      <c r="DB632" s="14">
        <f t="shared" si="792"/>
        <v>0</v>
      </c>
      <c r="DC632" s="14">
        <f t="shared" si="793"/>
        <v>0</v>
      </c>
      <c r="DD632" s="14">
        <f t="shared" si="794"/>
        <v>0</v>
      </c>
      <c r="DE632" s="14">
        <f t="shared" si="795"/>
        <v>0</v>
      </c>
      <c r="DF632" s="14">
        <f t="shared" si="796"/>
        <v>0</v>
      </c>
      <c r="DG632" s="14">
        <f t="shared" si="797"/>
        <v>0</v>
      </c>
      <c r="DI632" s="56">
        <f t="shared" si="798"/>
        <v>0</v>
      </c>
      <c r="DJ632" s="14">
        <f>Szilv($CY$2,Eredmény!$H$3,CZ632)</f>
        <v>0</v>
      </c>
      <c r="DK632" s="14">
        <f t="shared" si="799"/>
        <v>0</v>
      </c>
      <c r="DL632" s="14">
        <f t="shared" si="800"/>
        <v>0</v>
      </c>
      <c r="DO632" s="14">
        <f>IF($DN$2=Alapadat!$P632,Alapadat!$Q632,0)</f>
        <v>0</v>
      </c>
      <c r="DP632" s="14">
        <f>IF($DN$2=Alapadat!$P632,Alapadat!$R632,0)</f>
        <v>0</v>
      </c>
      <c r="DQ632" s="14">
        <f t="shared" si="801"/>
        <v>0</v>
      </c>
      <c r="DR632" s="14">
        <f t="shared" si="802"/>
        <v>0</v>
      </c>
      <c r="DS632" s="14">
        <f t="shared" si="803"/>
        <v>0</v>
      </c>
      <c r="DT632" s="14">
        <f t="shared" si="804"/>
        <v>0</v>
      </c>
      <c r="DU632" s="14">
        <f t="shared" si="805"/>
        <v>0</v>
      </c>
      <c r="DV632" s="14">
        <f t="shared" si="806"/>
        <v>0</v>
      </c>
      <c r="DX632" s="56">
        <f t="shared" si="807"/>
        <v>0</v>
      </c>
      <c r="DY632" s="14">
        <f>Szilv($DN$2,Eredmény!$H$3,DO632)</f>
        <v>0</v>
      </c>
      <c r="DZ632" s="14">
        <f t="shared" si="808"/>
        <v>0</v>
      </c>
      <c r="EA632" s="14">
        <f t="shared" si="809"/>
        <v>0</v>
      </c>
    </row>
    <row r="633" spans="2:131">
      <c r="B633" s="14">
        <f>IF($A$2=Alapadat!$P633,Alapadat!$Q633,0)</f>
        <v>0</v>
      </c>
      <c r="C633" s="14">
        <f>IF($A$2=Alapadat!$P633,Alapadat!$R633,0)</f>
        <v>0</v>
      </c>
      <c r="D633" s="14">
        <f t="shared" si="730"/>
        <v>0</v>
      </c>
      <c r="E633" s="14">
        <f t="shared" si="731"/>
        <v>0</v>
      </c>
      <c r="F633" s="14">
        <f t="shared" si="732"/>
        <v>0</v>
      </c>
      <c r="G633" s="14">
        <f t="shared" si="733"/>
        <v>0</v>
      </c>
      <c r="H633" s="14">
        <f t="shared" si="734"/>
        <v>0</v>
      </c>
      <c r="I633" s="14">
        <f t="shared" si="735"/>
        <v>0</v>
      </c>
      <c r="L633" s="56">
        <f t="shared" si="736"/>
        <v>0</v>
      </c>
      <c r="M633" s="14">
        <f>Szilv($A$2,Eredmény!$H$3,B633)</f>
        <v>0</v>
      </c>
      <c r="N633" s="14">
        <f t="shared" si="737"/>
        <v>0</v>
      </c>
      <c r="O633" s="14">
        <f t="shared" si="738"/>
        <v>0</v>
      </c>
      <c r="Q633" s="14">
        <f>IF($P$2=Alapadat!$P633,Alapadat!$Q633,0)</f>
        <v>0</v>
      </c>
      <c r="R633" s="14">
        <f>IF($P$2=Alapadat!$P633,Alapadat!$R633,0)</f>
        <v>0</v>
      </c>
      <c r="S633" s="14">
        <f t="shared" si="739"/>
        <v>0</v>
      </c>
      <c r="T633" s="14">
        <f t="shared" si="740"/>
        <v>0</v>
      </c>
      <c r="U633" s="14">
        <f t="shared" si="741"/>
        <v>0</v>
      </c>
      <c r="V633" s="14">
        <f t="shared" si="742"/>
        <v>0</v>
      </c>
      <c r="W633" s="14">
        <f t="shared" si="743"/>
        <v>0</v>
      </c>
      <c r="X633" s="14">
        <f t="shared" si="744"/>
        <v>0</v>
      </c>
      <c r="Z633" s="56">
        <f t="shared" si="810"/>
        <v>0</v>
      </c>
      <c r="AA633" s="14">
        <f>Szilv($P$2,Eredmény!$H$3,Q633)</f>
        <v>0</v>
      </c>
      <c r="AB633" s="14">
        <f t="shared" si="745"/>
        <v>0</v>
      </c>
      <c r="AC633" s="14">
        <f t="shared" si="746"/>
        <v>0</v>
      </c>
      <c r="AE633" s="14">
        <f>IF($AD$2=Alapadat!$P633,Alapadat!$Q633,0)</f>
        <v>0</v>
      </c>
      <c r="AF633" s="14">
        <f>IF($AD$2=Alapadat!$P633,Alapadat!$R633,0)</f>
        <v>0</v>
      </c>
      <c r="AG633" s="14">
        <f t="shared" si="747"/>
        <v>0</v>
      </c>
      <c r="AH633" s="14">
        <f t="shared" si="748"/>
        <v>0</v>
      </c>
      <c r="AI633" s="14">
        <f t="shared" si="749"/>
        <v>0</v>
      </c>
      <c r="AJ633" s="14">
        <f t="shared" si="750"/>
        <v>0</v>
      </c>
      <c r="AK633" s="14">
        <f t="shared" si="751"/>
        <v>0</v>
      </c>
      <c r="AL633" s="14">
        <f t="shared" si="752"/>
        <v>0</v>
      </c>
      <c r="AN633" s="56">
        <f t="shared" si="753"/>
        <v>0</v>
      </c>
      <c r="AO633" s="14">
        <f>Szilv($AD$2,Eredmény!$H$3,AE633)</f>
        <v>0</v>
      </c>
      <c r="AP633" s="14">
        <f t="shared" si="754"/>
        <v>0</v>
      </c>
      <c r="AQ633" s="14">
        <f t="shared" si="755"/>
        <v>0</v>
      </c>
      <c r="AS633" s="14">
        <f>IF($AR$2=Alapadat!$P633,Alapadat!$Q633,0)</f>
        <v>0</v>
      </c>
      <c r="AT633" s="14">
        <f>IF($AR$2=Alapadat!$P633,Alapadat!$R633,0)</f>
        <v>0</v>
      </c>
      <c r="AU633" s="14">
        <f t="shared" si="756"/>
        <v>0</v>
      </c>
      <c r="AV633" s="14">
        <f t="shared" si="757"/>
        <v>0</v>
      </c>
      <c r="AW633" s="14">
        <f t="shared" si="758"/>
        <v>0</v>
      </c>
      <c r="AX633" s="14">
        <f t="shared" si="759"/>
        <v>0</v>
      </c>
      <c r="AY633" s="14">
        <f t="shared" si="760"/>
        <v>0</v>
      </c>
      <c r="AZ633" s="14">
        <f t="shared" si="761"/>
        <v>0</v>
      </c>
      <c r="BB633" s="56">
        <f t="shared" si="762"/>
        <v>0</v>
      </c>
      <c r="BC633" s="14">
        <f>Szilv($AR$2,Eredmény!$H$3,AS633)</f>
        <v>0</v>
      </c>
      <c r="BD633" s="14">
        <f t="shared" si="763"/>
        <v>0</v>
      </c>
      <c r="BE633" s="14">
        <f t="shared" si="764"/>
        <v>0</v>
      </c>
      <c r="BG633" s="14">
        <f>IF($BF$2=Alapadat!$P633,Alapadat!$Q633,0)</f>
        <v>0</v>
      </c>
      <c r="BH633" s="14">
        <f>IF($BF$2=Alapadat!$P633,Alapadat!$R633,0)</f>
        <v>0</v>
      </c>
      <c r="BI633" s="14">
        <f t="shared" si="765"/>
        <v>0</v>
      </c>
      <c r="BJ633" s="14">
        <f t="shared" si="766"/>
        <v>0</v>
      </c>
      <c r="BK633" s="14">
        <f t="shared" si="767"/>
        <v>0</v>
      </c>
      <c r="BL633" s="14">
        <f t="shared" si="768"/>
        <v>0</v>
      </c>
      <c r="BM633" s="14">
        <f t="shared" si="769"/>
        <v>0</v>
      </c>
      <c r="BN633" s="14">
        <f t="shared" si="770"/>
        <v>0</v>
      </c>
      <c r="BP633" s="56">
        <f t="shared" si="771"/>
        <v>0</v>
      </c>
      <c r="BQ633" s="14">
        <f>Szilv($BF$2,Eredmény!$H$3,BG633)</f>
        <v>0</v>
      </c>
      <c r="BR633" s="14">
        <f t="shared" si="772"/>
        <v>0</v>
      </c>
      <c r="BS633" s="14">
        <f t="shared" si="773"/>
        <v>0</v>
      </c>
      <c r="BV633" s="14">
        <f>IF($BU$2=Alapadat!$P633,Alapadat!$Q633,0)</f>
        <v>0</v>
      </c>
      <c r="BW633" s="14">
        <f>IF($BU$2=Alapadat!$P633,Alapadat!$R633,0)</f>
        <v>0</v>
      </c>
      <c r="BX633" s="14">
        <f t="shared" si="774"/>
        <v>0</v>
      </c>
      <c r="BY633" s="14">
        <f t="shared" si="775"/>
        <v>0</v>
      </c>
      <c r="BZ633" s="14">
        <f t="shared" si="776"/>
        <v>0</v>
      </c>
      <c r="CA633" s="14">
        <f t="shared" si="777"/>
        <v>0</v>
      </c>
      <c r="CB633" s="14">
        <f t="shared" si="778"/>
        <v>0</v>
      </c>
      <c r="CC633" s="14">
        <f t="shared" si="779"/>
        <v>0</v>
      </c>
      <c r="CE633" s="56">
        <f t="shared" si="780"/>
        <v>0</v>
      </c>
      <c r="CF633" s="14">
        <f>Szilv($BU$2,Eredmény!$H$3,BV633)</f>
        <v>0</v>
      </c>
      <c r="CG633" s="14">
        <f t="shared" si="781"/>
        <v>0</v>
      </c>
      <c r="CH633" s="14">
        <f t="shared" si="782"/>
        <v>0</v>
      </c>
      <c r="CK633" s="14">
        <f>IF($CJ$2=Alapadat!$P633,Alapadat!$Q633,0)</f>
        <v>0</v>
      </c>
      <c r="CL633" s="14">
        <f>IF($CJ$2=Alapadat!$P633,Alapadat!$R633,0)</f>
        <v>0</v>
      </c>
      <c r="CM633" s="14">
        <f t="shared" si="783"/>
        <v>0</v>
      </c>
      <c r="CN633" s="14">
        <f t="shared" si="784"/>
        <v>0</v>
      </c>
      <c r="CO633" s="14">
        <f t="shared" si="785"/>
        <v>0</v>
      </c>
      <c r="CP633" s="14">
        <f t="shared" si="786"/>
        <v>0</v>
      </c>
      <c r="CQ633" s="14">
        <f t="shared" si="787"/>
        <v>0</v>
      </c>
      <c r="CR633" s="14">
        <f t="shared" si="788"/>
        <v>0</v>
      </c>
      <c r="CT633" s="56">
        <f t="shared" si="789"/>
        <v>0</v>
      </c>
      <c r="CU633" s="14">
        <f>Szilv($CJ$2,Eredmény!$H$3,CK633)</f>
        <v>0</v>
      </c>
      <c r="CV633" s="14">
        <f t="shared" si="790"/>
        <v>0</v>
      </c>
      <c r="CW633" s="14">
        <f t="shared" si="791"/>
        <v>0</v>
      </c>
      <c r="CZ633" s="14">
        <f>IF($CY$2=Alapadat!$P633,Alapadat!$Q633,0)</f>
        <v>0</v>
      </c>
      <c r="DA633" s="14">
        <f>IF($CY$2=Alapadat!$P633,Alapadat!$R633,0)</f>
        <v>0</v>
      </c>
      <c r="DB633" s="14">
        <f t="shared" si="792"/>
        <v>0</v>
      </c>
      <c r="DC633" s="14">
        <f t="shared" si="793"/>
        <v>0</v>
      </c>
      <c r="DD633" s="14">
        <f t="shared" si="794"/>
        <v>0</v>
      </c>
      <c r="DE633" s="14">
        <f t="shared" si="795"/>
        <v>0</v>
      </c>
      <c r="DF633" s="14">
        <f t="shared" si="796"/>
        <v>0</v>
      </c>
      <c r="DG633" s="14">
        <f t="shared" si="797"/>
        <v>0</v>
      </c>
      <c r="DI633" s="56">
        <f t="shared" si="798"/>
        <v>0</v>
      </c>
      <c r="DJ633" s="14">
        <f>Szilv($CY$2,Eredmény!$H$3,CZ633)</f>
        <v>0</v>
      </c>
      <c r="DK633" s="14">
        <f t="shared" si="799"/>
        <v>0</v>
      </c>
      <c r="DL633" s="14">
        <f t="shared" si="800"/>
        <v>0</v>
      </c>
      <c r="DO633" s="14">
        <f>IF($DN$2=Alapadat!$P633,Alapadat!$Q633,0)</f>
        <v>0</v>
      </c>
      <c r="DP633" s="14">
        <f>IF($DN$2=Alapadat!$P633,Alapadat!$R633,0)</f>
        <v>0</v>
      </c>
      <c r="DQ633" s="14">
        <f t="shared" si="801"/>
        <v>0</v>
      </c>
      <c r="DR633" s="14">
        <f t="shared" si="802"/>
        <v>0</v>
      </c>
      <c r="DS633" s="14">
        <f t="shared" si="803"/>
        <v>0</v>
      </c>
      <c r="DT633" s="14">
        <f t="shared" si="804"/>
        <v>0</v>
      </c>
      <c r="DU633" s="14">
        <f t="shared" si="805"/>
        <v>0</v>
      </c>
      <c r="DV633" s="14">
        <f t="shared" si="806"/>
        <v>0</v>
      </c>
      <c r="DX633" s="56">
        <f t="shared" si="807"/>
        <v>0</v>
      </c>
      <c r="DY633" s="14">
        <f>Szilv($DN$2,Eredmény!$H$3,DO633)</f>
        <v>0</v>
      </c>
      <c r="DZ633" s="14">
        <f t="shared" si="808"/>
        <v>0</v>
      </c>
      <c r="EA633" s="14">
        <f t="shared" si="809"/>
        <v>0</v>
      </c>
    </row>
    <row r="634" spans="2:131">
      <c r="B634" s="14">
        <f>IF($A$2=Alapadat!$P634,Alapadat!$Q634,0)</f>
        <v>0</v>
      </c>
      <c r="C634" s="14">
        <f>IF($A$2=Alapadat!$P634,Alapadat!$R634,0)</f>
        <v>0</v>
      </c>
      <c r="D634" s="14">
        <f t="shared" si="730"/>
        <v>0</v>
      </c>
      <c r="E634" s="14">
        <f t="shared" si="731"/>
        <v>0</v>
      </c>
      <c r="F634" s="14">
        <f t="shared" si="732"/>
        <v>0</v>
      </c>
      <c r="G634" s="14">
        <f t="shared" si="733"/>
        <v>0</v>
      </c>
      <c r="H634" s="14">
        <f t="shared" si="734"/>
        <v>0</v>
      </c>
      <c r="I634" s="14">
        <f t="shared" si="735"/>
        <v>0</v>
      </c>
      <c r="L634" s="56">
        <f t="shared" si="736"/>
        <v>0</v>
      </c>
      <c r="M634" s="14">
        <f>Szilv($A$2,Eredmény!$H$3,B634)</f>
        <v>0</v>
      </c>
      <c r="N634" s="14">
        <f t="shared" si="737"/>
        <v>0</v>
      </c>
      <c r="O634" s="14">
        <f t="shared" si="738"/>
        <v>0</v>
      </c>
      <c r="Q634" s="14">
        <f>IF($P$2=Alapadat!$P634,Alapadat!$Q634,0)</f>
        <v>0</v>
      </c>
      <c r="R634" s="14">
        <f>IF($P$2=Alapadat!$P634,Alapadat!$R634,0)</f>
        <v>0</v>
      </c>
      <c r="S634" s="14">
        <f t="shared" si="739"/>
        <v>0</v>
      </c>
      <c r="T634" s="14">
        <f t="shared" si="740"/>
        <v>0</v>
      </c>
      <c r="U634" s="14">
        <f t="shared" si="741"/>
        <v>0</v>
      </c>
      <c r="V634" s="14">
        <f t="shared" si="742"/>
        <v>0</v>
      </c>
      <c r="W634" s="14">
        <f t="shared" si="743"/>
        <v>0</v>
      </c>
      <c r="X634" s="14">
        <f t="shared" si="744"/>
        <v>0</v>
      </c>
      <c r="Z634" s="56">
        <f t="shared" si="810"/>
        <v>0</v>
      </c>
      <c r="AA634" s="14">
        <f>Szilv($P$2,Eredmény!$H$3,Q634)</f>
        <v>0</v>
      </c>
      <c r="AB634" s="14">
        <f t="shared" si="745"/>
        <v>0</v>
      </c>
      <c r="AC634" s="14">
        <f t="shared" si="746"/>
        <v>0</v>
      </c>
      <c r="AE634" s="14">
        <f>IF($AD$2=Alapadat!$P634,Alapadat!$Q634,0)</f>
        <v>0</v>
      </c>
      <c r="AF634" s="14">
        <f>IF($AD$2=Alapadat!$P634,Alapadat!$R634,0)</f>
        <v>0</v>
      </c>
      <c r="AG634" s="14">
        <f t="shared" si="747"/>
        <v>0</v>
      </c>
      <c r="AH634" s="14">
        <f t="shared" si="748"/>
        <v>0</v>
      </c>
      <c r="AI634" s="14">
        <f t="shared" si="749"/>
        <v>0</v>
      </c>
      <c r="AJ634" s="14">
        <f t="shared" si="750"/>
        <v>0</v>
      </c>
      <c r="AK634" s="14">
        <f t="shared" si="751"/>
        <v>0</v>
      </c>
      <c r="AL634" s="14">
        <f t="shared" si="752"/>
        <v>0</v>
      </c>
      <c r="AN634" s="56">
        <f t="shared" si="753"/>
        <v>0</v>
      </c>
      <c r="AO634" s="14">
        <f>Szilv($AD$2,Eredmény!$H$3,AE634)</f>
        <v>0</v>
      </c>
      <c r="AP634" s="14">
        <f t="shared" si="754"/>
        <v>0</v>
      </c>
      <c r="AQ634" s="14">
        <f t="shared" si="755"/>
        <v>0</v>
      </c>
      <c r="AS634" s="14">
        <f>IF($AR$2=Alapadat!$P634,Alapadat!$Q634,0)</f>
        <v>0</v>
      </c>
      <c r="AT634" s="14">
        <f>IF($AR$2=Alapadat!$P634,Alapadat!$R634,0)</f>
        <v>0</v>
      </c>
      <c r="AU634" s="14">
        <f t="shared" si="756"/>
        <v>0</v>
      </c>
      <c r="AV634" s="14">
        <f t="shared" si="757"/>
        <v>0</v>
      </c>
      <c r="AW634" s="14">
        <f t="shared" si="758"/>
        <v>0</v>
      </c>
      <c r="AX634" s="14">
        <f t="shared" si="759"/>
        <v>0</v>
      </c>
      <c r="AY634" s="14">
        <f t="shared" si="760"/>
        <v>0</v>
      </c>
      <c r="AZ634" s="14">
        <f t="shared" si="761"/>
        <v>0</v>
      </c>
      <c r="BB634" s="56">
        <f t="shared" si="762"/>
        <v>0</v>
      </c>
      <c r="BC634" s="14">
        <f>Szilv($AR$2,Eredmény!$H$3,AS634)</f>
        <v>0</v>
      </c>
      <c r="BD634" s="14">
        <f t="shared" si="763"/>
        <v>0</v>
      </c>
      <c r="BE634" s="14">
        <f t="shared" si="764"/>
        <v>0</v>
      </c>
      <c r="BG634" s="14">
        <f>IF($BF$2=Alapadat!$P634,Alapadat!$Q634,0)</f>
        <v>0</v>
      </c>
      <c r="BH634" s="14">
        <f>IF($BF$2=Alapadat!$P634,Alapadat!$R634,0)</f>
        <v>0</v>
      </c>
      <c r="BI634" s="14">
        <f t="shared" si="765"/>
        <v>0</v>
      </c>
      <c r="BJ634" s="14">
        <f t="shared" si="766"/>
        <v>0</v>
      </c>
      <c r="BK634" s="14">
        <f t="shared" si="767"/>
        <v>0</v>
      </c>
      <c r="BL634" s="14">
        <f t="shared" si="768"/>
        <v>0</v>
      </c>
      <c r="BM634" s="14">
        <f t="shared" si="769"/>
        <v>0</v>
      </c>
      <c r="BN634" s="14">
        <f t="shared" si="770"/>
        <v>0</v>
      </c>
      <c r="BP634" s="56">
        <f t="shared" si="771"/>
        <v>0</v>
      </c>
      <c r="BQ634" s="14">
        <f>Szilv($BF$2,Eredmény!$H$3,BG634)</f>
        <v>0</v>
      </c>
      <c r="BR634" s="14">
        <f t="shared" si="772"/>
        <v>0</v>
      </c>
      <c r="BS634" s="14">
        <f t="shared" si="773"/>
        <v>0</v>
      </c>
      <c r="BV634" s="14">
        <f>IF($BU$2=Alapadat!$P634,Alapadat!$Q634,0)</f>
        <v>0</v>
      </c>
      <c r="BW634" s="14">
        <f>IF($BU$2=Alapadat!$P634,Alapadat!$R634,0)</f>
        <v>0</v>
      </c>
      <c r="BX634" s="14">
        <f t="shared" si="774"/>
        <v>0</v>
      </c>
      <c r="BY634" s="14">
        <f t="shared" si="775"/>
        <v>0</v>
      </c>
      <c r="BZ634" s="14">
        <f t="shared" si="776"/>
        <v>0</v>
      </c>
      <c r="CA634" s="14">
        <f t="shared" si="777"/>
        <v>0</v>
      </c>
      <c r="CB634" s="14">
        <f t="shared" si="778"/>
        <v>0</v>
      </c>
      <c r="CC634" s="14">
        <f t="shared" si="779"/>
        <v>0</v>
      </c>
      <c r="CE634" s="56">
        <f t="shared" si="780"/>
        <v>0</v>
      </c>
      <c r="CF634" s="14">
        <f>Szilv($BU$2,Eredmény!$H$3,BV634)</f>
        <v>0</v>
      </c>
      <c r="CG634" s="14">
        <f t="shared" si="781"/>
        <v>0</v>
      </c>
      <c r="CH634" s="14">
        <f t="shared" si="782"/>
        <v>0</v>
      </c>
      <c r="CK634" s="14">
        <f>IF($CJ$2=Alapadat!$P634,Alapadat!$Q634,0)</f>
        <v>0</v>
      </c>
      <c r="CL634" s="14">
        <f>IF($CJ$2=Alapadat!$P634,Alapadat!$R634,0)</f>
        <v>0</v>
      </c>
      <c r="CM634" s="14">
        <f t="shared" si="783"/>
        <v>0</v>
      </c>
      <c r="CN634" s="14">
        <f t="shared" si="784"/>
        <v>0</v>
      </c>
      <c r="CO634" s="14">
        <f t="shared" si="785"/>
        <v>0</v>
      </c>
      <c r="CP634" s="14">
        <f t="shared" si="786"/>
        <v>0</v>
      </c>
      <c r="CQ634" s="14">
        <f t="shared" si="787"/>
        <v>0</v>
      </c>
      <c r="CR634" s="14">
        <f t="shared" si="788"/>
        <v>0</v>
      </c>
      <c r="CT634" s="56">
        <f t="shared" si="789"/>
        <v>0</v>
      </c>
      <c r="CU634" s="14">
        <f>Szilv($CJ$2,Eredmény!$H$3,CK634)</f>
        <v>0</v>
      </c>
      <c r="CV634" s="14">
        <f t="shared" si="790"/>
        <v>0</v>
      </c>
      <c r="CW634" s="14">
        <f t="shared" si="791"/>
        <v>0</v>
      </c>
      <c r="CZ634" s="14">
        <f>IF($CY$2=Alapadat!$P634,Alapadat!$Q634,0)</f>
        <v>0</v>
      </c>
      <c r="DA634" s="14">
        <f>IF($CY$2=Alapadat!$P634,Alapadat!$R634,0)</f>
        <v>0</v>
      </c>
      <c r="DB634" s="14">
        <f t="shared" si="792"/>
        <v>0</v>
      </c>
      <c r="DC634" s="14">
        <f t="shared" si="793"/>
        <v>0</v>
      </c>
      <c r="DD634" s="14">
        <f t="shared" si="794"/>
        <v>0</v>
      </c>
      <c r="DE634" s="14">
        <f t="shared" si="795"/>
        <v>0</v>
      </c>
      <c r="DF634" s="14">
        <f t="shared" si="796"/>
        <v>0</v>
      </c>
      <c r="DG634" s="14">
        <f t="shared" si="797"/>
        <v>0</v>
      </c>
      <c r="DI634" s="56">
        <f t="shared" si="798"/>
        <v>0</v>
      </c>
      <c r="DJ634" s="14">
        <f>Szilv($CY$2,Eredmény!$H$3,CZ634)</f>
        <v>0</v>
      </c>
      <c r="DK634" s="14">
        <f t="shared" si="799"/>
        <v>0</v>
      </c>
      <c r="DL634" s="14">
        <f t="shared" si="800"/>
        <v>0</v>
      </c>
      <c r="DO634" s="14">
        <f>IF($DN$2=Alapadat!$P634,Alapadat!$Q634,0)</f>
        <v>0</v>
      </c>
      <c r="DP634" s="14">
        <f>IF($DN$2=Alapadat!$P634,Alapadat!$R634,0)</f>
        <v>0</v>
      </c>
      <c r="DQ634" s="14">
        <f t="shared" si="801"/>
        <v>0</v>
      </c>
      <c r="DR634" s="14">
        <f t="shared" si="802"/>
        <v>0</v>
      </c>
      <c r="DS634" s="14">
        <f t="shared" si="803"/>
        <v>0</v>
      </c>
      <c r="DT634" s="14">
        <f t="shared" si="804"/>
        <v>0</v>
      </c>
      <c r="DU634" s="14">
        <f t="shared" si="805"/>
        <v>0</v>
      </c>
      <c r="DV634" s="14">
        <f t="shared" si="806"/>
        <v>0</v>
      </c>
      <c r="DX634" s="56">
        <f t="shared" si="807"/>
        <v>0</v>
      </c>
      <c r="DY634" s="14">
        <f>Szilv($DN$2,Eredmény!$H$3,DO634)</f>
        <v>0</v>
      </c>
      <c r="DZ634" s="14">
        <f t="shared" si="808"/>
        <v>0</v>
      </c>
      <c r="EA634" s="14">
        <f t="shared" si="809"/>
        <v>0</v>
      </c>
    </row>
    <row r="635" spans="2:131">
      <c r="B635" s="14">
        <f>IF($A$2=Alapadat!$P635,Alapadat!$Q635,0)</f>
        <v>0</v>
      </c>
      <c r="C635" s="14">
        <f>IF($A$2=Alapadat!$P635,Alapadat!$R635,0)</f>
        <v>0</v>
      </c>
      <c r="D635" s="14">
        <f t="shared" si="730"/>
        <v>0</v>
      </c>
      <c r="E635" s="14">
        <f t="shared" si="731"/>
        <v>0</v>
      </c>
      <c r="F635" s="14">
        <f t="shared" si="732"/>
        <v>0</v>
      </c>
      <c r="G635" s="14">
        <f t="shared" si="733"/>
        <v>0</v>
      </c>
      <c r="H635" s="14">
        <f t="shared" si="734"/>
        <v>0</v>
      </c>
      <c r="I635" s="14">
        <f t="shared" si="735"/>
        <v>0</v>
      </c>
      <c r="L635" s="56">
        <f t="shared" si="736"/>
        <v>0</v>
      </c>
      <c r="M635" s="14">
        <f>Szilv($A$2,Eredmény!$H$3,B635)</f>
        <v>0</v>
      </c>
      <c r="N635" s="14">
        <f t="shared" si="737"/>
        <v>0</v>
      </c>
      <c r="O635" s="14">
        <f t="shared" si="738"/>
        <v>0</v>
      </c>
      <c r="Q635" s="14">
        <f>IF($P$2=Alapadat!$P635,Alapadat!$Q635,0)</f>
        <v>0</v>
      </c>
      <c r="R635" s="14">
        <f>IF($P$2=Alapadat!$P635,Alapadat!$R635,0)</f>
        <v>0</v>
      </c>
      <c r="S635" s="14">
        <f t="shared" si="739"/>
        <v>0</v>
      </c>
      <c r="T635" s="14">
        <f t="shared" si="740"/>
        <v>0</v>
      </c>
      <c r="U635" s="14">
        <f t="shared" si="741"/>
        <v>0</v>
      </c>
      <c r="V635" s="14">
        <f t="shared" si="742"/>
        <v>0</v>
      </c>
      <c r="W635" s="14">
        <f t="shared" si="743"/>
        <v>0</v>
      </c>
      <c r="X635" s="14">
        <f t="shared" si="744"/>
        <v>0</v>
      </c>
      <c r="Z635" s="56">
        <f t="shared" si="810"/>
        <v>0</v>
      </c>
      <c r="AA635" s="14">
        <f>Szilv($P$2,Eredmény!$H$3,Q635)</f>
        <v>0</v>
      </c>
      <c r="AB635" s="14">
        <f t="shared" si="745"/>
        <v>0</v>
      </c>
      <c r="AC635" s="14">
        <f t="shared" si="746"/>
        <v>0</v>
      </c>
      <c r="AE635" s="14">
        <f>IF($AD$2=Alapadat!$P635,Alapadat!$Q635,0)</f>
        <v>0</v>
      </c>
      <c r="AF635" s="14">
        <f>IF($AD$2=Alapadat!$P635,Alapadat!$R635,0)</f>
        <v>0</v>
      </c>
      <c r="AG635" s="14">
        <f t="shared" si="747"/>
        <v>0</v>
      </c>
      <c r="AH635" s="14">
        <f t="shared" si="748"/>
        <v>0</v>
      </c>
      <c r="AI635" s="14">
        <f t="shared" si="749"/>
        <v>0</v>
      </c>
      <c r="AJ635" s="14">
        <f t="shared" si="750"/>
        <v>0</v>
      </c>
      <c r="AK635" s="14">
        <f t="shared" si="751"/>
        <v>0</v>
      </c>
      <c r="AL635" s="14">
        <f t="shared" si="752"/>
        <v>0</v>
      </c>
      <c r="AN635" s="56">
        <f t="shared" si="753"/>
        <v>0</v>
      </c>
      <c r="AO635" s="14">
        <f>Szilv($AD$2,Eredmény!$H$3,AE635)</f>
        <v>0</v>
      </c>
      <c r="AP635" s="14">
        <f t="shared" si="754"/>
        <v>0</v>
      </c>
      <c r="AQ635" s="14">
        <f t="shared" si="755"/>
        <v>0</v>
      </c>
      <c r="AS635" s="14">
        <f>IF($AR$2=Alapadat!$P635,Alapadat!$Q635,0)</f>
        <v>0</v>
      </c>
      <c r="AT635" s="14">
        <f>IF($AR$2=Alapadat!$P635,Alapadat!$R635,0)</f>
        <v>0</v>
      </c>
      <c r="AU635" s="14">
        <f t="shared" si="756"/>
        <v>0</v>
      </c>
      <c r="AV635" s="14">
        <f t="shared" si="757"/>
        <v>0</v>
      </c>
      <c r="AW635" s="14">
        <f t="shared" si="758"/>
        <v>0</v>
      </c>
      <c r="AX635" s="14">
        <f t="shared" si="759"/>
        <v>0</v>
      </c>
      <c r="AY635" s="14">
        <f t="shared" si="760"/>
        <v>0</v>
      </c>
      <c r="AZ635" s="14">
        <f t="shared" si="761"/>
        <v>0</v>
      </c>
      <c r="BB635" s="56">
        <f t="shared" si="762"/>
        <v>0</v>
      </c>
      <c r="BC635" s="14">
        <f>Szilv($AR$2,Eredmény!$H$3,AS635)</f>
        <v>0</v>
      </c>
      <c r="BD635" s="14">
        <f t="shared" si="763"/>
        <v>0</v>
      </c>
      <c r="BE635" s="14">
        <f t="shared" si="764"/>
        <v>0</v>
      </c>
      <c r="BG635" s="14">
        <f>IF($BF$2=Alapadat!$P635,Alapadat!$Q635,0)</f>
        <v>0</v>
      </c>
      <c r="BH635" s="14">
        <f>IF($BF$2=Alapadat!$P635,Alapadat!$R635,0)</f>
        <v>0</v>
      </c>
      <c r="BI635" s="14">
        <f t="shared" si="765"/>
        <v>0</v>
      </c>
      <c r="BJ635" s="14">
        <f t="shared" si="766"/>
        <v>0</v>
      </c>
      <c r="BK635" s="14">
        <f t="shared" si="767"/>
        <v>0</v>
      </c>
      <c r="BL635" s="14">
        <f t="shared" si="768"/>
        <v>0</v>
      </c>
      <c r="BM635" s="14">
        <f t="shared" si="769"/>
        <v>0</v>
      </c>
      <c r="BN635" s="14">
        <f t="shared" si="770"/>
        <v>0</v>
      </c>
      <c r="BP635" s="56">
        <f t="shared" si="771"/>
        <v>0</v>
      </c>
      <c r="BQ635" s="14">
        <f>Szilv($BF$2,Eredmény!$H$3,BG635)</f>
        <v>0</v>
      </c>
      <c r="BR635" s="14">
        <f t="shared" si="772"/>
        <v>0</v>
      </c>
      <c r="BS635" s="14">
        <f t="shared" si="773"/>
        <v>0</v>
      </c>
      <c r="BV635" s="14">
        <f>IF($BU$2=Alapadat!$P635,Alapadat!$Q635,0)</f>
        <v>0</v>
      </c>
      <c r="BW635" s="14">
        <f>IF($BU$2=Alapadat!$P635,Alapadat!$R635,0)</f>
        <v>0</v>
      </c>
      <c r="BX635" s="14">
        <f t="shared" si="774"/>
        <v>0</v>
      </c>
      <c r="BY635" s="14">
        <f t="shared" si="775"/>
        <v>0</v>
      </c>
      <c r="BZ635" s="14">
        <f t="shared" si="776"/>
        <v>0</v>
      </c>
      <c r="CA635" s="14">
        <f t="shared" si="777"/>
        <v>0</v>
      </c>
      <c r="CB635" s="14">
        <f t="shared" si="778"/>
        <v>0</v>
      </c>
      <c r="CC635" s="14">
        <f t="shared" si="779"/>
        <v>0</v>
      </c>
      <c r="CE635" s="56">
        <f t="shared" si="780"/>
        <v>0</v>
      </c>
      <c r="CF635" s="14">
        <f>Szilv($BU$2,Eredmény!$H$3,BV635)</f>
        <v>0</v>
      </c>
      <c r="CG635" s="14">
        <f t="shared" si="781"/>
        <v>0</v>
      </c>
      <c r="CH635" s="14">
        <f t="shared" si="782"/>
        <v>0</v>
      </c>
      <c r="CK635" s="14">
        <f>IF($CJ$2=Alapadat!$P635,Alapadat!$Q635,0)</f>
        <v>0</v>
      </c>
      <c r="CL635" s="14">
        <f>IF($CJ$2=Alapadat!$P635,Alapadat!$R635,0)</f>
        <v>0</v>
      </c>
      <c r="CM635" s="14">
        <f t="shared" si="783"/>
        <v>0</v>
      </c>
      <c r="CN635" s="14">
        <f t="shared" si="784"/>
        <v>0</v>
      </c>
      <c r="CO635" s="14">
        <f t="shared" si="785"/>
        <v>0</v>
      </c>
      <c r="CP635" s="14">
        <f t="shared" si="786"/>
        <v>0</v>
      </c>
      <c r="CQ635" s="14">
        <f t="shared" si="787"/>
        <v>0</v>
      </c>
      <c r="CR635" s="14">
        <f t="shared" si="788"/>
        <v>0</v>
      </c>
      <c r="CT635" s="56">
        <f t="shared" si="789"/>
        <v>0</v>
      </c>
      <c r="CU635" s="14">
        <f>Szilv($CJ$2,Eredmény!$H$3,CK635)</f>
        <v>0</v>
      </c>
      <c r="CV635" s="14">
        <f t="shared" si="790"/>
        <v>0</v>
      </c>
      <c r="CW635" s="14">
        <f t="shared" si="791"/>
        <v>0</v>
      </c>
      <c r="CZ635" s="14">
        <f>IF($CY$2=Alapadat!$P635,Alapadat!$Q635,0)</f>
        <v>0</v>
      </c>
      <c r="DA635" s="14">
        <f>IF($CY$2=Alapadat!$P635,Alapadat!$R635,0)</f>
        <v>0</v>
      </c>
      <c r="DB635" s="14">
        <f t="shared" si="792"/>
        <v>0</v>
      </c>
      <c r="DC635" s="14">
        <f t="shared" si="793"/>
        <v>0</v>
      </c>
      <c r="DD635" s="14">
        <f t="shared" si="794"/>
        <v>0</v>
      </c>
      <c r="DE635" s="14">
        <f t="shared" si="795"/>
        <v>0</v>
      </c>
      <c r="DF635" s="14">
        <f t="shared" si="796"/>
        <v>0</v>
      </c>
      <c r="DG635" s="14">
        <f t="shared" si="797"/>
        <v>0</v>
      </c>
      <c r="DI635" s="56">
        <f t="shared" si="798"/>
        <v>0</v>
      </c>
      <c r="DJ635" s="14">
        <f>Szilv($CY$2,Eredmény!$H$3,CZ635)</f>
        <v>0</v>
      </c>
      <c r="DK635" s="14">
        <f t="shared" si="799"/>
        <v>0</v>
      </c>
      <c r="DL635" s="14">
        <f t="shared" si="800"/>
        <v>0</v>
      </c>
      <c r="DO635" s="14">
        <f>IF($DN$2=Alapadat!$P635,Alapadat!$Q635,0)</f>
        <v>0</v>
      </c>
      <c r="DP635" s="14">
        <f>IF($DN$2=Alapadat!$P635,Alapadat!$R635,0)</f>
        <v>0</v>
      </c>
      <c r="DQ635" s="14">
        <f t="shared" si="801"/>
        <v>0</v>
      </c>
      <c r="DR635" s="14">
        <f t="shared" si="802"/>
        <v>0</v>
      </c>
      <c r="DS635" s="14">
        <f t="shared" si="803"/>
        <v>0</v>
      </c>
      <c r="DT635" s="14">
        <f t="shared" si="804"/>
        <v>0</v>
      </c>
      <c r="DU635" s="14">
        <f t="shared" si="805"/>
        <v>0</v>
      </c>
      <c r="DV635" s="14">
        <f t="shared" si="806"/>
        <v>0</v>
      </c>
      <c r="DX635" s="56">
        <f t="shared" si="807"/>
        <v>0</v>
      </c>
      <c r="DY635" s="14">
        <f>Szilv($DN$2,Eredmény!$H$3,DO635)</f>
        <v>0</v>
      </c>
      <c r="DZ635" s="14">
        <f t="shared" si="808"/>
        <v>0</v>
      </c>
      <c r="EA635" s="14">
        <f t="shared" si="809"/>
        <v>0</v>
      </c>
    </row>
    <row r="636" spans="2:131">
      <c r="B636" s="14">
        <f>IF($A$2=Alapadat!$P636,Alapadat!$Q636,0)</f>
        <v>0</v>
      </c>
      <c r="C636" s="14">
        <f>IF($A$2=Alapadat!$P636,Alapadat!$R636,0)</f>
        <v>0</v>
      </c>
      <c r="D636" s="14">
        <f t="shared" si="730"/>
        <v>0</v>
      </c>
      <c r="E636" s="14">
        <f t="shared" si="731"/>
        <v>0</v>
      </c>
      <c r="F636" s="14">
        <f t="shared" si="732"/>
        <v>0</v>
      </c>
      <c r="G636" s="14">
        <f t="shared" si="733"/>
        <v>0</v>
      </c>
      <c r="H636" s="14">
        <f t="shared" si="734"/>
        <v>0</v>
      </c>
      <c r="I636" s="14">
        <f t="shared" si="735"/>
        <v>0</v>
      </c>
      <c r="L636" s="56">
        <f t="shared" si="736"/>
        <v>0</v>
      </c>
      <c r="M636" s="14">
        <f>Szilv($A$2,Eredmény!$H$3,B636)</f>
        <v>0</v>
      </c>
      <c r="N636" s="14">
        <f t="shared" si="737"/>
        <v>0</v>
      </c>
      <c r="O636" s="14">
        <f t="shared" si="738"/>
        <v>0</v>
      </c>
      <c r="Q636" s="14">
        <f>IF($P$2=Alapadat!$P636,Alapadat!$Q636,0)</f>
        <v>0</v>
      </c>
      <c r="R636" s="14">
        <f>IF($P$2=Alapadat!$P636,Alapadat!$R636,0)</f>
        <v>0</v>
      </c>
      <c r="S636" s="14">
        <f t="shared" si="739"/>
        <v>0</v>
      </c>
      <c r="T636" s="14">
        <f t="shared" si="740"/>
        <v>0</v>
      </c>
      <c r="U636" s="14">
        <f t="shared" si="741"/>
        <v>0</v>
      </c>
      <c r="V636" s="14">
        <f t="shared" si="742"/>
        <v>0</v>
      </c>
      <c r="W636" s="14">
        <f t="shared" si="743"/>
        <v>0</v>
      </c>
      <c r="X636" s="14">
        <f t="shared" si="744"/>
        <v>0</v>
      </c>
      <c r="Z636" s="56">
        <f t="shared" si="810"/>
        <v>0</v>
      </c>
      <c r="AA636" s="14">
        <f>Szilv($P$2,Eredmény!$H$3,Q636)</f>
        <v>0</v>
      </c>
      <c r="AB636" s="14">
        <f t="shared" si="745"/>
        <v>0</v>
      </c>
      <c r="AC636" s="14">
        <f t="shared" si="746"/>
        <v>0</v>
      </c>
      <c r="AE636" s="14">
        <f>IF($AD$2=Alapadat!$P636,Alapadat!$Q636,0)</f>
        <v>0</v>
      </c>
      <c r="AF636" s="14">
        <f>IF($AD$2=Alapadat!$P636,Alapadat!$R636,0)</f>
        <v>0</v>
      </c>
      <c r="AG636" s="14">
        <f t="shared" si="747"/>
        <v>0</v>
      </c>
      <c r="AH636" s="14">
        <f t="shared" si="748"/>
        <v>0</v>
      </c>
      <c r="AI636" s="14">
        <f t="shared" si="749"/>
        <v>0</v>
      </c>
      <c r="AJ636" s="14">
        <f t="shared" si="750"/>
        <v>0</v>
      </c>
      <c r="AK636" s="14">
        <f t="shared" si="751"/>
        <v>0</v>
      </c>
      <c r="AL636" s="14">
        <f t="shared" si="752"/>
        <v>0</v>
      </c>
      <c r="AN636" s="56">
        <f t="shared" si="753"/>
        <v>0</v>
      </c>
      <c r="AO636" s="14">
        <f>Szilv($AD$2,Eredmény!$H$3,AE636)</f>
        <v>0</v>
      </c>
      <c r="AP636" s="14">
        <f t="shared" si="754"/>
        <v>0</v>
      </c>
      <c r="AQ636" s="14">
        <f t="shared" si="755"/>
        <v>0</v>
      </c>
      <c r="AS636" s="14">
        <f>IF($AR$2=Alapadat!$P636,Alapadat!$Q636,0)</f>
        <v>0</v>
      </c>
      <c r="AT636" s="14">
        <f>IF($AR$2=Alapadat!$P636,Alapadat!$R636,0)</f>
        <v>0</v>
      </c>
      <c r="AU636" s="14">
        <f t="shared" si="756"/>
        <v>0</v>
      </c>
      <c r="AV636" s="14">
        <f t="shared" si="757"/>
        <v>0</v>
      </c>
      <c r="AW636" s="14">
        <f t="shared" si="758"/>
        <v>0</v>
      </c>
      <c r="AX636" s="14">
        <f t="shared" si="759"/>
        <v>0</v>
      </c>
      <c r="AY636" s="14">
        <f t="shared" si="760"/>
        <v>0</v>
      </c>
      <c r="AZ636" s="14">
        <f t="shared" si="761"/>
        <v>0</v>
      </c>
      <c r="BB636" s="56">
        <f t="shared" si="762"/>
        <v>0</v>
      </c>
      <c r="BC636" s="14">
        <f>Szilv($AR$2,Eredmény!$H$3,AS636)</f>
        <v>0</v>
      </c>
      <c r="BD636" s="14">
        <f t="shared" si="763"/>
        <v>0</v>
      </c>
      <c r="BE636" s="14">
        <f t="shared" si="764"/>
        <v>0</v>
      </c>
      <c r="BG636" s="14">
        <f>IF($BF$2=Alapadat!$P636,Alapadat!$Q636,0)</f>
        <v>0</v>
      </c>
      <c r="BH636" s="14">
        <f>IF($BF$2=Alapadat!$P636,Alapadat!$R636,0)</f>
        <v>0</v>
      </c>
      <c r="BI636" s="14">
        <f t="shared" si="765"/>
        <v>0</v>
      </c>
      <c r="BJ636" s="14">
        <f t="shared" si="766"/>
        <v>0</v>
      </c>
      <c r="BK636" s="14">
        <f t="shared" si="767"/>
        <v>0</v>
      </c>
      <c r="BL636" s="14">
        <f t="shared" si="768"/>
        <v>0</v>
      </c>
      <c r="BM636" s="14">
        <f t="shared" si="769"/>
        <v>0</v>
      </c>
      <c r="BN636" s="14">
        <f t="shared" si="770"/>
        <v>0</v>
      </c>
      <c r="BP636" s="56">
        <f t="shared" si="771"/>
        <v>0</v>
      </c>
      <c r="BQ636" s="14">
        <f>Szilv($BF$2,Eredmény!$H$3,BG636)</f>
        <v>0</v>
      </c>
      <c r="BR636" s="14">
        <f t="shared" si="772"/>
        <v>0</v>
      </c>
      <c r="BS636" s="14">
        <f t="shared" si="773"/>
        <v>0</v>
      </c>
      <c r="BV636" s="14">
        <f>IF($BU$2=Alapadat!$P636,Alapadat!$Q636,0)</f>
        <v>0</v>
      </c>
      <c r="BW636" s="14">
        <f>IF($BU$2=Alapadat!$P636,Alapadat!$R636,0)</f>
        <v>0</v>
      </c>
      <c r="BX636" s="14">
        <f t="shared" si="774"/>
        <v>0</v>
      </c>
      <c r="BY636" s="14">
        <f t="shared" si="775"/>
        <v>0</v>
      </c>
      <c r="BZ636" s="14">
        <f t="shared" si="776"/>
        <v>0</v>
      </c>
      <c r="CA636" s="14">
        <f t="shared" si="777"/>
        <v>0</v>
      </c>
      <c r="CB636" s="14">
        <f t="shared" si="778"/>
        <v>0</v>
      </c>
      <c r="CC636" s="14">
        <f t="shared" si="779"/>
        <v>0</v>
      </c>
      <c r="CE636" s="56">
        <f t="shared" si="780"/>
        <v>0</v>
      </c>
      <c r="CF636" s="14">
        <f>Szilv($BU$2,Eredmény!$H$3,BV636)</f>
        <v>0</v>
      </c>
      <c r="CG636" s="14">
        <f t="shared" si="781"/>
        <v>0</v>
      </c>
      <c r="CH636" s="14">
        <f t="shared" si="782"/>
        <v>0</v>
      </c>
      <c r="CK636" s="14">
        <f>IF($CJ$2=Alapadat!$P636,Alapadat!$Q636,0)</f>
        <v>0</v>
      </c>
      <c r="CL636" s="14">
        <f>IF($CJ$2=Alapadat!$P636,Alapadat!$R636,0)</f>
        <v>0</v>
      </c>
      <c r="CM636" s="14">
        <f t="shared" si="783"/>
        <v>0</v>
      </c>
      <c r="CN636" s="14">
        <f t="shared" si="784"/>
        <v>0</v>
      </c>
      <c r="CO636" s="14">
        <f t="shared" si="785"/>
        <v>0</v>
      </c>
      <c r="CP636" s="14">
        <f t="shared" si="786"/>
        <v>0</v>
      </c>
      <c r="CQ636" s="14">
        <f t="shared" si="787"/>
        <v>0</v>
      </c>
      <c r="CR636" s="14">
        <f t="shared" si="788"/>
        <v>0</v>
      </c>
      <c r="CT636" s="56">
        <f t="shared" si="789"/>
        <v>0</v>
      </c>
      <c r="CU636" s="14">
        <f>Szilv($CJ$2,Eredmény!$H$3,CK636)</f>
        <v>0</v>
      </c>
      <c r="CV636" s="14">
        <f t="shared" si="790"/>
        <v>0</v>
      </c>
      <c r="CW636" s="14">
        <f t="shared" si="791"/>
        <v>0</v>
      </c>
      <c r="CZ636" s="14">
        <f>IF($CY$2=Alapadat!$P636,Alapadat!$Q636,0)</f>
        <v>0</v>
      </c>
      <c r="DA636" s="14">
        <f>IF($CY$2=Alapadat!$P636,Alapadat!$R636,0)</f>
        <v>0</v>
      </c>
      <c r="DB636" s="14">
        <f t="shared" si="792"/>
        <v>0</v>
      </c>
      <c r="DC636" s="14">
        <f t="shared" si="793"/>
        <v>0</v>
      </c>
      <c r="DD636" s="14">
        <f t="shared" si="794"/>
        <v>0</v>
      </c>
      <c r="DE636" s="14">
        <f t="shared" si="795"/>
        <v>0</v>
      </c>
      <c r="DF636" s="14">
        <f t="shared" si="796"/>
        <v>0</v>
      </c>
      <c r="DG636" s="14">
        <f t="shared" si="797"/>
        <v>0</v>
      </c>
      <c r="DI636" s="56">
        <f t="shared" si="798"/>
        <v>0</v>
      </c>
      <c r="DJ636" s="14">
        <f>Szilv($CY$2,Eredmény!$H$3,CZ636)</f>
        <v>0</v>
      </c>
      <c r="DK636" s="14">
        <f t="shared" si="799"/>
        <v>0</v>
      </c>
      <c r="DL636" s="14">
        <f t="shared" si="800"/>
        <v>0</v>
      </c>
      <c r="DO636" s="14">
        <f>IF($DN$2=Alapadat!$P636,Alapadat!$Q636,0)</f>
        <v>0</v>
      </c>
      <c r="DP636" s="14">
        <f>IF($DN$2=Alapadat!$P636,Alapadat!$R636,0)</f>
        <v>0</v>
      </c>
      <c r="DQ636" s="14">
        <f t="shared" si="801"/>
        <v>0</v>
      </c>
      <c r="DR636" s="14">
        <f t="shared" si="802"/>
        <v>0</v>
      </c>
      <c r="DS636" s="14">
        <f t="shared" si="803"/>
        <v>0</v>
      </c>
      <c r="DT636" s="14">
        <f t="shared" si="804"/>
        <v>0</v>
      </c>
      <c r="DU636" s="14">
        <f t="shared" si="805"/>
        <v>0</v>
      </c>
      <c r="DV636" s="14">
        <f t="shared" si="806"/>
        <v>0</v>
      </c>
      <c r="DX636" s="56">
        <f t="shared" si="807"/>
        <v>0</v>
      </c>
      <c r="DY636" s="14">
        <f>Szilv($DN$2,Eredmény!$H$3,DO636)</f>
        <v>0</v>
      </c>
      <c r="DZ636" s="14">
        <f t="shared" si="808"/>
        <v>0</v>
      </c>
      <c r="EA636" s="14">
        <f t="shared" si="809"/>
        <v>0</v>
      </c>
    </row>
    <row r="637" spans="2:131">
      <c r="B637" s="14">
        <f>IF($A$2=Alapadat!$P637,Alapadat!$Q637,0)</f>
        <v>0</v>
      </c>
      <c r="C637" s="14">
        <f>IF($A$2=Alapadat!$P637,Alapadat!$R637,0)</f>
        <v>0</v>
      </c>
      <c r="D637" s="14">
        <f t="shared" si="730"/>
        <v>0</v>
      </c>
      <c r="E637" s="14">
        <f t="shared" si="731"/>
        <v>0</v>
      </c>
      <c r="F637" s="14">
        <f t="shared" si="732"/>
        <v>0</v>
      </c>
      <c r="G637" s="14">
        <f t="shared" si="733"/>
        <v>0</v>
      </c>
      <c r="H637" s="14">
        <f t="shared" si="734"/>
        <v>0</v>
      </c>
      <c r="I637" s="14">
        <f t="shared" si="735"/>
        <v>0</v>
      </c>
      <c r="L637" s="56">
        <f t="shared" si="736"/>
        <v>0</v>
      </c>
      <c r="M637" s="14">
        <f>Szilv($A$2,Eredmény!$H$3,B637)</f>
        <v>0</v>
      </c>
      <c r="N637" s="14">
        <f t="shared" si="737"/>
        <v>0</v>
      </c>
      <c r="O637" s="14">
        <f t="shared" si="738"/>
        <v>0</v>
      </c>
      <c r="Q637" s="14">
        <f>IF($P$2=Alapadat!$P637,Alapadat!$Q637,0)</f>
        <v>0</v>
      </c>
      <c r="R637" s="14">
        <f>IF($P$2=Alapadat!$P637,Alapadat!$R637,0)</f>
        <v>0</v>
      </c>
      <c r="S637" s="14">
        <f t="shared" si="739"/>
        <v>0</v>
      </c>
      <c r="T637" s="14">
        <f t="shared" si="740"/>
        <v>0</v>
      </c>
      <c r="U637" s="14">
        <f t="shared" si="741"/>
        <v>0</v>
      </c>
      <c r="V637" s="14">
        <f t="shared" si="742"/>
        <v>0</v>
      </c>
      <c r="W637" s="14">
        <f t="shared" si="743"/>
        <v>0</v>
      </c>
      <c r="X637" s="14">
        <f t="shared" si="744"/>
        <v>0</v>
      </c>
      <c r="Z637" s="56">
        <f t="shared" si="810"/>
        <v>0</v>
      </c>
      <c r="AA637" s="14">
        <f>Szilv($P$2,Eredmény!$H$3,Q637)</f>
        <v>0</v>
      </c>
      <c r="AB637" s="14">
        <f t="shared" si="745"/>
        <v>0</v>
      </c>
      <c r="AC637" s="14">
        <f t="shared" si="746"/>
        <v>0</v>
      </c>
      <c r="AE637" s="14">
        <f>IF($AD$2=Alapadat!$P637,Alapadat!$Q637,0)</f>
        <v>0</v>
      </c>
      <c r="AF637" s="14">
        <f>IF($AD$2=Alapadat!$P637,Alapadat!$R637,0)</f>
        <v>0</v>
      </c>
      <c r="AG637" s="14">
        <f t="shared" si="747"/>
        <v>0</v>
      </c>
      <c r="AH637" s="14">
        <f t="shared" si="748"/>
        <v>0</v>
      </c>
      <c r="AI637" s="14">
        <f t="shared" si="749"/>
        <v>0</v>
      </c>
      <c r="AJ637" s="14">
        <f t="shared" si="750"/>
        <v>0</v>
      </c>
      <c r="AK637" s="14">
        <f t="shared" si="751"/>
        <v>0</v>
      </c>
      <c r="AL637" s="14">
        <f t="shared" si="752"/>
        <v>0</v>
      </c>
      <c r="AN637" s="56">
        <f t="shared" si="753"/>
        <v>0</v>
      </c>
      <c r="AO637" s="14">
        <f>Szilv($AD$2,Eredmény!$H$3,AE637)</f>
        <v>0</v>
      </c>
      <c r="AP637" s="14">
        <f t="shared" si="754"/>
        <v>0</v>
      </c>
      <c r="AQ637" s="14">
        <f t="shared" si="755"/>
        <v>0</v>
      </c>
      <c r="AS637" s="14">
        <f>IF($AR$2=Alapadat!$P637,Alapadat!$Q637,0)</f>
        <v>0</v>
      </c>
      <c r="AT637" s="14">
        <f>IF($AR$2=Alapadat!$P637,Alapadat!$R637,0)</f>
        <v>0</v>
      </c>
      <c r="AU637" s="14">
        <f t="shared" si="756"/>
        <v>0</v>
      </c>
      <c r="AV637" s="14">
        <f t="shared" si="757"/>
        <v>0</v>
      </c>
      <c r="AW637" s="14">
        <f t="shared" si="758"/>
        <v>0</v>
      </c>
      <c r="AX637" s="14">
        <f t="shared" si="759"/>
        <v>0</v>
      </c>
      <c r="AY637" s="14">
        <f t="shared" si="760"/>
        <v>0</v>
      </c>
      <c r="AZ637" s="14">
        <f t="shared" si="761"/>
        <v>0</v>
      </c>
      <c r="BB637" s="56">
        <f t="shared" si="762"/>
        <v>0</v>
      </c>
      <c r="BC637" s="14">
        <f>Szilv($AR$2,Eredmény!$H$3,AS637)</f>
        <v>0</v>
      </c>
      <c r="BD637" s="14">
        <f t="shared" si="763"/>
        <v>0</v>
      </c>
      <c r="BE637" s="14">
        <f t="shared" si="764"/>
        <v>0</v>
      </c>
      <c r="BG637" s="14">
        <f>IF($BF$2=Alapadat!$P637,Alapadat!$Q637,0)</f>
        <v>0</v>
      </c>
      <c r="BH637" s="14">
        <f>IF($BF$2=Alapadat!$P637,Alapadat!$R637,0)</f>
        <v>0</v>
      </c>
      <c r="BI637" s="14">
        <f t="shared" si="765"/>
        <v>0</v>
      </c>
      <c r="BJ637" s="14">
        <f t="shared" si="766"/>
        <v>0</v>
      </c>
      <c r="BK637" s="14">
        <f t="shared" si="767"/>
        <v>0</v>
      </c>
      <c r="BL637" s="14">
        <f t="shared" si="768"/>
        <v>0</v>
      </c>
      <c r="BM637" s="14">
        <f t="shared" si="769"/>
        <v>0</v>
      </c>
      <c r="BN637" s="14">
        <f t="shared" si="770"/>
        <v>0</v>
      </c>
      <c r="BP637" s="56">
        <f t="shared" si="771"/>
        <v>0</v>
      </c>
      <c r="BQ637" s="14">
        <f>Szilv($BF$2,Eredmény!$H$3,BG637)</f>
        <v>0</v>
      </c>
      <c r="BR637" s="14">
        <f t="shared" si="772"/>
        <v>0</v>
      </c>
      <c r="BS637" s="14">
        <f t="shared" si="773"/>
        <v>0</v>
      </c>
      <c r="BV637" s="14">
        <f>IF($BU$2=Alapadat!$P637,Alapadat!$Q637,0)</f>
        <v>0</v>
      </c>
      <c r="BW637" s="14">
        <f>IF($BU$2=Alapadat!$P637,Alapadat!$R637,0)</f>
        <v>0</v>
      </c>
      <c r="BX637" s="14">
        <f t="shared" si="774"/>
        <v>0</v>
      </c>
      <c r="BY637" s="14">
        <f t="shared" si="775"/>
        <v>0</v>
      </c>
      <c r="BZ637" s="14">
        <f t="shared" si="776"/>
        <v>0</v>
      </c>
      <c r="CA637" s="14">
        <f t="shared" si="777"/>
        <v>0</v>
      </c>
      <c r="CB637" s="14">
        <f t="shared" si="778"/>
        <v>0</v>
      </c>
      <c r="CC637" s="14">
        <f t="shared" si="779"/>
        <v>0</v>
      </c>
      <c r="CE637" s="56">
        <f t="shared" si="780"/>
        <v>0</v>
      </c>
      <c r="CF637" s="14">
        <f>Szilv($BU$2,Eredmény!$H$3,BV637)</f>
        <v>0</v>
      </c>
      <c r="CG637" s="14">
        <f t="shared" si="781"/>
        <v>0</v>
      </c>
      <c r="CH637" s="14">
        <f t="shared" si="782"/>
        <v>0</v>
      </c>
      <c r="CK637" s="14">
        <f>IF($CJ$2=Alapadat!$P637,Alapadat!$Q637,0)</f>
        <v>0</v>
      </c>
      <c r="CL637" s="14">
        <f>IF($CJ$2=Alapadat!$P637,Alapadat!$R637,0)</f>
        <v>0</v>
      </c>
      <c r="CM637" s="14">
        <f t="shared" si="783"/>
        <v>0</v>
      </c>
      <c r="CN637" s="14">
        <f t="shared" si="784"/>
        <v>0</v>
      </c>
      <c r="CO637" s="14">
        <f t="shared" si="785"/>
        <v>0</v>
      </c>
      <c r="CP637" s="14">
        <f t="shared" si="786"/>
        <v>0</v>
      </c>
      <c r="CQ637" s="14">
        <f t="shared" si="787"/>
        <v>0</v>
      </c>
      <c r="CR637" s="14">
        <f t="shared" si="788"/>
        <v>0</v>
      </c>
      <c r="CT637" s="56">
        <f t="shared" si="789"/>
        <v>0</v>
      </c>
      <c r="CU637" s="14">
        <f>Szilv($CJ$2,Eredmény!$H$3,CK637)</f>
        <v>0</v>
      </c>
      <c r="CV637" s="14">
        <f t="shared" si="790"/>
        <v>0</v>
      </c>
      <c r="CW637" s="14">
        <f t="shared" si="791"/>
        <v>0</v>
      </c>
      <c r="CZ637" s="14">
        <f>IF($CY$2=Alapadat!$P637,Alapadat!$Q637,0)</f>
        <v>0</v>
      </c>
      <c r="DA637" s="14">
        <f>IF($CY$2=Alapadat!$P637,Alapadat!$R637,0)</f>
        <v>0</v>
      </c>
      <c r="DB637" s="14">
        <f t="shared" si="792"/>
        <v>0</v>
      </c>
      <c r="DC637" s="14">
        <f t="shared" si="793"/>
        <v>0</v>
      </c>
      <c r="DD637" s="14">
        <f t="shared" si="794"/>
        <v>0</v>
      </c>
      <c r="DE637" s="14">
        <f t="shared" si="795"/>
        <v>0</v>
      </c>
      <c r="DF637" s="14">
        <f t="shared" si="796"/>
        <v>0</v>
      </c>
      <c r="DG637" s="14">
        <f t="shared" si="797"/>
        <v>0</v>
      </c>
      <c r="DI637" s="56">
        <f t="shared" si="798"/>
        <v>0</v>
      </c>
      <c r="DJ637" s="14">
        <f>Szilv($CY$2,Eredmény!$H$3,CZ637)</f>
        <v>0</v>
      </c>
      <c r="DK637" s="14">
        <f t="shared" si="799"/>
        <v>0</v>
      </c>
      <c r="DL637" s="14">
        <f t="shared" si="800"/>
        <v>0</v>
      </c>
      <c r="DO637" s="14">
        <f>IF($DN$2=Alapadat!$P637,Alapadat!$Q637,0)</f>
        <v>0</v>
      </c>
      <c r="DP637" s="14">
        <f>IF($DN$2=Alapadat!$P637,Alapadat!$R637,0)</f>
        <v>0</v>
      </c>
      <c r="DQ637" s="14">
        <f t="shared" si="801"/>
        <v>0</v>
      </c>
      <c r="DR637" s="14">
        <f t="shared" si="802"/>
        <v>0</v>
      </c>
      <c r="DS637" s="14">
        <f t="shared" si="803"/>
        <v>0</v>
      </c>
      <c r="DT637" s="14">
        <f t="shared" si="804"/>
        <v>0</v>
      </c>
      <c r="DU637" s="14">
        <f t="shared" si="805"/>
        <v>0</v>
      </c>
      <c r="DV637" s="14">
        <f t="shared" si="806"/>
        <v>0</v>
      </c>
      <c r="DX637" s="56">
        <f t="shared" si="807"/>
        <v>0</v>
      </c>
      <c r="DY637" s="14">
        <f>Szilv($DN$2,Eredmény!$H$3,DO637)</f>
        <v>0</v>
      </c>
      <c r="DZ637" s="14">
        <f t="shared" si="808"/>
        <v>0</v>
      </c>
      <c r="EA637" s="14">
        <f t="shared" si="809"/>
        <v>0</v>
      </c>
    </row>
    <row r="638" spans="2:131">
      <c r="B638" s="14">
        <f>IF($A$2=Alapadat!$P638,Alapadat!$Q638,0)</f>
        <v>0</v>
      </c>
      <c r="C638" s="14">
        <f>IF($A$2=Alapadat!$P638,Alapadat!$R638,0)</f>
        <v>0</v>
      </c>
      <c r="D638" s="14">
        <f t="shared" si="730"/>
        <v>0</v>
      </c>
      <c r="E638" s="14">
        <f t="shared" si="731"/>
        <v>0</v>
      </c>
      <c r="F638" s="14">
        <f t="shared" si="732"/>
        <v>0</v>
      </c>
      <c r="G638" s="14">
        <f t="shared" si="733"/>
        <v>0</v>
      </c>
      <c r="H638" s="14">
        <f t="shared" si="734"/>
        <v>0</v>
      </c>
      <c r="I638" s="14">
        <f t="shared" si="735"/>
        <v>0</v>
      </c>
      <c r="L638" s="56">
        <f t="shared" si="736"/>
        <v>0</v>
      </c>
      <c r="M638" s="14">
        <f>Szilv($A$2,Eredmény!$H$3,B638)</f>
        <v>0</v>
      </c>
      <c r="N638" s="14">
        <f t="shared" si="737"/>
        <v>0</v>
      </c>
      <c r="O638" s="14">
        <f t="shared" si="738"/>
        <v>0</v>
      </c>
      <c r="Q638" s="14">
        <f>IF($P$2=Alapadat!$P638,Alapadat!$Q638,0)</f>
        <v>0</v>
      </c>
      <c r="R638" s="14">
        <f>IF($P$2=Alapadat!$P638,Alapadat!$R638,0)</f>
        <v>0</v>
      </c>
      <c r="S638" s="14">
        <f t="shared" si="739"/>
        <v>0</v>
      </c>
      <c r="T638" s="14">
        <f t="shared" si="740"/>
        <v>0</v>
      </c>
      <c r="U638" s="14">
        <f t="shared" si="741"/>
        <v>0</v>
      </c>
      <c r="V638" s="14">
        <f t="shared" si="742"/>
        <v>0</v>
      </c>
      <c r="W638" s="14">
        <f t="shared" si="743"/>
        <v>0</v>
      </c>
      <c r="X638" s="14">
        <f t="shared" si="744"/>
        <v>0</v>
      </c>
      <c r="Z638" s="56">
        <f t="shared" si="810"/>
        <v>0</v>
      </c>
      <c r="AA638" s="14">
        <f>Szilv($P$2,Eredmény!$H$3,Q638)</f>
        <v>0</v>
      </c>
      <c r="AB638" s="14">
        <f t="shared" si="745"/>
        <v>0</v>
      </c>
      <c r="AC638" s="14">
        <f t="shared" si="746"/>
        <v>0</v>
      </c>
      <c r="AE638" s="14">
        <f>IF($AD$2=Alapadat!$P638,Alapadat!$Q638,0)</f>
        <v>0</v>
      </c>
      <c r="AF638" s="14">
        <f>IF($AD$2=Alapadat!$P638,Alapadat!$R638,0)</f>
        <v>0</v>
      </c>
      <c r="AG638" s="14">
        <f t="shared" si="747"/>
        <v>0</v>
      </c>
      <c r="AH638" s="14">
        <f t="shared" si="748"/>
        <v>0</v>
      </c>
      <c r="AI638" s="14">
        <f t="shared" si="749"/>
        <v>0</v>
      </c>
      <c r="AJ638" s="14">
        <f t="shared" si="750"/>
        <v>0</v>
      </c>
      <c r="AK638" s="14">
        <f t="shared" si="751"/>
        <v>0</v>
      </c>
      <c r="AL638" s="14">
        <f t="shared" si="752"/>
        <v>0</v>
      </c>
      <c r="AN638" s="56">
        <f t="shared" si="753"/>
        <v>0</v>
      </c>
      <c r="AO638" s="14">
        <f>Szilv($AD$2,Eredmény!$H$3,AE638)</f>
        <v>0</v>
      </c>
      <c r="AP638" s="14">
        <f t="shared" si="754"/>
        <v>0</v>
      </c>
      <c r="AQ638" s="14">
        <f t="shared" si="755"/>
        <v>0</v>
      </c>
      <c r="AS638" s="14">
        <f>IF($AR$2=Alapadat!$P638,Alapadat!$Q638,0)</f>
        <v>0</v>
      </c>
      <c r="AT638" s="14">
        <f>IF($AR$2=Alapadat!$P638,Alapadat!$R638,0)</f>
        <v>0</v>
      </c>
      <c r="AU638" s="14">
        <f t="shared" si="756"/>
        <v>0</v>
      </c>
      <c r="AV638" s="14">
        <f t="shared" si="757"/>
        <v>0</v>
      </c>
      <c r="AW638" s="14">
        <f t="shared" si="758"/>
        <v>0</v>
      </c>
      <c r="AX638" s="14">
        <f t="shared" si="759"/>
        <v>0</v>
      </c>
      <c r="AY638" s="14">
        <f t="shared" si="760"/>
        <v>0</v>
      </c>
      <c r="AZ638" s="14">
        <f t="shared" si="761"/>
        <v>0</v>
      </c>
      <c r="BB638" s="56">
        <f t="shared" si="762"/>
        <v>0</v>
      </c>
      <c r="BC638" s="14">
        <f>Szilv($AR$2,Eredmény!$H$3,AS638)</f>
        <v>0</v>
      </c>
      <c r="BD638" s="14">
        <f t="shared" si="763"/>
        <v>0</v>
      </c>
      <c r="BE638" s="14">
        <f t="shared" si="764"/>
        <v>0</v>
      </c>
      <c r="BG638" s="14">
        <f>IF($BF$2=Alapadat!$P638,Alapadat!$Q638,0)</f>
        <v>0</v>
      </c>
      <c r="BH638" s="14">
        <f>IF($BF$2=Alapadat!$P638,Alapadat!$R638,0)</f>
        <v>0</v>
      </c>
      <c r="BI638" s="14">
        <f t="shared" si="765"/>
        <v>0</v>
      </c>
      <c r="BJ638" s="14">
        <f t="shared" si="766"/>
        <v>0</v>
      </c>
      <c r="BK638" s="14">
        <f t="shared" si="767"/>
        <v>0</v>
      </c>
      <c r="BL638" s="14">
        <f t="shared" si="768"/>
        <v>0</v>
      </c>
      <c r="BM638" s="14">
        <f t="shared" si="769"/>
        <v>0</v>
      </c>
      <c r="BN638" s="14">
        <f t="shared" si="770"/>
        <v>0</v>
      </c>
      <c r="BP638" s="56">
        <f t="shared" si="771"/>
        <v>0</v>
      </c>
      <c r="BQ638" s="14">
        <f>Szilv($BF$2,Eredmény!$H$3,BG638)</f>
        <v>0</v>
      </c>
      <c r="BR638" s="14">
        <f t="shared" si="772"/>
        <v>0</v>
      </c>
      <c r="BS638" s="14">
        <f t="shared" si="773"/>
        <v>0</v>
      </c>
      <c r="BV638" s="14">
        <f>IF($BU$2=Alapadat!$P638,Alapadat!$Q638,0)</f>
        <v>0</v>
      </c>
      <c r="BW638" s="14">
        <f>IF($BU$2=Alapadat!$P638,Alapadat!$R638,0)</f>
        <v>0</v>
      </c>
      <c r="BX638" s="14">
        <f t="shared" si="774"/>
        <v>0</v>
      </c>
      <c r="BY638" s="14">
        <f t="shared" si="775"/>
        <v>0</v>
      </c>
      <c r="BZ638" s="14">
        <f t="shared" si="776"/>
        <v>0</v>
      </c>
      <c r="CA638" s="14">
        <f t="shared" si="777"/>
        <v>0</v>
      </c>
      <c r="CB638" s="14">
        <f t="shared" si="778"/>
        <v>0</v>
      </c>
      <c r="CC638" s="14">
        <f t="shared" si="779"/>
        <v>0</v>
      </c>
      <c r="CE638" s="56">
        <f t="shared" si="780"/>
        <v>0</v>
      </c>
      <c r="CF638" s="14">
        <f>Szilv($BU$2,Eredmény!$H$3,BV638)</f>
        <v>0</v>
      </c>
      <c r="CG638" s="14">
        <f t="shared" si="781"/>
        <v>0</v>
      </c>
      <c r="CH638" s="14">
        <f t="shared" si="782"/>
        <v>0</v>
      </c>
      <c r="CK638" s="14">
        <f>IF($CJ$2=Alapadat!$P638,Alapadat!$Q638,0)</f>
        <v>0</v>
      </c>
      <c r="CL638" s="14">
        <f>IF($CJ$2=Alapadat!$P638,Alapadat!$R638,0)</f>
        <v>0</v>
      </c>
      <c r="CM638" s="14">
        <f t="shared" si="783"/>
        <v>0</v>
      </c>
      <c r="CN638" s="14">
        <f t="shared" si="784"/>
        <v>0</v>
      </c>
      <c r="CO638" s="14">
        <f t="shared" si="785"/>
        <v>0</v>
      </c>
      <c r="CP638" s="14">
        <f t="shared" si="786"/>
        <v>0</v>
      </c>
      <c r="CQ638" s="14">
        <f t="shared" si="787"/>
        <v>0</v>
      </c>
      <c r="CR638" s="14">
        <f t="shared" si="788"/>
        <v>0</v>
      </c>
      <c r="CT638" s="56">
        <f t="shared" si="789"/>
        <v>0</v>
      </c>
      <c r="CU638" s="14">
        <f>Szilv($CJ$2,Eredmény!$H$3,CK638)</f>
        <v>0</v>
      </c>
      <c r="CV638" s="14">
        <f t="shared" si="790"/>
        <v>0</v>
      </c>
      <c r="CW638" s="14">
        <f t="shared" si="791"/>
        <v>0</v>
      </c>
      <c r="CZ638" s="14">
        <f>IF($CY$2=Alapadat!$P638,Alapadat!$Q638,0)</f>
        <v>0</v>
      </c>
      <c r="DA638" s="14">
        <f>IF($CY$2=Alapadat!$P638,Alapadat!$R638,0)</f>
        <v>0</v>
      </c>
      <c r="DB638" s="14">
        <f t="shared" si="792"/>
        <v>0</v>
      </c>
      <c r="DC638" s="14">
        <f t="shared" si="793"/>
        <v>0</v>
      </c>
      <c r="DD638" s="14">
        <f t="shared" si="794"/>
        <v>0</v>
      </c>
      <c r="DE638" s="14">
        <f t="shared" si="795"/>
        <v>0</v>
      </c>
      <c r="DF638" s="14">
        <f t="shared" si="796"/>
        <v>0</v>
      </c>
      <c r="DG638" s="14">
        <f t="shared" si="797"/>
        <v>0</v>
      </c>
      <c r="DI638" s="56">
        <f t="shared" si="798"/>
        <v>0</v>
      </c>
      <c r="DJ638" s="14">
        <f>Szilv($CY$2,Eredmény!$H$3,CZ638)</f>
        <v>0</v>
      </c>
      <c r="DK638" s="14">
        <f t="shared" si="799"/>
        <v>0</v>
      </c>
      <c r="DL638" s="14">
        <f t="shared" si="800"/>
        <v>0</v>
      </c>
      <c r="DO638" s="14">
        <f>IF($DN$2=Alapadat!$P638,Alapadat!$Q638,0)</f>
        <v>0</v>
      </c>
      <c r="DP638" s="14">
        <f>IF($DN$2=Alapadat!$P638,Alapadat!$R638,0)</f>
        <v>0</v>
      </c>
      <c r="DQ638" s="14">
        <f t="shared" si="801"/>
        <v>0</v>
      </c>
      <c r="DR638" s="14">
        <f t="shared" si="802"/>
        <v>0</v>
      </c>
      <c r="DS638" s="14">
        <f t="shared" si="803"/>
        <v>0</v>
      </c>
      <c r="DT638" s="14">
        <f t="shared" si="804"/>
        <v>0</v>
      </c>
      <c r="DU638" s="14">
        <f t="shared" si="805"/>
        <v>0</v>
      </c>
      <c r="DV638" s="14">
        <f t="shared" si="806"/>
        <v>0</v>
      </c>
      <c r="DX638" s="56">
        <f t="shared" si="807"/>
        <v>0</v>
      </c>
      <c r="DY638" s="14">
        <f>Szilv($DN$2,Eredmény!$H$3,DO638)</f>
        <v>0</v>
      </c>
      <c r="DZ638" s="14">
        <f t="shared" si="808"/>
        <v>0</v>
      </c>
      <c r="EA638" s="14">
        <f t="shared" si="809"/>
        <v>0</v>
      </c>
    </row>
    <row r="639" spans="2:131">
      <c r="B639" s="14">
        <f>IF($A$2=Alapadat!$P639,Alapadat!$Q639,0)</f>
        <v>0</v>
      </c>
      <c r="C639" s="14">
        <f>IF($A$2=Alapadat!$P639,Alapadat!$R639,0)</f>
        <v>0</v>
      </c>
      <c r="D639" s="14">
        <f t="shared" si="730"/>
        <v>0</v>
      </c>
      <c r="E639" s="14">
        <f t="shared" si="731"/>
        <v>0</v>
      </c>
      <c r="F639" s="14">
        <f t="shared" si="732"/>
        <v>0</v>
      </c>
      <c r="G639" s="14">
        <f t="shared" si="733"/>
        <v>0</v>
      </c>
      <c r="H639" s="14">
        <f t="shared" si="734"/>
        <v>0</v>
      </c>
      <c r="I639" s="14">
        <f t="shared" si="735"/>
        <v>0</v>
      </c>
      <c r="L639" s="56">
        <f t="shared" si="736"/>
        <v>0</v>
      </c>
      <c r="M639" s="14">
        <f>Szilv($A$2,Eredmény!$H$3,B639)</f>
        <v>0</v>
      </c>
      <c r="N639" s="14">
        <f t="shared" si="737"/>
        <v>0</v>
      </c>
      <c r="O639" s="14">
        <f t="shared" si="738"/>
        <v>0</v>
      </c>
      <c r="Q639" s="14">
        <f>IF($P$2=Alapadat!$P639,Alapadat!$Q639,0)</f>
        <v>0</v>
      </c>
      <c r="R639" s="14">
        <f>IF($P$2=Alapadat!$P639,Alapadat!$R639,0)</f>
        <v>0</v>
      </c>
      <c r="S639" s="14">
        <f t="shared" si="739"/>
        <v>0</v>
      </c>
      <c r="T639" s="14">
        <f t="shared" si="740"/>
        <v>0</v>
      </c>
      <c r="U639" s="14">
        <f t="shared" si="741"/>
        <v>0</v>
      </c>
      <c r="V639" s="14">
        <f t="shared" si="742"/>
        <v>0</v>
      </c>
      <c r="W639" s="14">
        <f t="shared" si="743"/>
        <v>0</v>
      </c>
      <c r="X639" s="14">
        <f t="shared" si="744"/>
        <v>0</v>
      </c>
      <c r="Z639" s="56">
        <f t="shared" si="810"/>
        <v>0</v>
      </c>
      <c r="AA639" s="14">
        <f>Szilv($P$2,Eredmény!$H$3,Q639)</f>
        <v>0</v>
      </c>
      <c r="AB639" s="14">
        <f t="shared" si="745"/>
        <v>0</v>
      </c>
      <c r="AC639" s="14">
        <f t="shared" si="746"/>
        <v>0</v>
      </c>
      <c r="AE639" s="14">
        <f>IF($AD$2=Alapadat!$P639,Alapadat!$Q639,0)</f>
        <v>0</v>
      </c>
      <c r="AF639" s="14">
        <f>IF($AD$2=Alapadat!$P639,Alapadat!$R639,0)</f>
        <v>0</v>
      </c>
      <c r="AG639" s="14">
        <f t="shared" si="747"/>
        <v>0</v>
      </c>
      <c r="AH639" s="14">
        <f t="shared" si="748"/>
        <v>0</v>
      </c>
      <c r="AI639" s="14">
        <f t="shared" si="749"/>
        <v>0</v>
      </c>
      <c r="AJ639" s="14">
        <f t="shared" si="750"/>
        <v>0</v>
      </c>
      <c r="AK639" s="14">
        <f t="shared" si="751"/>
        <v>0</v>
      </c>
      <c r="AL639" s="14">
        <f t="shared" si="752"/>
        <v>0</v>
      </c>
      <c r="AN639" s="56">
        <f t="shared" si="753"/>
        <v>0</v>
      </c>
      <c r="AO639" s="14">
        <f>Szilv($AD$2,Eredmény!$H$3,AE639)</f>
        <v>0</v>
      </c>
      <c r="AP639" s="14">
        <f t="shared" si="754"/>
        <v>0</v>
      </c>
      <c r="AQ639" s="14">
        <f t="shared" si="755"/>
        <v>0</v>
      </c>
      <c r="AS639" s="14">
        <f>IF($AR$2=Alapadat!$P639,Alapadat!$Q639,0)</f>
        <v>0</v>
      </c>
      <c r="AT639" s="14">
        <f>IF($AR$2=Alapadat!$P639,Alapadat!$R639,0)</f>
        <v>0</v>
      </c>
      <c r="AU639" s="14">
        <f t="shared" si="756"/>
        <v>0</v>
      </c>
      <c r="AV639" s="14">
        <f t="shared" si="757"/>
        <v>0</v>
      </c>
      <c r="AW639" s="14">
        <f t="shared" si="758"/>
        <v>0</v>
      </c>
      <c r="AX639" s="14">
        <f t="shared" si="759"/>
        <v>0</v>
      </c>
      <c r="AY639" s="14">
        <f t="shared" si="760"/>
        <v>0</v>
      </c>
      <c r="AZ639" s="14">
        <f t="shared" si="761"/>
        <v>0</v>
      </c>
      <c r="BB639" s="56">
        <f t="shared" si="762"/>
        <v>0</v>
      </c>
      <c r="BC639" s="14">
        <f>Szilv($AR$2,Eredmény!$H$3,AS639)</f>
        <v>0</v>
      </c>
      <c r="BD639" s="14">
        <f t="shared" si="763"/>
        <v>0</v>
      </c>
      <c r="BE639" s="14">
        <f t="shared" si="764"/>
        <v>0</v>
      </c>
      <c r="BG639" s="14">
        <f>IF($BF$2=Alapadat!$P639,Alapadat!$Q639,0)</f>
        <v>0</v>
      </c>
      <c r="BH639" s="14">
        <f>IF($BF$2=Alapadat!$P639,Alapadat!$R639,0)</f>
        <v>0</v>
      </c>
      <c r="BI639" s="14">
        <f t="shared" si="765"/>
        <v>0</v>
      </c>
      <c r="BJ639" s="14">
        <f t="shared" si="766"/>
        <v>0</v>
      </c>
      <c r="BK639" s="14">
        <f t="shared" si="767"/>
        <v>0</v>
      </c>
      <c r="BL639" s="14">
        <f t="shared" si="768"/>
        <v>0</v>
      </c>
      <c r="BM639" s="14">
        <f t="shared" si="769"/>
        <v>0</v>
      </c>
      <c r="BN639" s="14">
        <f t="shared" si="770"/>
        <v>0</v>
      </c>
      <c r="BP639" s="56">
        <f t="shared" si="771"/>
        <v>0</v>
      </c>
      <c r="BQ639" s="14">
        <f>Szilv($BF$2,Eredmény!$H$3,BG639)</f>
        <v>0</v>
      </c>
      <c r="BR639" s="14">
        <f t="shared" si="772"/>
        <v>0</v>
      </c>
      <c r="BS639" s="14">
        <f t="shared" si="773"/>
        <v>0</v>
      </c>
      <c r="BV639" s="14">
        <f>IF($BU$2=Alapadat!$P639,Alapadat!$Q639,0)</f>
        <v>0</v>
      </c>
      <c r="BW639" s="14">
        <f>IF($BU$2=Alapadat!$P639,Alapadat!$R639,0)</f>
        <v>0</v>
      </c>
      <c r="BX639" s="14">
        <f t="shared" si="774"/>
        <v>0</v>
      </c>
      <c r="BY639" s="14">
        <f t="shared" si="775"/>
        <v>0</v>
      </c>
      <c r="BZ639" s="14">
        <f t="shared" si="776"/>
        <v>0</v>
      </c>
      <c r="CA639" s="14">
        <f t="shared" si="777"/>
        <v>0</v>
      </c>
      <c r="CB639" s="14">
        <f t="shared" si="778"/>
        <v>0</v>
      </c>
      <c r="CC639" s="14">
        <f t="shared" si="779"/>
        <v>0</v>
      </c>
      <c r="CE639" s="56">
        <f t="shared" si="780"/>
        <v>0</v>
      </c>
      <c r="CF639" s="14">
        <f>Szilv($BU$2,Eredmény!$H$3,BV639)</f>
        <v>0</v>
      </c>
      <c r="CG639" s="14">
        <f t="shared" si="781"/>
        <v>0</v>
      </c>
      <c r="CH639" s="14">
        <f t="shared" si="782"/>
        <v>0</v>
      </c>
      <c r="CK639" s="14">
        <f>IF($CJ$2=Alapadat!$P639,Alapadat!$Q639,0)</f>
        <v>0</v>
      </c>
      <c r="CL639" s="14">
        <f>IF($CJ$2=Alapadat!$P639,Alapadat!$R639,0)</f>
        <v>0</v>
      </c>
      <c r="CM639" s="14">
        <f t="shared" si="783"/>
        <v>0</v>
      </c>
      <c r="CN639" s="14">
        <f t="shared" si="784"/>
        <v>0</v>
      </c>
      <c r="CO639" s="14">
        <f t="shared" si="785"/>
        <v>0</v>
      </c>
      <c r="CP639" s="14">
        <f t="shared" si="786"/>
        <v>0</v>
      </c>
      <c r="CQ639" s="14">
        <f t="shared" si="787"/>
        <v>0</v>
      </c>
      <c r="CR639" s="14">
        <f t="shared" si="788"/>
        <v>0</v>
      </c>
      <c r="CT639" s="56">
        <f t="shared" si="789"/>
        <v>0</v>
      </c>
      <c r="CU639" s="14">
        <f>Szilv($CJ$2,Eredmény!$H$3,CK639)</f>
        <v>0</v>
      </c>
      <c r="CV639" s="14">
        <f t="shared" si="790"/>
        <v>0</v>
      </c>
      <c r="CW639" s="14">
        <f t="shared" si="791"/>
        <v>0</v>
      </c>
      <c r="CZ639" s="14">
        <f>IF($CY$2=Alapadat!$P639,Alapadat!$Q639,0)</f>
        <v>0</v>
      </c>
      <c r="DA639" s="14">
        <f>IF($CY$2=Alapadat!$P639,Alapadat!$R639,0)</f>
        <v>0</v>
      </c>
      <c r="DB639" s="14">
        <f t="shared" si="792"/>
        <v>0</v>
      </c>
      <c r="DC639" s="14">
        <f t="shared" si="793"/>
        <v>0</v>
      </c>
      <c r="DD639" s="14">
        <f t="shared" si="794"/>
        <v>0</v>
      </c>
      <c r="DE639" s="14">
        <f t="shared" si="795"/>
        <v>0</v>
      </c>
      <c r="DF639" s="14">
        <f t="shared" si="796"/>
        <v>0</v>
      </c>
      <c r="DG639" s="14">
        <f t="shared" si="797"/>
        <v>0</v>
      </c>
      <c r="DI639" s="56">
        <f t="shared" si="798"/>
        <v>0</v>
      </c>
      <c r="DJ639" s="14">
        <f>Szilv($CY$2,Eredmény!$H$3,CZ639)</f>
        <v>0</v>
      </c>
      <c r="DK639" s="14">
        <f t="shared" si="799"/>
        <v>0</v>
      </c>
      <c r="DL639" s="14">
        <f t="shared" si="800"/>
        <v>0</v>
      </c>
      <c r="DO639" s="14">
        <f>IF($DN$2=Alapadat!$P639,Alapadat!$Q639,0)</f>
        <v>0</v>
      </c>
      <c r="DP639" s="14">
        <f>IF($DN$2=Alapadat!$P639,Alapadat!$R639,0)</f>
        <v>0</v>
      </c>
      <c r="DQ639" s="14">
        <f t="shared" si="801"/>
        <v>0</v>
      </c>
      <c r="DR639" s="14">
        <f t="shared" si="802"/>
        <v>0</v>
      </c>
      <c r="DS639" s="14">
        <f t="shared" si="803"/>
        <v>0</v>
      </c>
      <c r="DT639" s="14">
        <f t="shared" si="804"/>
        <v>0</v>
      </c>
      <c r="DU639" s="14">
        <f t="shared" si="805"/>
        <v>0</v>
      </c>
      <c r="DV639" s="14">
        <f t="shared" si="806"/>
        <v>0</v>
      </c>
      <c r="DX639" s="56">
        <f t="shared" si="807"/>
        <v>0</v>
      </c>
      <c r="DY639" s="14">
        <f>Szilv($DN$2,Eredmény!$H$3,DO639)</f>
        <v>0</v>
      </c>
      <c r="DZ639" s="14">
        <f t="shared" si="808"/>
        <v>0</v>
      </c>
      <c r="EA639" s="14">
        <f t="shared" si="809"/>
        <v>0</v>
      </c>
    </row>
    <row r="640" spans="2:131">
      <c r="B640" s="14">
        <f>IF($A$2=Alapadat!$P640,Alapadat!$Q640,0)</f>
        <v>0</v>
      </c>
      <c r="C640" s="14">
        <f>IF($A$2=Alapadat!$P640,Alapadat!$R640,0)</f>
        <v>0</v>
      </c>
      <c r="D640" s="14">
        <f t="shared" si="730"/>
        <v>0</v>
      </c>
      <c r="E640" s="14">
        <f t="shared" si="731"/>
        <v>0</v>
      </c>
      <c r="F640" s="14">
        <f t="shared" si="732"/>
        <v>0</v>
      </c>
      <c r="G640" s="14">
        <f t="shared" si="733"/>
        <v>0</v>
      </c>
      <c r="H640" s="14">
        <f t="shared" si="734"/>
        <v>0</v>
      </c>
      <c r="I640" s="14">
        <f t="shared" si="735"/>
        <v>0</v>
      </c>
      <c r="L640" s="56">
        <f t="shared" si="736"/>
        <v>0</v>
      </c>
      <c r="M640" s="14">
        <f>Szilv($A$2,Eredmény!$H$3,B640)</f>
        <v>0</v>
      </c>
      <c r="N640" s="14">
        <f t="shared" si="737"/>
        <v>0</v>
      </c>
      <c r="O640" s="14">
        <f t="shared" si="738"/>
        <v>0</v>
      </c>
      <c r="Q640" s="14">
        <f>IF($P$2=Alapadat!$P640,Alapadat!$Q640,0)</f>
        <v>0</v>
      </c>
      <c r="R640" s="14">
        <f>IF($P$2=Alapadat!$P640,Alapadat!$R640,0)</f>
        <v>0</v>
      </c>
      <c r="S640" s="14">
        <f t="shared" si="739"/>
        <v>0</v>
      </c>
      <c r="T640" s="14">
        <f t="shared" si="740"/>
        <v>0</v>
      </c>
      <c r="U640" s="14">
        <f t="shared" si="741"/>
        <v>0</v>
      </c>
      <c r="V640" s="14">
        <f t="shared" si="742"/>
        <v>0</v>
      </c>
      <c r="W640" s="14">
        <f t="shared" si="743"/>
        <v>0</v>
      </c>
      <c r="X640" s="14">
        <f t="shared" si="744"/>
        <v>0</v>
      </c>
      <c r="Z640" s="56">
        <f t="shared" si="810"/>
        <v>0</v>
      </c>
      <c r="AA640" s="14">
        <f>Szilv($P$2,Eredmény!$H$3,Q640)</f>
        <v>0</v>
      </c>
      <c r="AB640" s="14">
        <f t="shared" si="745"/>
        <v>0</v>
      </c>
      <c r="AC640" s="14">
        <f t="shared" si="746"/>
        <v>0</v>
      </c>
      <c r="AE640" s="14">
        <f>IF($AD$2=Alapadat!$P640,Alapadat!$Q640,0)</f>
        <v>0</v>
      </c>
      <c r="AF640" s="14">
        <f>IF($AD$2=Alapadat!$P640,Alapadat!$R640,0)</f>
        <v>0</v>
      </c>
      <c r="AG640" s="14">
        <f t="shared" si="747"/>
        <v>0</v>
      </c>
      <c r="AH640" s="14">
        <f t="shared" si="748"/>
        <v>0</v>
      </c>
      <c r="AI640" s="14">
        <f t="shared" si="749"/>
        <v>0</v>
      </c>
      <c r="AJ640" s="14">
        <f t="shared" si="750"/>
        <v>0</v>
      </c>
      <c r="AK640" s="14">
        <f t="shared" si="751"/>
        <v>0</v>
      </c>
      <c r="AL640" s="14">
        <f t="shared" si="752"/>
        <v>0</v>
      </c>
      <c r="AN640" s="56">
        <f t="shared" si="753"/>
        <v>0</v>
      </c>
      <c r="AO640" s="14">
        <f>Szilv($AD$2,Eredmény!$H$3,AE640)</f>
        <v>0</v>
      </c>
      <c r="AP640" s="14">
        <f t="shared" si="754"/>
        <v>0</v>
      </c>
      <c r="AQ640" s="14">
        <f t="shared" si="755"/>
        <v>0</v>
      </c>
      <c r="AS640" s="14">
        <f>IF($AR$2=Alapadat!$P640,Alapadat!$Q640,0)</f>
        <v>0</v>
      </c>
      <c r="AT640" s="14">
        <f>IF($AR$2=Alapadat!$P640,Alapadat!$R640,0)</f>
        <v>0</v>
      </c>
      <c r="AU640" s="14">
        <f t="shared" si="756"/>
        <v>0</v>
      </c>
      <c r="AV640" s="14">
        <f t="shared" si="757"/>
        <v>0</v>
      </c>
      <c r="AW640" s="14">
        <f t="shared" si="758"/>
        <v>0</v>
      </c>
      <c r="AX640" s="14">
        <f t="shared" si="759"/>
        <v>0</v>
      </c>
      <c r="AY640" s="14">
        <f t="shared" si="760"/>
        <v>0</v>
      </c>
      <c r="AZ640" s="14">
        <f t="shared" si="761"/>
        <v>0</v>
      </c>
      <c r="BB640" s="56">
        <f t="shared" si="762"/>
        <v>0</v>
      </c>
      <c r="BC640" s="14">
        <f>Szilv($AR$2,Eredmény!$H$3,AS640)</f>
        <v>0</v>
      </c>
      <c r="BD640" s="14">
        <f t="shared" si="763"/>
        <v>0</v>
      </c>
      <c r="BE640" s="14">
        <f t="shared" si="764"/>
        <v>0</v>
      </c>
      <c r="BG640" s="14">
        <f>IF($BF$2=Alapadat!$P640,Alapadat!$Q640,0)</f>
        <v>0</v>
      </c>
      <c r="BH640" s="14">
        <f>IF($BF$2=Alapadat!$P640,Alapadat!$R640,0)</f>
        <v>0</v>
      </c>
      <c r="BI640" s="14">
        <f t="shared" si="765"/>
        <v>0</v>
      </c>
      <c r="BJ640" s="14">
        <f t="shared" si="766"/>
        <v>0</v>
      </c>
      <c r="BK640" s="14">
        <f t="shared" si="767"/>
        <v>0</v>
      </c>
      <c r="BL640" s="14">
        <f t="shared" si="768"/>
        <v>0</v>
      </c>
      <c r="BM640" s="14">
        <f t="shared" si="769"/>
        <v>0</v>
      </c>
      <c r="BN640" s="14">
        <f t="shared" si="770"/>
        <v>0</v>
      </c>
      <c r="BP640" s="56">
        <f t="shared" si="771"/>
        <v>0</v>
      </c>
      <c r="BQ640" s="14">
        <f>Szilv($BF$2,Eredmény!$H$3,BG640)</f>
        <v>0</v>
      </c>
      <c r="BR640" s="14">
        <f t="shared" si="772"/>
        <v>0</v>
      </c>
      <c r="BS640" s="14">
        <f t="shared" si="773"/>
        <v>0</v>
      </c>
      <c r="BV640" s="14">
        <f>IF($BU$2=Alapadat!$P640,Alapadat!$Q640,0)</f>
        <v>0</v>
      </c>
      <c r="BW640" s="14">
        <f>IF($BU$2=Alapadat!$P640,Alapadat!$R640,0)</f>
        <v>0</v>
      </c>
      <c r="BX640" s="14">
        <f t="shared" si="774"/>
        <v>0</v>
      </c>
      <c r="BY640" s="14">
        <f t="shared" si="775"/>
        <v>0</v>
      </c>
      <c r="BZ640" s="14">
        <f t="shared" si="776"/>
        <v>0</v>
      </c>
      <c r="CA640" s="14">
        <f t="shared" si="777"/>
        <v>0</v>
      </c>
      <c r="CB640" s="14">
        <f t="shared" si="778"/>
        <v>0</v>
      </c>
      <c r="CC640" s="14">
        <f t="shared" si="779"/>
        <v>0</v>
      </c>
      <c r="CE640" s="56">
        <f t="shared" si="780"/>
        <v>0</v>
      </c>
      <c r="CF640" s="14">
        <f>Szilv($BU$2,Eredmény!$H$3,BV640)</f>
        <v>0</v>
      </c>
      <c r="CG640" s="14">
        <f t="shared" si="781"/>
        <v>0</v>
      </c>
      <c r="CH640" s="14">
        <f t="shared" si="782"/>
        <v>0</v>
      </c>
      <c r="CK640" s="14">
        <f>IF($CJ$2=Alapadat!$P640,Alapadat!$Q640,0)</f>
        <v>0</v>
      </c>
      <c r="CL640" s="14">
        <f>IF($CJ$2=Alapadat!$P640,Alapadat!$R640,0)</f>
        <v>0</v>
      </c>
      <c r="CM640" s="14">
        <f t="shared" si="783"/>
        <v>0</v>
      </c>
      <c r="CN640" s="14">
        <f t="shared" si="784"/>
        <v>0</v>
      </c>
      <c r="CO640" s="14">
        <f t="shared" si="785"/>
        <v>0</v>
      </c>
      <c r="CP640" s="14">
        <f t="shared" si="786"/>
        <v>0</v>
      </c>
      <c r="CQ640" s="14">
        <f t="shared" si="787"/>
        <v>0</v>
      </c>
      <c r="CR640" s="14">
        <f t="shared" si="788"/>
        <v>0</v>
      </c>
      <c r="CT640" s="56">
        <f t="shared" si="789"/>
        <v>0</v>
      </c>
      <c r="CU640" s="14">
        <f>Szilv($CJ$2,Eredmény!$H$3,CK640)</f>
        <v>0</v>
      </c>
      <c r="CV640" s="14">
        <f t="shared" si="790"/>
        <v>0</v>
      </c>
      <c r="CW640" s="14">
        <f t="shared" si="791"/>
        <v>0</v>
      </c>
      <c r="CZ640" s="14">
        <f>IF($CY$2=Alapadat!$P640,Alapadat!$Q640,0)</f>
        <v>0</v>
      </c>
      <c r="DA640" s="14">
        <f>IF($CY$2=Alapadat!$P640,Alapadat!$R640,0)</f>
        <v>0</v>
      </c>
      <c r="DB640" s="14">
        <f t="shared" si="792"/>
        <v>0</v>
      </c>
      <c r="DC640" s="14">
        <f t="shared" si="793"/>
        <v>0</v>
      </c>
      <c r="DD640" s="14">
        <f t="shared" si="794"/>
        <v>0</v>
      </c>
      <c r="DE640" s="14">
        <f t="shared" si="795"/>
        <v>0</v>
      </c>
      <c r="DF640" s="14">
        <f t="shared" si="796"/>
        <v>0</v>
      </c>
      <c r="DG640" s="14">
        <f t="shared" si="797"/>
        <v>0</v>
      </c>
      <c r="DI640" s="56">
        <f t="shared" si="798"/>
        <v>0</v>
      </c>
      <c r="DJ640" s="14">
        <f>Szilv($CY$2,Eredmény!$H$3,CZ640)</f>
        <v>0</v>
      </c>
      <c r="DK640" s="14">
        <f t="shared" si="799"/>
        <v>0</v>
      </c>
      <c r="DL640" s="14">
        <f t="shared" si="800"/>
        <v>0</v>
      </c>
      <c r="DO640" s="14">
        <f>IF($DN$2=Alapadat!$P640,Alapadat!$Q640,0)</f>
        <v>0</v>
      </c>
      <c r="DP640" s="14">
        <f>IF($DN$2=Alapadat!$P640,Alapadat!$R640,0)</f>
        <v>0</v>
      </c>
      <c r="DQ640" s="14">
        <f t="shared" si="801"/>
        <v>0</v>
      </c>
      <c r="DR640" s="14">
        <f t="shared" si="802"/>
        <v>0</v>
      </c>
      <c r="DS640" s="14">
        <f t="shared" si="803"/>
        <v>0</v>
      </c>
      <c r="DT640" s="14">
        <f t="shared" si="804"/>
        <v>0</v>
      </c>
      <c r="DU640" s="14">
        <f t="shared" si="805"/>
        <v>0</v>
      </c>
      <c r="DV640" s="14">
        <f t="shared" si="806"/>
        <v>0</v>
      </c>
      <c r="DX640" s="56">
        <f t="shared" si="807"/>
        <v>0</v>
      </c>
      <c r="DY640" s="14">
        <f>Szilv($DN$2,Eredmény!$H$3,DO640)</f>
        <v>0</v>
      </c>
      <c r="DZ640" s="14">
        <f t="shared" si="808"/>
        <v>0</v>
      </c>
      <c r="EA640" s="14">
        <f t="shared" si="809"/>
        <v>0</v>
      </c>
    </row>
    <row r="641" spans="2:131">
      <c r="B641" s="14">
        <f>IF($A$2=Alapadat!$P641,Alapadat!$Q641,0)</f>
        <v>0</v>
      </c>
      <c r="C641" s="14">
        <f>IF($A$2=Alapadat!$P641,Alapadat!$R641,0)</f>
        <v>0</v>
      </c>
      <c r="D641" s="14">
        <f t="shared" si="730"/>
        <v>0</v>
      </c>
      <c r="E641" s="14">
        <f t="shared" si="731"/>
        <v>0</v>
      </c>
      <c r="F641" s="14">
        <f t="shared" si="732"/>
        <v>0</v>
      </c>
      <c r="G641" s="14">
        <f t="shared" si="733"/>
        <v>0</v>
      </c>
      <c r="H641" s="14">
        <f t="shared" si="734"/>
        <v>0</v>
      </c>
      <c r="I641" s="14">
        <f t="shared" si="735"/>
        <v>0</v>
      </c>
      <c r="L641" s="56">
        <f t="shared" si="736"/>
        <v>0</v>
      </c>
      <c r="M641" s="14">
        <f>Szilv($A$2,Eredmény!$H$3,B641)</f>
        <v>0</v>
      </c>
      <c r="N641" s="14">
        <f t="shared" si="737"/>
        <v>0</v>
      </c>
      <c r="O641" s="14">
        <f t="shared" si="738"/>
        <v>0</v>
      </c>
      <c r="Q641" s="14">
        <f>IF($P$2=Alapadat!$P641,Alapadat!$Q641,0)</f>
        <v>0</v>
      </c>
      <c r="R641" s="14">
        <f>IF($P$2=Alapadat!$P641,Alapadat!$R641,0)</f>
        <v>0</v>
      </c>
      <c r="S641" s="14">
        <f t="shared" si="739"/>
        <v>0</v>
      </c>
      <c r="T641" s="14">
        <f t="shared" si="740"/>
        <v>0</v>
      </c>
      <c r="U641" s="14">
        <f t="shared" si="741"/>
        <v>0</v>
      </c>
      <c r="V641" s="14">
        <f t="shared" si="742"/>
        <v>0</v>
      </c>
      <c r="W641" s="14">
        <f t="shared" si="743"/>
        <v>0</v>
      </c>
      <c r="X641" s="14">
        <f t="shared" si="744"/>
        <v>0</v>
      </c>
      <c r="Z641" s="56">
        <f t="shared" si="810"/>
        <v>0</v>
      </c>
      <c r="AA641" s="14">
        <f>Szilv($P$2,Eredmény!$H$3,Q641)</f>
        <v>0</v>
      </c>
      <c r="AB641" s="14">
        <f t="shared" si="745"/>
        <v>0</v>
      </c>
      <c r="AC641" s="14">
        <f t="shared" si="746"/>
        <v>0</v>
      </c>
      <c r="AE641" s="14">
        <f>IF($AD$2=Alapadat!$P641,Alapadat!$Q641,0)</f>
        <v>0</v>
      </c>
      <c r="AF641" s="14">
        <f>IF($AD$2=Alapadat!$P641,Alapadat!$R641,0)</f>
        <v>0</v>
      </c>
      <c r="AG641" s="14">
        <f t="shared" si="747"/>
        <v>0</v>
      </c>
      <c r="AH641" s="14">
        <f t="shared" si="748"/>
        <v>0</v>
      </c>
      <c r="AI641" s="14">
        <f t="shared" si="749"/>
        <v>0</v>
      </c>
      <c r="AJ641" s="14">
        <f t="shared" si="750"/>
        <v>0</v>
      </c>
      <c r="AK641" s="14">
        <f t="shared" si="751"/>
        <v>0</v>
      </c>
      <c r="AL641" s="14">
        <f t="shared" si="752"/>
        <v>0</v>
      </c>
      <c r="AN641" s="56">
        <f t="shared" si="753"/>
        <v>0</v>
      </c>
      <c r="AO641" s="14">
        <f>Szilv($AD$2,Eredmény!$H$3,AE641)</f>
        <v>0</v>
      </c>
      <c r="AP641" s="14">
        <f t="shared" si="754"/>
        <v>0</v>
      </c>
      <c r="AQ641" s="14">
        <f t="shared" si="755"/>
        <v>0</v>
      </c>
      <c r="AS641" s="14">
        <f>IF($AR$2=Alapadat!$P641,Alapadat!$Q641,0)</f>
        <v>0</v>
      </c>
      <c r="AT641" s="14">
        <f>IF($AR$2=Alapadat!$P641,Alapadat!$R641,0)</f>
        <v>0</v>
      </c>
      <c r="AU641" s="14">
        <f t="shared" si="756"/>
        <v>0</v>
      </c>
      <c r="AV641" s="14">
        <f t="shared" si="757"/>
        <v>0</v>
      </c>
      <c r="AW641" s="14">
        <f t="shared" si="758"/>
        <v>0</v>
      </c>
      <c r="AX641" s="14">
        <f t="shared" si="759"/>
        <v>0</v>
      </c>
      <c r="AY641" s="14">
        <f t="shared" si="760"/>
        <v>0</v>
      </c>
      <c r="AZ641" s="14">
        <f t="shared" si="761"/>
        <v>0</v>
      </c>
      <c r="BB641" s="56">
        <f t="shared" si="762"/>
        <v>0</v>
      </c>
      <c r="BC641" s="14">
        <f>Szilv($AR$2,Eredmény!$H$3,AS641)</f>
        <v>0</v>
      </c>
      <c r="BD641" s="14">
        <f t="shared" si="763"/>
        <v>0</v>
      </c>
      <c r="BE641" s="14">
        <f t="shared" si="764"/>
        <v>0</v>
      </c>
      <c r="BG641" s="14">
        <f>IF($BF$2=Alapadat!$P641,Alapadat!$Q641,0)</f>
        <v>0</v>
      </c>
      <c r="BH641" s="14">
        <f>IF($BF$2=Alapadat!$P641,Alapadat!$R641,0)</f>
        <v>0</v>
      </c>
      <c r="BI641" s="14">
        <f t="shared" si="765"/>
        <v>0</v>
      </c>
      <c r="BJ641" s="14">
        <f t="shared" si="766"/>
        <v>0</v>
      </c>
      <c r="BK641" s="14">
        <f t="shared" si="767"/>
        <v>0</v>
      </c>
      <c r="BL641" s="14">
        <f t="shared" si="768"/>
        <v>0</v>
      </c>
      <c r="BM641" s="14">
        <f t="shared" si="769"/>
        <v>0</v>
      </c>
      <c r="BN641" s="14">
        <f t="shared" si="770"/>
        <v>0</v>
      </c>
      <c r="BP641" s="56">
        <f t="shared" si="771"/>
        <v>0</v>
      </c>
      <c r="BQ641" s="14">
        <f>Szilv($BF$2,Eredmény!$H$3,BG641)</f>
        <v>0</v>
      </c>
      <c r="BR641" s="14">
        <f t="shared" si="772"/>
        <v>0</v>
      </c>
      <c r="BS641" s="14">
        <f t="shared" si="773"/>
        <v>0</v>
      </c>
      <c r="BV641" s="14">
        <f>IF($BU$2=Alapadat!$P641,Alapadat!$Q641,0)</f>
        <v>0</v>
      </c>
      <c r="BW641" s="14">
        <f>IF($BU$2=Alapadat!$P641,Alapadat!$R641,0)</f>
        <v>0</v>
      </c>
      <c r="BX641" s="14">
        <f t="shared" si="774"/>
        <v>0</v>
      </c>
      <c r="BY641" s="14">
        <f t="shared" si="775"/>
        <v>0</v>
      </c>
      <c r="BZ641" s="14">
        <f t="shared" si="776"/>
        <v>0</v>
      </c>
      <c r="CA641" s="14">
        <f t="shared" si="777"/>
        <v>0</v>
      </c>
      <c r="CB641" s="14">
        <f t="shared" si="778"/>
        <v>0</v>
      </c>
      <c r="CC641" s="14">
        <f t="shared" si="779"/>
        <v>0</v>
      </c>
      <c r="CE641" s="56">
        <f t="shared" si="780"/>
        <v>0</v>
      </c>
      <c r="CF641" s="14">
        <f>Szilv($BU$2,Eredmény!$H$3,BV641)</f>
        <v>0</v>
      </c>
      <c r="CG641" s="14">
        <f t="shared" si="781"/>
        <v>0</v>
      </c>
      <c r="CH641" s="14">
        <f t="shared" si="782"/>
        <v>0</v>
      </c>
      <c r="CK641" s="14">
        <f>IF($CJ$2=Alapadat!$P641,Alapadat!$Q641,0)</f>
        <v>0</v>
      </c>
      <c r="CL641" s="14">
        <f>IF($CJ$2=Alapadat!$P641,Alapadat!$R641,0)</f>
        <v>0</v>
      </c>
      <c r="CM641" s="14">
        <f t="shared" si="783"/>
        <v>0</v>
      </c>
      <c r="CN641" s="14">
        <f t="shared" si="784"/>
        <v>0</v>
      </c>
      <c r="CO641" s="14">
        <f t="shared" si="785"/>
        <v>0</v>
      </c>
      <c r="CP641" s="14">
        <f t="shared" si="786"/>
        <v>0</v>
      </c>
      <c r="CQ641" s="14">
        <f t="shared" si="787"/>
        <v>0</v>
      </c>
      <c r="CR641" s="14">
        <f t="shared" si="788"/>
        <v>0</v>
      </c>
      <c r="CT641" s="56">
        <f t="shared" si="789"/>
        <v>0</v>
      </c>
      <c r="CU641" s="14">
        <f>Szilv($CJ$2,Eredmény!$H$3,CK641)</f>
        <v>0</v>
      </c>
      <c r="CV641" s="14">
        <f t="shared" si="790"/>
        <v>0</v>
      </c>
      <c r="CW641" s="14">
        <f t="shared" si="791"/>
        <v>0</v>
      </c>
      <c r="CZ641" s="14">
        <f>IF($CY$2=Alapadat!$P641,Alapadat!$Q641,0)</f>
        <v>0</v>
      </c>
      <c r="DA641" s="14">
        <f>IF($CY$2=Alapadat!$P641,Alapadat!$R641,0)</f>
        <v>0</v>
      </c>
      <c r="DB641" s="14">
        <f t="shared" si="792"/>
        <v>0</v>
      </c>
      <c r="DC641" s="14">
        <f t="shared" si="793"/>
        <v>0</v>
      </c>
      <c r="DD641" s="14">
        <f t="shared" si="794"/>
        <v>0</v>
      </c>
      <c r="DE641" s="14">
        <f t="shared" si="795"/>
        <v>0</v>
      </c>
      <c r="DF641" s="14">
        <f t="shared" si="796"/>
        <v>0</v>
      </c>
      <c r="DG641" s="14">
        <f t="shared" si="797"/>
        <v>0</v>
      </c>
      <c r="DI641" s="56">
        <f t="shared" si="798"/>
        <v>0</v>
      </c>
      <c r="DJ641" s="14">
        <f>Szilv($CY$2,Eredmény!$H$3,CZ641)</f>
        <v>0</v>
      </c>
      <c r="DK641" s="14">
        <f t="shared" si="799"/>
        <v>0</v>
      </c>
      <c r="DL641" s="14">
        <f t="shared" si="800"/>
        <v>0</v>
      </c>
      <c r="DO641" s="14">
        <f>IF($DN$2=Alapadat!$P641,Alapadat!$Q641,0)</f>
        <v>0</v>
      </c>
      <c r="DP641" s="14">
        <f>IF($DN$2=Alapadat!$P641,Alapadat!$R641,0)</f>
        <v>0</v>
      </c>
      <c r="DQ641" s="14">
        <f t="shared" si="801"/>
        <v>0</v>
      </c>
      <c r="DR641" s="14">
        <f t="shared" si="802"/>
        <v>0</v>
      </c>
      <c r="DS641" s="14">
        <f t="shared" si="803"/>
        <v>0</v>
      </c>
      <c r="DT641" s="14">
        <f t="shared" si="804"/>
        <v>0</v>
      </c>
      <c r="DU641" s="14">
        <f t="shared" si="805"/>
        <v>0</v>
      </c>
      <c r="DV641" s="14">
        <f t="shared" si="806"/>
        <v>0</v>
      </c>
      <c r="DX641" s="56">
        <f t="shared" si="807"/>
        <v>0</v>
      </c>
      <c r="DY641" s="14">
        <f>Szilv($DN$2,Eredmény!$H$3,DO641)</f>
        <v>0</v>
      </c>
      <c r="DZ641" s="14">
        <f t="shared" si="808"/>
        <v>0</v>
      </c>
      <c r="EA641" s="14">
        <f t="shared" si="809"/>
        <v>0</v>
      </c>
    </row>
    <row r="642" spans="2:131">
      <c r="B642" s="14">
        <f>IF($A$2=Alapadat!$P642,Alapadat!$Q642,0)</f>
        <v>0</v>
      </c>
      <c r="C642" s="14">
        <f>IF($A$2=Alapadat!$P642,Alapadat!$R642,0)</f>
        <v>0</v>
      </c>
      <c r="D642" s="14">
        <f t="shared" si="730"/>
        <v>0</v>
      </c>
      <c r="E642" s="14">
        <f t="shared" si="731"/>
        <v>0</v>
      </c>
      <c r="F642" s="14">
        <f t="shared" si="732"/>
        <v>0</v>
      </c>
      <c r="G642" s="14">
        <f t="shared" si="733"/>
        <v>0</v>
      </c>
      <c r="H642" s="14">
        <f t="shared" si="734"/>
        <v>0</v>
      </c>
      <c r="I642" s="14">
        <f t="shared" si="735"/>
        <v>0</v>
      </c>
      <c r="L642" s="56">
        <f t="shared" si="736"/>
        <v>0</v>
      </c>
      <c r="M642" s="14">
        <f>Szilv($A$2,Eredmény!$H$3,B642)</f>
        <v>0</v>
      </c>
      <c r="N642" s="14">
        <f t="shared" si="737"/>
        <v>0</v>
      </c>
      <c r="O642" s="14">
        <f t="shared" si="738"/>
        <v>0</v>
      </c>
      <c r="Q642" s="14">
        <f>IF($P$2=Alapadat!$P642,Alapadat!$Q642,0)</f>
        <v>0</v>
      </c>
      <c r="R642" s="14">
        <f>IF($P$2=Alapadat!$P642,Alapadat!$R642,0)</f>
        <v>0</v>
      </c>
      <c r="S642" s="14">
        <f t="shared" si="739"/>
        <v>0</v>
      </c>
      <c r="T642" s="14">
        <f t="shared" si="740"/>
        <v>0</v>
      </c>
      <c r="U642" s="14">
        <f t="shared" si="741"/>
        <v>0</v>
      </c>
      <c r="V642" s="14">
        <f t="shared" si="742"/>
        <v>0</v>
      </c>
      <c r="W642" s="14">
        <f t="shared" si="743"/>
        <v>0</v>
      </c>
      <c r="X642" s="14">
        <f t="shared" si="744"/>
        <v>0</v>
      </c>
      <c r="Z642" s="56">
        <f t="shared" si="810"/>
        <v>0</v>
      </c>
      <c r="AA642" s="14">
        <f>Szilv($P$2,Eredmény!$H$3,Q642)</f>
        <v>0</v>
      </c>
      <c r="AB642" s="14">
        <f t="shared" si="745"/>
        <v>0</v>
      </c>
      <c r="AC642" s="14">
        <f t="shared" si="746"/>
        <v>0</v>
      </c>
      <c r="AE642" s="14">
        <f>IF($AD$2=Alapadat!$P642,Alapadat!$Q642,0)</f>
        <v>0</v>
      </c>
      <c r="AF642" s="14">
        <f>IF($AD$2=Alapadat!$P642,Alapadat!$R642,0)</f>
        <v>0</v>
      </c>
      <c r="AG642" s="14">
        <f t="shared" si="747"/>
        <v>0</v>
      </c>
      <c r="AH642" s="14">
        <f t="shared" si="748"/>
        <v>0</v>
      </c>
      <c r="AI642" s="14">
        <f t="shared" si="749"/>
        <v>0</v>
      </c>
      <c r="AJ642" s="14">
        <f t="shared" si="750"/>
        <v>0</v>
      </c>
      <c r="AK642" s="14">
        <f t="shared" si="751"/>
        <v>0</v>
      </c>
      <c r="AL642" s="14">
        <f t="shared" si="752"/>
        <v>0</v>
      </c>
      <c r="AN642" s="56">
        <f t="shared" si="753"/>
        <v>0</v>
      </c>
      <c r="AO642" s="14">
        <f>Szilv($AD$2,Eredmény!$H$3,AE642)</f>
        <v>0</v>
      </c>
      <c r="AP642" s="14">
        <f t="shared" si="754"/>
        <v>0</v>
      </c>
      <c r="AQ642" s="14">
        <f t="shared" si="755"/>
        <v>0</v>
      </c>
      <c r="AS642" s="14">
        <f>IF($AR$2=Alapadat!$P642,Alapadat!$Q642,0)</f>
        <v>0</v>
      </c>
      <c r="AT642" s="14">
        <f>IF($AR$2=Alapadat!$P642,Alapadat!$R642,0)</f>
        <v>0</v>
      </c>
      <c r="AU642" s="14">
        <f t="shared" si="756"/>
        <v>0</v>
      </c>
      <c r="AV642" s="14">
        <f t="shared" si="757"/>
        <v>0</v>
      </c>
      <c r="AW642" s="14">
        <f t="shared" si="758"/>
        <v>0</v>
      </c>
      <c r="AX642" s="14">
        <f t="shared" si="759"/>
        <v>0</v>
      </c>
      <c r="AY642" s="14">
        <f t="shared" si="760"/>
        <v>0</v>
      </c>
      <c r="AZ642" s="14">
        <f t="shared" si="761"/>
        <v>0</v>
      </c>
      <c r="BB642" s="56">
        <f t="shared" si="762"/>
        <v>0</v>
      </c>
      <c r="BC642" s="14">
        <f>Szilv($AR$2,Eredmény!$H$3,AS642)</f>
        <v>0</v>
      </c>
      <c r="BD642" s="14">
        <f t="shared" si="763"/>
        <v>0</v>
      </c>
      <c r="BE642" s="14">
        <f t="shared" si="764"/>
        <v>0</v>
      </c>
      <c r="BG642" s="14">
        <f>IF($BF$2=Alapadat!$P642,Alapadat!$Q642,0)</f>
        <v>0</v>
      </c>
      <c r="BH642" s="14">
        <f>IF($BF$2=Alapadat!$P642,Alapadat!$R642,0)</f>
        <v>0</v>
      </c>
      <c r="BI642" s="14">
        <f t="shared" si="765"/>
        <v>0</v>
      </c>
      <c r="BJ642" s="14">
        <f t="shared" si="766"/>
        <v>0</v>
      </c>
      <c r="BK642" s="14">
        <f t="shared" si="767"/>
        <v>0</v>
      </c>
      <c r="BL642" s="14">
        <f t="shared" si="768"/>
        <v>0</v>
      </c>
      <c r="BM642" s="14">
        <f t="shared" si="769"/>
        <v>0</v>
      </c>
      <c r="BN642" s="14">
        <f t="shared" si="770"/>
        <v>0</v>
      </c>
      <c r="BP642" s="56">
        <f t="shared" si="771"/>
        <v>0</v>
      </c>
      <c r="BQ642" s="14">
        <f>Szilv($BF$2,Eredmény!$H$3,BG642)</f>
        <v>0</v>
      </c>
      <c r="BR642" s="14">
        <f t="shared" si="772"/>
        <v>0</v>
      </c>
      <c r="BS642" s="14">
        <f t="shared" si="773"/>
        <v>0</v>
      </c>
      <c r="BV642" s="14">
        <f>IF($BU$2=Alapadat!$P642,Alapadat!$Q642,0)</f>
        <v>0</v>
      </c>
      <c r="BW642" s="14">
        <f>IF($BU$2=Alapadat!$P642,Alapadat!$R642,0)</f>
        <v>0</v>
      </c>
      <c r="BX642" s="14">
        <f t="shared" si="774"/>
        <v>0</v>
      </c>
      <c r="BY642" s="14">
        <f t="shared" si="775"/>
        <v>0</v>
      </c>
      <c r="BZ642" s="14">
        <f t="shared" si="776"/>
        <v>0</v>
      </c>
      <c r="CA642" s="14">
        <f t="shared" si="777"/>
        <v>0</v>
      </c>
      <c r="CB642" s="14">
        <f t="shared" si="778"/>
        <v>0</v>
      </c>
      <c r="CC642" s="14">
        <f t="shared" si="779"/>
        <v>0</v>
      </c>
      <c r="CE642" s="56">
        <f t="shared" si="780"/>
        <v>0</v>
      </c>
      <c r="CF642" s="14">
        <f>Szilv($BU$2,Eredmény!$H$3,BV642)</f>
        <v>0</v>
      </c>
      <c r="CG642" s="14">
        <f t="shared" si="781"/>
        <v>0</v>
      </c>
      <c r="CH642" s="14">
        <f t="shared" si="782"/>
        <v>0</v>
      </c>
      <c r="CK642" s="14">
        <f>IF($CJ$2=Alapadat!$P642,Alapadat!$Q642,0)</f>
        <v>0</v>
      </c>
      <c r="CL642" s="14">
        <f>IF($CJ$2=Alapadat!$P642,Alapadat!$R642,0)</f>
        <v>0</v>
      </c>
      <c r="CM642" s="14">
        <f t="shared" si="783"/>
        <v>0</v>
      </c>
      <c r="CN642" s="14">
        <f t="shared" si="784"/>
        <v>0</v>
      </c>
      <c r="CO642" s="14">
        <f t="shared" si="785"/>
        <v>0</v>
      </c>
      <c r="CP642" s="14">
        <f t="shared" si="786"/>
        <v>0</v>
      </c>
      <c r="CQ642" s="14">
        <f t="shared" si="787"/>
        <v>0</v>
      </c>
      <c r="CR642" s="14">
        <f t="shared" si="788"/>
        <v>0</v>
      </c>
      <c r="CT642" s="56">
        <f t="shared" si="789"/>
        <v>0</v>
      </c>
      <c r="CU642" s="14">
        <f>Szilv($CJ$2,Eredmény!$H$3,CK642)</f>
        <v>0</v>
      </c>
      <c r="CV642" s="14">
        <f t="shared" si="790"/>
        <v>0</v>
      </c>
      <c r="CW642" s="14">
        <f t="shared" si="791"/>
        <v>0</v>
      </c>
      <c r="CZ642" s="14">
        <f>IF($CY$2=Alapadat!$P642,Alapadat!$Q642,0)</f>
        <v>0</v>
      </c>
      <c r="DA642" s="14">
        <f>IF($CY$2=Alapadat!$P642,Alapadat!$R642,0)</f>
        <v>0</v>
      </c>
      <c r="DB642" s="14">
        <f t="shared" si="792"/>
        <v>0</v>
      </c>
      <c r="DC642" s="14">
        <f t="shared" si="793"/>
        <v>0</v>
      </c>
      <c r="DD642" s="14">
        <f t="shared" si="794"/>
        <v>0</v>
      </c>
      <c r="DE642" s="14">
        <f t="shared" si="795"/>
        <v>0</v>
      </c>
      <c r="DF642" s="14">
        <f t="shared" si="796"/>
        <v>0</v>
      </c>
      <c r="DG642" s="14">
        <f t="shared" si="797"/>
        <v>0</v>
      </c>
      <c r="DI642" s="56">
        <f t="shared" si="798"/>
        <v>0</v>
      </c>
      <c r="DJ642" s="14">
        <f>Szilv($CY$2,Eredmény!$H$3,CZ642)</f>
        <v>0</v>
      </c>
      <c r="DK642" s="14">
        <f t="shared" si="799"/>
        <v>0</v>
      </c>
      <c r="DL642" s="14">
        <f t="shared" si="800"/>
        <v>0</v>
      </c>
      <c r="DO642" s="14">
        <f>IF($DN$2=Alapadat!$P642,Alapadat!$Q642,0)</f>
        <v>0</v>
      </c>
      <c r="DP642" s="14">
        <f>IF($DN$2=Alapadat!$P642,Alapadat!$R642,0)</f>
        <v>0</v>
      </c>
      <c r="DQ642" s="14">
        <f t="shared" si="801"/>
        <v>0</v>
      </c>
      <c r="DR642" s="14">
        <f t="shared" si="802"/>
        <v>0</v>
      </c>
      <c r="DS642" s="14">
        <f t="shared" si="803"/>
        <v>0</v>
      </c>
      <c r="DT642" s="14">
        <f t="shared" si="804"/>
        <v>0</v>
      </c>
      <c r="DU642" s="14">
        <f t="shared" si="805"/>
        <v>0</v>
      </c>
      <c r="DV642" s="14">
        <f t="shared" si="806"/>
        <v>0</v>
      </c>
      <c r="DX642" s="56">
        <f t="shared" si="807"/>
        <v>0</v>
      </c>
      <c r="DY642" s="14">
        <f>Szilv($DN$2,Eredmény!$H$3,DO642)</f>
        <v>0</v>
      </c>
      <c r="DZ642" s="14">
        <f t="shared" si="808"/>
        <v>0</v>
      </c>
      <c r="EA642" s="14">
        <f t="shared" si="809"/>
        <v>0</v>
      </c>
    </row>
    <row r="643" spans="2:131">
      <c r="B643" s="14">
        <f>IF($A$2=Alapadat!$P643,Alapadat!$Q643,0)</f>
        <v>0</v>
      </c>
      <c r="C643" s="14">
        <f>IF($A$2=Alapadat!$P643,Alapadat!$R643,0)</f>
        <v>0</v>
      </c>
      <c r="D643" s="14">
        <f t="shared" ref="D643:D701" si="811">IF(C643&gt;0,B643,0)</f>
        <v>0</v>
      </c>
      <c r="E643" s="14">
        <f t="shared" ref="E643:E701" si="812">IF(C643&gt;0,LN(B643),0)</f>
        <v>0</v>
      </c>
      <c r="F643" s="14">
        <f t="shared" ref="F643:F701" si="813">(E643^2)</f>
        <v>0</v>
      </c>
      <c r="G643" s="14">
        <f t="shared" ref="G643:G701" si="814">(C643^2)</f>
        <v>0</v>
      </c>
      <c r="H643" s="14">
        <f t="shared" ref="H643:H701" si="815">(E643*C643)</f>
        <v>0</v>
      </c>
      <c r="I643" s="14">
        <f t="shared" ref="I643:I701" si="816">IF(B643=0,0,IF(C643&gt;0,C643,IF(J$1&lt;2,0,($J$14+$J$11*LN(B643)))))</f>
        <v>0</v>
      </c>
      <c r="L643" s="56">
        <f t="shared" ref="L643:L701" si="817">(B643/200)^2*PI()</f>
        <v>0</v>
      </c>
      <c r="M643" s="14">
        <f>Szilv($A$2,Eredmény!$H$3,B643)</f>
        <v>0</v>
      </c>
      <c r="N643" s="14">
        <f t="shared" ref="N643:N701" si="818">skf_b2($A$2,B643,I643)</f>
        <v>0</v>
      </c>
      <c r="O643" s="14">
        <f t="shared" ref="O643:O701" si="819">IF(B643&gt;0,1,0)</f>
        <v>0</v>
      </c>
      <c r="Q643" s="14">
        <f>IF($P$2=Alapadat!$P643,Alapadat!$Q643,0)</f>
        <v>0</v>
      </c>
      <c r="R643" s="14">
        <f>IF($P$2=Alapadat!$P643,Alapadat!$R643,0)</f>
        <v>0</v>
      </c>
      <c r="S643" s="14">
        <f t="shared" ref="S643:S701" si="820">IF(R643&gt;0,Q643,0)</f>
        <v>0</v>
      </c>
      <c r="T643" s="14">
        <f t="shared" ref="T643:T701" si="821">IF(R643&gt;0,LN(Q643),0)</f>
        <v>0</v>
      </c>
      <c r="U643" s="14">
        <f t="shared" ref="U643:U701" si="822">(T643^2)</f>
        <v>0</v>
      </c>
      <c r="V643" s="14">
        <f t="shared" ref="V643:V701" si="823">(R643^2)</f>
        <v>0</v>
      </c>
      <c r="W643" s="14">
        <f t="shared" ref="W643:W701" si="824">(T643*R643)</f>
        <v>0</v>
      </c>
      <c r="X643" s="14">
        <f t="shared" ref="X643:X701" si="825">IF(Q643=0,0,IF(R643&gt;0,R643,IF(Y$1&lt;2,0,($Y$14+$Y$11*LN(Q643)))))</f>
        <v>0</v>
      </c>
      <c r="Z643" s="56">
        <f t="shared" si="810"/>
        <v>0</v>
      </c>
      <c r="AA643" s="14">
        <f>Szilv($P$2,Eredmény!$H$3,Q643)</f>
        <v>0</v>
      </c>
      <c r="AB643" s="14">
        <f t="shared" ref="AB643:AB701" si="826">skf_b2($P$2,Q643,X643)</f>
        <v>0</v>
      </c>
      <c r="AC643" s="14">
        <f t="shared" ref="AC643:AC701" si="827">IF(Q643&gt;0,1,0)</f>
        <v>0</v>
      </c>
      <c r="AE643" s="14">
        <f>IF($AD$2=Alapadat!$P643,Alapadat!$Q643,0)</f>
        <v>0</v>
      </c>
      <c r="AF643" s="14">
        <f>IF($AD$2=Alapadat!$P643,Alapadat!$R643,0)</f>
        <v>0</v>
      </c>
      <c r="AG643" s="14">
        <f t="shared" ref="AG643:AG701" si="828">IF(AF643&gt;0,AE643,0)</f>
        <v>0</v>
      </c>
      <c r="AH643" s="14">
        <f t="shared" ref="AH643:AH701" si="829">IF(AF643&gt;0,LN(AE643),0)</f>
        <v>0</v>
      </c>
      <c r="AI643" s="14">
        <f t="shared" ref="AI643:AI701" si="830">(AH643^2)</f>
        <v>0</v>
      </c>
      <c r="AJ643" s="14">
        <f t="shared" ref="AJ643:AJ701" si="831">(AF643^2)</f>
        <v>0</v>
      </c>
      <c r="AK643" s="14">
        <f t="shared" ref="AK643:AK701" si="832">(AH643*AF643)</f>
        <v>0</v>
      </c>
      <c r="AL643" s="14">
        <f t="shared" ref="AL643:AL701" si="833">IF(AE643=0,0,IF(AF643&gt;0,AF643,IF(AM$1&lt;2,0,($AM$14+$AM$11*LN(AE643)))))</f>
        <v>0</v>
      </c>
      <c r="AN643" s="56">
        <f t="shared" ref="AN643:AN701" si="834">(AE643/200)^2*PI()</f>
        <v>0</v>
      </c>
      <c r="AO643" s="14">
        <f>Szilv($AD$2,Eredmény!$H$3,AE643)</f>
        <v>0</v>
      </c>
      <c r="AP643" s="14">
        <f t="shared" ref="AP643:AP701" si="835">skf_b2($AD$2,AE643,AL643)</f>
        <v>0</v>
      </c>
      <c r="AQ643" s="14">
        <f t="shared" ref="AQ643:AQ701" si="836">IF(AE643&gt;0,1,0)</f>
        <v>0</v>
      </c>
      <c r="AS643" s="14">
        <f>IF($AR$2=Alapadat!$P643,Alapadat!$Q643,0)</f>
        <v>0</v>
      </c>
      <c r="AT643" s="14">
        <f>IF($AR$2=Alapadat!$P643,Alapadat!$R643,0)</f>
        <v>0</v>
      </c>
      <c r="AU643" s="14">
        <f t="shared" ref="AU643:AU701" si="837">IF(AT643&gt;0,AS643,0)</f>
        <v>0</v>
      </c>
      <c r="AV643" s="14">
        <f t="shared" ref="AV643:AV701" si="838">IF(AT643&gt;0,LN(AS643),0)</f>
        <v>0</v>
      </c>
      <c r="AW643" s="14">
        <f t="shared" ref="AW643:AW701" si="839">(AV643^2)</f>
        <v>0</v>
      </c>
      <c r="AX643" s="14">
        <f t="shared" ref="AX643:AX701" si="840">(AT643^2)</f>
        <v>0</v>
      </c>
      <c r="AY643" s="14">
        <f t="shared" ref="AY643:AY701" si="841">(AV643*AT643)</f>
        <v>0</v>
      </c>
      <c r="AZ643" s="14">
        <f t="shared" ref="AZ643:AZ701" si="842">IF(AS643=0,0,IF(AT643&gt;0,AT643,IF(BA$1&lt;2,0,($BA$14+$BA$11*LN(AS643)))))</f>
        <v>0</v>
      </c>
      <c r="BB643" s="56">
        <f t="shared" ref="BB643:BB701" si="843">(AS643/200)^2*PI()</f>
        <v>0</v>
      </c>
      <c r="BC643" s="14">
        <f>Szilv($AR$2,Eredmény!$H$3,AS643)</f>
        <v>0</v>
      </c>
      <c r="BD643" s="14">
        <f t="shared" ref="BD643:BD701" si="844">skf_b2($AR$2,AS643,AZ643)</f>
        <v>0</v>
      </c>
      <c r="BE643" s="14">
        <f t="shared" ref="BE643:BE701" si="845">IF(AS643&gt;0,1,0)</f>
        <v>0</v>
      </c>
      <c r="BG643" s="14">
        <f>IF($BF$2=Alapadat!$P643,Alapadat!$Q643,0)</f>
        <v>0</v>
      </c>
      <c r="BH643" s="14">
        <f>IF($BF$2=Alapadat!$P643,Alapadat!$R643,0)</f>
        <v>0</v>
      </c>
      <c r="BI643" s="14">
        <f t="shared" ref="BI643:BI701" si="846">IF(BH643&gt;0,BG643,0)</f>
        <v>0</v>
      </c>
      <c r="BJ643" s="14">
        <f t="shared" ref="BJ643:BJ701" si="847">IF(BH643&gt;0,LN(BG643),0)</f>
        <v>0</v>
      </c>
      <c r="BK643" s="14">
        <f t="shared" ref="BK643:BK701" si="848">(BJ643^2)</f>
        <v>0</v>
      </c>
      <c r="BL643" s="14">
        <f t="shared" ref="BL643:BL701" si="849">(BH643^2)</f>
        <v>0</v>
      </c>
      <c r="BM643" s="14">
        <f t="shared" ref="BM643:BM701" si="850">(BJ643*BH643)</f>
        <v>0</v>
      </c>
      <c r="BN643" s="14">
        <f t="shared" ref="BN643:BN701" si="851">IF(BG643=0,0,IF(BH643&gt;0,BH643,IF(BO$1&lt;2,0,($BO$14+$BO$11*LN(BG643)))))</f>
        <v>0</v>
      </c>
      <c r="BP643" s="56">
        <f t="shared" ref="BP643:BP701" si="852">(BG643/200)^2*PI()</f>
        <v>0</v>
      </c>
      <c r="BQ643" s="14">
        <f>Szilv($BF$2,Eredmény!$H$3,BG643)</f>
        <v>0</v>
      </c>
      <c r="BR643" s="14">
        <f t="shared" ref="BR643:BR701" si="853">skf_b2($BF$2,BG643,BN643)</f>
        <v>0</v>
      </c>
      <c r="BS643" s="14">
        <f t="shared" ref="BS643:BS701" si="854">IF(BG643&gt;0,1,0)</f>
        <v>0</v>
      </c>
      <c r="BV643" s="14">
        <f>IF($BU$2=Alapadat!$P643,Alapadat!$Q643,0)</f>
        <v>0</v>
      </c>
      <c r="BW643" s="14">
        <f>IF($BU$2=Alapadat!$P643,Alapadat!$R643,0)</f>
        <v>0</v>
      </c>
      <c r="BX643" s="14">
        <f t="shared" ref="BX643:BX701" si="855">IF(BW643&gt;0,BV643,0)</f>
        <v>0</v>
      </c>
      <c r="BY643" s="14">
        <f t="shared" ref="BY643:BY701" si="856">IF(BW643&gt;0,LN(BV643),0)</f>
        <v>0</v>
      </c>
      <c r="BZ643" s="14">
        <f t="shared" ref="BZ643:BZ701" si="857">(BY643^2)</f>
        <v>0</v>
      </c>
      <c r="CA643" s="14">
        <f t="shared" ref="CA643:CA701" si="858">(BW643^2)</f>
        <v>0</v>
      </c>
      <c r="CB643" s="14">
        <f t="shared" ref="CB643:CB701" si="859">(BY643*BW643)</f>
        <v>0</v>
      </c>
      <c r="CC643" s="14">
        <f t="shared" ref="CC643:CC701" si="860">IF(BV643=0,0,IF(BW643&gt;0,BW643,IF(CD$1&lt;2,0,($CD$14+$CD$11*LN(BV643)))))</f>
        <v>0</v>
      </c>
      <c r="CE643" s="56">
        <f t="shared" ref="CE643:CE701" si="861">(BV643/200)^2*PI()</f>
        <v>0</v>
      </c>
      <c r="CF643" s="14">
        <f>Szilv($BU$2,Eredmény!$H$3,BV643)</f>
        <v>0</v>
      </c>
      <c r="CG643" s="14">
        <f t="shared" ref="CG643:CG701" si="862">skf_b2($BU$2,BV643,CC643)</f>
        <v>0</v>
      </c>
      <c r="CH643" s="14">
        <f t="shared" ref="CH643:CH701" si="863">IF(BV643&gt;0,1,0)</f>
        <v>0</v>
      </c>
      <c r="CK643" s="14">
        <f>IF($CJ$2=Alapadat!$P643,Alapadat!$Q643,0)</f>
        <v>0</v>
      </c>
      <c r="CL643" s="14">
        <f>IF($CJ$2=Alapadat!$P643,Alapadat!$R643,0)</f>
        <v>0</v>
      </c>
      <c r="CM643" s="14">
        <f t="shared" ref="CM643:CM701" si="864">IF(CL643&gt;0,CK643,0)</f>
        <v>0</v>
      </c>
      <c r="CN643" s="14">
        <f t="shared" ref="CN643:CN701" si="865">IF(CL643&gt;0,LN(CK643),0)</f>
        <v>0</v>
      </c>
      <c r="CO643" s="14">
        <f t="shared" ref="CO643:CO701" si="866">(CN643^2)</f>
        <v>0</v>
      </c>
      <c r="CP643" s="14">
        <f t="shared" ref="CP643:CP701" si="867">(CL643^2)</f>
        <v>0</v>
      </c>
      <c r="CQ643" s="14">
        <f t="shared" ref="CQ643:CQ701" si="868">(CN643*CL643)</f>
        <v>0</v>
      </c>
      <c r="CR643" s="14">
        <f t="shared" ref="CR643:CR701" si="869">IF(CK643=0,0,IF(CL643&gt;0,CL643,IF(CS$1&lt;2,0,($CS$14+$CS$11*LN(CK643)))))</f>
        <v>0</v>
      </c>
      <c r="CT643" s="56">
        <f t="shared" ref="CT643:CT701" si="870">(CK643/200)^2*PI()</f>
        <v>0</v>
      </c>
      <c r="CU643" s="14">
        <f>Szilv($CJ$2,Eredmény!$H$3,CK643)</f>
        <v>0</v>
      </c>
      <c r="CV643" s="14">
        <f t="shared" ref="CV643:CV701" si="871">skf_b2($CJ$2,CK643,CR643)</f>
        <v>0</v>
      </c>
      <c r="CW643" s="14">
        <f t="shared" ref="CW643:CW701" si="872">IF(CK643&gt;0,1,0)</f>
        <v>0</v>
      </c>
      <c r="CZ643" s="14">
        <f>IF($CY$2=Alapadat!$P643,Alapadat!$Q643,0)</f>
        <v>0</v>
      </c>
      <c r="DA643" s="14">
        <f>IF($CY$2=Alapadat!$P643,Alapadat!$R643,0)</f>
        <v>0</v>
      </c>
      <c r="DB643" s="14">
        <f t="shared" ref="DB643:DB701" si="873">IF(DA643&gt;0,CZ643,0)</f>
        <v>0</v>
      </c>
      <c r="DC643" s="14">
        <f t="shared" ref="DC643:DC701" si="874">IF(DA643&gt;0,LN(CZ643),0)</f>
        <v>0</v>
      </c>
      <c r="DD643" s="14">
        <f t="shared" ref="DD643:DD701" si="875">(DC643^2)</f>
        <v>0</v>
      </c>
      <c r="DE643" s="14">
        <f t="shared" ref="DE643:DE701" si="876">(DA643^2)</f>
        <v>0</v>
      </c>
      <c r="DF643" s="14">
        <f t="shared" ref="DF643:DF701" si="877">(DC643*DA643)</f>
        <v>0</v>
      </c>
      <c r="DG643" s="14">
        <f t="shared" ref="DG643:DG701" si="878">IF(CZ643=0,0,IF(DA643&gt;0,DA643,IF(DH$1&lt;2,0,($DH$14+$DH$11*LN(CZ643)))))</f>
        <v>0</v>
      </c>
      <c r="DI643" s="56">
        <f t="shared" ref="DI643:DI701" si="879">(CZ643/200)^2*PI()</f>
        <v>0</v>
      </c>
      <c r="DJ643" s="14">
        <f>Szilv($CY$2,Eredmény!$H$3,CZ643)</f>
        <v>0</v>
      </c>
      <c r="DK643" s="14">
        <f t="shared" ref="DK643:DK701" si="880">skf_b2($CY$2,CZ643,DG643)</f>
        <v>0</v>
      </c>
      <c r="DL643" s="14">
        <f t="shared" ref="DL643:DL701" si="881">IF(CZ643&gt;0,1,0)</f>
        <v>0</v>
      </c>
      <c r="DO643" s="14">
        <f>IF($DN$2=Alapadat!$P643,Alapadat!$Q643,0)</f>
        <v>0</v>
      </c>
      <c r="DP643" s="14">
        <f>IF($DN$2=Alapadat!$P643,Alapadat!$R643,0)</f>
        <v>0</v>
      </c>
      <c r="DQ643" s="14">
        <f t="shared" ref="DQ643:DQ701" si="882">IF(DP643&gt;0,DO643,0)</f>
        <v>0</v>
      </c>
      <c r="DR643" s="14">
        <f t="shared" ref="DR643:DR701" si="883">IF(DP643&gt;0,LN(DO643),0)</f>
        <v>0</v>
      </c>
      <c r="DS643" s="14">
        <f t="shared" ref="DS643:DS701" si="884">(DR643^2)</f>
        <v>0</v>
      </c>
      <c r="DT643" s="14">
        <f t="shared" ref="DT643:DT701" si="885">(DP643^2)</f>
        <v>0</v>
      </c>
      <c r="DU643" s="14">
        <f t="shared" ref="DU643:DU701" si="886">(DR643*DP643)</f>
        <v>0</v>
      </c>
      <c r="DV643" s="14">
        <f t="shared" ref="DV643:DV701" si="887">IF(DO643=0,0,IF(DP643&gt;0,DP643,IF(DW$1&lt;2,0,($DW$14+$DW$11*LN(DO643)))))</f>
        <v>0</v>
      </c>
      <c r="DX643" s="56">
        <f t="shared" ref="DX643:DX701" si="888">(DO643/200)^2*PI()</f>
        <v>0</v>
      </c>
      <c r="DY643" s="14">
        <f>Szilv($DN$2,Eredmény!$H$3,DO643)</f>
        <v>0</v>
      </c>
      <c r="DZ643" s="14">
        <f t="shared" ref="DZ643:DZ701" si="889">skf_b2($DN$2,DO643,DV643)</f>
        <v>0</v>
      </c>
      <c r="EA643" s="14">
        <f t="shared" ref="EA643:EA701" si="890">IF(DO643&gt;0,1,0)</f>
        <v>0</v>
      </c>
    </row>
    <row r="644" spans="2:131">
      <c r="B644" s="14">
        <f>IF($A$2=Alapadat!$P644,Alapadat!$Q644,0)</f>
        <v>0</v>
      </c>
      <c r="C644" s="14">
        <f>IF($A$2=Alapadat!$P644,Alapadat!$R644,0)</f>
        <v>0</v>
      </c>
      <c r="D644" s="14">
        <f t="shared" si="811"/>
        <v>0</v>
      </c>
      <c r="E644" s="14">
        <f t="shared" si="812"/>
        <v>0</v>
      </c>
      <c r="F644" s="14">
        <f t="shared" si="813"/>
        <v>0</v>
      </c>
      <c r="G644" s="14">
        <f t="shared" si="814"/>
        <v>0</v>
      </c>
      <c r="H644" s="14">
        <f t="shared" si="815"/>
        <v>0</v>
      </c>
      <c r="I644" s="14">
        <f t="shared" si="816"/>
        <v>0</v>
      </c>
      <c r="L644" s="56">
        <f t="shared" si="817"/>
        <v>0</v>
      </c>
      <c r="M644" s="14">
        <f>Szilv($A$2,Eredmény!$H$3,B644)</f>
        <v>0</v>
      </c>
      <c r="N644" s="14">
        <f t="shared" si="818"/>
        <v>0</v>
      </c>
      <c r="O644" s="14">
        <f t="shared" si="819"/>
        <v>0</v>
      </c>
      <c r="Q644" s="14">
        <f>IF($P$2=Alapadat!$P644,Alapadat!$Q644,0)</f>
        <v>0</v>
      </c>
      <c r="R644" s="14">
        <f>IF($P$2=Alapadat!$P644,Alapadat!$R644,0)</f>
        <v>0</v>
      </c>
      <c r="S644" s="14">
        <f t="shared" si="820"/>
        <v>0</v>
      </c>
      <c r="T644" s="14">
        <f t="shared" si="821"/>
        <v>0</v>
      </c>
      <c r="U644" s="14">
        <f t="shared" si="822"/>
        <v>0</v>
      </c>
      <c r="V644" s="14">
        <f t="shared" si="823"/>
        <v>0</v>
      </c>
      <c r="W644" s="14">
        <f t="shared" si="824"/>
        <v>0</v>
      </c>
      <c r="X644" s="14">
        <f t="shared" si="825"/>
        <v>0</v>
      </c>
      <c r="Z644" s="56">
        <f t="shared" si="810"/>
        <v>0</v>
      </c>
      <c r="AA644" s="14">
        <f>Szilv($P$2,Eredmény!$H$3,Q644)</f>
        <v>0</v>
      </c>
      <c r="AB644" s="14">
        <f t="shared" si="826"/>
        <v>0</v>
      </c>
      <c r="AC644" s="14">
        <f t="shared" si="827"/>
        <v>0</v>
      </c>
      <c r="AE644" s="14">
        <f>IF($AD$2=Alapadat!$P644,Alapadat!$Q644,0)</f>
        <v>0</v>
      </c>
      <c r="AF644" s="14">
        <f>IF($AD$2=Alapadat!$P644,Alapadat!$R644,0)</f>
        <v>0</v>
      </c>
      <c r="AG644" s="14">
        <f t="shared" si="828"/>
        <v>0</v>
      </c>
      <c r="AH644" s="14">
        <f t="shared" si="829"/>
        <v>0</v>
      </c>
      <c r="AI644" s="14">
        <f t="shared" si="830"/>
        <v>0</v>
      </c>
      <c r="AJ644" s="14">
        <f t="shared" si="831"/>
        <v>0</v>
      </c>
      <c r="AK644" s="14">
        <f t="shared" si="832"/>
        <v>0</v>
      </c>
      <c r="AL644" s="14">
        <f t="shared" si="833"/>
        <v>0</v>
      </c>
      <c r="AN644" s="56">
        <f t="shared" si="834"/>
        <v>0</v>
      </c>
      <c r="AO644" s="14">
        <f>Szilv($AD$2,Eredmény!$H$3,AE644)</f>
        <v>0</v>
      </c>
      <c r="AP644" s="14">
        <f t="shared" si="835"/>
        <v>0</v>
      </c>
      <c r="AQ644" s="14">
        <f t="shared" si="836"/>
        <v>0</v>
      </c>
      <c r="AS644" s="14">
        <f>IF($AR$2=Alapadat!$P644,Alapadat!$Q644,0)</f>
        <v>0</v>
      </c>
      <c r="AT644" s="14">
        <f>IF($AR$2=Alapadat!$P644,Alapadat!$R644,0)</f>
        <v>0</v>
      </c>
      <c r="AU644" s="14">
        <f t="shared" si="837"/>
        <v>0</v>
      </c>
      <c r="AV644" s="14">
        <f t="shared" si="838"/>
        <v>0</v>
      </c>
      <c r="AW644" s="14">
        <f t="shared" si="839"/>
        <v>0</v>
      </c>
      <c r="AX644" s="14">
        <f t="shared" si="840"/>
        <v>0</v>
      </c>
      <c r="AY644" s="14">
        <f t="shared" si="841"/>
        <v>0</v>
      </c>
      <c r="AZ644" s="14">
        <f t="shared" si="842"/>
        <v>0</v>
      </c>
      <c r="BB644" s="56">
        <f t="shared" si="843"/>
        <v>0</v>
      </c>
      <c r="BC644" s="14">
        <f>Szilv($AR$2,Eredmény!$H$3,AS644)</f>
        <v>0</v>
      </c>
      <c r="BD644" s="14">
        <f t="shared" si="844"/>
        <v>0</v>
      </c>
      <c r="BE644" s="14">
        <f t="shared" si="845"/>
        <v>0</v>
      </c>
      <c r="BG644" s="14">
        <f>IF($BF$2=Alapadat!$P644,Alapadat!$Q644,0)</f>
        <v>0</v>
      </c>
      <c r="BH644" s="14">
        <f>IF($BF$2=Alapadat!$P644,Alapadat!$R644,0)</f>
        <v>0</v>
      </c>
      <c r="BI644" s="14">
        <f t="shared" si="846"/>
        <v>0</v>
      </c>
      <c r="BJ644" s="14">
        <f t="shared" si="847"/>
        <v>0</v>
      </c>
      <c r="BK644" s="14">
        <f t="shared" si="848"/>
        <v>0</v>
      </c>
      <c r="BL644" s="14">
        <f t="shared" si="849"/>
        <v>0</v>
      </c>
      <c r="BM644" s="14">
        <f t="shared" si="850"/>
        <v>0</v>
      </c>
      <c r="BN644" s="14">
        <f t="shared" si="851"/>
        <v>0</v>
      </c>
      <c r="BP644" s="56">
        <f t="shared" si="852"/>
        <v>0</v>
      </c>
      <c r="BQ644" s="14">
        <f>Szilv($BF$2,Eredmény!$H$3,BG644)</f>
        <v>0</v>
      </c>
      <c r="BR644" s="14">
        <f t="shared" si="853"/>
        <v>0</v>
      </c>
      <c r="BS644" s="14">
        <f t="shared" si="854"/>
        <v>0</v>
      </c>
      <c r="BV644" s="14">
        <f>IF($BU$2=Alapadat!$P644,Alapadat!$Q644,0)</f>
        <v>0</v>
      </c>
      <c r="BW644" s="14">
        <f>IF($BU$2=Alapadat!$P644,Alapadat!$R644,0)</f>
        <v>0</v>
      </c>
      <c r="BX644" s="14">
        <f t="shared" si="855"/>
        <v>0</v>
      </c>
      <c r="BY644" s="14">
        <f t="shared" si="856"/>
        <v>0</v>
      </c>
      <c r="BZ644" s="14">
        <f t="shared" si="857"/>
        <v>0</v>
      </c>
      <c r="CA644" s="14">
        <f t="shared" si="858"/>
        <v>0</v>
      </c>
      <c r="CB644" s="14">
        <f t="shared" si="859"/>
        <v>0</v>
      </c>
      <c r="CC644" s="14">
        <f t="shared" si="860"/>
        <v>0</v>
      </c>
      <c r="CE644" s="56">
        <f t="shared" si="861"/>
        <v>0</v>
      </c>
      <c r="CF644" s="14">
        <f>Szilv($BU$2,Eredmény!$H$3,BV644)</f>
        <v>0</v>
      </c>
      <c r="CG644" s="14">
        <f t="shared" si="862"/>
        <v>0</v>
      </c>
      <c r="CH644" s="14">
        <f t="shared" si="863"/>
        <v>0</v>
      </c>
      <c r="CK644" s="14">
        <f>IF($CJ$2=Alapadat!$P644,Alapadat!$Q644,0)</f>
        <v>0</v>
      </c>
      <c r="CL644" s="14">
        <f>IF($CJ$2=Alapadat!$P644,Alapadat!$R644,0)</f>
        <v>0</v>
      </c>
      <c r="CM644" s="14">
        <f t="shared" si="864"/>
        <v>0</v>
      </c>
      <c r="CN644" s="14">
        <f t="shared" si="865"/>
        <v>0</v>
      </c>
      <c r="CO644" s="14">
        <f t="shared" si="866"/>
        <v>0</v>
      </c>
      <c r="CP644" s="14">
        <f t="shared" si="867"/>
        <v>0</v>
      </c>
      <c r="CQ644" s="14">
        <f t="shared" si="868"/>
        <v>0</v>
      </c>
      <c r="CR644" s="14">
        <f t="shared" si="869"/>
        <v>0</v>
      </c>
      <c r="CT644" s="56">
        <f t="shared" si="870"/>
        <v>0</v>
      </c>
      <c r="CU644" s="14">
        <f>Szilv($CJ$2,Eredmény!$H$3,CK644)</f>
        <v>0</v>
      </c>
      <c r="CV644" s="14">
        <f t="shared" si="871"/>
        <v>0</v>
      </c>
      <c r="CW644" s="14">
        <f t="shared" si="872"/>
        <v>0</v>
      </c>
      <c r="CZ644" s="14">
        <f>IF($CY$2=Alapadat!$P644,Alapadat!$Q644,0)</f>
        <v>0</v>
      </c>
      <c r="DA644" s="14">
        <f>IF($CY$2=Alapadat!$P644,Alapadat!$R644,0)</f>
        <v>0</v>
      </c>
      <c r="DB644" s="14">
        <f t="shared" si="873"/>
        <v>0</v>
      </c>
      <c r="DC644" s="14">
        <f t="shared" si="874"/>
        <v>0</v>
      </c>
      <c r="DD644" s="14">
        <f t="shared" si="875"/>
        <v>0</v>
      </c>
      <c r="DE644" s="14">
        <f t="shared" si="876"/>
        <v>0</v>
      </c>
      <c r="DF644" s="14">
        <f t="shared" si="877"/>
        <v>0</v>
      </c>
      <c r="DG644" s="14">
        <f t="shared" si="878"/>
        <v>0</v>
      </c>
      <c r="DI644" s="56">
        <f t="shared" si="879"/>
        <v>0</v>
      </c>
      <c r="DJ644" s="14">
        <f>Szilv($CY$2,Eredmény!$H$3,CZ644)</f>
        <v>0</v>
      </c>
      <c r="DK644" s="14">
        <f t="shared" si="880"/>
        <v>0</v>
      </c>
      <c r="DL644" s="14">
        <f t="shared" si="881"/>
        <v>0</v>
      </c>
      <c r="DO644" s="14">
        <f>IF($DN$2=Alapadat!$P644,Alapadat!$Q644,0)</f>
        <v>0</v>
      </c>
      <c r="DP644" s="14">
        <f>IF($DN$2=Alapadat!$P644,Alapadat!$R644,0)</f>
        <v>0</v>
      </c>
      <c r="DQ644" s="14">
        <f t="shared" si="882"/>
        <v>0</v>
      </c>
      <c r="DR644" s="14">
        <f t="shared" si="883"/>
        <v>0</v>
      </c>
      <c r="DS644" s="14">
        <f t="shared" si="884"/>
        <v>0</v>
      </c>
      <c r="DT644" s="14">
        <f t="shared" si="885"/>
        <v>0</v>
      </c>
      <c r="DU644" s="14">
        <f t="shared" si="886"/>
        <v>0</v>
      </c>
      <c r="DV644" s="14">
        <f t="shared" si="887"/>
        <v>0</v>
      </c>
      <c r="DX644" s="56">
        <f t="shared" si="888"/>
        <v>0</v>
      </c>
      <c r="DY644" s="14">
        <f>Szilv($DN$2,Eredmény!$H$3,DO644)</f>
        <v>0</v>
      </c>
      <c r="DZ644" s="14">
        <f t="shared" si="889"/>
        <v>0</v>
      </c>
      <c r="EA644" s="14">
        <f t="shared" si="890"/>
        <v>0</v>
      </c>
    </row>
    <row r="645" spans="2:131">
      <c r="B645" s="14">
        <f>IF($A$2=Alapadat!$P645,Alapadat!$Q645,0)</f>
        <v>0</v>
      </c>
      <c r="C645" s="14">
        <f>IF($A$2=Alapadat!$P645,Alapadat!$R645,0)</f>
        <v>0</v>
      </c>
      <c r="D645" s="14">
        <f t="shared" si="811"/>
        <v>0</v>
      </c>
      <c r="E645" s="14">
        <f t="shared" si="812"/>
        <v>0</v>
      </c>
      <c r="F645" s="14">
        <f t="shared" si="813"/>
        <v>0</v>
      </c>
      <c r="G645" s="14">
        <f t="shared" si="814"/>
        <v>0</v>
      </c>
      <c r="H645" s="14">
        <f t="shared" si="815"/>
        <v>0</v>
      </c>
      <c r="I645" s="14">
        <f t="shared" si="816"/>
        <v>0</v>
      </c>
      <c r="L645" s="56">
        <f t="shared" si="817"/>
        <v>0</v>
      </c>
      <c r="M645" s="14">
        <f>Szilv($A$2,Eredmény!$H$3,B645)</f>
        <v>0</v>
      </c>
      <c r="N645" s="14">
        <f t="shared" si="818"/>
        <v>0</v>
      </c>
      <c r="O645" s="14">
        <f t="shared" si="819"/>
        <v>0</v>
      </c>
      <c r="Q645" s="14">
        <f>IF($P$2=Alapadat!$P645,Alapadat!$Q645,0)</f>
        <v>0</v>
      </c>
      <c r="R645" s="14">
        <f>IF($P$2=Alapadat!$P645,Alapadat!$R645,0)</f>
        <v>0</v>
      </c>
      <c r="S645" s="14">
        <f t="shared" si="820"/>
        <v>0</v>
      </c>
      <c r="T645" s="14">
        <f t="shared" si="821"/>
        <v>0</v>
      </c>
      <c r="U645" s="14">
        <f t="shared" si="822"/>
        <v>0</v>
      </c>
      <c r="V645" s="14">
        <f t="shared" si="823"/>
        <v>0</v>
      </c>
      <c r="W645" s="14">
        <f t="shared" si="824"/>
        <v>0</v>
      </c>
      <c r="X645" s="14">
        <f t="shared" si="825"/>
        <v>0</v>
      </c>
      <c r="Z645" s="56">
        <f t="shared" si="810"/>
        <v>0</v>
      </c>
      <c r="AA645" s="14">
        <f>Szilv($P$2,Eredmény!$H$3,Q645)</f>
        <v>0</v>
      </c>
      <c r="AB645" s="14">
        <f t="shared" si="826"/>
        <v>0</v>
      </c>
      <c r="AC645" s="14">
        <f t="shared" si="827"/>
        <v>0</v>
      </c>
      <c r="AE645" s="14">
        <f>IF($AD$2=Alapadat!$P645,Alapadat!$Q645,0)</f>
        <v>0</v>
      </c>
      <c r="AF645" s="14">
        <f>IF($AD$2=Alapadat!$P645,Alapadat!$R645,0)</f>
        <v>0</v>
      </c>
      <c r="AG645" s="14">
        <f t="shared" si="828"/>
        <v>0</v>
      </c>
      <c r="AH645" s="14">
        <f t="shared" si="829"/>
        <v>0</v>
      </c>
      <c r="AI645" s="14">
        <f t="shared" si="830"/>
        <v>0</v>
      </c>
      <c r="AJ645" s="14">
        <f t="shared" si="831"/>
        <v>0</v>
      </c>
      <c r="AK645" s="14">
        <f t="shared" si="832"/>
        <v>0</v>
      </c>
      <c r="AL645" s="14">
        <f t="shared" si="833"/>
        <v>0</v>
      </c>
      <c r="AN645" s="56">
        <f t="shared" si="834"/>
        <v>0</v>
      </c>
      <c r="AO645" s="14">
        <f>Szilv($AD$2,Eredmény!$H$3,AE645)</f>
        <v>0</v>
      </c>
      <c r="AP645" s="14">
        <f t="shared" si="835"/>
        <v>0</v>
      </c>
      <c r="AQ645" s="14">
        <f t="shared" si="836"/>
        <v>0</v>
      </c>
      <c r="AS645" s="14">
        <f>IF($AR$2=Alapadat!$P645,Alapadat!$Q645,0)</f>
        <v>0</v>
      </c>
      <c r="AT645" s="14">
        <f>IF($AR$2=Alapadat!$P645,Alapadat!$R645,0)</f>
        <v>0</v>
      </c>
      <c r="AU645" s="14">
        <f t="shared" si="837"/>
        <v>0</v>
      </c>
      <c r="AV645" s="14">
        <f t="shared" si="838"/>
        <v>0</v>
      </c>
      <c r="AW645" s="14">
        <f t="shared" si="839"/>
        <v>0</v>
      </c>
      <c r="AX645" s="14">
        <f t="shared" si="840"/>
        <v>0</v>
      </c>
      <c r="AY645" s="14">
        <f t="shared" si="841"/>
        <v>0</v>
      </c>
      <c r="AZ645" s="14">
        <f t="shared" si="842"/>
        <v>0</v>
      </c>
      <c r="BB645" s="56">
        <f t="shared" si="843"/>
        <v>0</v>
      </c>
      <c r="BC645" s="14">
        <f>Szilv($AR$2,Eredmény!$H$3,AS645)</f>
        <v>0</v>
      </c>
      <c r="BD645" s="14">
        <f t="shared" si="844"/>
        <v>0</v>
      </c>
      <c r="BE645" s="14">
        <f t="shared" si="845"/>
        <v>0</v>
      </c>
      <c r="BG645" s="14">
        <f>IF($BF$2=Alapadat!$P645,Alapadat!$Q645,0)</f>
        <v>0</v>
      </c>
      <c r="BH645" s="14">
        <f>IF($BF$2=Alapadat!$P645,Alapadat!$R645,0)</f>
        <v>0</v>
      </c>
      <c r="BI645" s="14">
        <f t="shared" si="846"/>
        <v>0</v>
      </c>
      <c r="BJ645" s="14">
        <f t="shared" si="847"/>
        <v>0</v>
      </c>
      <c r="BK645" s="14">
        <f t="shared" si="848"/>
        <v>0</v>
      </c>
      <c r="BL645" s="14">
        <f t="shared" si="849"/>
        <v>0</v>
      </c>
      <c r="BM645" s="14">
        <f t="shared" si="850"/>
        <v>0</v>
      </c>
      <c r="BN645" s="14">
        <f t="shared" si="851"/>
        <v>0</v>
      </c>
      <c r="BP645" s="56">
        <f t="shared" si="852"/>
        <v>0</v>
      </c>
      <c r="BQ645" s="14">
        <f>Szilv($BF$2,Eredmény!$H$3,BG645)</f>
        <v>0</v>
      </c>
      <c r="BR645" s="14">
        <f t="shared" si="853"/>
        <v>0</v>
      </c>
      <c r="BS645" s="14">
        <f t="shared" si="854"/>
        <v>0</v>
      </c>
      <c r="BV645" s="14">
        <f>IF($BU$2=Alapadat!$P645,Alapadat!$Q645,0)</f>
        <v>0</v>
      </c>
      <c r="BW645" s="14">
        <f>IF($BU$2=Alapadat!$P645,Alapadat!$R645,0)</f>
        <v>0</v>
      </c>
      <c r="BX645" s="14">
        <f t="shared" si="855"/>
        <v>0</v>
      </c>
      <c r="BY645" s="14">
        <f t="shared" si="856"/>
        <v>0</v>
      </c>
      <c r="BZ645" s="14">
        <f t="shared" si="857"/>
        <v>0</v>
      </c>
      <c r="CA645" s="14">
        <f t="shared" si="858"/>
        <v>0</v>
      </c>
      <c r="CB645" s="14">
        <f t="shared" si="859"/>
        <v>0</v>
      </c>
      <c r="CC645" s="14">
        <f t="shared" si="860"/>
        <v>0</v>
      </c>
      <c r="CE645" s="56">
        <f t="shared" si="861"/>
        <v>0</v>
      </c>
      <c r="CF645" s="14">
        <f>Szilv($BU$2,Eredmény!$H$3,BV645)</f>
        <v>0</v>
      </c>
      <c r="CG645" s="14">
        <f t="shared" si="862"/>
        <v>0</v>
      </c>
      <c r="CH645" s="14">
        <f t="shared" si="863"/>
        <v>0</v>
      </c>
      <c r="CK645" s="14">
        <f>IF($CJ$2=Alapadat!$P645,Alapadat!$Q645,0)</f>
        <v>0</v>
      </c>
      <c r="CL645" s="14">
        <f>IF($CJ$2=Alapadat!$P645,Alapadat!$R645,0)</f>
        <v>0</v>
      </c>
      <c r="CM645" s="14">
        <f t="shared" si="864"/>
        <v>0</v>
      </c>
      <c r="CN645" s="14">
        <f t="shared" si="865"/>
        <v>0</v>
      </c>
      <c r="CO645" s="14">
        <f t="shared" si="866"/>
        <v>0</v>
      </c>
      <c r="CP645" s="14">
        <f t="shared" si="867"/>
        <v>0</v>
      </c>
      <c r="CQ645" s="14">
        <f t="shared" si="868"/>
        <v>0</v>
      </c>
      <c r="CR645" s="14">
        <f t="shared" si="869"/>
        <v>0</v>
      </c>
      <c r="CT645" s="56">
        <f t="shared" si="870"/>
        <v>0</v>
      </c>
      <c r="CU645" s="14">
        <f>Szilv($CJ$2,Eredmény!$H$3,CK645)</f>
        <v>0</v>
      </c>
      <c r="CV645" s="14">
        <f t="shared" si="871"/>
        <v>0</v>
      </c>
      <c r="CW645" s="14">
        <f t="shared" si="872"/>
        <v>0</v>
      </c>
      <c r="CZ645" s="14">
        <f>IF($CY$2=Alapadat!$P645,Alapadat!$Q645,0)</f>
        <v>0</v>
      </c>
      <c r="DA645" s="14">
        <f>IF($CY$2=Alapadat!$P645,Alapadat!$R645,0)</f>
        <v>0</v>
      </c>
      <c r="DB645" s="14">
        <f t="shared" si="873"/>
        <v>0</v>
      </c>
      <c r="DC645" s="14">
        <f t="shared" si="874"/>
        <v>0</v>
      </c>
      <c r="DD645" s="14">
        <f t="shared" si="875"/>
        <v>0</v>
      </c>
      <c r="DE645" s="14">
        <f t="shared" si="876"/>
        <v>0</v>
      </c>
      <c r="DF645" s="14">
        <f t="shared" si="877"/>
        <v>0</v>
      </c>
      <c r="DG645" s="14">
        <f t="shared" si="878"/>
        <v>0</v>
      </c>
      <c r="DI645" s="56">
        <f t="shared" si="879"/>
        <v>0</v>
      </c>
      <c r="DJ645" s="14">
        <f>Szilv($CY$2,Eredmény!$H$3,CZ645)</f>
        <v>0</v>
      </c>
      <c r="DK645" s="14">
        <f t="shared" si="880"/>
        <v>0</v>
      </c>
      <c r="DL645" s="14">
        <f t="shared" si="881"/>
        <v>0</v>
      </c>
      <c r="DO645" s="14">
        <f>IF($DN$2=Alapadat!$P645,Alapadat!$Q645,0)</f>
        <v>0</v>
      </c>
      <c r="DP645" s="14">
        <f>IF($DN$2=Alapadat!$P645,Alapadat!$R645,0)</f>
        <v>0</v>
      </c>
      <c r="DQ645" s="14">
        <f t="shared" si="882"/>
        <v>0</v>
      </c>
      <c r="DR645" s="14">
        <f t="shared" si="883"/>
        <v>0</v>
      </c>
      <c r="DS645" s="14">
        <f t="shared" si="884"/>
        <v>0</v>
      </c>
      <c r="DT645" s="14">
        <f t="shared" si="885"/>
        <v>0</v>
      </c>
      <c r="DU645" s="14">
        <f t="shared" si="886"/>
        <v>0</v>
      </c>
      <c r="DV645" s="14">
        <f t="shared" si="887"/>
        <v>0</v>
      </c>
      <c r="DX645" s="56">
        <f t="shared" si="888"/>
        <v>0</v>
      </c>
      <c r="DY645" s="14">
        <f>Szilv($DN$2,Eredmény!$H$3,DO645)</f>
        <v>0</v>
      </c>
      <c r="DZ645" s="14">
        <f t="shared" si="889"/>
        <v>0</v>
      </c>
      <c r="EA645" s="14">
        <f t="shared" si="890"/>
        <v>0</v>
      </c>
    </row>
    <row r="646" spans="2:131">
      <c r="B646" s="14">
        <f>IF($A$2=Alapadat!$P646,Alapadat!$Q646,0)</f>
        <v>0</v>
      </c>
      <c r="C646" s="14">
        <f>IF($A$2=Alapadat!$P646,Alapadat!$R646,0)</f>
        <v>0</v>
      </c>
      <c r="D646" s="14">
        <f t="shared" si="811"/>
        <v>0</v>
      </c>
      <c r="E646" s="14">
        <f t="shared" si="812"/>
        <v>0</v>
      </c>
      <c r="F646" s="14">
        <f t="shared" si="813"/>
        <v>0</v>
      </c>
      <c r="G646" s="14">
        <f t="shared" si="814"/>
        <v>0</v>
      </c>
      <c r="H646" s="14">
        <f t="shared" si="815"/>
        <v>0</v>
      </c>
      <c r="I646" s="14">
        <f t="shared" si="816"/>
        <v>0</v>
      </c>
      <c r="L646" s="56">
        <f t="shared" si="817"/>
        <v>0</v>
      </c>
      <c r="M646" s="14">
        <f>Szilv($A$2,Eredmény!$H$3,B646)</f>
        <v>0</v>
      </c>
      <c r="N646" s="14">
        <f t="shared" si="818"/>
        <v>0</v>
      </c>
      <c r="O646" s="14">
        <f t="shared" si="819"/>
        <v>0</v>
      </c>
      <c r="Q646" s="14">
        <f>IF($P$2=Alapadat!$P646,Alapadat!$Q646,0)</f>
        <v>0</v>
      </c>
      <c r="R646" s="14">
        <f>IF($P$2=Alapadat!$P646,Alapadat!$R646,0)</f>
        <v>0</v>
      </c>
      <c r="S646" s="14">
        <f t="shared" si="820"/>
        <v>0</v>
      </c>
      <c r="T646" s="14">
        <f t="shared" si="821"/>
        <v>0</v>
      </c>
      <c r="U646" s="14">
        <f t="shared" si="822"/>
        <v>0</v>
      </c>
      <c r="V646" s="14">
        <f t="shared" si="823"/>
        <v>0</v>
      </c>
      <c r="W646" s="14">
        <f t="shared" si="824"/>
        <v>0</v>
      </c>
      <c r="X646" s="14">
        <f t="shared" si="825"/>
        <v>0</v>
      </c>
      <c r="Z646" s="56">
        <f t="shared" si="810"/>
        <v>0</v>
      </c>
      <c r="AA646" s="14">
        <f>Szilv($P$2,Eredmény!$H$3,Q646)</f>
        <v>0</v>
      </c>
      <c r="AB646" s="14">
        <f t="shared" si="826"/>
        <v>0</v>
      </c>
      <c r="AC646" s="14">
        <f t="shared" si="827"/>
        <v>0</v>
      </c>
      <c r="AE646" s="14">
        <f>IF($AD$2=Alapadat!$P646,Alapadat!$Q646,0)</f>
        <v>0</v>
      </c>
      <c r="AF646" s="14">
        <f>IF($AD$2=Alapadat!$P646,Alapadat!$R646,0)</f>
        <v>0</v>
      </c>
      <c r="AG646" s="14">
        <f t="shared" si="828"/>
        <v>0</v>
      </c>
      <c r="AH646" s="14">
        <f t="shared" si="829"/>
        <v>0</v>
      </c>
      <c r="AI646" s="14">
        <f t="shared" si="830"/>
        <v>0</v>
      </c>
      <c r="AJ646" s="14">
        <f t="shared" si="831"/>
        <v>0</v>
      </c>
      <c r="AK646" s="14">
        <f t="shared" si="832"/>
        <v>0</v>
      </c>
      <c r="AL646" s="14">
        <f t="shared" si="833"/>
        <v>0</v>
      </c>
      <c r="AN646" s="56">
        <f t="shared" si="834"/>
        <v>0</v>
      </c>
      <c r="AO646" s="14">
        <f>Szilv($AD$2,Eredmény!$H$3,AE646)</f>
        <v>0</v>
      </c>
      <c r="AP646" s="14">
        <f t="shared" si="835"/>
        <v>0</v>
      </c>
      <c r="AQ646" s="14">
        <f t="shared" si="836"/>
        <v>0</v>
      </c>
      <c r="AS646" s="14">
        <f>IF($AR$2=Alapadat!$P646,Alapadat!$Q646,0)</f>
        <v>0</v>
      </c>
      <c r="AT646" s="14">
        <f>IF($AR$2=Alapadat!$P646,Alapadat!$R646,0)</f>
        <v>0</v>
      </c>
      <c r="AU646" s="14">
        <f t="shared" si="837"/>
        <v>0</v>
      </c>
      <c r="AV646" s="14">
        <f t="shared" si="838"/>
        <v>0</v>
      </c>
      <c r="AW646" s="14">
        <f t="shared" si="839"/>
        <v>0</v>
      </c>
      <c r="AX646" s="14">
        <f t="shared" si="840"/>
        <v>0</v>
      </c>
      <c r="AY646" s="14">
        <f t="shared" si="841"/>
        <v>0</v>
      </c>
      <c r="AZ646" s="14">
        <f t="shared" si="842"/>
        <v>0</v>
      </c>
      <c r="BB646" s="56">
        <f t="shared" si="843"/>
        <v>0</v>
      </c>
      <c r="BC646" s="14">
        <f>Szilv($AR$2,Eredmény!$H$3,AS646)</f>
        <v>0</v>
      </c>
      <c r="BD646" s="14">
        <f t="shared" si="844"/>
        <v>0</v>
      </c>
      <c r="BE646" s="14">
        <f t="shared" si="845"/>
        <v>0</v>
      </c>
      <c r="BG646" s="14">
        <f>IF($BF$2=Alapadat!$P646,Alapadat!$Q646,0)</f>
        <v>0</v>
      </c>
      <c r="BH646" s="14">
        <f>IF($BF$2=Alapadat!$P646,Alapadat!$R646,0)</f>
        <v>0</v>
      </c>
      <c r="BI646" s="14">
        <f t="shared" si="846"/>
        <v>0</v>
      </c>
      <c r="BJ646" s="14">
        <f t="shared" si="847"/>
        <v>0</v>
      </c>
      <c r="BK646" s="14">
        <f t="shared" si="848"/>
        <v>0</v>
      </c>
      <c r="BL646" s="14">
        <f t="shared" si="849"/>
        <v>0</v>
      </c>
      <c r="BM646" s="14">
        <f t="shared" si="850"/>
        <v>0</v>
      </c>
      <c r="BN646" s="14">
        <f t="shared" si="851"/>
        <v>0</v>
      </c>
      <c r="BP646" s="56">
        <f t="shared" si="852"/>
        <v>0</v>
      </c>
      <c r="BQ646" s="14">
        <f>Szilv($BF$2,Eredmény!$H$3,BG646)</f>
        <v>0</v>
      </c>
      <c r="BR646" s="14">
        <f t="shared" si="853"/>
        <v>0</v>
      </c>
      <c r="BS646" s="14">
        <f t="shared" si="854"/>
        <v>0</v>
      </c>
      <c r="BV646" s="14">
        <f>IF($BU$2=Alapadat!$P646,Alapadat!$Q646,0)</f>
        <v>0</v>
      </c>
      <c r="BW646" s="14">
        <f>IF($BU$2=Alapadat!$P646,Alapadat!$R646,0)</f>
        <v>0</v>
      </c>
      <c r="BX646" s="14">
        <f t="shared" si="855"/>
        <v>0</v>
      </c>
      <c r="BY646" s="14">
        <f t="shared" si="856"/>
        <v>0</v>
      </c>
      <c r="BZ646" s="14">
        <f t="shared" si="857"/>
        <v>0</v>
      </c>
      <c r="CA646" s="14">
        <f t="shared" si="858"/>
        <v>0</v>
      </c>
      <c r="CB646" s="14">
        <f t="shared" si="859"/>
        <v>0</v>
      </c>
      <c r="CC646" s="14">
        <f t="shared" si="860"/>
        <v>0</v>
      </c>
      <c r="CE646" s="56">
        <f t="shared" si="861"/>
        <v>0</v>
      </c>
      <c r="CF646" s="14">
        <f>Szilv($BU$2,Eredmény!$H$3,BV646)</f>
        <v>0</v>
      </c>
      <c r="CG646" s="14">
        <f t="shared" si="862"/>
        <v>0</v>
      </c>
      <c r="CH646" s="14">
        <f t="shared" si="863"/>
        <v>0</v>
      </c>
      <c r="CK646" s="14">
        <f>IF($CJ$2=Alapadat!$P646,Alapadat!$Q646,0)</f>
        <v>0</v>
      </c>
      <c r="CL646" s="14">
        <f>IF($CJ$2=Alapadat!$P646,Alapadat!$R646,0)</f>
        <v>0</v>
      </c>
      <c r="CM646" s="14">
        <f t="shared" si="864"/>
        <v>0</v>
      </c>
      <c r="CN646" s="14">
        <f t="shared" si="865"/>
        <v>0</v>
      </c>
      <c r="CO646" s="14">
        <f t="shared" si="866"/>
        <v>0</v>
      </c>
      <c r="CP646" s="14">
        <f t="shared" si="867"/>
        <v>0</v>
      </c>
      <c r="CQ646" s="14">
        <f t="shared" si="868"/>
        <v>0</v>
      </c>
      <c r="CR646" s="14">
        <f t="shared" si="869"/>
        <v>0</v>
      </c>
      <c r="CT646" s="56">
        <f t="shared" si="870"/>
        <v>0</v>
      </c>
      <c r="CU646" s="14">
        <f>Szilv($CJ$2,Eredmény!$H$3,CK646)</f>
        <v>0</v>
      </c>
      <c r="CV646" s="14">
        <f t="shared" si="871"/>
        <v>0</v>
      </c>
      <c r="CW646" s="14">
        <f t="shared" si="872"/>
        <v>0</v>
      </c>
      <c r="CZ646" s="14">
        <f>IF($CY$2=Alapadat!$P646,Alapadat!$Q646,0)</f>
        <v>0</v>
      </c>
      <c r="DA646" s="14">
        <f>IF($CY$2=Alapadat!$P646,Alapadat!$R646,0)</f>
        <v>0</v>
      </c>
      <c r="DB646" s="14">
        <f t="shared" si="873"/>
        <v>0</v>
      </c>
      <c r="DC646" s="14">
        <f t="shared" si="874"/>
        <v>0</v>
      </c>
      <c r="DD646" s="14">
        <f t="shared" si="875"/>
        <v>0</v>
      </c>
      <c r="DE646" s="14">
        <f t="shared" si="876"/>
        <v>0</v>
      </c>
      <c r="DF646" s="14">
        <f t="shared" si="877"/>
        <v>0</v>
      </c>
      <c r="DG646" s="14">
        <f t="shared" si="878"/>
        <v>0</v>
      </c>
      <c r="DI646" s="56">
        <f t="shared" si="879"/>
        <v>0</v>
      </c>
      <c r="DJ646" s="14">
        <f>Szilv($CY$2,Eredmény!$H$3,CZ646)</f>
        <v>0</v>
      </c>
      <c r="DK646" s="14">
        <f t="shared" si="880"/>
        <v>0</v>
      </c>
      <c r="DL646" s="14">
        <f t="shared" si="881"/>
        <v>0</v>
      </c>
      <c r="DO646" s="14">
        <f>IF($DN$2=Alapadat!$P646,Alapadat!$Q646,0)</f>
        <v>0</v>
      </c>
      <c r="DP646" s="14">
        <f>IF($DN$2=Alapadat!$P646,Alapadat!$R646,0)</f>
        <v>0</v>
      </c>
      <c r="DQ646" s="14">
        <f t="shared" si="882"/>
        <v>0</v>
      </c>
      <c r="DR646" s="14">
        <f t="shared" si="883"/>
        <v>0</v>
      </c>
      <c r="DS646" s="14">
        <f t="shared" si="884"/>
        <v>0</v>
      </c>
      <c r="DT646" s="14">
        <f t="shared" si="885"/>
        <v>0</v>
      </c>
      <c r="DU646" s="14">
        <f t="shared" si="886"/>
        <v>0</v>
      </c>
      <c r="DV646" s="14">
        <f t="shared" si="887"/>
        <v>0</v>
      </c>
      <c r="DX646" s="56">
        <f t="shared" si="888"/>
        <v>0</v>
      </c>
      <c r="DY646" s="14">
        <f>Szilv($DN$2,Eredmény!$H$3,DO646)</f>
        <v>0</v>
      </c>
      <c r="DZ646" s="14">
        <f t="shared" si="889"/>
        <v>0</v>
      </c>
      <c r="EA646" s="14">
        <f t="shared" si="890"/>
        <v>0</v>
      </c>
    </row>
    <row r="647" spans="2:131">
      <c r="B647" s="14">
        <f>IF($A$2=Alapadat!$P647,Alapadat!$Q647,0)</f>
        <v>0</v>
      </c>
      <c r="C647" s="14">
        <f>IF($A$2=Alapadat!$P647,Alapadat!$R647,0)</f>
        <v>0</v>
      </c>
      <c r="D647" s="14">
        <f t="shared" si="811"/>
        <v>0</v>
      </c>
      <c r="E647" s="14">
        <f t="shared" si="812"/>
        <v>0</v>
      </c>
      <c r="F647" s="14">
        <f t="shared" si="813"/>
        <v>0</v>
      </c>
      <c r="G647" s="14">
        <f t="shared" si="814"/>
        <v>0</v>
      </c>
      <c r="H647" s="14">
        <f t="shared" si="815"/>
        <v>0</v>
      </c>
      <c r="I647" s="14">
        <f t="shared" si="816"/>
        <v>0</v>
      </c>
      <c r="L647" s="56">
        <f t="shared" si="817"/>
        <v>0</v>
      </c>
      <c r="M647" s="14">
        <f>Szilv($A$2,Eredmény!$H$3,B647)</f>
        <v>0</v>
      </c>
      <c r="N647" s="14">
        <f t="shared" si="818"/>
        <v>0</v>
      </c>
      <c r="O647" s="14">
        <f t="shared" si="819"/>
        <v>0</v>
      </c>
      <c r="Q647" s="14">
        <f>IF($P$2=Alapadat!$P647,Alapadat!$Q647,0)</f>
        <v>0</v>
      </c>
      <c r="R647" s="14">
        <f>IF($P$2=Alapadat!$P647,Alapadat!$R647,0)</f>
        <v>0</v>
      </c>
      <c r="S647" s="14">
        <f t="shared" si="820"/>
        <v>0</v>
      </c>
      <c r="T647" s="14">
        <f t="shared" si="821"/>
        <v>0</v>
      </c>
      <c r="U647" s="14">
        <f t="shared" si="822"/>
        <v>0</v>
      </c>
      <c r="V647" s="14">
        <f t="shared" si="823"/>
        <v>0</v>
      </c>
      <c r="W647" s="14">
        <f t="shared" si="824"/>
        <v>0</v>
      </c>
      <c r="X647" s="14">
        <f t="shared" si="825"/>
        <v>0</v>
      </c>
      <c r="Z647" s="56">
        <f t="shared" si="810"/>
        <v>0</v>
      </c>
      <c r="AA647" s="14">
        <f>Szilv($P$2,Eredmény!$H$3,Q647)</f>
        <v>0</v>
      </c>
      <c r="AB647" s="14">
        <f t="shared" si="826"/>
        <v>0</v>
      </c>
      <c r="AC647" s="14">
        <f t="shared" si="827"/>
        <v>0</v>
      </c>
      <c r="AE647" s="14">
        <f>IF($AD$2=Alapadat!$P647,Alapadat!$Q647,0)</f>
        <v>0</v>
      </c>
      <c r="AF647" s="14">
        <f>IF($AD$2=Alapadat!$P647,Alapadat!$R647,0)</f>
        <v>0</v>
      </c>
      <c r="AG647" s="14">
        <f t="shared" si="828"/>
        <v>0</v>
      </c>
      <c r="AH647" s="14">
        <f t="shared" si="829"/>
        <v>0</v>
      </c>
      <c r="AI647" s="14">
        <f t="shared" si="830"/>
        <v>0</v>
      </c>
      <c r="AJ647" s="14">
        <f t="shared" si="831"/>
        <v>0</v>
      </c>
      <c r="AK647" s="14">
        <f t="shared" si="832"/>
        <v>0</v>
      </c>
      <c r="AL647" s="14">
        <f t="shared" si="833"/>
        <v>0</v>
      </c>
      <c r="AN647" s="56">
        <f t="shared" si="834"/>
        <v>0</v>
      </c>
      <c r="AO647" s="14">
        <f>Szilv($AD$2,Eredmény!$H$3,AE647)</f>
        <v>0</v>
      </c>
      <c r="AP647" s="14">
        <f t="shared" si="835"/>
        <v>0</v>
      </c>
      <c r="AQ647" s="14">
        <f t="shared" si="836"/>
        <v>0</v>
      </c>
      <c r="AS647" s="14">
        <f>IF($AR$2=Alapadat!$P647,Alapadat!$Q647,0)</f>
        <v>0</v>
      </c>
      <c r="AT647" s="14">
        <f>IF($AR$2=Alapadat!$P647,Alapadat!$R647,0)</f>
        <v>0</v>
      </c>
      <c r="AU647" s="14">
        <f t="shared" si="837"/>
        <v>0</v>
      </c>
      <c r="AV647" s="14">
        <f t="shared" si="838"/>
        <v>0</v>
      </c>
      <c r="AW647" s="14">
        <f t="shared" si="839"/>
        <v>0</v>
      </c>
      <c r="AX647" s="14">
        <f t="shared" si="840"/>
        <v>0</v>
      </c>
      <c r="AY647" s="14">
        <f t="shared" si="841"/>
        <v>0</v>
      </c>
      <c r="AZ647" s="14">
        <f t="shared" si="842"/>
        <v>0</v>
      </c>
      <c r="BB647" s="56">
        <f t="shared" si="843"/>
        <v>0</v>
      </c>
      <c r="BC647" s="14">
        <f>Szilv($AR$2,Eredmény!$H$3,AS647)</f>
        <v>0</v>
      </c>
      <c r="BD647" s="14">
        <f t="shared" si="844"/>
        <v>0</v>
      </c>
      <c r="BE647" s="14">
        <f t="shared" si="845"/>
        <v>0</v>
      </c>
      <c r="BG647" s="14">
        <f>IF($BF$2=Alapadat!$P647,Alapadat!$Q647,0)</f>
        <v>0</v>
      </c>
      <c r="BH647" s="14">
        <f>IF($BF$2=Alapadat!$P647,Alapadat!$R647,0)</f>
        <v>0</v>
      </c>
      <c r="BI647" s="14">
        <f t="shared" si="846"/>
        <v>0</v>
      </c>
      <c r="BJ647" s="14">
        <f t="shared" si="847"/>
        <v>0</v>
      </c>
      <c r="BK647" s="14">
        <f t="shared" si="848"/>
        <v>0</v>
      </c>
      <c r="BL647" s="14">
        <f t="shared" si="849"/>
        <v>0</v>
      </c>
      <c r="BM647" s="14">
        <f t="shared" si="850"/>
        <v>0</v>
      </c>
      <c r="BN647" s="14">
        <f t="shared" si="851"/>
        <v>0</v>
      </c>
      <c r="BP647" s="56">
        <f t="shared" si="852"/>
        <v>0</v>
      </c>
      <c r="BQ647" s="14">
        <f>Szilv($BF$2,Eredmény!$H$3,BG647)</f>
        <v>0</v>
      </c>
      <c r="BR647" s="14">
        <f t="shared" si="853"/>
        <v>0</v>
      </c>
      <c r="BS647" s="14">
        <f t="shared" si="854"/>
        <v>0</v>
      </c>
      <c r="BV647" s="14">
        <f>IF($BU$2=Alapadat!$P647,Alapadat!$Q647,0)</f>
        <v>0</v>
      </c>
      <c r="BW647" s="14">
        <f>IF($BU$2=Alapadat!$P647,Alapadat!$R647,0)</f>
        <v>0</v>
      </c>
      <c r="BX647" s="14">
        <f t="shared" si="855"/>
        <v>0</v>
      </c>
      <c r="BY647" s="14">
        <f t="shared" si="856"/>
        <v>0</v>
      </c>
      <c r="BZ647" s="14">
        <f t="shared" si="857"/>
        <v>0</v>
      </c>
      <c r="CA647" s="14">
        <f t="shared" si="858"/>
        <v>0</v>
      </c>
      <c r="CB647" s="14">
        <f t="shared" si="859"/>
        <v>0</v>
      </c>
      <c r="CC647" s="14">
        <f t="shared" si="860"/>
        <v>0</v>
      </c>
      <c r="CE647" s="56">
        <f t="shared" si="861"/>
        <v>0</v>
      </c>
      <c r="CF647" s="14">
        <f>Szilv($BU$2,Eredmény!$H$3,BV647)</f>
        <v>0</v>
      </c>
      <c r="CG647" s="14">
        <f t="shared" si="862"/>
        <v>0</v>
      </c>
      <c r="CH647" s="14">
        <f t="shared" si="863"/>
        <v>0</v>
      </c>
      <c r="CK647" s="14">
        <f>IF($CJ$2=Alapadat!$P647,Alapadat!$Q647,0)</f>
        <v>0</v>
      </c>
      <c r="CL647" s="14">
        <f>IF($CJ$2=Alapadat!$P647,Alapadat!$R647,0)</f>
        <v>0</v>
      </c>
      <c r="CM647" s="14">
        <f t="shared" si="864"/>
        <v>0</v>
      </c>
      <c r="CN647" s="14">
        <f t="shared" si="865"/>
        <v>0</v>
      </c>
      <c r="CO647" s="14">
        <f t="shared" si="866"/>
        <v>0</v>
      </c>
      <c r="CP647" s="14">
        <f t="shared" si="867"/>
        <v>0</v>
      </c>
      <c r="CQ647" s="14">
        <f t="shared" si="868"/>
        <v>0</v>
      </c>
      <c r="CR647" s="14">
        <f t="shared" si="869"/>
        <v>0</v>
      </c>
      <c r="CT647" s="56">
        <f t="shared" si="870"/>
        <v>0</v>
      </c>
      <c r="CU647" s="14">
        <f>Szilv($CJ$2,Eredmény!$H$3,CK647)</f>
        <v>0</v>
      </c>
      <c r="CV647" s="14">
        <f t="shared" si="871"/>
        <v>0</v>
      </c>
      <c r="CW647" s="14">
        <f t="shared" si="872"/>
        <v>0</v>
      </c>
      <c r="CZ647" s="14">
        <f>IF($CY$2=Alapadat!$P647,Alapadat!$Q647,0)</f>
        <v>0</v>
      </c>
      <c r="DA647" s="14">
        <f>IF($CY$2=Alapadat!$P647,Alapadat!$R647,0)</f>
        <v>0</v>
      </c>
      <c r="DB647" s="14">
        <f t="shared" si="873"/>
        <v>0</v>
      </c>
      <c r="DC647" s="14">
        <f t="shared" si="874"/>
        <v>0</v>
      </c>
      <c r="DD647" s="14">
        <f t="shared" si="875"/>
        <v>0</v>
      </c>
      <c r="DE647" s="14">
        <f t="shared" si="876"/>
        <v>0</v>
      </c>
      <c r="DF647" s="14">
        <f t="shared" si="877"/>
        <v>0</v>
      </c>
      <c r="DG647" s="14">
        <f t="shared" si="878"/>
        <v>0</v>
      </c>
      <c r="DI647" s="56">
        <f t="shared" si="879"/>
        <v>0</v>
      </c>
      <c r="DJ647" s="14">
        <f>Szilv($CY$2,Eredmény!$H$3,CZ647)</f>
        <v>0</v>
      </c>
      <c r="DK647" s="14">
        <f t="shared" si="880"/>
        <v>0</v>
      </c>
      <c r="DL647" s="14">
        <f t="shared" si="881"/>
        <v>0</v>
      </c>
      <c r="DO647" s="14">
        <f>IF($DN$2=Alapadat!$P647,Alapadat!$Q647,0)</f>
        <v>0</v>
      </c>
      <c r="DP647" s="14">
        <f>IF($DN$2=Alapadat!$P647,Alapadat!$R647,0)</f>
        <v>0</v>
      </c>
      <c r="DQ647" s="14">
        <f t="shared" si="882"/>
        <v>0</v>
      </c>
      <c r="DR647" s="14">
        <f t="shared" si="883"/>
        <v>0</v>
      </c>
      <c r="DS647" s="14">
        <f t="shared" si="884"/>
        <v>0</v>
      </c>
      <c r="DT647" s="14">
        <f t="shared" si="885"/>
        <v>0</v>
      </c>
      <c r="DU647" s="14">
        <f t="shared" si="886"/>
        <v>0</v>
      </c>
      <c r="DV647" s="14">
        <f t="shared" si="887"/>
        <v>0</v>
      </c>
      <c r="DX647" s="56">
        <f t="shared" si="888"/>
        <v>0</v>
      </c>
      <c r="DY647" s="14">
        <f>Szilv($DN$2,Eredmény!$H$3,DO647)</f>
        <v>0</v>
      </c>
      <c r="DZ647" s="14">
        <f t="shared" si="889"/>
        <v>0</v>
      </c>
      <c r="EA647" s="14">
        <f t="shared" si="890"/>
        <v>0</v>
      </c>
    </row>
    <row r="648" spans="2:131">
      <c r="B648" s="14">
        <f>IF($A$2=Alapadat!$P648,Alapadat!$Q648,0)</f>
        <v>0</v>
      </c>
      <c r="C648" s="14">
        <f>IF($A$2=Alapadat!$P648,Alapadat!$R648,0)</f>
        <v>0</v>
      </c>
      <c r="D648" s="14">
        <f t="shared" si="811"/>
        <v>0</v>
      </c>
      <c r="E648" s="14">
        <f t="shared" si="812"/>
        <v>0</v>
      </c>
      <c r="F648" s="14">
        <f t="shared" si="813"/>
        <v>0</v>
      </c>
      <c r="G648" s="14">
        <f t="shared" si="814"/>
        <v>0</v>
      </c>
      <c r="H648" s="14">
        <f t="shared" si="815"/>
        <v>0</v>
      </c>
      <c r="I648" s="14">
        <f t="shared" si="816"/>
        <v>0</v>
      </c>
      <c r="L648" s="56">
        <f t="shared" si="817"/>
        <v>0</v>
      </c>
      <c r="M648" s="14">
        <f>Szilv($A$2,Eredmény!$H$3,B648)</f>
        <v>0</v>
      </c>
      <c r="N648" s="14">
        <f t="shared" si="818"/>
        <v>0</v>
      </c>
      <c r="O648" s="14">
        <f t="shared" si="819"/>
        <v>0</v>
      </c>
      <c r="Q648" s="14">
        <f>IF($P$2=Alapadat!$P648,Alapadat!$Q648,0)</f>
        <v>0</v>
      </c>
      <c r="R648" s="14">
        <f>IF($P$2=Alapadat!$P648,Alapadat!$R648,0)</f>
        <v>0</v>
      </c>
      <c r="S648" s="14">
        <f t="shared" si="820"/>
        <v>0</v>
      </c>
      <c r="T648" s="14">
        <f t="shared" si="821"/>
        <v>0</v>
      </c>
      <c r="U648" s="14">
        <f t="shared" si="822"/>
        <v>0</v>
      </c>
      <c r="V648" s="14">
        <f t="shared" si="823"/>
        <v>0</v>
      </c>
      <c r="W648" s="14">
        <f t="shared" si="824"/>
        <v>0</v>
      </c>
      <c r="X648" s="14">
        <f t="shared" si="825"/>
        <v>0</v>
      </c>
      <c r="Z648" s="56">
        <f t="shared" si="810"/>
        <v>0</v>
      </c>
      <c r="AA648" s="14">
        <f>Szilv($P$2,Eredmény!$H$3,Q648)</f>
        <v>0</v>
      </c>
      <c r="AB648" s="14">
        <f t="shared" si="826"/>
        <v>0</v>
      </c>
      <c r="AC648" s="14">
        <f t="shared" si="827"/>
        <v>0</v>
      </c>
      <c r="AE648" s="14">
        <f>IF($AD$2=Alapadat!$P648,Alapadat!$Q648,0)</f>
        <v>0</v>
      </c>
      <c r="AF648" s="14">
        <f>IF($AD$2=Alapadat!$P648,Alapadat!$R648,0)</f>
        <v>0</v>
      </c>
      <c r="AG648" s="14">
        <f t="shared" si="828"/>
        <v>0</v>
      </c>
      <c r="AH648" s="14">
        <f t="shared" si="829"/>
        <v>0</v>
      </c>
      <c r="AI648" s="14">
        <f t="shared" si="830"/>
        <v>0</v>
      </c>
      <c r="AJ648" s="14">
        <f t="shared" si="831"/>
        <v>0</v>
      </c>
      <c r="AK648" s="14">
        <f t="shared" si="832"/>
        <v>0</v>
      </c>
      <c r="AL648" s="14">
        <f t="shared" si="833"/>
        <v>0</v>
      </c>
      <c r="AN648" s="56">
        <f t="shared" si="834"/>
        <v>0</v>
      </c>
      <c r="AO648" s="14">
        <f>Szilv($AD$2,Eredmény!$H$3,AE648)</f>
        <v>0</v>
      </c>
      <c r="AP648" s="14">
        <f t="shared" si="835"/>
        <v>0</v>
      </c>
      <c r="AQ648" s="14">
        <f t="shared" si="836"/>
        <v>0</v>
      </c>
      <c r="AS648" s="14">
        <f>IF($AR$2=Alapadat!$P648,Alapadat!$Q648,0)</f>
        <v>0</v>
      </c>
      <c r="AT648" s="14">
        <f>IF($AR$2=Alapadat!$P648,Alapadat!$R648,0)</f>
        <v>0</v>
      </c>
      <c r="AU648" s="14">
        <f t="shared" si="837"/>
        <v>0</v>
      </c>
      <c r="AV648" s="14">
        <f t="shared" si="838"/>
        <v>0</v>
      </c>
      <c r="AW648" s="14">
        <f t="shared" si="839"/>
        <v>0</v>
      </c>
      <c r="AX648" s="14">
        <f t="shared" si="840"/>
        <v>0</v>
      </c>
      <c r="AY648" s="14">
        <f t="shared" si="841"/>
        <v>0</v>
      </c>
      <c r="AZ648" s="14">
        <f t="shared" si="842"/>
        <v>0</v>
      </c>
      <c r="BB648" s="56">
        <f t="shared" si="843"/>
        <v>0</v>
      </c>
      <c r="BC648" s="14">
        <f>Szilv($AR$2,Eredmény!$H$3,AS648)</f>
        <v>0</v>
      </c>
      <c r="BD648" s="14">
        <f t="shared" si="844"/>
        <v>0</v>
      </c>
      <c r="BE648" s="14">
        <f t="shared" si="845"/>
        <v>0</v>
      </c>
      <c r="BG648" s="14">
        <f>IF($BF$2=Alapadat!$P648,Alapadat!$Q648,0)</f>
        <v>0</v>
      </c>
      <c r="BH648" s="14">
        <f>IF($BF$2=Alapadat!$P648,Alapadat!$R648,0)</f>
        <v>0</v>
      </c>
      <c r="BI648" s="14">
        <f t="shared" si="846"/>
        <v>0</v>
      </c>
      <c r="BJ648" s="14">
        <f t="shared" si="847"/>
        <v>0</v>
      </c>
      <c r="BK648" s="14">
        <f t="shared" si="848"/>
        <v>0</v>
      </c>
      <c r="BL648" s="14">
        <f t="shared" si="849"/>
        <v>0</v>
      </c>
      <c r="BM648" s="14">
        <f t="shared" si="850"/>
        <v>0</v>
      </c>
      <c r="BN648" s="14">
        <f t="shared" si="851"/>
        <v>0</v>
      </c>
      <c r="BP648" s="56">
        <f t="shared" si="852"/>
        <v>0</v>
      </c>
      <c r="BQ648" s="14">
        <f>Szilv($BF$2,Eredmény!$H$3,BG648)</f>
        <v>0</v>
      </c>
      <c r="BR648" s="14">
        <f t="shared" si="853"/>
        <v>0</v>
      </c>
      <c r="BS648" s="14">
        <f t="shared" si="854"/>
        <v>0</v>
      </c>
      <c r="BV648" s="14">
        <f>IF($BU$2=Alapadat!$P648,Alapadat!$Q648,0)</f>
        <v>0</v>
      </c>
      <c r="BW648" s="14">
        <f>IF($BU$2=Alapadat!$P648,Alapadat!$R648,0)</f>
        <v>0</v>
      </c>
      <c r="BX648" s="14">
        <f t="shared" si="855"/>
        <v>0</v>
      </c>
      <c r="BY648" s="14">
        <f t="shared" si="856"/>
        <v>0</v>
      </c>
      <c r="BZ648" s="14">
        <f t="shared" si="857"/>
        <v>0</v>
      </c>
      <c r="CA648" s="14">
        <f t="shared" si="858"/>
        <v>0</v>
      </c>
      <c r="CB648" s="14">
        <f t="shared" si="859"/>
        <v>0</v>
      </c>
      <c r="CC648" s="14">
        <f t="shared" si="860"/>
        <v>0</v>
      </c>
      <c r="CE648" s="56">
        <f t="shared" si="861"/>
        <v>0</v>
      </c>
      <c r="CF648" s="14">
        <f>Szilv($BU$2,Eredmény!$H$3,BV648)</f>
        <v>0</v>
      </c>
      <c r="CG648" s="14">
        <f t="shared" si="862"/>
        <v>0</v>
      </c>
      <c r="CH648" s="14">
        <f t="shared" si="863"/>
        <v>0</v>
      </c>
      <c r="CK648" s="14">
        <f>IF($CJ$2=Alapadat!$P648,Alapadat!$Q648,0)</f>
        <v>0</v>
      </c>
      <c r="CL648" s="14">
        <f>IF($CJ$2=Alapadat!$P648,Alapadat!$R648,0)</f>
        <v>0</v>
      </c>
      <c r="CM648" s="14">
        <f t="shared" si="864"/>
        <v>0</v>
      </c>
      <c r="CN648" s="14">
        <f t="shared" si="865"/>
        <v>0</v>
      </c>
      <c r="CO648" s="14">
        <f t="shared" si="866"/>
        <v>0</v>
      </c>
      <c r="CP648" s="14">
        <f t="shared" si="867"/>
        <v>0</v>
      </c>
      <c r="CQ648" s="14">
        <f t="shared" si="868"/>
        <v>0</v>
      </c>
      <c r="CR648" s="14">
        <f t="shared" si="869"/>
        <v>0</v>
      </c>
      <c r="CT648" s="56">
        <f t="shared" si="870"/>
        <v>0</v>
      </c>
      <c r="CU648" s="14">
        <f>Szilv($CJ$2,Eredmény!$H$3,CK648)</f>
        <v>0</v>
      </c>
      <c r="CV648" s="14">
        <f t="shared" si="871"/>
        <v>0</v>
      </c>
      <c r="CW648" s="14">
        <f t="shared" si="872"/>
        <v>0</v>
      </c>
      <c r="CZ648" s="14">
        <f>IF($CY$2=Alapadat!$P648,Alapadat!$Q648,0)</f>
        <v>0</v>
      </c>
      <c r="DA648" s="14">
        <f>IF($CY$2=Alapadat!$P648,Alapadat!$R648,0)</f>
        <v>0</v>
      </c>
      <c r="DB648" s="14">
        <f t="shared" si="873"/>
        <v>0</v>
      </c>
      <c r="DC648" s="14">
        <f t="shared" si="874"/>
        <v>0</v>
      </c>
      <c r="DD648" s="14">
        <f t="shared" si="875"/>
        <v>0</v>
      </c>
      <c r="DE648" s="14">
        <f t="shared" si="876"/>
        <v>0</v>
      </c>
      <c r="DF648" s="14">
        <f t="shared" si="877"/>
        <v>0</v>
      </c>
      <c r="DG648" s="14">
        <f t="shared" si="878"/>
        <v>0</v>
      </c>
      <c r="DI648" s="56">
        <f t="shared" si="879"/>
        <v>0</v>
      </c>
      <c r="DJ648" s="14">
        <f>Szilv($CY$2,Eredmény!$H$3,CZ648)</f>
        <v>0</v>
      </c>
      <c r="DK648" s="14">
        <f t="shared" si="880"/>
        <v>0</v>
      </c>
      <c r="DL648" s="14">
        <f t="shared" si="881"/>
        <v>0</v>
      </c>
      <c r="DO648" s="14">
        <f>IF($DN$2=Alapadat!$P648,Alapadat!$Q648,0)</f>
        <v>0</v>
      </c>
      <c r="DP648" s="14">
        <f>IF($DN$2=Alapadat!$P648,Alapadat!$R648,0)</f>
        <v>0</v>
      </c>
      <c r="DQ648" s="14">
        <f t="shared" si="882"/>
        <v>0</v>
      </c>
      <c r="DR648" s="14">
        <f t="shared" si="883"/>
        <v>0</v>
      </c>
      <c r="DS648" s="14">
        <f t="shared" si="884"/>
        <v>0</v>
      </c>
      <c r="DT648" s="14">
        <f t="shared" si="885"/>
        <v>0</v>
      </c>
      <c r="DU648" s="14">
        <f t="shared" si="886"/>
        <v>0</v>
      </c>
      <c r="DV648" s="14">
        <f t="shared" si="887"/>
        <v>0</v>
      </c>
      <c r="DX648" s="56">
        <f t="shared" si="888"/>
        <v>0</v>
      </c>
      <c r="DY648" s="14">
        <f>Szilv($DN$2,Eredmény!$H$3,DO648)</f>
        <v>0</v>
      </c>
      <c r="DZ648" s="14">
        <f t="shared" si="889"/>
        <v>0</v>
      </c>
      <c r="EA648" s="14">
        <f t="shared" si="890"/>
        <v>0</v>
      </c>
    </row>
    <row r="649" spans="2:131">
      <c r="B649" s="14">
        <f>IF($A$2=Alapadat!$P649,Alapadat!$Q649,0)</f>
        <v>0</v>
      </c>
      <c r="C649" s="14">
        <f>IF($A$2=Alapadat!$P649,Alapadat!$R649,0)</f>
        <v>0</v>
      </c>
      <c r="D649" s="14">
        <f t="shared" si="811"/>
        <v>0</v>
      </c>
      <c r="E649" s="14">
        <f t="shared" si="812"/>
        <v>0</v>
      </c>
      <c r="F649" s="14">
        <f t="shared" si="813"/>
        <v>0</v>
      </c>
      <c r="G649" s="14">
        <f t="shared" si="814"/>
        <v>0</v>
      </c>
      <c r="H649" s="14">
        <f t="shared" si="815"/>
        <v>0</v>
      </c>
      <c r="I649" s="14">
        <f t="shared" si="816"/>
        <v>0</v>
      </c>
      <c r="L649" s="56">
        <f t="shared" si="817"/>
        <v>0</v>
      </c>
      <c r="M649" s="14">
        <f>Szilv($A$2,Eredmény!$H$3,B649)</f>
        <v>0</v>
      </c>
      <c r="N649" s="14">
        <f t="shared" si="818"/>
        <v>0</v>
      </c>
      <c r="O649" s="14">
        <f t="shared" si="819"/>
        <v>0</v>
      </c>
      <c r="Q649" s="14">
        <f>IF($P$2=Alapadat!$P649,Alapadat!$Q649,0)</f>
        <v>0</v>
      </c>
      <c r="R649" s="14">
        <f>IF($P$2=Alapadat!$P649,Alapadat!$R649,0)</f>
        <v>0</v>
      </c>
      <c r="S649" s="14">
        <f t="shared" si="820"/>
        <v>0</v>
      </c>
      <c r="T649" s="14">
        <f t="shared" si="821"/>
        <v>0</v>
      </c>
      <c r="U649" s="14">
        <f t="shared" si="822"/>
        <v>0</v>
      </c>
      <c r="V649" s="14">
        <f t="shared" si="823"/>
        <v>0</v>
      </c>
      <c r="W649" s="14">
        <f t="shared" si="824"/>
        <v>0</v>
      </c>
      <c r="X649" s="14">
        <f t="shared" si="825"/>
        <v>0</v>
      </c>
      <c r="Z649" s="56">
        <f t="shared" si="810"/>
        <v>0</v>
      </c>
      <c r="AA649" s="14">
        <f>Szilv($P$2,Eredmény!$H$3,Q649)</f>
        <v>0</v>
      </c>
      <c r="AB649" s="14">
        <f t="shared" si="826"/>
        <v>0</v>
      </c>
      <c r="AC649" s="14">
        <f t="shared" si="827"/>
        <v>0</v>
      </c>
      <c r="AE649" s="14">
        <f>IF($AD$2=Alapadat!$P649,Alapadat!$Q649,0)</f>
        <v>0</v>
      </c>
      <c r="AF649" s="14">
        <f>IF($AD$2=Alapadat!$P649,Alapadat!$R649,0)</f>
        <v>0</v>
      </c>
      <c r="AG649" s="14">
        <f t="shared" si="828"/>
        <v>0</v>
      </c>
      <c r="AH649" s="14">
        <f t="shared" si="829"/>
        <v>0</v>
      </c>
      <c r="AI649" s="14">
        <f t="shared" si="830"/>
        <v>0</v>
      </c>
      <c r="AJ649" s="14">
        <f t="shared" si="831"/>
        <v>0</v>
      </c>
      <c r="AK649" s="14">
        <f t="shared" si="832"/>
        <v>0</v>
      </c>
      <c r="AL649" s="14">
        <f t="shared" si="833"/>
        <v>0</v>
      </c>
      <c r="AN649" s="56">
        <f t="shared" si="834"/>
        <v>0</v>
      </c>
      <c r="AO649" s="14">
        <f>Szilv($AD$2,Eredmény!$H$3,AE649)</f>
        <v>0</v>
      </c>
      <c r="AP649" s="14">
        <f t="shared" si="835"/>
        <v>0</v>
      </c>
      <c r="AQ649" s="14">
        <f t="shared" si="836"/>
        <v>0</v>
      </c>
      <c r="AS649" s="14">
        <f>IF($AR$2=Alapadat!$P649,Alapadat!$Q649,0)</f>
        <v>0</v>
      </c>
      <c r="AT649" s="14">
        <f>IF($AR$2=Alapadat!$P649,Alapadat!$R649,0)</f>
        <v>0</v>
      </c>
      <c r="AU649" s="14">
        <f t="shared" si="837"/>
        <v>0</v>
      </c>
      <c r="AV649" s="14">
        <f t="shared" si="838"/>
        <v>0</v>
      </c>
      <c r="AW649" s="14">
        <f t="shared" si="839"/>
        <v>0</v>
      </c>
      <c r="AX649" s="14">
        <f t="shared" si="840"/>
        <v>0</v>
      </c>
      <c r="AY649" s="14">
        <f t="shared" si="841"/>
        <v>0</v>
      </c>
      <c r="AZ649" s="14">
        <f t="shared" si="842"/>
        <v>0</v>
      </c>
      <c r="BB649" s="56">
        <f t="shared" si="843"/>
        <v>0</v>
      </c>
      <c r="BC649" s="14">
        <f>Szilv($AR$2,Eredmény!$H$3,AS649)</f>
        <v>0</v>
      </c>
      <c r="BD649" s="14">
        <f t="shared" si="844"/>
        <v>0</v>
      </c>
      <c r="BE649" s="14">
        <f t="shared" si="845"/>
        <v>0</v>
      </c>
      <c r="BG649" s="14">
        <f>IF($BF$2=Alapadat!$P649,Alapadat!$Q649,0)</f>
        <v>0</v>
      </c>
      <c r="BH649" s="14">
        <f>IF($BF$2=Alapadat!$P649,Alapadat!$R649,0)</f>
        <v>0</v>
      </c>
      <c r="BI649" s="14">
        <f t="shared" si="846"/>
        <v>0</v>
      </c>
      <c r="BJ649" s="14">
        <f t="shared" si="847"/>
        <v>0</v>
      </c>
      <c r="BK649" s="14">
        <f t="shared" si="848"/>
        <v>0</v>
      </c>
      <c r="BL649" s="14">
        <f t="shared" si="849"/>
        <v>0</v>
      </c>
      <c r="BM649" s="14">
        <f t="shared" si="850"/>
        <v>0</v>
      </c>
      <c r="BN649" s="14">
        <f t="shared" si="851"/>
        <v>0</v>
      </c>
      <c r="BP649" s="56">
        <f t="shared" si="852"/>
        <v>0</v>
      </c>
      <c r="BQ649" s="14">
        <f>Szilv($BF$2,Eredmény!$H$3,BG649)</f>
        <v>0</v>
      </c>
      <c r="BR649" s="14">
        <f t="shared" si="853"/>
        <v>0</v>
      </c>
      <c r="BS649" s="14">
        <f t="shared" si="854"/>
        <v>0</v>
      </c>
      <c r="BV649" s="14">
        <f>IF($BU$2=Alapadat!$P649,Alapadat!$Q649,0)</f>
        <v>0</v>
      </c>
      <c r="BW649" s="14">
        <f>IF($BU$2=Alapadat!$P649,Alapadat!$R649,0)</f>
        <v>0</v>
      </c>
      <c r="BX649" s="14">
        <f t="shared" si="855"/>
        <v>0</v>
      </c>
      <c r="BY649" s="14">
        <f t="shared" si="856"/>
        <v>0</v>
      </c>
      <c r="BZ649" s="14">
        <f t="shared" si="857"/>
        <v>0</v>
      </c>
      <c r="CA649" s="14">
        <f t="shared" si="858"/>
        <v>0</v>
      </c>
      <c r="CB649" s="14">
        <f t="shared" si="859"/>
        <v>0</v>
      </c>
      <c r="CC649" s="14">
        <f t="shared" si="860"/>
        <v>0</v>
      </c>
      <c r="CE649" s="56">
        <f t="shared" si="861"/>
        <v>0</v>
      </c>
      <c r="CF649" s="14">
        <f>Szilv($BU$2,Eredmény!$H$3,BV649)</f>
        <v>0</v>
      </c>
      <c r="CG649" s="14">
        <f t="shared" si="862"/>
        <v>0</v>
      </c>
      <c r="CH649" s="14">
        <f t="shared" si="863"/>
        <v>0</v>
      </c>
      <c r="CK649" s="14">
        <f>IF($CJ$2=Alapadat!$P649,Alapadat!$Q649,0)</f>
        <v>0</v>
      </c>
      <c r="CL649" s="14">
        <f>IF($CJ$2=Alapadat!$P649,Alapadat!$R649,0)</f>
        <v>0</v>
      </c>
      <c r="CM649" s="14">
        <f t="shared" si="864"/>
        <v>0</v>
      </c>
      <c r="CN649" s="14">
        <f t="shared" si="865"/>
        <v>0</v>
      </c>
      <c r="CO649" s="14">
        <f t="shared" si="866"/>
        <v>0</v>
      </c>
      <c r="CP649" s="14">
        <f t="shared" si="867"/>
        <v>0</v>
      </c>
      <c r="CQ649" s="14">
        <f t="shared" si="868"/>
        <v>0</v>
      </c>
      <c r="CR649" s="14">
        <f t="shared" si="869"/>
        <v>0</v>
      </c>
      <c r="CT649" s="56">
        <f t="shared" si="870"/>
        <v>0</v>
      </c>
      <c r="CU649" s="14">
        <f>Szilv($CJ$2,Eredmény!$H$3,CK649)</f>
        <v>0</v>
      </c>
      <c r="CV649" s="14">
        <f t="shared" si="871"/>
        <v>0</v>
      </c>
      <c r="CW649" s="14">
        <f t="shared" si="872"/>
        <v>0</v>
      </c>
      <c r="CZ649" s="14">
        <f>IF($CY$2=Alapadat!$P649,Alapadat!$Q649,0)</f>
        <v>0</v>
      </c>
      <c r="DA649" s="14">
        <f>IF($CY$2=Alapadat!$P649,Alapadat!$R649,0)</f>
        <v>0</v>
      </c>
      <c r="DB649" s="14">
        <f t="shared" si="873"/>
        <v>0</v>
      </c>
      <c r="DC649" s="14">
        <f t="shared" si="874"/>
        <v>0</v>
      </c>
      <c r="DD649" s="14">
        <f t="shared" si="875"/>
        <v>0</v>
      </c>
      <c r="DE649" s="14">
        <f t="shared" si="876"/>
        <v>0</v>
      </c>
      <c r="DF649" s="14">
        <f t="shared" si="877"/>
        <v>0</v>
      </c>
      <c r="DG649" s="14">
        <f t="shared" si="878"/>
        <v>0</v>
      </c>
      <c r="DI649" s="56">
        <f t="shared" si="879"/>
        <v>0</v>
      </c>
      <c r="DJ649" s="14">
        <f>Szilv($CY$2,Eredmény!$H$3,CZ649)</f>
        <v>0</v>
      </c>
      <c r="DK649" s="14">
        <f t="shared" si="880"/>
        <v>0</v>
      </c>
      <c r="DL649" s="14">
        <f t="shared" si="881"/>
        <v>0</v>
      </c>
      <c r="DO649" s="14">
        <f>IF($DN$2=Alapadat!$P649,Alapadat!$Q649,0)</f>
        <v>0</v>
      </c>
      <c r="DP649" s="14">
        <f>IF($DN$2=Alapadat!$P649,Alapadat!$R649,0)</f>
        <v>0</v>
      </c>
      <c r="DQ649" s="14">
        <f t="shared" si="882"/>
        <v>0</v>
      </c>
      <c r="DR649" s="14">
        <f t="shared" si="883"/>
        <v>0</v>
      </c>
      <c r="DS649" s="14">
        <f t="shared" si="884"/>
        <v>0</v>
      </c>
      <c r="DT649" s="14">
        <f t="shared" si="885"/>
        <v>0</v>
      </c>
      <c r="DU649" s="14">
        <f t="shared" si="886"/>
        <v>0</v>
      </c>
      <c r="DV649" s="14">
        <f t="shared" si="887"/>
        <v>0</v>
      </c>
      <c r="DX649" s="56">
        <f t="shared" si="888"/>
        <v>0</v>
      </c>
      <c r="DY649" s="14">
        <f>Szilv($DN$2,Eredmény!$H$3,DO649)</f>
        <v>0</v>
      </c>
      <c r="DZ649" s="14">
        <f t="shared" si="889"/>
        <v>0</v>
      </c>
      <c r="EA649" s="14">
        <f t="shared" si="890"/>
        <v>0</v>
      </c>
    </row>
    <row r="650" spans="2:131">
      <c r="B650" s="14">
        <f>IF($A$2=Alapadat!$P650,Alapadat!$Q650,0)</f>
        <v>0</v>
      </c>
      <c r="C650" s="14">
        <f>IF($A$2=Alapadat!$P650,Alapadat!$R650,0)</f>
        <v>0</v>
      </c>
      <c r="D650" s="14">
        <f t="shared" si="811"/>
        <v>0</v>
      </c>
      <c r="E650" s="14">
        <f t="shared" si="812"/>
        <v>0</v>
      </c>
      <c r="F650" s="14">
        <f t="shared" si="813"/>
        <v>0</v>
      </c>
      <c r="G650" s="14">
        <f t="shared" si="814"/>
        <v>0</v>
      </c>
      <c r="H650" s="14">
        <f t="shared" si="815"/>
        <v>0</v>
      </c>
      <c r="I650" s="14">
        <f t="shared" si="816"/>
        <v>0</v>
      </c>
      <c r="L650" s="56">
        <f t="shared" si="817"/>
        <v>0</v>
      </c>
      <c r="M650" s="14">
        <f>Szilv($A$2,Eredmény!$H$3,B650)</f>
        <v>0</v>
      </c>
      <c r="N650" s="14">
        <f t="shared" si="818"/>
        <v>0</v>
      </c>
      <c r="O650" s="14">
        <f t="shared" si="819"/>
        <v>0</v>
      </c>
      <c r="Q650" s="14">
        <f>IF($P$2=Alapadat!$P650,Alapadat!$Q650,0)</f>
        <v>0</v>
      </c>
      <c r="R650" s="14">
        <f>IF($P$2=Alapadat!$P650,Alapadat!$R650,0)</f>
        <v>0</v>
      </c>
      <c r="S650" s="14">
        <f t="shared" si="820"/>
        <v>0</v>
      </c>
      <c r="T650" s="14">
        <f t="shared" si="821"/>
        <v>0</v>
      </c>
      <c r="U650" s="14">
        <f t="shared" si="822"/>
        <v>0</v>
      </c>
      <c r="V650" s="14">
        <f t="shared" si="823"/>
        <v>0</v>
      </c>
      <c r="W650" s="14">
        <f t="shared" si="824"/>
        <v>0</v>
      </c>
      <c r="X650" s="14">
        <f t="shared" si="825"/>
        <v>0</v>
      </c>
      <c r="Z650" s="56">
        <f t="shared" si="810"/>
        <v>0</v>
      </c>
      <c r="AA650" s="14">
        <f>Szilv($P$2,Eredmény!$H$3,Q650)</f>
        <v>0</v>
      </c>
      <c r="AB650" s="14">
        <f t="shared" si="826"/>
        <v>0</v>
      </c>
      <c r="AC650" s="14">
        <f t="shared" si="827"/>
        <v>0</v>
      </c>
      <c r="AE650" s="14">
        <f>IF($AD$2=Alapadat!$P650,Alapadat!$Q650,0)</f>
        <v>0</v>
      </c>
      <c r="AF650" s="14">
        <f>IF($AD$2=Alapadat!$P650,Alapadat!$R650,0)</f>
        <v>0</v>
      </c>
      <c r="AG650" s="14">
        <f t="shared" si="828"/>
        <v>0</v>
      </c>
      <c r="AH650" s="14">
        <f t="shared" si="829"/>
        <v>0</v>
      </c>
      <c r="AI650" s="14">
        <f t="shared" si="830"/>
        <v>0</v>
      </c>
      <c r="AJ650" s="14">
        <f t="shared" si="831"/>
        <v>0</v>
      </c>
      <c r="AK650" s="14">
        <f t="shared" si="832"/>
        <v>0</v>
      </c>
      <c r="AL650" s="14">
        <f t="shared" si="833"/>
        <v>0</v>
      </c>
      <c r="AN650" s="56">
        <f t="shared" si="834"/>
        <v>0</v>
      </c>
      <c r="AO650" s="14">
        <f>Szilv($AD$2,Eredmény!$H$3,AE650)</f>
        <v>0</v>
      </c>
      <c r="AP650" s="14">
        <f t="shared" si="835"/>
        <v>0</v>
      </c>
      <c r="AQ650" s="14">
        <f t="shared" si="836"/>
        <v>0</v>
      </c>
      <c r="AS650" s="14">
        <f>IF($AR$2=Alapadat!$P650,Alapadat!$Q650,0)</f>
        <v>0</v>
      </c>
      <c r="AT650" s="14">
        <f>IF($AR$2=Alapadat!$P650,Alapadat!$R650,0)</f>
        <v>0</v>
      </c>
      <c r="AU650" s="14">
        <f t="shared" si="837"/>
        <v>0</v>
      </c>
      <c r="AV650" s="14">
        <f t="shared" si="838"/>
        <v>0</v>
      </c>
      <c r="AW650" s="14">
        <f t="shared" si="839"/>
        <v>0</v>
      </c>
      <c r="AX650" s="14">
        <f t="shared" si="840"/>
        <v>0</v>
      </c>
      <c r="AY650" s="14">
        <f t="shared" si="841"/>
        <v>0</v>
      </c>
      <c r="AZ650" s="14">
        <f t="shared" si="842"/>
        <v>0</v>
      </c>
      <c r="BB650" s="56">
        <f t="shared" si="843"/>
        <v>0</v>
      </c>
      <c r="BC650" s="14">
        <f>Szilv($AR$2,Eredmény!$H$3,AS650)</f>
        <v>0</v>
      </c>
      <c r="BD650" s="14">
        <f t="shared" si="844"/>
        <v>0</v>
      </c>
      <c r="BE650" s="14">
        <f t="shared" si="845"/>
        <v>0</v>
      </c>
      <c r="BG650" s="14">
        <f>IF($BF$2=Alapadat!$P650,Alapadat!$Q650,0)</f>
        <v>0</v>
      </c>
      <c r="BH650" s="14">
        <f>IF($BF$2=Alapadat!$P650,Alapadat!$R650,0)</f>
        <v>0</v>
      </c>
      <c r="BI650" s="14">
        <f t="shared" si="846"/>
        <v>0</v>
      </c>
      <c r="BJ650" s="14">
        <f t="shared" si="847"/>
        <v>0</v>
      </c>
      <c r="BK650" s="14">
        <f t="shared" si="848"/>
        <v>0</v>
      </c>
      <c r="BL650" s="14">
        <f t="shared" si="849"/>
        <v>0</v>
      </c>
      <c r="BM650" s="14">
        <f t="shared" si="850"/>
        <v>0</v>
      </c>
      <c r="BN650" s="14">
        <f t="shared" si="851"/>
        <v>0</v>
      </c>
      <c r="BP650" s="56">
        <f t="shared" si="852"/>
        <v>0</v>
      </c>
      <c r="BQ650" s="14">
        <f>Szilv($BF$2,Eredmény!$H$3,BG650)</f>
        <v>0</v>
      </c>
      <c r="BR650" s="14">
        <f t="shared" si="853"/>
        <v>0</v>
      </c>
      <c r="BS650" s="14">
        <f t="shared" si="854"/>
        <v>0</v>
      </c>
      <c r="BV650" s="14">
        <f>IF($BU$2=Alapadat!$P650,Alapadat!$Q650,0)</f>
        <v>0</v>
      </c>
      <c r="BW650" s="14">
        <f>IF($BU$2=Alapadat!$P650,Alapadat!$R650,0)</f>
        <v>0</v>
      </c>
      <c r="BX650" s="14">
        <f t="shared" si="855"/>
        <v>0</v>
      </c>
      <c r="BY650" s="14">
        <f t="shared" si="856"/>
        <v>0</v>
      </c>
      <c r="BZ650" s="14">
        <f t="shared" si="857"/>
        <v>0</v>
      </c>
      <c r="CA650" s="14">
        <f t="shared" si="858"/>
        <v>0</v>
      </c>
      <c r="CB650" s="14">
        <f t="shared" si="859"/>
        <v>0</v>
      </c>
      <c r="CC650" s="14">
        <f t="shared" si="860"/>
        <v>0</v>
      </c>
      <c r="CE650" s="56">
        <f t="shared" si="861"/>
        <v>0</v>
      </c>
      <c r="CF650" s="14">
        <f>Szilv($BU$2,Eredmény!$H$3,BV650)</f>
        <v>0</v>
      </c>
      <c r="CG650" s="14">
        <f t="shared" si="862"/>
        <v>0</v>
      </c>
      <c r="CH650" s="14">
        <f t="shared" si="863"/>
        <v>0</v>
      </c>
      <c r="CK650" s="14">
        <f>IF($CJ$2=Alapadat!$P650,Alapadat!$Q650,0)</f>
        <v>0</v>
      </c>
      <c r="CL650" s="14">
        <f>IF($CJ$2=Alapadat!$P650,Alapadat!$R650,0)</f>
        <v>0</v>
      </c>
      <c r="CM650" s="14">
        <f t="shared" si="864"/>
        <v>0</v>
      </c>
      <c r="CN650" s="14">
        <f t="shared" si="865"/>
        <v>0</v>
      </c>
      <c r="CO650" s="14">
        <f t="shared" si="866"/>
        <v>0</v>
      </c>
      <c r="CP650" s="14">
        <f t="shared" si="867"/>
        <v>0</v>
      </c>
      <c r="CQ650" s="14">
        <f t="shared" si="868"/>
        <v>0</v>
      </c>
      <c r="CR650" s="14">
        <f t="shared" si="869"/>
        <v>0</v>
      </c>
      <c r="CT650" s="56">
        <f t="shared" si="870"/>
        <v>0</v>
      </c>
      <c r="CU650" s="14">
        <f>Szilv($CJ$2,Eredmény!$H$3,CK650)</f>
        <v>0</v>
      </c>
      <c r="CV650" s="14">
        <f t="shared" si="871"/>
        <v>0</v>
      </c>
      <c r="CW650" s="14">
        <f t="shared" si="872"/>
        <v>0</v>
      </c>
      <c r="CZ650" s="14">
        <f>IF($CY$2=Alapadat!$P650,Alapadat!$Q650,0)</f>
        <v>0</v>
      </c>
      <c r="DA650" s="14">
        <f>IF($CY$2=Alapadat!$P650,Alapadat!$R650,0)</f>
        <v>0</v>
      </c>
      <c r="DB650" s="14">
        <f t="shared" si="873"/>
        <v>0</v>
      </c>
      <c r="DC650" s="14">
        <f t="shared" si="874"/>
        <v>0</v>
      </c>
      <c r="DD650" s="14">
        <f t="shared" si="875"/>
        <v>0</v>
      </c>
      <c r="DE650" s="14">
        <f t="shared" si="876"/>
        <v>0</v>
      </c>
      <c r="DF650" s="14">
        <f t="shared" si="877"/>
        <v>0</v>
      </c>
      <c r="DG650" s="14">
        <f t="shared" si="878"/>
        <v>0</v>
      </c>
      <c r="DI650" s="56">
        <f t="shared" si="879"/>
        <v>0</v>
      </c>
      <c r="DJ650" s="14">
        <f>Szilv($CY$2,Eredmény!$H$3,CZ650)</f>
        <v>0</v>
      </c>
      <c r="DK650" s="14">
        <f t="shared" si="880"/>
        <v>0</v>
      </c>
      <c r="DL650" s="14">
        <f t="shared" si="881"/>
        <v>0</v>
      </c>
      <c r="DO650" s="14">
        <f>IF($DN$2=Alapadat!$P650,Alapadat!$Q650,0)</f>
        <v>0</v>
      </c>
      <c r="DP650" s="14">
        <f>IF($DN$2=Alapadat!$P650,Alapadat!$R650,0)</f>
        <v>0</v>
      </c>
      <c r="DQ650" s="14">
        <f t="shared" si="882"/>
        <v>0</v>
      </c>
      <c r="DR650" s="14">
        <f t="shared" si="883"/>
        <v>0</v>
      </c>
      <c r="DS650" s="14">
        <f t="shared" si="884"/>
        <v>0</v>
      </c>
      <c r="DT650" s="14">
        <f t="shared" si="885"/>
        <v>0</v>
      </c>
      <c r="DU650" s="14">
        <f t="shared" si="886"/>
        <v>0</v>
      </c>
      <c r="DV650" s="14">
        <f t="shared" si="887"/>
        <v>0</v>
      </c>
      <c r="DX650" s="56">
        <f t="shared" si="888"/>
        <v>0</v>
      </c>
      <c r="DY650" s="14">
        <f>Szilv($DN$2,Eredmény!$H$3,DO650)</f>
        <v>0</v>
      </c>
      <c r="DZ650" s="14">
        <f t="shared" si="889"/>
        <v>0</v>
      </c>
      <c r="EA650" s="14">
        <f t="shared" si="890"/>
        <v>0</v>
      </c>
    </row>
    <row r="651" spans="2:131">
      <c r="B651" s="14">
        <f>IF($A$2=Alapadat!$P651,Alapadat!$Q651,0)</f>
        <v>0</v>
      </c>
      <c r="C651" s="14">
        <f>IF($A$2=Alapadat!$P651,Alapadat!$R651,0)</f>
        <v>0</v>
      </c>
      <c r="D651" s="14">
        <f t="shared" si="811"/>
        <v>0</v>
      </c>
      <c r="E651" s="14">
        <f t="shared" si="812"/>
        <v>0</v>
      </c>
      <c r="F651" s="14">
        <f t="shared" si="813"/>
        <v>0</v>
      </c>
      <c r="G651" s="14">
        <f t="shared" si="814"/>
        <v>0</v>
      </c>
      <c r="H651" s="14">
        <f t="shared" si="815"/>
        <v>0</v>
      </c>
      <c r="I651" s="14">
        <f t="shared" si="816"/>
        <v>0</v>
      </c>
      <c r="L651" s="56">
        <f t="shared" si="817"/>
        <v>0</v>
      </c>
      <c r="M651" s="14">
        <f>Szilv($A$2,Eredmény!$H$3,B651)</f>
        <v>0</v>
      </c>
      <c r="N651" s="14">
        <f t="shared" si="818"/>
        <v>0</v>
      </c>
      <c r="O651" s="14">
        <f t="shared" si="819"/>
        <v>0</v>
      </c>
      <c r="Q651" s="14">
        <f>IF($P$2=Alapadat!$P651,Alapadat!$Q651,0)</f>
        <v>0</v>
      </c>
      <c r="R651" s="14">
        <f>IF($P$2=Alapadat!$P651,Alapadat!$R651,0)</f>
        <v>0</v>
      </c>
      <c r="S651" s="14">
        <f t="shared" si="820"/>
        <v>0</v>
      </c>
      <c r="T651" s="14">
        <f t="shared" si="821"/>
        <v>0</v>
      </c>
      <c r="U651" s="14">
        <f t="shared" si="822"/>
        <v>0</v>
      </c>
      <c r="V651" s="14">
        <f t="shared" si="823"/>
        <v>0</v>
      </c>
      <c r="W651" s="14">
        <f t="shared" si="824"/>
        <v>0</v>
      </c>
      <c r="X651" s="14">
        <f t="shared" si="825"/>
        <v>0</v>
      </c>
      <c r="Z651" s="56">
        <f t="shared" si="810"/>
        <v>0</v>
      </c>
      <c r="AA651" s="14">
        <f>Szilv($P$2,Eredmény!$H$3,Q651)</f>
        <v>0</v>
      </c>
      <c r="AB651" s="14">
        <f t="shared" si="826"/>
        <v>0</v>
      </c>
      <c r="AC651" s="14">
        <f t="shared" si="827"/>
        <v>0</v>
      </c>
      <c r="AE651" s="14">
        <f>IF($AD$2=Alapadat!$P651,Alapadat!$Q651,0)</f>
        <v>0</v>
      </c>
      <c r="AF651" s="14">
        <f>IF($AD$2=Alapadat!$P651,Alapadat!$R651,0)</f>
        <v>0</v>
      </c>
      <c r="AG651" s="14">
        <f t="shared" si="828"/>
        <v>0</v>
      </c>
      <c r="AH651" s="14">
        <f t="shared" si="829"/>
        <v>0</v>
      </c>
      <c r="AI651" s="14">
        <f t="shared" si="830"/>
        <v>0</v>
      </c>
      <c r="AJ651" s="14">
        <f t="shared" si="831"/>
        <v>0</v>
      </c>
      <c r="AK651" s="14">
        <f t="shared" si="832"/>
        <v>0</v>
      </c>
      <c r="AL651" s="14">
        <f t="shared" si="833"/>
        <v>0</v>
      </c>
      <c r="AN651" s="56">
        <f t="shared" si="834"/>
        <v>0</v>
      </c>
      <c r="AO651" s="14">
        <f>Szilv($AD$2,Eredmény!$H$3,AE651)</f>
        <v>0</v>
      </c>
      <c r="AP651" s="14">
        <f t="shared" si="835"/>
        <v>0</v>
      </c>
      <c r="AQ651" s="14">
        <f t="shared" si="836"/>
        <v>0</v>
      </c>
      <c r="AS651" s="14">
        <f>IF($AR$2=Alapadat!$P651,Alapadat!$Q651,0)</f>
        <v>0</v>
      </c>
      <c r="AT651" s="14">
        <f>IF($AR$2=Alapadat!$P651,Alapadat!$R651,0)</f>
        <v>0</v>
      </c>
      <c r="AU651" s="14">
        <f t="shared" si="837"/>
        <v>0</v>
      </c>
      <c r="AV651" s="14">
        <f t="shared" si="838"/>
        <v>0</v>
      </c>
      <c r="AW651" s="14">
        <f t="shared" si="839"/>
        <v>0</v>
      </c>
      <c r="AX651" s="14">
        <f t="shared" si="840"/>
        <v>0</v>
      </c>
      <c r="AY651" s="14">
        <f t="shared" si="841"/>
        <v>0</v>
      </c>
      <c r="AZ651" s="14">
        <f t="shared" si="842"/>
        <v>0</v>
      </c>
      <c r="BB651" s="56">
        <f t="shared" si="843"/>
        <v>0</v>
      </c>
      <c r="BC651" s="14">
        <f>Szilv($AR$2,Eredmény!$H$3,AS651)</f>
        <v>0</v>
      </c>
      <c r="BD651" s="14">
        <f t="shared" si="844"/>
        <v>0</v>
      </c>
      <c r="BE651" s="14">
        <f t="shared" si="845"/>
        <v>0</v>
      </c>
      <c r="BG651" s="14">
        <f>IF($BF$2=Alapadat!$P651,Alapadat!$Q651,0)</f>
        <v>0</v>
      </c>
      <c r="BH651" s="14">
        <f>IF($BF$2=Alapadat!$P651,Alapadat!$R651,0)</f>
        <v>0</v>
      </c>
      <c r="BI651" s="14">
        <f t="shared" si="846"/>
        <v>0</v>
      </c>
      <c r="BJ651" s="14">
        <f t="shared" si="847"/>
        <v>0</v>
      </c>
      <c r="BK651" s="14">
        <f t="shared" si="848"/>
        <v>0</v>
      </c>
      <c r="BL651" s="14">
        <f t="shared" si="849"/>
        <v>0</v>
      </c>
      <c r="BM651" s="14">
        <f t="shared" si="850"/>
        <v>0</v>
      </c>
      <c r="BN651" s="14">
        <f t="shared" si="851"/>
        <v>0</v>
      </c>
      <c r="BP651" s="56">
        <f t="shared" si="852"/>
        <v>0</v>
      </c>
      <c r="BQ651" s="14">
        <f>Szilv($BF$2,Eredmény!$H$3,BG651)</f>
        <v>0</v>
      </c>
      <c r="BR651" s="14">
        <f t="shared" si="853"/>
        <v>0</v>
      </c>
      <c r="BS651" s="14">
        <f t="shared" si="854"/>
        <v>0</v>
      </c>
      <c r="BV651" s="14">
        <f>IF($BU$2=Alapadat!$P651,Alapadat!$Q651,0)</f>
        <v>0</v>
      </c>
      <c r="BW651" s="14">
        <f>IF($BU$2=Alapadat!$P651,Alapadat!$R651,0)</f>
        <v>0</v>
      </c>
      <c r="BX651" s="14">
        <f t="shared" si="855"/>
        <v>0</v>
      </c>
      <c r="BY651" s="14">
        <f t="shared" si="856"/>
        <v>0</v>
      </c>
      <c r="BZ651" s="14">
        <f t="shared" si="857"/>
        <v>0</v>
      </c>
      <c r="CA651" s="14">
        <f t="shared" si="858"/>
        <v>0</v>
      </c>
      <c r="CB651" s="14">
        <f t="shared" si="859"/>
        <v>0</v>
      </c>
      <c r="CC651" s="14">
        <f t="shared" si="860"/>
        <v>0</v>
      </c>
      <c r="CE651" s="56">
        <f t="shared" si="861"/>
        <v>0</v>
      </c>
      <c r="CF651" s="14">
        <f>Szilv($BU$2,Eredmény!$H$3,BV651)</f>
        <v>0</v>
      </c>
      <c r="CG651" s="14">
        <f t="shared" si="862"/>
        <v>0</v>
      </c>
      <c r="CH651" s="14">
        <f t="shared" si="863"/>
        <v>0</v>
      </c>
      <c r="CK651" s="14">
        <f>IF($CJ$2=Alapadat!$P651,Alapadat!$Q651,0)</f>
        <v>0</v>
      </c>
      <c r="CL651" s="14">
        <f>IF($CJ$2=Alapadat!$P651,Alapadat!$R651,0)</f>
        <v>0</v>
      </c>
      <c r="CM651" s="14">
        <f t="shared" si="864"/>
        <v>0</v>
      </c>
      <c r="CN651" s="14">
        <f t="shared" si="865"/>
        <v>0</v>
      </c>
      <c r="CO651" s="14">
        <f t="shared" si="866"/>
        <v>0</v>
      </c>
      <c r="CP651" s="14">
        <f t="shared" si="867"/>
        <v>0</v>
      </c>
      <c r="CQ651" s="14">
        <f t="shared" si="868"/>
        <v>0</v>
      </c>
      <c r="CR651" s="14">
        <f t="shared" si="869"/>
        <v>0</v>
      </c>
      <c r="CT651" s="56">
        <f t="shared" si="870"/>
        <v>0</v>
      </c>
      <c r="CU651" s="14">
        <f>Szilv($CJ$2,Eredmény!$H$3,CK651)</f>
        <v>0</v>
      </c>
      <c r="CV651" s="14">
        <f t="shared" si="871"/>
        <v>0</v>
      </c>
      <c r="CW651" s="14">
        <f t="shared" si="872"/>
        <v>0</v>
      </c>
      <c r="CZ651" s="14">
        <f>IF($CY$2=Alapadat!$P651,Alapadat!$Q651,0)</f>
        <v>0</v>
      </c>
      <c r="DA651" s="14">
        <f>IF($CY$2=Alapadat!$P651,Alapadat!$R651,0)</f>
        <v>0</v>
      </c>
      <c r="DB651" s="14">
        <f t="shared" si="873"/>
        <v>0</v>
      </c>
      <c r="DC651" s="14">
        <f t="shared" si="874"/>
        <v>0</v>
      </c>
      <c r="DD651" s="14">
        <f t="shared" si="875"/>
        <v>0</v>
      </c>
      <c r="DE651" s="14">
        <f t="shared" si="876"/>
        <v>0</v>
      </c>
      <c r="DF651" s="14">
        <f t="shared" si="877"/>
        <v>0</v>
      </c>
      <c r="DG651" s="14">
        <f t="shared" si="878"/>
        <v>0</v>
      </c>
      <c r="DI651" s="56">
        <f t="shared" si="879"/>
        <v>0</v>
      </c>
      <c r="DJ651" s="14">
        <f>Szilv($CY$2,Eredmény!$H$3,CZ651)</f>
        <v>0</v>
      </c>
      <c r="DK651" s="14">
        <f t="shared" si="880"/>
        <v>0</v>
      </c>
      <c r="DL651" s="14">
        <f t="shared" si="881"/>
        <v>0</v>
      </c>
      <c r="DO651" s="14">
        <f>IF($DN$2=Alapadat!$P651,Alapadat!$Q651,0)</f>
        <v>0</v>
      </c>
      <c r="DP651" s="14">
        <f>IF($DN$2=Alapadat!$P651,Alapadat!$R651,0)</f>
        <v>0</v>
      </c>
      <c r="DQ651" s="14">
        <f t="shared" si="882"/>
        <v>0</v>
      </c>
      <c r="DR651" s="14">
        <f t="shared" si="883"/>
        <v>0</v>
      </c>
      <c r="DS651" s="14">
        <f t="shared" si="884"/>
        <v>0</v>
      </c>
      <c r="DT651" s="14">
        <f t="shared" si="885"/>
        <v>0</v>
      </c>
      <c r="DU651" s="14">
        <f t="shared" si="886"/>
        <v>0</v>
      </c>
      <c r="DV651" s="14">
        <f t="shared" si="887"/>
        <v>0</v>
      </c>
      <c r="DX651" s="56">
        <f t="shared" si="888"/>
        <v>0</v>
      </c>
      <c r="DY651" s="14">
        <f>Szilv($DN$2,Eredmény!$H$3,DO651)</f>
        <v>0</v>
      </c>
      <c r="DZ651" s="14">
        <f t="shared" si="889"/>
        <v>0</v>
      </c>
      <c r="EA651" s="14">
        <f t="shared" si="890"/>
        <v>0</v>
      </c>
    </row>
    <row r="652" spans="2:131">
      <c r="B652" s="14">
        <f>IF($A$2=Alapadat!$P652,Alapadat!$Q652,0)</f>
        <v>0</v>
      </c>
      <c r="C652" s="14">
        <f>IF($A$2=Alapadat!$P652,Alapadat!$R652,0)</f>
        <v>0</v>
      </c>
      <c r="D652" s="14">
        <f t="shared" si="811"/>
        <v>0</v>
      </c>
      <c r="E652" s="14">
        <f t="shared" si="812"/>
        <v>0</v>
      </c>
      <c r="F652" s="14">
        <f t="shared" si="813"/>
        <v>0</v>
      </c>
      <c r="G652" s="14">
        <f t="shared" si="814"/>
        <v>0</v>
      </c>
      <c r="H652" s="14">
        <f t="shared" si="815"/>
        <v>0</v>
      </c>
      <c r="I652" s="14">
        <f t="shared" si="816"/>
        <v>0</v>
      </c>
      <c r="L652" s="56">
        <f t="shared" si="817"/>
        <v>0</v>
      </c>
      <c r="M652" s="14">
        <f>Szilv($A$2,Eredmény!$H$3,B652)</f>
        <v>0</v>
      </c>
      <c r="N652" s="14">
        <f t="shared" si="818"/>
        <v>0</v>
      </c>
      <c r="O652" s="14">
        <f t="shared" si="819"/>
        <v>0</v>
      </c>
      <c r="Q652" s="14">
        <f>IF($P$2=Alapadat!$P652,Alapadat!$Q652,0)</f>
        <v>0</v>
      </c>
      <c r="R652" s="14">
        <f>IF($P$2=Alapadat!$P652,Alapadat!$R652,0)</f>
        <v>0</v>
      </c>
      <c r="S652" s="14">
        <f t="shared" si="820"/>
        <v>0</v>
      </c>
      <c r="T652" s="14">
        <f t="shared" si="821"/>
        <v>0</v>
      </c>
      <c r="U652" s="14">
        <f t="shared" si="822"/>
        <v>0</v>
      </c>
      <c r="V652" s="14">
        <f t="shared" si="823"/>
        <v>0</v>
      </c>
      <c r="W652" s="14">
        <f t="shared" si="824"/>
        <v>0</v>
      </c>
      <c r="X652" s="14">
        <f t="shared" si="825"/>
        <v>0</v>
      </c>
      <c r="Z652" s="56">
        <f t="shared" ref="Z652:Z701" si="891">(Q652/200)^2*PI()</f>
        <v>0</v>
      </c>
      <c r="AA652" s="14">
        <f>Szilv($P$2,Eredmény!$H$3,Q652)</f>
        <v>0</v>
      </c>
      <c r="AB652" s="14">
        <f t="shared" si="826"/>
        <v>0</v>
      </c>
      <c r="AC652" s="14">
        <f t="shared" si="827"/>
        <v>0</v>
      </c>
      <c r="AE652" s="14">
        <f>IF($AD$2=Alapadat!$P652,Alapadat!$Q652,0)</f>
        <v>0</v>
      </c>
      <c r="AF652" s="14">
        <f>IF($AD$2=Alapadat!$P652,Alapadat!$R652,0)</f>
        <v>0</v>
      </c>
      <c r="AG652" s="14">
        <f t="shared" si="828"/>
        <v>0</v>
      </c>
      <c r="AH652" s="14">
        <f t="shared" si="829"/>
        <v>0</v>
      </c>
      <c r="AI652" s="14">
        <f t="shared" si="830"/>
        <v>0</v>
      </c>
      <c r="AJ652" s="14">
        <f t="shared" si="831"/>
        <v>0</v>
      </c>
      <c r="AK652" s="14">
        <f t="shared" si="832"/>
        <v>0</v>
      </c>
      <c r="AL652" s="14">
        <f t="shared" si="833"/>
        <v>0</v>
      </c>
      <c r="AN652" s="56">
        <f t="shared" si="834"/>
        <v>0</v>
      </c>
      <c r="AO652" s="14">
        <f>Szilv($AD$2,Eredmény!$H$3,AE652)</f>
        <v>0</v>
      </c>
      <c r="AP652" s="14">
        <f t="shared" si="835"/>
        <v>0</v>
      </c>
      <c r="AQ652" s="14">
        <f t="shared" si="836"/>
        <v>0</v>
      </c>
      <c r="AS652" s="14">
        <f>IF($AR$2=Alapadat!$P652,Alapadat!$Q652,0)</f>
        <v>0</v>
      </c>
      <c r="AT652" s="14">
        <f>IF($AR$2=Alapadat!$P652,Alapadat!$R652,0)</f>
        <v>0</v>
      </c>
      <c r="AU652" s="14">
        <f t="shared" si="837"/>
        <v>0</v>
      </c>
      <c r="AV652" s="14">
        <f t="shared" si="838"/>
        <v>0</v>
      </c>
      <c r="AW652" s="14">
        <f t="shared" si="839"/>
        <v>0</v>
      </c>
      <c r="AX652" s="14">
        <f t="shared" si="840"/>
        <v>0</v>
      </c>
      <c r="AY652" s="14">
        <f t="shared" si="841"/>
        <v>0</v>
      </c>
      <c r="AZ652" s="14">
        <f t="shared" si="842"/>
        <v>0</v>
      </c>
      <c r="BB652" s="56">
        <f t="shared" si="843"/>
        <v>0</v>
      </c>
      <c r="BC652" s="14">
        <f>Szilv($AR$2,Eredmény!$H$3,AS652)</f>
        <v>0</v>
      </c>
      <c r="BD652" s="14">
        <f t="shared" si="844"/>
        <v>0</v>
      </c>
      <c r="BE652" s="14">
        <f t="shared" si="845"/>
        <v>0</v>
      </c>
      <c r="BG652" s="14">
        <f>IF($BF$2=Alapadat!$P652,Alapadat!$Q652,0)</f>
        <v>0</v>
      </c>
      <c r="BH652" s="14">
        <f>IF($BF$2=Alapadat!$P652,Alapadat!$R652,0)</f>
        <v>0</v>
      </c>
      <c r="BI652" s="14">
        <f t="shared" si="846"/>
        <v>0</v>
      </c>
      <c r="BJ652" s="14">
        <f t="shared" si="847"/>
        <v>0</v>
      </c>
      <c r="BK652" s="14">
        <f t="shared" si="848"/>
        <v>0</v>
      </c>
      <c r="BL652" s="14">
        <f t="shared" si="849"/>
        <v>0</v>
      </c>
      <c r="BM652" s="14">
        <f t="shared" si="850"/>
        <v>0</v>
      </c>
      <c r="BN652" s="14">
        <f t="shared" si="851"/>
        <v>0</v>
      </c>
      <c r="BP652" s="56">
        <f t="shared" si="852"/>
        <v>0</v>
      </c>
      <c r="BQ652" s="14">
        <f>Szilv($BF$2,Eredmény!$H$3,BG652)</f>
        <v>0</v>
      </c>
      <c r="BR652" s="14">
        <f t="shared" si="853"/>
        <v>0</v>
      </c>
      <c r="BS652" s="14">
        <f t="shared" si="854"/>
        <v>0</v>
      </c>
      <c r="BV652" s="14">
        <f>IF($BU$2=Alapadat!$P652,Alapadat!$Q652,0)</f>
        <v>0</v>
      </c>
      <c r="BW652" s="14">
        <f>IF($BU$2=Alapadat!$P652,Alapadat!$R652,0)</f>
        <v>0</v>
      </c>
      <c r="BX652" s="14">
        <f t="shared" si="855"/>
        <v>0</v>
      </c>
      <c r="BY652" s="14">
        <f t="shared" si="856"/>
        <v>0</v>
      </c>
      <c r="BZ652" s="14">
        <f t="shared" si="857"/>
        <v>0</v>
      </c>
      <c r="CA652" s="14">
        <f t="shared" si="858"/>
        <v>0</v>
      </c>
      <c r="CB652" s="14">
        <f t="shared" si="859"/>
        <v>0</v>
      </c>
      <c r="CC652" s="14">
        <f t="shared" si="860"/>
        <v>0</v>
      </c>
      <c r="CE652" s="56">
        <f t="shared" si="861"/>
        <v>0</v>
      </c>
      <c r="CF652" s="14">
        <f>Szilv($BU$2,Eredmény!$H$3,BV652)</f>
        <v>0</v>
      </c>
      <c r="CG652" s="14">
        <f t="shared" si="862"/>
        <v>0</v>
      </c>
      <c r="CH652" s="14">
        <f t="shared" si="863"/>
        <v>0</v>
      </c>
      <c r="CK652" s="14">
        <f>IF($CJ$2=Alapadat!$P652,Alapadat!$Q652,0)</f>
        <v>0</v>
      </c>
      <c r="CL652" s="14">
        <f>IF($CJ$2=Alapadat!$P652,Alapadat!$R652,0)</f>
        <v>0</v>
      </c>
      <c r="CM652" s="14">
        <f t="shared" si="864"/>
        <v>0</v>
      </c>
      <c r="CN652" s="14">
        <f t="shared" si="865"/>
        <v>0</v>
      </c>
      <c r="CO652" s="14">
        <f t="shared" si="866"/>
        <v>0</v>
      </c>
      <c r="CP652" s="14">
        <f t="shared" si="867"/>
        <v>0</v>
      </c>
      <c r="CQ652" s="14">
        <f t="shared" si="868"/>
        <v>0</v>
      </c>
      <c r="CR652" s="14">
        <f t="shared" si="869"/>
        <v>0</v>
      </c>
      <c r="CT652" s="56">
        <f t="shared" si="870"/>
        <v>0</v>
      </c>
      <c r="CU652" s="14">
        <f>Szilv($CJ$2,Eredmény!$H$3,CK652)</f>
        <v>0</v>
      </c>
      <c r="CV652" s="14">
        <f t="shared" si="871"/>
        <v>0</v>
      </c>
      <c r="CW652" s="14">
        <f t="shared" si="872"/>
        <v>0</v>
      </c>
      <c r="CZ652" s="14">
        <f>IF($CY$2=Alapadat!$P652,Alapadat!$Q652,0)</f>
        <v>0</v>
      </c>
      <c r="DA652" s="14">
        <f>IF($CY$2=Alapadat!$P652,Alapadat!$R652,0)</f>
        <v>0</v>
      </c>
      <c r="DB652" s="14">
        <f t="shared" si="873"/>
        <v>0</v>
      </c>
      <c r="DC652" s="14">
        <f t="shared" si="874"/>
        <v>0</v>
      </c>
      <c r="DD652" s="14">
        <f t="shared" si="875"/>
        <v>0</v>
      </c>
      <c r="DE652" s="14">
        <f t="shared" si="876"/>
        <v>0</v>
      </c>
      <c r="DF652" s="14">
        <f t="shared" si="877"/>
        <v>0</v>
      </c>
      <c r="DG652" s="14">
        <f t="shared" si="878"/>
        <v>0</v>
      </c>
      <c r="DI652" s="56">
        <f t="shared" si="879"/>
        <v>0</v>
      </c>
      <c r="DJ652" s="14">
        <f>Szilv($CY$2,Eredmény!$H$3,CZ652)</f>
        <v>0</v>
      </c>
      <c r="DK652" s="14">
        <f t="shared" si="880"/>
        <v>0</v>
      </c>
      <c r="DL652" s="14">
        <f t="shared" si="881"/>
        <v>0</v>
      </c>
      <c r="DO652" s="14">
        <f>IF($DN$2=Alapadat!$P652,Alapadat!$Q652,0)</f>
        <v>0</v>
      </c>
      <c r="DP652" s="14">
        <f>IF($DN$2=Alapadat!$P652,Alapadat!$R652,0)</f>
        <v>0</v>
      </c>
      <c r="DQ652" s="14">
        <f t="shared" si="882"/>
        <v>0</v>
      </c>
      <c r="DR652" s="14">
        <f t="shared" si="883"/>
        <v>0</v>
      </c>
      <c r="DS652" s="14">
        <f t="shared" si="884"/>
        <v>0</v>
      </c>
      <c r="DT652" s="14">
        <f t="shared" si="885"/>
        <v>0</v>
      </c>
      <c r="DU652" s="14">
        <f t="shared" si="886"/>
        <v>0</v>
      </c>
      <c r="DV652" s="14">
        <f t="shared" si="887"/>
        <v>0</v>
      </c>
      <c r="DX652" s="56">
        <f t="shared" si="888"/>
        <v>0</v>
      </c>
      <c r="DY652" s="14">
        <f>Szilv($DN$2,Eredmény!$H$3,DO652)</f>
        <v>0</v>
      </c>
      <c r="DZ652" s="14">
        <f t="shared" si="889"/>
        <v>0</v>
      </c>
      <c r="EA652" s="14">
        <f t="shared" si="890"/>
        <v>0</v>
      </c>
    </row>
    <row r="653" spans="2:131">
      <c r="B653" s="14">
        <f>IF($A$2=Alapadat!$P653,Alapadat!$Q653,0)</f>
        <v>0</v>
      </c>
      <c r="C653" s="14">
        <f>IF($A$2=Alapadat!$P653,Alapadat!$R653,0)</f>
        <v>0</v>
      </c>
      <c r="D653" s="14">
        <f t="shared" si="811"/>
        <v>0</v>
      </c>
      <c r="E653" s="14">
        <f t="shared" si="812"/>
        <v>0</v>
      </c>
      <c r="F653" s="14">
        <f t="shared" si="813"/>
        <v>0</v>
      </c>
      <c r="G653" s="14">
        <f t="shared" si="814"/>
        <v>0</v>
      </c>
      <c r="H653" s="14">
        <f t="shared" si="815"/>
        <v>0</v>
      </c>
      <c r="I653" s="14">
        <f t="shared" si="816"/>
        <v>0</v>
      </c>
      <c r="L653" s="56">
        <f t="shared" si="817"/>
        <v>0</v>
      </c>
      <c r="M653" s="14">
        <f>Szilv($A$2,Eredmény!$H$3,B653)</f>
        <v>0</v>
      </c>
      <c r="N653" s="14">
        <f t="shared" si="818"/>
        <v>0</v>
      </c>
      <c r="O653" s="14">
        <f t="shared" si="819"/>
        <v>0</v>
      </c>
      <c r="Q653" s="14">
        <f>IF($P$2=Alapadat!$P653,Alapadat!$Q653,0)</f>
        <v>0</v>
      </c>
      <c r="R653" s="14">
        <f>IF($P$2=Alapadat!$P653,Alapadat!$R653,0)</f>
        <v>0</v>
      </c>
      <c r="S653" s="14">
        <f t="shared" si="820"/>
        <v>0</v>
      </c>
      <c r="T653" s="14">
        <f t="shared" si="821"/>
        <v>0</v>
      </c>
      <c r="U653" s="14">
        <f t="shared" si="822"/>
        <v>0</v>
      </c>
      <c r="V653" s="14">
        <f t="shared" si="823"/>
        <v>0</v>
      </c>
      <c r="W653" s="14">
        <f t="shared" si="824"/>
        <v>0</v>
      </c>
      <c r="X653" s="14">
        <f t="shared" si="825"/>
        <v>0</v>
      </c>
      <c r="Z653" s="56">
        <f t="shared" si="891"/>
        <v>0</v>
      </c>
      <c r="AA653" s="14">
        <f>Szilv($P$2,Eredmény!$H$3,Q653)</f>
        <v>0</v>
      </c>
      <c r="AB653" s="14">
        <f t="shared" si="826"/>
        <v>0</v>
      </c>
      <c r="AC653" s="14">
        <f t="shared" si="827"/>
        <v>0</v>
      </c>
      <c r="AE653" s="14">
        <f>IF($AD$2=Alapadat!$P653,Alapadat!$Q653,0)</f>
        <v>0</v>
      </c>
      <c r="AF653" s="14">
        <f>IF($AD$2=Alapadat!$P653,Alapadat!$R653,0)</f>
        <v>0</v>
      </c>
      <c r="AG653" s="14">
        <f t="shared" si="828"/>
        <v>0</v>
      </c>
      <c r="AH653" s="14">
        <f t="shared" si="829"/>
        <v>0</v>
      </c>
      <c r="AI653" s="14">
        <f t="shared" si="830"/>
        <v>0</v>
      </c>
      <c r="AJ653" s="14">
        <f t="shared" si="831"/>
        <v>0</v>
      </c>
      <c r="AK653" s="14">
        <f t="shared" si="832"/>
        <v>0</v>
      </c>
      <c r="AL653" s="14">
        <f t="shared" si="833"/>
        <v>0</v>
      </c>
      <c r="AN653" s="56">
        <f t="shared" si="834"/>
        <v>0</v>
      </c>
      <c r="AO653" s="14">
        <f>Szilv($AD$2,Eredmény!$H$3,AE653)</f>
        <v>0</v>
      </c>
      <c r="AP653" s="14">
        <f t="shared" si="835"/>
        <v>0</v>
      </c>
      <c r="AQ653" s="14">
        <f t="shared" si="836"/>
        <v>0</v>
      </c>
      <c r="AS653" s="14">
        <f>IF($AR$2=Alapadat!$P653,Alapadat!$Q653,0)</f>
        <v>0</v>
      </c>
      <c r="AT653" s="14">
        <f>IF($AR$2=Alapadat!$P653,Alapadat!$R653,0)</f>
        <v>0</v>
      </c>
      <c r="AU653" s="14">
        <f t="shared" si="837"/>
        <v>0</v>
      </c>
      <c r="AV653" s="14">
        <f t="shared" si="838"/>
        <v>0</v>
      </c>
      <c r="AW653" s="14">
        <f t="shared" si="839"/>
        <v>0</v>
      </c>
      <c r="AX653" s="14">
        <f t="shared" si="840"/>
        <v>0</v>
      </c>
      <c r="AY653" s="14">
        <f t="shared" si="841"/>
        <v>0</v>
      </c>
      <c r="AZ653" s="14">
        <f t="shared" si="842"/>
        <v>0</v>
      </c>
      <c r="BB653" s="56">
        <f t="shared" si="843"/>
        <v>0</v>
      </c>
      <c r="BC653" s="14">
        <f>Szilv($AR$2,Eredmény!$H$3,AS653)</f>
        <v>0</v>
      </c>
      <c r="BD653" s="14">
        <f t="shared" si="844"/>
        <v>0</v>
      </c>
      <c r="BE653" s="14">
        <f t="shared" si="845"/>
        <v>0</v>
      </c>
      <c r="BG653" s="14">
        <f>IF($BF$2=Alapadat!$P653,Alapadat!$Q653,0)</f>
        <v>0</v>
      </c>
      <c r="BH653" s="14">
        <f>IF($BF$2=Alapadat!$P653,Alapadat!$R653,0)</f>
        <v>0</v>
      </c>
      <c r="BI653" s="14">
        <f t="shared" si="846"/>
        <v>0</v>
      </c>
      <c r="BJ653" s="14">
        <f t="shared" si="847"/>
        <v>0</v>
      </c>
      <c r="BK653" s="14">
        <f t="shared" si="848"/>
        <v>0</v>
      </c>
      <c r="BL653" s="14">
        <f t="shared" si="849"/>
        <v>0</v>
      </c>
      <c r="BM653" s="14">
        <f t="shared" si="850"/>
        <v>0</v>
      </c>
      <c r="BN653" s="14">
        <f t="shared" si="851"/>
        <v>0</v>
      </c>
      <c r="BP653" s="56">
        <f t="shared" si="852"/>
        <v>0</v>
      </c>
      <c r="BQ653" s="14">
        <f>Szilv($BF$2,Eredmény!$H$3,BG653)</f>
        <v>0</v>
      </c>
      <c r="BR653" s="14">
        <f t="shared" si="853"/>
        <v>0</v>
      </c>
      <c r="BS653" s="14">
        <f t="shared" si="854"/>
        <v>0</v>
      </c>
      <c r="BV653" s="14">
        <f>IF($BU$2=Alapadat!$P653,Alapadat!$Q653,0)</f>
        <v>0</v>
      </c>
      <c r="BW653" s="14">
        <f>IF($BU$2=Alapadat!$P653,Alapadat!$R653,0)</f>
        <v>0</v>
      </c>
      <c r="BX653" s="14">
        <f t="shared" si="855"/>
        <v>0</v>
      </c>
      <c r="BY653" s="14">
        <f t="shared" si="856"/>
        <v>0</v>
      </c>
      <c r="BZ653" s="14">
        <f t="shared" si="857"/>
        <v>0</v>
      </c>
      <c r="CA653" s="14">
        <f t="shared" si="858"/>
        <v>0</v>
      </c>
      <c r="CB653" s="14">
        <f t="shared" si="859"/>
        <v>0</v>
      </c>
      <c r="CC653" s="14">
        <f t="shared" si="860"/>
        <v>0</v>
      </c>
      <c r="CE653" s="56">
        <f t="shared" si="861"/>
        <v>0</v>
      </c>
      <c r="CF653" s="14">
        <f>Szilv($BU$2,Eredmény!$H$3,BV653)</f>
        <v>0</v>
      </c>
      <c r="CG653" s="14">
        <f t="shared" si="862"/>
        <v>0</v>
      </c>
      <c r="CH653" s="14">
        <f t="shared" si="863"/>
        <v>0</v>
      </c>
      <c r="CK653" s="14">
        <f>IF($CJ$2=Alapadat!$P653,Alapadat!$Q653,0)</f>
        <v>0</v>
      </c>
      <c r="CL653" s="14">
        <f>IF($CJ$2=Alapadat!$P653,Alapadat!$R653,0)</f>
        <v>0</v>
      </c>
      <c r="CM653" s="14">
        <f t="shared" si="864"/>
        <v>0</v>
      </c>
      <c r="CN653" s="14">
        <f t="shared" si="865"/>
        <v>0</v>
      </c>
      <c r="CO653" s="14">
        <f t="shared" si="866"/>
        <v>0</v>
      </c>
      <c r="CP653" s="14">
        <f t="shared" si="867"/>
        <v>0</v>
      </c>
      <c r="CQ653" s="14">
        <f t="shared" si="868"/>
        <v>0</v>
      </c>
      <c r="CR653" s="14">
        <f t="shared" si="869"/>
        <v>0</v>
      </c>
      <c r="CT653" s="56">
        <f t="shared" si="870"/>
        <v>0</v>
      </c>
      <c r="CU653" s="14">
        <f>Szilv($CJ$2,Eredmény!$H$3,CK653)</f>
        <v>0</v>
      </c>
      <c r="CV653" s="14">
        <f t="shared" si="871"/>
        <v>0</v>
      </c>
      <c r="CW653" s="14">
        <f t="shared" si="872"/>
        <v>0</v>
      </c>
      <c r="CZ653" s="14">
        <f>IF($CY$2=Alapadat!$P653,Alapadat!$Q653,0)</f>
        <v>0</v>
      </c>
      <c r="DA653" s="14">
        <f>IF($CY$2=Alapadat!$P653,Alapadat!$R653,0)</f>
        <v>0</v>
      </c>
      <c r="DB653" s="14">
        <f t="shared" si="873"/>
        <v>0</v>
      </c>
      <c r="DC653" s="14">
        <f t="shared" si="874"/>
        <v>0</v>
      </c>
      <c r="DD653" s="14">
        <f t="shared" si="875"/>
        <v>0</v>
      </c>
      <c r="DE653" s="14">
        <f t="shared" si="876"/>
        <v>0</v>
      </c>
      <c r="DF653" s="14">
        <f t="shared" si="877"/>
        <v>0</v>
      </c>
      <c r="DG653" s="14">
        <f t="shared" si="878"/>
        <v>0</v>
      </c>
      <c r="DI653" s="56">
        <f t="shared" si="879"/>
        <v>0</v>
      </c>
      <c r="DJ653" s="14">
        <f>Szilv($CY$2,Eredmény!$H$3,CZ653)</f>
        <v>0</v>
      </c>
      <c r="DK653" s="14">
        <f t="shared" si="880"/>
        <v>0</v>
      </c>
      <c r="DL653" s="14">
        <f t="shared" si="881"/>
        <v>0</v>
      </c>
      <c r="DO653" s="14">
        <f>IF($DN$2=Alapadat!$P653,Alapadat!$Q653,0)</f>
        <v>0</v>
      </c>
      <c r="DP653" s="14">
        <f>IF($DN$2=Alapadat!$P653,Alapadat!$R653,0)</f>
        <v>0</v>
      </c>
      <c r="DQ653" s="14">
        <f t="shared" si="882"/>
        <v>0</v>
      </c>
      <c r="DR653" s="14">
        <f t="shared" si="883"/>
        <v>0</v>
      </c>
      <c r="DS653" s="14">
        <f t="shared" si="884"/>
        <v>0</v>
      </c>
      <c r="DT653" s="14">
        <f t="shared" si="885"/>
        <v>0</v>
      </c>
      <c r="DU653" s="14">
        <f t="shared" si="886"/>
        <v>0</v>
      </c>
      <c r="DV653" s="14">
        <f t="shared" si="887"/>
        <v>0</v>
      </c>
      <c r="DX653" s="56">
        <f t="shared" si="888"/>
        <v>0</v>
      </c>
      <c r="DY653" s="14">
        <f>Szilv($DN$2,Eredmény!$H$3,DO653)</f>
        <v>0</v>
      </c>
      <c r="DZ653" s="14">
        <f t="shared" si="889"/>
        <v>0</v>
      </c>
      <c r="EA653" s="14">
        <f t="shared" si="890"/>
        <v>0</v>
      </c>
    </row>
    <row r="654" spans="2:131">
      <c r="B654" s="14">
        <f>IF($A$2=Alapadat!$P654,Alapadat!$Q654,0)</f>
        <v>0</v>
      </c>
      <c r="C654" s="14">
        <f>IF($A$2=Alapadat!$P654,Alapadat!$R654,0)</f>
        <v>0</v>
      </c>
      <c r="D654" s="14">
        <f t="shared" si="811"/>
        <v>0</v>
      </c>
      <c r="E654" s="14">
        <f t="shared" si="812"/>
        <v>0</v>
      </c>
      <c r="F654" s="14">
        <f t="shared" si="813"/>
        <v>0</v>
      </c>
      <c r="G654" s="14">
        <f t="shared" si="814"/>
        <v>0</v>
      </c>
      <c r="H654" s="14">
        <f t="shared" si="815"/>
        <v>0</v>
      </c>
      <c r="I654" s="14">
        <f t="shared" si="816"/>
        <v>0</v>
      </c>
      <c r="L654" s="56">
        <f t="shared" si="817"/>
        <v>0</v>
      </c>
      <c r="M654" s="14">
        <f>Szilv($A$2,Eredmény!$H$3,B654)</f>
        <v>0</v>
      </c>
      <c r="N654" s="14">
        <f t="shared" si="818"/>
        <v>0</v>
      </c>
      <c r="O654" s="14">
        <f t="shared" si="819"/>
        <v>0</v>
      </c>
      <c r="Q654" s="14">
        <f>IF($P$2=Alapadat!$P654,Alapadat!$Q654,0)</f>
        <v>0</v>
      </c>
      <c r="R654" s="14">
        <f>IF($P$2=Alapadat!$P654,Alapadat!$R654,0)</f>
        <v>0</v>
      </c>
      <c r="S654" s="14">
        <f t="shared" si="820"/>
        <v>0</v>
      </c>
      <c r="T654" s="14">
        <f t="shared" si="821"/>
        <v>0</v>
      </c>
      <c r="U654" s="14">
        <f t="shared" si="822"/>
        <v>0</v>
      </c>
      <c r="V654" s="14">
        <f t="shared" si="823"/>
        <v>0</v>
      </c>
      <c r="W654" s="14">
        <f t="shared" si="824"/>
        <v>0</v>
      </c>
      <c r="X654" s="14">
        <f t="shared" si="825"/>
        <v>0</v>
      </c>
      <c r="Z654" s="56">
        <f t="shared" si="891"/>
        <v>0</v>
      </c>
      <c r="AA654" s="14">
        <f>Szilv($P$2,Eredmény!$H$3,Q654)</f>
        <v>0</v>
      </c>
      <c r="AB654" s="14">
        <f t="shared" si="826"/>
        <v>0</v>
      </c>
      <c r="AC654" s="14">
        <f t="shared" si="827"/>
        <v>0</v>
      </c>
      <c r="AE654" s="14">
        <f>IF($AD$2=Alapadat!$P654,Alapadat!$Q654,0)</f>
        <v>0</v>
      </c>
      <c r="AF654" s="14">
        <f>IF($AD$2=Alapadat!$P654,Alapadat!$R654,0)</f>
        <v>0</v>
      </c>
      <c r="AG654" s="14">
        <f t="shared" si="828"/>
        <v>0</v>
      </c>
      <c r="AH654" s="14">
        <f t="shared" si="829"/>
        <v>0</v>
      </c>
      <c r="AI654" s="14">
        <f t="shared" si="830"/>
        <v>0</v>
      </c>
      <c r="AJ654" s="14">
        <f t="shared" si="831"/>
        <v>0</v>
      </c>
      <c r="AK654" s="14">
        <f t="shared" si="832"/>
        <v>0</v>
      </c>
      <c r="AL654" s="14">
        <f t="shared" si="833"/>
        <v>0</v>
      </c>
      <c r="AN654" s="56">
        <f t="shared" si="834"/>
        <v>0</v>
      </c>
      <c r="AO654" s="14">
        <f>Szilv($AD$2,Eredmény!$H$3,AE654)</f>
        <v>0</v>
      </c>
      <c r="AP654" s="14">
        <f t="shared" si="835"/>
        <v>0</v>
      </c>
      <c r="AQ654" s="14">
        <f t="shared" si="836"/>
        <v>0</v>
      </c>
      <c r="AS654" s="14">
        <f>IF($AR$2=Alapadat!$P654,Alapadat!$Q654,0)</f>
        <v>0</v>
      </c>
      <c r="AT654" s="14">
        <f>IF($AR$2=Alapadat!$P654,Alapadat!$R654,0)</f>
        <v>0</v>
      </c>
      <c r="AU654" s="14">
        <f t="shared" si="837"/>
        <v>0</v>
      </c>
      <c r="AV654" s="14">
        <f t="shared" si="838"/>
        <v>0</v>
      </c>
      <c r="AW654" s="14">
        <f t="shared" si="839"/>
        <v>0</v>
      </c>
      <c r="AX654" s="14">
        <f t="shared" si="840"/>
        <v>0</v>
      </c>
      <c r="AY654" s="14">
        <f t="shared" si="841"/>
        <v>0</v>
      </c>
      <c r="AZ654" s="14">
        <f t="shared" si="842"/>
        <v>0</v>
      </c>
      <c r="BB654" s="56">
        <f t="shared" si="843"/>
        <v>0</v>
      </c>
      <c r="BC654" s="14">
        <f>Szilv($AR$2,Eredmény!$H$3,AS654)</f>
        <v>0</v>
      </c>
      <c r="BD654" s="14">
        <f t="shared" si="844"/>
        <v>0</v>
      </c>
      <c r="BE654" s="14">
        <f t="shared" si="845"/>
        <v>0</v>
      </c>
      <c r="BG654" s="14">
        <f>IF($BF$2=Alapadat!$P654,Alapadat!$Q654,0)</f>
        <v>0</v>
      </c>
      <c r="BH654" s="14">
        <f>IF($BF$2=Alapadat!$P654,Alapadat!$R654,0)</f>
        <v>0</v>
      </c>
      <c r="BI654" s="14">
        <f t="shared" si="846"/>
        <v>0</v>
      </c>
      <c r="BJ654" s="14">
        <f t="shared" si="847"/>
        <v>0</v>
      </c>
      <c r="BK654" s="14">
        <f t="shared" si="848"/>
        <v>0</v>
      </c>
      <c r="BL654" s="14">
        <f t="shared" si="849"/>
        <v>0</v>
      </c>
      <c r="BM654" s="14">
        <f t="shared" si="850"/>
        <v>0</v>
      </c>
      <c r="BN654" s="14">
        <f t="shared" si="851"/>
        <v>0</v>
      </c>
      <c r="BP654" s="56">
        <f t="shared" si="852"/>
        <v>0</v>
      </c>
      <c r="BQ654" s="14">
        <f>Szilv($BF$2,Eredmény!$H$3,BG654)</f>
        <v>0</v>
      </c>
      <c r="BR654" s="14">
        <f t="shared" si="853"/>
        <v>0</v>
      </c>
      <c r="BS654" s="14">
        <f t="shared" si="854"/>
        <v>0</v>
      </c>
      <c r="BV654" s="14">
        <f>IF($BU$2=Alapadat!$P654,Alapadat!$Q654,0)</f>
        <v>0</v>
      </c>
      <c r="BW654" s="14">
        <f>IF($BU$2=Alapadat!$P654,Alapadat!$R654,0)</f>
        <v>0</v>
      </c>
      <c r="BX654" s="14">
        <f t="shared" si="855"/>
        <v>0</v>
      </c>
      <c r="BY654" s="14">
        <f t="shared" si="856"/>
        <v>0</v>
      </c>
      <c r="BZ654" s="14">
        <f t="shared" si="857"/>
        <v>0</v>
      </c>
      <c r="CA654" s="14">
        <f t="shared" si="858"/>
        <v>0</v>
      </c>
      <c r="CB654" s="14">
        <f t="shared" si="859"/>
        <v>0</v>
      </c>
      <c r="CC654" s="14">
        <f t="shared" si="860"/>
        <v>0</v>
      </c>
      <c r="CE654" s="56">
        <f t="shared" si="861"/>
        <v>0</v>
      </c>
      <c r="CF654" s="14">
        <f>Szilv($BU$2,Eredmény!$H$3,BV654)</f>
        <v>0</v>
      </c>
      <c r="CG654" s="14">
        <f t="shared" si="862"/>
        <v>0</v>
      </c>
      <c r="CH654" s="14">
        <f t="shared" si="863"/>
        <v>0</v>
      </c>
      <c r="CK654" s="14">
        <f>IF($CJ$2=Alapadat!$P654,Alapadat!$Q654,0)</f>
        <v>0</v>
      </c>
      <c r="CL654" s="14">
        <f>IF($CJ$2=Alapadat!$P654,Alapadat!$R654,0)</f>
        <v>0</v>
      </c>
      <c r="CM654" s="14">
        <f t="shared" si="864"/>
        <v>0</v>
      </c>
      <c r="CN654" s="14">
        <f t="shared" si="865"/>
        <v>0</v>
      </c>
      <c r="CO654" s="14">
        <f t="shared" si="866"/>
        <v>0</v>
      </c>
      <c r="CP654" s="14">
        <f t="shared" si="867"/>
        <v>0</v>
      </c>
      <c r="CQ654" s="14">
        <f t="shared" si="868"/>
        <v>0</v>
      </c>
      <c r="CR654" s="14">
        <f t="shared" si="869"/>
        <v>0</v>
      </c>
      <c r="CT654" s="56">
        <f t="shared" si="870"/>
        <v>0</v>
      </c>
      <c r="CU654" s="14">
        <f>Szilv($CJ$2,Eredmény!$H$3,CK654)</f>
        <v>0</v>
      </c>
      <c r="CV654" s="14">
        <f t="shared" si="871"/>
        <v>0</v>
      </c>
      <c r="CW654" s="14">
        <f t="shared" si="872"/>
        <v>0</v>
      </c>
      <c r="CZ654" s="14">
        <f>IF($CY$2=Alapadat!$P654,Alapadat!$Q654,0)</f>
        <v>0</v>
      </c>
      <c r="DA654" s="14">
        <f>IF($CY$2=Alapadat!$P654,Alapadat!$R654,0)</f>
        <v>0</v>
      </c>
      <c r="DB654" s="14">
        <f t="shared" si="873"/>
        <v>0</v>
      </c>
      <c r="DC654" s="14">
        <f t="shared" si="874"/>
        <v>0</v>
      </c>
      <c r="DD654" s="14">
        <f t="shared" si="875"/>
        <v>0</v>
      </c>
      <c r="DE654" s="14">
        <f t="shared" si="876"/>
        <v>0</v>
      </c>
      <c r="DF654" s="14">
        <f t="shared" si="877"/>
        <v>0</v>
      </c>
      <c r="DG654" s="14">
        <f t="shared" si="878"/>
        <v>0</v>
      </c>
      <c r="DI654" s="56">
        <f t="shared" si="879"/>
        <v>0</v>
      </c>
      <c r="DJ654" s="14">
        <f>Szilv($CY$2,Eredmény!$H$3,CZ654)</f>
        <v>0</v>
      </c>
      <c r="DK654" s="14">
        <f t="shared" si="880"/>
        <v>0</v>
      </c>
      <c r="DL654" s="14">
        <f t="shared" si="881"/>
        <v>0</v>
      </c>
      <c r="DO654" s="14">
        <f>IF($DN$2=Alapadat!$P654,Alapadat!$Q654,0)</f>
        <v>0</v>
      </c>
      <c r="DP654" s="14">
        <f>IF($DN$2=Alapadat!$P654,Alapadat!$R654,0)</f>
        <v>0</v>
      </c>
      <c r="DQ654" s="14">
        <f t="shared" si="882"/>
        <v>0</v>
      </c>
      <c r="DR654" s="14">
        <f t="shared" si="883"/>
        <v>0</v>
      </c>
      <c r="DS654" s="14">
        <f t="shared" si="884"/>
        <v>0</v>
      </c>
      <c r="DT654" s="14">
        <f t="shared" si="885"/>
        <v>0</v>
      </c>
      <c r="DU654" s="14">
        <f t="shared" si="886"/>
        <v>0</v>
      </c>
      <c r="DV654" s="14">
        <f t="shared" si="887"/>
        <v>0</v>
      </c>
      <c r="DX654" s="56">
        <f t="shared" si="888"/>
        <v>0</v>
      </c>
      <c r="DY654" s="14">
        <f>Szilv($DN$2,Eredmény!$H$3,DO654)</f>
        <v>0</v>
      </c>
      <c r="DZ654" s="14">
        <f t="shared" si="889"/>
        <v>0</v>
      </c>
      <c r="EA654" s="14">
        <f t="shared" si="890"/>
        <v>0</v>
      </c>
    </row>
    <row r="655" spans="2:131">
      <c r="B655" s="14">
        <f>IF($A$2=Alapadat!$P655,Alapadat!$Q655,0)</f>
        <v>0</v>
      </c>
      <c r="C655" s="14">
        <f>IF($A$2=Alapadat!$P655,Alapadat!$R655,0)</f>
        <v>0</v>
      </c>
      <c r="D655" s="14">
        <f t="shared" si="811"/>
        <v>0</v>
      </c>
      <c r="E655" s="14">
        <f t="shared" si="812"/>
        <v>0</v>
      </c>
      <c r="F655" s="14">
        <f t="shared" si="813"/>
        <v>0</v>
      </c>
      <c r="G655" s="14">
        <f t="shared" si="814"/>
        <v>0</v>
      </c>
      <c r="H655" s="14">
        <f t="shared" si="815"/>
        <v>0</v>
      </c>
      <c r="I655" s="14">
        <f t="shared" si="816"/>
        <v>0</v>
      </c>
      <c r="L655" s="56">
        <f t="shared" si="817"/>
        <v>0</v>
      </c>
      <c r="M655" s="14">
        <f>Szilv($A$2,Eredmény!$H$3,B655)</f>
        <v>0</v>
      </c>
      <c r="N655" s="14">
        <f t="shared" si="818"/>
        <v>0</v>
      </c>
      <c r="O655" s="14">
        <f t="shared" si="819"/>
        <v>0</v>
      </c>
      <c r="Q655" s="14">
        <f>IF($P$2=Alapadat!$P655,Alapadat!$Q655,0)</f>
        <v>0</v>
      </c>
      <c r="R655" s="14">
        <f>IF($P$2=Alapadat!$P655,Alapadat!$R655,0)</f>
        <v>0</v>
      </c>
      <c r="S655" s="14">
        <f t="shared" si="820"/>
        <v>0</v>
      </c>
      <c r="T655" s="14">
        <f t="shared" si="821"/>
        <v>0</v>
      </c>
      <c r="U655" s="14">
        <f t="shared" si="822"/>
        <v>0</v>
      </c>
      <c r="V655" s="14">
        <f t="shared" si="823"/>
        <v>0</v>
      </c>
      <c r="W655" s="14">
        <f t="shared" si="824"/>
        <v>0</v>
      </c>
      <c r="X655" s="14">
        <f t="shared" si="825"/>
        <v>0</v>
      </c>
      <c r="Z655" s="56">
        <f t="shared" si="891"/>
        <v>0</v>
      </c>
      <c r="AA655" s="14">
        <f>Szilv($P$2,Eredmény!$H$3,Q655)</f>
        <v>0</v>
      </c>
      <c r="AB655" s="14">
        <f t="shared" si="826"/>
        <v>0</v>
      </c>
      <c r="AC655" s="14">
        <f t="shared" si="827"/>
        <v>0</v>
      </c>
      <c r="AE655" s="14">
        <f>IF($AD$2=Alapadat!$P655,Alapadat!$Q655,0)</f>
        <v>0</v>
      </c>
      <c r="AF655" s="14">
        <f>IF($AD$2=Alapadat!$P655,Alapadat!$R655,0)</f>
        <v>0</v>
      </c>
      <c r="AG655" s="14">
        <f t="shared" si="828"/>
        <v>0</v>
      </c>
      <c r="AH655" s="14">
        <f t="shared" si="829"/>
        <v>0</v>
      </c>
      <c r="AI655" s="14">
        <f t="shared" si="830"/>
        <v>0</v>
      </c>
      <c r="AJ655" s="14">
        <f t="shared" si="831"/>
        <v>0</v>
      </c>
      <c r="AK655" s="14">
        <f t="shared" si="832"/>
        <v>0</v>
      </c>
      <c r="AL655" s="14">
        <f t="shared" si="833"/>
        <v>0</v>
      </c>
      <c r="AN655" s="56">
        <f t="shared" si="834"/>
        <v>0</v>
      </c>
      <c r="AO655" s="14">
        <f>Szilv($AD$2,Eredmény!$H$3,AE655)</f>
        <v>0</v>
      </c>
      <c r="AP655" s="14">
        <f t="shared" si="835"/>
        <v>0</v>
      </c>
      <c r="AQ655" s="14">
        <f t="shared" si="836"/>
        <v>0</v>
      </c>
      <c r="AS655" s="14">
        <f>IF($AR$2=Alapadat!$P655,Alapadat!$Q655,0)</f>
        <v>0</v>
      </c>
      <c r="AT655" s="14">
        <f>IF($AR$2=Alapadat!$P655,Alapadat!$R655,0)</f>
        <v>0</v>
      </c>
      <c r="AU655" s="14">
        <f t="shared" si="837"/>
        <v>0</v>
      </c>
      <c r="AV655" s="14">
        <f t="shared" si="838"/>
        <v>0</v>
      </c>
      <c r="AW655" s="14">
        <f t="shared" si="839"/>
        <v>0</v>
      </c>
      <c r="AX655" s="14">
        <f t="shared" si="840"/>
        <v>0</v>
      </c>
      <c r="AY655" s="14">
        <f t="shared" si="841"/>
        <v>0</v>
      </c>
      <c r="AZ655" s="14">
        <f t="shared" si="842"/>
        <v>0</v>
      </c>
      <c r="BB655" s="56">
        <f t="shared" si="843"/>
        <v>0</v>
      </c>
      <c r="BC655" s="14">
        <f>Szilv($AR$2,Eredmény!$H$3,AS655)</f>
        <v>0</v>
      </c>
      <c r="BD655" s="14">
        <f t="shared" si="844"/>
        <v>0</v>
      </c>
      <c r="BE655" s="14">
        <f t="shared" si="845"/>
        <v>0</v>
      </c>
      <c r="BG655" s="14">
        <f>IF($BF$2=Alapadat!$P655,Alapadat!$Q655,0)</f>
        <v>0</v>
      </c>
      <c r="BH655" s="14">
        <f>IF($BF$2=Alapadat!$P655,Alapadat!$R655,0)</f>
        <v>0</v>
      </c>
      <c r="BI655" s="14">
        <f t="shared" si="846"/>
        <v>0</v>
      </c>
      <c r="BJ655" s="14">
        <f t="shared" si="847"/>
        <v>0</v>
      </c>
      <c r="BK655" s="14">
        <f t="shared" si="848"/>
        <v>0</v>
      </c>
      <c r="BL655" s="14">
        <f t="shared" si="849"/>
        <v>0</v>
      </c>
      <c r="BM655" s="14">
        <f t="shared" si="850"/>
        <v>0</v>
      </c>
      <c r="BN655" s="14">
        <f t="shared" si="851"/>
        <v>0</v>
      </c>
      <c r="BP655" s="56">
        <f t="shared" si="852"/>
        <v>0</v>
      </c>
      <c r="BQ655" s="14">
        <f>Szilv($BF$2,Eredmény!$H$3,BG655)</f>
        <v>0</v>
      </c>
      <c r="BR655" s="14">
        <f t="shared" si="853"/>
        <v>0</v>
      </c>
      <c r="BS655" s="14">
        <f t="shared" si="854"/>
        <v>0</v>
      </c>
      <c r="BV655" s="14">
        <f>IF($BU$2=Alapadat!$P655,Alapadat!$Q655,0)</f>
        <v>0</v>
      </c>
      <c r="BW655" s="14">
        <f>IF($BU$2=Alapadat!$P655,Alapadat!$R655,0)</f>
        <v>0</v>
      </c>
      <c r="BX655" s="14">
        <f t="shared" si="855"/>
        <v>0</v>
      </c>
      <c r="BY655" s="14">
        <f t="shared" si="856"/>
        <v>0</v>
      </c>
      <c r="BZ655" s="14">
        <f t="shared" si="857"/>
        <v>0</v>
      </c>
      <c r="CA655" s="14">
        <f t="shared" si="858"/>
        <v>0</v>
      </c>
      <c r="CB655" s="14">
        <f t="shared" si="859"/>
        <v>0</v>
      </c>
      <c r="CC655" s="14">
        <f t="shared" si="860"/>
        <v>0</v>
      </c>
      <c r="CE655" s="56">
        <f t="shared" si="861"/>
        <v>0</v>
      </c>
      <c r="CF655" s="14">
        <f>Szilv($BU$2,Eredmény!$H$3,BV655)</f>
        <v>0</v>
      </c>
      <c r="CG655" s="14">
        <f t="shared" si="862"/>
        <v>0</v>
      </c>
      <c r="CH655" s="14">
        <f t="shared" si="863"/>
        <v>0</v>
      </c>
      <c r="CK655" s="14">
        <f>IF($CJ$2=Alapadat!$P655,Alapadat!$Q655,0)</f>
        <v>0</v>
      </c>
      <c r="CL655" s="14">
        <f>IF($CJ$2=Alapadat!$P655,Alapadat!$R655,0)</f>
        <v>0</v>
      </c>
      <c r="CM655" s="14">
        <f t="shared" si="864"/>
        <v>0</v>
      </c>
      <c r="CN655" s="14">
        <f t="shared" si="865"/>
        <v>0</v>
      </c>
      <c r="CO655" s="14">
        <f t="shared" si="866"/>
        <v>0</v>
      </c>
      <c r="CP655" s="14">
        <f t="shared" si="867"/>
        <v>0</v>
      </c>
      <c r="CQ655" s="14">
        <f t="shared" si="868"/>
        <v>0</v>
      </c>
      <c r="CR655" s="14">
        <f t="shared" si="869"/>
        <v>0</v>
      </c>
      <c r="CT655" s="56">
        <f t="shared" si="870"/>
        <v>0</v>
      </c>
      <c r="CU655" s="14">
        <f>Szilv($CJ$2,Eredmény!$H$3,CK655)</f>
        <v>0</v>
      </c>
      <c r="CV655" s="14">
        <f t="shared" si="871"/>
        <v>0</v>
      </c>
      <c r="CW655" s="14">
        <f t="shared" si="872"/>
        <v>0</v>
      </c>
      <c r="CZ655" s="14">
        <f>IF($CY$2=Alapadat!$P655,Alapadat!$Q655,0)</f>
        <v>0</v>
      </c>
      <c r="DA655" s="14">
        <f>IF($CY$2=Alapadat!$P655,Alapadat!$R655,0)</f>
        <v>0</v>
      </c>
      <c r="DB655" s="14">
        <f t="shared" si="873"/>
        <v>0</v>
      </c>
      <c r="DC655" s="14">
        <f t="shared" si="874"/>
        <v>0</v>
      </c>
      <c r="DD655" s="14">
        <f t="shared" si="875"/>
        <v>0</v>
      </c>
      <c r="DE655" s="14">
        <f t="shared" si="876"/>
        <v>0</v>
      </c>
      <c r="DF655" s="14">
        <f t="shared" si="877"/>
        <v>0</v>
      </c>
      <c r="DG655" s="14">
        <f t="shared" si="878"/>
        <v>0</v>
      </c>
      <c r="DI655" s="56">
        <f t="shared" si="879"/>
        <v>0</v>
      </c>
      <c r="DJ655" s="14">
        <f>Szilv($CY$2,Eredmény!$H$3,CZ655)</f>
        <v>0</v>
      </c>
      <c r="DK655" s="14">
        <f t="shared" si="880"/>
        <v>0</v>
      </c>
      <c r="DL655" s="14">
        <f t="shared" si="881"/>
        <v>0</v>
      </c>
      <c r="DO655" s="14">
        <f>IF($DN$2=Alapadat!$P655,Alapadat!$Q655,0)</f>
        <v>0</v>
      </c>
      <c r="DP655" s="14">
        <f>IF($DN$2=Alapadat!$P655,Alapadat!$R655,0)</f>
        <v>0</v>
      </c>
      <c r="DQ655" s="14">
        <f t="shared" si="882"/>
        <v>0</v>
      </c>
      <c r="DR655" s="14">
        <f t="shared" si="883"/>
        <v>0</v>
      </c>
      <c r="DS655" s="14">
        <f t="shared" si="884"/>
        <v>0</v>
      </c>
      <c r="DT655" s="14">
        <f t="shared" si="885"/>
        <v>0</v>
      </c>
      <c r="DU655" s="14">
        <f t="shared" si="886"/>
        <v>0</v>
      </c>
      <c r="DV655" s="14">
        <f t="shared" si="887"/>
        <v>0</v>
      </c>
      <c r="DX655" s="56">
        <f t="shared" si="888"/>
        <v>0</v>
      </c>
      <c r="DY655" s="14">
        <f>Szilv($DN$2,Eredmény!$H$3,DO655)</f>
        <v>0</v>
      </c>
      <c r="DZ655" s="14">
        <f t="shared" si="889"/>
        <v>0</v>
      </c>
      <c r="EA655" s="14">
        <f t="shared" si="890"/>
        <v>0</v>
      </c>
    </row>
    <row r="656" spans="2:131">
      <c r="B656" s="14">
        <f>IF($A$2=Alapadat!$P656,Alapadat!$Q656,0)</f>
        <v>0</v>
      </c>
      <c r="C656" s="14">
        <f>IF($A$2=Alapadat!$P656,Alapadat!$R656,0)</f>
        <v>0</v>
      </c>
      <c r="D656" s="14">
        <f t="shared" si="811"/>
        <v>0</v>
      </c>
      <c r="E656" s="14">
        <f t="shared" si="812"/>
        <v>0</v>
      </c>
      <c r="F656" s="14">
        <f t="shared" si="813"/>
        <v>0</v>
      </c>
      <c r="G656" s="14">
        <f t="shared" si="814"/>
        <v>0</v>
      </c>
      <c r="H656" s="14">
        <f t="shared" si="815"/>
        <v>0</v>
      </c>
      <c r="I656" s="14">
        <f t="shared" si="816"/>
        <v>0</v>
      </c>
      <c r="L656" s="56">
        <f t="shared" si="817"/>
        <v>0</v>
      </c>
      <c r="M656" s="14">
        <f>Szilv($A$2,Eredmény!$H$3,B656)</f>
        <v>0</v>
      </c>
      <c r="N656" s="14">
        <f t="shared" si="818"/>
        <v>0</v>
      </c>
      <c r="O656" s="14">
        <f t="shared" si="819"/>
        <v>0</v>
      </c>
      <c r="Q656" s="14">
        <f>IF($P$2=Alapadat!$P656,Alapadat!$Q656,0)</f>
        <v>0</v>
      </c>
      <c r="R656" s="14">
        <f>IF($P$2=Alapadat!$P656,Alapadat!$R656,0)</f>
        <v>0</v>
      </c>
      <c r="S656" s="14">
        <f t="shared" si="820"/>
        <v>0</v>
      </c>
      <c r="T656" s="14">
        <f t="shared" si="821"/>
        <v>0</v>
      </c>
      <c r="U656" s="14">
        <f t="shared" si="822"/>
        <v>0</v>
      </c>
      <c r="V656" s="14">
        <f t="shared" si="823"/>
        <v>0</v>
      </c>
      <c r="W656" s="14">
        <f t="shared" si="824"/>
        <v>0</v>
      </c>
      <c r="X656" s="14">
        <f t="shared" si="825"/>
        <v>0</v>
      </c>
      <c r="Z656" s="56">
        <f t="shared" si="891"/>
        <v>0</v>
      </c>
      <c r="AA656" s="14">
        <f>Szilv($P$2,Eredmény!$H$3,Q656)</f>
        <v>0</v>
      </c>
      <c r="AB656" s="14">
        <f t="shared" si="826"/>
        <v>0</v>
      </c>
      <c r="AC656" s="14">
        <f t="shared" si="827"/>
        <v>0</v>
      </c>
      <c r="AE656" s="14">
        <f>IF($AD$2=Alapadat!$P656,Alapadat!$Q656,0)</f>
        <v>0</v>
      </c>
      <c r="AF656" s="14">
        <f>IF($AD$2=Alapadat!$P656,Alapadat!$R656,0)</f>
        <v>0</v>
      </c>
      <c r="AG656" s="14">
        <f t="shared" si="828"/>
        <v>0</v>
      </c>
      <c r="AH656" s="14">
        <f t="shared" si="829"/>
        <v>0</v>
      </c>
      <c r="AI656" s="14">
        <f t="shared" si="830"/>
        <v>0</v>
      </c>
      <c r="AJ656" s="14">
        <f t="shared" si="831"/>
        <v>0</v>
      </c>
      <c r="AK656" s="14">
        <f t="shared" si="832"/>
        <v>0</v>
      </c>
      <c r="AL656" s="14">
        <f t="shared" si="833"/>
        <v>0</v>
      </c>
      <c r="AN656" s="56">
        <f t="shared" si="834"/>
        <v>0</v>
      </c>
      <c r="AO656" s="14">
        <f>Szilv($AD$2,Eredmény!$H$3,AE656)</f>
        <v>0</v>
      </c>
      <c r="AP656" s="14">
        <f t="shared" si="835"/>
        <v>0</v>
      </c>
      <c r="AQ656" s="14">
        <f t="shared" si="836"/>
        <v>0</v>
      </c>
      <c r="AS656" s="14">
        <f>IF($AR$2=Alapadat!$P656,Alapadat!$Q656,0)</f>
        <v>0</v>
      </c>
      <c r="AT656" s="14">
        <f>IF($AR$2=Alapadat!$P656,Alapadat!$R656,0)</f>
        <v>0</v>
      </c>
      <c r="AU656" s="14">
        <f t="shared" si="837"/>
        <v>0</v>
      </c>
      <c r="AV656" s="14">
        <f t="shared" si="838"/>
        <v>0</v>
      </c>
      <c r="AW656" s="14">
        <f t="shared" si="839"/>
        <v>0</v>
      </c>
      <c r="AX656" s="14">
        <f t="shared" si="840"/>
        <v>0</v>
      </c>
      <c r="AY656" s="14">
        <f t="shared" si="841"/>
        <v>0</v>
      </c>
      <c r="AZ656" s="14">
        <f t="shared" si="842"/>
        <v>0</v>
      </c>
      <c r="BB656" s="56">
        <f t="shared" si="843"/>
        <v>0</v>
      </c>
      <c r="BC656" s="14">
        <f>Szilv($AR$2,Eredmény!$H$3,AS656)</f>
        <v>0</v>
      </c>
      <c r="BD656" s="14">
        <f t="shared" si="844"/>
        <v>0</v>
      </c>
      <c r="BE656" s="14">
        <f t="shared" si="845"/>
        <v>0</v>
      </c>
      <c r="BG656" s="14">
        <f>IF($BF$2=Alapadat!$P656,Alapadat!$Q656,0)</f>
        <v>0</v>
      </c>
      <c r="BH656" s="14">
        <f>IF($BF$2=Alapadat!$P656,Alapadat!$R656,0)</f>
        <v>0</v>
      </c>
      <c r="BI656" s="14">
        <f t="shared" si="846"/>
        <v>0</v>
      </c>
      <c r="BJ656" s="14">
        <f t="shared" si="847"/>
        <v>0</v>
      </c>
      <c r="BK656" s="14">
        <f t="shared" si="848"/>
        <v>0</v>
      </c>
      <c r="BL656" s="14">
        <f t="shared" si="849"/>
        <v>0</v>
      </c>
      <c r="BM656" s="14">
        <f t="shared" si="850"/>
        <v>0</v>
      </c>
      <c r="BN656" s="14">
        <f t="shared" si="851"/>
        <v>0</v>
      </c>
      <c r="BP656" s="56">
        <f t="shared" si="852"/>
        <v>0</v>
      </c>
      <c r="BQ656" s="14">
        <f>Szilv($BF$2,Eredmény!$H$3,BG656)</f>
        <v>0</v>
      </c>
      <c r="BR656" s="14">
        <f t="shared" si="853"/>
        <v>0</v>
      </c>
      <c r="BS656" s="14">
        <f t="shared" si="854"/>
        <v>0</v>
      </c>
      <c r="BV656" s="14">
        <f>IF($BU$2=Alapadat!$P656,Alapadat!$Q656,0)</f>
        <v>0</v>
      </c>
      <c r="BW656" s="14">
        <f>IF($BU$2=Alapadat!$P656,Alapadat!$R656,0)</f>
        <v>0</v>
      </c>
      <c r="BX656" s="14">
        <f t="shared" si="855"/>
        <v>0</v>
      </c>
      <c r="BY656" s="14">
        <f t="shared" si="856"/>
        <v>0</v>
      </c>
      <c r="BZ656" s="14">
        <f t="shared" si="857"/>
        <v>0</v>
      </c>
      <c r="CA656" s="14">
        <f t="shared" si="858"/>
        <v>0</v>
      </c>
      <c r="CB656" s="14">
        <f t="shared" si="859"/>
        <v>0</v>
      </c>
      <c r="CC656" s="14">
        <f t="shared" si="860"/>
        <v>0</v>
      </c>
      <c r="CE656" s="56">
        <f t="shared" si="861"/>
        <v>0</v>
      </c>
      <c r="CF656" s="14">
        <f>Szilv($BU$2,Eredmény!$H$3,BV656)</f>
        <v>0</v>
      </c>
      <c r="CG656" s="14">
        <f t="shared" si="862"/>
        <v>0</v>
      </c>
      <c r="CH656" s="14">
        <f t="shared" si="863"/>
        <v>0</v>
      </c>
      <c r="CK656" s="14">
        <f>IF($CJ$2=Alapadat!$P656,Alapadat!$Q656,0)</f>
        <v>0</v>
      </c>
      <c r="CL656" s="14">
        <f>IF($CJ$2=Alapadat!$P656,Alapadat!$R656,0)</f>
        <v>0</v>
      </c>
      <c r="CM656" s="14">
        <f t="shared" si="864"/>
        <v>0</v>
      </c>
      <c r="CN656" s="14">
        <f t="shared" si="865"/>
        <v>0</v>
      </c>
      <c r="CO656" s="14">
        <f t="shared" si="866"/>
        <v>0</v>
      </c>
      <c r="CP656" s="14">
        <f t="shared" si="867"/>
        <v>0</v>
      </c>
      <c r="CQ656" s="14">
        <f t="shared" si="868"/>
        <v>0</v>
      </c>
      <c r="CR656" s="14">
        <f t="shared" si="869"/>
        <v>0</v>
      </c>
      <c r="CT656" s="56">
        <f t="shared" si="870"/>
        <v>0</v>
      </c>
      <c r="CU656" s="14">
        <f>Szilv($CJ$2,Eredmény!$H$3,CK656)</f>
        <v>0</v>
      </c>
      <c r="CV656" s="14">
        <f t="shared" si="871"/>
        <v>0</v>
      </c>
      <c r="CW656" s="14">
        <f t="shared" si="872"/>
        <v>0</v>
      </c>
      <c r="CZ656" s="14">
        <f>IF($CY$2=Alapadat!$P656,Alapadat!$Q656,0)</f>
        <v>0</v>
      </c>
      <c r="DA656" s="14">
        <f>IF($CY$2=Alapadat!$P656,Alapadat!$R656,0)</f>
        <v>0</v>
      </c>
      <c r="DB656" s="14">
        <f t="shared" si="873"/>
        <v>0</v>
      </c>
      <c r="DC656" s="14">
        <f t="shared" si="874"/>
        <v>0</v>
      </c>
      <c r="DD656" s="14">
        <f t="shared" si="875"/>
        <v>0</v>
      </c>
      <c r="DE656" s="14">
        <f t="shared" si="876"/>
        <v>0</v>
      </c>
      <c r="DF656" s="14">
        <f t="shared" si="877"/>
        <v>0</v>
      </c>
      <c r="DG656" s="14">
        <f t="shared" si="878"/>
        <v>0</v>
      </c>
      <c r="DI656" s="56">
        <f t="shared" si="879"/>
        <v>0</v>
      </c>
      <c r="DJ656" s="14">
        <f>Szilv($CY$2,Eredmény!$H$3,CZ656)</f>
        <v>0</v>
      </c>
      <c r="DK656" s="14">
        <f t="shared" si="880"/>
        <v>0</v>
      </c>
      <c r="DL656" s="14">
        <f t="shared" si="881"/>
        <v>0</v>
      </c>
      <c r="DO656" s="14">
        <f>IF($DN$2=Alapadat!$P656,Alapadat!$Q656,0)</f>
        <v>0</v>
      </c>
      <c r="DP656" s="14">
        <f>IF($DN$2=Alapadat!$P656,Alapadat!$R656,0)</f>
        <v>0</v>
      </c>
      <c r="DQ656" s="14">
        <f t="shared" si="882"/>
        <v>0</v>
      </c>
      <c r="DR656" s="14">
        <f t="shared" si="883"/>
        <v>0</v>
      </c>
      <c r="DS656" s="14">
        <f t="shared" si="884"/>
        <v>0</v>
      </c>
      <c r="DT656" s="14">
        <f t="shared" si="885"/>
        <v>0</v>
      </c>
      <c r="DU656" s="14">
        <f t="shared" si="886"/>
        <v>0</v>
      </c>
      <c r="DV656" s="14">
        <f t="shared" si="887"/>
        <v>0</v>
      </c>
      <c r="DX656" s="56">
        <f t="shared" si="888"/>
        <v>0</v>
      </c>
      <c r="DY656" s="14">
        <f>Szilv($DN$2,Eredmény!$H$3,DO656)</f>
        <v>0</v>
      </c>
      <c r="DZ656" s="14">
        <f t="shared" si="889"/>
        <v>0</v>
      </c>
      <c r="EA656" s="14">
        <f t="shared" si="890"/>
        <v>0</v>
      </c>
    </row>
    <row r="657" spans="2:131">
      <c r="B657" s="14">
        <f>IF($A$2=Alapadat!$P657,Alapadat!$Q657,0)</f>
        <v>0</v>
      </c>
      <c r="C657" s="14">
        <f>IF($A$2=Alapadat!$P657,Alapadat!$R657,0)</f>
        <v>0</v>
      </c>
      <c r="D657" s="14">
        <f t="shared" si="811"/>
        <v>0</v>
      </c>
      <c r="E657" s="14">
        <f t="shared" si="812"/>
        <v>0</v>
      </c>
      <c r="F657" s="14">
        <f t="shared" si="813"/>
        <v>0</v>
      </c>
      <c r="G657" s="14">
        <f t="shared" si="814"/>
        <v>0</v>
      </c>
      <c r="H657" s="14">
        <f t="shared" si="815"/>
        <v>0</v>
      </c>
      <c r="I657" s="14">
        <f t="shared" si="816"/>
        <v>0</v>
      </c>
      <c r="L657" s="56">
        <f t="shared" si="817"/>
        <v>0</v>
      </c>
      <c r="M657" s="14">
        <f>Szilv($A$2,Eredmény!$H$3,B657)</f>
        <v>0</v>
      </c>
      <c r="N657" s="14">
        <f t="shared" si="818"/>
        <v>0</v>
      </c>
      <c r="O657" s="14">
        <f t="shared" si="819"/>
        <v>0</v>
      </c>
      <c r="Q657" s="14">
        <f>IF($P$2=Alapadat!$P657,Alapadat!$Q657,0)</f>
        <v>0</v>
      </c>
      <c r="R657" s="14">
        <f>IF($P$2=Alapadat!$P657,Alapadat!$R657,0)</f>
        <v>0</v>
      </c>
      <c r="S657" s="14">
        <f t="shared" si="820"/>
        <v>0</v>
      </c>
      <c r="T657" s="14">
        <f t="shared" si="821"/>
        <v>0</v>
      </c>
      <c r="U657" s="14">
        <f t="shared" si="822"/>
        <v>0</v>
      </c>
      <c r="V657" s="14">
        <f t="shared" si="823"/>
        <v>0</v>
      </c>
      <c r="W657" s="14">
        <f t="shared" si="824"/>
        <v>0</v>
      </c>
      <c r="X657" s="14">
        <f t="shared" si="825"/>
        <v>0</v>
      </c>
      <c r="Z657" s="56">
        <f t="shared" si="891"/>
        <v>0</v>
      </c>
      <c r="AA657" s="14">
        <f>Szilv($P$2,Eredmény!$H$3,Q657)</f>
        <v>0</v>
      </c>
      <c r="AB657" s="14">
        <f t="shared" si="826"/>
        <v>0</v>
      </c>
      <c r="AC657" s="14">
        <f t="shared" si="827"/>
        <v>0</v>
      </c>
      <c r="AE657" s="14">
        <f>IF($AD$2=Alapadat!$P657,Alapadat!$Q657,0)</f>
        <v>0</v>
      </c>
      <c r="AF657" s="14">
        <f>IF($AD$2=Alapadat!$P657,Alapadat!$R657,0)</f>
        <v>0</v>
      </c>
      <c r="AG657" s="14">
        <f t="shared" si="828"/>
        <v>0</v>
      </c>
      <c r="AH657" s="14">
        <f t="shared" si="829"/>
        <v>0</v>
      </c>
      <c r="AI657" s="14">
        <f t="shared" si="830"/>
        <v>0</v>
      </c>
      <c r="AJ657" s="14">
        <f t="shared" si="831"/>
        <v>0</v>
      </c>
      <c r="AK657" s="14">
        <f t="shared" si="832"/>
        <v>0</v>
      </c>
      <c r="AL657" s="14">
        <f t="shared" si="833"/>
        <v>0</v>
      </c>
      <c r="AN657" s="56">
        <f t="shared" si="834"/>
        <v>0</v>
      </c>
      <c r="AO657" s="14">
        <f>Szilv($AD$2,Eredmény!$H$3,AE657)</f>
        <v>0</v>
      </c>
      <c r="AP657" s="14">
        <f t="shared" si="835"/>
        <v>0</v>
      </c>
      <c r="AQ657" s="14">
        <f t="shared" si="836"/>
        <v>0</v>
      </c>
      <c r="AS657" s="14">
        <f>IF($AR$2=Alapadat!$P657,Alapadat!$Q657,0)</f>
        <v>0</v>
      </c>
      <c r="AT657" s="14">
        <f>IF($AR$2=Alapadat!$P657,Alapadat!$R657,0)</f>
        <v>0</v>
      </c>
      <c r="AU657" s="14">
        <f t="shared" si="837"/>
        <v>0</v>
      </c>
      <c r="AV657" s="14">
        <f t="shared" si="838"/>
        <v>0</v>
      </c>
      <c r="AW657" s="14">
        <f t="shared" si="839"/>
        <v>0</v>
      </c>
      <c r="AX657" s="14">
        <f t="shared" si="840"/>
        <v>0</v>
      </c>
      <c r="AY657" s="14">
        <f t="shared" si="841"/>
        <v>0</v>
      </c>
      <c r="AZ657" s="14">
        <f t="shared" si="842"/>
        <v>0</v>
      </c>
      <c r="BB657" s="56">
        <f t="shared" si="843"/>
        <v>0</v>
      </c>
      <c r="BC657" s="14">
        <f>Szilv($AR$2,Eredmény!$H$3,AS657)</f>
        <v>0</v>
      </c>
      <c r="BD657" s="14">
        <f t="shared" si="844"/>
        <v>0</v>
      </c>
      <c r="BE657" s="14">
        <f t="shared" si="845"/>
        <v>0</v>
      </c>
      <c r="BG657" s="14">
        <f>IF($BF$2=Alapadat!$P657,Alapadat!$Q657,0)</f>
        <v>0</v>
      </c>
      <c r="BH657" s="14">
        <f>IF($BF$2=Alapadat!$P657,Alapadat!$R657,0)</f>
        <v>0</v>
      </c>
      <c r="BI657" s="14">
        <f t="shared" si="846"/>
        <v>0</v>
      </c>
      <c r="BJ657" s="14">
        <f t="shared" si="847"/>
        <v>0</v>
      </c>
      <c r="BK657" s="14">
        <f t="shared" si="848"/>
        <v>0</v>
      </c>
      <c r="BL657" s="14">
        <f t="shared" si="849"/>
        <v>0</v>
      </c>
      <c r="BM657" s="14">
        <f t="shared" si="850"/>
        <v>0</v>
      </c>
      <c r="BN657" s="14">
        <f t="shared" si="851"/>
        <v>0</v>
      </c>
      <c r="BP657" s="56">
        <f t="shared" si="852"/>
        <v>0</v>
      </c>
      <c r="BQ657" s="14">
        <f>Szilv($BF$2,Eredmény!$H$3,BG657)</f>
        <v>0</v>
      </c>
      <c r="BR657" s="14">
        <f t="shared" si="853"/>
        <v>0</v>
      </c>
      <c r="BS657" s="14">
        <f t="shared" si="854"/>
        <v>0</v>
      </c>
      <c r="BV657" s="14">
        <f>IF($BU$2=Alapadat!$P657,Alapadat!$Q657,0)</f>
        <v>0</v>
      </c>
      <c r="BW657" s="14">
        <f>IF($BU$2=Alapadat!$P657,Alapadat!$R657,0)</f>
        <v>0</v>
      </c>
      <c r="BX657" s="14">
        <f t="shared" si="855"/>
        <v>0</v>
      </c>
      <c r="BY657" s="14">
        <f t="shared" si="856"/>
        <v>0</v>
      </c>
      <c r="BZ657" s="14">
        <f t="shared" si="857"/>
        <v>0</v>
      </c>
      <c r="CA657" s="14">
        <f t="shared" si="858"/>
        <v>0</v>
      </c>
      <c r="CB657" s="14">
        <f t="shared" si="859"/>
        <v>0</v>
      </c>
      <c r="CC657" s="14">
        <f t="shared" si="860"/>
        <v>0</v>
      </c>
      <c r="CE657" s="56">
        <f t="shared" si="861"/>
        <v>0</v>
      </c>
      <c r="CF657" s="14">
        <f>Szilv($BU$2,Eredmény!$H$3,BV657)</f>
        <v>0</v>
      </c>
      <c r="CG657" s="14">
        <f t="shared" si="862"/>
        <v>0</v>
      </c>
      <c r="CH657" s="14">
        <f t="shared" si="863"/>
        <v>0</v>
      </c>
      <c r="CK657" s="14">
        <f>IF($CJ$2=Alapadat!$P657,Alapadat!$Q657,0)</f>
        <v>0</v>
      </c>
      <c r="CL657" s="14">
        <f>IF($CJ$2=Alapadat!$P657,Alapadat!$R657,0)</f>
        <v>0</v>
      </c>
      <c r="CM657" s="14">
        <f t="shared" si="864"/>
        <v>0</v>
      </c>
      <c r="CN657" s="14">
        <f t="shared" si="865"/>
        <v>0</v>
      </c>
      <c r="CO657" s="14">
        <f t="shared" si="866"/>
        <v>0</v>
      </c>
      <c r="CP657" s="14">
        <f t="shared" si="867"/>
        <v>0</v>
      </c>
      <c r="CQ657" s="14">
        <f t="shared" si="868"/>
        <v>0</v>
      </c>
      <c r="CR657" s="14">
        <f t="shared" si="869"/>
        <v>0</v>
      </c>
      <c r="CT657" s="56">
        <f t="shared" si="870"/>
        <v>0</v>
      </c>
      <c r="CU657" s="14">
        <f>Szilv($CJ$2,Eredmény!$H$3,CK657)</f>
        <v>0</v>
      </c>
      <c r="CV657" s="14">
        <f t="shared" si="871"/>
        <v>0</v>
      </c>
      <c r="CW657" s="14">
        <f t="shared" si="872"/>
        <v>0</v>
      </c>
      <c r="CZ657" s="14">
        <f>IF($CY$2=Alapadat!$P657,Alapadat!$Q657,0)</f>
        <v>0</v>
      </c>
      <c r="DA657" s="14">
        <f>IF($CY$2=Alapadat!$P657,Alapadat!$R657,0)</f>
        <v>0</v>
      </c>
      <c r="DB657" s="14">
        <f t="shared" si="873"/>
        <v>0</v>
      </c>
      <c r="DC657" s="14">
        <f t="shared" si="874"/>
        <v>0</v>
      </c>
      <c r="DD657" s="14">
        <f t="shared" si="875"/>
        <v>0</v>
      </c>
      <c r="DE657" s="14">
        <f t="shared" si="876"/>
        <v>0</v>
      </c>
      <c r="DF657" s="14">
        <f t="shared" si="877"/>
        <v>0</v>
      </c>
      <c r="DG657" s="14">
        <f t="shared" si="878"/>
        <v>0</v>
      </c>
      <c r="DI657" s="56">
        <f t="shared" si="879"/>
        <v>0</v>
      </c>
      <c r="DJ657" s="14">
        <f>Szilv($CY$2,Eredmény!$H$3,CZ657)</f>
        <v>0</v>
      </c>
      <c r="DK657" s="14">
        <f t="shared" si="880"/>
        <v>0</v>
      </c>
      <c r="DL657" s="14">
        <f t="shared" si="881"/>
        <v>0</v>
      </c>
      <c r="DO657" s="14">
        <f>IF($DN$2=Alapadat!$P657,Alapadat!$Q657,0)</f>
        <v>0</v>
      </c>
      <c r="DP657" s="14">
        <f>IF($DN$2=Alapadat!$P657,Alapadat!$R657,0)</f>
        <v>0</v>
      </c>
      <c r="DQ657" s="14">
        <f t="shared" si="882"/>
        <v>0</v>
      </c>
      <c r="DR657" s="14">
        <f t="shared" si="883"/>
        <v>0</v>
      </c>
      <c r="DS657" s="14">
        <f t="shared" si="884"/>
        <v>0</v>
      </c>
      <c r="DT657" s="14">
        <f t="shared" si="885"/>
        <v>0</v>
      </c>
      <c r="DU657" s="14">
        <f t="shared" si="886"/>
        <v>0</v>
      </c>
      <c r="DV657" s="14">
        <f t="shared" si="887"/>
        <v>0</v>
      </c>
      <c r="DX657" s="56">
        <f t="shared" si="888"/>
        <v>0</v>
      </c>
      <c r="DY657" s="14">
        <f>Szilv($DN$2,Eredmény!$H$3,DO657)</f>
        <v>0</v>
      </c>
      <c r="DZ657" s="14">
        <f t="shared" si="889"/>
        <v>0</v>
      </c>
      <c r="EA657" s="14">
        <f t="shared" si="890"/>
        <v>0</v>
      </c>
    </row>
    <row r="658" spans="2:131">
      <c r="B658" s="14">
        <f>IF($A$2=Alapadat!$P658,Alapadat!$Q658,0)</f>
        <v>0</v>
      </c>
      <c r="C658" s="14">
        <f>IF($A$2=Alapadat!$P658,Alapadat!$R658,0)</f>
        <v>0</v>
      </c>
      <c r="D658" s="14">
        <f t="shared" si="811"/>
        <v>0</v>
      </c>
      <c r="E658" s="14">
        <f t="shared" si="812"/>
        <v>0</v>
      </c>
      <c r="F658" s="14">
        <f t="shared" si="813"/>
        <v>0</v>
      </c>
      <c r="G658" s="14">
        <f t="shared" si="814"/>
        <v>0</v>
      </c>
      <c r="H658" s="14">
        <f t="shared" si="815"/>
        <v>0</v>
      </c>
      <c r="I658" s="14">
        <f t="shared" si="816"/>
        <v>0</v>
      </c>
      <c r="L658" s="56">
        <f t="shared" si="817"/>
        <v>0</v>
      </c>
      <c r="M658" s="14">
        <f>Szilv($A$2,Eredmény!$H$3,B658)</f>
        <v>0</v>
      </c>
      <c r="N658" s="14">
        <f t="shared" si="818"/>
        <v>0</v>
      </c>
      <c r="O658" s="14">
        <f t="shared" si="819"/>
        <v>0</v>
      </c>
      <c r="Q658" s="14">
        <f>IF($P$2=Alapadat!$P658,Alapadat!$Q658,0)</f>
        <v>0</v>
      </c>
      <c r="R658" s="14">
        <f>IF($P$2=Alapadat!$P658,Alapadat!$R658,0)</f>
        <v>0</v>
      </c>
      <c r="S658" s="14">
        <f t="shared" si="820"/>
        <v>0</v>
      </c>
      <c r="T658" s="14">
        <f t="shared" si="821"/>
        <v>0</v>
      </c>
      <c r="U658" s="14">
        <f t="shared" si="822"/>
        <v>0</v>
      </c>
      <c r="V658" s="14">
        <f t="shared" si="823"/>
        <v>0</v>
      </c>
      <c r="W658" s="14">
        <f t="shared" si="824"/>
        <v>0</v>
      </c>
      <c r="X658" s="14">
        <f t="shared" si="825"/>
        <v>0</v>
      </c>
      <c r="Z658" s="56">
        <f t="shared" si="891"/>
        <v>0</v>
      </c>
      <c r="AA658" s="14">
        <f>Szilv($P$2,Eredmény!$H$3,Q658)</f>
        <v>0</v>
      </c>
      <c r="AB658" s="14">
        <f t="shared" si="826"/>
        <v>0</v>
      </c>
      <c r="AC658" s="14">
        <f t="shared" si="827"/>
        <v>0</v>
      </c>
      <c r="AE658" s="14">
        <f>IF($AD$2=Alapadat!$P658,Alapadat!$Q658,0)</f>
        <v>0</v>
      </c>
      <c r="AF658" s="14">
        <f>IF($AD$2=Alapadat!$P658,Alapadat!$R658,0)</f>
        <v>0</v>
      </c>
      <c r="AG658" s="14">
        <f t="shared" si="828"/>
        <v>0</v>
      </c>
      <c r="AH658" s="14">
        <f t="shared" si="829"/>
        <v>0</v>
      </c>
      <c r="AI658" s="14">
        <f t="shared" si="830"/>
        <v>0</v>
      </c>
      <c r="AJ658" s="14">
        <f t="shared" si="831"/>
        <v>0</v>
      </c>
      <c r="AK658" s="14">
        <f t="shared" si="832"/>
        <v>0</v>
      </c>
      <c r="AL658" s="14">
        <f t="shared" si="833"/>
        <v>0</v>
      </c>
      <c r="AN658" s="56">
        <f t="shared" si="834"/>
        <v>0</v>
      </c>
      <c r="AO658" s="14">
        <f>Szilv($AD$2,Eredmény!$H$3,AE658)</f>
        <v>0</v>
      </c>
      <c r="AP658" s="14">
        <f t="shared" si="835"/>
        <v>0</v>
      </c>
      <c r="AQ658" s="14">
        <f t="shared" si="836"/>
        <v>0</v>
      </c>
      <c r="AS658" s="14">
        <f>IF($AR$2=Alapadat!$P658,Alapadat!$Q658,0)</f>
        <v>0</v>
      </c>
      <c r="AT658" s="14">
        <f>IF($AR$2=Alapadat!$P658,Alapadat!$R658,0)</f>
        <v>0</v>
      </c>
      <c r="AU658" s="14">
        <f t="shared" si="837"/>
        <v>0</v>
      </c>
      <c r="AV658" s="14">
        <f t="shared" si="838"/>
        <v>0</v>
      </c>
      <c r="AW658" s="14">
        <f t="shared" si="839"/>
        <v>0</v>
      </c>
      <c r="AX658" s="14">
        <f t="shared" si="840"/>
        <v>0</v>
      </c>
      <c r="AY658" s="14">
        <f t="shared" si="841"/>
        <v>0</v>
      </c>
      <c r="AZ658" s="14">
        <f t="shared" si="842"/>
        <v>0</v>
      </c>
      <c r="BB658" s="56">
        <f t="shared" si="843"/>
        <v>0</v>
      </c>
      <c r="BC658" s="14">
        <f>Szilv($AR$2,Eredmény!$H$3,AS658)</f>
        <v>0</v>
      </c>
      <c r="BD658" s="14">
        <f t="shared" si="844"/>
        <v>0</v>
      </c>
      <c r="BE658" s="14">
        <f t="shared" si="845"/>
        <v>0</v>
      </c>
      <c r="BG658" s="14">
        <f>IF($BF$2=Alapadat!$P658,Alapadat!$Q658,0)</f>
        <v>0</v>
      </c>
      <c r="BH658" s="14">
        <f>IF($BF$2=Alapadat!$P658,Alapadat!$R658,0)</f>
        <v>0</v>
      </c>
      <c r="BI658" s="14">
        <f t="shared" si="846"/>
        <v>0</v>
      </c>
      <c r="BJ658" s="14">
        <f t="shared" si="847"/>
        <v>0</v>
      </c>
      <c r="BK658" s="14">
        <f t="shared" si="848"/>
        <v>0</v>
      </c>
      <c r="BL658" s="14">
        <f t="shared" si="849"/>
        <v>0</v>
      </c>
      <c r="BM658" s="14">
        <f t="shared" si="850"/>
        <v>0</v>
      </c>
      <c r="BN658" s="14">
        <f t="shared" si="851"/>
        <v>0</v>
      </c>
      <c r="BP658" s="56">
        <f t="shared" si="852"/>
        <v>0</v>
      </c>
      <c r="BQ658" s="14">
        <f>Szilv($BF$2,Eredmény!$H$3,BG658)</f>
        <v>0</v>
      </c>
      <c r="BR658" s="14">
        <f t="shared" si="853"/>
        <v>0</v>
      </c>
      <c r="BS658" s="14">
        <f t="shared" si="854"/>
        <v>0</v>
      </c>
      <c r="BV658" s="14">
        <f>IF($BU$2=Alapadat!$P658,Alapadat!$Q658,0)</f>
        <v>0</v>
      </c>
      <c r="BW658" s="14">
        <f>IF($BU$2=Alapadat!$P658,Alapadat!$R658,0)</f>
        <v>0</v>
      </c>
      <c r="BX658" s="14">
        <f t="shared" si="855"/>
        <v>0</v>
      </c>
      <c r="BY658" s="14">
        <f t="shared" si="856"/>
        <v>0</v>
      </c>
      <c r="BZ658" s="14">
        <f t="shared" si="857"/>
        <v>0</v>
      </c>
      <c r="CA658" s="14">
        <f t="shared" si="858"/>
        <v>0</v>
      </c>
      <c r="CB658" s="14">
        <f t="shared" si="859"/>
        <v>0</v>
      </c>
      <c r="CC658" s="14">
        <f t="shared" si="860"/>
        <v>0</v>
      </c>
      <c r="CE658" s="56">
        <f t="shared" si="861"/>
        <v>0</v>
      </c>
      <c r="CF658" s="14">
        <f>Szilv($BU$2,Eredmény!$H$3,BV658)</f>
        <v>0</v>
      </c>
      <c r="CG658" s="14">
        <f t="shared" si="862"/>
        <v>0</v>
      </c>
      <c r="CH658" s="14">
        <f t="shared" si="863"/>
        <v>0</v>
      </c>
      <c r="CK658" s="14">
        <f>IF($CJ$2=Alapadat!$P658,Alapadat!$Q658,0)</f>
        <v>0</v>
      </c>
      <c r="CL658" s="14">
        <f>IF($CJ$2=Alapadat!$P658,Alapadat!$R658,0)</f>
        <v>0</v>
      </c>
      <c r="CM658" s="14">
        <f t="shared" si="864"/>
        <v>0</v>
      </c>
      <c r="CN658" s="14">
        <f t="shared" si="865"/>
        <v>0</v>
      </c>
      <c r="CO658" s="14">
        <f t="shared" si="866"/>
        <v>0</v>
      </c>
      <c r="CP658" s="14">
        <f t="shared" si="867"/>
        <v>0</v>
      </c>
      <c r="CQ658" s="14">
        <f t="shared" si="868"/>
        <v>0</v>
      </c>
      <c r="CR658" s="14">
        <f t="shared" si="869"/>
        <v>0</v>
      </c>
      <c r="CT658" s="56">
        <f t="shared" si="870"/>
        <v>0</v>
      </c>
      <c r="CU658" s="14">
        <f>Szilv($CJ$2,Eredmény!$H$3,CK658)</f>
        <v>0</v>
      </c>
      <c r="CV658" s="14">
        <f t="shared" si="871"/>
        <v>0</v>
      </c>
      <c r="CW658" s="14">
        <f t="shared" si="872"/>
        <v>0</v>
      </c>
      <c r="CZ658" s="14">
        <f>IF($CY$2=Alapadat!$P658,Alapadat!$Q658,0)</f>
        <v>0</v>
      </c>
      <c r="DA658" s="14">
        <f>IF($CY$2=Alapadat!$P658,Alapadat!$R658,0)</f>
        <v>0</v>
      </c>
      <c r="DB658" s="14">
        <f t="shared" si="873"/>
        <v>0</v>
      </c>
      <c r="DC658" s="14">
        <f t="shared" si="874"/>
        <v>0</v>
      </c>
      <c r="DD658" s="14">
        <f t="shared" si="875"/>
        <v>0</v>
      </c>
      <c r="DE658" s="14">
        <f t="shared" si="876"/>
        <v>0</v>
      </c>
      <c r="DF658" s="14">
        <f t="shared" si="877"/>
        <v>0</v>
      </c>
      <c r="DG658" s="14">
        <f t="shared" si="878"/>
        <v>0</v>
      </c>
      <c r="DI658" s="56">
        <f t="shared" si="879"/>
        <v>0</v>
      </c>
      <c r="DJ658" s="14">
        <f>Szilv($CY$2,Eredmény!$H$3,CZ658)</f>
        <v>0</v>
      </c>
      <c r="DK658" s="14">
        <f t="shared" si="880"/>
        <v>0</v>
      </c>
      <c r="DL658" s="14">
        <f t="shared" si="881"/>
        <v>0</v>
      </c>
      <c r="DO658" s="14">
        <f>IF($DN$2=Alapadat!$P658,Alapadat!$Q658,0)</f>
        <v>0</v>
      </c>
      <c r="DP658" s="14">
        <f>IF($DN$2=Alapadat!$P658,Alapadat!$R658,0)</f>
        <v>0</v>
      </c>
      <c r="DQ658" s="14">
        <f t="shared" si="882"/>
        <v>0</v>
      </c>
      <c r="DR658" s="14">
        <f t="shared" si="883"/>
        <v>0</v>
      </c>
      <c r="DS658" s="14">
        <f t="shared" si="884"/>
        <v>0</v>
      </c>
      <c r="DT658" s="14">
        <f t="shared" si="885"/>
        <v>0</v>
      </c>
      <c r="DU658" s="14">
        <f t="shared" si="886"/>
        <v>0</v>
      </c>
      <c r="DV658" s="14">
        <f t="shared" si="887"/>
        <v>0</v>
      </c>
      <c r="DX658" s="56">
        <f t="shared" si="888"/>
        <v>0</v>
      </c>
      <c r="DY658" s="14">
        <f>Szilv($DN$2,Eredmény!$H$3,DO658)</f>
        <v>0</v>
      </c>
      <c r="DZ658" s="14">
        <f t="shared" si="889"/>
        <v>0</v>
      </c>
      <c r="EA658" s="14">
        <f t="shared" si="890"/>
        <v>0</v>
      </c>
    </row>
    <row r="659" spans="2:131">
      <c r="B659" s="14">
        <f>IF($A$2=Alapadat!$P659,Alapadat!$Q659,0)</f>
        <v>0</v>
      </c>
      <c r="C659" s="14">
        <f>IF($A$2=Alapadat!$P659,Alapadat!$R659,0)</f>
        <v>0</v>
      </c>
      <c r="D659" s="14">
        <f t="shared" si="811"/>
        <v>0</v>
      </c>
      <c r="E659" s="14">
        <f t="shared" si="812"/>
        <v>0</v>
      </c>
      <c r="F659" s="14">
        <f t="shared" si="813"/>
        <v>0</v>
      </c>
      <c r="G659" s="14">
        <f t="shared" si="814"/>
        <v>0</v>
      </c>
      <c r="H659" s="14">
        <f t="shared" si="815"/>
        <v>0</v>
      </c>
      <c r="I659" s="14">
        <f t="shared" si="816"/>
        <v>0</v>
      </c>
      <c r="L659" s="56">
        <f t="shared" si="817"/>
        <v>0</v>
      </c>
      <c r="M659" s="14">
        <f>Szilv($A$2,Eredmény!$H$3,B659)</f>
        <v>0</v>
      </c>
      <c r="N659" s="14">
        <f t="shared" si="818"/>
        <v>0</v>
      </c>
      <c r="O659" s="14">
        <f t="shared" si="819"/>
        <v>0</v>
      </c>
      <c r="Q659" s="14">
        <f>IF($P$2=Alapadat!$P659,Alapadat!$Q659,0)</f>
        <v>0</v>
      </c>
      <c r="R659" s="14">
        <f>IF($P$2=Alapadat!$P659,Alapadat!$R659,0)</f>
        <v>0</v>
      </c>
      <c r="S659" s="14">
        <f t="shared" si="820"/>
        <v>0</v>
      </c>
      <c r="T659" s="14">
        <f t="shared" si="821"/>
        <v>0</v>
      </c>
      <c r="U659" s="14">
        <f t="shared" si="822"/>
        <v>0</v>
      </c>
      <c r="V659" s="14">
        <f t="shared" si="823"/>
        <v>0</v>
      </c>
      <c r="W659" s="14">
        <f t="shared" si="824"/>
        <v>0</v>
      </c>
      <c r="X659" s="14">
        <f t="shared" si="825"/>
        <v>0</v>
      </c>
      <c r="Z659" s="56">
        <f t="shared" si="891"/>
        <v>0</v>
      </c>
      <c r="AA659" s="14">
        <f>Szilv($P$2,Eredmény!$H$3,Q659)</f>
        <v>0</v>
      </c>
      <c r="AB659" s="14">
        <f t="shared" si="826"/>
        <v>0</v>
      </c>
      <c r="AC659" s="14">
        <f t="shared" si="827"/>
        <v>0</v>
      </c>
      <c r="AE659" s="14">
        <f>IF($AD$2=Alapadat!$P659,Alapadat!$Q659,0)</f>
        <v>0</v>
      </c>
      <c r="AF659" s="14">
        <f>IF($AD$2=Alapadat!$P659,Alapadat!$R659,0)</f>
        <v>0</v>
      </c>
      <c r="AG659" s="14">
        <f t="shared" si="828"/>
        <v>0</v>
      </c>
      <c r="AH659" s="14">
        <f t="shared" si="829"/>
        <v>0</v>
      </c>
      <c r="AI659" s="14">
        <f t="shared" si="830"/>
        <v>0</v>
      </c>
      <c r="AJ659" s="14">
        <f t="shared" si="831"/>
        <v>0</v>
      </c>
      <c r="AK659" s="14">
        <f t="shared" si="832"/>
        <v>0</v>
      </c>
      <c r="AL659" s="14">
        <f t="shared" si="833"/>
        <v>0</v>
      </c>
      <c r="AN659" s="56">
        <f t="shared" si="834"/>
        <v>0</v>
      </c>
      <c r="AO659" s="14">
        <f>Szilv($AD$2,Eredmény!$H$3,AE659)</f>
        <v>0</v>
      </c>
      <c r="AP659" s="14">
        <f t="shared" si="835"/>
        <v>0</v>
      </c>
      <c r="AQ659" s="14">
        <f t="shared" si="836"/>
        <v>0</v>
      </c>
      <c r="AS659" s="14">
        <f>IF($AR$2=Alapadat!$P659,Alapadat!$Q659,0)</f>
        <v>0</v>
      </c>
      <c r="AT659" s="14">
        <f>IF($AR$2=Alapadat!$P659,Alapadat!$R659,0)</f>
        <v>0</v>
      </c>
      <c r="AU659" s="14">
        <f t="shared" si="837"/>
        <v>0</v>
      </c>
      <c r="AV659" s="14">
        <f t="shared" si="838"/>
        <v>0</v>
      </c>
      <c r="AW659" s="14">
        <f t="shared" si="839"/>
        <v>0</v>
      </c>
      <c r="AX659" s="14">
        <f t="shared" si="840"/>
        <v>0</v>
      </c>
      <c r="AY659" s="14">
        <f t="shared" si="841"/>
        <v>0</v>
      </c>
      <c r="AZ659" s="14">
        <f t="shared" si="842"/>
        <v>0</v>
      </c>
      <c r="BB659" s="56">
        <f t="shared" si="843"/>
        <v>0</v>
      </c>
      <c r="BC659" s="14">
        <f>Szilv($AR$2,Eredmény!$H$3,AS659)</f>
        <v>0</v>
      </c>
      <c r="BD659" s="14">
        <f t="shared" si="844"/>
        <v>0</v>
      </c>
      <c r="BE659" s="14">
        <f t="shared" si="845"/>
        <v>0</v>
      </c>
      <c r="BG659" s="14">
        <f>IF($BF$2=Alapadat!$P659,Alapadat!$Q659,0)</f>
        <v>0</v>
      </c>
      <c r="BH659" s="14">
        <f>IF($BF$2=Alapadat!$P659,Alapadat!$R659,0)</f>
        <v>0</v>
      </c>
      <c r="BI659" s="14">
        <f t="shared" si="846"/>
        <v>0</v>
      </c>
      <c r="BJ659" s="14">
        <f t="shared" si="847"/>
        <v>0</v>
      </c>
      <c r="BK659" s="14">
        <f t="shared" si="848"/>
        <v>0</v>
      </c>
      <c r="BL659" s="14">
        <f t="shared" si="849"/>
        <v>0</v>
      </c>
      <c r="BM659" s="14">
        <f t="shared" si="850"/>
        <v>0</v>
      </c>
      <c r="BN659" s="14">
        <f t="shared" si="851"/>
        <v>0</v>
      </c>
      <c r="BP659" s="56">
        <f t="shared" si="852"/>
        <v>0</v>
      </c>
      <c r="BQ659" s="14">
        <f>Szilv($BF$2,Eredmény!$H$3,BG659)</f>
        <v>0</v>
      </c>
      <c r="BR659" s="14">
        <f t="shared" si="853"/>
        <v>0</v>
      </c>
      <c r="BS659" s="14">
        <f t="shared" si="854"/>
        <v>0</v>
      </c>
      <c r="BV659" s="14">
        <f>IF($BU$2=Alapadat!$P659,Alapadat!$Q659,0)</f>
        <v>0</v>
      </c>
      <c r="BW659" s="14">
        <f>IF($BU$2=Alapadat!$P659,Alapadat!$R659,0)</f>
        <v>0</v>
      </c>
      <c r="BX659" s="14">
        <f t="shared" si="855"/>
        <v>0</v>
      </c>
      <c r="BY659" s="14">
        <f t="shared" si="856"/>
        <v>0</v>
      </c>
      <c r="BZ659" s="14">
        <f t="shared" si="857"/>
        <v>0</v>
      </c>
      <c r="CA659" s="14">
        <f t="shared" si="858"/>
        <v>0</v>
      </c>
      <c r="CB659" s="14">
        <f t="shared" si="859"/>
        <v>0</v>
      </c>
      <c r="CC659" s="14">
        <f t="shared" si="860"/>
        <v>0</v>
      </c>
      <c r="CE659" s="56">
        <f t="shared" si="861"/>
        <v>0</v>
      </c>
      <c r="CF659" s="14">
        <f>Szilv($BU$2,Eredmény!$H$3,BV659)</f>
        <v>0</v>
      </c>
      <c r="CG659" s="14">
        <f t="shared" si="862"/>
        <v>0</v>
      </c>
      <c r="CH659" s="14">
        <f t="shared" si="863"/>
        <v>0</v>
      </c>
      <c r="CK659" s="14">
        <f>IF($CJ$2=Alapadat!$P659,Alapadat!$Q659,0)</f>
        <v>0</v>
      </c>
      <c r="CL659" s="14">
        <f>IF($CJ$2=Alapadat!$P659,Alapadat!$R659,0)</f>
        <v>0</v>
      </c>
      <c r="CM659" s="14">
        <f t="shared" si="864"/>
        <v>0</v>
      </c>
      <c r="CN659" s="14">
        <f t="shared" si="865"/>
        <v>0</v>
      </c>
      <c r="CO659" s="14">
        <f t="shared" si="866"/>
        <v>0</v>
      </c>
      <c r="CP659" s="14">
        <f t="shared" si="867"/>
        <v>0</v>
      </c>
      <c r="CQ659" s="14">
        <f t="shared" si="868"/>
        <v>0</v>
      </c>
      <c r="CR659" s="14">
        <f t="shared" si="869"/>
        <v>0</v>
      </c>
      <c r="CT659" s="56">
        <f t="shared" si="870"/>
        <v>0</v>
      </c>
      <c r="CU659" s="14">
        <f>Szilv($CJ$2,Eredmény!$H$3,CK659)</f>
        <v>0</v>
      </c>
      <c r="CV659" s="14">
        <f t="shared" si="871"/>
        <v>0</v>
      </c>
      <c r="CW659" s="14">
        <f t="shared" si="872"/>
        <v>0</v>
      </c>
      <c r="CZ659" s="14">
        <f>IF($CY$2=Alapadat!$P659,Alapadat!$Q659,0)</f>
        <v>0</v>
      </c>
      <c r="DA659" s="14">
        <f>IF($CY$2=Alapadat!$P659,Alapadat!$R659,0)</f>
        <v>0</v>
      </c>
      <c r="DB659" s="14">
        <f t="shared" si="873"/>
        <v>0</v>
      </c>
      <c r="DC659" s="14">
        <f t="shared" si="874"/>
        <v>0</v>
      </c>
      <c r="DD659" s="14">
        <f t="shared" si="875"/>
        <v>0</v>
      </c>
      <c r="DE659" s="14">
        <f t="shared" si="876"/>
        <v>0</v>
      </c>
      <c r="DF659" s="14">
        <f t="shared" si="877"/>
        <v>0</v>
      </c>
      <c r="DG659" s="14">
        <f t="shared" si="878"/>
        <v>0</v>
      </c>
      <c r="DI659" s="56">
        <f t="shared" si="879"/>
        <v>0</v>
      </c>
      <c r="DJ659" s="14">
        <f>Szilv($CY$2,Eredmény!$H$3,CZ659)</f>
        <v>0</v>
      </c>
      <c r="DK659" s="14">
        <f t="shared" si="880"/>
        <v>0</v>
      </c>
      <c r="DL659" s="14">
        <f t="shared" si="881"/>
        <v>0</v>
      </c>
      <c r="DO659" s="14">
        <f>IF($DN$2=Alapadat!$P659,Alapadat!$Q659,0)</f>
        <v>0</v>
      </c>
      <c r="DP659" s="14">
        <f>IF($DN$2=Alapadat!$P659,Alapadat!$R659,0)</f>
        <v>0</v>
      </c>
      <c r="DQ659" s="14">
        <f t="shared" si="882"/>
        <v>0</v>
      </c>
      <c r="DR659" s="14">
        <f t="shared" si="883"/>
        <v>0</v>
      </c>
      <c r="DS659" s="14">
        <f t="shared" si="884"/>
        <v>0</v>
      </c>
      <c r="DT659" s="14">
        <f t="shared" si="885"/>
        <v>0</v>
      </c>
      <c r="DU659" s="14">
        <f t="shared" si="886"/>
        <v>0</v>
      </c>
      <c r="DV659" s="14">
        <f t="shared" si="887"/>
        <v>0</v>
      </c>
      <c r="DX659" s="56">
        <f t="shared" si="888"/>
        <v>0</v>
      </c>
      <c r="DY659" s="14">
        <f>Szilv($DN$2,Eredmény!$H$3,DO659)</f>
        <v>0</v>
      </c>
      <c r="DZ659" s="14">
        <f t="shared" si="889"/>
        <v>0</v>
      </c>
      <c r="EA659" s="14">
        <f t="shared" si="890"/>
        <v>0</v>
      </c>
    </row>
    <row r="660" spans="2:131">
      <c r="B660" s="14">
        <f>IF($A$2=Alapadat!$P660,Alapadat!$Q660,0)</f>
        <v>0</v>
      </c>
      <c r="C660" s="14">
        <f>IF($A$2=Alapadat!$P660,Alapadat!$R660,0)</f>
        <v>0</v>
      </c>
      <c r="D660" s="14">
        <f t="shared" si="811"/>
        <v>0</v>
      </c>
      <c r="E660" s="14">
        <f t="shared" si="812"/>
        <v>0</v>
      </c>
      <c r="F660" s="14">
        <f t="shared" si="813"/>
        <v>0</v>
      </c>
      <c r="G660" s="14">
        <f t="shared" si="814"/>
        <v>0</v>
      </c>
      <c r="H660" s="14">
        <f t="shared" si="815"/>
        <v>0</v>
      </c>
      <c r="I660" s="14">
        <f t="shared" si="816"/>
        <v>0</v>
      </c>
      <c r="L660" s="56">
        <f t="shared" si="817"/>
        <v>0</v>
      </c>
      <c r="M660" s="14">
        <f>Szilv($A$2,Eredmény!$H$3,B660)</f>
        <v>0</v>
      </c>
      <c r="N660" s="14">
        <f t="shared" si="818"/>
        <v>0</v>
      </c>
      <c r="O660" s="14">
        <f t="shared" si="819"/>
        <v>0</v>
      </c>
      <c r="Q660" s="14">
        <f>IF($P$2=Alapadat!$P660,Alapadat!$Q660,0)</f>
        <v>0</v>
      </c>
      <c r="R660" s="14">
        <f>IF($P$2=Alapadat!$P660,Alapadat!$R660,0)</f>
        <v>0</v>
      </c>
      <c r="S660" s="14">
        <f t="shared" si="820"/>
        <v>0</v>
      </c>
      <c r="T660" s="14">
        <f t="shared" si="821"/>
        <v>0</v>
      </c>
      <c r="U660" s="14">
        <f t="shared" si="822"/>
        <v>0</v>
      </c>
      <c r="V660" s="14">
        <f t="shared" si="823"/>
        <v>0</v>
      </c>
      <c r="W660" s="14">
        <f t="shared" si="824"/>
        <v>0</v>
      </c>
      <c r="X660" s="14">
        <f t="shared" si="825"/>
        <v>0</v>
      </c>
      <c r="Z660" s="56">
        <f t="shared" si="891"/>
        <v>0</v>
      </c>
      <c r="AA660" s="14">
        <f>Szilv($P$2,Eredmény!$H$3,Q660)</f>
        <v>0</v>
      </c>
      <c r="AB660" s="14">
        <f t="shared" si="826"/>
        <v>0</v>
      </c>
      <c r="AC660" s="14">
        <f t="shared" si="827"/>
        <v>0</v>
      </c>
      <c r="AE660" s="14">
        <f>IF($AD$2=Alapadat!$P660,Alapadat!$Q660,0)</f>
        <v>0</v>
      </c>
      <c r="AF660" s="14">
        <f>IF($AD$2=Alapadat!$P660,Alapadat!$R660,0)</f>
        <v>0</v>
      </c>
      <c r="AG660" s="14">
        <f t="shared" si="828"/>
        <v>0</v>
      </c>
      <c r="AH660" s="14">
        <f t="shared" si="829"/>
        <v>0</v>
      </c>
      <c r="AI660" s="14">
        <f t="shared" si="830"/>
        <v>0</v>
      </c>
      <c r="AJ660" s="14">
        <f t="shared" si="831"/>
        <v>0</v>
      </c>
      <c r="AK660" s="14">
        <f t="shared" si="832"/>
        <v>0</v>
      </c>
      <c r="AL660" s="14">
        <f t="shared" si="833"/>
        <v>0</v>
      </c>
      <c r="AN660" s="56">
        <f t="shared" si="834"/>
        <v>0</v>
      </c>
      <c r="AO660" s="14">
        <f>Szilv($AD$2,Eredmény!$H$3,AE660)</f>
        <v>0</v>
      </c>
      <c r="AP660" s="14">
        <f t="shared" si="835"/>
        <v>0</v>
      </c>
      <c r="AQ660" s="14">
        <f t="shared" si="836"/>
        <v>0</v>
      </c>
      <c r="AS660" s="14">
        <f>IF($AR$2=Alapadat!$P660,Alapadat!$Q660,0)</f>
        <v>0</v>
      </c>
      <c r="AT660" s="14">
        <f>IF($AR$2=Alapadat!$P660,Alapadat!$R660,0)</f>
        <v>0</v>
      </c>
      <c r="AU660" s="14">
        <f t="shared" si="837"/>
        <v>0</v>
      </c>
      <c r="AV660" s="14">
        <f t="shared" si="838"/>
        <v>0</v>
      </c>
      <c r="AW660" s="14">
        <f t="shared" si="839"/>
        <v>0</v>
      </c>
      <c r="AX660" s="14">
        <f t="shared" si="840"/>
        <v>0</v>
      </c>
      <c r="AY660" s="14">
        <f t="shared" si="841"/>
        <v>0</v>
      </c>
      <c r="AZ660" s="14">
        <f t="shared" si="842"/>
        <v>0</v>
      </c>
      <c r="BB660" s="56">
        <f t="shared" si="843"/>
        <v>0</v>
      </c>
      <c r="BC660" s="14">
        <f>Szilv($AR$2,Eredmény!$H$3,AS660)</f>
        <v>0</v>
      </c>
      <c r="BD660" s="14">
        <f t="shared" si="844"/>
        <v>0</v>
      </c>
      <c r="BE660" s="14">
        <f t="shared" si="845"/>
        <v>0</v>
      </c>
      <c r="BG660" s="14">
        <f>IF($BF$2=Alapadat!$P660,Alapadat!$Q660,0)</f>
        <v>0</v>
      </c>
      <c r="BH660" s="14">
        <f>IF($BF$2=Alapadat!$P660,Alapadat!$R660,0)</f>
        <v>0</v>
      </c>
      <c r="BI660" s="14">
        <f t="shared" si="846"/>
        <v>0</v>
      </c>
      <c r="BJ660" s="14">
        <f t="shared" si="847"/>
        <v>0</v>
      </c>
      <c r="BK660" s="14">
        <f t="shared" si="848"/>
        <v>0</v>
      </c>
      <c r="BL660" s="14">
        <f t="shared" si="849"/>
        <v>0</v>
      </c>
      <c r="BM660" s="14">
        <f t="shared" si="850"/>
        <v>0</v>
      </c>
      <c r="BN660" s="14">
        <f t="shared" si="851"/>
        <v>0</v>
      </c>
      <c r="BP660" s="56">
        <f t="shared" si="852"/>
        <v>0</v>
      </c>
      <c r="BQ660" s="14">
        <f>Szilv($BF$2,Eredmény!$H$3,BG660)</f>
        <v>0</v>
      </c>
      <c r="BR660" s="14">
        <f t="shared" si="853"/>
        <v>0</v>
      </c>
      <c r="BS660" s="14">
        <f t="shared" si="854"/>
        <v>0</v>
      </c>
      <c r="BV660" s="14">
        <f>IF($BU$2=Alapadat!$P660,Alapadat!$Q660,0)</f>
        <v>0</v>
      </c>
      <c r="BW660" s="14">
        <f>IF($BU$2=Alapadat!$P660,Alapadat!$R660,0)</f>
        <v>0</v>
      </c>
      <c r="BX660" s="14">
        <f t="shared" si="855"/>
        <v>0</v>
      </c>
      <c r="BY660" s="14">
        <f t="shared" si="856"/>
        <v>0</v>
      </c>
      <c r="BZ660" s="14">
        <f t="shared" si="857"/>
        <v>0</v>
      </c>
      <c r="CA660" s="14">
        <f t="shared" si="858"/>
        <v>0</v>
      </c>
      <c r="CB660" s="14">
        <f t="shared" si="859"/>
        <v>0</v>
      </c>
      <c r="CC660" s="14">
        <f t="shared" si="860"/>
        <v>0</v>
      </c>
      <c r="CE660" s="56">
        <f t="shared" si="861"/>
        <v>0</v>
      </c>
      <c r="CF660" s="14">
        <f>Szilv($BU$2,Eredmény!$H$3,BV660)</f>
        <v>0</v>
      </c>
      <c r="CG660" s="14">
        <f t="shared" si="862"/>
        <v>0</v>
      </c>
      <c r="CH660" s="14">
        <f t="shared" si="863"/>
        <v>0</v>
      </c>
      <c r="CK660" s="14">
        <f>IF($CJ$2=Alapadat!$P660,Alapadat!$Q660,0)</f>
        <v>0</v>
      </c>
      <c r="CL660" s="14">
        <f>IF($CJ$2=Alapadat!$P660,Alapadat!$R660,0)</f>
        <v>0</v>
      </c>
      <c r="CM660" s="14">
        <f t="shared" si="864"/>
        <v>0</v>
      </c>
      <c r="CN660" s="14">
        <f t="shared" si="865"/>
        <v>0</v>
      </c>
      <c r="CO660" s="14">
        <f t="shared" si="866"/>
        <v>0</v>
      </c>
      <c r="CP660" s="14">
        <f t="shared" si="867"/>
        <v>0</v>
      </c>
      <c r="CQ660" s="14">
        <f t="shared" si="868"/>
        <v>0</v>
      </c>
      <c r="CR660" s="14">
        <f t="shared" si="869"/>
        <v>0</v>
      </c>
      <c r="CT660" s="56">
        <f t="shared" si="870"/>
        <v>0</v>
      </c>
      <c r="CU660" s="14">
        <f>Szilv($CJ$2,Eredmény!$H$3,CK660)</f>
        <v>0</v>
      </c>
      <c r="CV660" s="14">
        <f t="shared" si="871"/>
        <v>0</v>
      </c>
      <c r="CW660" s="14">
        <f t="shared" si="872"/>
        <v>0</v>
      </c>
      <c r="CZ660" s="14">
        <f>IF($CY$2=Alapadat!$P660,Alapadat!$Q660,0)</f>
        <v>0</v>
      </c>
      <c r="DA660" s="14">
        <f>IF($CY$2=Alapadat!$P660,Alapadat!$R660,0)</f>
        <v>0</v>
      </c>
      <c r="DB660" s="14">
        <f t="shared" si="873"/>
        <v>0</v>
      </c>
      <c r="DC660" s="14">
        <f t="shared" si="874"/>
        <v>0</v>
      </c>
      <c r="DD660" s="14">
        <f t="shared" si="875"/>
        <v>0</v>
      </c>
      <c r="DE660" s="14">
        <f t="shared" si="876"/>
        <v>0</v>
      </c>
      <c r="DF660" s="14">
        <f t="shared" si="877"/>
        <v>0</v>
      </c>
      <c r="DG660" s="14">
        <f t="shared" si="878"/>
        <v>0</v>
      </c>
      <c r="DI660" s="56">
        <f t="shared" si="879"/>
        <v>0</v>
      </c>
      <c r="DJ660" s="14">
        <f>Szilv($CY$2,Eredmény!$H$3,CZ660)</f>
        <v>0</v>
      </c>
      <c r="DK660" s="14">
        <f t="shared" si="880"/>
        <v>0</v>
      </c>
      <c r="DL660" s="14">
        <f t="shared" si="881"/>
        <v>0</v>
      </c>
      <c r="DO660" s="14">
        <f>IF($DN$2=Alapadat!$P660,Alapadat!$Q660,0)</f>
        <v>0</v>
      </c>
      <c r="DP660" s="14">
        <f>IF($DN$2=Alapadat!$P660,Alapadat!$R660,0)</f>
        <v>0</v>
      </c>
      <c r="DQ660" s="14">
        <f t="shared" si="882"/>
        <v>0</v>
      </c>
      <c r="DR660" s="14">
        <f t="shared" si="883"/>
        <v>0</v>
      </c>
      <c r="DS660" s="14">
        <f t="shared" si="884"/>
        <v>0</v>
      </c>
      <c r="DT660" s="14">
        <f t="shared" si="885"/>
        <v>0</v>
      </c>
      <c r="DU660" s="14">
        <f t="shared" si="886"/>
        <v>0</v>
      </c>
      <c r="DV660" s="14">
        <f t="shared" si="887"/>
        <v>0</v>
      </c>
      <c r="DX660" s="56">
        <f t="shared" si="888"/>
        <v>0</v>
      </c>
      <c r="DY660" s="14">
        <f>Szilv($DN$2,Eredmény!$H$3,DO660)</f>
        <v>0</v>
      </c>
      <c r="DZ660" s="14">
        <f t="shared" si="889"/>
        <v>0</v>
      </c>
      <c r="EA660" s="14">
        <f t="shared" si="890"/>
        <v>0</v>
      </c>
    </row>
    <row r="661" spans="2:131">
      <c r="B661" s="14">
        <f>IF($A$2=Alapadat!$P661,Alapadat!$Q661,0)</f>
        <v>0</v>
      </c>
      <c r="C661" s="14">
        <f>IF($A$2=Alapadat!$P661,Alapadat!$R661,0)</f>
        <v>0</v>
      </c>
      <c r="D661" s="14">
        <f t="shared" si="811"/>
        <v>0</v>
      </c>
      <c r="E661" s="14">
        <f t="shared" si="812"/>
        <v>0</v>
      </c>
      <c r="F661" s="14">
        <f t="shared" si="813"/>
        <v>0</v>
      </c>
      <c r="G661" s="14">
        <f t="shared" si="814"/>
        <v>0</v>
      </c>
      <c r="H661" s="14">
        <f t="shared" si="815"/>
        <v>0</v>
      </c>
      <c r="I661" s="14">
        <f t="shared" si="816"/>
        <v>0</v>
      </c>
      <c r="L661" s="56">
        <f t="shared" si="817"/>
        <v>0</v>
      </c>
      <c r="M661" s="14">
        <f>Szilv($A$2,Eredmény!$H$3,B661)</f>
        <v>0</v>
      </c>
      <c r="N661" s="14">
        <f t="shared" si="818"/>
        <v>0</v>
      </c>
      <c r="O661" s="14">
        <f t="shared" si="819"/>
        <v>0</v>
      </c>
      <c r="Q661" s="14">
        <f>IF($P$2=Alapadat!$P661,Alapadat!$Q661,0)</f>
        <v>0</v>
      </c>
      <c r="R661" s="14">
        <f>IF($P$2=Alapadat!$P661,Alapadat!$R661,0)</f>
        <v>0</v>
      </c>
      <c r="S661" s="14">
        <f t="shared" si="820"/>
        <v>0</v>
      </c>
      <c r="T661" s="14">
        <f t="shared" si="821"/>
        <v>0</v>
      </c>
      <c r="U661" s="14">
        <f t="shared" si="822"/>
        <v>0</v>
      </c>
      <c r="V661" s="14">
        <f t="shared" si="823"/>
        <v>0</v>
      </c>
      <c r="W661" s="14">
        <f t="shared" si="824"/>
        <v>0</v>
      </c>
      <c r="X661" s="14">
        <f t="shared" si="825"/>
        <v>0</v>
      </c>
      <c r="Z661" s="56">
        <f t="shared" si="891"/>
        <v>0</v>
      </c>
      <c r="AA661" s="14">
        <f>Szilv($P$2,Eredmény!$H$3,Q661)</f>
        <v>0</v>
      </c>
      <c r="AB661" s="14">
        <f t="shared" si="826"/>
        <v>0</v>
      </c>
      <c r="AC661" s="14">
        <f t="shared" si="827"/>
        <v>0</v>
      </c>
      <c r="AE661" s="14">
        <f>IF($AD$2=Alapadat!$P661,Alapadat!$Q661,0)</f>
        <v>0</v>
      </c>
      <c r="AF661" s="14">
        <f>IF($AD$2=Alapadat!$P661,Alapadat!$R661,0)</f>
        <v>0</v>
      </c>
      <c r="AG661" s="14">
        <f t="shared" si="828"/>
        <v>0</v>
      </c>
      <c r="AH661" s="14">
        <f t="shared" si="829"/>
        <v>0</v>
      </c>
      <c r="AI661" s="14">
        <f t="shared" si="830"/>
        <v>0</v>
      </c>
      <c r="AJ661" s="14">
        <f t="shared" si="831"/>
        <v>0</v>
      </c>
      <c r="AK661" s="14">
        <f t="shared" si="832"/>
        <v>0</v>
      </c>
      <c r="AL661" s="14">
        <f t="shared" si="833"/>
        <v>0</v>
      </c>
      <c r="AN661" s="56">
        <f t="shared" si="834"/>
        <v>0</v>
      </c>
      <c r="AO661" s="14">
        <f>Szilv($AD$2,Eredmény!$H$3,AE661)</f>
        <v>0</v>
      </c>
      <c r="AP661" s="14">
        <f t="shared" si="835"/>
        <v>0</v>
      </c>
      <c r="AQ661" s="14">
        <f t="shared" si="836"/>
        <v>0</v>
      </c>
      <c r="AS661" s="14">
        <f>IF($AR$2=Alapadat!$P661,Alapadat!$Q661,0)</f>
        <v>0</v>
      </c>
      <c r="AT661" s="14">
        <f>IF($AR$2=Alapadat!$P661,Alapadat!$R661,0)</f>
        <v>0</v>
      </c>
      <c r="AU661" s="14">
        <f t="shared" si="837"/>
        <v>0</v>
      </c>
      <c r="AV661" s="14">
        <f t="shared" si="838"/>
        <v>0</v>
      </c>
      <c r="AW661" s="14">
        <f t="shared" si="839"/>
        <v>0</v>
      </c>
      <c r="AX661" s="14">
        <f t="shared" si="840"/>
        <v>0</v>
      </c>
      <c r="AY661" s="14">
        <f t="shared" si="841"/>
        <v>0</v>
      </c>
      <c r="AZ661" s="14">
        <f t="shared" si="842"/>
        <v>0</v>
      </c>
      <c r="BB661" s="56">
        <f t="shared" si="843"/>
        <v>0</v>
      </c>
      <c r="BC661" s="14">
        <f>Szilv($AR$2,Eredmény!$H$3,AS661)</f>
        <v>0</v>
      </c>
      <c r="BD661" s="14">
        <f t="shared" si="844"/>
        <v>0</v>
      </c>
      <c r="BE661" s="14">
        <f t="shared" si="845"/>
        <v>0</v>
      </c>
      <c r="BG661" s="14">
        <f>IF($BF$2=Alapadat!$P661,Alapadat!$Q661,0)</f>
        <v>0</v>
      </c>
      <c r="BH661" s="14">
        <f>IF($BF$2=Alapadat!$P661,Alapadat!$R661,0)</f>
        <v>0</v>
      </c>
      <c r="BI661" s="14">
        <f t="shared" si="846"/>
        <v>0</v>
      </c>
      <c r="BJ661" s="14">
        <f t="shared" si="847"/>
        <v>0</v>
      </c>
      <c r="BK661" s="14">
        <f t="shared" si="848"/>
        <v>0</v>
      </c>
      <c r="BL661" s="14">
        <f t="shared" si="849"/>
        <v>0</v>
      </c>
      <c r="BM661" s="14">
        <f t="shared" si="850"/>
        <v>0</v>
      </c>
      <c r="BN661" s="14">
        <f t="shared" si="851"/>
        <v>0</v>
      </c>
      <c r="BP661" s="56">
        <f t="shared" si="852"/>
        <v>0</v>
      </c>
      <c r="BQ661" s="14">
        <f>Szilv($BF$2,Eredmény!$H$3,BG661)</f>
        <v>0</v>
      </c>
      <c r="BR661" s="14">
        <f t="shared" si="853"/>
        <v>0</v>
      </c>
      <c r="BS661" s="14">
        <f t="shared" si="854"/>
        <v>0</v>
      </c>
      <c r="BV661" s="14">
        <f>IF($BU$2=Alapadat!$P661,Alapadat!$Q661,0)</f>
        <v>0</v>
      </c>
      <c r="BW661" s="14">
        <f>IF($BU$2=Alapadat!$P661,Alapadat!$R661,0)</f>
        <v>0</v>
      </c>
      <c r="BX661" s="14">
        <f t="shared" si="855"/>
        <v>0</v>
      </c>
      <c r="BY661" s="14">
        <f t="shared" si="856"/>
        <v>0</v>
      </c>
      <c r="BZ661" s="14">
        <f t="shared" si="857"/>
        <v>0</v>
      </c>
      <c r="CA661" s="14">
        <f t="shared" si="858"/>
        <v>0</v>
      </c>
      <c r="CB661" s="14">
        <f t="shared" si="859"/>
        <v>0</v>
      </c>
      <c r="CC661" s="14">
        <f t="shared" si="860"/>
        <v>0</v>
      </c>
      <c r="CE661" s="56">
        <f t="shared" si="861"/>
        <v>0</v>
      </c>
      <c r="CF661" s="14">
        <f>Szilv($BU$2,Eredmény!$H$3,BV661)</f>
        <v>0</v>
      </c>
      <c r="CG661" s="14">
        <f t="shared" si="862"/>
        <v>0</v>
      </c>
      <c r="CH661" s="14">
        <f t="shared" si="863"/>
        <v>0</v>
      </c>
      <c r="CK661" s="14">
        <f>IF($CJ$2=Alapadat!$P661,Alapadat!$Q661,0)</f>
        <v>0</v>
      </c>
      <c r="CL661" s="14">
        <f>IF($CJ$2=Alapadat!$P661,Alapadat!$R661,0)</f>
        <v>0</v>
      </c>
      <c r="CM661" s="14">
        <f t="shared" si="864"/>
        <v>0</v>
      </c>
      <c r="CN661" s="14">
        <f t="shared" si="865"/>
        <v>0</v>
      </c>
      <c r="CO661" s="14">
        <f t="shared" si="866"/>
        <v>0</v>
      </c>
      <c r="CP661" s="14">
        <f t="shared" si="867"/>
        <v>0</v>
      </c>
      <c r="CQ661" s="14">
        <f t="shared" si="868"/>
        <v>0</v>
      </c>
      <c r="CR661" s="14">
        <f t="shared" si="869"/>
        <v>0</v>
      </c>
      <c r="CT661" s="56">
        <f t="shared" si="870"/>
        <v>0</v>
      </c>
      <c r="CU661" s="14">
        <f>Szilv($CJ$2,Eredmény!$H$3,CK661)</f>
        <v>0</v>
      </c>
      <c r="CV661" s="14">
        <f t="shared" si="871"/>
        <v>0</v>
      </c>
      <c r="CW661" s="14">
        <f t="shared" si="872"/>
        <v>0</v>
      </c>
      <c r="CZ661" s="14">
        <f>IF($CY$2=Alapadat!$P661,Alapadat!$Q661,0)</f>
        <v>0</v>
      </c>
      <c r="DA661" s="14">
        <f>IF($CY$2=Alapadat!$P661,Alapadat!$R661,0)</f>
        <v>0</v>
      </c>
      <c r="DB661" s="14">
        <f t="shared" si="873"/>
        <v>0</v>
      </c>
      <c r="DC661" s="14">
        <f t="shared" si="874"/>
        <v>0</v>
      </c>
      <c r="DD661" s="14">
        <f t="shared" si="875"/>
        <v>0</v>
      </c>
      <c r="DE661" s="14">
        <f t="shared" si="876"/>
        <v>0</v>
      </c>
      <c r="DF661" s="14">
        <f t="shared" si="877"/>
        <v>0</v>
      </c>
      <c r="DG661" s="14">
        <f t="shared" si="878"/>
        <v>0</v>
      </c>
      <c r="DI661" s="56">
        <f t="shared" si="879"/>
        <v>0</v>
      </c>
      <c r="DJ661" s="14">
        <f>Szilv($CY$2,Eredmény!$H$3,CZ661)</f>
        <v>0</v>
      </c>
      <c r="DK661" s="14">
        <f t="shared" si="880"/>
        <v>0</v>
      </c>
      <c r="DL661" s="14">
        <f t="shared" si="881"/>
        <v>0</v>
      </c>
      <c r="DO661" s="14">
        <f>IF($DN$2=Alapadat!$P661,Alapadat!$Q661,0)</f>
        <v>0</v>
      </c>
      <c r="DP661" s="14">
        <f>IF($DN$2=Alapadat!$P661,Alapadat!$R661,0)</f>
        <v>0</v>
      </c>
      <c r="DQ661" s="14">
        <f t="shared" si="882"/>
        <v>0</v>
      </c>
      <c r="DR661" s="14">
        <f t="shared" si="883"/>
        <v>0</v>
      </c>
      <c r="DS661" s="14">
        <f t="shared" si="884"/>
        <v>0</v>
      </c>
      <c r="DT661" s="14">
        <f t="shared" si="885"/>
        <v>0</v>
      </c>
      <c r="DU661" s="14">
        <f t="shared" si="886"/>
        <v>0</v>
      </c>
      <c r="DV661" s="14">
        <f t="shared" si="887"/>
        <v>0</v>
      </c>
      <c r="DX661" s="56">
        <f t="shared" si="888"/>
        <v>0</v>
      </c>
      <c r="DY661" s="14">
        <f>Szilv($DN$2,Eredmény!$H$3,DO661)</f>
        <v>0</v>
      </c>
      <c r="DZ661" s="14">
        <f t="shared" si="889"/>
        <v>0</v>
      </c>
      <c r="EA661" s="14">
        <f t="shared" si="890"/>
        <v>0</v>
      </c>
    </row>
    <row r="662" spans="2:131">
      <c r="B662" s="14">
        <f>IF($A$2=Alapadat!$P662,Alapadat!$Q662,0)</f>
        <v>0</v>
      </c>
      <c r="C662" s="14">
        <f>IF($A$2=Alapadat!$P662,Alapadat!$R662,0)</f>
        <v>0</v>
      </c>
      <c r="D662" s="14">
        <f t="shared" si="811"/>
        <v>0</v>
      </c>
      <c r="E662" s="14">
        <f t="shared" si="812"/>
        <v>0</v>
      </c>
      <c r="F662" s="14">
        <f t="shared" si="813"/>
        <v>0</v>
      </c>
      <c r="G662" s="14">
        <f t="shared" si="814"/>
        <v>0</v>
      </c>
      <c r="H662" s="14">
        <f t="shared" si="815"/>
        <v>0</v>
      </c>
      <c r="I662" s="14">
        <f t="shared" si="816"/>
        <v>0</v>
      </c>
      <c r="L662" s="56">
        <f t="shared" si="817"/>
        <v>0</v>
      </c>
      <c r="M662" s="14">
        <f>Szilv($A$2,Eredmény!$H$3,B662)</f>
        <v>0</v>
      </c>
      <c r="N662" s="14">
        <f t="shared" si="818"/>
        <v>0</v>
      </c>
      <c r="O662" s="14">
        <f t="shared" si="819"/>
        <v>0</v>
      </c>
      <c r="Q662" s="14">
        <f>IF($P$2=Alapadat!$P662,Alapadat!$Q662,0)</f>
        <v>0</v>
      </c>
      <c r="R662" s="14">
        <f>IF($P$2=Alapadat!$P662,Alapadat!$R662,0)</f>
        <v>0</v>
      </c>
      <c r="S662" s="14">
        <f t="shared" si="820"/>
        <v>0</v>
      </c>
      <c r="T662" s="14">
        <f t="shared" si="821"/>
        <v>0</v>
      </c>
      <c r="U662" s="14">
        <f t="shared" si="822"/>
        <v>0</v>
      </c>
      <c r="V662" s="14">
        <f t="shared" si="823"/>
        <v>0</v>
      </c>
      <c r="W662" s="14">
        <f t="shared" si="824"/>
        <v>0</v>
      </c>
      <c r="X662" s="14">
        <f t="shared" si="825"/>
        <v>0</v>
      </c>
      <c r="Z662" s="56">
        <f t="shared" si="891"/>
        <v>0</v>
      </c>
      <c r="AA662" s="14">
        <f>Szilv($P$2,Eredmény!$H$3,Q662)</f>
        <v>0</v>
      </c>
      <c r="AB662" s="14">
        <f t="shared" si="826"/>
        <v>0</v>
      </c>
      <c r="AC662" s="14">
        <f t="shared" si="827"/>
        <v>0</v>
      </c>
      <c r="AE662" s="14">
        <f>IF($AD$2=Alapadat!$P662,Alapadat!$Q662,0)</f>
        <v>0</v>
      </c>
      <c r="AF662" s="14">
        <f>IF($AD$2=Alapadat!$P662,Alapadat!$R662,0)</f>
        <v>0</v>
      </c>
      <c r="AG662" s="14">
        <f t="shared" si="828"/>
        <v>0</v>
      </c>
      <c r="AH662" s="14">
        <f t="shared" si="829"/>
        <v>0</v>
      </c>
      <c r="AI662" s="14">
        <f t="shared" si="830"/>
        <v>0</v>
      </c>
      <c r="AJ662" s="14">
        <f t="shared" si="831"/>
        <v>0</v>
      </c>
      <c r="AK662" s="14">
        <f t="shared" si="832"/>
        <v>0</v>
      </c>
      <c r="AL662" s="14">
        <f t="shared" si="833"/>
        <v>0</v>
      </c>
      <c r="AN662" s="56">
        <f t="shared" si="834"/>
        <v>0</v>
      </c>
      <c r="AO662" s="14">
        <f>Szilv($AD$2,Eredmény!$H$3,AE662)</f>
        <v>0</v>
      </c>
      <c r="AP662" s="14">
        <f t="shared" si="835"/>
        <v>0</v>
      </c>
      <c r="AQ662" s="14">
        <f t="shared" si="836"/>
        <v>0</v>
      </c>
      <c r="AS662" s="14">
        <f>IF($AR$2=Alapadat!$P662,Alapadat!$Q662,0)</f>
        <v>0</v>
      </c>
      <c r="AT662" s="14">
        <f>IF($AR$2=Alapadat!$P662,Alapadat!$R662,0)</f>
        <v>0</v>
      </c>
      <c r="AU662" s="14">
        <f t="shared" si="837"/>
        <v>0</v>
      </c>
      <c r="AV662" s="14">
        <f t="shared" si="838"/>
        <v>0</v>
      </c>
      <c r="AW662" s="14">
        <f t="shared" si="839"/>
        <v>0</v>
      </c>
      <c r="AX662" s="14">
        <f t="shared" si="840"/>
        <v>0</v>
      </c>
      <c r="AY662" s="14">
        <f t="shared" si="841"/>
        <v>0</v>
      </c>
      <c r="AZ662" s="14">
        <f t="shared" si="842"/>
        <v>0</v>
      </c>
      <c r="BB662" s="56">
        <f t="shared" si="843"/>
        <v>0</v>
      </c>
      <c r="BC662" s="14">
        <f>Szilv($AR$2,Eredmény!$H$3,AS662)</f>
        <v>0</v>
      </c>
      <c r="BD662" s="14">
        <f t="shared" si="844"/>
        <v>0</v>
      </c>
      <c r="BE662" s="14">
        <f t="shared" si="845"/>
        <v>0</v>
      </c>
      <c r="BG662" s="14">
        <f>IF($BF$2=Alapadat!$P662,Alapadat!$Q662,0)</f>
        <v>0</v>
      </c>
      <c r="BH662" s="14">
        <f>IF($BF$2=Alapadat!$P662,Alapadat!$R662,0)</f>
        <v>0</v>
      </c>
      <c r="BI662" s="14">
        <f t="shared" si="846"/>
        <v>0</v>
      </c>
      <c r="BJ662" s="14">
        <f t="shared" si="847"/>
        <v>0</v>
      </c>
      <c r="BK662" s="14">
        <f t="shared" si="848"/>
        <v>0</v>
      </c>
      <c r="BL662" s="14">
        <f t="shared" si="849"/>
        <v>0</v>
      </c>
      <c r="BM662" s="14">
        <f t="shared" si="850"/>
        <v>0</v>
      </c>
      <c r="BN662" s="14">
        <f t="shared" si="851"/>
        <v>0</v>
      </c>
      <c r="BP662" s="56">
        <f t="shared" si="852"/>
        <v>0</v>
      </c>
      <c r="BQ662" s="14">
        <f>Szilv($BF$2,Eredmény!$H$3,BG662)</f>
        <v>0</v>
      </c>
      <c r="BR662" s="14">
        <f t="shared" si="853"/>
        <v>0</v>
      </c>
      <c r="BS662" s="14">
        <f t="shared" si="854"/>
        <v>0</v>
      </c>
      <c r="BV662" s="14">
        <f>IF($BU$2=Alapadat!$P662,Alapadat!$Q662,0)</f>
        <v>0</v>
      </c>
      <c r="BW662" s="14">
        <f>IF($BU$2=Alapadat!$P662,Alapadat!$R662,0)</f>
        <v>0</v>
      </c>
      <c r="BX662" s="14">
        <f t="shared" si="855"/>
        <v>0</v>
      </c>
      <c r="BY662" s="14">
        <f t="shared" si="856"/>
        <v>0</v>
      </c>
      <c r="BZ662" s="14">
        <f t="shared" si="857"/>
        <v>0</v>
      </c>
      <c r="CA662" s="14">
        <f t="shared" si="858"/>
        <v>0</v>
      </c>
      <c r="CB662" s="14">
        <f t="shared" si="859"/>
        <v>0</v>
      </c>
      <c r="CC662" s="14">
        <f t="shared" si="860"/>
        <v>0</v>
      </c>
      <c r="CE662" s="56">
        <f t="shared" si="861"/>
        <v>0</v>
      </c>
      <c r="CF662" s="14">
        <f>Szilv($BU$2,Eredmény!$H$3,BV662)</f>
        <v>0</v>
      </c>
      <c r="CG662" s="14">
        <f t="shared" si="862"/>
        <v>0</v>
      </c>
      <c r="CH662" s="14">
        <f t="shared" si="863"/>
        <v>0</v>
      </c>
      <c r="CK662" s="14">
        <f>IF($CJ$2=Alapadat!$P662,Alapadat!$Q662,0)</f>
        <v>0</v>
      </c>
      <c r="CL662" s="14">
        <f>IF($CJ$2=Alapadat!$P662,Alapadat!$R662,0)</f>
        <v>0</v>
      </c>
      <c r="CM662" s="14">
        <f t="shared" si="864"/>
        <v>0</v>
      </c>
      <c r="CN662" s="14">
        <f t="shared" si="865"/>
        <v>0</v>
      </c>
      <c r="CO662" s="14">
        <f t="shared" si="866"/>
        <v>0</v>
      </c>
      <c r="CP662" s="14">
        <f t="shared" si="867"/>
        <v>0</v>
      </c>
      <c r="CQ662" s="14">
        <f t="shared" si="868"/>
        <v>0</v>
      </c>
      <c r="CR662" s="14">
        <f t="shared" si="869"/>
        <v>0</v>
      </c>
      <c r="CT662" s="56">
        <f t="shared" si="870"/>
        <v>0</v>
      </c>
      <c r="CU662" s="14">
        <f>Szilv($CJ$2,Eredmény!$H$3,CK662)</f>
        <v>0</v>
      </c>
      <c r="CV662" s="14">
        <f t="shared" si="871"/>
        <v>0</v>
      </c>
      <c r="CW662" s="14">
        <f t="shared" si="872"/>
        <v>0</v>
      </c>
      <c r="CZ662" s="14">
        <f>IF($CY$2=Alapadat!$P662,Alapadat!$Q662,0)</f>
        <v>0</v>
      </c>
      <c r="DA662" s="14">
        <f>IF($CY$2=Alapadat!$P662,Alapadat!$R662,0)</f>
        <v>0</v>
      </c>
      <c r="DB662" s="14">
        <f t="shared" si="873"/>
        <v>0</v>
      </c>
      <c r="DC662" s="14">
        <f t="shared" si="874"/>
        <v>0</v>
      </c>
      <c r="DD662" s="14">
        <f t="shared" si="875"/>
        <v>0</v>
      </c>
      <c r="DE662" s="14">
        <f t="shared" si="876"/>
        <v>0</v>
      </c>
      <c r="DF662" s="14">
        <f t="shared" si="877"/>
        <v>0</v>
      </c>
      <c r="DG662" s="14">
        <f t="shared" si="878"/>
        <v>0</v>
      </c>
      <c r="DI662" s="56">
        <f t="shared" si="879"/>
        <v>0</v>
      </c>
      <c r="DJ662" s="14">
        <f>Szilv($CY$2,Eredmény!$H$3,CZ662)</f>
        <v>0</v>
      </c>
      <c r="DK662" s="14">
        <f t="shared" si="880"/>
        <v>0</v>
      </c>
      <c r="DL662" s="14">
        <f t="shared" si="881"/>
        <v>0</v>
      </c>
      <c r="DO662" s="14">
        <f>IF($DN$2=Alapadat!$P662,Alapadat!$Q662,0)</f>
        <v>0</v>
      </c>
      <c r="DP662" s="14">
        <f>IF($DN$2=Alapadat!$P662,Alapadat!$R662,0)</f>
        <v>0</v>
      </c>
      <c r="DQ662" s="14">
        <f t="shared" si="882"/>
        <v>0</v>
      </c>
      <c r="DR662" s="14">
        <f t="shared" si="883"/>
        <v>0</v>
      </c>
      <c r="DS662" s="14">
        <f t="shared" si="884"/>
        <v>0</v>
      </c>
      <c r="DT662" s="14">
        <f t="shared" si="885"/>
        <v>0</v>
      </c>
      <c r="DU662" s="14">
        <f t="shared" si="886"/>
        <v>0</v>
      </c>
      <c r="DV662" s="14">
        <f t="shared" si="887"/>
        <v>0</v>
      </c>
      <c r="DX662" s="56">
        <f t="shared" si="888"/>
        <v>0</v>
      </c>
      <c r="DY662" s="14">
        <f>Szilv($DN$2,Eredmény!$H$3,DO662)</f>
        <v>0</v>
      </c>
      <c r="DZ662" s="14">
        <f t="shared" si="889"/>
        <v>0</v>
      </c>
      <c r="EA662" s="14">
        <f t="shared" si="890"/>
        <v>0</v>
      </c>
    </row>
    <row r="663" spans="2:131">
      <c r="B663" s="14">
        <f>IF($A$2=Alapadat!$P663,Alapadat!$Q663,0)</f>
        <v>0</v>
      </c>
      <c r="C663" s="14">
        <f>IF($A$2=Alapadat!$P663,Alapadat!$R663,0)</f>
        <v>0</v>
      </c>
      <c r="D663" s="14">
        <f t="shared" si="811"/>
        <v>0</v>
      </c>
      <c r="E663" s="14">
        <f t="shared" si="812"/>
        <v>0</v>
      </c>
      <c r="F663" s="14">
        <f t="shared" si="813"/>
        <v>0</v>
      </c>
      <c r="G663" s="14">
        <f t="shared" si="814"/>
        <v>0</v>
      </c>
      <c r="H663" s="14">
        <f t="shared" si="815"/>
        <v>0</v>
      </c>
      <c r="I663" s="14">
        <f t="shared" si="816"/>
        <v>0</v>
      </c>
      <c r="L663" s="56">
        <f t="shared" si="817"/>
        <v>0</v>
      </c>
      <c r="M663" s="14">
        <f>Szilv($A$2,Eredmény!$H$3,B663)</f>
        <v>0</v>
      </c>
      <c r="N663" s="14">
        <f t="shared" si="818"/>
        <v>0</v>
      </c>
      <c r="O663" s="14">
        <f t="shared" si="819"/>
        <v>0</v>
      </c>
      <c r="Q663" s="14">
        <f>IF($P$2=Alapadat!$P663,Alapadat!$Q663,0)</f>
        <v>0</v>
      </c>
      <c r="R663" s="14">
        <f>IF($P$2=Alapadat!$P663,Alapadat!$R663,0)</f>
        <v>0</v>
      </c>
      <c r="S663" s="14">
        <f t="shared" si="820"/>
        <v>0</v>
      </c>
      <c r="T663" s="14">
        <f t="shared" si="821"/>
        <v>0</v>
      </c>
      <c r="U663" s="14">
        <f t="shared" si="822"/>
        <v>0</v>
      </c>
      <c r="V663" s="14">
        <f t="shared" si="823"/>
        <v>0</v>
      </c>
      <c r="W663" s="14">
        <f t="shared" si="824"/>
        <v>0</v>
      </c>
      <c r="X663" s="14">
        <f t="shared" si="825"/>
        <v>0</v>
      </c>
      <c r="Z663" s="56">
        <f t="shared" si="891"/>
        <v>0</v>
      </c>
      <c r="AA663" s="14">
        <f>Szilv($P$2,Eredmény!$H$3,Q663)</f>
        <v>0</v>
      </c>
      <c r="AB663" s="14">
        <f t="shared" si="826"/>
        <v>0</v>
      </c>
      <c r="AC663" s="14">
        <f t="shared" si="827"/>
        <v>0</v>
      </c>
      <c r="AE663" s="14">
        <f>IF($AD$2=Alapadat!$P663,Alapadat!$Q663,0)</f>
        <v>0</v>
      </c>
      <c r="AF663" s="14">
        <f>IF($AD$2=Alapadat!$P663,Alapadat!$R663,0)</f>
        <v>0</v>
      </c>
      <c r="AG663" s="14">
        <f t="shared" si="828"/>
        <v>0</v>
      </c>
      <c r="AH663" s="14">
        <f t="shared" si="829"/>
        <v>0</v>
      </c>
      <c r="AI663" s="14">
        <f t="shared" si="830"/>
        <v>0</v>
      </c>
      <c r="AJ663" s="14">
        <f t="shared" si="831"/>
        <v>0</v>
      </c>
      <c r="AK663" s="14">
        <f t="shared" si="832"/>
        <v>0</v>
      </c>
      <c r="AL663" s="14">
        <f t="shared" si="833"/>
        <v>0</v>
      </c>
      <c r="AN663" s="56">
        <f t="shared" si="834"/>
        <v>0</v>
      </c>
      <c r="AO663" s="14">
        <f>Szilv($AD$2,Eredmény!$H$3,AE663)</f>
        <v>0</v>
      </c>
      <c r="AP663" s="14">
        <f t="shared" si="835"/>
        <v>0</v>
      </c>
      <c r="AQ663" s="14">
        <f t="shared" si="836"/>
        <v>0</v>
      </c>
      <c r="AS663" s="14">
        <f>IF($AR$2=Alapadat!$P663,Alapadat!$Q663,0)</f>
        <v>0</v>
      </c>
      <c r="AT663" s="14">
        <f>IF($AR$2=Alapadat!$P663,Alapadat!$R663,0)</f>
        <v>0</v>
      </c>
      <c r="AU663" s="14">
        <f t="shared" si="837"/>
        <v>0</v>
      </c>
      <c r="AV663" s="14">
        <f t="shared" si="838"/>
        <v>0</v>
      </c>
      <c r="AW663" s="14">
        <f t="shared" si="839"/>
        <v>0</v>
      </c>
      <c r="AX663" s="14">
        <f t="shared" si="840"/>
        <v>0</v>
      </c>
      <c r="AY663" s="14">
        <f t="shared" si="841"/>
        <v>0</v>
      </c>
      <c r="AZ663" s="14">
        <f t="shared" si="842"/>
        <v>0</v>
      </c>
      <c r="BB663" s="56">
        <f t="shared" si="843"/>
        <v>0</v>
      </c>
      <c r="BC663" s="14">
        <f>Szilv($AR$2,Eredmény!$H$3,AS663)</f>
        <v>0</v>
      </c>
      <c r="BD663" s="14">
        <f t="shared" si="844"/>
        <v>0</v>
      </c>
      <c r="BE663" s="14">
        <f t="shared" si="845"/>
        <v>0</v>
      </c>
      <c r="BG663" s="14">
        <f>IF($BF$2=Alapadat!$P663,Alapadat!$Q663,0)</f>
        <v>0</v>
      </c>
      <c r="BH663" s="14">
        <f>IF($BF$2=Alapadat!$P663,Alapadat!$R663,0)</f>
        <v>0</v>
      </c>
      <c r="BI663" s="14">
        <f t="shared" si="846"/>
        <v>0</v>
      </c>
      <c r="BJ663" s="14">
        <f t="shared" si="847"/>
        <v>0</v>
      </c>
      <c r="BK663" s="14">
        <f t="shared" si="848"/>
        <v>0</v>
      </c>
      <c r="BL663" s="14">
        <f t="shared" si="849"/>
        <v>0</v>
      </c>
      <c r="BM663" s="14">
        <f t="shared" si="850"/>
        <v>0</v>
      </c>
      <c r="BN663" s="14">
        <f t="shared" si="851"/>
        <v>0</v>
      </c>
      <c r="BP663" s="56">
        <f t="shared" si="852"/>
        <v>0</v>
      </c>
      <c r="BQ663" s="14">
        <f>Szilv($BF$2,Eredmény!$H$3,BG663)</f>
        <v>0</v>
      </c>
      <c r="BR663" s="14">
        <f t="shared" si="853"/>
        <v>0</v>
      </c>
      <c r="BS663" s="14">
        <f t="shared" si="854"/>
        <v>0</v>
      </c>
      <c r="BV663" s="14">
        <f>IF($BU$2=Alapadat!$P663,Alapadat!$Q663,0)</f>
        <v>0</v>
      </c>
      <c r="BW663" s="14">
        <f>IF($BU$2=Alapadat!$P663,Alapadat!$R663,0)</f>
        <v>0</v>
      </c>
      <c r="BX663" s="14">
        <f t="shared" si="855"/>
        <v>0</v>
      </c>
      <c r="BY663" s="14">
        <f t="shared" si="856"/>
        <v>0</v>
      </c>
      <c r="BZ663" s="14">
        <f t="shared" si="857"/>
        <v>0</v>
      </c>
      <c r="CA663" s="14">
        <f t="shared" si="858"/>
        <v>0</v>
      </c>
      <c r="CB663" s="14">
        <f t="shared" si="859"/>
        <v>0</v>
      </c>
      <c r="CC663" s="14">
        <f t="shared" si="860"/>
        <v>0</v>
      </c>
      <c r="CE663" s="56">
        <f t="shared" si="861"/>
        <v>0</v>
      </c>
      <c r="CF663" s="14">
        <f>Szilv($BU$2,Eredmény!$H$3,BV663)</f>
        <v>0</v>
      </c>
      <c r="CG663" s="14">
        <f t="shared" si="862"/>
        <v>0</v>
      </c>
      <c r="CH663" s="14">
        <f t="shared" si="863"/>
        <v>0</v>
      </c>
      <c r="CK663" s="14">
        <f>IF($CJ$2=Alapadat!$P663,Alapadat!$Q663,0)</f>
        <v>0</v>
      </c>
      <c r="CL663" s="14">
        <f>IF($CJ$2=Alapadat!$P663,Alapadat!$R663,0)</f>
        <v>0</v>
      </c>
      <c r="CM663" s="14">
        <f t="shared" si="864"/>
        <v>0</v>
      </c>
      <c r="CN663" s="14">
        <f t="shared" si="865"/>
        <v>0</v>
      </c>
      <c r="CO663" s="14">
        <f t="shared" si="866"/>
        <v>0</v>
      </c>
      <c r="CP663" s="14">
        <f t="shared" si="867"/>
        <v>0</v>
      </c>
      <c r="CQ663" s="14">
        <f t="shared" si="868"/>
        <v>0</v>
      </c>
      <c r="CR663" s="14">
        <f t="shared" si="869"/>
        <v>0</v>
      </c>
      <c r="CT663" s="56">
        <f t="shared" si="870"/>
        <v>0</v>
      </c>
      <c r="CU663" s="14">
        <f>Szilv($CJ$2,Eredmény!$H$3,CK663)</f>
        <v>0</v>
      </c>
      <c r="CV663" s="14">
        <f t="shared" si="871"/>
        <v>0</v>
      </c>
      <c r="CW663" s="14">
        <f t="shared" si="872"/>
        <v>0</v>
      </c>
      <c r="CZ663" s="14">
        <f>IF($CY$2=Alapadat!$P663,Alapadat!$Q663,0)</f>
        <v>0</v>
      </c>
      <c r="DA663" s="14">
        <f>IF($CY$2=Alapadat!$P663,Alapadat!$R663,0)</f>
        <v>0</v>
      </c>
      <c r="DB663" s="14">
        <f t="shared" si="873"/>
        <v>0</v>
      </c>
      <c r="DC663" s="14">
        <f t="shared" si="874"/>
        <v>0</v>
      </c>
      <c r="DD663" s="14">
        <f t="shared" si="875"/>
        <v>0</v>
      </c>
      <c r="DE663" s="14">
        <f t="shared" si="876"/>
        <v>0</v>
      </c>
      <c r="DF663" s="14">
        <f t="shared" si="877"/>
        <v>0</v>
      </c>
      <c r="DG663" s="14">
        <f t="shared" si="878"/>
        <v>0</v>
      </c>
      <c r="DI663" s="56">
        <f t="shared" si="879"/>
        <v>0</v>
      </c>
      <c r="DJ663" s="14">
        <f>Szilv($CY$2,Eredmény!$H$3,CZ663)</f>
        <v>0</v>
      </c>
      <c r="DK663" s="14">
        <f t="shared" si="880"/>
        <v>0</v>
      </c>
      <c r="DL663" s="14">
        <f t="shared" si="881"/>
        <v>0</v>
      </c>
      <c r="DO663" s="14">
        <f>IF($DN$2=Alapadat!$P663,Alapadat!$Q663,0)</f>
        <v>0</v>
      </c>
      <c r="DP663" s="14">
        <f>IF($DN$2=Alapadat!$P663,Alapadat!$R663,0)</f>
        <v>0</v>
      </c>
      <c r="DQ663" s="14">
        <f t="shared" si="882"/>
        <v>0</v>
      </c>
      <c r="DR663" s="14">
        <f t="shared" si="883"/>
        <v>0</v>
      </c>
      <c r="DS663" s="14">
        <f t="shared" si="884"/>
        <v>0</v>
      </c>
      <c r="DT663" s="14">
        <f t="shared" si="885"/>
        <v>0</v>
      </c>
      <c r="DU663" s="14">
        <f t="shared" si="886"/>
        <v>0</v>
      </c>
      <c r="DV663" s="14">
        <f t="shared" si="887"/>
        <v>0</v>
      </c>
      <c r="DX663" s="56">
        <f t="shared" si="888"/>
        <v>0</v>
      </c>
      <c r="DY663" s="14">
        <f>Szilv($DN$2,Eredmény!$H$3,DO663)</f>
        <v>0</v>
      </c>
      <c r="DZ663" s="14">
        <f t="shared" si="889"/>
        <v>0</v>
      </c>
      <c r="EA663" s="14">
        <f t="shared" si="890"/>
        <v>0</v>
      </c>
    </row>
    <row r="664" spans="2:131">
      <c r="B664" s="14">
        <f>IF($A$2=Alapadat!$P664,Alapadat!$Q664,0)</f>
        <v>0</v>
      </c>
      <c r="C664" s="14">
        <f>IF($A$2=Alapadat!$P664,Alapadat!$R664,0)</f>
        <v>0</v>
      </c>
      <c r="D664" s="14">
        <f t="shared" si="811"/>
        <v>0</v>
      </c>
      <c r="E664" s="14">
        <f t="shared" si="812"/>
        <v>0</v>
      </c>
      <c r="F664" s="14">
        <f t="shared" si="813"/>
        <v>0</v>
      </c>
      <c r="G664" s="14">
        <f t="shared" si="814"/>
        <v>0</v>
      </c>
      <c r="H664" s="14">
        <f t="shared" si="815"/>
        <v>0</v>
      </c>
      <c r="I664" s="14">
        <f t="shared" si="816"/>
        <v>0</v>
      </c>
      <c r="L664" s="56">
        <f t="shared" si="817"/>
        <v>0</v>
      </c>
      <c r="M664" s="14">
        <f>Szilv($A$2,Eredmény!$H$3,B664)</f>
        <v>0</v>
      </c>
      <c r="N664" s="14">
        <f t="shared" si="818"/>
        <v>0</v>
      </c>
      <c r="O664" s="14">
        <f t="shared" si="819"/>
        <v>0</v>
      </c>
      <c r="Q664" s="14">
        <f>IF($P$2=Alapadat!$P664,Alapadat!$Q664,0)</f>
        <v>0</v>
      </c>
      <c r="R664" s="14">
        <f>IF($P$2=Alapadat!$P664,Alapadat!$R664,0)</f>
        <v>0</v>
      </c>
      <c r="S664" s="14">
        <f t="shared" si="820"/>
        <v>0</v>
      </c>
      <c r="T664" s="14">
        <f t="shared" si="821"/>
        <v>0</v>
      </c>
      <c r="U664" s="14">
        <f t="shared" si="822"/>
        <v>0</v>
      </c>
      <c r="V664" s="14">
        <f t="shared" si="823"/>
        <v>0</v>
      </c>
      <c r="W664" s="14">
        <f t="shared" si="824"/>
        <v>0</v>
      </c>
      <c r="X664" s="14">
        <f t="shared" si="825"/>
        <v>0</v>
      </c>
      <c r="Z664" s="56">
        <f t="shared" si="891"/>
        <v>0</v>
      </c>
      <c r="AA664" s="14">
        <f>Szilv($P$2,Eredmény!$H$3,Q664)</f>
        <v>0</v>
      </c>
      <c r="AB664" s="14">
        <f t="shared" si="826"/>
        <v>0</v>
      </c>
      <c r="AC664" s="14">
        <f t="shared" si="827"/>
        <v>0</v>
      </c>
      <c r="AE664" s="14">
        <f>IF($AD$2=Alapadat!$P664,Alapadat!$Q664,0)</f>
        <v>0</v>
      </c>
      <c r="AF664" s="14">
        <f>IF($AD$2=Alapadat!$P664,Alapadat!$R664,0)</f>
        <v>0</v>
      </c>
      <c r="AG664" s="14">
        <f t="shared" si="828"/>
        <v>0</v>
      </c>
      <c r="AH664" s="14">
        <f t="shared" si="829"/>
        <v>0</v>
      </c>
      <c r="AI664" s="14">
        <f t="shared" si="830"/>
        <v>0</v>
      </c>
      <c r="AJ664" s="14">
        <f t="shared" si="831"/>
        <v>0</v>
      </c>
      <c r="AK664" s="14">
        <f t="shared" si="832"/>
        <v>0</v>
      </c>
      <c r="AL664" s="14">
        <f t="shared" si="833"/>
        <v>0</v>
      </c>
      <c r="AN664" s="56">
        <f t="shared" si="834"/>
        <v>0</v>
      </c>
      <c r="AO664" s="14">
        <f>Szilv($AD$2,Eredmény!$H$3,AE664)</f>
        <v>0</v>
      </c>
      <c r="AP664" s="14">
        <f t="shared" si="835"/>
        <v>0</v>
      </c>
      <c r="AQ664" s="14">
        <f t="shared" si="836"/>
        <v>0</v>
      </c>
      <c r="AS664" s="14">
        <f>IF($AR$2=Alapadat!$P664,Alapadat!$Q664,0)</f>
        <v>0</v>
      </c>
      <c r="AT664" s="14">
        <f>IF($AR$2=Alapadat!$P664,Alapadat!$R664,0)</f>
        <v>0</v>
      </c>
      <c r="AU664" s="14">
        <f t="shared" si="837"/>
        <v>0</v>
      </c>
      <c r="AV664" s="14">
        <f t="shared" si="838"/>
        <v>0</v>
      </c>
      <c r="AW664" s="14">
        <f t="shared" si="839"/>
        <v>0</v>
      </c>
      <c r="AX664" s="14">
        <f t="shared" si="840"/>
        <v>0</v>
      </c>
      <c r="AY664" s="14">
        <f t="shared" si="841"/>
        <v>0</v>
      </c>
      <c r="AZ664" s="14">
        <f t="shared" si="842"/>
        <v>0</v>
      </c>
      <c r="BB664" s="56">
        <f t="shared" si="843"/>
        <v>0</v>
      </c>
      <c r="BC664" s="14">
        <f>Szilv($AR$2,Eredmény!$H$3,AS664)</f>
        <v>0</v>
      </c>
      <c r="BD664" s="14">
        <f t="shared" si="844"/>
        <v>0</v>
      </c>
      <c r="BE664" s="14">
        <f t="shared" si="845"/>
        <v>0</v>
      </c>
      <c r="BG664" s="14">
        <f>IF($BF$2=Alapadat!$P664,Alapadat!$Q664,0)</f>
        <v>0</v>
      </c>
      <c r="BH664" s="14">
        <f>IF($BF$2=Alapadat!$P664,Alapadat!$R664,0)</f>
        <v>0</v>
      </c>
      <c r="BI664" s="14">
        <f t="shared" si="846"/>
        <v>0</v>
      </c>
      <c r="BJ664" s="14">
        <f t="shared" si="847"/>
        <v>0</v>
      </c>
      <c r="BK664" s="14">
        <f t="shared" si="848"/>
        <v>0</v>
      </c>
      <c r="BL664" s="14">
        <f t="shared" si="849"/>
        <v>0</v>
      </c>
      <c r="BM664" s="14">
        <f t="shared" si="850"/>
        <v>0</v>
      </c>
      <c r="BN664" s="14">
        <f t="shared" si="851"/>
        <v>0</v>
      </c>
      <c r="BP664" s="56">
        <f t="shared" si="852"/>
        <v>0</v>
      </c>
      <c r="BQ664" s="14">
        <f>Szilv($BF$2,Eredmény!$H$3,BG664)</f>
        <v>0</v>
      </c>
      <c r="BR664" s="14">
        <f t="shared" si="853"/>
        <v>0</v>
      </c>
      <c r="BS664" s="14">
        <f t="shared" si="854"/>
        <v>0</v>
      </c>
      <c r="BV664" s="14">
        <f>IF($BU$2=Alapadat!$P664,Alapadat!$Q664,0)</f>
        <v>0</v>
      </c>
      <c r="BW664" s="14">
        <f>IF($BU$2=Alapadat!$P664,Alapadat!$R664,0)</f>
        <v>0</v>
      </c>
      <c r="BX664" s="14">
        <f t="shared" si="855"/>
        <v>0</v>
      </c>
      <c r="BY664" s="14">
        <f t="shared" si="856"/>
        <v>0</v>
      </c>
      <c r="BZ664" s="14">
        <f t="shared" si="857"/>
        <v>0</v>
      </c>
      <c r="CA664" s="14">
        <f t="shared" si="858"/>
        <v>0</v>
      </c>
      <c r="CB664" s="14">
        <f t="shared" si="859"/>
        <v>0</v>
      </c>
      <c r="CC664" s="14">
        <f t="shared" si="860"/>
        <v>0</v>
      </c>
      <c r="CE664" s="56">
        <f t="shared" si="861"/>
        <v>0</v>
      </c>
      <c r="CF664" s="14">
        <f>Szilv($BU$2,Eredmény!$H$3,BV664)</f>
        <v>0</v>
      </c>
      <c r="CG664" s="14">
        <f t="shared" si="862"/>
        <v>0</v>
      </c>
      <c r="CH664" s="14">
        <f t="shared" si="863"/>
        <v>0</v>
      </c>
      <c r="CK664" s="14">
        <f>IF($CJ$2=Alapadat!$P664,Alapadat!$Q664,0)</f>
        <v>0</v>
      </c>
      <c r="CL664" s="14">
        <f>IF($CJ$2=Alapadat!$P664,Alapadat!$R664,0)</f>
        <v>0</v>
      </c>
      <c r="CM664" s="14">
        <f t="shared" si="864"/>
        <v>0</v>
      </c>
      <c r="CN664" s="14">
        <f t="shared" si="865"/>
        <v>0</v>
      </c>
      <c r="CO664" s="14">
        <f t="shared" si="866"/>
        <v>0</v>
      </c>
      <c r="CP664" s="14">
        <f t="shared" si="867"/>
        <v>0</v>
      </c>
      <c r="CQ664" s="14">
        <f t="shared" si="868"/>
        <v>0</v>
      </c>
      <c r="CR664" s="14">
        <f t="shared" si="869"/>
        <v>0</v>
      </c>
      <c r="CT664" s="56">
        <f t="shared" si="870"/>
        <v>0</v>
      </c>
      <c r="CU664" s="14">
        <f>Szilv($CJ$2,Eredmény!$H$3,CK664)</f>
        <v>0</v>
      </c>
      <c r="CV664" s="14">
        <f t="shared" si="871"/>
        <v>0</v>
      </c>
      <c r="CW664" s="14">
        <f t="shared" si="872"/>
        <v>0</v>
      </c>
      <c r="CZ664" s="14">
        <f>IF($CY$2=Alapadat!$P664,Alapadat!$Q664,0)</f>
        <v>0</v>
      </c>
      <c r="DA664" s="14">
        <f>IF($CY$2=Alapadat!$P664,Alapadat!$R664,0)</f>
        <v>0</v>
      </c>
      <c r="DB664" s="14">
        <f t="shared" si="873"/>
        <v>0</v>
      </c>
      <c r="DC664" s="14">
        <f t="shared" si="874"/>
        <v>0</v>
      </c>
      <c r="DD664" s="14">
        <f t="shared" si="875"/>
        <v>0</v>
      </c>
      <c r="DE664" s="14">
        <f t="shared" si="876"/>
        <v>0</v>
      </c>
      <c r="DF664" s="14">
        <f t="shared" si="877"/>
        <v>0</v>
      </c>
      <c r="DG664" s="14">
        <f t="shared" si="878"/>
        <v>0</v>
      </c>
      <c r="DI664" s="56">
        <f t="shared" si="879"/>
        <v>0</v>
      </c>
      <c r="DJ664" s="14">
        <f>Szilv($CY$2,Eredmény!$H$3,CZ664)</f>
        <v>0</v>
      </c>
      <c r="DK664" s="14">
        <f t="shared" si="880"/>
        <v>0</v>
      </c>
      <c r="DL664" s="14">
        <f t="shared" si="881"/>
        <v>0</v>
      </c>
      <c r="DO664" s="14">
        <f>IF($DN$2=Alapadat!$P664,Alapadat!$Q664,0)</f>
        <v>0</v>
      </c>
      <c r="DP664" s="14">
        <f>IF($DN$2=Alapadat!$P664,Alapadat!$R664,0)</f>
        <v>0</v>
      </c>
      <c r="DQ664" s="14">
        <f t="shared" si="882"/>
        <v>0</v>
      </c>
      <c r="DR664" s="14">
        <f t="shared" si="883"/>
        <v>0</v>
      </c>
      <c r="DS664" s="14">
        <f t="shared" si="884"/>
        <v>0</v>
      </c>
      <c r="DT664" s="14">
        <f t="shared" si="885"/>
        <v>0</v>
      </c>
      <c r="DU664" s="14">
        <f t="shared" si="886"/>
        <v>0</v>
      </c>
      <c r="DV664" s="14">
        <f t="shared" si="887"/>
        <v>0</v>
      </c>
      <c r="DX664" s="56">
        <f t="shared" si="888"/>
        <v>0</v>
      </c>
      <c r="DY664" s="14">
        <f>Szilv($DN$2,Eredmény!$H$3,DO664)</f>
        <v>0</v>
      </c>
      <c r="DZ664" s="14">
        <f t="shared" si="889"/>
        <v>0</v>
      </c>
      <c r="EA664" s="14">
        <f t="shared" si="890"/>
        <v>0</v>
      </c>
    </row>
    <row r="665" spans="2:131">
      <c r="B665" s="14">
        <f>IF($A$2=Alapadat!$P665,Alapadat!$Q665,0)</f>
        <v>0</v>
      </c>
      <c r="C665" s="14">
        <f>IF($A$2=Alapadat!$P665,Alapadat!$R665,0)</f>
        <v>0</v>
      </c>
      <c r="D665" s="14">
        <f t="shared" si="811"/>
        <v>0</v>
      </c>
      <c r="E665" s="14">
        <f t="shared" si="812"/>
        <v>0</v>
      </c>
      <c r="F665" s="14">
        <f t="shared" si="813"/>
        <v>0</v>
      </c>
      <c r="G665" s="14">
        <f t="shared" si="814"/>
        <v>0</v>
      </c>
      <c r="H665" s="14">
        <f t="shared" si="815"/>
        <v>0</v>
      </c>
      <c r="I665" s="14">
        <f t="shared" si="816"/>
        <v>0</v>
      </c>
      <c r="L665" s="56">
        <f t="shared" si="817"/>
        <v>0</v>
      </c>
      <c r="M665" s="14">
        <f>Szilv($A$2,Eredmény!$H$3,B665)</f>
        <v>0</v>
      </c>
      <c r="N665" s="14">
        <f t="shared" si="818"/>
        <v>0</v>
      </c>
      <c r="O665" s="14">
        <f t="shared" si="819"/>
        <v>0</v>
      </c>
      <c r="Q665" s="14">
        <f>IF($P$2=Alapadat!$P665,Alapadat!$Q665,0)</f>
        <v>0</v>
      </c>
      <c r="R665" s="14">
        <f>IF($P$2=Alapadat!$P665,Alapadat!$R665,0)</f>
        <v>0</v>
      </c>
      <c r="S665" s="14">
        <f t="shared" si="820"/>
        <v>0</v>
      </c>
      <c r="T665" s="14">
        <f t="shared" si="821"/>
        <v>0</v>
      </c>
      <c r="U665" s="14">
        <f t="shared" si="822"/>
        <v>0</v>
      </c>
      <c r="V665" s="14">
        <f t="shared" si="823"/>
        <v>0</v>
      </c>
      <c r="W665" s="14">
        <f t="shared" si="824"/>
        <v>0</v>
      </c>
      <c r="X665" s="14">
        <f t="shared" si="825"/>
        <v>0</v>
      </c>
      <c r="Z665" s="56">
        <f t="shared" si="891"/>
        <v>0</v>
      </c>
      <c r="AA665" s="14">
        <f>Szilv($P$2,Eredmény!$H$3,Q665)</f>
        <v>0</v>
      </c>
      <c r="AB665" s="14">
        <f t="shared" si="826"/>
        <v>0</v>
      </c>
      <c r="AC665" s="14">
        <f t="shared" si="827"/>
        <v>0</v>
      </c>
      <c r="AE665" s="14">
        <f>IF($AD$2=Alapadat!$P665,Alapadat!$Q665,0)</f>
        <v>0</v>
      </c>
      <c r="AF665" s="14">
        <f>IF($AD$2=Alapadat!$P665,Alapadat!$R665,0)</f>
        <v>0</v>
      </c>
      <c r="AG665" s="14">
        <f t="shared" si="828"/>
        <v>0</v>
      </c>
      <c r="AH665" s="14">
        <f t="shared" si="829"/>
        <v>0</v>
      </c>
      <c r="AI665" s="14">
        <f t="shared" si="830"/>
        <v>0</v>
      </c>
      <c r="AJ665" s="14">
        <f t="shared" si="831"/>
        <v>0</v>
      </c>
      <c r="AK665" s="14">
        <f t="shared" si="832"/>
        <v>0</v>
      </c>
      <c r="AL665" s="14">
        <f t="shared" si="833"/>
        <v>0</v>
      </c>
      <c r="AN665" s="56">
        <f t="shared" si="834"/>
        <v>0</v>
      </c>
      <c r="AO665" s="14">
        <f>Szilv($AD$2,Eredmény!$H$3,AE665)</f>
        <v>0</v>
      </c>
      <c r="AP665" s="14">
        <f t="shared" si="835"/>
        <v>0</v>
      </c>
      <c r="AQ665" s="14">
        <f t="shared" si="836"/>
        <v>0</v>
      </c>
      <c r="AS665" s="14">
        <f>IF($AR$2=Alapadat!$P665,Alapadat!$Q665,0)</f>
        <v>0</v>
      </c>
      <c r="AT665" s="14">
        <f>IF($AR$2=Alapadat!$P665,Alapadat!$R665,0)</f>
        <v>0</v>
      </c>
      <c r="AU665" s="14">
        <f t="shared" si="837"/>
        <v>0</v>
      </c>
      <c r="AV665" s="14">
        <f t="shared" si="838"/>
        <v>0</v>
      </c>
      <c r="AW665" s="14">
        <f t="shared" si="839"/>
        <v>0</v>
      </c>
      <c r="AX665" s="14">
        <f t="shared" si="840"/>
        <v>0</v>
      </c>
      <c r="AY665" s="14">
        <f t="shared" si="841"/>
        <v>0</v>
      </c>
      <c r="AZ665" s="14">
        <f t="shared" si="842"/>
        <v>0</v>
      </c>
      <c r="BB665" s="56">
        <f t="shared" si="843"/>
        <v>0</v>
      </c>
      <c r="BC665" s="14">
        <f>Szilv($AR$2,Eredmény!$H$3,AS665)</f>
        <v>0</v>
      </c>
      <c r="BD665" s="14">
        <f t="shared" si="844"/>
        <v>0</v>
      </c>
      <c r="BE665" s="14">
        <f t="shared" si="845"/>
        <v>0</v>
      </c>
      <c r="BG665" s="14">
        <f>IF($BF$2=Alapadat!$P665,Alapadat!$Q665,0)</f>
        <v>0</v>
      </c>
      <c r="BH665" s="14">
        <f>IF($BF$2=Alapadat!$P665,Alapadat!$R665,0)</f>
        <v>0</v>
      </c>
      <c r="BI665" s="14">
        <f t="shared" si="846"/>
        <v>0</v>
      </c>
      <c r="BJ665" s="14">
        <f t="shared" si="847"/>
        <v>0</v>
      </c>
      <c r="BK665" s="14">
        <f t="shared" si="848"/>
        <v>0</v>
      </c>
      <c r="BL665" s="14">
        <f t="shared" si="849"/>
        <v>0</v>
      </c>
      <c r="BM665" s="14">
        <f t="shared" si="850"/>
        <v>0</v>
      </c>
      <c r="BN665" s="14">
        <f t="shared" si="851"/>
        <v>0</v>
      </c>
      <c r="BP665" s="56">
        <f t="shared" si="852"/>
        <v>0</v>
      </c>
      <c r="BQ665" s="14">
        <f>Szilv($BF$2,Eredmény!$H$3,BG665)</f>
        <v>0</v>
      </c>
      <c r="BR665" s="14">
        <f t="shared" si="853"/>
        <v>0</v>
      </c>
      <c r="BS665" s="14">
        <f t="shared" si="854"/>
        <v>0</v>
      </c>
      <c r="BV665" s="14">
        <f>IF($BU$2=Alapadat!$P665,Alapadat!$Q665,0)</f>
        <v>0</v>
      </c>
      <c r="BW665" s="14">
        <f>IF($BU$2=Alapadat!$P665,Alapadat!$R665,0)</f>
        <v>0</v>
      </c>
      <c r="BX665" s="14">
        <f t="shared" si="855"/>
        <v>0</v>
      </c>
      <c r="BY665" s="14">
        <f t="shared" si="856"/>
        <v>0</v>
      </c>
      <c r="BZ665" s="14">
        <f t="shared" si="857"/>
        <v>0</v>
      </c>
      <c r="CA665" s="14">
        <f t="shared" si="858"/>
        <v>0</v>
      </c>
      <c r="CB665" s="14">
        <f t="shared" si="859"/>
        <v>0</v>
      </c>
      <c r="CC665" s="14">
        <f t="shared" si="860"/>
        <v>0</v>
      </c>
      <c r="CE665" s="56">
        <f t="shared" si="861"/>
        <v>0</v>
      </c>
      <c r="CF665" s="14">
        <f>Szilv($BU$2,Eredmény!$H$3,BV665)</f>
        <v>0</v>
      </c>
      <c r="CG665" s="14">
        <f t="shared" si="862"/>
        <v>0</v>
      </c>
      <c r="CH665" s="14">
        <f t="shared" si="863"/>
        <v>0</v>
      </c>
      <c r="CK665" s="14">
        <f>IF($CJ$2=Alapadat!$P665,Alapadat!$Q665,0)</f>
        <v>0</v>
      </c>
      <c r="CL665" s="14">
        <f>IF($CJ$2=Alapadat!$P665,Alapadat!$R665,0)</f>
        <v>0</v>
      </c>
      <c r="CM665" s="14">
        <f t="shared" si="864"/>
        <v>0</v>
      </c>
      <c r="CN665" s="14">
        <f t="shared" si="865"/>
        <v>0</v>
      </c>
      <c r="CO665" s="14">
        <f t="shared" si="866"/>
        <v>0</v>
      </c>
      <c r="CP665" s="14">
        <f t="shared" si="867"/>
        <v>0</v>
      </c>
      <c r="CQ665" s="14">
        <f t="shared" si="868"/>
        <v>0</v>
      </c>
      <c r="CR665" s="14">
        <f t="shared" si="869"/>
        <v>0</v>
      </c>
      <c r="CT665" s="56">
        <f t="shared" si="870"/>
        <v>0</v>
      </c>
      <c r="CU665" s="14">
        <f>Szilv($CJ$2,Eredmény!$H$3,CK665)</f>
        <v>0</v>
      </c>
      <c r="CV665" s="14">
        <f t="shared" si="871"/>
        <v>0</v>
      </c>
      <c r="CW665" s="14">
        <f t="shared" si="872"/>
        <v>0</v>
      </c>
      <c r="CZ665" s="14">
        <f>IF($CY$2=Alapadat!$P665,Alapadat!$Q665,0)</f>
        <v>0</v>
      </c>
      <c r="DA665" s="14">
        <f>IF($CY$2=Alapadat!$P665,Alapadat!$R665,0)</f>
        <v>0</v>
      </c>
      <c r="DB665" s="14">
        <f t="shared" si="873"/>
        <v>0</v>
      </c>
      <c r="DC665" s="14">
        <f t="shared" si="874"/>
        <v>0</v>
      </c>
      <c r="DD665" s="14">
        <f t="shared" si="875"/>
        <v>0</v>
      </c>
      <c r="DE665" s="14">
        <f t="shared" si="876"/>
        <v>0</v>
      </c>
      <c r="DF665" s="14">
        <f t="shared" si="877"/>
        <v>0</v>
      </c>
      <c r="DG665" s="14">
        <f t="shared" si="878"/>
        <v>0</v>
      </c>
      <c r="DI665" s="56">
        <f t="shared" si="879"/>
        <v>0</v>
      </c>
      <c r="DJ665" s="14">
        <f>Szilv($CY$2,Eredmény!$H$3,CZ665)</f>
        <v>0</v>
      </c>
      <c r="DK665" s="14">
        <f t="shared" si="880"/>
        <v>0</v>
      </c>
      <c r="DL665" s="14">
        <f t="shared" si="881"/>
        <v>0</v>
      </c>
      <c r="DO665" s="14">
        <f>IF($DN$2=Alapadat!$P665,Alapadat!$Q665,0)</f>
        <v>0</v>
      </c>
      <c r="DP665" s="14">
        <f>IF($DN$2=Alapadat!$P665,Alapadat!$R665,0)</f>
        <v>0</v>
      </c>
      <c r="DQ665" s="14">
        <f t="shared" si="882"/>
        <v>0</v>
      </c>
      <c r="DR665" s="14">
        <f t="shared" si="883"/>
        <v>0</v>
      </c>
      <c r="DS665" s="14">
        <f t="shared" si="884"/>
        <v>0</v>
      </c>
      <c r="DT665" s="14">
        <f t="shared" si="885"/>
        <v>0</v>
      </c>
      <c r="DU665" s="14">
        <f t="shared" si="886"/>
        <v>0</v>
      </c>
      <c r="DV665" s="14">
        <f t="shared" si="887"/>
        <v>0</v>
      </c>
      <c r="DX665" s="56">
        <f t="shared" si="888"/>
        <v>0</v>
      </c>
      <c r="DY665" s="14">
        <f>Szilv($DN$2,Eredmény!$H$3,DO665)</f>
        <v>0</v>
      </c>
      <c r="DZ665" s="14">
        <f t="shared" si="889"/>
        <v>0</v>
      </c>
      <c r="EA665" s="14">
        <f t="shared" si="890"/>
        <v>0</v>
      </c>
    </row>
    <row r="666" spans="2:131">
      <c r="B666" s="14">
        <f>IF($A$2=Alapadat!$P666,Alapadat!$Q666,0)</f>
        <v>0</v>
      </c>
      <c r="C666" s="14">
        <f>IF($A$2=Alapadat!$P666,Alapadat!$R666,0)</f>
        <v>0</v>
      </c>
      <c r="D666" s="14">
        <f t="shared" si="811"/>
        <v>0</v>
      </c>
      <c r="E666" s="14">
        <f t="shared" si="812"/>
        <v>0</v>
      </c>
      <c r="F666" s="14">
        <f t="shared" si="813"/>
        <v>0</v>
      </c>
      <c r="G666" s="14">
        <f t="shared" si="814"/>
        <v>0</v>
      </c>
      <c r="H666" s="14">
        <f t="shared" si="815"/>
        <v>0</v>
      </c>
      <c r="I666" s="14">
        <f t="shared" si="816"/>
        <v>0</v>
      </c>
      <c r="L666" s="56">
        <f t="shared" si="817"/>
        <v>0</v>
      </c>
      <c r="M666" s="14">
        <f>Szilv($A$2,Eredmény!$H$3,B666)</f>
        <v>0</v>
      </c>
      <c r="N666" s="14">
        <f t="shared" si="818"/>
        <v>0</v>
      </c>
      <c r="O666" s="14">
        <f t="shared" si="819"/>
        <v>0</v>
      </c>
      <c r="Q666" s="14">
        <f>IF($P$2=Alapadat!$P666,Alapadat!$Q666,0)</f>
        <v>0</v>
      </c>
      <c r="R666" s="14">
        <f>IF($P$2=Alapadat!$P666,Alapadat!$R666,0)</f>
        <v>0</v>
      </c>
      <c r="S666" s="14">
        <f t="shared" si="820"/>
        <v>0</v>
      </c>
      <c r="T666" s="14">
        <f t="shared" si="821"/>
        <v>0</v>
      </c>
      <c r="U666" s="14">
        <f t="shared" si="822"/>
        <v>0</v>
      </c>
      <c r="V666" s="14">
        <f t="shared" si="823"/>
        <v>0</v>
      </c>
      <c r="W666" s="14">
        <f t="shared" si="824"/>
        <v>0</v>
      </c>
      <c r="X666" s="14">
        <f t="shared" si="825"/>
        <v>0</v>
      </c>
      <c r="Z666" s="56">
        <f t="shared" si="891"/>
        <v>0</v>
      </c>
      <c r="AA666" s="14">
        <f>Szilv($P$2,Eredmény!$H$3,Q666)</f>
        <v>0</v>
      </c>
      <c r="AB666" s="14">
        <f t="shared" si="826"/>
        <v>0</v>
      </c>
      <c r="AC666" s="14">
        <f t="shared" si="827"/>
        <v>0</v>
      </c>
      <c r="AE666" s="14">
        <f>IF($AD$2=Alapadat!$P666,Alapadat!$Q666,0)</f>
        <v>0</v>
      </c>
      <c r="AF666" s="14">
        <f>IF($AD$2=Alapadat!$P666,Alapadat!$R666,0)</f>
        <v>0</v>
      </c>
      <c r="AG666" s="14">
        <f t="shared" si="828"/>
        <v>0</v>
      </c>
      <c r="AH666" s="14">
        <f t="shared" si="829"/>
        <v>0</v>
      </c>
      <c r="AI666" s="14">
        <f t="shared" si="830"/>
        <v>0</v>
      </c>
      <c r="AJ666" s="14">
        <f t="shared" si="831"/>
        <v>0</v>
      </c>
      <c r="AK666" s="14">
        <f t="shared" si="832"/>
        <v>0</v>
      </c>
      <c r="AL666" s="14">
        <f t="shared" si="833"/>
        <v>0</v>
      </c>
      <c r="AN666" s="56">
        <f t="shared" si="834"/>
        <v>0</v>
      </c>
      <c r="AO666" s="14">
        <f>Szilv($AD$2,Eredmény!$H$3,AE666)</f>
        <v>0</v>
      </c>
      <c r="AP666" s="14">
        <f t="shared" si="835"/>
        <v>0</v>
      </c>
      <c r="AQ666" s="14">
        <f t="shared" si="836"/>
        <v>0</v>
      </c>
      <c r="AS666" s="14">
        <f>IF($AR$2=Alapadat!$P666,Alapadat!$Q666,0)</f>
        <v>0</v>
      </c>
      <c r="AT666" s="14">
        <f>IF($AR$2=Alapadat!$P666,Alapadat!$R666,0)</f>
        <v>0</v>
      </c>
      <c r="AU666" s="14">
        <f t="shared" si="837"/>
        <v>0</v>
      </c>
      <c r="AV666" s="14">
        <f t="shared" si="838"/>
        <v>0</v>
      </c>
      <c r="AW666" s="14">
        <f t="shared" si="839"/>
        <v>0</v>
      </c>
      <c r="AX666" s="14">
        <f t="shared" si="840"/>
        <v>0</v>
      </c>
      <c r="AY666" s="14">
        <f t="shared" si="841"/>
        <v>0</v>
      </c>
      <c r="AZ666" s="14">
        <f t="shared" si="842"/>
        <v>0</v>
      </c>
      <c r="BB666" s="56">
        <f t="shared" si="843"/>
        <v>0</v>
      </c>
      <c r="BC666" s="14">
        <f>Szilv($AR$2,Eredmény!$H$3,AS666)</f>
        <v>0</v>
      </c>
      <c r="BD666" s="14">
        <f t="shared" si="844"/>
        <v>0</v>
      </c>
      <c r="BE666" s="14">
        <f t="shared" si="845"/>
        <v>0</v>
      </c>
      <c r="BG666" s="14">
        <f>IF($BF$2=Alapadat!$P666,Alapadat!$Q666,0)</f>
        <v>0</v>
      </c>
      <c r="BH666" s="14">
        <f>IF($BF$2=Alapadat!$P666,Alapadat!$R666,0)</f>
        <v>0</v>
      </c>
      <c r="BI666" s="14">
        <f t="shared" si="846"/>
        <v>0</v>
      </c>
      <c r="BJ666" s="14">
        <f t="shared" si="847"/>
        <v>0</v>
      </c>
      <c r="BK666" s="14">
        <f t="shared" si="848"/>
        <v>0</v>
      </c>
      <c r="BL666" s="14">
        <f t="shared" si="849"/>
        <v>0</v>
      </c>
      <c r="BM666" s="14">
        <f t="shared" si="850"/>
        <v>0</v>
      </c>
      <c r="BN666" s="14">
        <f t="shared" si="851"/>
        <v>0</v>
      </c>
      <c r="BP666" s="56">
        <f t="shared" si="852"/>
        <v>0</v>
      </c>
      <c r="BQ666" s="14">
        <f>Szilv($BF$2,Eredmény!$H$3,BG666)</f>
        <v>0</v>
      </c>
      <c r="BR666" s="14">
        <f t="shared" si="853"/>
        <v>0</v>
      </c>
      <c r="BS666" s="14">
        <f t="shared" si="854"/>
        <v>0</v>
      </c>
      <c r="BV666" s="14">
        <f>IF($BU$2=Alapadat!$P666,Alapadat!$Q666,0)</f>
        <v>0</v>
      </c>
      <c r="BW666" s="14">
        <f>IF($BU$2=Alapadat!$P666,Alapadat!$R666,0)</f>
        <v>0</v>
      </c>
      <c r="BX666" s="14">
        <f t="shared" si="855"/>
        <v>0</v>
      </c>
      <c r="BY666" s="14">
        <f t="shared" si="856"/>
        <v>0</v>
      </c>
      <c r="BZ666" s="14">
        <f t="shared" si="857"/>
        <v>0</v>
      </c>
      <c r="CA666" s="14">
        <f t="shared" si="858"/>
        <v>0</v>
      </c>
      <c r="CB666" s="14">
        <f t="shared" si="859"/>
        <v>0</v>
      </c>
      <c r="CC666" s="14">
        <f t="shared" si="860"/>
        <v>0</v>
      </c>
      <c r="CE666" s="56">
        <f t="shared" si="861"/>
        <v>0</v>
      </c>
      <c r="CF666" s="14">
        <f>Szilv($BU$2,Eredmény!$H$3,BV666)</f>
        <v>0</v>
      </c>
      <c r="CG666" s="14">
        <f t="shared" si="862"/>
        <v>0</v>
      </c>
      <c r="CH666" s="14">
        <f t="shared" si="863"/>
        <v>0</v>
      </c>
      <c r="CK666" s="14">
        <f>IF($CJ$2=Alapadat!$P666,Alapadat!$Q666,0)</f>
        <v>0</v>
      </c>
      <c r="CL666" s="14">
        <f>IF($CJ$2=Alapadat!$P666,Alapadat!$R666,0)</f>
        <v>0</v>
      </c>
      <c r="CM666" s="14">
        <f t="shared" si="864"/>
        <v>0</v>
      </c>
      <c r="CN666" s="14">
        <f t="shared" si="865"/>
        <v>0</v>
      </c>
      <c r="CO666" s="14">
        <f t="shared" si="866"/>
        <v>0</v>
      </c>
      <c r="CP666" s="14">
        <f t="shared" si="867"/>
        <v>0</v>
      </c>
      <c r="CQ666" s="14">
        <f t="shared" si="868"/>
        <v>0</v>
      </c>
      <c r="CR666" s="14">
        <f t="shared" si="869"/>
        <v>0</v>
      </c>
      <c r="CT666" s="56">
        <f t="shared" si="870"/>
        <v>0</v>
      </c>
      <c r="CU666" s="14">
        <f>Szilv($CJ$2,Eredmény!$H$3,CK666)</f>
        <v>0</v>
      </c>
      <c r="CV666" s="14">
        <f t="shared" si="871"/>
        <v>0</v>
      </c>
      <c r="CW666" s="14">
        <f t="shared" si="872"/>
        <v>0</v>
      </c>
      <c r="CZ666" s="14">
        <f>IF($CY$2=Alapadat!$P666,Alapadat!$Q666,0)</f>
        <v>0</v>
      </c>
      <c r="DA666" s="14">
        <f>IF($CY$2=Alapadat!$P666,Alapadat!$R666,0)</f>
        <v>0</v>
      </c>
      <c r="DB666" s="14">
        <f t="shared" si="873"/>
        <v>0</v>
      </c>
      <c r="DC666" s="14">
        <f t="shared" si="874"/>
        <v>0</v>
      </c>
      <c r="DD666" s="14">
        <f t="shared" si="875"/>
        <v>0</v>
      </c>
      <c r="DE666" s="14">
        <f t="shared" si="876"/>
        <v>0</v>
      </c>
      <c r="DF666" s="14">
        <f t="shared" si="877"/>
        <v>0</v>
      </c>
      <c r="DG666" s="14">
        <f t="shared" si="878"/>
        <v>0</v>
      </c>
      <c r="DI666" s="56">
        <f t="shared" si="879"/>
        <v>0</v>
      </c>
      <c r="DJ666" s="14">
        <f>Szilv($CY$2,Eredmény!$H$3,CZ666)</f>
        <v>0</v>
      </c>
      <c r="DK666" s="14">
        <f t="shared" si="880"/>
        <v>0</v>
      </c>
      <c r="DL666" s="14">
        <f t="shared" si="881"/>
        <v>0</v>
      </c>
      <c r="DO666" s="14">
        <f>IF($DN$2=Alapadat!$P666,Alapadat!$Q666,0)</f>
        <v>0</v>
      </c>
      <c r="DP666" s="14">
        <f>IF($DN$2=Alapadat!$P666,Alapadat!$R666,0)</f>
        <v>0</v>
      </c>
      <c r="DQ666" s="14">
        <f t="shared" si="882"/>
        <v>0</v>
      </c>
      <c r="DR666" s="14">
        <f t="shared" si="883"/>
        <v>0</v>
      </c>
      <c r="DS666" s="14">
        <f t="shared" si="884"/>
        <v>0</v>
      </c>
      <c r="DT666" s="14">
        <f t="shared" si="885"/>
        <v>0</v>
      </c>
      <c r="DU666" s="14">
        <f t="shared" si="886"/>
        <v>0</v>
      </c>
      <c r="DV666" s="14">
        <f t="shared" si="887"/>
        <v>0</v>
      </c>
      <c r="DX666" s="56">
        <f t="shared" si="888"/>
        <v>0</v>
      </c>
      <c r="DY666" s="14">
        <f>Szilv($DN$2,Eredmény!$H$3,DO666)</f>
        <v>0</v>
      </c>
      <c r="DZ666" s="14">
        <f t="shared" si="889"/>
        <v>0</v>
      </c>
      <c r="EA666" s="14">
        <f t="shared" si="890"/>
        <v>0</v>
      </c>
    </row>
    <row r="667" spans="2:131">
      <c r="B667" s="14">
        <f>IF($A$2=Alapadat!$P667,Alapadat!$Q667,0)</f>
        <v>0</v>
      </c>
      <c r="C667" s="14">
        <f>IF($A$2=Alapadat!$P667,Alapadat!$R667,0)</f>
        <v>0</v>
      </c>
      <c r="D667" s="14">
        <f t="shared" si="811"/>
        <v>0</v>
      </c>
      <c r="E667" s="14">
        <f t="shared" si="812"/>
        <v>0</v>
      </c>
      <c r="F667" s="14">
        <f t="shared" si="813"/>
        <v>0</v>
      </c>
      <c r="G667" s="14">
        <f t="shared" si="814"/>
        <v>0</v>
      </c>
      <c r="H667" s="14">
        <f t="shared" si="815"/>
        <v>0</v>
      </c>
      <c r="I667" s="14">
        <f t="shared" si="816"/>
        <v>0</v>
      </c>
      <c r="L667" s="56">
        <f t="shared" si="817"/>
        <v>0</v>
      </c>
      <c r="M667" s="14">
        <f>Szilv($A$2,Eredmény!$H$3,B667)</f>
        <v>0</v>
      </c>
      <c r="N667" s="14">
        <f t="shared" si="818"/>
        <v>0</v>
      </c>
      <c r="O667" s="14">
        <f t="shared" si="819"/>
        <v>0</v>
      </c>
      <c r="Q667" s="14">
        <f>IF($P$2=Alapadat!$P667,Alapadat!$Q667,0)</f>
        <v>0</v>
      </c>
      <c r="R667" s="14">
        <f>IF($P$2=Alapadat!$P667,Alapadat!$R667,0)</f>
        <v>0</v>
      </c>
      <c r="S667" s="14">
        <f t="shared" si="820"/>
        <v>0</v>
      </c>
      <c r="T667" s="14">
        <f t="shared" si="821"/>
        <v>0</v>
      </c>
      <c r="U667" s="14">
        <f t="shared" si="822"/>
        <v>0</v>
      </c>
      <c r="V667" s="14">
        <f t="shared" si="823"/>
        <v>0</v>
      </c>
      <c r="W667" s="14">
        <f t="shared" si="824"/>
        <v>0</v>
      </c>
      <c r="X667" s="14">
        <f t="shared" si="825"/>
        <v>0</v>
      </c>
      <c r="Z667" s="56">
        <f t="shared" si="891"/>
        <v>0</v>
      </c>
      <c r="AA667" s="14">
        <f>Szilv($P$2,Eredmény!$H$3,Q667)</f>
        <v>0</v>
      </c>
      <c r="AB667" s="14">
        <f t="shared" si="826"/>
        <v>0</v>
      </c>
      <c r="AC667" s="14">
        <f t="shared" si="827"/>
        <v>0</v>
      </c>
      <c r="AE667" s="14">
        <f>IF($AD$2=Alapadat!$P667,Alapadat!$Q667,0)</f>
        <v>0</v>
      </c>
      <c r="AF667" s="14">
        <f>IF($AD$2=Alapadat!$P667,Alapadat!$R667,0)</f>
        <v>0</v>
      </c>
      <c r="AG667" s="14">
        <f t="shared" si="828"/>
        <v>0</v>
      </c>
      <c r="AH667" s="14">
        <f t="shared" si="829"/>
        <v>0</v>
      </c>
      <c r="AI667" s="14">
        <f t="shared" si="830"/>
        <v>0</v>
      </c>
      <c r="AJ667" s="14">
        <f t="shared" si="831"/>
        <v>0</v>
      </c>
      <c r="AK667" s="14">
        <f t="shared" si="832"/>
        <v>0</v>
      </c>
      <c r="AL667" s="14">
        <f t="shared" si="833"/>
        <v>0</v>
      </c>
      <c r="AN667" s="56">
        <f t="shared" si="834"/>
        <v>0</v>
      </c>
      <c r="AO667" s="14">
        <f>Szilv($AD$2,Eredmény!$H$3,AE667)</f>
        <v>0</v>
      </c>
      <c r="AP667" s="14">
        <f t="shared" si="835"/>
        <v>0</v>
      </c>
      <c r="AQ667" s="14">
        <f t="shared" si="836"/>
        <v>0</v>
      </c>
      <c r="AS667" s="14">
        <f>IF($AR$2=Alapadat!$P667,Alapadat!$Q667,0)</f>
        <v>0</v>
      </c>
      <c r="AT667" s="14">
        <f>IF($AR$2=Alapadat!$P667,Alapadat!$R667,0)</f>
        <v>0</v>
      </c>
      <c r="AU667" s="14">
        <f t="shared" si="837"/>
        <v>0</v>
      </c>
      <c r="AV667" s="14">
        <f t="shared" si="838"/>
        <v>0</v>
      </c>
      <c r="AW667" s="14">
        <f t="shared" si="839"/>
        <v>0</v>
      </c>
      <c r="AX667" s="14">
        <f t="shared" si="840"/>
        <v>0</v>
      </c>
      <c r="AY667" s="14">
        <f t="shared" si="841"/>
        <v>0</v>
      </c>
      <c r="AZ667" s="14">
        <f t="shared" si="842"/>
        <v>0</v>
      </c>
      <c r="BB667" s="56">
        <f t="shared" si="843"/>
        <v>0</v>
      </c>
      <c r="BC667" s="14">
        <f>Szilv($AR$2,Eredmény!$H$3,AS667)</f>
        <v>0</v>
      </c>
      <c r="BD667" s="14">
        <f t="shared" si="844"/>
        <v>0</v>
      </c>
      <c r="BE667" s="14">
        <f t="shared" si="845"/>
        <v>0</v>
      </c>
      <c r="BG667" s="14">
        <f>IF($BF$2=Alapadat!$P667,Alapadat!$Q667,0)</f>
        <v>0</v>
      </c>
      <c r="BH667" s="14">
        <f>IF($BF$2=Alapadat!$P667,Alapadat!$R667,0)</f>
        <v>0</v>
      </c>
      <c r="BI667" s="14">
        <f t="shared" si="846"/>
        <v>0</v>
      </c>
      <c r="BJ667" s="14">
        <f t="shared" si="847"/>
        <v>0</v>
      </c>
      <c r="BK667" s="14">
        <f t="shared" si="848"/>
        <v>0</v>
      </c>
      <c r="BL667" s="14">
        <f t="shared" si="849"/>
        <v>0</v>
      </c>
      <c r="BM667" s="14">
        <f t="shared" si="850"/>
        <v>0</v>
      </c>
      <c r="BN667" s="14">
        <f t="shared" si="851"/>
        <v>0</v>
      </c>
      <c r="BP667" s="56">
        <f t="shared" si="852"/>
        <v>0</v>
      </c>
      <c r="BQ667" s="14">
        <f>Szilv($BF$2,Eredmény!$H$3,BG667)</f>
        <v>0</v>
      </c>
      <c r="BR667" s="14">
        <f t="shared" si="853"/>
        <v>0</v>
      </c>
      <c r="BS667" s="14">
        <f t="shared" si="854"/>
        <v>0</v>
      </c>
      <c r="BV667" s="14">
        <f>IF($BU$2=Alapadat!$P667,Alapadat!$Q667,0)</f>
        <v>0</v>
      </c>
      <c r="BW667" s="14">
        <f>IF($BU$2=Alapadat!$P667,Alapadat!$R667,0)</f>
        <v>0</v>
      </c>
      <c r="BX667" s="14">
        <f t="shared" si="855"/>
        <v>0</v>
      </c>
      <c r="BY667" s="14">
        <f t="shared" si="856"/>
        <v>0</v>
      </c>
      <c r="BZ667" s="14">
        <f t="shared" si="857"/>
        <v>0</v>
      </c>
      <c r="CA667" s="14">
        <f t="shared" si="858"/>
        <v>0</v>
      </c>
      <c r="CB667" s="14">
        <f t="shared" si="859"/>
        <v>0</v>
      </c>
      <c r="CC667" s="14">
        <f t="shared" si="860"/>
        <v>0</v>
      </c>
      <c r="CE667" s="56">
        <f t="shared" si="861"/>
        <v>0</v>
      </c>
      <c r="CF667" s="14">
        <f>Szilv($BU$2,Eredmény!$H$3,BV667)</f>
        <v>0</v>
      </c>
      <c r="CG667" s="14">
        <f t="shared" si="862"/>
        <v>0</v>
      </c>
      <c r="CH667" s="14">
        <f t="shared" si="863"/>
        <v>0</v>
      </c>
      <c r="CK667" s="14">
        <f>IF($CJ$2=Alapadat!$P667,Alapadat!$Q667,0)</f>
        <v>0</v>
      </c>
      <c r="CL667" s="14">
        <f>IF($CJ$2=Alapadat!$P667,Alapadat!$R667,0)</f>
        <v>0</v>
      </c>
      <c r="CM667" s="14">
        <f t="shared" si="864"/>
        <v>0</v>
      </c>
      <c r="CN667" s="14">
        <f t="shared" si="865"/>
        <v>0</v>
      </c>
      <c r="CO667" s="14">
        <f t="shared" si="866"/>
        <v>0</v>
      </c>
      <c r="CP667" s="14">
        <f t="shared" si="867"/>
        <v>0</v>
      </c>
      <c r="CQ667" s="14">
        <f t="shared" si="868"/>
        <v>0</v>
      </c>
      <c r="CR667" s="14">
        <f t="shared" si="869"/>
        <v>0</v>
      </c>
      <c r="CT667" s="56">
        <f t="shared" si="870"/>
        <v>0</v>
      </c>
      <c r="CU667" s="14">
        <f>Szilv($CJ$2,Eredmény!$H$3,CK667)</f>
        <v>0</v>
      </c>
      <c r="CV667" s="14">
        <f t="shared" si="871"/>
        <v>0</v>
      </c>
      <c r="CW667" s="14">
        <f t="shared" si="872"/>
        <v>0</v>
      </c>
      <c r="CZ667" s="14">
        <f>IF($CY$2=Alapadat!$P667,Alapadat!$Q667,0)</f>
        <v>0</v>
      </c>
      <c r="DA667" s="14">
        <f>IF($CY$2=Alapadat!$P667,Alapadat!$R667,0)</f>
        <v>0</v>
      </c>
      <c r="DB667" s="14">
        <f t="shared" si="873"/>
        <v>0</v>
      </c>
      <c r="DC667" s="14">
        <f t="shared" si="874"/>
        <v>0</v>
      </c>
      <c r="DD667" s="14">
        <f t="shared" si="875"/>
        <v>0</v>
      </c>
      <c r="DE667" s="14">
        <f t="shared" si="876"/>
        <v>0</v>
      </c>
      <c r="DF667" s="14">
        <f t="shared" si="877"/>
        <v>0</v>
      </c>
      <c r="DG667" s="14">
        <f t="shared" si="878"/>
        <v>0</v>
      </c>
      <c r="DI667" s="56">
        <f t="shared" si="879"/>
        <v>0</v>
      </c>
      <c r="DJ667" s="14">
        <f>Szilv($CY$2,Eredmény!$H$3,CZ667)</f>
        <v>0</v>
      </c>
      <c r="DK667" s="14">
        <f t="shared" si="880"/>
        <v>0</v>
      </c>
      <c r="DL667" s="14">
        <f t="shared" si="881"/>
        <v>0</v>
      </c>
      <c r="DO667" s="14">
        <f>IF($DN$2=Alapadat!$P667,Alapadat!$Q667,0)</f>
        <v>0</v>
      </c>
      <c r="DP667" s="14">
        <f>IF($DN$2=Alapadat!$P667,Alapadat!$R667,0)</f>
        <v>0</v>
      </c>
      <c r="DQ667" s="14">
        <f t="shared" si="882"/>
        <v>0</v>
      </c>
      <c r="DR667" s="14">
        <f t="shared" si="883"/>
        <v>0</v>
      </c>
      <c r="DS667" s="14">
        <f t="shared" si="884"/>
        <v>0</v>
      </c>
      <c r="DT667" s="14">
        <f t="shared" si="885"/>
        <v>0</v>
      </c>
      <c r="DU667" s="14">
        <f t="shared" si="886"/>
        <v>0</v>
      </c>
      <c r="DV667" s="14">
        <f t="shared" si="887"/>
        <v>0</v>
      </c>
      <c r="DX667" s="56">
        <f t="shared" si="888"/>
        <v>0</v>
      </c>
      <c r="DY667" s="14">
        <f>Szilv($DN$2,Eredmény!$H$3,DO667)</f>
        <v>0</v>
      </c>
      <c r="DZ667" s="14">
        <f t="shared" si="889"/>
        <v>0</v>
      </c>
      <c r="EA667" s="14">
        <f t="shared" si="890"/>
        <v>0</v>
      </c>
    </row>
    <row r="668" spans="2:131">
      <c r="B668" s="14">
        <f>IF($A$2=Alapadat!$P668,Alapadat!$Q668,0)</f>
        <v>0</v>
      </c>
      <c r="C668" s="14">
        <f>IF($A$2=Alapadat!$P668,Alapadat!$R668,0)</f>
        <v>0</v>
      </c>
      <c r="D668" s="14">
        <f t="shared" si="811"/>
        <v>0</v>
      </c>
      <c r="E668" s="14">
        <f t="shared" si="812"/>
        <v>0</v>
      </c>
      <c r="F668" s="14">
        <f t="shared" si="813"/>
        <v>0</v>
      </c>
      <c r="G668" s="14">
        <f t="shared" si="814"/>
        <v>0</v>
      </c>
      <c r="H668" s="14">
        <f t="shared" si="815"/>
        <v>0</v>
      </c>
      <c r="I668" s="14">
        <f t="shared" si="816"/>
        <v>0</v>
      </c>
      <c r="L668" s="56">
        <f t="shared" si="817"/>
        <v>0</v>
      </c>
      <c r="M668" s="14">
        <f>Szilv($A$2,Eredmény!$H$3,B668)</f>
        <v>0</v>
      </c>
      <c r="N668" s="14">
        <f t="shared" si="818"/>
        <v>0</v>
      </c>
      <c r="O668" s="14">
        <f t="shared" si="819"/>
        <v>0</v>
      </c>
      <c r="Q668" s="14">
        <f>IF($P$2=Alapadat!$P668,Alapadat!$Q668,0)</f>
        <v>0</v>
      </c>
      <c r="R668" s="14">
        <f>IF($P$2=Alapadat!$P668,Alapadat!$R668,0)</f>
        <v>0</v>
      </c>
      <c r="S668" s="14">
        <f t="shared" si="820"/>
        <v>0</v>
      </c>
      <c r="T668" s="14">
        <f t="shared" si="821"/>
        <v>0</v>
      </c>
      <c r="U668" s="14">
        <f t="shared" si="822"/>
        <v>0</v>
      </c>
      <c r="V668" s="14">
        <f t="shared" si="823"/>
        <v>0</v>
      </c>
      <c r="W668" s="14">
        <f t="shared" si="824"/>
        <v>0</v>
      </c>
      <c r="X668" s="14">
        <f t="shared" si="825"/>
        <v>0</v>
      </c>
      <c r="Z668" s="56">
        <f t="shared" si="891"/>
        <v>0</v>
      </c>
      <c r="AA668" s="14">
        <f>Szilv($P$2,Eredmény!$H$3,Q668)</f>
        <v>0</v>
      </c>
      <c r="AB668" s="14">
        <f t="shared" si="826"/>
        <v>0</v>
      </c>
      <c r="AC668" s="14">
        <f t="shared" si="827"/>
        <v>0</v>
      </c>
      <c r="AE668" s="14">
        <f>IF($AD$2=Alapadat!$P668,Alapadat!$Q668,0)</f>
        <v>0</v>
      </c>
      <c r="AF668" s="14">
        <f>IF($AD$2=Alapadat!$P668,Alapadat!$R668,0)</f>
        <v>0</v>
      </c>
      <c r="AG668" s="14">
        <f t="shared" si="828"/>
        <v>0</v>
      </c>
      <c r="AH668" s="14">
        <f t="shared" si="829"/>
        <v>0</v>
      </c>
      <c r="AI668" s="14">
        <f t="shared" si="830"/>
        <v>0</v>
      </c>
      <c r="AJ668" s="14">
        <f t="shared" si="831"/>
        <v>0</v>
      </c>
      <c r="AK668" s="14">
        <f t="shared" si="832"/>
        <v>0</v>
      </c>
      <c r="AL668" s="14">
        <f t="shared" si="833"/>
        <v>0</v>
      </c>
      <c r="AN668" s="56">
        <f t="shared" si="834"/>
        <v>0</v>
      </c>
      <c r="AO668" s="14">
        <f>Szilv($AD$2,Eredmény!$H$3,AE668)</f>
        <v>0</v>
      </c>
      <c r="AP668" s="14">
        <f t="shared" si="835"/>
        <v>0</v>
      </c>
      <c r="AQ668" s="14">
        <f t="shared" si="836"/>
        <v>0</v>
      </c>
      <c r="AS668" s="14">
        <f>IF($AR$2=Alapadat!$P668,Alapadat!$Q668,0)</f>
        <v>0</v>
      </c>
      <c r="AT668" s="14">
        <f>IF($AR$2=Alapadat!$P668,Alapadat!$R668,0)</f>
        <v>0</v>
      </c>
      <c r="AU668" s="14">
        <f t="shared" si="837"/>
        <v>0</v>
      </c>
      <c r="AV668" s="14">
        <f t="shared" si="838"/>
        <v>0</v>
      </c>
      <c r="AW668" s="14">
        <f t="shared" si="839"/>
        <v>0</v>
      </c>
      <c r="AX668" s="14">
        <f t="shared" si="840"/>
        <v>0</v>
      </c>
      <c r="AY668" s="14">
        <f t="shared" si="841"/>
        <v>0</v>
      </c>
      <c r="AZ668" s="14">
        <f t="shared" si="842"/>
        <v>0</v>
      </c>
      <c r="BB668" s="56">
        <f t="shared" si="843"/>
        <v>0</v>
      </c>
      <c r="BC668" s="14">
        <f>Szilv($AR$2,Eredmény!$H$3,AS668)</f>
        <v>0</v>
      </c>
      <c r="BD668" s="14">
        <f t="shared" si="844"/>
        <v>0</v>
      </c>
      <c r="BE668" s="14">
        <f t="shared" si="845"/>
        <v>0</v>
      </c>
      <c r="BG668" s="14">
        <f>IF($BF$2=Alapadat!$P668,Alapadat!$Q668,0)</f>
        <v>0</v>
      </c>
      <c r="BH668" s="14">
        <f>IF($BF$2=Alapadat!$P668,Alapadat!$R668,0)</f>
        <v>0</v>
      </c>
      <c r="BI668" s="14">
        <f t="shared" si="846"/>
        <v>0</v>
      </c>
      <c r="BJ668" s="14">
        <f t="shared" si="847"/>
        <v>0</v>
      </c>
      <c r="BK668" s="14">
        <f t="shared" si="848"/>
        <v>0</v>
      </c>
      <c r="BL668" s="14">
        <f t="shared" si="849"/>
        <v>0</v>
      </c>
      <c r="BM668" s="14">
        <f t="shared" si="850"/>
        <v>0</v>
      </c>
      <c r="BN668" s="14">
        <f t="shared" si="851"/>
        <v>0</v>
      </c>
      <c r="BP668" s="56">
        <f t="shared" si="852"/>
        <v>0</v>
      </c>
      <c r="BQ668" s="14">
        <f>Szilv($BF$2,Eredmény!$H$3,BG668)</f>
        <v>0</v>
      </c>
      <c r="BR668" s="14">
        <f t="shared" si="853"/>
        <v>0</v>
      </c>
      <c r="BS668" s="14">
        <f t="shared" si="854"/>
        <v>0</v>
      </c>
      <c r="BV668" s="14">
        <f>IF($BU$2=Alapadat!$P668,Alapadat!$Q668,0)</f>
        <v>0</v>
      </c>
      <c r="BW668" s="14">
        <f>IF($BU$2=Alapadat!$P668,Alapadat!$R668,0)</f>
        <v>0</v>
      </c>
      <c r="BX668" s="14">
        <f t="shared" si="855"/>
        <v>0</v>
      </c>
      <c r="BY668" s="14">
        <f t="shared" si="856"/>
        <v>0</v>
      </c>
      <c r="BZ668" s="14">
        <f t="shared" si="857"/>
        <v>0</v>
      </c>
      <c r="CA668" s="14">
        <f t="shared" si="858"/>
        <v>0</v>
      </c>
      <c r="CB668" s="14">
        <f t="shared" si="859"/>
        <v>0</v>
      </c>
      <c r="CC668" s="14">
        <f t="shared" si="860"/>
        <v>0</v>
      </c>
      <c r="CE668" s="56">
        <f t="shared" si="861"/>
        <v>0</v>
      </c>
      <c r="CF668" s="14">
        <f>Szilv($BU$2,Eredmény!$H$3,BV668)</f>
        <v>0</v>
      </c>
      <c r="CG668" s="14">
        <f t="shared" si="862"/>
        <v>0</v>
      </c>
      <c r="CH668" s="14">
        <f t="shared" si="863"/>
        <v>0</v>
      </c>
      <c r="CK668" s="14">
        <f>IF($CJ$2=Alapadat!$P668,Alapadat!$Q668,0)</f>
        <v>0</v>
      </c>
      <c r="CL668" s="14">
        <f>IF($CJ$2=Alapadat!$P668,Alapadat!$R668,0)</f>
        <v>0</v>
      </c>
      <c r="CM668" s="14">
        <f t="shared" si="864"/>
        <v>0</v>
      </c>
      <c r="CN668" s="14">
        <f t="shared" si="865"/>
        <v>0</v>
      </c>
      <c r="CO668" s="14">
        <f t="shared" si="866"/>
        <v>0</v>
      </c>
      <c r="CP668" s="14">
        <f t="shared" si="867"/>
        <v>0</v>
      </c>
      <c r="CQ668" s="14">
        <f t="shared" si="868"/>
        <v>0</v>
      </c>
      <c r="CR668" s="14">
        <f t="shared" si="869"/>
        <v>0</v>
      </c>
      <c r="CT668" s="56">
        <f t="shared" si="870"/>
        <v>0</v>
      </c>
      <c r="CU668" s="14">
        <f>Szilv($CJ$2,Eredmény!$H$3,CK668)</f>
        <v>0</v>
      </c>
      <c r="CV668" s="14">
        <f t="shared" si="871"/>
        <v>0</v>
      </c>
      <c r="CW668" s="14">
        <f t="shared" si="872"/>
        <v>0</v>
      </c>
      <c r="CZ668" s="14">
        <f>IF($CY$2=Alapadat!$P668,Alapadat!$Q668,0)</f>
        <v>0</v>
      </c>
      <c r="DA668" s="14">
        <f>IF($CY$2=Alapadat!$P668,Alapadat!$R668,0)</f>
        <v>0</v>
      </c>
      <c r="DB668" s="14">
        <f t="shared" si="873"/>
        <v>0</v>
      </c>
      <c r="DC668" s="14">
        <f t="shared" si="874"/>
        <v>0</v>
      </c>
      <c r="DD668" s="14">
        <f t="shared" si="875"/>
        <v>0</v>
      </c>
      <c r="DE668" s="14">
        <f t="shared" si="876"/>
        <v>0</v>
      </c>
      <c r="DF668" s="14">
        <f t="shared" si="877"/>
        <v>0</v>
      </c>
      <c r="DG668" s="14">
        <f t="shared" si="878"/>
        <v>0</v>
      </c>
      <c r="DI668" s="56">
        <f t="shared" si="879"/>
        <v>0</v>
      </c>
      <c r="DJ668" s="14">
        <f>Szilv($CY$2,Eredmény!$H$3,CZ668)</f>
        <v>0</v>
      </c>
      <c r="DK668" s="14">
        <f t="shared" si="880"/>
        <v>0</v>
      </c>
      <c r="DL668" s="14">
        <f t="shared" si="881"/>
        <v>0</v>
      </c>
      <c r="DO668" s="14">
        <f>IF($DN$2=Alapadat!$P668,Alapadat!$Q668,0)</f>
        <v>0</v>
      </c>
      <c r="DP668" s="14">
        <f>IF($DN$2=Alapadat!$P668,Alapadat!$R668,0)</f>
        <v>0</v>
      </c>
      <c r="DQ668" s="14">
        <f t="shared" si="882"/>
        <v>0</v>
      </c>
      <c r="DR668" s="14">
        <f t="shared" si="883"/>
        <v>0</v>
      </c>
      <c r="DS668" s="14">
        <f t="shared" si="884"/>
        <v>0</v>
      </c>
      <c r="DT668" s="14">
        <f t="shared" si="885"/>
        <v>0</v>
      </c>
      <c r="DU668" s="14">
        <f t="shared" si="886"/>
        <v>0</v>
      </c>
      <c r="DV668" s="14">
        <f t="shared" si="887"/>
        <v>0</v>
      </c>
      <c r="DX668" s="56">
        <f t="shared" si="888"/>
        <v>0</v>
      </c>
      <c r="DY668" s="14">
        <f>Szilv($DN$2,Eredmény!$H$3,DO668)</f>
        <v>0</v>
      </c>
      <c r="DZ668" s="14">
        <f t="shared" si="889"/>
        <v>0</v>
      </c>
      <c r="EA668" s="14">
        <f t="shared" si="890"/>
        <v>0</v>
      </c>
    </row>
    <row r="669" spans="2:131">
      <c r="B669" s="14">
        <f>IF($A$2=Alapadat!$P669,Alapadat!$Q669,0)</f>
        <v>0</v>
      </c>
      <c r="C669" s="14">
        <f>IF($A$2=Alapadat!$P669,Alapadat!$R669,0)</f>
        <v>0</v>
      </c>
      <c r="D669" s="14">
        <f t="shared" si="811"/>
        <v>0</v>
      </c>
      <c r="E669" s="14">
        <f t="shared" si="812"/>
        <v>0</v>
      </c>
      <c r="F669" s="14">
        <f t="shared" si="813"/>
        <v>0</v>
      </c>
      <c r="G669" s="14">
        <f t="shared" si="814"/>
        <v>0</v>
      </c>
      <c r="H669" s="14">
        <f t="shared" si="815"/>
        <v>0</v>
      </c>
      <c r="I669" s="14">
        <f t="shared" si="816"/>
        <v>0</v>
      </c>
      <c r="L669" s="56">
        <f t="shared" si="817"/>
        <v>0</v>
      </c>
      <c r="M669" s="14">
        <f>Szilv($A$2,Eredmény!$H$3,B669)</f>
        <v>0</v>
      </c>
      <c r="N669" s="14">
        <f t="shared" si="818"/>
        <v>0</v>
      </c>
      <c r="O669" s="14">
        <f t="shared" si="819"/>
        <v>0</v>
      </c>
      <c r="Q669" s="14">
        <f>IF($P$2=Alapadat!$P669,Alapadat!$Q669,0)</f>
        <v>0</v>
      </c>
      <c r="R669" s="14">
        <f>IF($P$2=Alapadat!$P669,Alapadat!$R669,0)</f>
        <v>0</v>
      </c>
      <c r="S669" s="14">
        <f t="shared" si="820"/>
        <v>0</v>
      </c>
      <c r="T669" s="14">
        <f t="shared" si="821"/>
        <v>0</v>
      </c>
      <c r="U669" s="14">
        <f t="shared" si="822"/>
        <v>0</v>
      </c>
      <c r="V669" s="14">
        <f t="shared" si="823"/>
        <v>0</v>
      </c>
      <c r="W669" s="14">
        <f t="shared" si="824"/>
        <v>0</v>
      </c>
      <c r="X669" s="14">
        <f t="shared" si="825"/>
        <v>0</v>
      </c>
      <c r="Z669" s="56">
        <f t="shared" si="891"/>
        <v>0</v>
      </c>
      <c r="AA669" s="14">
        <f>Szilv($P$2,Eredmény!$H$3,Q669)</f>
        <v>0</v>
      </c>
      <c r="AB669" s="14">
        <f t="shared" si="826"/>
        <v>0</v>
      </c>
      <c r="AC669" s="14">
        <f t="shared" si="827"/>
        <v>0</v>
      </c>
      <c r="AE669" s="14">
        <f>IF($AD$2=Alapadat!$P669,Alapadat!$Q669,0)</f>
        <v>0</v>
      </c>
      <c r="AF669" s="14">
        <f>IF($AD$2=Alapadat!$P669,Alapadat!$R669,0)</f>
        <v>0</v>
      </c>
      <c r="AG669" s="14">
        <f t="shared" si="828"/>
        <v>0</v>
      </c>
      <c r="AH669" s="14">
        <f t="shared" si="829"/>
        <v>0</v>
      </c>
      <c r="AI669" s="14">
        <f t="shared" si="830"/>
        <v>0</v>
      </c>
      <c r="AJ669" s="14">
        <f t="shared" si="831"/>
        <v>0</v>
      </c>
      <c r="AK669" s="14">
        <f t="shared" si="832"/>
        <v>0</v>
      </c>
      <c r="AL669" s="14">
        <f t="shared" si="833"/>
        <v>0</v>
      </c>
      <c r="AN669" s="56">
        <f t="shared" si="834"/>
        <v>0</v>
      </c>
      <c r="AO669" s="14">
        <f>Szilv($AD$2,Eredmény!$H$3,AE669)</f>
        <v>0</v>
      </c>
      <c r="AP669" s="14">
        <f t="shared" si="835"/>
        <v>0</v>
      </c>
      <c r="AQ669" s="14">
        <f t="shared" si="836"/>
        <v>0</v>
      </c>
      <c r="AS669" s="14">
        <f>IF($AR$2=Alapadat!$P669,Alapadat!$Q669,0)</f>
        <v>0</v>
      </c>
      <c r="AT669" s="14">
        <f>IF($AR$2=Alapadat!$P669,Alapadat!$R669,0)</f>
        <v>0</v>
      </c>
      <c r="AU669" s="14">
        <f t="shared" si="837"/>
        <v>0</v>
      </c>
      <c r="AV669" s="14">
        <f t="shared" si="838"/>
        <v>0</v>
      </c>
      <c r="AW669" s="14">
        <f t="shared" si="839"/>
        <v>0</v>
      </c>
      <c r="AX669" s="14">
        <f t="shared" si="840"/>
        <v>0</v>
      </c>
      <c r="AY669" s="14">
        <f t="shared" si="841"/>
        <v>0</v>
      </c>
      <c r="AZ669" s="14">
        <f t="shared" si="842"/>
        <v>0</v>
      </c>
      <c r="BB669" s="56">
        <f t="shared" si="843"/>
        <v>0</v>
      </c>
      <c r="BC669" s="14">
        <f>Szilv($AR$2,Eredmény!$H$3,AS669)</f>
        <v>0</v>
      </c>
      <c r="BD669" s="14">
        <f t="shared" si="844"/>
        <v>0</v>
      </c>
      <c r="BE669" s="14">
        <f t="shared" si="845"/>
        <v>0</v>
      </c>
      <c r="BG669" s="14">
        <f>IF($BF$2=Alapadat!$P669,Alapadat!$Q669,0)</f>
        <v>0</v>
      </c>
      <c r="BH669" s="14">
        <f>IF($BF$2=Alapadat!$P669,Alapadat!$R669,0)</f>
        <v>0</v>
      </c>
      <c r="BI669" s="14">
        <f t="shared" si="846"/>
        <v>0</v>
      </c>
      <c r="BJ669" s="14">
        <f t="shared" si="847"/>
        <v>0</v>
      </c>
      <c r="BK669" s="14">
        <f t="shared" si="848"/>
        <v>0</v>
      </c>
      <c r="BL669" s="14">
        <f t="shared" si="849"/>
        <v>0</v>
      </c>
      <c r="BM669" s="14">
        <f t="shared" si="850"/>
        <v>0</v>
      </c>
      <c r="BN669" s="14">
        <f t="shared" si="851"/>
        <v>0</v>
      </c>
      <c r="BP669" s="56">
        <f t="shared" si="852"/>
        <v>0</v>
      </c>
      <c r="BQ669" s="14">
        <f>Szilv($BF$2,Eredmény!$H$3,BG669)</f>
        <v>0</v>
      </c>
      <c r="BR669" s="14">
        <f t="shared" si="853"/>
        <v>0</v>
      </c>
      <c r="BS669" s="14">
        <f t="shared" si="854"/>
        <v>0</v>
      </c>
      <c r="BV669" s="14">
        <f>IF($BU$2=Alapadat!$P669,Alapadat!$Q669,0)</f>
        <v>0</v>
      </c>
      <c r="BW669" s="14">
        <f>IF($BU$2=Alapadat!$P669,Alapadat!$R669,0)</f>
        <v>0</v>
      </c>
      <c r="BX669" s="14">
        <f t="shared" si="855"/>
        <v>0</v>
      </c>
      <c r="BY669" s="14">
        <f t="shared" si="856"/>
        <v>0</v>
      </c>
      <c r="BZ669" s="14">
        <f t="shared" si="857"/>
        <v>0</v>
      </c>
      <c r="CA669" s="14">
        <f t="shared" si="858"/>
        <v>0</v>
      </c>
      <c r="CB669" s="14">
        <f t="shared" si="859"/>
        <v>0</v>
      </c>
      <c r="CC669" s="14">
        <f t="shared" si="860"/>
        <v>0</v>
      </c>
      <c r="CE669" s="56">
        <f t="shared" si="861"/>
        <v>0</v>
      </c>
      <c r="CF669" s="14">
        <f>Szilv($BU$2,Eredmény!$H$3,BV669)</f>
        <v>0</v>
      </c>
      <c r="CG669" s="14">
        <f t="shared" si="862"/>
        <v>0</v>
      </c>
      <c r="CH669" s="14">
        <f t="shared" si="863"/>
        <v>0</v>
      </c>
      <c r="CK669" s="14">
        <f>IF($CJ$2=Alapadat!$P669,Alapadat!$Q669,0)</f>
        <v>0</v>
      </c>
      <c r="CL669" s="14">
        <f>IF($CJ$2=Alapadat!$P669,Alapadat!$R669,0)</f>
        <v>0</v>
      </c>
      <c r="CM669" s="14">
        <f t="shared" si="864"/>
        <v>0</v>
      </c>
      <c r="CN669" s="14">
        <f t="shared" si="865"/>
        <v>0</v>
      </c>
      <c r="CO669" s="14">
        <f t="shared" si="866"/>
        <v>0</v>
      </c>
      <c r="CP669" s="14">
        <f t="shared" si="867"/>
        <v>0</v>
      </c>
      <c r="CQ669" s="14">
        <f t="shared" si="868"/>
        <v>0</v>
      </c>
      <c r="CR669" s="14">
        <f t="shared" si="869"/>
        <v>0</v>
      </c>
      <c r="CT669" s="56">
        <f t="shared" si="870"/>
        <v>0</v>
      </c>
      <c r="CU669" s="14">
        <f>Szilv($CJ$2,Eredmény!$H$3,CK669)</f>
        <v>0</v>
      </c>
      <c r="CV669" s="14">
        <f t="shared" si="871"/>
        <v>0</v>
      </c>
      <c r="CW669" s="14">
        <f t="shared" si="872"/>
        <v>0</v>
      </c>
      <c r="CZ669" s="14">
        <f>IF($CY$2=Alapadat!$P669,Alapadat!$Q669,0)</f>
        <v>0</v>
      </c>
      <c r="DA669" s="14">
        <f>IF($CY$2=Alapadat!$P669,Alapadat!$R669,0)</f>
        <v>0</v>
      </c>
      <c r="DB669" s="14">
        <f t="shared" si="873"/>
        <v>0</v>
      </c>
      <c r="DC669" s="14">
        <f t="shared" si="874"/>
        <v>0</v>
      </c>
      <c r="DD669" s="14">
        <f t="shared" si="875"/>
        <v>0</v>
      </c>
      <c r="DE669" s="14">
        <f t="shared" si="876"/>
        <v>0</v>
      </c>
      <c r="DF669" s="14">
        <f t="shared" si="877"/>
        <v>0</v>
      </c>
      <c r="DG669" s="14">
        <f t="shared" si="878"/>
        <v>0</v>
      </c>
      <c r="DI669" s="56">
        <f t="shared" si="879"/>
        <v>0</v>
      </c>
      <c r="DJ669" s="14">
        <f>Szilv($CY$2,Eredmény!$H$3,CZ669)</f>
        <v>0</v>
      </c>
      <c r="DK669" s="14">
        <f t="shared" si="880"/>
        <v>0</v>
      </c>
      <c r="DL669" s="14">
        <f t="shared" si="881"/>
        <v>0</v>
      </c>
      <c r="DO669" s="14">
        <f>IF($DN$2=Alapadat!$P669,Alapadat!$Q669,0)</f>
        <v>0</v>
      </c>
      <c r="DP669" s="14">
        <f>IF($DN$2=Alapadat!$P669,Alapadat!$R669,0)</f>
        <v>0</v>
      </c>
      <c r="DQ669" s="14">
        <f t="shared" si="882"/>
        <v>0</v>
      </c>
      <c r="DR669" s="14">
        <f t="shared" si="883"/>
        <v>0</v>
      </c>
      <c r="DS669" s="14">
        <f t="shared" si="884"/>
        <v>0</v>
      </c>
      <c r="DT669" s="14">
        <f t="shared" si="885"/>
        <v>0</v>
      </c>
      <c r="DU669" s="14">
        <f t="shared" si="886"/>
        <v>0</v>
      </c>
      <c r="DV669" s="14">
        <f t="shared" si="887"/>
        <v>0</v>
      </c>
      <c r="DX669" s="56">
        <f t="shared" si="888"/>
        <v>0</v>
      </c>
      <c r="DY669" s="14">
        <f>Szilv($DN$2,Eredmény!$H$3,DO669)</f>
        <v>0</v>
      </c>
      <c r="DZ669" s="14">
        <f t="shared" si="889"/>
        <v>0</v>
      </c>
      <c r="EA669" s="14">
        <f t="shared" si="890"/>
        <v>0</v>
      </c>
    </row>
    <row r="670" spans="2:131">
      <c r="B670" s="14">
        <f>IF($A$2=Alapadat!$P670,Alapadat!$Q670,0)</f>
        <v>0</v>
      </c>
      <c r="C670" s="14">
        <f>IF($A$2=Alapadat!$P670,Alapadat!$R670,0)</f>
        <v>0</v>
      </c>
      <c r="D670" s="14">
        <f t="shared" si="811"/>
        <v>0</v>
      </c>
      <c r="E670" s="14">
        <f t="shared" si="812"/>
        <v>0</v>
      </c>
      <c r="F670" s="14">
        <f t="shared" si="813"/>
        <v>0</v>
      </c>
      <c r="G670" s="14">
        <f t="shared" si="814"/>
        <v>0</v>
      </c>
      <c r="H670" s="14">
        <f t="shared" si="815"/>
        <v>0</v>
      </c>
      <c r="I670" s="14">
        <f t="shared" si="816"/>
        <v>0</v>
      </c>
      <c r="L670" s="56">
        <f t="shared" si="817"/>
        <v>0</v>
      </c>
      <c r="M670" s="14">
        <f>Szilv($A$2,Eredmény!$H$3,B670)</f>
        <v>0</v>
      </c>
      <c r="N670" s="14">
        <f t="shared" si="818"/>
        <v>0</v>
      </c>
      <c r="O670" s="14">
        <f t="shared" si="819"/>
        <v>0</v>
      </c>
      <c r="Q670" s="14">
        <f>IF($P$2=Alapadat!$P670,Alapadat!$Q670,0)</f>
        <v>0</v>
      </c>
      <c r="R670" s="14">
        <f>IF($P$2=Alapadat!$P670,Alapadat!$R670,0)</f>
        <v>0</v>
      </c>
      <c r="S670" s="14">
        <f t="shared" si="820"/>
        <v>0</v>
      </c>
      <c r="T670" s="14">
        <f t="shared" si="821"/>
        <v>0</v>
      </c>
      <c r="U670" s="14">
        <f t="shared" si="822"/>
        <v>0</v>
      </c>
      <c r="V670" s="14">
        <f t="shared" si="823"/>
        <v>0</v>
      </c>
      <c r="W670" s="14">
        <f t="shared" si="824"/>
        <v>0</v>
      </c>
      <c r="X670" s="14">
        <f t="shared" si="825"/>
        <v>0</v>
      </c>
      <c r="Z670" s="56">
        <f t="shared" si="891"/>
        <v>0</v>
      </c>
      <c r="AA670" s="14">
        <f>Szilv($P$2,Eredmény!$H$3,Q670)</f>
        <v>0</v>
      </c>
      <c r="AB670" s="14">
        <f t="shared" si="826"/>
        <v>0</v>
      </c>
      <c r="AC670" s="14">
        <f t="shared" si="827"/>
        <v>0</v>
      </c>
      <c r="AE670" s="14">
        <f>IF($AD$2=Alapadat!$P670,Alapadat!$Q670,0)</f>
        <v>0</v>
      </c>
      <c r="AF670" s="14">
        <f>IF($AD$2=Alapadat!$P670,Alapadat!$R670,0)</f>
        <v>0</v>
      </c>
      <c r="AG670" s="14">
        <f t="shared" si="828"/>
        <v>0</v>
      </c>
      <c r="AH670" s="14">
        <f t="shared" si="829"/>
        <v>0</v>
      </c>
      <c r="AI670" s="14">
        <f t="shared" si="830"/>
        <v>0</v>
      </c>
      <c r="AJ670" s="14">
        <f t="shared" si="831"/>
        <v>0</v>
      </c>
      <c r="AK670" s="14">
        <f t="shared" si="832"/>
        <v>0</v>
      </c>
      <c r="AL670" s="14">
        <f t="shared" si="833"/>
        <v>0</v>
      </c>
      <c r="AN670" s="56">
        <f t="shared" si="834"/>
        <v>0</v>
      </c>
      <c r="AO670" s="14">
        <f>Szilv($AD$2,Eredmény!$H$3,AE670)</f>
        <v>0</v>
      </c>
      <c r="AP670" s="14">
        <f t="shared" si="835"/>
        <v>0</v>
      </c>
      <c r="AQ670" s="14">
        <f t="shared" si="836"/>
        <v>0</v>
      </c>
      <c r="AS670" s="14">
        <f>IF($AR$2=Alapadat!$P670,Alapadat!$Q670,0)</f>
        <v>0</v>
      </c>
      <c r="AT670" s="14">
        <f>IF($AR$2=Alapadat!$P670,Alapadat!$R670,0)</f>
        <v>0</v>
      </c>
      <c r="AU670" s="14">
        <f t="shared" si="837"/>
        <v>0</v>
      </c>
      <c r="AV670" s="14">
        <f t="shared" si="838"/>
        <v>0</v>
      </c>
      <c r="AW670" s="14">
        <f t="shared" si="839"/>
        <v>0</v>
      </c>
      <c r="AX670" s="14">
        <f t="shared" si="840"/>
        <v>0</v>
      </c>
      <c r="AY670" s="14">
        <f t="shared" si="841"/>
        <v>0</v>
      </c>
      <c r="AZ670" s="14">
        <f t="shared" si="842"/>
        <v>0</v>
      </c>
      <c r="BB670" s="56">
        <f t="shared" si="843"/>
        <v>0</v>
      </c>
      <c r="BC670" s="14">
        <f>Szilv($AR$2,Eredmény!$H$3,AS670)</f>
        <v>0</v>
      </c>
      <c r="BD670" s="14">
        <f t="shared" si="844"/>
        <v>0</v>
      </c>
      <c r="BE670" s="14">
        <f t="shared" si="845"/>
        <v>0</v>
      </c>
      <c r="BG670" s="14">
        <f>IF($BF$2=Alapadat!$P670,Alapadat!$Q670,0)</f>
        <v>0</v>
      </c>
      <c r="BH670" s="14">
        <f>IF($BF$2=Alapadat!$P670,Alapadat!$R670,0)</f>
        <v>0</v>
      </c>
      <c r="BI670" s="14">
        <f t="shared" si="846"/>
        <v>0</v>
      </c>
      <c r="BJ670" s="14">
        <f t="shared" si="847"/>
        <v>0</v>
      </c>
      <c r="BK670" s="14">
        <f t="shared" si="848"/>
        <v>0</v>
      </c>
      <c r="BL670" s="14">
        <f t="shared" si="849"/>
        <v>0</v>
      </c>
      <c r="BM670" s="14">
        <f t="shared" si="850"/>
        <v>0</v>
      </c>
      <c r="BN670" s="14">
        <f t="shared" si="851"/>
        <v>0</v>
      </c>
      <c r="BP670" s="56">
        <f t="shared" si="852"/>
        <v>0</v>
      </c>
      <c r="BQ670" s="14">
        <f>Szilv($BF$2,Eredmény!$H$3,BG670)</f>
        <v>0</v>
      </c>
      <c r="BR670" s="14">
        <f t="shared" si="853"/>
        <v>0</v>
      </c>
      <c r="BS670" s="14">
        <f t="shared" si="854"/>
        <v>0</v>
      </c>
      <c r="BV670" s="14">
        <f>IF($BU$2=Alapadat!$P670,Alapadat!$Q670,0)</f>
        <v>0</v>
      </c>
      <c r="BW670" s="14">
        <f>IF($BU$2=Alapadat!$P670,Alapadat!$R670,0)</f>
        <v>0</v>
      </c>
      <c r="BX670" s="14">
        <f t="shared" si="855"/>
        <v>0</v>
      </c>
      <c r="BY670" s="14">
        <f t="shared" si="856"/>
        <v>0</v>
      </c>
      <c r="BZ670" s="14">
        <f t="shared" si="857"/>
        <v>0</v>
      </c>
      <c r="CA670" s="14">
        <f t="shared" si="858"/>
        <v>0</v>
      </c>
      <c r="CB670" s="14">
        <f t="shared" si="859"/>
        <v>0</v>
      </c>
      <c r="CC670" s="14">
        <f t="shared" si="860"/>
        <v>0</v>
      </c>
      <c r="CE670" s="56">
        <f t="shared" si="861"/>
        <v>0</v>
      </c>
      <c r="CF670" s="14">
        <f>Szilv($BU$2,Eredmény!$H$3,BV670)</f>
        <v>0</v>
      </c>
      <c r="CG670" s="14">
        <f t="shared" si="862"/>
        <v>0</v>
      </c>
      <c r="CH670" s="14">
        <f t="shared" si="863"/>
        <v>0</v>
      </c>
      <c r="CK670" s="14">
        <f>IF($CJ$2=Alapadat!$P670,Alapadat!$Q670,0)</f>
        <v>0</v>
      </c>
      <c r="CL670" s="14">
        <f>IF($CJ$2=Alapadat!$P670,Alapadat!$R670,0)</f>
        <v>0</v>
      </c>
      <c r="CM670" s="14">
        <f t="shared" si="864"/>
        <v>0</v>
      </c>
      <c r="CN670" s="14">
        <f t="shared" si="865"/>
        <v>0</v>
      </c>
      <c r="CO670" s="14">
        <f t="shared" si="866"/>
        <v>0</v>
      </c>
      <c r="CP670" s="14">
        <f t="shared" si="867"/>
        <v>0</v>
      </c>
      <c r="CQ670" s="14">
        <f t="shared" si="868"/>
        <v>0</v>
      </c>
      <c r="CR670" s="14">
        <f t="shared" si="869"/>
        <v>0</v>
      </c>
      <c r="CT670" s="56">
        <f t="shared" si="870"/>
        <v>0</v>
      </c>
      <c r="CU670" s="14">
        <f>Szilv($CJ$2,Eredmény!$H$3,CK670)</f>
        <v>0</v>
      </c>
      <c r="CV670" s="14">
        <f t="shared" si="871"/>
        <v>0</v>
      </c>
      <c r="CW670" s="14">
        <f t="shared" si="872"/>
        <v>0</v>
      </c>
      <c r="CZ670" s="14">
        <f>IF($CY$2=Alapadat!$P670,Alapadat!$Q670,0)</f>
        <v>0</v>
      </c>
      <c r="DA670" s="14">
        <f>IF($CY$2=Alapadat!$P670,Alapadat!$R670,0)</f>
        <v>0</v>
      </c>
      <c r="DB670" s="14">
        <f t="shared" si="873"/>
        <v>0</v>
      </c>
      <c r="DC670" s="14">
        <f t="shared" si="874"/>
        <v>0</v>
      </c>
      <c r="DD670" s="14">
        <f t="shared" si="875"/>
        <v>0</v>
      </c>
      <c r="DE670" s="14">
        <f t="shared" si="876"/>
        <v>0</v>
      </c>
      <c r="DF670" s="14">
        <f t="shared" si="877"/>
        <v>0</v>
      </c>
      <c r="DG670" s="14">
        <f t="shared" si="878"/>
        <v>0</v>
      </c>
      <c r="DI670" s="56">
        <f t="shared" si="879"/>
        <v>0</v>
      </c>
      <c r="DJ670" s="14">
        <f>Szilv($CY$2,Eredmény!$H$3,CZ670)</f>
        <v>0</v>
      </c>
      <c r="DK670" s="14">
        <f t="shared" si="880"/>
        <v>0</v>
      </c>
      <c r="DL670" s="14">
        <f t="shared" si="881"/>
        <v>0</v>
      </c>
      <c r="DO670" s="14">
        <f>IF($DN$2=Alapadat!$P670,Alapadat!$Q670,0)</f>
        <v>0</v>
      </c>
      <c r="DP670" s="14">
        <f>IF($DN$2=Alapadat!$P670,Alapadat!$R670,0)</f>
        <v>0</v>
      </c>
      <c r="DQ670" s="14">
        <f t="shared" si="882"/>
        <v>0</v>
      </c>
      <c r="DR670" s="14">
        <f t="shared" si="883"/>
        <v>0</v>
      </c>
      <c r="DS670" s="14">
        <f t="shared" si="884"/>
        <v>0</v>
      </c>
      <c r="DT670" s="14">
        <f t="shared" si="885"/>
        <v>0</v>
      </c>
      <c r="DU670" s="14">
        <f t="shared" si="886"/>
        <v>0</v>
      </c>
      <c r="DV670" s="14">
        <f t="shared" si="887"/>
        <v>0</v>
      </c>
      <c r="DX670" s="56">
        <f t="shared" si="888"/>
        <v>0</v>
      </c>
      <c r="DY670" s="14">
        <f>Szilv($DN$2,Eredmény!$H$3,DO670)</f>
        <v>0</v>
      </c>
      <c r="DZ670" s="14">
        <f t="shared" si="889"/>
        <v>0</v>
      </c>
      <c r="EA670" s="14">
        <f t="shared" si="890"/>
        <v>0</v>
      </c>
    </row>
    <row r="671" spans="2:131">
      <c r="B671" s="14">
        <f>IF($A$2=Alapadat!$P671,Alapadat!$Q671,0)</f>
        <v>0</v>
      </c>
      <c r="C671" s="14">
        <f>IF($A$2=Alapadat!$P671,Alapadat!$R671,0)</f>
        <v>0</v>
      </c>
      <c r="D671" s="14">
        <f t="shared" si="811"/>
        <v>0</v>
      </c>
      <c r="E671" s="14">
        <f t="shared" si="812"/>
        <v>0</v>
      </c>
      <c r="F671" s="14">
        <f t="shared" si="813"/>
        <v>0</v>
      </c>
      <c r="G671" s="14">
        <f t="shared" si="814"/>
        <v>0</v>
      </c>
      <c r="H671" s="14">
        <f t="shared" si="815"/>
        <v>0</v>
      </c>
      <c r="I671" s="14">
        <f t="shared" si="816"/>
        <v>0</v>
      </c>
      <c r="L671" s="56">
        <f t="shared" si="817"/>
        <v>0</v>
      </c>
      <c r="M671" s="14">
        <f>Szilv($A$2,Eredmény!$H$3,B671)</f>
        <v>0</v>
      </c>
      <c r="N671" s="14">
        <f t="shared" si="818"/>
        <v>0</v>
      </c>
      <c r="O671" s="14">
        <f t="shared" si="819"/>
        <v>0</v>
      </c>
      <c r="Q671" s="14">
        <f>IF($P$2=Alapadat!$P671,Alapadat!$Q671,0)</f>
        <v>0</v>
      </c>
      <c r="R671" s="14">
        <f>IF($P$2=Alapadat!$P671,Alapadat!$R671,0)</f>
        <v>0</v>
      </c>
      <c r="S671" s="14">
        <f t="shared" si="820"/>
        <v>0</v>
      </c>
      <c r="T671" s="14">
        <f t="shared" si="821"/>
        <v>0</v>
      </c>
      <c r="U671" s="14">
        <f t="shared" si="822"/>
        <v>0</v>
      </c>
      <c r="V671" s="14">
        <f t="shared" si="823"/>
        <v>0</v>
      </c>
      <c r="W671" s="14">
        <f t="shared" si="824"/>
        <v>0</v>
      </c>
      <c r="X671" s="14">
        <f t="shared" si="825"/>
        <v>0</v>
      </c>
      <c r="Z671" s="56">
        <f t="shared" si="891"/>
        <v>0</v>
      </c>
      <c r="AA671" s="14">
        <f>Szilv($P$2,Eredmény!$H$3,Q671)</f>
        <v>0</v>
      </c>
      <c r="AB671" s="14">
        <f t="shared" si="826"/>
        <v>0</v>
      </c>
      <c r="AC671" s="14">
        <f t="shared" si="827"/>
        <v>0</v>
      </c>
      <c r="AE671" s="14">
        <f>IF($AD$2=Alapadat!$P671,Alapadat!$Q671,0)</f>
        <v>0</v>
      </c>
      <c r="AF671" s="14">
        <f>IF($AD$2=Alapadat!$P671,Alapadat!$R671,0)</f>
        <v>0</v>
      </c>
      <c r="AG671" s="14">
        <f t="shared" si="828"/>
        <v>0</v>
      </c>
      <c r="AH671" s="14">
        <f t="shared" si="829"/>
        <v>0</v>
      </c>
      <c r="AI671" s="14">
        <f t="shared" si="830"/>
        <v>0</v>
      </c>
      <c r="AJ671" s="14">
        <f t="shared" si="831"/>
        <v>0</v>
      </c>
      <c r="AK671" s="14">
        <f t="shared" si="832"/>
        <v>0</v>
      </c>
      <c r="AL671" s="14">
        <f t="shared" si="833"/>
        <v>0</v>
      </c>
      <c r="AN671" s="56">
        <f t="shared" si="834"/>
        <v>0</v>
      </c>
      <c r="AO671" s="14">
        <f>Szilv($AD$2,Eredmény!$H$3,AE671)</f>
        <v>0</v>
      </c>
      <c r="AP671" s="14">
        <f t="shared" si="835"/>
        <v>0</v>
      </c>
      <c r="AQ671" s="14">
        <f t="shared" si="836"/>
        <v>0</v>
      </c>
      <c r="AS671" s="14">
        <f>IF($AR$2=Alapadat!$P671,Alapadat!$Q671,0)</f>
        <v>0</v>
      </c>
      <c r="AT671" s="14">
        <f>IF($AR$2=Alapadat!$P671,Alapadat!$R671,0)</f>
        <v>0</v>
      </c>
      <c r="AU671" s="14">
        <f t="shared" si="837"/>
        <v>0</v>
      </c>
      <c r="AV671" s="14">
        <f t="shared" si="838"/>
        <v>0</v>
      </c>
      <c r="AW671" s="14">
        <f t="shared" si="839"/>
        <v>0</v>
      </c>
      <c r="AX671" s="14">
        <f t="shared" si="840"/>
        <v>0</v>
      </c>
      <c r="AY671" s="14">
        <f t="shared" si="841"/>
        <v>0</v>
      </c>
      <c r="AZ671" s="14">
        <f t="shared" si="842"/>
        <v>0</v>
      </c>
      <c r="BB671" s="56">
        <f t="shared" si="843"/>
        <v>0</v>
      </c>
      <c r="BC671" s="14">
        <f>Szilv($AR$2,Eredmény!$H$3,AS671)</f>
        <v>0</v>
      </c>
      <c r="BD671" s="14">
        <f t="shared" si="844"/>
        <v>0</v>
      </c>
      <c r="BE671" s="14">
        <f t="shared" si="845"/>
        <v>0</v>
      </c>
      <c r="BG671" s="14">
        <f>IF($BF$2=Alapadat!$P671,Alapadat!$Q671,0)</f>
        <v>0</v>
      </c>
      <c r="BH671" s="14">
        <f>IF($BF$2=Alapadat!$P671,Alapadat!$R671,0)</f>
        <v>0</v>
      </c>
      <c r="BI671" s="14">
        <f t="shared" si="846"/>
        <v>0</v>
      </c>
      <c r="BJ671" s="14">
        <f t="shared" si="847"/>
        <v>0</v>
      </c>
      <c r="BK671" s="14">
        <f t="shared" si="848"/>
        <v>0</v>
      </c>
      <c r="BL671" s="14">
        <f t="shared" si="849"/>
        <v>0</v>
      </c>
      <c r="BM671" s="14">
        <f t="shared" si="850"/>
        <v>0</v>
      </c>
      <c r="BN671" s="14">
        <f t="shared" si="851"/>
        <v>0</v>
      </c>
      <c r="BP671" s="56">
        <f t="shared" si="852"/>
        <v>0</v>
      </c>
      <c r="BQ671" s="14">
        <f>Szilv($BF$2,Eredmény!$H$3,BG671)</f>
        <v>0</v>
      </c>
      <c r="BR671" s="14">
        <f t="shared" si="853"/>
        <v>0</v>
      </c>
      <c r="BS671" s="14">
        <f t="shared" si="854"/>
        <v>0</v>
      </c>
      <c r="BV671" s="14">
        <f>IF($BU$2=Alapadat!$P671,Alapadat!$Q671,0)</f>
        <v>0</v>
      </c>
      <c r="BW671" s="14">
        <f>IF($BU$2=Alapadat!$P671,Alapadat!$R671,0)</f>
        <v>0</v>
      </c>
      <c r="BX671" s="14">
        <f t="shared" si="855"/>
        <v>0</v>
      </c>
      <c r="BY671" s="14">
        <f t="shared" si="856"/>
        <v>0</v>
      </c>
      <c r="BZ671" s="14">
        <f t="shared" si="857"/>
        <v>0</v>
      </c>
      <c r="CA671" s="14">
        <f t="shared" si="858"/>
        <v>0</v>
      </c>
      <c r="CB671" s="14">
        <f t="shared" si="859"/>
        <v>0</v>
      </c>
      <c r="CC671" s="14">
        <f t="shared" si="860"/>
        <v>0</v>
      </c>
      <c r="CE671" s="56">
        <f t="shared" si="861"/>
        <v>0</v>
      </c>
      <c r="CF671" s="14">
        <f>Szilv($BU$2,Eredmény!$H$3,BV671)</f>
        <v>0</v>
      </c>
      <c r="CG671" s="14">
        <f t="shared" si="862"/>
        <v>0</v>
      </c>
      <c r="CH671" s="14">
        <f t="shared" si="863"/>
        <v>0</v>
      </c>
      <c r="CK671" s="14">
        <f>IF($CJ$2=Alapadat!$P671,Alapadat!$Q671,0)</f>
        <v>0</v>
      </c>
      <c r="CL671" s="14">
        <f>IF($CJ$2=Alapadat!$P671,Alapadat!$R671,0)</f>
        <v>0</v>
      </c>
      <c r="CM671" s="14">
        <f t="shared" si="864"/>
        <v>0</v>
      </c>
      <c r="CN671" s="14">
        <f t="shared" si="865"/>
        <v>0</v>
      </c>
      <c r="CO671" s="14">
        <f t="shared" si="866"/>
        <v>0</v>
      </c>
      <c r="CP671" s="14">
        <f t="shared" si="867"/>
        <v>0</v>
      </c>
      <c r="CQ671" s="14">
        <f t="shared" si="868"/>
        <v>0</v>
      </c>
      <c r="CR671" s="14">
        <f t="shared" si="869"/>
        <v>0</v>
      </c>
      <c r="CT671" s="56">
        <f t="shared" si="870"/>
        <v>0</v>
      </c>
      <c r="CU671" s="14">
        <f>Szilv($CJ$2,Eredmény!$H$3,CK671)</f>
        <v>0</v>
      </c>
      <c r="CV671" s="14">
        <f t="shared" si="871"/>
        <v>0</v>
      </c>
      <c r="CW671" s="14">
        <f t="shared" si="872"/>
        <v>0</v>
      </c>
      <c r="CZ671" s="14">
        <f>IF($CY$2=Alapadat!$P671,Alapadat!$Q671,0)</f>
        <v>0</v>
      </c>
      <c r="DA671" s="14">
        <f>IF($CY$2=Alapadat!$P671,Alapadat!$R671,0)</f>
        <v>0</v>
      </c>
      <c r="DB671" s="14">
        <f t="shared" si="873"/>
        <v>0</v>
      </c>
      <c r="DC671" s="14">
        <f t="shared" si="874"/>
        <v>0</v>
      </c>
      <c r="DD671" s="14">
        <f t="shared" si="875"/>
        <v>0</v>
      </c>
      <c r="DE671" s="14">
        <f t="shared" si="876"/>
        <v>0</v>
      </c>
      <c r="DF671" s="14">
        <f t="shared" si="877"/>
        <v>0</v>
      </c>
      <c r="DG671" s="14">
        <f t="shared" si="878"/>
        <v>0</v>
      </c>
      <c r="DI671" s="56">
        <f t="shared" si="879"/>
        <v>0</v>
      </c>
      <c r="DJ671" s="14">
        <f>Szilv($CY$2,Eredmény!$H$3,CZ671)</f>
        <v>0</v>
      </c>
      <c r="DK671" s="14">
        <f t="shared" si="880"/>
        <v>0</v>
      </c>
      <c r="DL671" s="14">
        <f t="shared" si="881"/>
        <v>0</v>
      </c>
      <c r="DO671" s="14">
        <f>IF($DN$2=Alapadat!$P671,Alapadat!$Q671,0)</f>
        <v>0</v>
      </c>
      <c r="DP671" s="14">
        <f>IF($DN$2=Alapadat!$P671,Alapadat!$R671,0)</f>
        <v>0</v>
      </c>
      <c r="DQ671" s="14">
        <f t="shared" si="882"/>
        <v>0</v>
      </c>
      <c r="DR671" s="14">
        <f t="shared" si="883"/>
        <v>0</v>
      </c>
      <c r="DS671" s="14">
        <f t="shared" si="884"/>
        <v>0</v>
      </c>
      <c r="DT671" s="14">
        <f t="shared" si="885"/>
        <v>0</v>
      </c>
      <c r="DU671" s="14">
        <f t="shared" si="886"/>
        <v>0</v>
      </c>
      <c r="DV671" s="14">
        <f t="shared" si="887"/>
        <v>0</v>
      </c>
      <c r="DX671" s="56">
        <f t="shared" si="888"/>
        <v>0</v>
      </c>
      <c r="DY671" s="14">
        <f>Szilv($DN$2,Eredmény!$H$3,DO671)</f>
        <v>0</v>
      </c>
      <c r="DZ671" s="14">
        <f t="shared" si="889"/>
        <v>0</v>
      </c>
      <c r="EA671" s="14">
        <f t="shared" si="890"/>
        <v>0</v>
      </c>
    </row>
    <row r="672" spans="2:131">
      <c r="B672" s="14">
        <f>IF($A$2=Alapadat!$P672,Alapadat!$Q672,0)</f>
        <v>0</v>
      </c>
      <c r="C672" s="14">
        <f>IF($A$2=Alapadat!$P672,Alapadat!$R672,0)</f>
        <v>0</v>
      </c>
      <c r="D672" s="14">
        <f t="shared" si="811"/>
        <v>0</v>
      </c>
      <c r="E672" s="14">
        <f t="shared" si="812"/>
        <v>0</v>
      </c>
      <c r="F672" s="14">
        <f t="shared" si="813"/>
        <v>0</v>
      </c>
      <c r="G672" s="14">
        <f t="shared" si="814"/>
        <v>0</v>
      </c>
      <c r="H672" s="14">
        <f t="shared" si="815"/>
        <v>0</v>
      </c>
      <c r="I672" s="14">
        <f t="shared" si="816"/>
        <v>0</v>
      </c>
      <c r="L672" s="56">
        <f t="shared" si="817"/>
        <v>0</v>
      </c>
      <c r="M672" s="14">
        <f>Szilv($A$2,Eredmény!$H$3,B672)</f>
        <v>0</v>
      </c>
      <c r="N672" s="14">
        <f t="shared" si="818"/>
        <v>0</v>
      </c>
      <c r="O672" s="14">
        <f t="shared" si="819"/>
        <v>0</v>
      </c>
      <c r="Q672" s="14">
        <f>IF($P$2=Alapadat!$P672,Alapadat!$Q672,0)</f>
        <v>0</v>
      </c>
      <c r="R672" s="14">
        <f>IF($P$2=Alapadat!$P672,Alapadat!$R672,0)</f>
        <v>0</v>
      </c>
      <c r="S672" s="14">
        <f t="shared" si="820"/>
        <v>0</v>
      </c>
      <c r="T672" s="14">
        <f t="shared" si="821"/>
        <v>0</v>
      </c>
      <c r="U672" s="14">
        <f t="shared" si="822"/>
        <v>0</v>
      </c>
      <c r="V672" s="14">
        <f t="shared" si="823"/>
        <v>0</v>
      </c>
      <c r="W672" s="14">
        <f t="shared" si="824"/>
        <v>0</v>
      </c>
      <c r="X672" s="14">
        <f t="shared" si="825"/>
        <v>0</v>
      </c>
      <c r="Z672" s="56">
        <f t="shared" si="891"/>
        <v>0</v>
      </c>
      <c r="AA672" s="14">
        <f>Szilv($P$2,Eredmény!$H$3,Q672)</f>
        <v>0</v>
      </c>
      <c r="AB672" s="14">
        <f t="shared" si="826"/>
        <v>0</v>
      </c>
      <c r="AC672" s="14">
        <f t="shared" si="827"/>
        <v>0</v>
      </c>
      <c r="AE672" s="14">
        <f>IF($AD$2=Alapadat!$P672,Alapadat!$Q672,0)</f>
        <v>0</v>
      </c>
      <c r="AF672" s="14">
        <f>IF($AD$2=Alapadat!$P672,Alapadat!$R672,0)</f>
        <v>0</v>
      </c>
      <c r="AG672" s="14">
        <f t="shared" si="828"/>
        <v>0</v>
      </c>
      <c r="AH672" s="14">
        <f t="shared" si="829"/>
        <v>0</v>
      </c>
      <c r="AI672" s="14">
        <f t="shared" si="830"/>
        <v>0</v>
      </c>
      <c r="AJ672" s="14">
        <f t="shared" si="831"/>
        <v>0</v>
      </c>
      <c r="AK672" s="14">
        <f t="shared" si="832"/>
        <v>0</v>
      </c>
      <c r="AL672" s="14">
        <f t="shared" si="833"/>
        <v>0</v>
      </c>
      <c r="AN672" s="56">
        <f t="shared" si="834"/>
        <v>0</v>
      </c>
      <c r="AO672" s="14">
        <f>Szilv($AD$2,Eredmény!$H$3,AE672)</f>
        <v>0</v>
      </c>
      <c r="AP672" s="14">
        <f t="shared" si="835"/>
        <v>0</v>
      </c>
      <c r="AQ672" s="14">
        <f t="shared" si="836"/>
        <v>0</v>
      </c>
      <c r="AS672" s="14">
        <f>IF($AR$2=Alapadat!$P672,Alapadat!$Q672,0)</f>
        <v>0</v>
      </c>
      <c r="AT672" s="14">
        <f>IF($AR$2=Alapadat!$P672,Alapadat!$R672,0)</f>
        <v>0</v>
      </c>
      <c r="AU672" s="14">
        <f t="shared" si="837"/>
        <v>0</v>
      </c>
      <c r="AV672" s="14">
        <f t="shared" si="838"/>
        <v>0</v>
      </c>
      <c r="AW672" s="14">
        <f t="shared" si="839"/>
        <v>0</v>
      </c>
      <c r="AX672" s="14">
        <f t="shared" si="840"/>
        <v>0</v>
      </c>
      <c r="AY672" s="14">
        <f t="shared" si="841"/>
        <v>0</v>
      </c>
      <c r="AZ672" s="14">
        <f t="shared" si="842"/>
        <v>0</v>
      </c>
      <c r="BB672" s="56">
        <f t="shared" si="843"/>
        <v>0</v>
      </c>
      <c r="BC672" s="14">
        <f>Szilv($AR$2,Eredmény!$H$3,AS672)</f>
        <v>0</v>
      </c>
      <c r="BD672" s="14">
        <f t="shared" si="844"/>
        <v>0</v>
      </c>
      <c r="BE672" s="14">
        <f t="shared" si="845"/>
        <v>0</v>
      </c>
      <c r="BG672" s="14">
        <f>IF($BF$2=Alapadat!$P672,Alapadat!$Q672,0)</f>
        <v>0</v>
      </c>
      <c r="BH672" s="14">
        <f>IF($BF$2=Alapadat!$P672,Alapadat!$R672,0)</f>
        <v>0</v>
      </c>
      <c r="BI672" s="14">
        <f t="shared" si="846"/>
        <v>0</v>
      </c>
      <c r="BJ672" s="14">
        <f t="shared" si="847"/>
        <v>0</v>
      </c>
      <c r="BK672" s="14">
        <f t="shared" si="848"/>
        <v>0</v>
      </c>
      <c r="BL672" s="14">
        <f t="shared" si="849"/>
        <v>0</v>
      </c>
      <c r="BM672" s="14">
        <f t="shared" si="850"/>
        <v>0</v>
      </c>
      <c r="BN672" s="14">
        <f t="shared" si="851"/>
        <v>0</v>
      </c>
      <c r="BP672" s="56">
        <f t="shared" si="852"/>
        <v>0</v>
      </c>
      <c r="BQ672" s="14">
        <f>Szilv($BF$2,Eredmény!$H$3,BG672)</f>
        <v>0</v>
      </c>
      <c r="BR672" s="14">
        <f t="shared" si="853"/>
        <v>0</v>
      </c>
      <c r="BS672" s="14">
        <f t="shared" si="854"/>
        <v>0</v>
      </c>
      <c r="BV672" s="14">
        <f>IF($BU$2=Alapadat!$P672,Alapadat!$Q672,0)</f>
        <v>0</v>
      </c>
      <c r="BW672" s="14">
        <f>IF($BU$2=Alapadat!$P672,Alapadat!$R672,0)</f>
        <v>0</v>
      </c>
      <c r="BX672" s="14">
        <f t="shared" si="855"/>
        <v>0</v>
      </c>
      <c r="BY672" s="14">
        <f t="shared" si="856"/>
        <v>0</v>
      </c>
      <c r="BZ672" s="14">
        <f t="shared" si="857"/>
        <v>0</v>
      </c>
      <c r="CA672" s="14">
        <f t="shared" si="858"/>
        <v>0</v>
      </c>
      <c r="CB672" s="14">
        <f t="shared" si="859"/>
        <v>0</v>
      </c>
      <c r="CC672" s="14">
        <f t="shared" si="860"/>
        <v>0</v>
      </c>
      <c r="CE672" s="56">
        <f t="shared" si="861"/>
        <v>0</v>
      </c>
      <c r="CF672" s="14">
        <f>Szilv($BU$2,Eredmény!$H$3,BV672)</f>
        <v>0</v>
      </c>
      <c r="CG672" s="14">
        <f t="shared" si="862"/>
        <v>0</v>
      </c>
      <c r="CH672" s="14">
        <f t="shared" si="863"/>
        <v>0</v>
      </c>
      <c r="CK672" s="14">
        <f>IF($CJ$2=Alapadat!$P672,Alapadat!$Q672,0)</f>
        <v>0</v>
      </c>
      <c r="CL672" s="14">
        <f>IF($CJ$2=Alapadat!$P672,Alapadat!$R672,0)</f>
        <v>0</v>
      </c>
      <c r="CM672" s="14">
        <f t="shared" si="864"/>
        <v>0</v>
      </c>
      <c r="CN672" s="14">
        <f t="shared" si="865"/>
        <v>0</v>
      </c>
      <c r="CO672" s="14">
        <f t="shared" si="866"/>
        <v>0</v>
      </c>
      <c r="CP672" s="14">
        <f t="shared" si="867"/>
        <v>0</v>
      </c>
      <c r="CQ672" s="14">
        <f t="shared" si="868"/>
        <v>0</v>
      </c>
      <c r="CR672" s="14">
        <f t="shared" si="869"/>
        <v>0</v>
      </c>
      <c r="CT672" s="56">
        <f t="shared" si="870"/>
        <v>0</v>
      </c>
      <c r="CU672" s="14">
        <f>Szilv($CJ$2,Eredmény!$H$3,CK672)</f>
        <v>0</v>
      </c>
      <c r="CV672" s="14">
        <f t="shared" si="871"/>
        <v>0</v>
      </c>
      <c r="CW672" s="14">
        <f t="shared" si="872"/>
        <v>0</v>
      </c>
      <c r="CZ672" s="14">
        <f>IF($CY$2=Alapadat!$P672,Alapadat!$Q672,0)</f>
        <v>0</v>
      </c>
      <c r="DA672" s="14">
        <f>IF($CY$2=Alapadat!$P672,Alapadat!$R672,0)</f>
        <v>0</v>
      </c>
      <c r="DB672" s="14">
        <f t="shared" si="873"/>
        <v>0</v>
      </c>
      <c r="DC672" s="14">
        <f t="shared" si="874"/>
        <v>0</v>
      </c>
      <c r="DD672" s="14">
        <f t="shared" si="875"/>
        <v>0</v>
      </c>
      <c r="DE672" s="14">
        <f t="shared" si="876"/>
        <v>0</v>
      </c>
      <c r="DF672" s="14">
        <f t="shared" si="877"/>
        <v>0</v>
      </c>
      <c r="DG672" s="14">
        <f t="shared" si="878"/>
        <v>0</v>
      </c>
      <c r="DI672" s="56">
        <f t="shared" si="879"/>
        <v>0</v>
      </c>
      <c r="DJ672" s="14">
        <f>Szilv($CY$2,Eredmény!$H$3,CZ672)</f>
        <v>0</v>
      </c>
      <c r="DK672" s="14">
        <f t="shared" si="880"/>
        <v>0</v>
      </c>
      <c r="DL672" s="14">
        <f t="shared" si="881"/>
        <v>0</v>
      </c>
      <c r="DO672" s="14">
        <f>IF($DN$2=Alapadat!$P672,Alapadat!$Q672,0)</f>
        <v>0</v>
      </c>
      <c r="DP672" s="14">
        <f>IF($DN$2=Alapadat!$P672,Alapadat!$R672,0)</f>
        <v>0</v>
      </c>
      <c r="DQ672" s="14">
        <f t="shared" si="882"/>
        <v>0</v>
      </c>
      <c r="DR672" s="14">
        <f t="shared" si="883"/>
        <v>0</v>
      </c>
      <c r="DS672" s="14">
        <f t="shared" si="884"/>
        <v>0</v>
      </c>
      <c r="DT672" s="14">
        <f t="shared" si="885"/>
        <v>0</v>
      </c>
      <c r="DU672" s="14">
        <f t="shared" si="886"/>
        <v>0</v>
      </c>
      <c r="DV672" s="14">
        <f t="shared" si="887"/>
        <v>0</v>
      </c>
      <c r="DX672" s="56">
        <f t="shared" si="888"/>
        <v>0</v>
      </c>
      <c r="DY672" s="14">
        <f>Szilv($DN$2,Eredmény!$H$3,DO672)</f>
        <v>0</v>
      </c>
      <c r="DZ672" s="14">
        <f t="shared" si="889"/>
        <v>0</v>
      </c>
      <c r="EA672" s="14">
        <f t="shared" si="890"/>
        <v>0</v>
      </c>
    </row>
    <row r="673" spans="2:131">
      <c r="B673" s="14">
        <f>IF($A$2=Alapadat!$P673,Alapadat!$Q673,0)</f>
        <v>0</v>
      </c>
      <c r="C673" s="14">
        <f>IF($A$2=Alapadat!$P673,Alapadat!$R673,0)</f>
        <v>0</v>
      </c>
      <c r="D673" s="14">
        <f t="shared" si="811"/>
        <v>0</v>
      </c>
      <c r="E673" s="14">
        <f t="shared" si="812"/>
        <v>0</v>
      </c>
      <c r="F673" s="14">
        <f t="shared" si="813"/>
        <v>0</v>
      </c>
      <c r="G673" s="14">
        <f t="shared" si="814"/>
        <v>0</v>
      </c>
      <c r="H673" s="14">
        <f t="shared" si="815"/>
        <v>0</v>
      </c>
      <c r="I673" s="14">
        <f t="shared" si="816"/>
        <v>0</v>
      </c>
      <c r="L673" s="56">
        <f t="shared" si="817"/>
        <v>0</v>
      </c>
      <c r="M673" s="14">
        <f>Szilv($A$2,Eredmény!$H$3,B673)</f>
        <v>0</v>
      </c>
      <c r="N673" s="14">
        <f t="shared" si="818"/>
        <v>0</v>
      </c>
      <c r="O673" s="14">
        <f t="shared" si="819"/>
        <v>0</v>
      </c>
      <c r="Q673" s="14">
        <f>IF($P$2=Alapadat!$P673,Alapadat!$Q673,0)</f>
        <v>0</v>
      </c>
      <c r="R673" s="14">
        <f>IF($P$2=Alapadat!$P673,Alapadat!$R673,0)</f>
        <v>0</v>
      </c>
      <c r="S673" s="14">
        <f t="shared" si="820"/>
        <v>0</v>
      </c>
      <c r="T673" s="14">
        <f t="shared" si="821"/>
        <v>0</v>
      </c>
      <c r="U673" s="14">
        <f t="shared" si="822"/>
        <v>0</v>
      </c>
      <c r="V673" s="14">
        <f t="shared" si="823"/>
        <v>0</v>
      </c>
      <c r="W673" s="14">
        <f t="shared" si="824"/>
        <v>0</v>
      </c>
      <c r="X673" s="14">
        <f t="shared" si="825"/>
        <v>0</v>
      </c>
      <c r="Z673" s="56">
        <f t="shared" si="891"/>
        <v>0</v>
      </c>
      <c r="AA673" s="14">
        <f>Szilv($P$2,Eredmény!$H$3,Q673)</f>
        <v>0</v>
      </c>
      <c r="AB673" s="14">
        <f t="shared" si="826"/>
        <v>0</v>
      </c>
      <c r="AC673" s="14">
        <f t="shared" si="827"/>
        <v>0</v>
      </c>
      <c r="AE673" s="14">
        <f>IF($AD$2=Alapadat!$P673,Alapadat!$Q673,0)</f>
        <v>0</v>
      </c>
      <c r="AF673" s="14">
        <f>IF($AD$2=Alapadat!$P673,Alapadat!$R673,0)</f>
        <v>0</v>
      </c>
      <c r="AG673" s="14">
        <f t="shared" si="828"/>
        <v>0</v>
      </c>
      <c r="AH673" s="14">
        <f t="shared" si="829"/>
        <v>0</v>
      </c>
      <c r="AI673" s="14">
        <f t="shared" si="830"/>
        <v>0</v>
      </c>
      <c r="AJ673" s="14">
        <f t="shared" si="831"/>
        <v>0</v>
      </c>
      <c r="AK673" s="14">
        <f t="shared" si="832"/>
        <v>0</v>
      </c>
      <c r="AL673" s="14">
        <f t="shared" si="833"/>
        <v>0</v>
      </c>
      <c r="AN673" s="56">
        <f t="shared" si="834"/>
        <v>0</v>
      </c>
      <c r="AO673" s="14">
        <f>Szilv($AD$2,Eredmény!$H$3,AE673)</f>
        <v>0</v>
      </c>
      <c r="AP673" s="14">
        <f t="shared" si="835"/>
        <v>0</v>
      </c>
      <c r="AQ673" s="14">
        <f t="shared" si="836"/>
        <v>0</v>
      </c>
      <c r="AS673" s="14">
        <f>IF($AR$2=Alapadat!$P673,Alapadat!$Q673,0)</f>
        <v>0</v>
      </c>
      <c r="AT673" s="14">
        <f>IF($AR$2=Alapadat!$P673,Alapadat!$R673,0)</f>
        <v>0</v>
      </c>
      <c r="AU673" s="14">
        <f t="shared" si="837"/>
        <v>0</v>
      </c>
      <c r="AV673" s="14">
        <f t="shared" si="838"/>
        <v>0</v>
      </c>
      <c r="AW673" s="14">
        <f t="shared" si="839"/>
        <v>0</v>
      </c>
      <c r="AX673" s="14">
        <f t="shared" si="840"/>
        <v>0</v>
      </c>
      <c r="AY673" s="14">
        <f t="shared" si="841"/>
        <v>0</v>
      </c>
      <c r="AZ673" s="14">
        <f t="shared" si="842"/>
        <v>0</v>
      </c>
      <c r="BB673" s="56">
        <f t="shared" si="843"/>
        <v>0</v>
      </c>
      <c r="BC673" s="14">
        <f>Szilv($AR$2,Eredmény!$H$3,AS673)</f>
        <v>0</v>
      </c>
      <c r="BD673" s="14">
        <f t="shared" si="844"/>
        <v>0</v>
      </c>
      <c r="BE673" s="14">
        <f t="shared" si="845"/>
        <v>0</v>
      </c>
      <c r="BG673" s="14">
        <f>IF($BF$2=Alapadat!$P673,Alapadat!$Q673,0)</f>
        <v>0</v>
      </c>
      <c r="BH673" s="14">
        <f>IF($BF$2=Alapadat!$P673,Alapadat!$R673,0)</f>
        <v>0</v>
      </c>
      <c r="BI673" s="14">
        <f t="shared" si="846"/>
        <v>0</v>
      </c>
      <c r="BJ673" s="14">
        <f t="shared" si="847"/>
        <v>0</v>
      </c>
      <c r="BK673" s="14">
        <f t="shared" si="848"/>
        <v>0</v>
      </c>
      <c r="BL673" s="14">
        <f t="shared" si="849"/>
        <v>0</v>
      </c>
      <c r="BM673" s="14">
        <f t="shared" si="850"/>
        <v>0</v>
      </c>
      <c r="BN673" s="14">
        <f t="shared" si="851"/>
        <v>0</v>
      </c>
      <c r="BP673" s="56">
        <f t="shared" si="852"/>
        <v>0</v>
      </c>
      <c r="BQ673" s="14">
        <f>Szilv($BF$2,Eredmény!$H$3,BG673)</f>
        <v>0</v>
      </c>
      <c r="BR673" s="14">
        <f t="shared" si="853"/>
        <v>0</v>
      </c>
      <c r="BS673" s="14">
        <f t="shared" si="854"/>
        <v>0</v>
      </c>
      <c r="BV673" s="14">
        <f>IF($BU$2=Alapadat!$P673,Alapadat!$Q673,0)</f>
        <v>0</v>
      </c>
      <c r="BW673" s="14">
        <f>IF($BU$2=Alapadat!$P673,Alapadat!$R673,0)</f>
        <v>0</v>
      </c>
      <c r="BX673" s="14">
        <f t="shared" si="855"/>
        <v>0</v>
      </c>
      <c r="BY673" s="14">
        <f t="shared" si="856"/>
        <v>0</v>
      </c>
      <c r="BZ673" s="14">
        <f t="shared" si="857"/>
        <v>0</v>
      </c>
      <c r="CA673" s="14">
        <f t="shared" si="858"/>
        <v>0</v>
      </c>
      <c r="CB673" s="14">
        <f t="shared" si="859"/>
        <v>0</v>
      </c>
      <c r="CC673" s="14">
        <f t="shared" si="860"/>
        <v>0</v>
      </c>
      <c r="CE673" s="56">
        <f t="shared" si="861"/>
        <v>0</v>
      </c>
      <c r="CF673" s="14">
        <f>Szilv($BU$2,Eredmény!$H$3,BV673)</f>
        <v>0</v>
      </c>
      <c r="CG673" s="14">
        <f t="shared" si="862"/>
        <v>0</v>
      </c>
      <c r="CH673" s="14">
        <f t="shared" si="863"/>
        <v>0</v>
      </c>
      <c r="CK673" s="14">
        <f>IF($CJ$2=Alapadat!$P673,Alapadat!$Q673,0)</f>
        <v>0</v>
      </c>
      <c r="CL673" s="14">
        <f>IF($CJ$2=Alapadat!$P673,Alapadat!$R673,0)</f>
        <v>0</v>
      </c>
      <c r="CM673" s="14">
        <f t="shared" si="864"/>
        <v>0</v>
      </c>
      <c r="CN673" s="14">
        <f t="shared" si="865"/>
        <v>0</v>
      </c>
      <c r="CO673" s="14">
        <f t="shared" si="866"/>
        <v>0</v>
      </c>
      <c r="CP673" s="14">
        <f t="shared" si="867"/>
        <v>0</v>
      </c>
      <c r="CQ673" s="14">
        <f t="shared" si="868"/>
        <v>0</v>
      </c>
      <c r="CR673" s="14">
        <f t="shared" si="869"/>
        <v>0</v>
      </c>
      <c r="CT673" s="56">
        <f t="shared" si="870"/>
        <v>0</v>
      </c>
      <c r="CU673" s="14">
        <f>Szilv($CJ$2,Eredmény!$H$3,CK673)</f>
        <v>0</v>
      </c>
      <c r="CV673" s="14">
        <f t="shared" si="871"/>
        <v>0</v>
      </c>
      <c r="CW673" s="14">
        <f t="shared" si="872"/>
        <v>0</v>
      </c>
      <c r="CZ673" s="14">
        <f>IF($CY$2=Alapadat!$P673,Alapadat!$Q673,0)</f>
        <v>0</v>
      </c>
      <c r="DA673" s="14">
        <f>IF($CY$2=Alapadat!$P673,Alapadat!$R673,0)</f>
        <v>0</v>
      </c>
      <c r="DB673" s="14">
        <f t="shared" si="873"/>
        <v>0</v>
      </c>
      <c r="DC673" s="14">
        <f t="shared" si="874"/>
        <v>0</v>
      </c>
      <c r="DD673" s="14">
        <f t="shared" si="875"/>
        <v>0</v>
      </c>
      <c r="DE673" s="14">
        <f t="shared" si="876"/>
        <v>0</v>
      </c>
      <c r="DF673" s="14">
        <f t="shared" si="877"/>
        <v>0</v>
      </c>
      <c r="DG673" s="14">
        <f t="shared" si="878"/>
        <v>0</v>
      </c>
      <c r="DI673" s="56">
        <f t="shared" si="879"/>
        <v>0</v>
      </c>
      <c r="DJ673" s="14">
        <f>Szilv($CY$2,Eredmény!$H$3,CZ673)</f>
        <v>0</v>
      </c>
      <c r="DK673" s="14">
        <f t="shared" si="880"/>
        <v>0</v>
      </c>
      <c r="DL673" s="14">
        <f t="shared" si="881"/>
        <v>0</v>
      </c>
      <c r="DO673" s="14">
        <f>IF($DN$2=Alapadat!$P673,Alapadat!$Q673,0)</f>
        <v>0</v>
      </c>
      <c r="DP673" s="14">
        <f>IF($DN$2=Alapadat!$P673,Alapadat!$R673,0)</f>
        <v>0</v>
      </c>
      <c r="DQ673" s="14">
        <f t="shared" si="882"/>
        <v>0</v>
      </c>
      <c r="DR673" s="14">
        <f t="shared" si="883"/>
        <v>0</v>
      </c>
      <c r="DS673" s="14">
        <f t="shared" si="884"/>
        <v>0</v>
      </c>
      <c r="DT673" s="14">
        <f t="shared" si="885"/>
        <v>0</v>
      </c>
      <c r="DU673" s="14">
        <f t="shared" si="886"/>
        <v>0</v>
      </c>
      <c r="DV673" s="14">
        <f t="shared" si="887"/>
        <v>0</v>
      </c>
      <c r="DX673" s="56">
        <f t="shared" si="888"/>
        <v>0</v>
      </c>
      <c r="DY673" s="14">
        <f>Szilv($DN$2,Eredmény!$H$3,DO673)</f>
        <v>0</v>
      </c>
      <c r="DZ673" s="14">
        <f t="shared" si="889"/>
        <v>0</v>
      </c>
      <c r="EA673" s="14">
        <f t="shared" si="890"/>
        <v>0</v>
      </c>
    </row>
    <row r="674" spans="2:131">
      <c r="B674" s="14">
        <f>IF($A$2=Alapadat!$P674,Alapadat!$Q674,0)</f>
        <v>0</v>
      </c>
      <c r="C674" s="14">
        <f>IF($A$2=Alapadat!$P674,Alapadat!$R674,0)</f>
        <v>0</v>
      </c>
      <c r="D674" s="14">
        <f t="shared" si="811"/>
        <v>0</v>
      </c>
      <c r="E674" s="14">
        <f t="shared" si="812"/>
        <v>0</v>
      </c>
      <c r="F674" s="14">
        <f t="shared" si="813"/>
        <v>0</v>
      </c>
      <c r="G674" s="14">
        <f t="shared" si="814"/>
        <v>0</v>
      </c>
      <c r="H674" s="14">
        <f t="shared" si="815"/>
        <v>0</v>
      </c>
      <c r="I674" s="14">
        <f t="shared" si="816"/>
        <v>0</v>
      </c>
      <c r="L674" s="56">
        <f t="shared" si="817"/>
        <v>0</v>
      </c>
      <c r="M674" s="14">
        <f>Szilv($A$2,Eredmény!$H$3,B674)</f>
        <v>0</v>
      </c>
      <c r="N674" s="14">
        <f t="shared" si="818"/>
        <v>0</v>
      </c>
      <c r="O674" s="14">
        <f t="shared" si="819"/>
        <v>0</v>
      </c>
      <c r="Q674" s="14">
        <f>IF($P$2=Alapadat!$P674,Alapadat!$Q674,0)</f>
        <v>0</v>
      </c>
      <c r="R674" s="14">
        <f>IF($P$2=Alapadat!$P674,Alapadat!$R674,0)</f>
        <v>0</v>
      </c>
      <c r="S674" s="14">
        <f t="shared" si="820"/>
        <v>0</v>
      </c>
      <c r="T674" s="14">
        <f t="shared" si="821"/>
        <v>0</v>
      </c>
      <c r="U674" s="14">
        <f t="shared" si="822"/>
        <v>0</v>
      </c>
      <c r="V674" s="14">
        <f t="shared" si="823"/>
        <v>0</v>
      </c>
      <c r="W674" s="14">
        <f t="shared" si="824"/>
        <v>0</v>
      </c>
      <c r="X674" s="14">
        <f t="shared" si="825"/>
        <v>0</v>
      </c>
      <c r="Z674" s="56">
        <f t="shared" si="891"/>
        <v>0</v>
      </c>
      <c r="AA674" s="14">
        <f>Szilv($P$2,Eredmény!$H$3,Q674)</f>
        <v>0</v>
      </c>
      <c r="AB674" s="14">
        <f t="shared" si="826"/>
        <v>0</v>
      </c>
      <c r="AC674" s="14">
        <f t="shared" si="827"/>
        <v>0</v>
      </c>
      <c r="AE674" s="14">
        <f>IF($AD$2=Alapadat!$P674,Alapadat!$Q674,0)</f>
        <v>0</v>
      </c>
      <c r="AF674" s="14">
        <f>IF($AD$2=Alapadat!$P674,Alapadat!$R674,0)</f>
        <v>0</v>
      </c>
      <c r="AG674" s="14">
        <f t="shared" si="828"/>
        <v>0</v>
      </c>
      <c r="AH674" s="14">
        <f t="shared" si="829"/>
        <v>0</v>
      </c>
      <c r="AI674" s="14">
        <f t="shared" si="830"/>
        <v>0</v>
      </c>
      <c r="AJ674" s="14">
        <f t="shared" si="831"/>
        <v>0</v>
      </c>
      <c r="AK674" s="14">
        <f t="shared" si="832"/>
        <v>0</v>
      </c>
      <c r="AL674" s="14">
        <f t="shared" si="833"/>
        <v>0</v>
      </c>
      <c r="AN674" s="56">
        <f t="shared" si="834"/>
        <v>0</v>
      </c>
      <c r="AO674" s="14">
        <f>Szilv($AD$2,Eredmény!$H$3,AE674)</f>
        <v>0</v>
      </c>
      <c r="AP674" s="14">
        <f t="shared" si="835"/>
        <v>0</v>
      </c>
      <c r="AQ674" s="14">
        <f t="shared" si="836"/>
        <v>0</v>
      </c>
      <c r="AS674" s="14">
        <f>IF($AR$2=Alapadat!$P674,Alapadat!$Q674,0)</f>
        <v>0</v>
      </c>
      <c r="AT674" s="14">
        <f>IF($AR$2=Alapadat!$P674,Alapadat!$R674,0)</f>
        <v>0</v>
      </c>
      <c r="AU674" s="14">
        <f t="shared" si="837"/>
        <v>0</v>
      </c>
      <c r="AV674" s="14">
        <f t="shared" si="838"/>
        <v>0</v>
      </c>
      <c r="AW674" s="14">
        <f t="shared" si="839"/>
        <v>0</v>
      </c>
      <c r="AX674" s="14">
        <f t="shared" si="840"/>
        <v>0</v>
      </c>
      <c r="AY674" s="14">
        <f t="shared" si="841"/>
        <v>0</v>
      </c>
      <c r="AZ674" s="14">
        <f t="shared" si="842"/>
        <v>0</v>
      </c>
      <c r="BB674" s="56">
        <f t="shared" si="843"/>
        <v>0</v>
      </c>
      <c r="BC674" s="14">
        <f>Szilv($AR$2,Eredmény!$H$3,AS674)</f>
        <v>0</v>
      </c>
      <c r="BD674" s="14">
        <f t="shared" si="844"/>
        <v>0</v>
      </c>
      <c r="BE674" s="14">
        <f t="shared" si="845"/>
        <v>0</v>
      </c>
      <c r="BG674" s="14">
        <f>IF($BF$2=Alapadat!$P674,Alapadat!$Q674,0)</f>
        <v>0</v>
      </c>
      <c r="BH674" s="14">
        <f>IF($BF$2=Alapadat!$P674,Alapadat!$R674,0)</f>
        <v>0</v>
      </c>
      <c r="BI674" s="14">
        <f t="shared" si="846"/>
        <v>0</v>
      </c>
      <c r="BJ674" s="14">
        <f t="shared" si="847"/>
        <v>0</v>
      </c>
      <c r="BK674" s="14">
        <f t="shared" si="848"/>
        <v>0</v>
      </c>
      <c r="BL674" s="14">
        <f t="shared" si="849"/>
        <v>0</v>
      </c>
      <c r="BM674" s="14">
        <f t="shared" si="850"/>
        <v>0</v>
      </c>
      <c r="BN674" s="14">
        <f t="shared" si="851"/>
        <v>0</v>
      </c>
      <c r="BP674" s="56">
        <f t="shared" si="852"/>
        <v>0</v>
      </c>
      <c r="BQ674" s="14">
        <f>Szilv($BF$2,Eredmény!$H$3,BG674)</f>
        <v>0</v>
      </c>
      <c r="BR674" s="14">
        <f t="shared" si="853"/>
        <v>0</v>
      </c>
      <c r="BS674" s="14">
        <f t="shared" si="854"/>
        <v>0</v>
      </c>
      <c r="BV674" s="14">
        <f>IF($BU$2=Alapadat!$P674,Alapadat!$Q674,0)</f>
        <v>0</v>
      </c>
      <c r="BW674" s="14">
        <f>IF($BU$2=Alapadat!$P674,Alapadat!$R674,0)</f>
        <v>0</v>
      </c>
      <c r="BX674" s="14">
        <f t="shared" si="855"/>
        <v>0</v>
      </c>
      <c r="BY674" s="14">
        <f t="shared" si="856"/>
        <v>0</v>
      </c>
      <c r="BZ674" s="14">
        <f t="shared" si="857"/>
        <v>0</v>
      </c>
      <c r="CA674" s="14">
        <f t="shared" si="858"/>
        <v>0</v>
      </c>
      <c r="CB674" s="14">
        <f t="shared" si="859"/>
        <v>0</v>
      </c>
      <c r="CC674" s="14">
        <f t="shared" si="860"/>
        <v>0</v>
      </c>
      <c r="CE674" s="56">
        <f t="shared" si="861"/>
        <v>0</v>
      </c>
      <c r="CF674" s="14">
        <f>Szilv($BU$2,Eredmény!$H$3,BV674)</f>
        <v>0</v>
      </c>
      <c r="CG674" s="14">
        <f t="shared" si="862"/>
        <v>0</v>
      </c>
      <c r="CH674" s="14">
        <f t="shared" si="863"/>
        <v>0</v>
      </c>
      <c r="CK674" s="14">
        <f>IF($CJ$2=Alapadat!$P674,Alapadat!$Q674,0)</f>
        <v>0</v>
      </c>
      <c r="CL674" s="14">
        <f>IF($CJ$2=Alapadat!$P674,Alapadat!$R674,0)</f>
        <v>0</v>
      </c>
      <c r="CM674" s="14">
        <f t="shared" si="864"/>
        <v>0</v>
      </c>
      <c r="CN674" s="14">
        <f t="shared" si="865"/>
        <v>0</v>
      </c>
      <c r="CO674" s="14">
        <f t="shared" si="866"/>
        <v>0</v>
      </c>
      <c r="CP674" s="14">
        <f t="shared" si="867"/>
        <v>0</v>
      </c>
      <c r="CQ674" s="14">
        <f t="shared" si="868"/>
        <v>0</v>
      </c>
      <c r="CR674" s="14">
        <f t="shared" si="869"/>
        <v>0</v>
      </c>
      <c r="CT674" s="56">
        <f t="shared" si="870"/>
        <v>0</v>
      </c>
      <c r="CU674" s="14">
        <f>Szilv($CJ$2,Eredmény!$H$3,CK674)</f>
        <v>0</v>
      </c>
      <c r="CV674" s="14">
        <f t="shared" si="871"/>
        <v>0</v>
      </c>
      <c r="CW674" s="14">
        <f t="shared" si="872"/>
        <v>0</v>
      </c>
      <c r="CZ674" s="14">
        <f>IF($CY$2=Alapadat!$P674,Alapadat!$Q674,0)</f>
        <v>0</v>
      </c>
      <c r="DA674" s="14">
        <f>IF($CY$2=Alapadat!$P674,Alapadat!$R674,0)</f>
        <v>0</v>
      </c>
      <c r="DB674" s="14">
        <f t="shared" si="873"/>
        <v>0</v>
      </c>
      <c r="DC674" s="14">
        <f t="shared" si="874"/>
        <v>0</v>
      </c>
      <c r="DD674" s="14">
        <f t="shared" si="875"/>
        <v>0</v>
      </c>
      <c r="DE674" s="14">
        <f t="shared" si="876"/>
        <v>0</v>
      </c>
      <c r="DF674" s="14">
        <f t="shared" si="877"/>
        <v>0</v>
      </c>
      <c r="DG674" s="14">
        <f t="shared" si="878"/>
        <v>0</v>
      </c>
      <c r="DI674" s="56">
        <f t="shared" si="879"/>
        <v>0</v>
      </c>
      <c r="DJ674" s="14">
        <f>Szilv($CY$2,Eredmény!$H$3,CZ674)</f>
        <v>0</v>
      </c>
      <c r="DK674" s="14">
        <f t="shared" si="880"/>
        <v>0</v>
      </c>
      <c r="DL674" s="14">
        <f t="shared" si="881"/>
        <v>0</v>
      </c>
      <c r="DO674" s="14">
        <f>IF($DN$2=Alapadat!$P674,Alapadat!$Q674,0)</f>
        <v>0</v>
      </c>
      <c r="DP674" s="14">
        <f>IF($DN$2=Alapadat!$P674,Alapadat!$R674,0)</f>
        <v>0</v>
      </c>
      <c r="DQ674" s="14">
        <f t="shared" si="882"/>
        <v>0</v>
      </c>
      <c r="DR674" s="14">
        <f t="shared" si="883"/>
        <v>0</v>
      </c>
      <c r="DS674" s="14">
        <f t="shared" si="884"/>
        <v>0</v>
      </c>
      <c r="DT674" s="14">
        <f t="shared" si="885"/>
        <v>0</v>
      </c>
      <c r="DU674" s="14">
        <f t="shared" si="886"/>
        <v>0</v>
      </c>
      <c r="DV674" s="14">
        <f t="shared" si="887"/>
        <v>0</v>
      </c>
      <c r="DX674" s="56">
        <f t="shared" si="888"/>
        <v>0</v>
      </c>
      <c r="DY674" s="14">
        <f>Szilv($DN$2,Eredmény!$H$3,DO674)</f>
        <v>0</v>
      </c>
      <c r="DZ674" s="14">
        <f t="shared" si="889"/>
        <v>0</v>
      </c>
      <c r="EA674" s="14">
        <f t="shared" si="890"/>
        <v>0</v>
      </c>
    </row>
    <row r="675" spans="2:131">
      <c r="B675" s="14">
        <f>IF($A$2=Alapadat!$P675,Alapadat!$Q675,0)</f>
        <v>0</v>
      </c>
      <c r="C675" s="14">
        <f>IF($A$2=Alapadat!$P675,Alapadat!$R675,0)</f>
        <v>0</v>
      </c>
      <c r="D675" s="14">
        <f t="shared" si="811"/>
        <v>0</v>
      </c>
      <c r="E675" s="14">
        <f t="shared" si="812"/>
        <v>0</v>
      </c>
      <c r="F675" s="14">
        <f t="shared" si="813"/>
        <v>0</v>
      </c>
      <c r="G675" s="14">
        <f t="shared" si="814"/>
        <v>0</v>
      </c>
      <c r="H675" s="14">
        <f t="shared" si="815"/>
        <v>0</v>
      </c>
      <c r="I675" s="14">
        <f t="shared" si="816"/>
        <v>0</v>
      </c>
      <c r="L675" s="56">
        <f t="shared" si="817"/>
        <v>0</v>
      </c>
      <c r="M675" s="14">
        <f>Szilv($A$2,Eredmény!$H$3,B675)</f>
        <v>0</v>
      </c>
      <c r="N675" s="14">
        <f t="shared" si="818"/>
        <v>0</v>
      </c>
      <c r="O675" s="14">
        <f t="shared" si="819"/>
        <v>0</v>
      </c>
      <c r="Q675" s="14">
        <f>IF($P$2=Alapadat!$P675,Alapadat!$Q675,0)</f>
        <v>0</v>
      </c>
      <c r="R675" s="14">
        <f>IF($P$2=Alapadat!$P675,Alapadat!$R675,0)</f>
        <v>0</v>
      </c>
      <c r="S675" s="14">
        <f t="shared" si="820"/>
        <v>0</v>
      </c>
      <c r="T675" s="14">
        <f t="shared" si="821"/>
        <v>0</v>
      </c>
      <c r="U675" s="14">
        <f t="shared" si="822"/>
        <v>0</v>
      </c>
      <c r="V675" s="14">
        <f t="shared" si="823"/>
        <v>0</v>
      </c>
      <c r="W675" s="14">
        <f t="shared" si="824"/>
        <v>0</v>
      </c>
      <c r="X675" s="14">
        <f t="shared" si="825"/>
        <v>0</v>
      </c>
      <c r="Z675" s="56">
        <f t="shared" si="891"/>
        <v>0</v>
      </c>
      <c r="AA675" s="14">
        <f>Szilv($P$2,Eredmény!$H$3,Q675)</f>
        <v>0</v>
      </c>
      <c r="AB675" s="14">
        <f t="shared" si="826"/>
        <v>0</v>
      </c>
      <c r="AC675" s="14">
        <f t="shared" si="827"/>
        <v>0</v>
      </c>
      <c r="AE675" s="14">
        <f>IF($AD$2=Alapadat!$P675,Alapadat!$Q675,0)</f>
        <v>0</v>
      </c>
      <c r="AF675" s="14">
        <f>IF($AD$2=Alapadat!$P675,Alapadat!$R675,0)</f>
        <v>0</v>
      </c>
      <c r="AG675" s="14">
        <f t="shared" si="828"/>
        <v>0</v>
      </c>
      <c r="AH675" s="14">
        <f t="shared" si="829"/>
        <v>0</v>
      </c>
      <c r="AI675" s="14">
        <f t="shared" si="830"/>
        <v>0</v>
      </c>
      <c r="AJ675" s="14">
        <f t="shared" si="831"/>
        <v>0</v>
      </c>
      <c r="AK675" s="14">
        <f t="shared" si="832"/>
        <v>0</v>
      </c>
      <c r="AL675" s="14">
        <f t="shared" si="833"/>
        <v>0</v>
      </c>
      <c r="AN675" s="56">
        <f t="shared" si="834"/>
        <v>0</v>
      </c>
      <c r="AO675" s="14">
        <f>Szilv($AD$2,Eredmény!$H$3,AE675)</f>
        <v>0</v>
      </c>
      <c r="AP675" s="14">
        <f t="shared" si="835"/>
        <v>0</v>
      </c>
      <c r="AQ675" s="14">
        <f t="shared" si="836"/>
        <v>0</v>
      </c>
      <c r="AS675" s="14">
        <f>IF($AR$2=Alapadat!$P675,Alapadat!$Q675,0)</f>
        <v>0</v>
      </c>
      <c r="AT675" s="14">
        <f>IF($AR$2=Alapadat!$P675,Alapadat!$R675,0)</f>
        <v>0</v>
      </c>
      <c r="AU675" s="14">
        <f t="shared" si="837"/>
        <v>0</v>
      </c>
      <c r="AV675" s="14">
        <f t="shared" si="838"/>
        <v>0</v>
      </c>
      <c r="AW675" s="14">
        <f t="shared" si="839"/>
        <v>0</v>
      </c>
      <c r="AX675" s="14">
        <f t="shared" si="840"/>
        <v>0</v>
      </c>
      <c r="AY675" s="14">
        <f t="shared" si="841"/>
        <v>0</v>
      </c>
      <c r="AZ675" s="14">
        <f t="shared" si="842"/>
        <v>0</v>
      </c>
      <c r="BB675" s="56">
        <f t="shared" si="843"/>
        <v>0</v>
      </c>
      <c r="BC675" s="14">
        <f>Szilv($AR$2,Eredmény!$H$3,AS675)</f>
        <v>0</v>
      </c>
      <c r="BD675" s="14">
        <f t="shared" si="844"/>
        <v>0</v>
      </c>
      <c r="BE675" s="14">
        <f t="shared" si="845"/>
        <v>0</v>
      </c>
      <c r="BG675" s="14">
        <f>IF($BF$2=Alapadat!$P675,Alapadat!$Q675,0)</f>
        <v>0</v>
      </c>
      <c r="BH675" s="14">
        <f>IF($BF$2=Alapadat!$P675,Alapadat!$R675,0)</f>
        <v>0</v>
      </c>
      <c r="BI675" s="14">
        <f t="shared" si="846"/>
        <v>0</v>
      </c>
      <c r="BJ675" s="14">
        <f t="shared" si="847"/>
        <v>0</v>
      </c>
      <c r="BK675" s="14">
        <f t="shared" si="848"/>
        <v>0</v>
      </c>
      <c r="BL675" s="14">
        <f t="shared" si="849"/>
        <v>0</v>
      </c>
      <c r="BM675" s="14">
        <f t="shared" si="850"/>
        <v>0</v>
      </c>
      <c r="BN675" s="14">
        <f t="shared" si="851"/>
        <v>0</v>
      </c>
      <c r="BP675" s="56">
        <f t="shared" si="852"/>
        <v>0</v>
      </c>
      <c r="BQ675" s="14">
        <f>Szilv($BF$2,Eredmény!$H$3,BG675)</f>
        <v>0</v>
      </c>
      <c r="BR675" s="14">
        <f t="shared" si="853"/>
        <v>0</v>
      </c>
      <c r="BS675" s="14">
        <f t="shared" si="854"/>
        <v>0</v>
      </c>
      <c r="BV675" s="14">
        <f>IF($BU$2=Alapadat!$P675,Alapadat!$Q675,0)</f>
        <v>0</v>
      </c>
      <c r="BW675" s="14">
        <f>IF($BU$2=Alapadat!$P675,Alapadat!$R675,0)</f>
        <v>0</v>
      </c>
      <c r="BX675" s="14">
        <f t="shared" si="855"/>
        <v>0</v>
      </c>
      <c r="BY675" s="14">
        <f t="shared" si="856"/>
        <v>0</v>
      </c>
      <c r="BZ675" s="14">
        <f t="shared" si="857"/>
        <v>0</v>
      </c>
      <c r="CA675" s="14">
        <f t="shared" si="858"/>
        <v>0</v>
      </c>
      <c r="CB675" s="14">
        <f t="shared" si="859"/>
        <v>0</v>
      </c>
      <c r="CC675" s="14">
        <f t="shared" si="860"/>
        <v>0</v>
      </c>
      <c r="CE675" s="56">
        <f t="shared" si="861"/>
        <v>0</v>
      </c>
      <c r="CF675" s="14">
        <f>Szilv($BU$2,Eredmény!$H$3,BV675)</f>
        <v>0</v>
      </c>
      <c r="CG675" s="14">
        <f t="shared" si="862"/>
        <v>0</v>
      </c>
      <c r="CH675" s="14">
        <f t="shared" si="863"/>
        <v>0</v>
      </c>
      <c r="CK675" s="14">
        <f>IF($CJ$2=Alapadat!$P675,Alapadat!$Q675,0)</f>
        <v>0</v>
      </c>
      <c r="CL675" s="14">
        <f>IF($CJ$2=Alapadat!$P675,Alapadat!$R675,0)</f>
        <v>0</v>
      </c>
      <c r="CM675" s="14">
        <f t="shared" si="864"/>
        <v>0</v>
      </c>
      <c r="CN675" s="14">
        <f t="shared" si="865"/>
        <v>0</v>
      </c>
      <c r="CO675" s="14">
        <f t="shared" si="866"/>
        <v>0</v>
      </c>
      <c r="CP675" s="14">
        <f t="shared" si="867"/>
        <v>0</v>
      </c>
      <c r="CQ675" s="14">
        <f t="shared" si="868"/>
        <v>0</v>
      </c>
      <c r="CR675" s="14">
        <f t="shared" si="869"/>
        <v>0</v>
      </c>
      <c r="CT675" s="56">
        <f t="shared" si="870"/>
        <v>0</v>
      </c>
      <c r="CU675" s="14">
        <f>Szilv($CJ$2,Eredmény!$H$3,CK675)</f>
        <v>0</v>
      </c>
      <c r="CV675" s="14">
        <f t="shared" si="871"/>
        <v>0</v>
      </c>
      <c r="CW675" s="14">
        <f t="shared" si="872"/>
        <v>0</v>
      </c>
      <c r="CZ675" s="14">
        <f>IF($CY$2=Alapadat!$P675,Alapadat!$Q675,0)</f>
        <v>0</v>
      </c>
      <c r="DA675" s="14">
        <f>IF($CY$2=Alapadat!$P675,Alapadat!$R675,0)</f>
        <v>0</v>
      </c>
      <c r="DB675" s="14">
        <f t="shared" si="873"/>
        <v>0</v>
      </c>
      <c r="DC675" s="14">
        <f t="shared" si="874"/>
        <v>0</v>
      </c>
      <c r="DD675" s="14">
        <f t="shared" si="875"/>
        <v>0</v>
      </c>
      <c r="DE675" s="14">
        <f t="shared" si="876"/>
        <v>0</v>
      </c>
      <c r="DF675" s="14">
        <f t="shared" si="877"/>
        <v>0</v>
      </c>
      <c r="DG675" s="14">
        <f t="shared" si="878"/>
        <v>0</v>
      </c>
      <c r="DI675" s="56">
        <f t="shared" si="879"/>
        <v>0</v>
      </c>
      <c r="DJ675" s="14">
        <f>Szilv($CY$2,Eredmény!$H$3,CZ675)</f>
        <v>0</v>
      </c>
      <c r="DK675" s="14">
        <f t="shared" si="880"/>
        <v>0</v>
      </c>
      <c r="DL675" s="14">
        <f t="shared" si="881"/>
        <v>0</v>
      </c>
      <c r="DO675" s="14">
        <f>IF($DN$2=Alapadat!$P675,Alapadat!$Q675,0)</f>
        <v>0</v>
      </c>
      <c r="DP675" s="14">
        <f>IF($DN$2=Alapadat!$P675,Alapadat!$R675,0)</f>
        <v>0</v>
      </c>
      <c r="DQ675" s="14">
        <f t="shared" si="882"/>
        <v>0</v>
      </c>
      <c r="DR675" s="14">
        <f t="shared" si="883"/>
        <v>0</v>
      </c>
      <c r="DS675" s="14">
        <f t="shared" si="884"/>
        <v>0</v>
      </c>
      <c r="DT675" s="14">
        <f t="shared" si="885"/>
        <v>0</v>
      </c>
      <c r="DU675" s="14">
        <f t="shared" si="886"/>
        <v>0</v>
      </c>
      <c r="DV675" s="14">
        <f t="shared" si="887"/>
        <v>0</v>
      </c>
      <c r="DX675" s="56">
        <f t="shared" si="888"/>
        <v>0</v>
      </c>
      <c r="DY675" s="14">
        <f>Szilv($DN$2,Eredmény!$H$3,DO675)</f>
        <v>0</v>
      </c>
      <c r="DZ675" s="14">
        <f t="shared" si="889"/>
        <v>0</v>
      </c>
      <c r="EA675" s="14">
        <f t="shared" si="890"/>
        <v>0</v>
      </c>
    </row>
    <row r="676" spans="2:131">
      <c r="B676" s="14">
        <f>IF($A$2=Alapadat!$P676,Alapadat!$Q676,0)</f>
        <v>0</v>
      </c>
      <c r="C676" s="14">
        <f>IF($A$2=Alapadat!$P676,Alapadat!$R676,0)</f>
        <v>0</v>
      </c>
      <c r="D676" s="14">
        <f t="shared" si="811"/>
        <v>0</v>
      </c>
      <c r="E676" s="14">
        <f t="shared" si="812"/>
        <v>0</v>
      </c>
      <c r="F676" s="14">
        <f t="shared" si="813"/>
        <v>0</v>
      </c>
      <c r="G676" s="14">
        <f t="shared" si="814"/>
        <v>0</v>
      </c>
      <c r="H676" s="14">
        <f t="shared" si="815"/>
        <v>0</v>
      </c>
      <c r="I676" s="14">
        <f t="shared" si="816"/>
        <v>0</v>
      </c>
      <c r="L676" s="56">
        <f t="shared" si="817"/>
        <v>0</v>
      </c>
      <c r="M676" s="14">
        <f>Szilv($A$2,Eredmény!$H$3,B676)</f>
        <v>0</v>
      </c>
      <c r="N676" s="14">
        <f t="shared" si="818"/>
        <v>0</v>
      </c>
      <c r="O676" s="14">
        <f t="shared" si="819"/>
        <v>0</v>
      </c>
      <c r="Q676" s="14">
        <f>IF($P$2=Alapadat!$P676,Alapadat!$Q676,0)</f>
        <v>0</v>
      </c>
      <c r="R676" s="14">
        <f>IF($P$2=Alapadat!$P676,Alapadat!$R676,0)</f>
        <v>0</v>
      </c>
      <c r="S676" s="14">
        <f t="shared" si="820"/>
        <v>0</v>
      </c>
      <c r="T676" s="14">
        <f t="shared" si="821"/>
        <v>0</v>
      </c>
      <c r="U676" s="14">
        <f t="shared" si="822"/>
        <v>0</v>
      </c>
      <c r="V676" s="14">
        <f t="shared" si="823"/>
        <v>0</v>
      </c>
      <c r="W676" s="14">
        <f t="shared" si="824"/>
        <v>0</v>
      </c>
      <c r="X676" s="14">
        <f t="shared" si="825"/>
        <v>0</v>
      </c>
      <c r="Z676" s="56">
        <f t="shared" si="891"/>
        <v>0</v>
      </c>
      <c r="AA676" s="14">
        <f>Szilv($P$2,Eredmény!$H$3,Q676)</f>
        <v>0</v>
      </c>
      <c r="AB676" s="14">
        <f t="shared" si="826"/>
        <v>0</v>
      </c>
      <c r="AC676" s="14">
        <f t="shared" si="827"/>
        <v>0</v>
      </c>
      <c r="AE676" s="14">
        <f>IF($AD$2=Alapadat!$P676,Alapadat!$Q676,0)</f>
        <v>0</v>
      </c>
      <c r="AF676" s="14">
        <f>IF($AD$2=Alapadat!$P676,Alapadat!$R676,0)</f>
        <v>0</v>
      </c>
      <c r="AG676" s="14">
        <f t="shared" si="828"/>
        <v>0</v>
      </c>
      <c r="AH676" s="14">
        <f t="shared" si="829"/>
        <v>0</v>
      </c>
      <c r="AI676" s="14">
        <f t="shared" si="830"/>
        <v>0</v>
      </c>
      <c r="AJ676" s="14">
        <f t="shared" si="831"/>
        <v>0</v>
      </c>
      <c r="AK676" s="14">
        <f t="shared" si="832"/>
        <v>0</v>
      </c>
      <c r="AL676" s="14">
        <f t="shared" si="833"/>
        <v>0</v>
      </c>
      <c r="AN676" s="56">
        <f t="shared" si="834"/>
        <v>0</v>
      </c>
      <c r="AO676" s="14">
        <f>Szilv($AD$2,Eredmény!$H$3,AE676)</f>
        <v>0</v>
      </c>
      <c r="AP676" s="14">
        <f t="shared" si="835"/>
        <v>0</v>
      </c>
      <c r="AQ676" s="14">
        <f t="shared" si="836"/>
        <v>0</v>
      </c>
      <c r="AS676" s="14">
        <f>IF($AR$2=Alapadat!$P676,Alapadat!$Q676,0)</f>
        <v>0</v>
      </c>
      <c r="AT676" s="14">
        <f>IF($AR$2=Alapadat!$P676,Alapadat!$R676,0)</f>
        <v>0</v>
      </c>
      <c r="AU676" s="14">
        <f t="shared" si="837"/>
        <v>0</v>
      </c>
      <c r="AV676" s="14">
        <f t="shared" si="838"/>
        <v>0</v>
      </c>
      <c r="AW676" s="14">
        <f t="shared" si="839"/>
        <v>0</v>
      </c>
      <c r="AX676" s="14">
        <f t="shared" si="840"/>
        <v>0</v>
      </c>
      <c r="AY676" s="14">
        <f t="shared" si="841"/>
        <v>0</v>
      </c>
      <c r="AZ676" s="14">
        <f t="shared" si="842"/>
        <v>0</v>
      </c>
      <c r="BB676" s="56">
        <f t="shared" si="843"/>
        <v>0</v>
      </c>
      <c r="BC676" s="14">
        <f>Szilv($AR$2,Eredmény!$H$3,AS676)</f>
        <v>0</v>
      </c>
      <c r="BD676" s="14">
        <f t="shared" si="844"/>
        <v>0</v>
      </c>
      <c r="BE676" s="14">
        <f t="shared" si="845"/>
        <v>0</v>
      </c>
      <c r="BG676" s="14">
        <f>IF($BF$2=Alapadat!$P676,Alapadat!$Q676,0)</f>
        <v>0</v>
      </c>
      <c r="BH676" s="14">
        <f>IF($BF$2=Alapadat!$P676,Alapadat!$R676,0)</f>
        <v>0</v>
      </c>
      <c r="BI676" s="14">
        <f t="shared" si="846"/>
        <v>0</v>
      </c>
      <c r="BJ676" s="14">
        <f t="shared" si="847"/>
        <v>0</v>
      </c>
      <c r="BK676" s="14">
        <f t="shared" si="848"/>
        <v>0</v>
      </c>
      <c r="BL676" s="14">
        <f t="shared" si="849"/>
        <v>0</v>
      </c>
      <c r="BM676" s="14">
        <f t="shared" si="850"/>
        <v>0</v>
      </c>
      <c r="BN676" s="14">
        <f t="shared" si="851"/>
        <v>0</v>
      </c>
      <c r="BP676" s="56">
        <f t="shared" si="852"/>
        <v>0</v>
      </c>
      <c r="BQ676" s="14">
        <f>Szilv($BF$2,Eredmény!$H$3,BG676)</f>
        <v>0</v>
      </c>
      <c r="BR676" s="14">
        <f t="shared" si="853"/>
        <v>0</v>
      </c>
      <c r="BS676" s="14">
        <f t="shared" si="854"/>
        <v>0</v>
      </c>
      <c r="BV676" s="14">
        <f>IF($BU$2=Alapadat!$P676,Alapadat!$Q676,0)</f>
        <v>0</v>
      </c>
      <c r="BW676" s="14">
        <f>IF($BU$2=Alapadat!$P676,Alapadat!$R676,0)</f>
        <v>0</v>
      </c>
      <c r="BX676" s="14">
        <f t="shared" si="855"/>
        <v>0</v>
      </c>
      <c r="BY676" s="14">
        <f t="shared" si="856"/>
        <v>0</v>
      </c>
      <c r="BZ676" s="14">
        <f t="shared" si="857"/>
        <v>0</v>
      </c>
      <c r="CA676" s="14">
        <f t="shared" si="858"/>
        <v>0</v>
      </c>
      <c r="CB676" s="14">
        <f t="shared" si="859"/>
        <v>0</v>
      </c>
      <c r="CC676" s="14">
        <f t="shared" si="860"/>
        <v>0</v>
      </c>
      <c r="CE676" s="56">
        <f t="shared" si="861"/>
        <v>0</v>
      </c>
      <c r="CF676" s="14">
        <f>Szilv($BU$2,Eredmény!$H$3,BV676)</f>
        <v>0</v>
      </c>
      <c r="CG676" s="14">
        <f t="shared" si="862"/>
        <v>0</v>
      </c>
      <c r="CH676" s="14">
        <f t="shared" si="863"/>
        <v>0</v>
      </c>
      <c r="CK676" s="14">
        <f>IF($CJ$2=Alapadat!$P676,Alapadat!$Q676,0)</f>
        <v>0</v>
      </c>
      <c r="CL676" s="14">
        <f>IF($CJ$2=Alapadat!$P676,Alapadat!$R676,0)</f>
        <v>0</v>
      </c>
      <c r="CM676" s="14">
        <f t="shared" si="864"/>
        <v>0</v>
      </c>
      <c r="CN676" s="14">
        <f t="shared" si="865"/>
        <v>0</v>
      </c>
      <c r="CO676" s="14">
        <f t="shared" si="866"/>
        <v>0</v>
      </c>
      <c r="CP676" s="14">
        <f t="shared" si="867"/>
        <v>0</v>
      </c>
      <c r="CQ676" s="14">
        <f t="shared" si="868"/>
        <v>0</v>
      </c>
      <c r="CR676" s="14">
        <f t="shared" si="869"/>
        <v>0</v>
      </c>
      <c r="CT676" s="56">
        <f t="shared" si="870"/>
        <v>0</v>
      </c>
      <c r="CU676" s="14">
        <f>Szilv($CJ$2,Eredmény!$H$3,CK676)</f>
        <v>0</v>
      </c>
      <c r="CV676" s="14">
        <f t="shared" si="871"/>
        <v>0</v>
      </c>
      <c r="CW676" s="14">
        <f t="shared" si="872"/>
        <v>0</v>
      </c>
      <c r="CZ676" s="14">
        <f>IF($CY$2=Alapadat!$P676,Alapadat!$Q676,0)</f>
        <v>0</v>
      </c>
      <c r="DA676" s="14">
        <f>IF($CY$2=Alapadat!$P676,Alapadat!$R676,0)</f>
        <v>0</v>
      </c>
      <c r="DB676" s="14">
        <f t="shared" si="873"/>
        <v>0</v>
      </c>
      <c r="DC676" s="14">
        <f t="shared" si="874"/>
        <v>0</v>
      </c>
      <c r="DD676" s="14">
        <f t="shared" si="875"/>
        <v>0</v>
      </c>
      <c r="DE676" s="14">
        <f t="shared" si="876"/>
        <v>0</v>
      </c>
      <c r="DF676" s="14">
        <f t="shared" si="877"/>
        <v>0</v>
      </c>
      <c r="DG676" s="14">
        <f t="shared" si="878"/>
        <v>0</v>
      </c>
      <c r="DI676" s="56">
        <f t="shared" si="879"/>
        <v>0</v>
      </c>
      <c r="DJ676" s="14">
        <f>Szilv($CY$2,Eredmény!$H$3,CZ676)</f>
        <v>0</v>
      </c>
      <c r="DK676" s="14">
        <f t="shared" si="880"/>
        <v>0</v>
      </c>
      <c r="DL676" s="14">
        <f t="shared" si="881"/>
        <v>0</v>
      </c>
      <c r="DO676" s="14">
        <f>IF($DN$2=Alapadat!$P676,Alapadat!$Q676,0)</f>
        <v>0</v>
      </c>
      <c r="DP676" s="14">
        <f>IF($DN$2=Alapadat!$P676,Alapadat!$R676,0)</f>
        <v>0</v>
      </c>
      <c r="DQ676" s="14">
        <f t="shared" si="882"/>
        <v>0</v>
      </c>
      <c r="DR676" s="14">
        <f t="shared" si="883"/>
        <v>0</v>
      </c>
      <c r="DS676" s="14">
        <f t="shared" si="884"/>
        <v>0</v>
      </c>
      <c r="DT676" s="14">
        <f t="shared" si="885"/>
        <v>0</v>
      </c>
      <c r="DU676" s="14">
        <f t="shared" si="886"/>
        <v>0</v>
      </c>
      <c r="DV676" s="14">
        <f t="shared" si="887"/>
        <v>0</v>
      </c>
      <c r="DX676" s="56">
        <f t="shared" si="888"/>
        <v>0</v>
      </c>
      <c r="DY676" s="14">
        <f>Szilv($DN$2,Eredmény!$H$3,DO676)</f>
        <v>0</v>
      </c>
      <c r="DZ676" s="14">
        <f t="shared" si="889"/>
        <v>0</v>
      </c>
      <c r="EA676" s="14">
        <f t="shared" si="890"/>
        <v>0</v>
      </c>
    </row>
    <row r="677" spans="2:131">
      <c r="B677" s="14">
        <f>IF($A$2=Alapadat!$P677,Alapadat!$Q677,0)</f>
        <v>0</v>
      </c>
      <c r="C677" s="14">
        <f>IF($A$2=Alapadat!$P677,Alapadat!$R677,0)</f>
        <v>0</v>
      </c>
      <c r="D677" s="14">
        <f t="shared" si="811"/>
        <v>0</v>
      </c>
      <c r="E677" s="14">
        <f t="shared" si="812"/>
        <v>0</v>
      </c>
      <c r="F677" s="14">
        <f t="shared" si="813"/>
        <v>0</v>
      </c>
      <c r="G677" s="14">
        <f t="shared" si="814"/>
        <v>0</v>
      </c>
      <c r="H677" s="14">
        <f t="shared" si="815"/>
        <v>0</v>
      </c>
      <c r="I677" s="14">
        <f t="shared" si="816"/>
        <v>0</v>
      </c>
      <c r="L677" s="56">
        <f t="shared" si="817"/>
        <v>0</v>
      </c>
      <c r="M677" s="14">
        <f>Szilv($A$2,Eredmény!$H$3,B677)</f>
        <v>0</v>
      </c>
      <c r="N677" s="14">
        <f t="shared" si="818"/>
        <v>0</v>
      </c>
      <c r="O677" s="14">
        <f t="shared" si="819"/>
        <v>0</v>
      </c>
      <c r="Q677" s="14">
        <f>IF($P$2=Alapadat!$P677,Alapadat!$Q677,0)</f>
        <v>0</v>
      </c>
      <c r="R677" s="14">
        <f>IF($P$2=Alapadat!$P677,Alapadat!$R677,0)</f>
        <v>0</v>
      </c>
      <c r="S677" s="14">
        <f t="shared" si="820"/>
        <v>0</v>
      </c>
      <c r="T677" s="14">
        <f t="shared" si="821"/>
        <v>0</v>
      </c>
      <c r="U677" s="14">
        <f t="shared" si="822"/>
        <v>0</v>
      </c>
      <c r="V677" s="14">
        <f t="shared" si="823"/>
        <v>0</v>
      </c>
      <c r="W677" s="14">
        <f t="shared" si="824"/>
        <v>0</v>
      </c>
      <c r="X677" s="14">
        <f t="shared" si="825"/>
        <v>0</v>
      </c>
      <c r="Z677" s="56">
        <f t="shared" si="891"/>
        <v>0</v>
      </c>
      <c r="AA677" s="14">
        <f>Szilv($P$2,Eredmény!$H$3,Q677)</f>
        <v>0</v>
      </c>
      <c r="AB677" s="14">
        <f t="shared" si="826"/>
        <v>0</v>
      </c>
      <c r="AC677" s="14">
        <f t="shared" si="827"/>
        <v>0</v>
      </c>
      <c r="AE677" s="14">
        <f>IF($AD$2=Alapadat!$P677,Alapadat!$Q677,0)</f>
        <v>0</v>
      </c>
      <c r="AF677" s="14">
        <f>IF($AD$2=Alapadat!$P677,Alapadat!$R677,0)</f>
        <v>0</v>
      </c>
      <c r="AG677" s="14">
        <f t="shared" si="828"/>
        <v>0</v>
      </c>
      <c r="AH677" s="14">
        <f t="shared" si="829"/>
        <v>0</v>
      </c>
      <c r="AI677" s="14">
        <f t="shared" si="830"/>
        <v>0</v>
      </c>
      <c r="AJ677" s="14">
        <f t="shared" si="831"/>
        <v>0</v>
      </c>
      <c r="AK677" s="14">
        <f t="shared" si="832"/>
        <v>0</v>
      </c>
      <c r="AL677" s="14">
        <f t="shared" si="833"/>
        <v>0</v>
      </c>
      <c r="AN677" s="56">
        <f t="shared" si="834"/>
        <v>0</v>
      </c>
      <c r="AO677" s="14">
        <f>Szilv($AD$2,Eredmény!$H$3,AE677)</f>
        <v>0</v>
      </c>
      <c r="AP677" s="14">
        <f t="shared" si="835"/>
        <v>0</v>
      </c>
      <c r="AQ677" s="14">
        <f t="shared" si="836"/>
        <v>0</v>
      </c>
      <c r="AS677" s="14">
        <f>IF($AR$2=Alapadat!$P677,Alapadat!$Q677,0)</f>
        <v>0</v>
      </c>
      <c r="AT677" s="14">
        <f>IF($AR$2=Alapadat!$P677,Alapadat!$R677,0)</f>
        <v>0</v>
      </c>
      <c r="AU677" s="14">
        <f t="shared" si="837"/>
        <v>0</v>
      </c>
      <c r="AV677" s="14">
        <f t="shared" si="838"/>
        <v>0</v>
      </c>
      <c r="AW677" s="14">
        <f t="shared" si="839"/>
        <v>0</v>
      </c>
      <c r="AX677" s="14">
        <f t="shared" si="840"/>
        <v>0</v>
      </c>
      <c r="AY677" s="14">
        <f t="shared" si="841"/>
        <v>0</v>
      </c>
      <c r="AZ677" s="14">
        <f t="shared" si="842"/>
        <v>0</v>
      </c>
      <c r="BB677" s="56">
        <f t="shared" si="843"/>
        <v>0</v>
      </c>
      <c r="BC677" s="14">
        <f>Szilv($AR$2,Eredmény!$H$3,AS677)</f>
        <v>0</v>
      </c>
      <c r="BD677" s="14">
        <f t="shared" si="844"/>
        <v>0</v>
      </c>
      <c r="BE677" s="14">
        <f t="shared" si="845"/>
        <v>0</v>
      </c>
      <c r="BG677" s="14">
        <f>IF($BF$2=Alapadat!$P677,Alapadat!$Q677,0)</f>
        <v>0</v>
      </c>
      <c r="BH677" s="14">
        <f>IF($BF$2=Alapadat!$P677,Alapadat!$R677,0)</f>
        <v>0</v>
      </c>
      <c r="BI677" s="14">
        <f t="shared" si="846"/>
        <v>0</v>
      </c>
      <c r="BJ677" s="14">
        <f t="shared" si="847"/>
        <v>0</v>
      </c>
      <c r="BK677" s="14">
        <f t="shared" si="848"/>
        <v>0</v>
      </c>
      <c r="BL677" s="14">
        <f t="shared" si="849"/>
        <v>0</v>
      </c>
      <c r="BM677" s="14">
        <f t="shared" si="850"/>
        <v>0</v>
      </c>
      <c r="BN677" s="14">
        <f t="shared" si="851"/>
        <v>0</v>
      </c>
      <c r="BP677" s="56">
        <f t="shared" si="852"/>
        <v>0</v>
      </c>
      <c r="BQ677" s="14">
        <f>Szilv($BF$2,Eredmény!$H$3,BG677)</f>
        <v>0</v>
      </c>
      <c r="BR677" s="14">
        <f t="shared" si="853"/>
        <v>0</v>
      </c>
      <c r="BS677" s="14">
        <f t="shared" si="854"/>
        <v>0</v>
      </c>
      <c r="BV677" s="14">
        <f>IF($BU$2=Alapadat!$P677,Alapadat!$Q677,0)</f>
        <v>0</v>
      </c>
      <c r="BW677" s="14">
        <f>IF($BU$2=Alapadat!$P677,Alapadat!$R677,0)</f>
        <v>0</v>
      </c>
      <c r="BX677" s="14">
        <f t="shared" si="855"/>
        <v>0</v>
      </c>
      <c r="BY677" s="14">
        <f t="shared" si="856"/>
        <v>0</v>
      </c>
      <c r="BZ677" s="14">
        <f t="shared" si="857"/>
        <v>0</v>
      </c>
      <c r="CA677" s="14">
        <f t="shared" si="858"/>
        <v>0</v>
      </c>
      <c r="CB677" s="14">
        <f t="shared" si="859"/>
        <v>0</v>
      </c>
      <c r="CC677" s="14">
        <f t="shared" si="860"/>
        <v>0</v>
      </c>
      <c r="CE677" s="56">
        <f t="shared" si="861"/>
        <v>0</v>
      </c>
      <c r="CF677" s="14">
        <f>Szilv($BU$2,Eredmény!$H$3,BV677)</f>
        <v>0</v>
      </c>
      <c r="CG677" s="14">
        <f t="shared" si="862"/>
        <v>0</v>
      </c>
      <c r="CH677" s="14">
        <f t="shared" si="863"/>
        <v>0</v>
      </c>
      <c r="CK677" s="14">
        <f>IF($CJ$2=Alapadat!$P677,Alapadat!$Q677,0)</f>
        <v>0</v>
      </c>
      <c r="CL677" s="14">
        <f>IF($CJ$2=Alapadat!$P677,Alapadat!$R677,0)</f>
        <v>0</v>
      </c>
      <c r="CM677" s="14">
        <f t="shared" si="864"/>
        <v>0</v>
      </c>
      <c r="CN677" s="14">
        <f t="shared" si="865"/>
        <v>0</v>
      </c>
      <c r="CO677" s="14">
        <f t="shared" si="866"/>
        <v>0</v>
      </c>
      <c r="CP677" s="14">
        <f t="shared" si="867"/>
        <v>0</v>
      </c>
      <c r="CQ677" s="14">
        <f t="shared" si="868"/>
        <v>0</v>
      </c>
      <c r="CR677" s="14">
        <f t="shared" si="869"/>
        <v>0</v>
      </c>
      <c r="CT677" s="56">
        <f t="shared" si="870"/>
        <v>0</v>
      </c>
      <c r="CU677" s="14">
        <f>Szilv($CJ$2,Eredmény!$H$3,CK677)</f>
        <v>0</v>
      </c>
      <c r="CV677" s="14">
        <f t="shared" si="871"/>
        <v>0</v>
      </c>
      <c r="CW677" s="14">
        <f t="shared" si="872"/>
        <v>0</v>
      </c>
      <c r="CZ677" s="14">
        <f>IF($CY$2=Alapadat!$P677,Alapadat!$Q677,0)</f>
        <v>0</v>
      </c>
      <c r="DA677" s="14">
        <f>IF($CY$2=Alapadat!$P677,Alapadat!$R677,0)</f>
        <v>0</v>
      </c>
      <c r="DB677" s="14">
        <f t="shared" si="873"/>
        <v>0</v>
      </c>
      <c r="DC677" s="14">
        <f t="shared" si="874"/>
        <v>0</v>
      </c>
      <c r="DD677" s="14">
        <f t="shared" si="875"/>
        <v>0</v>
      </c>
      <c r="DE677" s="14">
        <f t="shared" si="876"/>
        <v>0</v>
      </c>
      <c r="DF677" s="14">
        <f t="shared" si="877"/>
        <v>0</v>
      </c>
      <c r="DG677" s="14">
        <f t="shared" si="878"/>
        <v>0</v>
      </c>
      <c r="DI677" s="56">
        <f t="shared" si="879"/>
        <v>0</v>
      </c>
      <c r="DJ677" s="14">
        <f>Szilv($CY$2,Eredmény!$H$3,CZ677)</f>
        <v>0</v>
      </c>
      <c r="DK677" s="14">
        <f t="shared" si="880"/>
        <v>0</v>
      </c>
      <c r="DL677" s="14">
        <f t="shared" si="881"/>
        <v>0</v>
      </c>
      <c r="DO677" s="14">
        <f>IF($DN$2=Alapadat!$P677,Alapadat!$Q677,0)</f>
        <v>0</v>
      </c>
      <c r="DP677" s="14">
        <f>IF($DN$2=Alapadat!$P677,Alapadat!$R677,0)</f>
        <v>0</v>
      </c>
      <c r="DQ677" s="14">
        <f t="shared" si="882"/>
        <v>0</v>
      </c>
      <c r="DR677" s="14">
        <f t="shared" si="883"/>
        <v>0</v>
      </c>
      <c r="DS677" s="14">
        <f t="shared" si="884"/>
        <v>0</v>
      </c>
      <c r="DT677" s="14">
        <f t="shared" si="885"/>
        <v>0</v>
      </c>
      <c r="DU677" s="14">
        <f t="shared" si="886"/>
        <v>0</v>
      </c>
      <c r="DV677" s="14">
        <f t="shared" si="887"/>
        <v>0</v>
      </c>
      <c r="DX677" s="56">
        <f t="shared" si="888"/>
        <v>0</v>
      </c>
      <c r="DY677" s="14">
        <f>Szilv($DN$2,Eredmény!$H$3,DO677)</f>
        <v>0</v>
      </c>
      <c r="DZ677" s="14">
        <f t="shared" si="889"/>
        <v>0</v>
      </c>
      <c r="EA677" s="14">
        <f t="shared" si="890"/>
        <v>0</v>
      </c>
    </row>
    <row r="678" spans="2:131">
      <c r="B678" s="14">
        <f>IF($A$2=Alapadat!$P678,Alapadat!$Q678,0)</f>
        <v>0</v>
      </c>
      <c r="C678" s="14">
        <f>IF($A$2=Alapadat!$P678,Alapadat!$R678,0)</f>
        <v>0</v>
      </c>
      <c r="D678" s="14">
        <f t="shared" si="811"/>
        <v>0</v>
      </c>
      <c r="E678" s="14">
        <f t="shared" si="812"/>
        <v>0</v>
      </c>
      <c r="F678" s="14">
        <f t="shared" si="813"/>
        <v>0</v>
      </c>
      <c r="G678" s="14">
        <f t="shared" si="814"/>
        <v>0</v>
      </c>
      <c r="H678" s="14">
        <f t="shared" si="815"/>
        <v>0</v>
      </c>
      <c r="I678" s="14">
        <f t="shared" si="816"/>
        <v>0</v>
      </c>
      <c r="L678" s="56">
        <f t="shared" si="817"/>
        <v>0</v>
      </c>
      <c r="M678" s="14">
        <f>Szilv($A$2,Eredmény!$H$3,B678)</f>
        <v>0</v>
      </c>
      <c r="N678" s="14">
        <f t="shared" si="818"/>
        <v>0</v>
      </c>
      <c r="O678" s="14">
        <f t="shared" si="819"/>
        <v>0</v>
      </c>
      <c r="Q678" s="14">
        <f>IF($P$2=Alapadat!$P678,Alapadat!$Q678,0)</f>
        <v>0</v>
      </c>
      <c r="R678" s="14">
        <f>IF($P$2=Alapadat!$P678,Alapadat!$R678,0)</f>
        <v>0</v>
      </c>
      <c r="S678" s="14">
        <f t="shared" si="820"/>
        <v>0</v>
      </c>
      <c r="T678" s="14">
        <f t="shared" si="821"/>
        <v>0</v>
      </c>
      <c r="U678" s="14">
        <f t="shared" si="822"/>
        <v>0</v>
      </c>
      <c r="V678" s="14">
        <f t="shared" si="823"/>
        <v>0</v>
      </c>
      <c r="W678" s="14">
        <f t="shared" si="824"/>
        <v>0</v>
      </c>
      <c r="X678" s="14">
        <f t="shared" si="825"/>
        <v>0</v>
      </c>
      <c r="Z678" s="56">
        <f t="shared" si="891"/>
        <v>0</v>
      </c>
      <c r="AA678" s="14">
        <f>Szilv($P$2,Eredmény!$H$3,Q678)</f>
        <v>0</v>
      </c>
      <c r="AB678" s="14">
        <f t="shared" si="826"/>
        <v>0</v>
      </c>
      <c r="AC678" s="14">
        <f t="shared" si="827"/>
        <v>0</v>
      </c>
      <c r="AE678" s="14">
        <f>IF($AD$2=Alapadat!$P678,Alapadat!$Q678,0)</f>
        <v>0</v>
      </c>
      <c r="AF678" s="14">
        <f>IF($AD$2=Alapadat!$P678,Alapadat!$R678,0)</f>
        <v>0</v>
      </c>
      <c r="AG678" s="14">
        <f t="shared" si="828"/>
        <v>0</v>
      </c>
      <c r="AH678" s="14">
        <f t="shared" si="829"/>
        <v>0</v>
      </c>
      <c r="AI678" s="14">
        <f t="shared" si="830"/>
        <v>0</v>
      </c>
      <c r="AJ678" s="14">
        <f t="shared" si="831"/>
        <v>0</v>
      </c>
      <c r="AK678" s="14">
        <f t="shared" si="832"/>
        <v>0</v>
      </c>
      <c r="AL678" s="14">
        <f t="shared" si="833"/>
        <v>0</v>
      </c>
      <c r="AN678" s="56">
        <f t="shared" si="834"/>
        <v>0</v>
      </c>
      <c r="AO678" s="14">
        <f>Szilv($AD$2,Eredmény!$H$3,AE678)</f>
        <v>0</v>
      </c>
      <c r="AP678" s="14">
        <f t="shared" si="835"/>
        <v>0</v>
      </c>
      <c r="AQ678" s="14">
        <f t="shared" si="836"/>
        <v>0</v>
      </c>
      <c r="AS678" s="14">
        <f>IF($AR$2=Alapadat!$P678,Alapadat!$Q678,0)</f>
        <v>0</v>
      </c>
      <c r="AT678" s="14">
        <f>IF($AR$2=Alapadat!$P678,Alapadat!$R678,0)</f>
        <v>0</v>
      </c>
      <c r="AU678" s="14">
        <f t="shared" si="837"/>
        <v>0</v>
      </c>
      <c r="AV678" s="14">
        <f t="shared" si="838"/>
        <v>0</v>
      </c>
      <c r="AW678" s="14">
        <f t="shared" si="839"/>
        <v>0</v>
      </c>
      <c r="AX678" s="14">
        <f t="shared" si="840"/>
        <v>0</v>
      </c>
      <c r="AY678" s="14">
        <f t="shared" si="841"/>
        <v>0</v>
      </c>
      <c r="AZ678" s="14">
        <f t="shared" si="842"/>
        <v>0</v>
      </c>
      <c r="BB678" s="56">
        <f t="shared" si="843"/>
        <v>0</v>
      </c>
      <c r="BC678" s="14">
        <f>Szilv($AR$2,Eredmény!$H$3,AS678)</f>
        <v>0</v>
      </c>
      <c r="BD678" s="14">
        <f t="shared" si="844"/>
        <v>0</v>
      </c>
      <c r="BE678" s="14">
        <f t="shared" si="845"/>
        <v>0</v>
      </c>
      <c r="BG678" s="14">
        <f>IF($BF$2=Alapadat!$P678,Alapadat!$Q678,0)</f>
        <v>0</v>
      </c>
      <c r="BH678" s="14">
        <f>IF($BF$2=Alapadat!$P678,Alapadat!$R678,0)</f>
        <v>0</v>
      </c>
      <c r="BI678" s="14">
        <f t="shared" si="846"/>
        <v>0</v>
      </c>
      <c r="BJ678" s="14">
        <f t="shared" si="847"/>
        <v>0</v>
      </c>
      <c r="BK678" s="14">
        <f t="shared" si="848"/>
        <v>0</v>
      </c>
      <c r="BL678" s="14">
        <f t="shared" si="849"/>
        <v>0</v>
      </c>
      <c r="BM678" s="14">
        <f t="shared" si="850"/>
        <v>0</v>
      </c>
      <c r="BN678" s="14">
        <f t="shared" si="851"/>
        <v>0</v>
      </c>
      <c r="BP678" s="56">
        <f t="shared" si="852"/>
        <v>0</v>
      </c>
      <c r="BQ678" s="14">
        <f>Szilv($BF$2,Eredmény!$H$3,BG678)</f>
        <v>0</v>
      </c>
      <c r="BR678" s="14">
        <f t="shared" si="853"/>
        <v>0</v>
      </c>
      <c r="BS678" s="14">
        <f t="shared" si="854"/>
        <v>0</v>
      </c>
      <c r="BV678" s="14">
        <f>IF($BU$2=Alapadat!$P678,Alapadat!$Q678,0)</f>
        <v>0</v>
      </c>
      <c r="BW678" s="14">
        <f>IF($BU$2=Alapadat!$P678,Alapadat!$R678,0)</f>
        <v>0</v>
      </c>
      <c r="BX678" s="14">
        <f t="shared" si="855"/>
        <v>0</v>
      </c>
      <c r="BY678" s="14">
        <f t="shared" si="856"/>
        <v>0</v>
      </c>
      <c r="BZ678" s="14">
        <f t="shared" si="857"/>
        <v>0</v>
      </c>
      <c r="CA678" s="14">
        <f t="shared" si="858"/>
        <v>0</v>
      </c>
      <c r="CB678" s="14">
        <f t="shared" si="859"/>
        <v>0</v>
      </c>
      <c r="CC678" s="14">
        <f t="shared" si="860"/>
        <v>0</v>
      </c>
      <c r="CE678" s="56">
        <f t="shared" si="861"/>
        <v>0</v>
      </c>
      <c r="CF678" s="14">
        <f>Szilv($BU$2,Eredmény!$H$3,BV678)</f>
        <v>0</v>
      </c>
      <c r="CG678" s="14">
        <f t="shared" si="862"/>
        <v>0</v>
      </c>
      <c r="CH678" s="14">
        <f t="shared" si="863"/>
        <v>0</v>
      </c>
      <c r="CK678" s="14">
        <f>IF($CJ$2=Alapadat!$P678,Alapadat!$Q678,0)</f>
        <v>0</v>
      </c>
      <c r="CL678" s="14">
        <f>IF($CJ$2=Alapadat!$P678,Alapadat!$R678,0)</f>
        <v>0</v>
      </c>
      <c r="CM678" s="14">
        <f t="shared" si="864"/>
        <v>0</v>
      </c>
      <c r="CN678" s="14">
        <f t="shared" si="865"/>
        <v>0</v>
      </c>
      <c r="CO678" s="14">
        <f t="shared" si="866"/>
        <v>0</v>
      </c>
      <c r="CP678" s="14">
        <f t="shared" si="867"/>
        <v>0</v>
      </c>
      <c r="CQ678" s="14">
        <f t="shared" si="868"/>
        <v>0</v>
      </c>
      <c r="CR678" s="14">
        <f t="shared" si="869"/>
        <v>0</v>
      </c>
      <c r="CT678" s="56">
        <f t="shared" si="870"/>
        <v>0</v>
      </c>
      <c r="CU678" s="14">
        <f>Szilv($CJ$2,Eredmény!$H$3,CK678)</f>
        <v>0</v>
      </c>
      <c r="CV678" s="14">
        <f t="shared" si="871"/>
        <v>0</v>
      </c>
      <c r="CW678" s="14">
        <f t="shared" si="872"/>
        <v>0</v>
      </c>
      <c r="CZ678" s="14">
        <f>IF($CY$2=Alapadat!$P678,Alapadat!$Q678,0)</f>
        <v>0</v>
      </c>
      <c r="DA678" s="14">
        <f>IF($CY$2=Alapadat!$P678,Alapadat!$R678,0)</f>
        <v>0</v>
      </c>
      <c r="DB678" s="14">
        <f t="shared" si="873"/>
        <v>0</v>
      </c>
      <c r="DC678" s="14">
        <f t="shared" si="874"/>
        <v>0</v>
      </c>
      <c r="DD678" s="14">
        <f t="shared" si="875"/>
        <v>0</v>
      </c>
      <c r="DE678" s="14">
        <f t="shared" si="876"/>
        <v>0</v>
      </c>
      <c r="DF678" s="14">
        <f t="shared" si="877"/>
        <v>0</v>
      </c>
      <c r="DG678" s="14">
        <f t="shared" si="878"/>
        <v>0</v>
      </c>
      <c r="DI678" s="56">
        <f t="shared" si="879"/>
        <v>0</v>
      </c>
      <c r="DJ678" s="14">
        <f>Szilv($CY$2,Eredmény!$H$3,CZ678)</f>
        <v>0</v>
      </c>
      <c r="DK678" s="14">
        <f t="shared" si="880"/>
        <v>0</v>
      </c>
      <c r="DL678" s="14">
        <f t="shared" si="881"/>
        <v>0</v>
      </c>
      <c r="DO678" s="14">
        <f>IF($DN$2=Alapadat!$P678,Alapadat!$Q678,0)</f>
        <v>0</v>
      </c>
      <c r="DP678" s="14">
        <f>IF($DN$2=Alapadat!$P678,Alapadat!$R678,0)</f>
        <v>0</v>
      </c>
      <c r="DQ678" s="14">
        <f t="shared" si="882"/>
        <v>0</v>
      </c>
      <c r="DR678" s="14">
        <f t="shared" si="883"/>
        <v>0</v>
      </c>
      <c r="DS678" s="14">
        <f t="shared" si="884"/>
        <v>0</v>
      </c>
      <c r="DT678" s="14">
        <f t="shared" si="885"/>
        <v>0</v>
      </c>
      <c r="DU678" s="14">
        <f t="shared" si="886"/>
        <v>0</v>
      </c>
      <c r="DV678" s="14">
        <f t="shared" si="887"/>
        <v>0</v>
      </c>
      <c r="DX678" s="56">
        <f t="shared" si="888"/>
        <v>0</v>
      </c>
      <c r="DY678" s="14">
        <f>Szilv($DN$2,Eredmény!$H$3,DO678)</f>
        <v>0</v>
      </c>
      <c r="DZ678" s="14">
        <f t="shared" si="889"/>
        <v>0</v>
      </c>
      <c r="EA678" s="14">
        <f t="shared" si="890"/>
        <v>0</v>
      </c>
    </row>
    <row r="679" spans="2:131">
      <c r="B679" s="14">
        <f>IF($A$2=Alapadat!$P679,Alapadat!$Q679,0)</f>
        <v>0</v>
      </c>
      <c r="C679" s="14">
        <f>IF($A$2=Alapadat!$P679,Alapadat!$R679,0)</f>
        <v>0</v>
      </c>
      <c r="D679" s="14">
        <f t="shared" si="811"/>
        <v>0</v>
      </c>
      <c r="E679" s="14">
        <f t="shared" si="812"/>
        <v>0</v>
      </c>
      <c r="F679" s="14">
        <f t="shared" si="813"/>
        <v>0</v>
      </c>
      <c r="G679" s="14">
        <f t="shared" si="814"/>
        <v>0</v>
      </c>
      <c r="H679" s="14">
        <f t="shared" si="815"/>
        <v>0</v>
      </c>
      <c r="I679" s="14">
        <f t="shared" si="816"/>
        <v>0</v>
      </c>
      <c r="L679" s="56">
        <f t="shared" si="817"/>
        <v>0</v>
      </c>
      <c r="M679" s="14">
        <f>Szilv($A$2,Eredmény!$H$3,B679)</f>
        <v>0</v>
      </c>
      <c r="N679" s="14">
        <f t="shared" si="818"/>
        <v>0</v>
      </c>
      <c r="O679" s="14">
        <f t="shared" si="819"/>
        <v>0</v>
      </c>
      <c r="Q679" s="14">
        <f>IF($P$2=Alapadat!$P679,Alapadat!$Q679,0)</f>
        <v>0</v>
      </c>
      <c r="R679" s="14">
        <f>IF($P$2=Alapadat!$P679,Alapadat!$R679,0)</f>
        <v>0</v>
      </c>
      <c r="S679" s="14">
        <f t="shared" si="820"/>
        <v>0</v>
      </c>
      <c r="T679" s="14">
        <f t="shared" si="821"/>
        <v>0</v>
      </c>
      <c r="U679" s="14">
        <f t="shared" si="822"/>
        <v>0</v>
      </c>
      <c r="V679" s="14">
        <f t="shared" si="823"/>
        <v>0</v>
      </c>
      <c r="W679" s="14">
        <f t="shared" si="824"/>
        <v>0</v>
      </c>
      <c r="X679" s="14">
        <f t="shared" si="825"/>
        <v>0</v>
      </c>
      <c r="Z679" s="56">
        <f t="shared" si="891"/>
        <v>0</v>
      </c>
      <c r="AA679" s="14">
        <f>Szilv($P$2,Eredmény!$H$3,Q679)</f>
        <v>0</v>
      </c>
      <c r="AB679" s="14">
        <f t="shared" si="826"/>
        <v>0</v>
      </c>
      <c r="AC679" s="14">
        <f t="shared" si="827"/>
        <v>0</v>
      </c>
      <c r="AE679" s="14">
        <f>IF($AD$2=Alapadat!$P679,Alapadat!$Q679,0)</f>
        <v>0</v>
      </c>
      <c r="AF679" s="14">
        <f>IF($AD$2=Alapadat!$P679,Alapadat!$R679,0)</f>
        <v>0</v>
      </c>
      <c r="AG679" s="14">
        <f t="shared" si="828"/>
        <v>0</v>
      </c>
      <c r="AH679" s="14">
        <f t="shared" si="829"/>
        <v>0</v>
      </c>
      <c r="AI679" s="14">
        <f t="shared" si="830"/>
        <v>0</v>
      </c>
      <c r="AJ679" s="14">
        <f t="shared" si="831"/>
        <v>0</v>
      </c>
      <c r="AK679" s="14">
        <f t="shared" si="832"/>
        <v>0</v>
      </c>
      <c r="AL679" s="14">
        <f t="shared" si="833"/>
        <v>0</v>
      </c>
      <c r="AN679" s="56">
        <f t="shared" si="834"/>
        <v>0</v>
      </c>
      <c r="AO679" s="14">
        <f>Szilv($AD$2,Eredmény!$H$3,AE679)</f>
        <v>0</v>
      </c>
      <c r="AP679" s="14">
        <f t="shared" si="835"/>
        <v>0</v>
      </c>
      <c r="AQ679" s="14">
        <f t="shared" si="836"/>
        <v>0</v>
      </c>
      <c r="AS679" s="14">
        <f>IF($AR$2=Alapadat!$P679,Alapadat!$Q679,0)</f>
        <v>0</v>
      </c>
      <c r="AT679" s="14">
        <f>IF($AR$2=Alapadat!$P679,Alapadat!$R679,0)</f>
        <v>0</v>
      </c>
      <c r="AU679" s="14">
        <f t="shared" si="837"/>
        <v>0</v>
      </c>
      <c r="AV679" s="14">
        <f t="shared" si="838"/>
        <v>0</v>
      </c>
      <c r="AW679" s="14">
        <f t="shared" si="839"/>
        <v>0</v>
      </c>
      <c r="AX679" s="14">
        <f t="shared" si="840"/>
        <v>0</v>
      </c>
      <c r="AY679" s="14">
        <f t="shared" si="841"/>
        <v>0</v>
      </c>
      <c r="AZ679" s="14">
        <f t="shared" si="842"/>
        <v>0</v>
      </c>
      <c r="BB679" s="56">
        <f t="shared" si="843"/>
        <v>0</v>
      </c>
      <c r="BC679" s="14">
        <f>Szilv($AR$2,Eredmény!$H$3,AS679)</f>
        <v>0</v>
      </c>
      <c r="BD679" s="14">
        <f t="shared" si="844"/>
        <v>0</v>
      </c>
      <c r="BE679" s="14">
        <f t="shared" si="845"/>
        <v>0</v>
      </c>
      <c r="BG679" s="14">
        <f>IF($BF$2=Alapadat!$P679,Alapadat!$Q679,0)</f>
        <v>0</v>
      </c>
      <c r="BH679" s="14">
        <f>IF($BF$2=Alapadat!$P679,Alapadat!$R679,0)</f>
        <v>0</v>
      </c>
      <c r="BI679" s="14">
        <f t="shared" si="846"/>
        <v>0</v>
      </c>
      <c r="BJ679" s="14">
        <f t="shared" si="847"/>
        <v>0</v>
      </c>
      <c r="BK679" s="14">
        <f t="shared" si="848"/>
        <v>0</v>
      </c>
      <c r="BL679" s="14">
        <f t="shared" si="849"/>
        <v>0</v>
      </c>
      <c r="BM679" s="14">
        <f t="shared" si="850"/>
        <v>0</v>
      </c>
      <c r="BN679" s="14">
        <f t="shared" si="851"/>
        <v>0</v>
      </c>
      <c r="BP679" s="56">
        <f t="shared" si="852"/>
        <v>0</v>
      </c>
      <c r="BQ679" s="14">
        <f>Szilv($BF$2,Eredmény!$H$3,BG679)</f>
        <v>0</v>
      </c>
      <c r="BR679" s="14">
        <f t="shared" si="853"/>
        <v>0</v>
      </c>
      <c r="BS679" s="14">
        <f t="shared" si="854"/>
        <v>0</v>
      </c>
      <c r="BV679" s="14">
        <f>IF($BU$2=Alapadat!$P679,Alapadat!$Q679,0)</f>
        <v>0</v>
      </c>
      <c r="BW679" s="14">
        <f>IF($BU$2=Alapadat!$P679,Alapadat!$R679,0)</f>
        <v>0</v>
      </c>
      <c r="BX679" s="14">
        <f t="shared" si="855"/>
        <v>0</v>
      </c>
      <c r="BY679" s="14">
        <f t="shared" si="856"/>
        <v>0</v>
      </c>
      <c r="BZ679" s="14">
        <f t="shared" si="857"/>
        <v>0</v>
      </c>
      <c r="CA679" s="14">
        <f t="shared" si="858"/>
        <v>0</v>
      </c>
      <c r="CB679" s="14">
        <f t="shared" si="859"/>
        <v>0</v>
      </c>
      <c r="CC679" s="14">
        <f t="shared" si="860"/>
        <v>0</v>
      </c>
      <c r="CE679" s="56">
        <f t="shared" si="861"/>
        <v>0</v>
      </c>
      <c r="CF679" s="14">
        <f>Szilv($BU$2,Eredmény!$H$3,BV679)</f>
        <v>0</v>
      </c>
      <c r="CG679" s="14">
        <f t="shared" si="862"/>
        <v>0</v>
      </c>
      <c r="CH679" s="14">
        <f t="shared" si="863"/>
        <v>0</v>
      </c>
      <c r="CK679" s="14">
        <f>IF($CJ$2=Alapadat!$P679,Alapadat!$Q679,0)</f>
        <v>0</v>
      </c>
      <c r="CL679" s="14">
        <f>IF($CJ$2=Alapadat!$P679,Alapadat!$R679,0)</f>
        <v>0</v>
      </c>
      <c r="CM679" s="14">
        <f t="shared" si="864"/>
        <v>0</v>
      </c>
      <c r="CN679" s="14">
        <f t="shared" si="865"/>
        <v>0</v>
      </c>
      <c r="CO679" s="14">
        <f t="shared" si="866"/>
        <v>0</v>
      </c>
      <c r="CP679" s="14">
        <f t="shared" si="867"/>
        <v>0</v>
      </c>
      <c r="CQ679" s="14">
        <f t="shared" si="868"/>
        <v>0</v>
      </c>
      <c r="CR679" s="14">
        <f t="shared" si="869"/>
        <v>0</v>
      </c>
      <c r="CT679" s="56">
        <f t="shared" si="870"/>
        <v>0</v>
      </c>
      <c r="CU679" s="14">
        <f>Szilv($CJ$2,Eredmény!$H$3,CK679)</f>
        <v>0</v>
      </c>
      <c r="CV679" s="14">
        <f t="shared" si="871"/>
        <v>0</v>
      </c>
      <c r="CW679" s="14">
        <f t="shared" si="872"/>
        <v>0</v>
      </c>
      <c r="CZ679" s="14">
        <f>IF($CY$2=Alapadat!$P679,Alapadat!$Q679,0)</f>
        <v>0</v>
      </c>
      <c r="DA679" s="14">
        <f>IF($CY$2=Alapadat!$P679,Alapadat!$R679,0)</f>
        <v>0</v>
      </c>
      <c r="DB679" s="14">
        <f t="shared" si="873"/>
        <v>0</v>
      </c>
      <c r="DC679" s="14">
        <f t="shared" si="874"/>
        <v>0</v>
      </c>
      <c r="DD679" s="14">
        <f t="shared" si="875"/>
        <v>0</v>
      </c>
      <c r="DE679" s="14">
        <f t="shared" si="876"/>
        <v>0</v>
      </c>
      <c r="DF679" s="14">
        <f t="shared" si="877"/>
        <v>0</v>
      </c>
      <c r="DG679" s="14">
        <f t="shared" si="878"/>
        <v>0</v>
      </c>
      <c r="DI679" s="56">
        <f t="shared" si="879"/>
        <v>0</v>
      </c>
      <c r="DJ679" s="14">
        <f>Szilv($CY$2,Eredmény!$H$3,CZ679)</f>
        <v>0</v>
      </c>
      <c r="DK679" s="14">
        <f t="shared" si="880"/>
        <v>0</v>
      </c>
      <c r="DL679" s="14">
        <f t="shared" si="881"/>
        <v>0</v>
      </c>
      <c r="DO679" s="14">
        <f>IF($DN$2=Alapadat!$P679,Alapadat!$Q679,0)</f>
        <v>0</v>
      </c>
      <c r="DP679" s="14">
        <f>IF($DN$2=Alapadat!$P679,Alapadat!$R679,0)</f>
        <v>0</v>
      </c>
      <c r="DQ679" s="14">
        <f t="shared" si="882"/>
        <v>0</v>
      </c>
      <c r="DR679" s="14">
        <f t="shared" si="883"/>
        <v>0</v>
      </c>
      <c r="DS679" s="14">
        <f t="shared" si="884"/>
        <v>0</v>
      </c>
      <c r="DT679" s="14">
        <f t="shared" si="885"/>
        <v>0</v>
      </c>
      <c r="DU679" s="14">
        <f t="shared" si="886"/>
        <v>0</v>
      </c>
      <c r="DV679" s="14">
        <f t="shared" si="887"/>
        <v>0</v>
      </c>
      <c r="DX679" s="56">
        <f t="shared" si="888"/>
        <v>0</v>
      </c>
      <c r="DY679" s="14">
        <f>Szilv($DN$2,Eredmény!$H$3,DO679)</f>
        <v>0</v>
      </c>
      <c r="DZ679" s="14">
        <f t="shared" si="889"/>
        <v>0</v>
      </c>
      <c r="EA679" s="14">
        <f t="shared" si="890"/>
        <v>0</v>
      </c>
    </row>
    <row r="680" spans="2:131">
      <c r="B680" s="14">
        <f>IF($A$2=Alapadat!$P680,Alapadat!$Q680,0)</f>
        <v>0</v>
      </c>
      <c r="C680" s="14">
        <f>IF($A$2=Alapadat!$P680,Alapadat!$R680,0)</f>
        <v>0</v>
      </c>
      <c r="D680" s="14">
        <f t="shared" si="811"/>
        <v>0</v>
      </c>
      <c r="E680" s="14">
        <f t="shared" si="812"/>
        <v>0</v>
      </c>
      <c r="F680" s="14">
        <f t="shared" si="813"/>
        <v>0</v>
      </c>
      <c r="G680" s="14">
        <f t="shared" si="814"/>
        <v>0</v>
      </c>
      <c r="H680" s="14">
        <f t="shared" si="815"/>
        <v>0</v>
      </c>
      <c r="I680" s="14">
        <f t="shared" si="816"/>
        <v>0</v>
      </c>
      <c r="L680" s="56">
        <f t="shared" si="817"/>
        <v>0</v>
      </c>
      <c r="M680" s="14">
        <f>Szilv($A$2,Eredmény!$H$3,B680)</f>
        <v>0</v>
      </c>
      <c r="N680" s="14">
        <f t="shared" si="818"/>
        <v>0</v>
      </c>
      <c r="O680" s="14">
        <f t="shared" si="819"/>
        <v>0</v>
      </c>
      <c r="Q680" s="14">
        <f>IF($P$2=Alapadat!$P680,Alapadat!$Q680,0)</f>
        <v>0</v>
      </c>
      <c r="R680" s="14">
        <f>IF($P$2=Alapadat!$P680,Alapadat!$R680,0)</f>
        <v>0</v>
      </c>
      <c r="S680" s="14">
        <f t="shared" si="820"/>
        <v>0</v>
      </c>
      <c r="T680" s="14">
        <f t="shared" si="821"/>
        <v>0</v>
      </c>
      <c r="U680" s="14">
        <f t="shared" si="822"/>
        <v>0</v>
      </c>
      <c r="V680" s="14">
        <f t="shared" si="823"/>
        <v>0</v>
      </c>
      <c r="W680" s="14">
        <f t="shared" si="824"/>
        <v>0</v>
      </c>
      <c r="X680" s="14">
        <f t="shared" si="825"/>
        <v>0</v>
      </c>
      <c r="Z680" s="56">
        <f t="shared" si="891"/>
        <v>0</v>
      </c>
      <c r="AA680" s="14">
        <f>Szilv($P$2,Eredmény!$H$3,Q680)</f>
        <v>0</v>
      </c>
      <c r="AB680" s="14">
        <f t="shared" si="826"/>
        <v>0</v>
      </c>
      <c r="AC680" s="14">
        <f t="shared" si="827"/>
        <v>0</v>
      </c>
      <c r="AE680" s="14">
        <f>IF($AD$2=Alapadat!$P680,Alapadat!$Q680,0)</f>
        <v>0</v>
      </c>
      <c r="AF680" s="14">
        <f>IF($AD$2=Alapadat!$P680,Alapadat!$R680,0)</f>
        <v>0</v>
      </c>
      <c r="AG680" s="14">
        <f t="shared" si="828"/>
        <v>0</v>
      </c>
      <c r="AH680" s="14">
        <f t="shared" si="829"/>
        <v>0</v>
      </c>
      <c r="AI680" s="14">
        <f t="shared" si="830"/>
        <v>0</v>
      </c>
      <c r="AJ680" s="14">
        <f t="shared" si="831"/>
        <v>0</v>
      </c>
      <c r="AK680" s="14">
        <f t="shared" si="832"/>
        <v>0</v>
      </c>
      <c r="AL680" s="14">
        <f t="shared" si="833"/>
        <v>0</v>
      </c>
      <c r="AN680" s="56">
        <f t="shared" si="834"/>
        <v>0</v>
      </c>
      <c r="AO680" s="14">
        <f>Szilv($AD$2,Eredmény!$H$3,AE680)</f>
        <v>0</v>
      </c>
      <c r="AP680" s="14">
        <f t="shared" si="835"/>
        <v>0</v>
      </c>
      <c r="AQ680" s="14">
        <f t="shared" si="836"/>
        <v>0</v>
      </c>
      <c r="AS680" s="14">
        <f>IF($AR$2=Alapadat!$P680,Alapadat!$Q680,0)</f>
        <v>0</v>
      </c>
      <c r="AT680" s="14">
        <f>IF($AR$2=Alapadat!$P680,Alapadat!$R680,0)</f>
        <v>0</v>
      </c>
      <c r="AU680" s="14">
        <f t="shared" si="837"/>
        <v>0</v>
      </c>
      <c r="AV680" s="14">
        <f t="shared" si="838"/>
        <v>0</v>
      </c>
      <c r="AW680" s="14">
        <f t="shared" si="839"/>
        <v>0</v>
      </c>
      <c r="AX680" s="14">
        <f t="shared" si="840"/>
        <v>0</v>
      </c>
      <c r="AY680" s="14">
        <f t="shared" si="841"/>
        <v>0</v>
      </c>
      <c r="AZ680" s="14">
        <f t="shared" si="842"/>
        <v>0</v>
      </c>
      <c r="BB680" s="56">
        <f t="shared" si="843"/>
        <v>0</v>
      </c>
      <c r="BC680" s="14">
        <f>Szilv($AR$2,Eredmény!$H$3,AS680)</f>
        <v>0</v>
      </c>
      <c r="BD680" s="14">
        <f t="shared" si="844"/>
        <v>0</v>
      </c>
      <c r="BE680" s="14">
        <f t="shared" si="845"/>
        <v>0</v>
      </c>
      <c r="BG680" s="14">
        <f>IF($BF$2=Alapadat!$P680,Alapadat!$Q680,0)</f>
        <v>0</v>
      </c>
      <c r="BH680" s="14">
        <f>IF($BF$2=Alapadat!$P680,Alapadat!$R680,0)</f>
        <v>0</v>
      </c>
      <c r="BI680" s="14">
        <f t="shared" si="846"/>
        <v>0</v>
      </c>
      <c r="BJ680" s="14">
        <f t="shared" si="847"/>
        <v>0</v>
      </c>
      <c r="BK680" s="14">
        <f t="shared" si="848"/>
        <v>0</v>
      </c>
      <c r="BL680" s="14">
        <f t="shared" si="849"/>
        <v>0</v>
      </c>
      <c r="BM680" s="14">
        <f t="shared" si="850"/>
        <v>0</v>
      </c>
      <c r="BN680" s="14">
        <f t="shared" si="851"/>
        <v>0</v>
      </c>
      <c r="BP680" s="56">
        <f t="shared" si="852"/>
        <v>0</v>
      </c>
      <c r="BQ680" s="14">
        <f>Szilv($BF$2,Eredmény!$H$3,BG680)</f>
        <v>0</v>
      </c>
      <c r="BR680" s="14">
        <f t="shared" si="853"/>
        <v>0</v>
      </c>
      <c r="BS680" s="14">
        <f t="shared" si="854"/>
        <v>0</v>
      </c>
      <c r="BV680" s="14">
        <f>IF($BU$2=Alapadat!$P680,Alapadat!$Q680,0)</f>
        <v>0</v>
      </c>
      <c r="BW680" s="14">
        <f>IF($BU$2=Alapadat!$P680,Alapadat!$R680,0)</f>
        <v>0</v>
      </c>
      <c r="BX680" s="14">
        <f t="shared" si="855"/>
        <v>0</v>
      </c>
      <c r="BY680" s="14">
        <f t="shared" si="856"/>
        <v>0</v>
      </c>
      <c r="BZ680" s="14">
        <f t="shared" si="857"/>
        <v>0</v>
      </c>
      <c r="CA680" s="14">
        <f t="shared" si="858"/>
        <v>0</v>
      </c>
      <c r="CB680" s="14">
        <f t="shared" si="859"/>
        <v>0</v>
      </c>
      <c r="CC680" s="14">
        <f t="shared" si="860"/>
        <v>0</v>
      </c>
      <c r="CE680" s="56">
        <f t="shared" si="861"/>
        <v>0</v>
      </c>
      <c r="CF680" s="14">
        <f>Szilv($BU$2,Eredmény!$H$3,BV680)</f>
        <v>0</v>
      </c>
      <c r="CG680" s="14">
        <f t="shared" si="862"/>
        <v>0</v>
      </c>
      <c r="CH680" s="14">
        <f t="shared" si="863"/>
        <v>0</v>
      </c>
      <c r="CK680" s="14">
        <f>IF($CJ$2=Alapadat!$P680,Alapadat!$Q680,0)</f>
        <v>0</v>
      </c>
      <c r="CL680" s="14">
        <f>IF($CJ$2=Alapadat!$P680,Alapadat!$R680,0)</f>
        <v>0</v>
      </c>
      <c r="CM680" s="14">
        <f t="shared" si="864"/>
        <v>0</v>
      </c>
      <c r="CN680" s="14">
        <f t="shared" si="865"/>
        <v>0</v>
      </c>
      <c r="CO680" s="14">
        <f t="shared" si="866"/>
        <v>0</v>
      </c>
      <c r="CP680" s="14">
        <f t="shared" si="867"/>
        <v>0</v>
      </c>
      <c r="CQ680" s="14">
        <f t="shared" si="868"/>
        <v>0</v>
      </c>
      <c r="CR680" s="14">
        <f t="shared" si="869"/>
        <v>0</v>
      </c>
      <c r="CT680" s="56">
        <f t="shared" si="870"/>
        <v>0</v>
      </c>
      <c r="CU680" s="14">
        <f>Szilv($CJ$2,Eredmény!$H$3,CK680)</f>
        <v>0</v>
      </c>
      <c r="CV680" s="14">
        <f t="shared" si="871"/>
        <v>0</v>
      </c>
      <c r="CW680" s="14">
        <f t="shared" si="872"/>
        <v>0</v>
      </c>
      <c r="CZ680" s="14">
        <f>IF($CY$2=Alapadat!$P680,Alapadat!$Q680,0)</f>
        <v>0</v>
      </c>
      <c r="DA680" s="14">
        <f>IF($CY$2=Alapadat!$P680,Alapadat!$R680,0)</f>
        <v>0</v>
      </c>
      <c r="DB680" s="14">
        <f t="shared" si="873"/>
        <v>0</v>
      </c>
      <c r="DC680" s="14">
        <f t="shared" si="874"/>
        <v>0</v>
      </c>
      <c r="DD680" s="14">
        <f t="shared" si="875"/>
        <v>0</v>
      </c>
      <c r="DE680" s="14">
        <f t="shared" si="876"/>
        <v>0</v>
      </c>
      <c r="DF680" s="14">
        <f t="shared" si="877"/>
        <v>0</v>
      </c>
      <c r="DG680" s="14">
        <f t="shared" si="878"/>
        <v>0</v>
      </c>
      <c r="DI680" s="56">
        <f t="shared" si="879"/>
        <v>0</v>
      </c>
      <c r="DJ680" s="14">
        <f>Szilv($CY$2,Eredmény!$H$3,CZ680)</f>
        <v>0</v>
      </c>
      <c r="DK680" s="14">
        <f t="shared" si="880"/>
        <v>0</v>
      </c>
      <c r="DL680" s="14">
        <f t="shared" si="881"/>
        <v>0</v>
      </c>
      <c r="DO680" s="14">
        <f>IF($DN$2=Alapadat!$P680,Alapadat!$Q680,0)</f>
        <v>0</v>
      </c>
      <c r="DP680" s="14">
        <f>IF($DN$2=Alapadat!$P680,Alapadat!$R680,0)</f>
        <v>0</v>
      </c>
      <c r="DQ680" s="14">
        <f t="shared" si="882"/>
        <v>0</v>
      </c>
      <c r="DR680" s="14">
        <f t="shared" si="883"/>
        <v>0</v>
      </c>
      <c r="DS680" s="14">
        <f t="shared" si="884"/>
        <v>0</v>
      </c>
      <c r="DT680" s="14">
        <f t="shared" si="885"/>
        <v>0</v>
      </c>
      <c r="DU680" s="14">
        <f t="shared" si="886"/>
        <v>0</v>
      </c>
      <c r="DV680" s="14">
        <f t="shared" si="887"/>
        <v>0</v>
      </c>
      <c r="DX680" s="56">
        <f t="shared" si="888"/>
        <v>0</v>
      </c>
      <c r="DY680" s="14">
        <f>Szilv($DN$2,Eredmény!$H$3,DO680)</f>
        <v>0</v>
      </c>
      <c r="DZ680" s="14">
        <f t="shared" si="889"/>
        <v>0</v>
      </c>
      <c r="EA680" s="14">
        <f t="shared" si="890"/>
        <v>0</v>
      </c>
    </row>
    <row r="681" spans="2:131">
      <c r="B681" s="14">
        <f>IF($A$2=Alapadat!$P681,Alapadat!$Q681,0)</f>
        <v>0</v>
      </c>
      <c r="C681" s="14">
        <f>IF($A$2=Alapadat!$P681,Alapadat!$R681,0)</f>
        <v>0</v>
      </c>
      <c r="D681" s="14">
        <f t="shared" si="811"/>
        <v>0</v>
      </c>
      <c r="E681" s="14">
        <f t="shared" si="812"/>
        <v>0</v>
      </c>
      <c r="F681" s="14">
        <f t="shared" si="813"/>
        <v>0</v>
      </c>
      <c r="G681" s="14">
        <f t="shared" si="814"/>
        <v>0</v>
      </c>
      <c r="H681" s="14">
        <f t="shared" si="815"/>
        <v>0</v>
      </c>
      <c r="I681" s="14">
        <f t="shared" si="816"/>
        <v>0</v>
      </c>
      <c r="L681" s="56">
        <f t="shared" si="817"/>
        <v>0</v>
      </c>
      <c r="M681" s="14">
        <f>Szilv($A$2,Eredmény!$H$3,B681)</f>
        <v>0</v>
      </c>
      <c r="N681" s="14">
        <f t="shared" si="818"/>
        <v>0</v>
      </c>
      <c r="O681" s="14">
        <f t="shared" si="819"/>
        <v>0</v>
      </c>
      <c r="Q681" s="14">
        <f>IF($P$2=Alapadat!$P681,Alapadat!$Q681,0)</f>
        <v>0</v>
      </c>
      <c r="R681" s="14">
        <f>IF($P$2=Alapadat!$P681,Alapadat!$R681,0)</f>
        <v>0</v>
      </c>
      <c r="S681" s="14">
        <f t="shared" si="820"/>
        <v>0</v>
      </c>
      <c r="T681" s="14">
        <f t="shared" si="821"/>
        <v>0</v>
      </c>
      <c r="U681" s="14">
        <f t="shared" si="822"/>
        <v>0</v>
      </c>
      <c r="V681" s="14">
        <f t="shared" si="823"/>
        <v>0</v>
      </c>
      <c r="W681" s="14">
        <f t="shared" si="824"/>
        <v>0</v>
      </c>
      <c r="X681" s="14">
        <f t="shared" si="825"/>
        <v>0</v>
      </c>
      <c r="Z681" s="56">
        <f t="shared" si="891"/>
        <v>0</v>
      </c>
      <c r="AA681" s="14">
        <f>Szilv($P$2,Eredmény!$H$3,Q681)</f>
        <v>0</v>
      </c>
      <c r="AB681" s="14">
        <f t="shared" si="826"/>
        <v>0</v>
      </c>
      <c r="AC681" s="14">
        <f t="shared" si="827"/>
        <v>0</v>
      </c>
      <c r="AE681" s="14">
        <f>IF($AD$2=Alapadat!$P681,Alapadat!$Q681,0)</f>
        <v>0</v>
      </c>
      <c r="AF681" s="14">
        <f>IF($AD$2=Alapadat!$P681,Alapadat!$R681,0)</f>
        <v>0</v>
      </c>
      <c r="AG681" s="14">
        <f t="shared" si="828"/>
        <v>0</v>
      </c>
      <c r="AH681" s="14">
        <f t="shared" si="829"/>
        <v>0</v>
      </c>
      <c r="AI681" s="14">
        <f t="shared" si="830"/>
        <v>0</v>
      </c>
      <c r="AJ681" s="14">
        <f t="shared" si="831"/>
        <v>0</v>
      </c>
      <c r="AK681" s="14">
        <f t="shared" si="832"/>
        <v>0</v>
      </c>
      <c r="AL681" s="14">
        <f t="shared" si="833"/>
        <v>0</v>
      </c>
      <c r="AN681" s="56">
        <f t="shared" si="834"/>
        <v>0</v>
      </c>
      <c r="AO681" s="14">
        <f>Szilv($AD$2,Eredmény!$H$3,AE681)</f>
        <v>0</v>
      </c>
      <c r="AP681" s="14">
        <f t="shared" si="835"/>
        <v>0</v>
      </c>
      <c r="AQ681" s="14">
        <f t="shared" si="836"/>
        <v>0</v>
      </c>
      <c r="AS681" s="14">
        <f>IF($AR$2=Alapadat!$P681,Alapadat!$Q681,0)</f>
        <v>0</v>
      </c>
      <c r="AT681" s="14">
        <f>IF($AR$2=Alapadat!$P681,Alapadat!$R681,0)</f>
        <v>0</v>
      </c>
      <c r="AU681" s="14">
        <f t="shared" si="837"/>
        <v>0</v>
      </c>
      <c r="AV681" s="14">
        <f t="shared" si="838"/>
        <v>0</v>
      </c>
      <c r="AW681" s="14">
        <f t="shared" si="839"/>
        <v>0</v>
      </c>
      <c r="AX681" s="14">
        <f t="shared" si="840"/>
        <v>0</v>
      </c>
      <c r="AY681" s="14">
        <f t="shared" si="841"/>
        <v>0</v>
      </c>
      <c r="AZ681" s="14">
        <f t="shared" si="842"/>
        <v>0</v>
      </c>
      <c r="BB681" s="56">
        <f t="shared" si="843"/>
        <v>0</v>
      </c>
      <c r="BC681" s="14">
        <f>Szilv($AR$2,Eredmény!$H$3,AS681)</f>
        <v>0</v>
      </c>
      <c r="BD681" s="14">
        <f t="shared" si="844"/>
        <v>0</v>
      </c>
      <c r="BE681" s="14">
        <f t="shared" si="845"/>
        <v>0</v>
      </c>
      <c r="BG681" s="14">
        <f>IF($BF$2=Alapadat!$P681,Alapadat!$Q681,0)</f>
        <v>0</v>
      </c>
      <c r="BH681" s="14">
        <f>IF($BF$2=Alapadat!$P681,Alapadat!$R681,0)</f>
        <v>0</v>
      </c>
      <c r="BI681" s="14">
        <f t="shared" si="846"/>
        <v>0</v>
      </c>
      <c r="BJ681" s="14">
        <f t="shared" si="847"/>
        <v>0</v>
      </c>
      <c r="BK681" s="14">
        <f t="shared" si="848"/>
        <v>0</v>
      </c>
      <c r="BL681" s="14">
        <f t="shared" si="849"/>
        <v>0</v>
      </c>
      <c r="BM681" s="14">
        <f t="shared" si="850"/>
        <v>0</v>
      </c>
      <c r="BN681" s="14">
        <f t="shared" si="851"/>
        <v>0</v>
      </c>
      <c r="BP681" s="56">
        <f t="shared" si="852"/>
        <v>0</v>
      </c>
      <c r="BQ681" s="14">
        <f>Szilv($BF$2,Eredmény!$H$3,BG681)</f>
        <v>0</v>
      </c>
      <c r="BR681" s="14">
        <f t="shared" si="853"/>
        <v>0</v>
      </c>
      <c r="BS681" s="14">
        <f t="shared" si="854"/>
        <v>0</v>
      </c>
      <c r="BV681" s="14">
        <f>IF($BU$2=Alapadat!$P681,Alapadat!$Q681,0)</f>
        <v>0</v>
      </c>
      <c r="BW681" s="14">
        <f>IF($BU$2=Alapadat!$P681,Alapadat!$R681,0)</f>
        <v>0</v>
      </c>
      <c r="BX681" s="14">
        <f t="shared" si="855"/>
        <v>0</v>
      </c>
      <c r="BY681" s="14">
        <f t="shared" si="856"/>
        <v>0</v>
      </c>
      <c r="BZ681" s="14">
        <f t="shared" si="857"/>
        <v>0</v>
      </c>
      <c r="CA681" s="14">
        <f t="shared" si="858"/>
        <v>0</v>
      </c>
      <c r="CB681" s="14">
        <f t="shared" si="859"/>
        <v>0</v>
      </c>
      <c r="CC681" s="14">
        <f t="shared" si="860"/>
        <v>0</v>
      </c>
      <c r="CE681" s="56">
        <f t="shared" si="861"/>
        <v>0</v>
      </c>
      <c r="CF681" s="14">
        <f>Szilv($BU$2,Eredmény!$H$3,BV681)</f>
        <v>0</v>
      </c>
      <c r="CG681" s="14">
        <f t="shared" si="862"/>
        <v>0</v>
      </c>
      <c r="CH681" s="14">
        <f t="shared" si="863"/>
        <v>0</v>
      </c>
      <c r="CK681" s="14">
        <f>IF($CJ$2=Alapadat!$P681,Alapadat!$Q681,0)</f>
        <v>0</v>
      </c>
      <c r="CL681" s="14">
        <f>IF($CJ$2=Alapadat!$P681,Alapadat!$R681,0)</f>
        <v>0</v>
      </c>
      <c r="CM681" s="14">
        <f t="shared" si="864"/>
        <v>0</v>
      </c>
      <c r="CN681" s="14">
        <f t="shared" si="865"/>
        <v>0</v>
      </c>
      <c r="CO681" s="14">
        <f t="shared" si="866"/>
        <v>0</v>
      </c>
      <c r="CP681" s="14">
        <f t="shared" si="867"/>
        <v>0</v>
      </c>
      <c r="CQ681" s="14">
        <f t="shared" si="868"/>
        <v>0</v>
      </c>
      <c r="CR681" s="14">
        <f t="shared" si="869"/>
        <v>0</v>
      </c>
      <c r="CT681" s="56">
        <f t="shared" si="870"/>
        <v>0</v>
      </c>
      <c r="CU681" s="14">
        <f>Szilv($CJ$2,Eredmény!$H$3,CK681)</f>
        <v>0</v>
      </c>
      <c r="CV681" s="14">
        <f t="shared" si="871"/>
        <v>0</v>
      </c>
      <c r="CW681" s="14">
        <f t="shared" si="872"/>
        <v>0</v>
      </c>
      <c r="CZ681" s="14">
        <f>IF($CY$2=Alapadat!$P681,Alapadat!$Q681,0)</f>
        <v>0</v>
      </c>
      <c r="DA681" s="14">
        <f>IF($CY$2=Alapadat!$P681,Alapadat!$R681,0)</f>
        <v>0</v>
      </c>
      <c r="DB681" s="14">
        <f t="shared" si="873"/>
        <v>0</v>
      </c>
      <c r="DC681" s="14">
        <f t="shared" si="874"/>
        <v>0</v>
      </c>
      <c r="DD681" s="14">
        <f t="shared" si="875"/>
        <v>0</v>
      </c>
      <c r="DE681" s="14">
        <f t="shared" si="876"/>
        <v>0</v>
      </c>
      <c r="DF681" s="14">
        <f t="shared" si="877"/>
        <v>0</v>
      </c>
      <c r="DG681" s="14">
        <f t="shared" si="878"/>
        <v>0</v>
      </c>
      <c r="DI681" s="56">
        <f t="shared" si="879"/>
        <v>0</v>
      </c>
      <c r="DJ681" s="14">
        <f>Szilv($CY$2,Eredmény!$H$3,CZ681)</f>
        <v>0</v>
      </c>
      <c r="DK681" s="14">
        <f t="shared" si="880"/>
        <v>0</v>
      </c>
      <c r="DL681" s="14">
        <f t="shared" si="881"/>
        <v>0</v>
      </c>
      <c r="DO681" s="14">
        <f>IF($DN$2=Alapadat!$P681,Alapadat!$Q681,0)</f>
        <v>0</v>
      </c>
      <c r="DP681" s="14">
        <f>IF($DN$2=Alapadat!$P681,Alapadat!$R681,0)</f>
        <v>0</v>
      </c>
      <c r="DQ681" s="14">
        <f t="shared" si="882"/>
        <v>0</v>
      </c>
      <c r="DR681" s="14">
        <f t="shared" si="883"/>
        <v>0</v>
      </c>
      <c r="DS681" s="14">
        <f t="shared" si="884"/>
        <v>0</v>
      </c>
      <c r="DT681" s="14">
        <f t="shared" si="885"/>
        <v>0</v>
      </c>
      <c r="DU681" s="14">
        <f t="shared" si="886"/>
        <v>0</v>
      </c>
      <c r="DV681" s="14">
        <f t="shared" si="887"/>
        <v>0</v>
      </c>
      <c r="DX681" s="56">
        <f t="shared" si="888"/>
        <v>0</v>
      </c>
      <c r="DY681" s="14">
        <f>Szilv($DN$2,Eredmény!$H$3,DO681)</f>
        <v>0</v>
      </c>
      <c r="DZ681" s="14">
        <f t="shared" si="889"/>
        <v>0</v>
      </c>
      <c r="EA681" s="14">
        <f t="shared" si="890"/>
        <v>0</v>
      </c>
    </row>
    <row r="682" spans="2:131">
      <c r="B682" s="14">
        <f>IF($A$2=Alapadat!$P682,Alapadat!$Q682,0)</f>
        <v>0</v>
      </c>
      <c r="C682" s="14">
        <f>IF($A$2=Alapadat!$P682,Alapadat!$R682,0)</f>
        <v>0</v>
      </c>
      <c r="D682" s="14">
        <f t="shared" si="811"/>
        <v>0</v>
      </c>
      <c r="E682" s="14">
        <f t="shared" si="812"/>
        <v>0</v>
      </c>
      <c r="F682" s="14">
        <f t="shared" si="813"/>
        <v>0</v>
      </c>
      <c r="G682" s="14">
        <f t="shared" si="814"/>
        <v>0</v>
      </c>
      <c r="H682" s="14">
        <f t="shared" si="815"/>
        <v>0</v>
      </c>
      <c r="I682" s="14">
        <f t="shared" si="816"/>
        <v>0</v>
      </c>
      <c r="L682" s="56">
        <f t="shared" si="817"/>
        <v>0</v>
      </c>
      <c r="M682" s="14">
        <f>Szilv($A$2,Eredmény!$H$3,B682)</f>
        <v>0</v>
      </c>
      <c r="N682" s="14">
        <f t="shared" si="818"/>
        <v>0</v>
      </c>
      <c r="O682" s="14">
        <f t="shared" si="819"/>
        <v>0</v>
      </c>
      <c r="Q682" s="14">
        <f>IF($P$2=Alapadat!$P682,Alapadat!$Q682,0)</f>
        <v>0</v>
      </c>
      <c r="R682" s="14">
        <f>IF($P$2=Alapadat!$P682,Alapadat!$R682,0)</f>
        <v>0</v>
      </c>
      <c r="S682" s="14">
        <f t="shared" si="820"/>
        <v>0</v>
      </c>
      <c r="T682" s="14">
        <f t="shared" si="821"/>
        <v>0</v>
      </c>
      <c r="U682" s="14">
        <f t="shared" si="822"/>
        <v>0</v>
      </c>
      <c r="V682" s="14">
        <f t="shared" si="823"/>
        <v>0</v>
      </c>
      <c r="W682" s="14">
        <f t="shared" si="824"/>
        <v>0</v>
      </c>
      <c r="X682" s="14">
        <f t="shared" si="825"/>
        <v>0</v>
      </c>
      <c r="Z682" s="56">
        <f t="shared" si="891"/>
        <v>0</v>
      </c>
      <c r="AA682" s="14">
        <f>Szilv($P$2,Eredmény!$H$3,Q682)</f>
        <v>0</v>
      </c>
      <c r="AB682" s="14">
        <f t="shared" si="826"/>
        <v>0</v>
      </c>
      <c r="AC682" s="14">
        <f t="shared" si="827"/>
        <v>0</v>
      </c>
      <c r="AE682" s="14">
        <f>IF($AD$2=Alapadat!$P682,Alapadat!$Q682,0)</f>
        <v>0</v>
      </c>
      <c r="AF682" s="14">
        <f>IF($AD$2=Alapadat!$P682,Alapadat!$R682,0)</f>
        <v>0</v>
      </c>
      <c r="AG682" s="14">
        <f t="shared" si="828"/>
        <v>0</v>
      </c>
      <c r="AH682" s="14">
        <f t="shared" si="829"/>
        <v>0</v>
      </c>
      <c r="AI682" s="14">
        <f t="shared" si="830"/>
        <v>0</v>
      </c>
      <c r="AJ682" s="14">
        <f t="shared" si="831"/>
        <v>0</v>
      </c>
      <c r="AK682" s="14">
        <f t="shared" si="832"/>
        <v>0</v>
      </c>
      <c r="AL682" s="14">
        <f t="shared" si="833"/>
        <v>0</v>
      </c>
      <c r="AN682" s="56">
        <f t="shared" si="834"/>
        <v>0</v>
      </c>
      <c r="AO682" s="14">
        <f>Szilv($AD$2,Eredmény!$H$3,AE682)</f>
        <v>0</v>
      </c>
      <c r="AP682" s="14">
        <f t="shared" si="835"/>
        <v>0</v>
      </c>
      <c r="AQ682" s="14">
        <f t="shared" si="836"/>
        <v>0</v>
      </c>
      <c r="AS682" s="14">
        <f>IF($AR$2=Alapadat!$P682,Alapadat!$Q682,0)</f>
        <v>0</v>
      </c>
      <c r="AT682" s="14">
        <f>IF($AR$2=Alapadat!$P682,Alapadat!$R682,0)</f>
        <v>0</v>
      </c>
      <c r="AU682" s="14">
        <f t="shared" si="837"/>
        <v>0</v>
      </c>
      <c r="AV682" s="14">
        <f t="shared" si="838"/>
        <v>0</v>
      </c>
      <c r="AW682" s="14">
        <f t="shared" si="839"/>
        <v>0</v>
      </c>
      <c r="AX682" s="14">
        <f t="shared" si="840"/>
        <v>0</v>
      </c>
      <c r="AY682" s="14">
        <f t="shared" si="841"/>
        <v>0</v>
      </c>
      <c r="AZ682" s="14">
        <f t="shared" si="842"/>
        <v>0</v>
      </c>
      <c r="BB682" s="56">
        <f t="shared" si="843"/>
        <v>0</v>
      </c>
      <c r="BC682" s="14">
        <f>Szilv($AR$2,Eredmény!$H$3,AS682)</f>
        <v>0</v>
      </c>
      <c r="BD682" s="14">
        <f t="shared" si="844"/>
        <v>0</v>
      </c>
      <c r="BE682" s="14">
        <f t="shared" si="845"/>
        <v>0</v>
      </c>
      <c r="BG682" s="14">
        <f>IF($BF$2=Alapadat!$P682,Alapadat!$Q682,0)</f>
        <v>0</v>
      </c>
      <c r="BH682" s="14">
        <f>IF($BF$2=Alapadat!$P682,Alapadat!$R682,0)</f>
        <v>0</v>
      </c>
      <c r="BI682" s="14">
        <f t="shared" si="846"/>
        <v>0</v>
      </c>
      <c r="BJ682" s="14">
        <f t="shared" si="847"/>
        <v>0</v>
      </c>
      <c r="BK682" s="14">
        <f t="shared" si="848"/>
        <v>0</v>
      </c>
      <c r="BL682" s="14">
        <f t="shared" si="849"/>
        <v>0</v>
      </c>
      <c r="BM682" s="14">
        <f t="shared" si="850"/>
        <v>0</v>
      </c>
      <c r="BN682" s="14">
        <f t="shared" si="851"/>
        <v>0</v>
      </c>
      <c r="BP682" s="56">
        <f t="shared" si="852"/>
        <v>0</v>
      </c>
      <c r="BQ682" s="14">
        <f>Szilv($BF$2,Eredmény!$H$3,BG682)</f>
        <v>0</v>
      </c>
      <c r="BR682" s="14">
        <f t="shared" si="853"/>
        <v>0</v>
      </c>
      <c r="BS682" s="14">
        <f t="shared" si="854"/>
        <v>0</v>
      </c>
      <c r="BV682" s="14">
        <f>IF($BU$2=Alapadat!$P682,Alapadat!$Q682,0)</f>
        <v>0</v>
      </c>
      <c r="BW682" s="14">
        <f>IF($BU$2=Alapadat!$P682,Alapadat!$R682,0)</f>
        <v>0</v>
      </c>
      <c r="BX682" s="14">
        <f t="shared" si="855"/>
        <v>0</v>
      </c>
      <c r="BY682" s="14">
        <f t="shared" si="856"/>
        <v>0</v>
      </c>
      <c r="BZ682" s="14">
        <f t="shared" si="857"/>
        <v>0</v>
      </c>
      <c r="CA682" s="14">
        <f t="shared" si="858"/>
        <v>0</v>
      </c>
      <c r="CB682" s="14">
        <f t="shared" si="859"/>
        <v>0</v>
      </c>
      <c r="CC682" s="14">
        <f t="shared" si="860"/>
        <v>0</v>
      </c>
      <c r="CE682" s="56">
        <f t="shared" si="861"/>
        <v>0</v>
      </c>
      <c r="CF682" s="14">
        <f>Szilv($BU$2,Eredmény!$H$3,BV682)</f>
        <v>0</v>
      </c>
      <c r="CG682" s="14">
        <f t="shared" si="862"/>
        <v>0</v>
      </c>
      <c r="CH682" s="14">
        <f t="shared" si="863"/>
        <v>0</v>
      </c>
      <c r="CK682" s="14">
        <f>IF($CJ$2=Alapadat!$P682,Alapadat!$Q682,0)</f>
        <v>0</v>
      </c>
      <c r="CL682" s="14">
        <f>IF($CJ$2=Alapadat!$P682,Alapadat!$R682,0)</f>
        <v>0</v>
      </c>
      <c r="CM682" s="14">
        <f t="shared" si="864"/>
        <v>0</v>
      </c>
      <c r="CN682" s="14">
        <f t="shared" si="865"/>
        <v>0</v>
      </c>
      <c r="CO682" s="14">
        <f t="shared" si="866"/>
        <v>0</v>
      </c>
      <c r="CP682" s="14">
        <f t="shared" si="867"/>
        <v>0</v>
      </c>
      <c r="CQ682" s="14">
        <f t="shared" si="868"/>
        <v>0</v>
      </c>
      <c r="CR682" s="14">
        <f t="shared" si="869"/>
        <v>0</v>
      </c>
      <c r="CT682" s="56">
        <f t="shared" si="870"/>
        <v>0</v>
      </c>
      <c r="CU682" s="14">
        <f>Szilv($CJ$2,Eredmény!$H$3,CK682)</f>
        <v>0</v>
      </c>
      <c r="CV682" s="14">
        <f t="shared" si="871"/>
        <v>0</v>
      </c>
      <c r="CW682" s="14">
        <f t="shared" si="872"/>
        <v>0</v>
      </c>
      <c r="CZ682" s="14">
        <f>IF($CY$2=Alapadat!$P682,Alapadat!$Q682,0)</f>
        <v>0</v>
      </c>
      <c r="DA682" s="14">
        <f>IF($CY$2=Alapadat!$P682,Alapadat!$R682,0)</f>
        <v>0</v>
      </c>
      <c r="DB682" s="14">
        <f t="shared" si="873"/>
        <v>0</v>
      </c>
      <c r="DC682" s="14">
        <f t="shared" si="874"/>
        <v>0</v>
      </c>
      <c r="DD682" s="14">
        <f t="shared" si="875"/>
        <v>0</v>
      </c>
      <c r="DE682" s="14">
        <f t="shared" si="876"/>
        <v>0</v>
      </c>
      <c r="DF682" s="14">
        <f t="shared" si="877"/>
        <v>0</v>
      </c>
      <c r="DG682" s="14">
        <f t="shared" si="878"/>
        <v>0</v>
      </c>
      <c r="DI682" s="56">
        <f t="shared" si="879"/>
        <v>0</v>
      </c>
      <c r="DJ682" s="14">
        <f>Szilv($CY$2,Eredmény!$H$3,CZ682)</f>
        <v>0</v>
      </c>
      <c r="DK682" s="14">
        <f t="shared" si="880"/>
        <v>0</v>
      </c>
      <c r="DL682" s="14">
        <f t="shared" si="881"/>
        <v>0</v>
      </c>
      <c r="DO682" s="14">
        <f>IF($DN$2=Alapadat!$P682,Alapadat!$Q682,0)</f>
        <v>0</v>
      </c>
      <c r="DP682" s="14">
        <f>IF($DN$2=Alapadat!$P682,Alapadat!$R682,0)</f>
        <v>0</v>
      </c>
      <c r="DQ682" s="14">
        <f t="shared" si="882"/>
        <v>0</v>
      </c>
      <c r="DR682" s="14">
        <f t="shared" si="883"/>
        <v>0</v>
      </c>
      <c r="DS682" s="14">
        <f t="shared" si="884"/>
        <v>0</v>
      </c>
      <c r="DT682" s="14">
        <f t="shared" si="885"/>
        <v>0</v>
      </c>
      <c r="DU682" s="14">
        <f t="shared" si="886"/>
        <v>0</v>
      </c>
      <c r="DV682" s="14">
        <f t="shared" si="887"/>
        <v>0</v>
      </c>
      <c r="DX682" s="56">
        <f t="shared" si="888"/>
        <v>0</v>
      </c>
      <c r="DY682" s="14">
        <f>Szilv($DN$2,Eredmény!$H$3,DO682)</f>
        <v>0</v>
      </c>
      <c r="DZ682" s="14">
        <f t="shared" si="889"/>
        <v>0</v>
      </c>
      <c r="EA682" s="14">
        <f t="shared" si="890"/>
        <v>0</v>
      </c>
    </row>
    <row r="683" spans="2:131">
      <c r="B683" s="14">
        <f>IF($A$2=Alapadat!$P683,Alapadat!$Q683,0)</f>
        <v>0</v>
      </c>
      <c r="C683" s="14">
        <f>IF($A$2=Alapadat!$P683,Alapadat!$R683,0)</f>
        <v>0</v>
      </c>
      <c r="D683" s="14">
        <f t="shared" si="811"/>
        <v>0</v>
      </c>
      <c r="E683" s="14">
        <f t="shared" si="812"/>
        <v>0</v>
      </c>
      <c r="F683" s="14">
        <f t="shared" si="813"/>
        <v>0</v>
      </c>
      <c r="G683" s="14">
        <f t="shared" si="814"/>
        <v>0</v>
      </c>
      <c r="H683" s="14">
        <f t="shared" si="815"/>
        <v>0</v>
      </c>
      <c r="I683" s="14">
        <f t="shared" si="816"/>
        <v>0</v>
      </c>
      <c r="L683" s="56">
        <f t="shared" si="817"/>
        <v>0</v>
      </c>
      <c r="M683" s="14">
        <f>Szilv($A$2,Eredmény!$H$3,B683)</f>
        <v>0</v>
      </c>
      <c r="N683" s="14">
        <f t="shared" si="818"/>
        <v>0</v>
      </c>
      <c r="O683" s="14">
        <f t="shared" si="819"/>
        <v>0</v>
      </c>
      <c r="Q683" s="14">
        <f>IF($P$2=Alapadat!$P683,Alapadat!$Q683,0)</f>
        <v>0</v>
      </c>
      <c r="R683" s="14">
        <f>IF($P$2=Alapadat!$P683,Alapadat!$R683,0)</f>
        <v>0</v>
      </c>
      <c r="S683" s="14">
        <f t="shared" si="820"/>
        <v>0</v>
      </c>
      <c r="T683" s="14">
        <f t="shared" si="821"/>
        <v>0</v>
      </c>
      <c r="U683" s="14">
        <f t="shared" si="822"/>
        <v>0</v>
      </c>
      <c r="V683" s="14">
        <f t="shared" si="823"/>
        <v>0</v>
      </c>
      <c r="W683" s="14">
        <f t="shared" si="824"/>
        <v>0</v>
      </c>
      <c r="X683" s="14">
        <f t="shared" si="825"/>
        <v>0</v>
      </c>
      <c r="Z683" s="56">
        <f t="shared" si="891"/>
        <v>0</v>
      </c>
      <c r="AA683" s="14">
        <f>Szilv($P$2,Eredmény!$H$3,Q683)</f>
        <v>0</v>
      </c>
      <c r="AB683" s="14">
        <f t="shared" si="826"/>
        <v>0</v>
      </c>
      <c r="AC683" s="14">
        <f t="shared" si="827"/>
        <v>0</v>
      </c>
      <c r="AE683" s="14">
        <f>IF($AD$2=Alapadat!$P683,Alapadat!$Q683,0)</f>
        <v>0</v>
      </c>
      <c r="AF683" s="14">
        <f>IF($AD$2=Alapadat!$P683,Alapadat!$R683,0)</f>
        <v>0</v>
      </c>
      <c r="AG683" s="14">
        <f t="shared" si="828"/>
        <v>0</v>
      </c>
      <c r="AH683" s="14">
        <f t="shared" si="829"/>
        <v>0</v>
      </c>
      <c r="AI683" s="14">
        <f t="shared" si="830"/>
        <v>0</v>
      </c>
      <c r="AJ683" s="14">
        <f t="shared" si="831"/>
        <v>0</v>
      </c>
      <c r="AK683" s="14">
        <f t="shared" si="832"/>
        <v>0</v>
      </c>
      <c r="AL683" s="14">
        <f t="shared" si="833"/>
        <v>0</v>
      </c>
      <c r="AN683" s="56">
        <f t="shared" si="834"/>
        <v>0</v>
      </c>
      <c r="AO683" s="14">
        <f>Szilv($AD$2,Eredmény!$H$3,AE683)</f>
        <v>0</v>
      </c>
      <c r="AP683" s="14">
        <f t="shared" si="835"/>
        <v>0</v>
      </c>
      <c r="AQ683" s="14">
        <f t="shared" si="836"/>
        <v>0</v>
      </c>
      <c r="AS683" s="14">
        <f>IF($AR$2=Alapadat!$P683,Alapadat!$Q683,0)</f>
        <v>0</v>
      </c>
      <c r="AT683" s="14">
        <f>IF($AR$2=Alapadat!$P683,Alapadat!$R683,0)</f>
        <v>0</v>
      </c>
      <c r="AU683" s="14">
        <f t="shared" si="837"/>
        <v>0</v>
      </c>
      <c r="AV683" s="14">
        <f t="shared" si="838"/>
        <v>0</v>
      </c>
      <c r="AW683" s="14">
        <f t="shared" si="839"/>
        <v>0</v>
      </c>
      <c r="AX683" s="14">
        <f t="shared" si="840"/>
        <v>0</v>
      </c>
      <c r="AY683" s="14">
        <f t="shared" si="841"/>
        <v>0</v>
      </c>
      <c r="AZ683" s="14">
        <f t="shared" si="842"/>
        <v>0</v>
      </c>
      <c r="BB683" s="56">
        <f t="shared" si="843"/>
        <v>0</v>
      </c>
      <c r="BC683" s="14">
        <f>Szilv($AR$2,Eredmény!$H$3,AS683)</f>
        <v>0</v>
      </c>
      <c r="BD683" s="14">
        <f t="shared" si="844"/>
        <v>0</v>
      </c>
      <c r="BE683" s="14">
        <f t="shared" si="845"/>
        <v>0</v>
      </c>
      <c r="BG683" s="14">
        <f>IF($BF$2=Alapadat!$P683,Alapadat!$Q683,0)</f>
        <v>0</v>
      </c>
      <c r="BH683" s="14">
        <f>IF($BF$2=Alapadat!$P683,Alapadat!$R683,0)</f>
        <v>0</v>
      </c>
      <c r="BI683" s="14">
        <f t="shared" si="846"/>
        <v>0</v>
      </c>
      <c r="BJ683" s="14">
        <f t="shared" si="847"/>
        <v>0</v>
      </c>
      <c r="BK683" s="14">
        <f t="shared" si="848"/>
        <v>0</v>
      </c>
      <c r="BL683" s="14">
        <f t="shared" si="849"/>
        <v>0</v>
      </c>
      <c r="BM683" s="14">
        <f t="shared" si="850"/>
        <v>0</v>
      </c>
      <c r="BN683" s="14">
        <f t="shared" si="851"/>
        <v>0</v>
      </c>
      <c r="BP683" s="56">
        <f t="shared" si="852"/>
        <v>0</v>
      </c>
      <c r="BQ683" s="14">
        <f>Szilv($BF$2,Eredmény!$H$3,BG683)</f>
        <v>0</v>
      </c>
      <c r="BR683" s="14">
        <f t="shared" si="853"/>
        <v>0</v>
      </c>
      <c r="BS683" s="14">
        <f t="shared" si="854"/>
        <v>0</v>
      </c>
      <c r="BV683" s="14">
        <f>IF($BU$2=Alapadat!$P683,Alapadat!$Q683,0)</f>
        <v>0</v>
      </c>
      <c r="BW683" s="14">
        <f>IF($BU$2=Alapadat!$P683,Alapadat!$R683,0)</f>
        <v>0</v>
      </c>
      <c r="BX683" s="14">
        <f t="shared" si="855"/>
        <v>0</v>
      </c>
      <c r="BY683" s="14">
        <f t="shared" si="856"/>
        <v>0</v>
      </c>
      <c r="BZ683" s="14">
        <f t="shared" si="857"/>
        <v>0</v>
      </c>
      <c r="CA683" s="14">
        <f t="shared" si="858"/>
        <v>0</v>
      </c>
      <c r="CB683" s="14">
        <f t="shared" si="859"/>
        <v>0</v>
      </c>
      <c r="CC683" s="14">
        <f t="shared" si="860"/>
        <v>0</v>
      </c>
      <c r="CE683" s="56">
        <f t="shared" si="861"/>
        <v>0</v>
      </c>
      <c r="CF683" s="14">
        <f>Szilv($BU$2,Eredmény!$H$3,BV683)</f>
        <v>0</v>
      </c>
      <c r="CG683" s="14">
        <f t="shared" si="862"/>
        <v>0</v>
      </c>
      <c r="CH683" s="14">
        <f t="shared" si="863"/>
        <v>0</v>
      </c>
      <c r="CK683" s="14">
        <f>IF($CJ$2=Alapadat!$P683,Alapadat!$Q683,0)</f>
        <v>0</v>
      </c>
      <c r="CL683" s="14">
        <f>IF($CJ$2=Alapadat!$P683,Alapadat!$R683,0)</f>
        <v>0</v>
      </c>
      <c r="CM683" s="14">
        <f t="shared" si="864"/>
        <v>0</v>
      </c>
      <c r="CN683" s="14">
        <f t="shared" si="865"/>
        <v>0</v>
      </c>
      <c r="CO683" s="14">
        <f t="shared" si="866"/>
        <v>0</v>
      </c>
      <c r="CP683" s="14">
        <f t="shared" si="867"/>
        <v>0</v>
      </c>
      <c r="CQ683" s="14">
        <f t="shared" si="868"/>
        <v>0</v>
      </c>
      <c r="CR683" s="14">
        <f t="shared" si="869"/>
        <v>0</v>
      </c>
      <c r="CT683" s="56">
        <f t="shared" si="870"/>
        <v>0</v>
      </c>
      <c r="CU683" s="14">
        <f>Szilv($CJ$2,Eredmény!$H$3,CK683)</f>
        <v>0</v>
      </c>
      <c r="CV683" s="14">
        <f t="shared" si="871"/>
        <v>0</v>
      </c>
      <c r="CW683" s="14">
        <f t="shared" si="872"/>
        <v>0</v>
      </c>
      <c r="CZ683" s="14">
        <f>IF($CY$2=Alapadat!$P683,Alapadat!$Q683,0)</f>
        <v>0</v>
      </c>
      <c r="DA683" s="14">
        <f>IF($CY$2=Alapadat!$P683,Alapadat!$R683,0)</f>
        <v>0</v>
      </c>
      <c r="DB683" s="14">
        <f t="shared" si="873"/>
        <v>0</v>
      </c>
      <c r="DC683" s="14">
        <f t="shared" si="874"/>
        <v>0</v>
      </c>
      <c r="DD683" s="14">
        <f t="shared" si="875"/>
        <v>0</v>
      </c>
      <c r="DE683" s="14">
        <f t="shared" si="876"/>
        <v>0</v>
      </c>
      <c r="DF683" s="14">
        <f t="shared" si="877"/>
        <v>0</v>
      </c>
      <c r="DG683" s="14">
        <f t="shared" si="878"/>
        <v>0</v>
      </c>
      <c r="DI683" s="56">
        <f t="shared" si="879"/>
        <v>0</v>
      </c>
      <c r="DJ683" s="14">
        <f>Szilv($CY$2,Eredmény!$H$3,CZ683)</f>
        <v>0</v>
      </c>
      <c r="DK683" s="14">
        <f t="shared" si="880"/>
        <v>0</v>
      </c>
      <c r="DL683" s="14">
        <f t="shared" si="881"/>
        <v>0</v>
      </c>
      <c r="DO683" s="14">
        <f>IF($DN$2=Alapadat!$P683,Alapadat!$Q683,0)</f>
        <v>0</v>
      </c>
      <c r="DP683" s="14">
        <f>IF($DN$2=Alapadat!$P683,Alapadat!$R683,0)</f>
        <v>0</v>
      </c>
      <c r="DQ683" s="14">
        <f t="shared" si="882"/>
        <v>0</v>
      </c>
      <c r="DR683" s="14">
        <f t="shared" si="883"/>
        <v>0</v>
      </c>
      <c r="DS683" s="14">
        <f t="shared" si="884"/>
        <v>0</v>
      </c>
      <c r="DT683" s="14">
        <f t="shared" si="885"/>
        <v>0</v>
      </c>
      <c r="DU683" s="14">
        <f t="shared" si="886"/>
        <v>0</v>
      </c>
      <c r="DV683" s="14">
        <f t="shared" si="887"/>
        <v>0</v>
      </c>
      <c r="DX683" s="56">
        <f t="shared" si="888"/>
        <v>0</v>
      </c>
      <c r="DY683" s="14">
        <f>Szilv($DN$2,Eredmény!$H$3,DO683)</f>
        <v>0</v>
      </c>
      <c r="DZ683" s="14">
        <f t="shared" si="889"/>
        <v>0</v>
      </c>
      <c r="EA683" s="14">
        <f t="shared" si="890"/>
        <v>0</v>
      </c>
    </row>
    <row r="684" spans="2:131">
      <c r="B684" s="14">
        <f>IF($A$2=Alapadat!$P684,Alapadat!$Q684,0)</f>
        <v>0</v>
      </c>
      <c r="C684" s="14">
        <f>IF($A$2=Alapadat!$P684,Alapadat!$R684,0)</f>
        <v>0</v>
      </c>
      <c r="D684" s="14">
        <f t="shared" si="811"/>
        <v>0</v>
      </c>
      <c r="E684" s="14">
        <f t="shared" si="812"/>
        <v>0</v>
      </c>
      <c r="F684" s="14">
        <f t="shared" si="813"/>
        <v>0</v>
      </c>
      <c r="G684" s="14">
        <f t="shared" si="814"/>
        <v>0</v>
      </c>
      <c r="H684" s="14">
        <f t="shared" si="815"/>
        <v>0</v>
      </c>
      <c r="I684" s="14">
        <f t="shared" si="816"/>
        <v>0</v>
      </c>
      <c r="L684" s="56">
        <f t="shared" si="817"/>
        <v>0</v>
      </c>
      <c r="M684" s="14">
        <f>Szilv($A$2,Eredmény!$H$3,B684)</f>
        <v>0</v>
      </c>
      <c r="N684" s="14">
        <f t="shared" si="818"/>
        <v>0</v>
      </c>
      <c r="O684" s="14">
        <f t="shared" si="819"/>
        <v>0</v>
      </c>
      <c r="Q684" s="14">
        <f>IF($P$2=Alapadat!$P684,Alapadat!$Q684,0)</f>
        <v>0</v>
      </c>
      <c r="R684" s="14">
        <f>IF($P$2=Alapadat!$P684,Alapadat!$R684,0)</f>
        <v>0</v>
      </c>
      <c r="S684" s="14">
        <f t="shared" si="820"/>
        <v>0</v>
      </c>
      <c r="T684" s="14">
        <f t="shared" si="821"/>
        <v>0</v>
      </c>
      <c r="U684" s="14">
        <f t="shared" si="822"/>
        <v>0</v>
      </c>
      <c r="V684" s="14">
        <f t="shared" si="823"/>
        <v>0</v>
      </c>
      <c r="W684" s="14">
        <f t="shared" si="824"/>
        <v>0</v>
      </c>
      <c r="X684" s="14">
        <f t="shared" si="825"/>
        <v>0</v>
      </c>
      <c r="Z684" s="56">
        <f t="shared" si="891"/>
        <v>0</v>
      </c>
      <c r="AA684" s="14">
        <f>Szilv($P$2,Eredmény!$H$3,Q684)</f>
        <v>0</v>
      </c>
      <c r="AB684" s="14">
        <f t="shared" si="826"/>
        <v>0</v>
      </c>
      <c r="AC684" s="14">
        <f t="shared" si="827"/>
        <v>0</v>
      </c>
      <c r="AE684" s="14">
        <f>IF($AD$2=Alapadat!$P684,Alapadat!$Q684,0)</f>
        <v>0</v>
      </c>
      <c r="AF684" s="14">
        <f>IF($AD$2=Alapadat!$P684,Alapadat!$R684,0)</f>
        <v>0</v>
      </c>
      <c r="AG684" s="14">
        <f t="shared" si="828"/>
        <v>0</v>
      </c>
      <c r="AH684" s="14">
        <f t="shared" si="829"/>
        <v>0</v>
      </c>
      <c r="AI684" s="14">
        <f t="shared" si="830"/>
        <v>0</v>
      </c>
      <c r="AJ684" s="14">
        <f t="shared" si="831"/>
        <v>0</v>
      </c>
      <c r="AK684" s="14">
        <f t="shared" si="832"/>
        <v>0</v>
      </c>
      <c r="AL684" s="14">
        <f t="shared" si="833"/>
        <v>0</v>
      </c>
      <c r="AN684" s="56">
        <f t="shared" si="834"/>
        <v>0</v>
      </c>
      <c r="AO684" s="14">
        <f>Szilv($AD$2,Eredmény!$H$3,AE684)</f>
        <v>0</v>
      </c>
      <c r="AP684" s="14">
        <f t="shared" si="835"/>
        <v>0</v>
      </c>
      <c r="AQ684" s="14">
        <f t="shared" si="836"/>
        <v>0</v>
      </c>
      <c r="AS684" s="14">
        <f>IF($AR$2=Alapadat!$P684,Alapadat!$Q684,0)</f>
        <v>0</v>
      </c>
      <c r="AT684" s="14">
        <f>IF($AR$2=Alapadat!$P684,Alapadat!$R684,0)</f>
        <v>0</v>
      </c>
      <c r="AU684" s="14">
        <f t="shared" si="837"/>
        <v>0</v>
      </c>
      <c r="AV684" s="14">
        <f t="shared" si="838"/>
        <v>0</v>
      </c>
      <c r="AW684" s="14">
        <f t="shared" si="839"/>
        <v>0</v>
      </c>
      <c r="AX684" s="14">
        <f t="shared" si="840"/>
        <v>0</v>
      </c>
      <c r="AY684" s="14">
        <f t="shared" si="841"/>
        <v>0</v>
      </c>
      <c r="AZ684" s="14">
        <f t="shared" si="842"/>
        <v>0</v>
      </c>
      <c r="BB684" s="56">
        <f t="shared" si="843"/>
        <v>0</v>
      </c>
      <c r="BC684" s="14">
        <f>Szilv($AR$2,Eredmény!$H$3,AS684)</f>
        <v>0</v>
      </c>
      <c r="BD684" s="14">
        <f t="shared" si="844"/>
        <v>0</v>
      </c>
      <c r="BE684" s="14">
        <f t="shared" si="845"/>
        <v>0</v>
      </c>
      <c r="BG684" s="14">
        <f>IF($BF$2=Alapadat!$P684,Alapadat!$Q684,0)</f>
        <v>0</v>
      </c>
      <c r="BH684" s="14">
        <f>IF($BF$2=Alapadat!$P684,Alapadat!$R684,0)</f>
        <v>0</v>
      </c>
      <c r="BI684" s="14">
        <f t="shared" si="846"/>
        <v>0</v>
      </c>
      <c r="BJ684" s="14">
        <f t="shared" si="847"/>
        <v>0</v>
      </c>
      <c r="BK684" s="14">
        <f t="shared" si="848"/>
        <v>0</v>
      </c>
      <c r="BL684" s="14">
        <f t="shared" si="849"/>
        <v>0</v>
      </c>
      <c r="BM684" s="14">
        <f t="shared" si="850"/>
        <v>0</v>
      </c>
      <c r="BN684" s="14">
        <f t="shared" si="851"/>
        <v>0</v>
      </c>
      <c r="BP684" s="56">
        <f t="shared" si="852"/>
        <v>0</v>
      </c>
      <c r="BQ684" s="14">
        <f>Szilv($BF$2,Eredmény!$H$3,BG684)</f>
        <v>0</v>
      </c>
      <c r="BR684" s="14">
        <f t="shared" si="853"/>
        <v>0</v>
      </c>
      <c r="BS684" s="14">
        <f t="shared" si="854"/>
        <v>0</v>
      </c>
      <c r="BV684" s="14">
        <f>IF($BU$2=Alapadat!$P684,Alapadat!$Q684,0)</f>
        <v>0</v>
      </c>
      <c r="BW684" s="14">
        <f>IF($BU$2=Alapadat!$P684,Alapadat!$R684,0)</f>
        <v>0</v>
      </c>
      <c r="BX684" s="14">
        <f t="shared" si="855"/>
        <v>0</v>
      </c>
      <c r="BY684" s="14">
        <f t="shared" si="856"/>
        <v>0</v>
      </c>
      <c r="BZ684" s="14">
        <f t="shared" si="857"/>
        <v>0</v>
      </c>
      <c r="CA684" s="14">
        <f t="shared" si="858"/>
        <v>0</v>
      </c>
      <c r="CB684" s="14">
        <f t="shared" si="859"/>
        <v>0</v>
      </c>
      <c r="CC684" s="14">
        <f t="shared" si="860"/>
        <v>0</v>
      </c>
      <c r="CE684" s="56">
        <f t="shared" si="861"/>
        <v>0</v>
      </c>
      <c r="CF684" s="14">
        <f>Szilv($BU$2,Eredmény!$H$3,BV684)</f>
        <v>0</v>
      </c>
      <c r="CG684" s="14">
        <f t="shared" si="862"/>
        <v>0</v>
      </c>
      <c r="CH684" s="14">
        <f t="shared" si="863"/>
        <v>0</v>
      </c>
      <c r="CK684" s="14">
        <f>IF($CJ$2=Alapadat!$P684,Alapadat!$Q684,0)</f>
        <v>0</v>
      </c>
      <c r="CL684" s="14">
        <f>IF($CJ$2=Alapadat!$P684,Alapadat!$R684,0)</f>
        <v>0</v>
      </c>
      <c r="CM684" s="14">
        <f t="shared" si="864"/>
        <v>0</v>
      </c>
      <c r="CN684" s="14">
        <f t="shared" si="865"/>
        <v>0</v>
      </c>
      <c r="CO684" s="14">
        <f t="shared" si="866"/>
        <v>0</v>
      </c>
      <c r="CP684" s="14">
        <f t="shared" si="867"/>
        <v>0</v>
      </c>
      <c r="CQ684" s="14">
        <f t="shared" si="868"/>
        <v>0</v>
      </c>
      <c r="CR684" s="14">
        <f t="shared" si="869"/>
        <v>0</v>
      </c>
      <c r="CT684" s="56">
        <f t="shared" si="870"/>
        <v>0</v>
      </c>
      <c r="CU684" s="14">
        <f>Szilv($CJ$2,Eredmény!$H$3,CK684)</f>
        <v>0</v>
      </c>
      <c r="CV684" s="14">
        <f t="shared" si="871"/>
        <v>0</v>
      </c>
      <c r="CW684" s="14">
        <f t="shared" si="872"/>
        <v>0</v>
      </c>
      <c r="CZ684" s="14">
        <f>IF($CY$2=Alapadat!$P684,Alapadat!$Q684,0)</f>
        <v>0</v>
      </c>
      <c r="DA684" s="14">
        <f>IF($CY$2=Alapadat!$P684,Alapadat!$R684,0)</f>
        <v>0</v>
      </c>
      <c r="DB684" s="14">
        <f t="shared" si="873"/>
        <v>0</v>
      </c>
      <c r="DC684" s="14">
        <f t="shared" si="874"/>
        <v>0</v>
      </c>
      <c r="DD684" s="14">
        <f t="shared" si="875"/>
        <v>0</v>
      </c>
      <c r="DE684" s="14">
        <f t="shared" si="876"/>
        <v>0</v>
      </c>
      <c r="DF684" s="14">
        <f t="shared" si="877"/>
        <v>0</v>
      </c>
      <c r="DG684" s="14">
        <f t="shared" si="878"/>
        <v>0</v>
      </c>
      <c r="DI684" s="56">
        <f t="shared" si="879"/>
        <v>0</v>
      </c>
      <c r="DJ684" s="14">
        <f>Szilv($CY$2,Eredmény!$H$3,CZ684)</f>
        <v>0</v>
      </c>
      <c r="DK684" s="14">
        <f t="shared" si="880"/>
        <v>0</v>
      </c>
      <c r="DL684" s="14">
        <f t="shared" si="881"/>
        <v>0</v>
      </c>
      <c r="DO684" s="14">
        <f>IF($DN$2=Alapadat!$P684,Alapadat!$Q684,0)</f>
        <v>0</v>
      </c>
      <c r="DP684" s="14">
        <f>IF($DN$2=Alapadat!$P684,Alapadat!$R684,0)</f>
        <v>0</v>
      </c>
      <c r="DQ684" s="14">
        <f t="shared" si="882"/>
        <v>0</v>
      </c>
      <c r="DR684" s="14">
        <f t="shared" si="883"/>
        <v>0</v>
      </c>
      <c r="DS684" s="14">
        <f t="shared" si="884"/>
        <v>0</v>
      </c>
      <c r="DT684" s="14">
        <f t="shared" si="885"/>
        <v>0</v>
      </c>
      <c r="DU684" s="14">
        <f t="shared" si="886"/>
        <v>0</v>
      </c>
      <c r="DV684" s="14">
        <f t="shared" si="887"/>
        <v>0</v>
      </c>
      <c r="DX684" s="56">
        <f t="shared" si="888"/>
        <v>0</v>
      </c>
      <c r="DY684" s="14">
        <f>Szilv($DN$2,Eredmény!$H$3,DO684)</f>
        <v>0</v>
      </c>
      <c r="DZ684" s="14">
        <f t="shared" si="889"/>
        <v>0</v>
      </c>
      <c r="EA684" s="14">
        <f t="shared" si="890"/>
        <v>0</v>
      </c>
    </row>
    <row r="685" spans="2:131">
      <c r="B685" s="14">
        <f>IF($A$2=Alapadat!$P685,Alapadat!$Q685,0)</f>
        <v>0</v>
      </c>
      <c r="C685" s="14">
        <f>IF($A$2=Alapadat!$P685,Alapadat!$R685,0)</f>
        <v>0</v>
      </c>
      <c r="D685" s="14">
        <f t="shared" si="811"/>
        <v>0</v>
      </c>
      <c r="E685" s="14">
        <f t="shared" si="812"/>
        <v>0</v>
      </c>
      <c r="F685" s="14">
        <f t="shared" si="813"/>
        <v>0</v>
      </c>
      <c r="G685" s="14">
        <f t="shared" si="814"/>
        <v>0</v>
      </c>
      <c r="H685" s="14">
        <f t="shared" si="815"/>
        <v>0</v>
      </c>
      <c r="I685" s="14">
        <f t="shared" si="816"/>
        <v>0</v>
      </c>
      <c r="L685" s="56">
        <f t="shared" si="817"/>
        <v>0</v>
      </c>
      <c r="M685" s="14">
        <f>Szilv($A$2,Eredmény!$H$3,B685)</f>
        <v>0</v>
      </c>
      <c r="N685" s="14">
        <f t="shared" si="818"/>
        <v>0</v>
      </c>
      <c r="O685" s="14">
        <f t="shared" si="819"/>
        <v>0</v>
      </c>
      <c r="Q685" s="14">
        <f>IF($P$2=Alapadat!$P685,Alapadat!$Q685,0)</f>
        <v>0</v>
      </c>
      <c r="R685" s="14">
        <f>IF($P$2=Alapadat!$P685,Alapadat!$R685,0)</f>
        <v>0</v>
      </c>
      <c r="S685" s="14">
        <f t="shared" si="820"/>
        <v>0</v>
      </c>
      <c r="T685" s="14">
        <f t="shared" si="821"/>
        <v>0</v>
      </c>
      <c r="U685" s="14">
        <f t="shared" si="822"/>
        <v>0</v>
      </c>
      <c r="V685" s="14">
        <f t="shared" si="823"/>
        <v>0</v>
      </c>
      <c r="W685" s="14">
        <f t="shared" si="824"/>
        <v>0</v>
      </c>
      <c r="X685" s="14">
        <f t="shared" si="825"/>
        <v>0</v>
      </c>
      <c r="Z685" s="56">
        <f t="shared" si="891"/>
        <v>0</v>
      </c>
      <c r="AA685" s="14">
        <f>Szilv($P$2,Eredmény!$H$3,Q685)</f>
        <v>0</v>
      </c>
      <c r="AB685" s="14">
        <f t="shared" si="826"/>
        <v>0</v>
      </c>
      <c r="AC685" s="14">
        <f t="shared" si="827"/>
        <v>0</v>
      </c>
      <c r="AE685" s="14">
        <f>IF($AD$2=Alapadat!$P685,Alapadat!$Q685,0)</f>
        <v>0</v>
      </c>
      <c r="AF685" s="14">
        <f>IF($AD$2=Alapadat!$P685,Alapadat!$R685,0)</f>
        <v>0</v>
      </c>
      <c r="AG685" s="14">
        <f t="shared" si="828"/>
        <v>0</v>
      </c>
      <c r="AH685" s="14">
        <f t="shared" si="829"/>
        <v>0</v>
      </c>
      <c r="AI685" s="14">
        <f t="shared" si="830"/>
        <v>0</v>
      </c>
      <c r="AJ685" s="14">
        <f t="shared" si="831"/>
        <v>0</v>
      </c>
      <c r="AK685" s="14">
        <f t="shared" si="832"/>
        <v>0</v>
      </c>
      <c r="AL685" s="14">
        <f t="shared" si="833"/>
        <v>0</v>
      </c>
      <c r="AN685" s="56">
        <f t="shared" si="834"/>
        <v>0</v>
      </c>
      <c r="AO685" s="14">
        <f>Szilv($AD$2,Eredmény!$H$3,AE685)</f>
        <v>0</v>
      </c>
      <c r="AP685" s="14">
        <f t="shared" si="835"/>
        <v>0</v>
      </c>
      <c r="AQ685" s="14">
        <f t="shared" si="836"/>
        <v>0</v>
      </c>
      <c r="AS685" s="14">
        <f>IF($AR$2=Alapadat!$P685,Alapadat!$Q685,0)</f>
        <v>0</v>
      </c>
      <c r="AT685" s="14">
        <f>IF($AR$2=Alapadat!$P685,Alapadat!$R685,0)</f>
        <v>0</v>
      </c>
      <c r="AU685" s="14">
        <f t="shared" si="837"/>
        <v>0</v>
      </c>
      <c r="AV685" s="14">
        <f t="shared" si="838"/>
        <v>0</v>
      </c>
      <c r="AW685" s="14">
        <f t="shared" si="839"/>
        <v>0</v>
      </c>
      <c r="AX685" s="14">
        <f t="shared" si="840"/>
        <v>0</v>
      </c>
      <c r="AY685" s="14">
        <f t="shared" si="841"/>
        <v>0</v>
      </c>
      <c r="AZ685" s="14">
        <f t="shared" si="842"/>
        <v>0</v>
      </c>
      <c r="BB685" s="56">
        <f t="shared" si="843"/>
        <v>0</v>
      </c>
      <c r="BC685" s="14">
        <f>Szilv($AR$2,Eredmény!$H$3,AS685)</f>
        <v>0</v>
      </c>
      <c r="BD685" s="14">
        <f t="shared" si="844"/>
        <v>0</v>
      </c>
      <c r="BE685" s="14">
        <f t="shared" si="845"/>
        <v>0</v>
      </c>
      <c r="BG685" s="14">
        <f>IF($BF$2=Alapadat!$P685,Alapadat!$Q685,0)</f>
        <v>0</v>
      </c>
      <c r="BH685" s="14">
        <f>IF($BF$2=Alapadat!$P685,Alapadat!$R685,0)</f>
        <v>0</v>
      </c>
      <c r="BI685" s="14">
        <f t="shared" si="846"/>
        <v>0</v>
      </c>
      <c r="BJ685" s="14">
        <f t="shared" si="847"/>
        <v>0</v>
      </c>
      <c r="BK685" s="14">
        <f t="shared" si="848"/>
        <v>0</v>
      </c>
      <c r="BL685" s="14">
        <f t="shared" si="849"/>
        <v>0</v>
      </c>
      <c r="BM685" s="14">
        <f t="shared" si="850"/>
        <v>0</v>
      </c>
      <c r="BN685" s="14">
        <f t="shared" si="851"/>
        <v>0</v>
      </c>
      <c r="BP685" s="56">
        <f t="shared" si="852"/>
        <v>0</v>
      </c>
      <c r="BQ685" s="14">
        <f>Szilv($BF$2,Eredmény!$H$3,BG685)</f>
        <v>0</v>
      </c>
      <c r="BR685" s="14">
        <f t="shared" si="853"/>
        <v>0</v>
      </c>
      <c r="BS685" s="14">
        <f t="shared" si="854"/>
        <v>0</v>
      </c>
      <c r="BV685" s="14">
        <f>IF($BU$2=Alapadat!$P685,Alapadat!$Q685,0)</f>
        <v>0</v>
      </c>
      <c r="BW685" s="14">
        <f>IF($BU$2=Alapadat!$P685,Alapadat!$R685,0)</f>
        <v>0</v>
      </c>
      <c r="BX685" s="14">
        <f t="shared" si="855"/>
        <v>0</v>
      </c>
      <c r="BY685" s="14">
        <f t="shared" si="856"/>
        <v>0</v>
      </c>
      <c r="BZ685" s="14">
        <f t="shared" si="857"/>
        <v>0</v>
      </c>
      <c r="CA685" s="14">
        <f t="shared" si="858"/>
        <v>0</v>
      </c>
      <c r="CB685" s="14">
        <f t="shared" si="859"/>
        <v>0</v>
      </c>
      <c r="CC685" s="14">
        <f t="shared" si="860"/>
        <v>0</v>
      </c>
      <c r="CE685" s="56">
        <f t="shared" si="861"/>
        <v>0</v>
      </c>
      <c r="CF685" s="14">
        <f>Szilv($BU$2,Eredmény!$H$3,BV685)</f>
        <v>0</v>
      </c>
      <c r="CG685" s="14">
        <f t="shared" si="862"/>
        <v>0</v>
      </c>
      <c r="CH685" s="14">
        <f t="shared" si="863"/>
        <v>0</v>
      </c>
      <c r="CK685" s="14">
        <f>IF($CJ$2=Alapadat!$P685,Alapadat!$Q685,0)</f>
        <v>0</v>
      </c>
      <c r="CL685" s="14">
        <f>IF($CJ$2=Alapadat!$P685,Alapadat!$R685,0)</f>
        <v>0</v>
      </c>
      <c r="CM685" s="14">
        <f t="shared" si="864"/>
        <v>0</v>
      </c>
      <c r="CN685" s="14">
        <f t="shared" si="865"/>
        <v>0</v>
      </c>
      <c r="CO685" s="14">
        <f t="shared" si="866"/>
        <v>0</v>
      </c>
      <c r="CP685" s="14">
        <f t="shared" si="867"/>
        <v>0</v>
      </c>
      <c r="CQ685" s="14">
        <f t="shared" si="868"/>
        <v>0</v>
      </c>
      <c r="CR685" s="14">
        <f t="shared" si="869"/>
        <v>0</v>
      </c>
      <c r="CT685" s="56">
        <f t="shared" si="870"/>
        <v>0</v>
      </c>
      <c r="CU685" s="14">
        <f>Szilv($CJ$2,Eredmény!$H$3,CK685)</f>
        <v>0</v>
      </c>
      <c r="CV685" s="14">
        <f t="shared" si="871"/>
        <v>0</v>
      </c>
      <c r="CW685" s="14">
        <f t="shared" si="872"/>
        <v>0</v>
      </c>
      <c r="CZ685" s="14">
        <f>IF($CY$2=Alapadat!$P685,Alapadat!$Q685,0)</f>
        <v>0</v>
      </c>
      <c r="DA685" s="14">
        <f>IF($CY$2=Alapadat!$P685,Alapadat!$R685,0)</f>
        <v>0</v>
      </c>
      <c r="DB685" s="14">
        <f t="shared" si="873"/>
        <v>0</v>
      </c>
      <c r="DC685" s="14">
        <f t="shared" si="874"/>
        <v>0</v>
      </c>
      <c r="DD685" s="14">
        <f t="shared" si="875"/>
        <v>0</v>
      </c>
      <c r="DE685" s="14">
        <f t="shared" si="876"/>
        <v>0</v>
      </c>
      <c r="DF685" s="14">
        <f t="shared" si="877"/>
        <v>0</v>
      </c>
      <c r="DG685" s="14">
        <f t="shared" si="878"/>
        <v>0</v>
      </c>
      <c r="DI685" s="56">
        <f t="shared" si="879"/>
        <v>0</v>
      </c>
      <c r="DJ685" s="14">
        <f>Szilv($CY$2,Eredmény!$H$3,CZ685)</f>
        <v>0</v>
      </c>
      <c r="DK685" s="14">
        <f t="shared" si="880"/>
        <v>0</v>
      </c>
      <c r="DL685" s="14">
        <f t="shared" si="881"/>
        <v>0</v>
      </c>
      <c r="DO685" s="14">
        <f>IF($DN$2=Alapadat!$P685,Alapadat!$Q685,0)</f>
        <v>0</v>
      </c>
      <c r="DP685" s="14">
        <f>IF($DN$2=Alapadat!$P685,Alapadat!$R685,0)</f>
        <v>0</v>
      </c>
      <c r="DQ685" s="14">
        <f t="shared" si="882"/>
        <v>0</v>
      </c>
      <c r="DR685" s="14">
        <f t="shared" si="883"/>
        <v>0</v>
      </c>
      <c r="DS685" s="14">
        <f t="shared" si="884"/>
        <v>0</v>
      </c>
      <c r="DT685" s="14">
        <f t="shared" si="885"/>
        <v>0</v>
      </c>
      <c r="DU685" s="14">
        <f t="shared" si="886"/>
        <v>0</v>
      </c>
      <c r="DV685" s="14">
        <f t="shared" si="887"/>
        <v>0</v>
      </c>
      <c r="DX685" s="56">
        <f t="shared" si="888"/>
        <v>0</v>
      </c>
      <c r="DY685" s="14">
        <f>Szilv($DN$2,Eredmény!$H$3,DO685)</f>
        <v>0</v>
      </c>
      <c r="DZ685" s="14">
        <f t="shared" si="889"/>
        <v>0</v>
      </c>
      <c r="EA685" s="14">
        <f t="shared" si="890"/>
        <v>0</v>
      </c>
    </row>
    <row r="686" spans="2:131">
      <c r="B686" s="14">
        <f>IF($A$2=Alapadat!$P686,Alapadat!$Q686,0)</f>
        <v>0</v>
      </c>
      <c r="C686" s="14">
        <f>IF($A$2=Alapadat!$P686,Alapadat!$R686,0)</f>
        <v>0</v>
      </c>
      <c r="D686" s="14">
        <f t="shared" si="811"/>
        <v>0</v>
      </c>
      <c r="E686" s="14">
        <f t="shared" si="812"/>
        <v>0</v>
      </c>
      <c r="F686" s="14">
        <f t="shared" si="813"/>
        <v>0</v>
      </c>
      <c r="G686" s="14">
        <f t="shared" si="814"/>
        <v>0</v>
      </c>
      <c r="H686" s="14">
        <f t="shared" si="815"/>
        <v>0</v>
      </c>
      <c r="I686" s="14">
        <f t="shared" si="816"/>
        <v>0</v>
      </c>
      <c r="L686" s="56">
        <f t="shared" si="817"/>
        <v>0</v>
      </c>
      <c r="M686" s="14">
        <f>Szilv($A$2,Eredmény!$H$3,B686)</f>
        <v>0</v>
      </c>
      <c r="N686" s="14">
        <f t="shared" si="818"/>
        <v>0</v>
      </c>
      <c r="O686" s="14">
        <f t="shared" si="819"/>
        <v>0</v>
      </c>
      <c r="Q686" s="14">
        <f>IF($P$2=Alapadat!$P686,Alapadat!$Q686,0)</f>
        <v>0</v>
      </c>
      <c r="R686" s="14">
        <f>IF($P$2=Alapadat!$P686,Alapadat!$R686,0)</f>
        <v>0</v>
      </c>
      <c r="S686" s="14">
        <f t="shared" si="820"/>
        <v>0</v>
      </c>
      <c r="T686" s="14">
        <f t="shared" si="821"/>
        <v>0</v>
      </c>
      <c r="U686" s="14">
        <f t="shared" si="822"/>
        <v>0</v>
      </c>
      <c r="V686" s="14">
        <f t="shared" si="823"/>
        <v>0</v>
      </c>
      <c r="W686" s="14">
        <f t="shared" si="824"/>
        <v>0</v>
      </c>
      <c r="X686" s="14">
        <f t="shared" si="825"/>
        <v>0</v>
      </c>
      <c r="Z686" s="56">
        <f t="shared" si="891"/>
        <v>0</v>
      </c>
      <c r="AA686" s="14">
        <f>Szilv($P$2,Eredmény!$H$3,Q686)</f>
        <v>0</v>
      </c>
      <c r="AB686" s="14">
        <f t="shared" si="826"/>
        <v>0</v>
      </c>
      <c r="AC686" s="14">
        <f t="shared" si="827"/>
        <v>0</v>
      </c>
      <c r="AE686" s="14">
        <f>IF($AD$2=Alapadat!$P686,Alapadat!$Q686,0)</f>
        <v>0</v>
      </c>
      <c r="AF686" s="14">
        <f>IF($AD$2=Alapadat!$P686,Alapadat!$R686,0)</f>
        <v>0</v>
      </c>
      <c r="AG686" s="14">
        <f t="shared" si="828"/>
        <v>0</v>
      </c>
      <c r="AH686" s="14">
        <f t="shared" si="829"/>
        <v>0</v>
      </c>
      <c r="AI686" s="14">
        <f t="shared" si="830"/>
        <v>0</v>
      </c>
      <c r="AJ686" s="14">
        <f t="shared" si="831"/>
        <v>0</v>
      </c>
      <c r="AK686" s="14">
        <f t="shared" si="832"/>
        <v>0</v>
      </c>
      <c r="AL686" s="14">
        <f t="shared" si="833"/>
        <v>0</v>
      </c>
      <c r="AN686" s="56">
        <f t="shared" si="834"/>
        <v>0</v>
      </c>
      <c r="AO686" s="14">
        <f>Szilv($AD$2,Eredmény!$H$3,AE686)</f>
        <v>0</v>
      </c>
      <c r="AP686" s="14">
        <f t="shared" si="835"/>
        <v>0</v>
      </c>
      <c r="AQ686" s="14">
        <f t="shared" si="836"/>
        <v>0</v>
      </c>
      <c r="AS686" s="14">
        <f>IF($AR$2=Alapadat!$P686,Alapadat!$Q686,0)</f>
        <v>0</v>
      </c>
      <c r="AT686" s="14">
        <f>IF($AR$2=Alapadat!$P686,Alapadat!$R686,0)</f>
        <v>0</v>
      </c>
      <c r="AU686" s="14">
        <f t="shared" si="837"/>
        <v>0</v>
      </c>
      <c r="AV686" s="14">
        <f t="shared" si="838"/>
        <v>0</v>
      </c>
      <c r="AW686" s="14">
        <f t="shared" si="839"/>
        <v>0</v>
      </c>
      <c r="AX686" s="14">
        <f t="shared" si="840"/>
        <v>0</v>
      </c>
      <c r="AY686" s="14">
        <f t="shared" si="841"/>
        <v>0</v>
      </c>
      <c r="AZ686" s="14">
        <f t="shared" si="842"/>
        <v>0</v>
      </c>
      <c r="BB686" s="56">
        <f t="shared" si="843"/>
        <v>0</v>
      </c>
      <c r="BC686" s="14">
        <f>Szilv($AR$2,Eredmény!$H$3,AS686)</f>
        <v>0</v>
      </c>
      <c r="BD686" s="14">
        <f t="shared" si="844"/>
        <v>0</v>
      </c>
      <c r="BE686" s="14">
        <f t="shared" si="845"/>
        <v>0</v>
      </c>
      <c r="BG686" s="14">
        <f>IF($BF$2=Alapadat!$P686,Alapadat!$Q686,0)</f>
        <v>0</v>
      </c>
      <c r="BH686" s="14">
        <f>IF($BF$2=Alapadat!$P686,Alapadat!$R686,0)</f>
        <v>0</v>
      </c>
      <c r="BI686" s="14">
        <f t="shared" si="846"/>
        <v>0</v>
      </c>
      <c r="BJ686" s="14">
        <f t="shared" si="847"/>
        <v>0</v>
      </c>
      <c r="BK686" s="14">
        <f t="shared" si="848"/>
        <v>0</v>
      </c>
      <c r="BL686" s="14">
        <f t="shared" si="849"/>
        <v>0</v>
      </c>
      <c r="BM686" s="14">
        <f t="shared" si="850"/>
        <v>0</v>
      </c>
      <c r="BN686" s="14">
        <f t="shared" si="851"/>
        <v>0</v>
      </c>
      <c r="BP686" s="56">
        <f t="shared" si="852"/>
        <v>0</v>
      </c>
      <c r="BQ686" s="14">
        <f>Szilv($BF$2,Eredmény!$H$3,BG686)</f>
        <v>0</v>
      </c>
      <c r="BR686" s="14">
        <f t="shared" si="853"/>
        <v>0</v>
      </c>
      <c r="BS686" s="14">
        <f t="shared" si="854"/>
        <v>0</v>
      </c>
      <c r="BV686" s="14">
        <f>IF($BU$2=Alapadat!$P686,Alapadat!$Q686,0)</f>
        <v>0</v>
      </c>
      <c r="BW686" s="14">
        <f>IF($BU$2=Alapadat!$P686,Alapadat!$R686,0)</f>
        <v>0</v>
      </c>
      <c r="BX686" s="14">
        <f t="shared" si="855"/>
        <v>0</v>
      </c>
      <c r="BY686" s="14">
        <f t="shared" si="856"/>
        <v>0</v>
      </c>
      <c r="BZ686" s="14">
        <f t="shared" si="857"/>
        <v>0</v>
      </c>
      <c r="CA686" s="14">
        <f t="shared" si="858"/>
        <v>0</v>
      </c>
      <c r="CB686" s="14">
        <f t="shared" si="859"/>
        <v>0</v>
      </c>
      <c r="CC686" s="14">
        <f t="shared" si="860"/>
        <v>0</v>
      </c>
      <c r="CE686" s="56">
        <f t="shared" si="861"/>
        <v>0</v>
      </c>
      <c r="CF686" s="14">
        <f>Szilv($BU$2,Eredmény!$H$3,BV686)</f>
        <v>0</v>
      </c>
      <c r="CG686" s="14">
        <f t="shared" si="862"/>
        <v>0</v>
      </c>
      <c r="CH686" s="14">
        <f t="shared" si="863"/>
        <v>0</v>
      </c>
      <c r="CK686" s="14">
        <f>IF($CJ$2=Alapadat!$P686,Alapadat!$Q686,0)</f>
        <v>0</v>
      </c>
      <c r="CL686" s="14">
        <f>IF($CJ$2=Alapadat!$P686,Alapadat!$R686,0)</f>
        <v>0</v>
      </c>
      <c r="CM686" s="14">
        <f t="shared" si="864"/>
        <v>0</v>
      </c>
      <c r="CN686" s="14">
        <f t="shared" si="865"/>
        <v>0</v>
      </c>
      <c r="CO686" s="14">
        <f t="shared" si="866"/>
        <v>0</v>
      </c>
      <c r="CP686" s="14">
        <f t="shared" si="867"/>
        <v>0</v>
      </c>
      <c r="CQ686" s="14">
        <f t="shared" si="868"/>
        <v>0</v>
      </c>
      <c r="CR686" s="14">
        <f t="shared" si="869"/>
        <v>0</v>
      </c>
      <c r="CT686" s="56">
        <f t="shared" si="870"/>
        <v>0</v>
      </c>
      <c r="CU686" s="14">
        <f>Szilv($CJ$2,Eredmény!$H$3,CK686)</f>
        <v>0</v>
      </c>
      <c r="CV686" s="14">
        <f t="shared" si="871"/>
        <v>0</v>
      </c>
      <c r="CW686" s="14">
        <f t="shared" si="872"/>
        <v>0</v>
      </c>
      <c r="CZ686" s="14">
        <f>IF($CY$2=Alapadat!$P686,Alapadat!$Q686,0)</f>
        <v>0</v>
      </c>
      <c r="DA686" s="14">
        <f>IF($CY$2=Alapadat!$P686,Alapadat!$R686,0)</f>
        <v>0</v>
      </c>
      <c r="DB686" s="14">
        <f t="shared" si="873"/>
        <v>0</v>
      </c>
      <c r="DC686" s="14">
        <f t="shared" si="874"/>
        <v>0</v>
      </c>
      <c r="DD686" s="14">
        <f t="shared" si="875"/>
        <v>0</v>
      </c>
      <c r="DE686" s="14">
        <f t="shared" si="876"/>
        <v>0</v>
      </c>
      <c r="DF686" s="14">
        <f t="shared" si="877"/>
        <v>0</v>
      </c>
      <c r="DG686" s="14">
        <f t="shared" si="878"/>
        <v>0</v>
      </c>
      <c r="DI686" s="56">
        <f t="shared" si="879"/>
        <v>0</v>
      </c>
      <c r="DJ686" s="14">
        <f>Szilv($CY$2,Eredmény!$H$3,CZ686)</f>
        <v>0</v>
      </c>
      <c r="DK686" s="14">
        <f t="shared" si="880"/>
        <v>0</v>
      </c>
      <c r="DL686" s="14">
        <f t="shared" si="881"/>
        <v>0</v>
      </c>
      <c r="DO686" s="14">
        <f>IF($DN$2=Alapadat!$P686,Alapadat!$Q686,0)</f>
        <v>0</v>
      </c>
      <c r="DP686" s="14">
        <f>IF($DN$2=Alapadat!$P686,Alapadat!$R686,0)</f>
        <v>0</v>
      </c>
      <c r="DQ686" s="14">
        <f t="shared" si="882"/>
        <v>0</v>
      </c>
      <c r="DR686" s="14">
        <f t="shared" si="883"/>
        <v>0</v>
      </c>
      <c r="DS686" s="14">
        <f t="shared" si="884"/>
        <v>0</v>
      </c>
      <c r="DT686" s="14">
        <f t="shared" si="885"/>
        <v>0</v>
      </c>
      <c r="DU686" s="14">
        <f t="shared" si="886"/>
        <v>0</v>
      </c>
      <c r="DV686" s="14">
        <f t="shared" si="887"/>
        <v>0</v>
      </c>
      <c r="DX686" s="56">
        <f t="shared" si="888"/>
        <v>0</v>
      </c>
      <c r="DY686" s="14">
        <f>Szilv($DN$2,Eredmény!$H$3,DO686)</f>
        <v>0</v>
      </c>
      <c r="DZ686" s="14">
        <f t="shared" si="889"/>
        <v>0</v>
      </c>
      <c r="EA686" s="14">
        <f t="shared" si="890"/>
        <v>0</v>
      </c>
    </row>
    <row r="687" spans="2:131">
      <c r="B687" s="14">
        <f>IF($A$2=Alapadat!$P687,Alapadat!$Q687,0)</f>
        <v>0</v>
      </c>
      <c r="C687" s="14">
        <f>IF($A$2=Alapadat!$P687,Alapadat!$R687,0)</f>
        <v>0</v>
      </c>
      <c r="D687" s="14">
        <f t="shared" si="811"/>
        <v>0</v>
      </c>
      <c r="E687" s="14">
        <f t="shared" si="812"/>
        <v>0</v>
      </c>
      <c r="F687" s="14">
        <f t="shared" si="813"/>
        <v>0</v>
      </c>
      <c r="G687" s="14">
        <f t="shared" si="814"/>
        <v>0</v>
      </c>
      <c r="H687" s="14">
        <f t="shared" si="815"/>
        <v>0</v>
      </c>
      <c r="I687" s="14">
        <f t="shared" si="816"/>
        <v>0</v>
      </c>
      <c r="L687" s="56">
        <f t="shared" si="817"/>
        <v>0</v>
      </c>
      <c r="M687" s="14">
        <f>Szilv($A$2,Eredmény!$H$3,B687)</f>
        <v>0</v>
      </c>
      <c r="N687" s="14">
        <f t="shared" si="818"/>
        <v>0</v>
      </c>
      <c r="O687" s="14">
        <f t="shared" si="819"/>
        <v>0</v>
      </c>
      <c r="Q687" s="14">
        <f>IF($P$2=Alapadat!$P687,Alapadat!$Q687,0)</f>
        <v>0</v>
      </c>
      <c r="R687" s="14">
        <f>IF($P$2=Alapadat!$P687,Alapadat!$R687,0)</f>
        <v>0</v>
      </c>
      <c r="S687" s="14">
        <f t="shared" si="820"/>
        <v>0</v>
      </c>
      <c r="T687" s="14">
        <f t="shared" si="821"/>
        <v>0</v>
      </c>
      <c r="U687" s="14">
        <f t="shared" si="822"/>
        <v>0</v>
      </c>
      <c r="V687" s="14">
        <f t="shared" si="823"/>
        <v>0</v>
      </c>
      <c r="W687" s="14">
        <f t="shared" si="824"/>
        <v>0</v>
      </c>
      <c r="X687" s="14">
        <f t="shared" si="825"/>
        <v>0</v>
      </c>
      <c r="Z687" s="56">
        <f t="shared" si="891"/>
        <v>0</v>
      </c>
      <c r="AA687" s="14">
        <f>Szilv($P$2,Eredmény!$H$3,Q687)</f>
        <v>0</v>
      </c>
      <c r="AB687" s="14">
        <f t="shared" si="826"/>
        <v>0</v>
      </c>
      <c r="AC687" s="14">
        <f t="shared" si="827"/>
        <v>0</v>
      </c>
      <c r="AE687" s="14">
        <f>IF($AD$2=Alapadat!$P687,Alapadat!$Q687,0)</f>
        <v>0</v>
      </c>
      <c r="AF687" s="14">
        <f>IF($AD$2=Alapadat!$P687,Alapadat!$R687,0)</f>
        <v>0</v>
      </c>
      <c r="AG687" s="14">
        <f t="shared" si="828"/>
        <v>0</v>
      </c>
      <c r="AH687" s="14">
        <f t="shared" si="829"/>
        <v>0</v>
      </c>
      <c r="AI687" s="14">
        <f t="shared" si="830"/>
        <v>0</v>
      </c>
      <c r="AJ687" s="14">
        <f t="shared" si="831"/>
        <v>0</v>
      </c>
      <c r="AK687" s="14">
        <f t="shared" si="832"/>
        <v>0</v>
      </c>
      <c r="AL687" s="14">
        <f t="shared" si="833"/>
        <v>0</v>
      </c>
      <c r="AN687" s="56">
        <f t="shared" si="834"/>
        <v>0</v>
      </c>
      <c r="AO687" s="14">
        <f>Szilv($AD$2,Eredmény!$H$3,AE687)</f>
        <v>0</v>
      </c>
      <c r="AP687" s="14">
        <f t="shared" si="835"/>
        <v>0</v>
      </c>
      <c r="AQ687" s="14">
        <f t="shared" si="836"/>
        <v>0</v>
      </c>
      <c r="AS687" s="14">
        <f>IF($AR$2=Alapadat!$P687,Alapadat!$Q687,0)</f>
        <v>0</v>
      </c>
      <c r="AT687" s="14">
        <f>IF($AR$2=Alapadat!$P687,Alapadat!$R687,0)</f>
        <v>0</v>
      </c>
      <c r="AU687" s="14">
        <f t="shared" si="837"/>
        <v>0</v>
      </c>
      <c r="AV687" s="14">
        <f t="shared" si="838"/>
        <v>0</v>
      </c>
      <c r="AW687" s="14">
        <f t="shared" si="839"/>
        <v>0</v>
      </c>
      <c r="AX687" s="14">
        <f t="shared" si="840"/>
        <v>0</v>
      </c>
      <c r="AY687" s="14">
        <f t="shared" si="841"/>
        <v>0</v>
      </c>
      <c r="AZ687" s="14">
        <f t="shared" si="842"/>
        <v>0</v>
      </c>
      <c r="BB687" s="56">
        <f t="shared" si="843"/>
        <v>0</v>
      </c>
      <c r="BC687" s="14">
        <f>Szilv($AR$2,Eredmény!$H$3,AS687)</f>
        <v>0</v>
      </c>
      <c r="BD687" s="14">
        <f t="shared" si="844"/>
        <v>0</v>
      </c>
      <c r="BE687" s="14">
        <f t="shared" si="845"/>
        <v>0</v>
      </c>
      <c r="BG687" s="14">
        <f>IF($BF$2=Alapadat!$P687,Alapadat!$Q687,0)</f>
        <v>0</v>
      </c>
      <c r="BH687" s="14">
        <f>IF($BF$2=Alapadat!$P687,Alapadat!$R687,0)</f>
        <v>0</v>
      </c>
      <c r="BI687" s="14">
        <f t="shared" si="846"/>
        <v>0</v>
      </c>
      <c r="BJ687" s="14">
        <f t="shared" si="847"/>
        <v>0</v>
      </c>
      <c r="BK687" s="14">
        <f t="shared" si="848"/>
        <v>0</v>
      </c>
      <c r="BL687" s="14">
        <f t="shared" si="849"/>
        <v>0</v>
      </c>
      <c r="BM687" s="14">
        <f t="shared" si="850"/>
        <v>0</v>
      </c>
      <c r="BN687" s="14">
        <f t="shared" si="851"/>
        <v>0</v>
      </c>
      <c r="BP687" s="56">
        <f t="shared" si="852"/>
        <v>0</v>
      </c>
      <c r="BQ687" s="14">
        <f>Szilv($BF$2,Eredmény!$H$3,BG687)</f>
        <v>0</v>
      </c>
      <c r="BR687" s="14">
        <f t="shared" si="853"/>
        <v>0</v>
      </c>
      <c r="BS687" s="14">
        <f t="shared" si="854"/>
        <v>0</v>
      </c>
      <c r="BV687" s="14">
        <f>IF($BU$2=Alapadat!$P687,Alapadat!$Q687,0)</f>
        <v>0</v>
      </c>
      <c r="BW687" s="14">
        <f>IF($BU$2=Alapadat!$P687,Alapadat!$R687,0)</f>
        <v>0</v>
      </c>
      <c r="BX687" s="14">
        <f t="shared" si="855"/>
        <v>0</v>
      </c>
      <c r="BY687" s="14">
        <f t="shared" si="856"/>
        <v>0</v>
      </c>
      <c r="BZ687" s="14">
        <f t="shared" si="857"/>
        <v>0</v>
      </c>
      <c r="CA687" s="14">
        <f t="shared" si="858"/>
        <v>0</v>
      </c>
      <c r="CB687" s="14">
        <f t="shared" si="859"/>
        <v>0</v>
      </c>
      <c r="CC687" s="14">
        <f t="shared" si="860"/>
        <v>0</v>
      </c>
      <c r="CE687" s="56">
        <f t="shared" si="861"/>
        <v>0</v>
      </c>
      <c r="CF687" s="14">
        <f>Szilv($BU$2,Eredmény!$H$3,BV687)</f>
        <v>0</v>
      </c>
      <c r="CG687" s="14">
        <f t="shared" si="862"/>
        <v>0</v>
      </c>
      <c r="CH687" s="14">
        <f t="shared" si="863"/>
        <v>0</v>
      </c>
      <c r="CK687" s="14">
        <f>IF($CJ$2=Alapadat!$P687,Alapadat!$Q687,0)</f>
        <v>0</v>
      </c>
      <c r="CL687" s="14">
        <f>IF($CJ$2=Alapadat!$P687,Alapadat!$R687,0)</f>
        <v>0</v>
      </c>
      <c r="CM687" s="14">
        <f t="shared" si="864"/>
        <v>0</v>
      </c>
      <c r="CN687" s="14">
        <f t="shared" si="865"/>
        <v>0</v>
      </c>
      <c r="CO687" s="14">
        <f t="shared" si="866"/>
        <v>0</v>
      </c>
      <c r="CP687" s="14">
        <f t="shared" si="867"/>
        <v>0</v>
      </c>
      <c r="CQ687" s="14">
        <f t="shared" si="868"/>
        <v>0</v>
      </c>
      <c r="CR687" s="14">
        <f t="shared" si="869"/>
        <v>0</v>
      </c>
      <c r="CT687" s="56">
        <f t="shared" si="870"/>
        <v>0</v>
      </c>
      <c r="CU687" s="14">
        <f>Szilv($CJ$2,Eredmény!$H$3,CK687)</f>
        <v>0</v>
      </c>
      <c r="CV687" s="14">
        <f t="shared" si="871"/>
        <v>0</v>
      </c>
      <c r="CW687" s="14">
        <f t="shared" si="872"/>
        <v>0</v>
      </c>
      <c r="CZ687" s="14">
        <f>IF($CY$2=Alapadat!$P687,Alapadat!$Q687,0)</f>
        <v>0</v>
      </c>
      <c r="DA687" s="14">
        <f>IF($CY$2=Alapadat!$P687,Alapadat!$R687,0)</f>
        <v>0</v>
      </c>
      <c r="DB687" s="14">
        <f t="shared" si="873"/>
        <v>0</v>
      </c>
      <c r="DC687" s="14">
        <f t="shared" si="874"/>
        <v>0</v>
      </c>
      <c r="DD687" s="14">
        <f t="shared" si="875"/>
        <v>0</v>
      </c>
      <c r="DE687" s="14">
        <f t="shared" si="876"/>
        <v>0</v>
      </c>
      <c r="DF687" s="14">
        <f t="shared" si="877"/>
        <v>0</v>
      </c>
      <c r="DG687" s="14">
        <f t="shared" si="878"/>
        <v>0</v>
      </c>
      <c r="DI687" s="56">
        <f t="shared" si="879"/>
        <v>0</v>
      </c>
      <c r="DJ687" s="14">
        <f>Szilv($CY$2,Eredmény!$H$3,CZ687)</f>
        <v>0</v>
      </c>
      <c r="DK687" s="14">
        <f t="shared" si="880"/>
        <v>0</v>
      </c>
      <c r="DL687" s="14">
        <f t="shared" si="881"/>
        <v>0</v>
      </c>
      <c r="DO687" s="14">
        <f>IF($DN$2=Alapadat!$P687,Alapadat!$Q687,0)</f>
        <v>0</v>
      </c>
      <c r="DP687" s="14">
        <f>IF($DN$2=Alapadat!$P687,Alapadat!$R687,0)</f>
        <v>0</v>
      </c>
      <c r="DQ687" s="14">
        <f t="shared" si="882"/>
        <v>0</v>
      </c>
      <c r="DR687" s="14">
        <f t="shared" si="883"/>
        <v>0</v>
      </c>
      <c r="DS687" s="14">
        <f t="shared" si="884"/>
        <v>0</v>
      </c>
      <c r="DT687" s="14">
        <f t="shared" si="885"/>
        <v>0</v>
      </c>
      <c r="DU687" s="14">
        <f t="shared" si="886"/>
        <v>0</v>
      </c>
      <c r="DV687" s="14">
        <f t="shared" si="887"/>
        <v>0</v>
      </c>
      <c r="DX687" s="56">
        <f t="shared" si="888"/>
        <v>0</v>
      </c>
      <c r="DY687" s="14">
        <f>Szilv($DN$2,Eredmény!$H$3,DO687)</f>
        <v>0</v>
      </c>
      <c r="DZ687" s="14">
        <f t="shared" si="889"/>
        <v>0</v>
      </c>
      <c r="EA687" s="14">
        <f t="shared" si="890"/>
        <v>0</v>
      </c>
    </row>
    <row r="688" spans="2:131">
      <c r="B688" s="14">
        <f>IF($A$2=Alapadat!$P688,Alapadat!$Q688,0)</f>
        <v>0</v>
      </c>
      <c r="C688" s="14">
        <f>IF($A$2=Alapadat!$P688,Alapadat!$R688,0)</f>
        <v>0</v>
      </c>
      <c r="D688" s="14">
        <f t="shared" si="811"/>
        <v>0</v>
      </c>
      <c r="E688" s="14">
        <f t="shared" si="812"/>
        <v>0</v>
      </c>
      <c r="F688" s="14">
        <f t="shared" si="813"/>
        <v>0</v>
      </c>
      <c r="G688" s="14">
        <f t="shared" si="814"/>
        <v>0</v>
      </c>
      <c r="H688" s="14">
        <f t="shared" si="815"/>
        <v>0</v>
      </c>
      <c r="I688" s="14">
        <f t="shared" si="816"/>
        <v>0</v>
      </c>
      <c r="L688" s="56">
        <f t="shared" si="817"/>
        <v>0</v>
      </c>
      <c r="M688" s="14">
        <f>Szilv($A$2,Eredmény!$H$3,B688)</f>
        <v>0</v>
      </c>
      <c r="N688" s="14">
        <f t="shared" si="818"/>
        <v>0</v>
      </c>
      <c r="O688" s="14">
        <f t="shared" si="819"/>
        <v>0</v>
      </c>
      <c r="Q688" s="14">
        <f>IF($P$2=Alapadat!$P688,Alapadat!$Q688,0)</f>
        <v>0</v>
      </c>
      <c r="R688" s="14">
        <f>IF($P$2=Alapadat!$P688,Alapadat!$R688,0)</f>
        <v>0</v>
      </c>
      <c r="S688" s="14">
        <f t="shared" si="820"/>
        <v>0</v>
      </c>
      <c r="T688" s="14">
        <f t="shared" si="821"/>
        <v>0</v>
      </c>
      <c r="U688" s="14">
        <f t="shared" si="822"/>
        <v>0</v>
      </c>
      <c r="V688" s="14">
        <f t="shared" si="823"/>
        <v>0</v>
      </c>
      <c r="W688" s="14">
        <f t="shared" si="824"/>
        <v>0</v>
      </c>
      <c r="X688" s="14">
        <f t="shared" si="825"/>
        <v>0</v>
      </c>
      <c r="Z688" s="56">
        <f t="shared" si="891"/>
        <v>0</v>
      </c>
      <c r="AA688" s="14">
        <f>Szilv($P$2,Eredmény!$H$3,Q688)</f>
        <v>0</v>
      </c>
      <c r="AB688" s="14">
        <f t="shared" si="826"/>
        <v>0</v>
      </c>
      <c r="AC688" s="14">
        <f t="shared" si="827"/>
        <v>0</v>
      </c>
      <c r="AE688" s="14">
        <f>IF($AD$2=Alapadat!$P688,Alapadat!$Q688,0)</f>
        <v>0</v>
      </c>
      <c r="AF688" s="14">
        <f>IF($AD$2=Alapadat!$P688,Alapadat!$R688,0)</f>
        <v>0</v>
      </c>
      <c r="AG688" s="14">
        <f t="shared" si="828"/>
        <v>0</v>
      </c>
      <c r="AH688" s="14">
        <f t="shared" si="829"/>
        <v>0</v>
      </c>
      <c r="AI688" s="14">
        <f t="shared" si="830"/>
        <v>0</v>
      </c>
      <c r="AJ688" s="14">
        <f t="shared" si="831"/>
        <v>0</v>
      </c>
      <c r="AK688" s="14">
        <f t="shared" si="832"/>
        <v>0</v>
      </c>
      <c r="AL688" s="14">
        <f t="shared" si="833"/>
        <v>0</v>
      </c>
      <c r="AN688" s="56">
        <f t="shared" si="834"/>
        <v>0</v>
      </c>
      <c r="AO688" s="14">
        <f>Szilv($AD$2,Eredmény!$H$3,AE688)</f>
        <v>0</v>
      </c>
      <c r="AP688" s="14">
        <f t="shared" si="835"/>
        <v>0</v>
      </c>
      <c r="AQ688" s="14">
        <f t="shared" si="836"/>
        <v>0</v>
      </c>
      <c r="AS688" s="14">
        <f>IF($AR$2=Alapadat!$P688,Alapadat!$Q688,0)</f>
        <v>0</v>
      </c>
      <c r="AT688" s="14">
        <f>IF($AR$2=Alapadat!$P688,Alapadat!$R688,0)</f>
        <v>0</v>
      </c>
      <c r="AU688" s="14">
        <f t="shared" si="837"/>
        <v>0</v>
      </c>
      <c r="AV688" s="14">
        <f t="shared" si="838"/>
        <v>0</v>
      </c>
      <c r="AW688" s="14">
        <f t="shared" si="839"/>
        <v>0</v>
      </c>
      <c r="AX688" s="14">
        <f t="shared" si="840"/>
        <v>0</v>
      </c>
      <c r="AY688" s="14">
        <f t="shared" si="841"/>
        <v>0</v>
      </c>
      <c r="AZ688" s="14">
        <f t="shared" si="842"/>
        <v>0</v>
      </c>
      <c r="BB688" s="56">
        <f t="shared" si="843"/>
        <v>0</v>
      </c>
      <c r="BC688" s="14">
        <f>Szilv($AR$2,Eredmény!$H$3,AS688)</f>
        <v>0</v>
      </c>
      <c r="BD688" s="14">
        <f t="shared" si="844"/>
        <v>0</v>
      </c>
      <c r="BE688" s="14">
        <f t="shared" si="845"/>
        <v>0</v>
      </c>
      <c r="BG688" s="14">
        <f>IF($BF$2=Alapadat!$P688,Alapadat!$Q688,0)</f>
        <v>0</v>
      </c>
      <c r="BH688" s="14">
        <f>IF($BF$2=Alapadat!$P688,Alapadat!$R688,0)</f>
        <v>0</v>
      </c>
      <c r="BI688" s="14">
        <f t="shared" si="846"/>
        <v>0</v>
      </c>
      <c r="BJ688" s="14">
        <f t="shared" si="847"/>
        <v>0</v>
      </c>
      <c r="BK688" s="14">
        <f t="shared" si="848"/>
        <v>0</v>
      </c>
      <c r="BL688" s="14">
        <f t="shared" si="849"/>
        <v>0</v>
      </c>
      <c r="BM688" s="14">
        <f t="shared" si="850"/>
        <v>0</v>
      </c>
      <c r="BN688" s="14">
        <f t="shared" si="851"/>
        <v>0</v>
      </c>
      <c r="BP688" s="56">
        <f t="shared" si="852"/>
        <v>0</v>
      </c>
      <c r="BQ688" s="14">
        <f>Szilv($BF$2,Eredmény!$H$3,BG688)</f>
        <v>0</v>
      </c>
      <c r="BR688" s="14">
        <f t="shared" si="853"/>
        <v>0</v>
      </c>
      <c r="BS688" s="14">
        <f t="shared" si="854"/>
        <v>0</v>
      </c>
      <c r="BV688" s="14">
        <f>IF($BU$2=Alapadat!$P688,Alapadat!$Q688,0)</f>
        <v>0</v>
      </c>
      <c r="BW688" s="14">
        <f>IF($BU$2=Alapadat!$P688,Alapadat!$R688,0)</f>
        <v>0</v>
      </c>
      <c r="BX688" s="14">
        <f t="shared" si="855"/>
        <v>0</v>
      </c>
      <c r="BY688" s="14">
        <f t="shared" si="856"/>
        <v>0</v>
      </c>
      <c r="BZ688" s="14">
        <f t="shared" si="857"/>
        <v>0</v>
      </c>
      <c r="CA688" s="14">
        <f t="shared" si="858"/>
        <v>0</v>
      </c>
      <c r="CB688" s="14">
        <f t="shared" si="859"/>
        <v>0</v>
      </c>
      <c r="CC688" s="14">
        <f t="shared" si="860"/>
        <v>0</v>
      </c>
      <c r="CE688" s="56">
        <f t="shared" si="861"/>
        <v>0</v>
      </c>
      <c r="CF688" s="14">
        <f>Szilv($BU$2,Eredmény!$H$3,BV688)</f>
        <v>0</v>
      </c>
      <c r="CG688" s="14">
        <f t="shared" si="862"/>
        <v>0</v>
      </c>
      <c r="CH688" s="14">
        <f t="shared" si="863"/>
        <v>0</v>
      </c>
      <c r="CK688" s="14">
        <f>IF($CJ$2=Alapadat!$P688,Alapadat!$Q688,0)</f>
        <v>0</v>
      </c>
      <c r="CL688" s="14">
        <f>IF($CJ$2=Alapadat!$P688,Alapadat!$R688,0)</f>
        <v>0</v>
      </c>
      <c r="CM688" s="14">
        <f t="shared" si="864"/>
        <v>0</v>
      </c>
      <c r="CN688" s="14">
        <f t="shared" si="865"/>
        <v>0</v>
      </c>
      <c r="CO688" s="14">
        <f t="shared" si="866"/>
        <v>0</v>
      </c>
      <c r="CP688" s="14">
        <f t="shared" si="867"/>
        <v>0</v>
      </c>
      <c r="CQ688" s="14">
        <f t="shared" si="868"/>
        <v>0</v>
      </c>
      <c r="CR688" s="14">
        <f t="shared" si="869"/>
        <v>0</v>
      </c>
      <c r="CT688" s="56">
        <f t="shared" si="870"/>
        <v>0</v>
      </c>
      <c r="CU688" s="14">
        <f>Szilv($CJ$2,Eredmény!$H$3,CK688)</f>
        <v>0</v>
      </c>
      <c r="CV688" s="14">
        <f t="shared" si="871"/>
        <v>0</v>
      </c>
      <c r="CW688" s="14">
        <f t="shared" si="872"/>
        <v>0</v>
      </c>
      <c r="CZ688" s="14">
        <f>IF($CY$2=Alapadat!$P688,Alapadat!$Q688,0)</f>
        <v>0</v>
      </c>
      <c r="DA688" s="14">
        <f>IF($CY$2=Alapadat!$P688,Alapadat!$R688,0)</f>
        <v>0</v>
      </c>
      <c r="DB688" s="14">
        <f t="shared" si="873"/>
        <v>0</v>
      </c>
      <c r="DC688" s="14">
        <f t="shared" si="874"/>
        <v>0</v>
      </c>
      <c r="DD688" s="14">
        <f t="shared" si="875"/>
        <v>0</v>
      </c>
      <c r="DE688" s="14">
        <f t="shared" si="876"/>
        <v>0</v>
      </c>
      <c r="DF688" s="14">
        <f t="shared" si="877"/>
        <v>0</v>
      </c>
      <c r="DG688" s="14">
        <f t="shared" si="878"/>
        <v>0</v>
      </c>
      <c r="DI688" s="56">
        <f t="shared" si="879"/>
        <v>0</v>
      </c>
      <c r="DJ688" s="14">
        <f>Szilv($CY$2,Eredmény!$H$3,CZ688)</f>
        <v>0</v>
      </c>
      <c r="DK688" s="14">
        <f t="shared" si="880"/>
        <v>0</v>
      </c>
      <c r="DL688" s="14">
        <f t="shared" si="881"/>
        <v>0</v>
      </c>
      <c r="DO688" s="14">
        <f>IF($DN$2=Alapadat!$P688,Alapadat!$Q688,0)</f>
        <v>0</v>
      </c>
      <c r="DP688" s="14">
        <f>IF($DN$2=Alapadat!$P688,Alapadat!$R688,0)</f>
        <v>0</v>
      </c>
      <c r="DQ688" s="14">
        <f t="shared" si="882"/>
        <v>0</v>
      </c>
      <c r="DR688" s="14">
        <f t="shared" si="883"/>
        <v>0</v>
      </c>
      <c r="DS688" s="14">
        <f t="shared" si="884"/>
        <v>0</v>
      </c>
      <c r="DT688" s="14">
        <f t="shared" si="885"/>
        <v>0</v>
      </c>
      <c r="DU688" s="14">
        <f t="shared" si="886"/>
        <v>0</v>
      </c>
      <c r="DV688" s="14">
        <f t="shared" si="887"/>
        <v>0</v>
      </c>
      <c r="DX688" s="56">
        <f t="shared" si="888"/>
        <v>0</v>
      </c>
      <c r="DY688" s="14">
        <f>Szilv($DN$2,Eredmény!$H$3,DO688)</f>
        <v>0</v>
      </c>
      <c r="DZ688" s="14">
        <f t="shared" si="889"/>
        <v>0</v>
      </c>
      <c r="EA688" s="14">
        <f t="shared" si="890"/>
        <v>0</v>
      </c>
    </row>
    <row r="689" spans="2:131">
      <c r="B689" s="14">
        <f>IF($A$2=Alapadat!$P689,Alapadat!$Q689,0)</f>
        <v>0</v>
      </c>
      <c r="C689" s="14">
        <f>IF($A$2=Alapadat!$P689,Alapadat!$R689,0)</f>
        <v>0</v>
      </c>
      <c r="D689" s="14">
        <f t="shared" si="811"/>
        <v>0</v>
      </c>
      <c r="E689" s="14">
        <f t="shared" si="812"/>
        <v>0</v>
      </c>
      <c r="F689" s="14">
        <f t="shared" si="813"/>
        <v>0</v>
      </c>
      <c r="G689" s="14">
        <f t="shared" si="814"/>
        <v>0</v>
      </c>
      <c r="H689" s="14">
        <f t="shared" si="815"/>
        <v>0</v>
      </c>
      <c r="I689" s="14">
        <f t="shared" si="816"/>
        <v>0</v>
      </c>
      <c r="L689" s="56">
        <f t="shared" si="817"/>
        <v>0</v>
      </c>
      <c r="M689" s="14">
        <f>Szilv($A$2,Eredmény!$H$3,B689)</f>
        <v>0</v>
      </c>
      <c r="N689" s="14">
        <f t="shared" si="818"/>
        <v>0</v>
      </c>
      <c r="O689" s="14">
        <f t="shared" si="819"/>
        <v>0</v>
      </c>
      <c r="Q689" s="14">
        <f>IF($P$2=Alapadat!$P689,Alapadat!$Q689,0)</f>
        <v>0</v>
      </c>
      <c r="R689" s="14">
        <f>IF($P$2=Alapadat!$P689,Alapadat!$R689,0)</f>
        <v>0</v>
      </c>
      <c r="S689" s="14">
        <f t="shared" si="820"/>
        <v>0</v>
      </c>
      <c r="T689" s="14">
        <f t="shared" si="821"/>
        <v>0</v>
      </c>
      <c r="U689" s="14">
        <f t="shared" si="822"/>
        <v>0</v>
      </c>
      <c r="V689" s="14">
        <f t="shared" si="823"/>
        <v>0</v>
      </c>
      <c r="W689" s="14">
        <f t="shared" si="824"/>
        <v>0</v>
      </c>
      <c r="X689" s="14">
        <f t="shared" si="825"/>
        <v>0</v>
      </c>
      <c r="Z689" s="56">
        <f t="shared" si="891"/>
        <v>0</v>
      </c>
      <c r="AA689" s="14">
        <f>Szilv($P$2,Eredmény!$H$3,Q689)</f>
        <v>0</v>
      </c>
      <c r="AB689" s="14">
        <f t="shared" si="826"/>
        <v>0</v>
      </c>
      <c r="AC689" s="14">
        <f t="shared" si="827"/>
        <v>0</v>
      </c>
      <c r="AE689" s="14">
        <f>IF($AD$2=Alapadat!$P689,Alapadat!$Q689,0)</f>
        <v>0</v>
      </c>
      <c r="AF689" s="14">
        <f>IF($AD$2=Alapadat!$P689,Alapadat!$R689,0)</f>
        <v>0</v>
      </c>
      <c r="AG689" s="14">
        <f t="shared" si="828"/>
        <v>0</v>
      </c>
      <c r="AH689" s="14">
        <f t="shared" si="829"/>
        <v>0</v>
      </c>
      <c r="AI689" s="14">
        <f t="shared" si="830"/>
        <v>0</v>
      </c>
      <c r="AJ689" s="14">
        <f t="shared" si="831"/>
        <v>0</v>
      </c>
      <c r="AK689" s="14">
        <f t="shared" si="832"/>
        <v>0</v>
      </c>
      <c r="AL689" s="14">
        <f t="shared" si="833"/>
        <v>0</v>
      </c>
      <c r="AN689" s="56">
        <f t="shared" si="834"/>
        <v>0</v>
      </c>
      <c r="AO689" s="14">
        <f>Szilv($AD$2,Eredmény!$H$3,AE689)</f>
        <v>0</v>
      </c>
      <c r="AP689" s="14">
        <f t="shared" si="835"/>
        <v>0</v>
      </c>
      <c r="AQ689" s="14">
        <f t="shared" si="836"/>
        <v>0</v>
      </c>
      <c r="AS689" s="14">
        <f>IF($AR$2=Alapadat!$P689,Alapadat!$Q689,0)</f>
        <v>0</v>
      </c>
      <c r="AT689" s="14">
        <f>IF($AR$2=Alapadat!$P689,Alapadat!$R689,0)</f>
        <v>0</v>
      </c>
      <c r="AU689" s="14">
        <f t="shared" si="837"/>
        <v>0</v>
      </c>
      <c r="AV689" s="14">
        <f t="shared" si="838"/>
        <v>0</v>
      </c>
      <c r="AW689" s="14">
        <f t="shared" si="839"/>
        <v>0</v>
      </c>
      <c r="AX689" s="14">
        <f t="shared" si="840"/>
        <v>0</v>
      </c>
      <c r="AY689" s="14">
        <f t="shared" si="841"/>
        <v>0</v>
      </c>
      <c r="AZ689" s="14">
        <f t="shared" si="842"/>
        <v>0</v>
      </c>
      <c r="BB689" s="56">
        <f t="shared" si="843"/>
        <v>0</v>
      </c>
      <c r="BC689" s="14">
        <f>Szilv($AR$2,Eredmény!$H$3,AS689)</f>
        <v>0</v>
      </c>
      <c r="BD689" s="14">
        <f t="shared" si="844"/>
        <v>0</v>
      </c>
      <c r="BE689" s="14">
        <f t="shared" si="845"/>
        <v>0</v>
      </c>
      <c r="BG689" s="14">
        <f>IF($BF$2=Alapadat!$P689,Alapadat!$Q689,0)</f>
        <v>0</v>
      </c>
      <c r="BH689" s="14">
        <f>IF($BF$2=Alapadat!$P689,Alapadat!$R689,0)</f>
        <v>0</v>
      </c>
      <c r="BI689" s="14">
        <f t="shared" si="846"/>
        <v>0</v>
      </c>
      <c r="BJ689" s="14">
        <f t="shared" si="847"/>
        <v>0</v>
      </c>
      <c r="BK689" s="14">
        <f t="shared" si="848"/>
        <v>0</v>
      </c>
      <c r="BL689" s="14">
        <f t="shared" si="849"/>
        <v>0</v>
      </c>
      <c r="BM689" s="14">
        <f t="shared" si="850"/>
        <v>0</v>
      </c>
      <c r="BN689" s="14">
        <f t="shared" si="851"/>
        <v>0</v>
      </c>
      <c r="BP689" s="56">
        <f t="shared" si="852"/>
        <v>0</v>
      </c>
      <c r="BQ689" s="14">
        <f>Szilv($BF$2,Eredmény!$H$3,BG689)</f>
        <v>0</v>
      </c>
      <c r="BR689" s="14">
        <f t="shared" si="853"/>
        <v>0</v>
      </c>
      <c r="BS689" s="14">
        <f t="shared" si="854"/>
        <v>0</v>
      </c>
      <c r="BV689" s="14">
        <f>IF($BU$2=Alapadat!$P689,Alapadat!$Q689,0)</f>
        <v>0</v>
      </c>
      <c r="BW689" s="14">
        <f>IF($BU$2=Alapadat!$P689,Alapadat!$R689,0)</f>
        <v>0</v>
      </c>
      <c r="BX689" s="14">
        <f t="shared" si="855"/>
        <v>0</v>
      </c>
      <c r="BY689" s="14">
        <f t="shared" si="856"/>
        <v>0</v>
      </c>
      <c r="BZ689" s="14">
        <f t="shared" si="857"/>
        <v>0</v>
      </c>
      <c r="CA689" s="14">
        <f t="shared" si="858"/>
        <v>0</v>
      </c>
      <c r="CB689" s="14">
        <f t="shared" si="859"/>
        <v>0</v>
      </c>
      <c r="CC689" s="14">
        <f t="shared" si="860"/>
        <v>0</v>
      </c>
      <c r="CE689" s="56">
        <f t="shared" si="861"/>
        <v>0</v>
      </c>
      <c r="CF689" s="14">
        <f>Szilv($BU$2,Eredmény!$H$3,BV689)</f>
        <v>0</v>
      </c>
      <c r="CG689" s="14">
        <f t="shared" si="862"/>
        <v>0</v>
      </c>
      <c r="CH689" s="14">
        <f t="shared" si="863"/>
        <v>0</v>
      </c>
      <c r="CK689" s="14">
        <f>IF($CJ$2=Alapadat!$P689,Alapadat!$Q689,0)</f>
        <v>0</v>
      </c>
      <c r="CL689" s="14">
        <f>IF($CJ$2=Alapadat!$P689,Alapadat!$R689,0)</f>
        <v>0</v>
      </c>
      <c r="CM689" s="14">
        <f t="shared" si="864"/>
        <v>0</v>
      </c>
      <c r="CN689" s="14">
        <f t="shared" si="865"/>
        <v>0</v>
      </c>
      <c r="CO689" s="14">
        <f t="shared" si="866"/>
        <v>0</v>
      </c>
      <c r="CP689" s="14">
        <f t="shared" si="867"/>
        <v>0</v>
      </c>
      <c r="CQ689" s="14">
        <f t="shared" si="868"/>
        <v>0</v>
      </c>
      <c r="CR689" s="14">
        <f t="shared" si="869"/>
        <v>0</v>
      </c>
      <c r="CT689" s="56">
        <f t="shared" si="870"/>
        <v>0</v>
      </c>
      <c r="CU689" s="14">
        <f>Szilv($CJ$2,Eredmény!$H$3,CK689)</f>
        <v>0</v>
      </c>
      <c r="CV689" s="14">
        <f t="shared" si="871"/>
        <v>0</v>
      </c>
      <c r="CW689" s="14">
        <f t="shared" si="872"/>
        <v>0</v>
      </c>
      <c r="CZ689" s="14">
        <f>IF($CY$2=Alapadat!$P689,Alapadat!$Q689,0)</f>
        <v>0</v>
      </c>
      <c r="DA689" s="14">
        <f>IF($CY$2=Alapadat!$P689,Alapadat!$R689,0)</f>
        <v>0</v>
      </c>
      <c r="DB689" s="14">
        <f t="shared" si="873"/>
        <v>0</v>
      </c>
      <c r="DC689" s="14">
        <f t="shared" si="874"/>
        <v>0</v>
      </c>
      <c r="DD689" s="14">
        <f t="shared" si="875"/>
        <v>0</v>
      </c>
      <c r="DE689" s="14">
        <f t="shared" si="876"/>
        <v>0</v>
      </c>
      <c r="DF689" s="14">
        <f t="shared" si="877"/>
        <v>0</v>
      </c>
      <c r="DG689" s="14">
        <f t="shared" si="878"/>
        <v>0</v>
      </c>
      <c r="DI689" s="56">
        <f t="shared" si="879"/>
        <v>0</v>
      </c>
      <c r="DJ689" s="14">
        <f>Szilv($CY$2,Eredmény!$H$3,CZ689)</f>
        <v>0</v>
      </c>
      <c r="DK689" s="14">
        <f t="shared" si="880"/>
        <v>0</v>
      </c>
      <c r="DL689" s="14">
        <f t="shared" si="881"/>
        <v>0</v>
      </c>
      <c r="DO689" s="14">
        <f>IF($DN$2=Alapadat!$P689,Alapadat!$Q689,0)</f>
        <v>0</v>
      </c>
      <c r="DP689" s="14">
        <f>IF($DN$2=Alapadat!$P689,Alapadat!$R689,0)</f>
        <v>0</v>
      </c>
      <c r="DQ689" s="14">
        <f t="shared" si="882"/>
        <v>0</v>
      </c>
      <c r="DR689" s="14">
        <f t="shared" si="883"/>
        <v>0</v>
      </c>
      <c r="DS689" s="14">
        <f t="shared" si="884"/>
        <v>0</v>
      </c>
      <c r="DT689" s="14">
        <f t="shared" si="885"/>
        <v>0</v>
      </c>
      <c r="DU689" s="14">
        <f t="shared" si="886"/>
        <v>0</v>
      </c>
      <c r="DV689" s="14">
        <f t="shared" si="887"/>
        <v>0</v>
      </c>
      <c r="DX689" s="56">
        <f t="shared" si="888"/>
        <v>0</v>
      </c>
      <c r="DY689" s="14">
        <f>Szilv($DN$2,Eredmény!$H$3,DO689)</f>
        <v>0</v>
      </c>
      <c r="DZ689" s="14">
        <f t="shared" si="889"/>
        <v>0</v>
      </c>
      <c r="EA689" s="14">
        <f t="shared" si="890"/>
        <v>0</v>
      </c>
    </row>
    <row r="690" spans="2:131">
      <c r="B690" s="14">
        <f>IF($A$2=Alapadat!$P690,Alapadat!$Q690,0)</f>
        <v>0</v>
      </c>
      <c r="C690" s="14">
        <f>IF($A$2=Alapadat!$P690,Alapadat!$R690,0)</f>
        <v>0</v>
      </c>
      <c r="D690" s="14">
        <f t="shared" si="811"/>
        <v>0</v>
      </c>
      <c r="E690" s="14">
        <f t="shared" si="812"/>
        <v>0</v>
      </c>
      <c r="F690" s="14">
        <f t="shared" si="813"/>
        <v>0</v>
      </c>
      <c r="G690" s="14">
        <f t="shared" si="814"/>
        <v>0</v>
      </c>
      <c r="H690" s="14">
        <f t="shared" si="815"/>
        <v>0</v>
      </c>
      <c r="I690" s="14">
        <f t="shared" si="816"/>
        <v>0</v>
      </c>
      <c r="L690" s="56">
        <f t="shared" si="817"/>
        <v>0</v>
      </c>
      <c r="M690" s="14">
        <f>Szilv($A$2,Eredmény!$H$3,B690)</f>
        <v>0</v>
      </c>
      <c r="N690" s="14">
        <f t="shared" si="818"/>
        <v>0</v>
      </c>
      <c r="O690" s="14">
        <f t="shared" si="819"/>
        <v>0</v>
      </c>
      <c r="Q690" s="14">
        <f>IF($P$2=Alapadat!$P690,Alapadat!$Q690,0)</f>
        <v>0</v>
      </c>
      <c r="R690" s="14">
        <f>IF($P$2=Alapadat!$P690,Alapadat!$R690,0)</f>
        <v>0</v>
      </c>
      <c r="S690" s="14">
        <f t="shared" si="820"/>
        <v>0</v>
      </c>
      <c r="T690" s="14">
        <f t="shared" si="821"/>
        <v>0</v>
      </c>
      <c r="U690" s="14">
        <f t="shared" si="822"/>
        <v>0</v>
      </c>
      <c r="V690" s="14">
        <f t="shared" si="823"/>
        <v>0</v>
      </c>
      <c r="W690" s="14">
        <f t="shared" si="824"/>
        <v>0</v>
      </c>
      <c r="X690" s="14">
        <f t="shared" si="825"/>
        <v>0</v>
      </c>
      <c r="Z690" s="56">
        <f t="shared" si="891"/>
        <v>0</v>
      </c>
      <c r="AA690" s="14">
        <f>Szilv($P$2,Eredmény!$H$3,Q690)</f>
        <v>0</v>
      </c>
      <c r="AB690" s="14">
        <f t="shared" si="826"/>
        <v>0</v>
      </c>
      <c r="AC690" s="14">
        <f t="shared" si="827"/>
        <v>0</v>
      </c>
      <c r="AE690" s="14">
        <f>IF($AD$2=Alapadat!$P690,Alapadat!$Q690,0)</f>
        <v>0</v>
      </c>
      <c r="AF690" s="14">
        <f>IF($AD$2=Alapadat!$P690,Alapadat!$R690,0)</f>
        <v>0</v>
      </c>
      <c r="AG690" s="14">
        <f t="shared" si="828"/>
        <v>0</v>
      </c>
      <c r="AH690" s="14">
        <f t="shared" si="829"/>
        <v>0</v>
      </c>
      <c r="AI690" s="14">
        <f t="shared" si="830"/>
        <v>0</v>
      </c>
      <c r="AJ690" s="14">
        <f t="shared" si="831"/>
        <v>0</v>
      </c>
      <c r="AK690" s="14">
        <f t="shared" si="832"/>
        <v>0</v>
      </c>
      <c r="AL690" s="14">
        <f t="shared" si="833"/>
        <v>0</v>
      </c>
      <c r="AN690" s="56">
        <f t="shared" si="834"/>
        <v>0</v>
      </c>
      <c r="AO690" s="14">
        <f>Szilv($AD$2,Eredmény!$H$3,AE690)</f>
        <v>0</v>
      </c>
      <c r="AP690" s="14">
        <f t="shared" si="835"/>
        <v>0</v>
      </c>
      <c r="AQ690" s="14">
        <f t="shared" si="836"/>
        <v>0</v>
      </c>
      <c r="AS690" s="14">
        <f>IF($AR$2=Alapadat!$P690,Alapadat!$Q690,0)</f>
        <v>0</v>
      </c>
      <c r="AT690" s="14">
        <f>IF($AR$2=Alapadat!$P690,Alapadat!$R690,0)</f>
        <v>0</v>
      </c>
      <c r="AU690" s="14">
        <f t="shared" si="837"/>
        <v>0</v>
      </c>
      <c r="AV690" s="14">
        <f t="shared" si="838"/>
        <v>0</v>
      </c>
      <c r="AW690" s="14">
        <f t="shared" si="839"/>
        <v>0</v>
      </c>
      <c r="AX690" s="14">
        <f t="shared" si="840"/>
        <v>0</v>
      </c>
      <c r="AY690" s="14">
        <f t="shared" si="841"/>
        <v>0</v>
      </c>
      <c r="AZ690" s="14">
        <f t="shared" si="842"/>
        <v>0</v>
      </c>
      <c r="BB690" s="56">
        <f t="shared" si="843"/>
        <v>0</v>
      </c>
      <c r="BC690" s="14">
        <f>Szilv($AR$2,Eredmény!$H$3,AS690)</f>
        <v>0</v>
      </c>
      <c r="BD690" s="14">
        <f t="shared" si="844"/>
        <v>0</v>
      </c>
      <c r="BE690" s="14">
        <f t="shared" si="845"/>
        <v>0</v>
      </c>
      <c r="BG690" s="14">
        <f>IF($BF$2=Alapadat!$P690,Alapadat!$Q690,0)</f>
        <v>0</v>
      </c>
      <c r="BH690" s="14">
        <f>IF($BF$2=Alapadat!$P690,Alapadat!$R690,0)</f>
        <v>0</v>
      </c>
      <c r="BI690" s="14">
        <f t="shared" si="846"/>
        <v>0</v>
      </c>
      <c r="BJ690" s="14">
        <f t="shared" si="847"/>
        <v>0</v>
      </c>
      <c r="BK690" s="14">
        <f t="shared" si="848"/>
        <v>0</v>
      </c>
      <c r="BL690" s="14">
        <f t="shared" si="849"/>
        <v>0</v>
      </c>
      <c r="BM690" s="14">
        <f t="shared" si="850"/>
        <v>0</v>
      </c>
      <c r="BN690" s="14">
        <f t="shared" si="851"/>
        <v>0</v>
      </c>
      <c r="BP690" s="56">
        <f t="shared" si="852"/>
        <v>0</v>
      </c>
      <c r="BQ690" s="14">
        <f>Szilv($BF$2,Eredmény!$H$3,BG690)</f>
        <v>0</v>
      </c>
      <c r="BR690" s="14">
        <f t="shared" si="853"/>
        <v>0</v>
      </c>
      <c r="BS690" s="14">
        <f t="shared" si="854"/>
        <v>0</v>
      </c>
      <c r="BV690" s="14">
        <f>IF($BU$2=Alapadat!$P690,Alapadat!$Q690,0)</f>
        <v>0</v>
      </c>
      <c r="BW690" s="14">
        <f>IF($BU$2=Alapadat!$P690,Alapadat!$R690,0)</f>
        <v>0</v>
      </c>
      <c r="BX690" s="14">
        <f t="shared" si="855"/>
        <v>0</v>
      </c>
      <c r="BY690" s="14">
        <f t="shared" si="856"/>
        <v>0</v>
      </c>
      <c r="BZ690" s="14">
        <f t="shared" si="857"/>
        <v>0</v>
      </c>
      <c r="CA690" s="14">
        <f t="shared" si="858"/>
        <v>0</v>
      </c>
      <c r="CB690" s="14">
        <f t="shared" si="859"/>
        <v>0</v>
      </c>
      <c r="CC690" s="14">
        <f t="shared" si="860"/>
        <v>0</v>
      </c>
      <c r="CE690" s="56">
        <f t="shared" si="861"/>
        <v>0</v>
      </c>
      <c r="CF690" s="14">
        <f>Szilv($BU$2,Eredmény!$H$3,BV690)</f>
        <v>0</v>
      </c>
      <c r="CG690" s="14">
        <f t="shared" si="862"/>
        <v>0</v>
      </c>
      <c r="CH690" s="14">
        <f t="shared" si="863"/>
        <v>0</v>
      </c>
      <c r="CK690" s="14">
        <f>IF($CJ$2=Alapadat!$P690,Alapadat!$Q690,0)</f>
        <v>0</v>
      </c>
      <c r="CL690" s="14">
        <f>IF($CJ$2=Alapadat!$P690,Alapadat!$R690,0)</f>
        <v>0</v>
      </c>
      <c r="CM690" s="14">
        <f t="shared" si="864"/>
        <v>0</v>
      </c>
      <c r="CN690" s="14">
        <f t="shared" si="865"/>
        <v>0</v>
      </c>
      <c r="CO690" s="14">
        <f t="shared" si="866"/>
        <v>0</v>
      </c>
      <c r="CP690" s="14">
        <f t="shared" si="867"/>
        <v>0</v>
      </c>
      <c r="CQ690" s="14">
        <f t="shared" si="868"/>
        <v>0</v>
      </c>
      <c r="CR690" s="14">
        <f t="shared" si="869"/>
        <v>0</v>
      </c>
      <c r="CT690" s="56">
        <f t="shared" si="870"/>
        <v>0</v>
      </c>
      <c r="CU690" s="14">
        <f>Szilv($CJ$2,Eredmény!$H$3,CK690)</f>
        <v>0</v>
      </c>
      <c r="CV690" s="14">
        <f t="shared" si="871"/>
        <v>0</v>
      </c>
      <c r="CW690" s="14">
        <f t="shared" si="872"/>
        <v>0</v>
      </c>
      <c r="CZ690" s="14">
        <f>IF($CY$2=Alapadat!$P690,Alapadat!$Q690,0)</f>
        <v>0</v>
      </c>
      <c r="DA690" s="14">
        <f>IF($CY$2=Alapadat!$P690,Alapadat!$R690,0)</f>
        <v>0</v>
      </c>
      <c r="DB690" s="14">
        <f t="shared" si="873"/>
        <v>0</v>
      </c>
      <c r="DC690" s="14">
        <f t="shared" si="874"/>
        <v>0</v>
      </c>
      <c r="DD690" s="14">
        <f t="shared" si="875"/>
        <v>0</v>
      </c>
      <c r="DE690" s="14">
        <f t="shared" si="876"/>
        <v>0</v>
      </c>
      <c r="DF690" s="14">
        <f t="shared" si="877"/>
        <v>0</v>
      </c>
      <c r="DG690" s="14">
        <f t="shared" si="878"/>
        <v>0</v>
      </c>
      <c r="DI690" s="56">
        <f t="shared" si="879"/>
        <v>0</v>
      </c>
      <c r="DJ690" s="14">
        <f>Szilv($CY$2,Eredmény!$H$3,CZ690)</f>
        <v>0</v>
      </c>
      <c r="DK690" s="14">
        <f t="shared" si="880"/>
        <v>0</v>
      </c>
      <c r="DL690" s="14">
        <f t="shared" si="881"/>
        <v>0</v>
      </c>
      <c r="DO690" s="14">
        <f>IF($DN$2=Alapadat!$P690,Alapadat!$Q690,0)</f>
        <v>0</v>
      </c>
      <c r="DP690" s="14">
        <f>IF($DN$2=Alapadat!$P690,Alapadat!$R690,0)</f>
        <v>0</v>
      </c>
      <c r="DQ690" s="14">
        <f t="shared" si="882"/>
        <v>0</v>
      </c>
      <c r="DR690" s="14">
        <f t="shared" si="883"/>
        <v>0</v>
      </c>
      <c r="DS690" s="14">
        <f t="shared" si="884"/>
        <v>0</v>
      </c>
      <c r="DT690" s="14">
        <f t="shared" si="885"/>
        <v>0</v>
      </c>
      <c r="DU690" s="14">
        <f t="shared" si="886"/>
        <v>0</v>
      </c>
      <c r="DV690" s="14">
        <f t="shared" si="887"/>
        <v>0</v>
      </c>
      <c r="DX690" s="56">
        <f t="shared" si="888"/>
        <v>0</v>
      </c>
      <c r="DY690" s="14">
        <f>Szilv($DN$2,Eredmény!$H$3,DO690)</f>
        <v>0</v>
      </c>
      <c r="DZ690" s="14">
        <f t="shared" si="889"/>
        <v>0</v>
      </c>
      <c r="EA690" s="14">
        <f t="shared" si="890"/>
        <v>0</v>
      </c>
    </row>
    <row r="691" spans="2:131">
      <c r="B691" s="14">
        <f>IF($A$2=Alapadat!$P691,Alapadat!$Q691,0)</f>
        <v>0</v>
      </c>
      <c r="C691" s="14">
        <f>IF($A$2=Alapadat!$P691,Alapadat!$R691,0)</f>
        <v>0</v>
      </c>
      <c r="D691" s="14">
        <f t="shared" si="811"/>
        <v>0</v>
      </c>
      <c r="E691" s="14">
        <f t="shared" si="812"/>
        <v>0</v>
      </c>
      <c r="F691" s="14">
        <f t="shared" si="813"/>
        <v>0</v>
      </c>
      <c r="G691" s="14">
        <f t="shared" si="814"/>
        <v>0</v>
      </c>
      <c r="H691" s="14">
        <f t="shared" si="815"/>
        <v>0</v>
      </c>
      <c r="I691" s="14">
        <f t="shared" si="816"/>
        <v>0</v>
      </c>
      <c r="L691" s="56">
        <f t="shared" si="817"/>
        <v>0</v>
      </c>
      <c r="M691" s="14">
        <f>Szilv($A$2,Eredmény!$H$3,B691)</f>
        <v>0</v>
      </c>
      <c r="N691" s="14">
        <f t="shared" si="818"/>
        <v>0</v>
      </c>
      <c r="O691" s="14">
        <f t="shared" si="819"/>
        <v>0</v>
      </c>
      <c r="Q691" s="14">
        <f>IF($P$2=Alapadat!$P691,Alapadat!$Q691,0)</f>
        <v>0</v>
      </c>
      <c r="R691" s="14">
        <f>IF($P$2=Alapadat!$P691,Alapadat!$R691,0)</f>
        <v>0</v>
      </c>
      <c r="S691" s="14">
        <f t="shared" si="820"/>
        <v>0</v>
      </c>
      <c r="T691" s="14">
        <f t="shared" si="821"/>
        <v>0</v>
      </c>
      <c r="U691" s="14">
        <f t="shared" si="822"/>
        <v>0</v>
      </c>
      <c r="V691" s="14">
        <f t="shared" si="823"/>
        <v>0</v>
      </c>
      <c r="W691" s="14">
        <f t="shared" si="824"/>
        <v>0</v>
      </c>
      <c r="X691" s="14">
        <f t="shared" si="825"/>
        <v>0</v>
      </c>
      <c r="Z691" s="56">
        <f t="shared" si="891"/>
        <v>0</v>
      </c>
      <c r="AA691" s="14">
        <f>Szilv($P$2,Eredmény!$H$3,Q691)</f>
        <v>0</v>
      </c>
      <c r="AB691" s="14">
        <f t="shared" si="826"/>
        <v>0</v>
      </c>
      <c r="AC691" s="14">
        <f t="shared" si="827"/>
        <v>0</v>
      </c>
      <c r="AE691" s="14">
        <f>IF($AD$2=Alapadat!$P691,Alapadat!$Q691,0)</f>
        <v>0</v>
      </c>
      <c r="AF691" s="14">
        <f>IF($AD$2=Alapadat!$P691,Alapadat!$R691,0)</f>
        <v>0</v>
      </c>
      <c r="AG691" s="14">
        <f t="shared" si="828"/>
        <v>0</v>
      </c>
      <c r="AH691" s="14">
        <f t="shared" si="829"/>
        <v>0</v>
      </c>
      <c r="AI691" s="14">
        <f t="shared" si="830"/>
        <v>0</v>
      </c>
      <c r="AJ691" s="14">
        <f t="shared" si="831"/>
        <v>0</v>
      </c>
      <c r="AK691" s="14">
        <f t="shared" si="832"/>
        <v>0</v>
      </c>
      <c r="AL691" s="14">
        <f t="shared" si="833"/>
        <v>0</v>
      </c>
      <c r="AN691" s="56">
        <f t="shared" si="834"/>
        <v>0</v>
      </c>
      <c r="AO691" s="14">
        <f>Szilv($AD$2,Eredmény!$H$3,AE691)</f>
        <v>0</v>
      </c>
      <c r="AP691" s="14">
        <f t="shared" si="835"/>
        <v>0</v>
      </c>
      <c r="AQ691" s="14">
        <f t="shared" si="836"/>
        <v>0</v>
      </c>
      <c r="AS691" s="14">
        <f>IF($AR$2=Alapadat!$P691,Alapadat!$Q691,0)</f>
        <v>0</v>
      </c>
      <c r="AT691" s="14">
        <f>IF($AR$2=Alapadat!$P691,Alapadat!$R691,0)</f>
        <v>0</v>
      </c>
      <c r="AU691" s="14">
        <f t="shared" si="837"/>
        <v>0</v>
      </c>
      <c r="AV691" s="14">
        <f t="shared" si="838"/>
        <v>0</v>
      </c>
      <c r="AW691" s="14">
        <f t="shared" si="839"/>
        <v>0</v>
      </c>
      <c r="AX691" s="14">
        <f t="shared" si="840"/>
        <v>0</v>
      </c>
      <c r="AY691" s="14">
        <f t="shared" si="841"/>
        <v>0</v>
      </c>
      <c r="AZ691" s="14">
        <f t="shared" si="842"/>
        <v>0</v>
      </c>
      <c r="BB691" s="56">
        <f t="shared" si="843"/>
        <v>0</v>
      </c>
      <c r="BC691" s="14">
        <f>Szilv($AR$2,Eredmény!$H$3,AS691)</f>
        <v>0</v>
      </c>
      <c r="BD691" s="14">
        <f t="shared" si="844"/>
        <v>0</v>
      </c>
      <c r="BE691" s="14">
        <f t="shared" si="845"/>
        <v>0</v>
      </c>
      <c r="BG691" s="14">
        <f>IF($BF$2=Alapadat!$P691,Alapadat!$Q691,0)</f>
        <v>0</v>
      </c>
      <c r="BH691" s="14">
        <f>IF($BF$2=Alapadat!$P691,Alapadat!$R691,0)</f>
        <v>0</v>
      </c>
      <c r="BI691" s="14">
        <f t="shared" si="846"/>
        <v>0</v>
      </c>
      <c r="BJ691" s="14">
        <f t="shared" si="847"/>
        <v>0</v>
      </c>
      <c r="BK691" s="14">
        <f t="shared" si="848"/>
        <v>0</v>
      </c>
      <c r="BL691" s="14">
        <f t="shared" si="849"/>
        <v>0</v>
      </c>
      <c r="BM691" s="14">
        <f t="shared" si="850"/>
        <v>0</v>
      </c>
      <c r="BN691" s="14">
        <f t="shared" si="851"/>
        <v>0</v>
      </c>
      <c r="BP691" s="56">
        <f t="shared" si="852"/>
        <v>0</v>
      </c>
      <c r="BQ691" s="14">
        <f>Szilv($BF$2,Eredmény!$H$3,BG691)</f>
        <v>0</v>
      </c>
      <c r="BR691" s="14">
        <f t="shared" si="853"/>
        <v>0</v>
      </c>
      <c r="BS691" s="14">
        <f t="shared" si="854"/>
        <v>0</v>
      </c>
      <c r="BV691" s="14">
        <f>IF($BU$2=Alapadat!$P691,Alapadat!$Q691,0)</f>
        <v>0</v>
      </c>
      <c r="BW691" s="14">
        <f>IF($BU$2=Alapadat!$P691,Alapadat!$R691,0)</f>
        <v>0</v>
      </c>
      <c r="BX691" s="14">
        <f t="shared" si="855"/>
        <v>0</v>
      </c>
      <c r="BY691" s="14">
        <f t="shared" si="856"/>
        <v>0</v>
      </c>
      <c r="BZ691" s="14">
        <f t="shared" si="857"/>
        <v>0</v>
      </c>
      <c r="CA691" s="14">
        <f t="shared" si="858"/>
        <v>0</v>
      </c>
      <c r="CB691" s="14">
        <f t="shared" si="859"/>
        <v>0</v>
      </c>
      <c r="CC691" s="14">
        <f t="shared" si="860"/>
        <v>0</v>
      </c>
      <c r="CE691" s="56">
        <f t="shared" si="861"/>
        <v>0</v>
      </c>
      <c r="CF691" s="14">
        <f>Szilv($BU$2,Eredmény!$H$3,BV691)</f>
        <v>0</v>
      </c>
      <c r="CG691" s="14">
        <f t="shared" si="862"/>
        <v>0</v>
      </c>
      <c r="CH691" s="14">
        <f t="shared" si="863"/>
        <v>0</v>
      </c>
      <c r="CK691" s="14">
        <f>IF($CJ$2=Alapadat!$P691,Alapadat!$Q691,0)</f>
        <v>0</v>
      </c>
      <c r="CL691" s="14">
        <f>IF($CJ$2=Alapadat!$P691,Alapadat!$R691,0)</f>
        <v>0</v>
      </c>
      <c r="CM691" s="14">
        <f t="shared" si="864"/>
        <v>0</v>
      </c>
      <c r="CN691" s="14">
        <f t="shared" si="865"/>
        <v>0</v>
      </c>
      <c r="CO691" s="14">
        <f t="shared" si="866"/>
        <v>0</v>
      </c>
      <c r="CP691" s="14">
        <f t="shared" si="867"/>
        <v>0</v>
      </c>
      <c r="CQ691" s="14">
        <f t="shared" si="868"/>
        <v>0</v>
      </c>
      <c r="CR691" s="14">
        <f t="shared" si="869"/>
        <v>0</v>
      </c>
      <c r="CT691" s="56">
        <f t="shared" si="870"/>
        <v>0</v>
      </c>
      <c r="CU691" s="14">
        <f>Szilv($CJ$2,Eredmény!$H$3,CK691)</f>
        <v>0</v>
      </c>
      <c r="CV691" s="14">
        <f t="shared" si="871"/>
        <v>0</v>
      </c>
      <c r="CW691" s="14">
        <f t="shared" si="872"/>
        <v>0</v>
      </c>
      <c r="CZ691" s="14">
        <f>IF($CY$2=Alapadat!$P691,Alapadat!$Q691,0)</f>
        <v>0</v>
      </c>
      <c r="DA691" s="14">
        <f>IF($CY$2=Alapadat!$P691,Alapadat!$R691,0)</f>
        <v>0</v>
      </c>
      <c r="DB691" s="14">
        <f t="shared" si="873"/>
        <v>0</v>
      </c>
      <c r="DC691" s="14">
        <f t="shared" si="874"/>
        <v>0</v>
      </c>
      <c r="DD691" s="14">
        <f t="shared" si="875"/>
        <v>0</v>
      </c>
      <c r="DE691" s="14">
        <f t="shared" si="876"/>
        <v>0</v>
      </c>
      <c r="DF691" s="14">
        <f t="shared" si="877"/>
        <v>0</v>
      </c>
      <c r="DG691" s="14">
        <f t="shared" si="878"/>
        <v>0</v>
      </c>
      <c r="DI691" s="56">
        <f t="shared" si="879"/>
        <v>0</v>
      </c>
      <c r="DJ691" s="14">
        <f>Szilv($CY$2,Eredmény!$H$3,CZ691)</f>
        <v>0</v>
      </c>
      <c r="DK691" s="14">
        <f t="shared" si="880"/>
        <v>0</v>
      </c>
      <c r="DL691" s="14">
        <f t="shared" si="881"/>
        <v>0</v>
      </c>
      <c r="DO691" s="14">
        <f>IF($DN$2=Alapadat!$P691,Alapadat!$Q691,0)</f>
        <v>0</v>
      </c>
      <c r="DP691" s="14">
        <f>IF($DN$2=Alapadat!$P691,Alapadat!$R691,0)</f>
        <v>0</v>
      </c>
      <c r="DQ691" s="14">
        <f t="shared" si="882"/>
        <v>0</v>
      </c>
      <c r="DR691" s="14">
        <f t="shared" si="883"/>
        <v>0</v>
      </c>
      <c r="DS691" s="14">
        <f t="shared" si="884"/>
        <v>0</v>
      </c>
      <c r="DT691" s="14">
        <f t="shared" si="885"/>
        <v>0</v>
      </c>
      <c r="DU691" s="14">
        <f t="shared" si="886"/>
        <v>0</v>
      </c>
      <c r="DV691" s="14">
        <f t="shared" si="887"/>
        <v>0</v>
      </c>
      <c r="DX691" s="56">
        <f t="shared" si="888"/>
        <v>0</v>
      </c>
      <c r="DY691" s="14">
        <f>Szilv($DN$2,Eredmény!$H$3,DO691)</f>
        <v>0</v>
      </c>
      <c r="DZ691" s="14">
        <f t="shared" si="889"/>
        <v>0</v>
      </c>
      <c r="EA691" s="14">
        <f t="shared" si="890"/>
        <v>0</v>
      </c>
    </row>
    <row r="692" spans="2:131">
      <c r="B692" s="14">
        <f>IF($A$2=Alapadat!$P692,Alapadat!$Q692,0)</f>
        <v>0</v>
      </c>
      <c r="C692" s="14">
        <f>IF($A$2=Alapadat!$P692,Alapadat!$R692,0)</f>
        <v>0</v>
      </c>
      <c r="D692" s="14">
        <f t="shared" si="811"/>
        <v>0</v>
      </c>
      <c r="E692" s="14">
        <f t="shared" si="812"/>
        <v>0</v>
      </c>
      <c r="F692" s="14">
        <f t="shared" si="813"/>
        <v>0</v>
      </c>
      <c r="G692" s="14">
        <f t="shared" si="814"/>
        <v>0</v>
      </c>
      <c r="H692" s="14">
        <f t="shared" si="815"/>
        <v>0</v>
      </c>
      <c r="I692" s="14">
        <f t="shared" si="816"/>
        <v>0</v>
      </c>
      <c r="L692" s="56">
        <f t="shared" si="817"/>
        <v>0</v>
      </c>
      <c r="M692" s="14">
        <f>Szilv($A$2,Eredmény!$H$3,B692)</f>
        <v>0</v>
      </c>
      <c r="N692" s="14">
        <f t="shared" si="818"/>
        <v>0</v>
      </c>
      <c r="O692" s="14">
        <f t="shared" si="819"/>
        <v>0</v>
      </c>
      <c r="Q692" s="14">
        <f>IF($P$2=Alapadat!$P692,Alapadat!$Q692,0)</f>
        <v>0</v>
      </c>
      <c r="R692" s="14">
        <f>IF($P$2=Alapadat!$P692,Alapadat!$R692,0)</f>
        <v>0</v>
      </c>
      <c r="S692" s="14">
        <f t="shared" si="820"/>
        <v>0</v>
      </c>
      <c r="T692" s="14">
        <f t="shared" si="821"/>
        <v>0</v>
      </c>
      <c r="U692" s="14">
        <f t="shared" si="822"/>
        <v>0</v>
      </c>
      <c r="V692" s="14">
        <f t="shared" si="823"/>
        <v>0</v>
      </c>
      <c r="W692" s="14">
        <f t="shared" si="824"/>
        <v>0</v>
      </c>
      <c r="X692" s="14">
        <f t="shared" si="825"/>
        <v>0</v>
      </c>
      <c r="Z692" s="56">
        <f t="shared" si="891"/>
        <v>0</v>
      </c>
      <c r="AA692" s="14">
        <f>Szilv($P$2,Eredmény!$H$3,Q692)</f>
        <v>0</v>
      </c>
      <c r="AB692" s="14">
        <f t="shared" si="826"/>
        <v>0</v>
      </c>
      <c r="AC692" s="14">
        <f t="shared" si="827"/>
        <v>0</v>
      </c>
      <c r="AE692" s="14">
        <f>IF($AD$2=Alapadat!$P692,Alapadat!$Q692,0)</f>
        <v>0</v>
      </c>
      <c r="AF692" s="14">
        <f>IF($AD$2=Alapadat!$P692,Alapadat!$R692,0)</f>
        <v>0</v>
      </c>
      <c r="AG692" s="14">
        <f t="shared" si="828"/>
        <v>0</v>
      </c>
      <c r="AH692" s="14">
        <f t="shared" si="829"/>
        <v>0</v>
      </c>
      <c r="AI692" s="14">
        <f t="shared" si="830"/>
        <v>0</v>
      </c>
      <c r="AJ692" s="14">
        <f t="shared" si="831"/>
        <v>0</v>
      </c>
      <c r="AK692" s="14">
        <f t="shared" si="832"/>
        <v>0</v>
      </c>
      <c r="AL692" s="14">
        <f t="shared" si="833"/>
        <v>0</v>
      </c>
      <c r="AN692" s="56">
        <f t="shared" si="834"/>
        <v>0</v>
      </c>
      <c r="AO692" s="14">
        <f>Szilv($AD$2,Eredmény!$H$3,AE692)</f>
        <v>0</v>
      </c>
      <c r="AP692" s="14">
        <f t="shared" si="835"/>
        <v>0</v>
      </c>
      <c r="AQ692" s="14">
        <f t="shared" si="836"/>
        <v>0</v>
      </c>
      <c r="AS692" s="14">
        <f>IF($AR$2=Alapadat!$P692,Alapadat!$Q692,0)</f>
        <v>0</v>
      </c>
      <c r="AT692" s="14">
        <f>IF($AR$2=Alapadat!$P692,Alapadat!$R692,0)</f>
        <v>0</v>
      </c>
      <c r="AU692" s="14">
        <f t="shared" si="837"/>
        <v>0</v>
      </c>
      <c r="AV692" s="14">
        <f t="shared" si="838"/>
        <v>0</v>
      </c>
      <c r="AW692" s="14">
        <f t="shared" si="839"/>
        <v>0</v>
      </c>
      <c r="AX692" s="14">
        <f t="shared" si="840"/>
        <v>0</v>
      </c>
      <c r="AY692" s="14">
        <f t="shared" si="841"/>
        <v>0</v>
      </c>
      <c r="AZ692" s="14">
        <f t="shared" si="842"/>
        <v>0</v>
      </c>
      <c r="BB692" s="56">
        <f t="shared" si="843"/>
        <v>0</v>
      </c>
      <c r="BC692" s="14">
        <f>Szilv($AR$2,Eredmény!$H$3,AS692)</f>
        <v>0</v>
      </c>
      <c r="BD692" s="14">
        <f t="shared" si="844"/>
        <v>0</v>
      </c>
      <c r="BE692" s="14">
        <f t="shared" si="845"/>
        <v>0</v>
      </c>
      <c r="BG692" s="14">
        <f>IF($BF$2=Alapadat!$P692,Alapadat!$Q692,0)</f>
        <v>0</v>
      </c>
      <c r="BH692" s="14">
        <f>IF($BF$2=Alapadat!$P692,Alapadat!$R692,0)</f>
        <v>0</v>
      </c>
      <c r="BI692" s="14">
        <f t="shared" si="846"/>
        <v>0</v>
      </c>
      <c r="BJ692" s="14">
        <f t="shared" si="847"/>
        <v>0</v>
      </c>
      <c r="BK692" s="14">
        <f t="shared" si="848"/>
        <v>0</v>
      </c>
      <c r="BL692" s="14">
        <f t="shared" si="849"/>
        <v>0</v>
      </c>
      <c r="BM692" s="14">
        <f t="shared" si="850"/>
        <v>0</v>
      </c>
      <c r="BN692" s="14">
        <f t="shared" si="851"/>
        <v>0</v>
      </c>
      <c r="BP692" s="56">
        <f t="shared" si="852"/>
        <v>0</v>
      </c>
      <c r="BQ692" s="14">
        <f>Szilv($BF$2,Eredmény!$H$3,BG692)</f>
        <v>0</v>
      </c>
      <c r="BR692" s="14">
        <f t="shared" si="853"/>
        <v>0</v>
      </c>
      <c r="BS692" s="14">
        <f t="shared" si="854"/>
        <v>0</v>
      </c>
      <c r="BV692" s="14">
        <f>IF($BU$2=Alapadat!$P692,Alapadat!$Q692,0)</f>
        <v>0</v>
      </c>
      <c r="BW692" s="14">
        <f>IF($BU$2=Alapadat!$P692,Alapadat!$R692,0)</f>
        <v>0</v>
      </c>
      <c r="BX692" s="14">
        <f t="shared" si="855"/>
        <v>0</v>
      </c>
      <c r="BY692" s="14">
        <f t="shared" si="856"/>
        <v>0</v>
      </c>
      <c r="BZ692" s="14">
        <f t="shared" si="857"/>
        <v>0</v>
      </c>
      <c r="CA692" s="14">
        <f t="shared" si="858"/>
        <v>0</v>
      </c>
      <c r="CB692" s="14">
        <f t="shared" si="859"/>
        <v>0</v>
      </c>
      <c r="CC692" s="14">
        <f t="shared" si="860"/>
        <v>0</v>
      </c>
      <c r="CE692" s="56">
        <f t="shared" si="861"/>
        <v>0</v>
      </c>
      <c r="CF692" s="14">
        <f>Szilv($BU$2,Eredmény!$H$3,BV692)</f>
        <v>0</v>
      </c>
      <c r="CG692" s="14">
        <f t="shared" si="862"/>
        <v>0</v>
      </c>
      <c r="CH692" s="14">
        <f t="shared" si="863"/>
        <v>0</v>
      </c>
      <c r="CK692" s="14">
        <f>IF($CJ$2=Alapadat!$P692,Alapadat!$Q692,0)</f>
        <v>0</v>
      </c>
      <c r="CL692" s="14">
        <f>IF($CJ$2=Alapadat!$P692,Alapadat!$R692,0)</f>
        <v>0</v>
      </c>
      <c r="CM692" s="14">
        <f t="shared" si="864"/>
        <v>0</v>
      </c>
      <c r="CN692" s="14">
        <f t="shared" si="865"/>
        <v>0</v>
      </c>
      <c r="CO692" s="14">
        <f t="shared" si="866"/>
        <v>0</v>
      </c>
      <c r="CP692" s="14">
        <f t="shared" si="867"/>
        <v>0</v>
      </c>
      <c r="CQ692" s="14">
        <f t="shared" si="868"/>
        <v>0</v>
      </c>
      <c r="CR692" s="14">
        <f t="shared" si="869"/>
        <v>0</v>
      </c>
      <c r="CT692" s="56">
        <f t="shared" si="870"/>
        <v>0</v>
      </c>
      <c r="CU692" s="14">
        <f>Szilv($CJ$2,Eredmény!$H$3,CK692)</f>
        <v>0</v>
      </c>
      <c r="CV692" s="14">
        <f t="shared" si="871"/>
        <v>0</v>
      </c>
      <c r="CW692" s="14">
        <f t="shared" si="872"/>
        <v>0</v>
      </c>
      <c r="CZ692" s="14">
        <f>IF($CY$2=Alapadat!$P692,Alapadat!$Q692,0)</f>
        <v>0</v>
      </c>
      <c r="DA692" s="14">
        <f>IF($CY$2=Alapadat!$P692,Alapadat!$R692,0)</f>
        <v>0</v>
      </c>
      <c r="DB692" s="14">
        <f t="shared" si="873"/>
        <v>0</v>
      </c>
      <c r="DC692" s="14">
        <f t="shared" si="874"/>
        <v>0</v>
      </c>
      <c r="DD692" s="14">
        <f t="shared" si="875"/>
        <v>0</v>
      </c>
      <c r="DE692" s="14">
        <f t="shared" si="876"/>
        <v>0</v>
      </c>
      <c r="DF692" s="14">
        <f t="shared" si="877"/>
        <v>0</v>
      </c>
      <c r="DG692" s="14">
        <f t="shared" si="878"/>
        <v>0</v>
      </c>
      <c r="DI692" s="56">
        <f t="shared" si="879"/>
        <v>0</v>
      </c>
      <c r="DJ692" s="14">
        <f>Szilv($CY$2,Eredmény!$H$3,CZ692)</f>
        <v>0</v>
      </c>
      <c r="DK692" s="14">
        <f t="shared" si="880"/>
        <v>0</v>
      </c>
      <c r="DL692" s="14">
        <f t="shared" si="881"/>
        <v>0</v>
      </c>
      <c r="DO692" s="14">
        <f>IF($DN$2=Alapadat!$P692,Alapadat!$Q692,0)</f>
        <v>0</v>
      </c>
      <c r="DP692" s="14">
        <f>IF($DN$2=Alapadat!$P692,Alapadat!$R692,0)</f>
        <v>0</v>
      </c>
      <c r="DQ692" s="14">
        <f t="shared" si="882"/>
        <v>0</v>
      </c>
      <c r="DR692" s="14">
        <f t="shared" si="883"/>
        <v>0</v>
      </c>
      <c r="DS692" s="14">
        <f t="shared" si="884"/>
        <v>0</v>
      </c>
      <c r="DT692" s="14">
        <f t="shared" si="885"/>
        <v>0</v>
      </c>
      <c r="DU692" s="14">
        <f t="shared" si="886"/>
        <v>0</v>
      </c>
      <c r="DV692" s="14">
        <f t="shared" si="887"/>
        <v>0</v>
      </c>
      <c r="DX692" s="56">
        <f t="shared" si="888"/>
        <v>0</v>
      </c>
      <c r="DY692" s="14">
        <f>Szilv($DN$2,Eredmény!$H$3,DO692)</f>
        <v>0</v>
      </c>
      <c r="DZ692" s="14">
        <f t="shared" si="889"/>
        <v>0</v>
      </c>
      <c r="EA692" s="14">
        <f t="shared" si="890"/>
        <v>0</v>
      </c>
    </row>
    <row r="693" spans="2:131">
      <c r="B693" s="14">
        <f>IF($A$2=Alapadat!$P693,Alapadat!$Q693,0)</f>
        <v>0</v>
      </c>
      <c r="C693" s="14">
        <f>IF($A$2=Alapadat!$P693,Alapadat!$R693,0)</f>
        <v>0</v>
      </c>
      <c r="D693" s="14">
        <f t="shared" si="811"/>
        <v>0</v>
      </c>
      <c r="E693" s="14">
        <f t="shared" si="812"/>
        <v>0</v>
      </c>
      <c r="F693" s="14">
        <f t="shared" si="813"/>
        <v>0</v>
      </c>
      <c r="G693" s="14">
        <f t="shared" si="814"/>
        <v>0</v>
      </c>
      <c r="H693" s="14">
        <f t="shared" si="815"/>
        <v>0</v>
      </c>
      <c r="I693" s="14">
        <f t="shared" si="816"/>
        <v>0</v>
      </c>
      <c r="L693" s="56">
        <f t="shared" si="817"/>
        <v>0</v>
      </c>
      <c r="M693" s="14">
        <f>Szilv($A$2,Eredmény!$H$3,B693)</f>
        <v>0</v>
      </c>
      <c r="N693" s="14">
        <f t="shared" si="818"/>
        <v>0</v>
      </c>
      <c r="O693" s="14">
        <f t="shared" si="819"/>
        <v>0</v>
      </c>
      <c r="Q693" s="14">
        <f>IF($P$2=Alapadat!$P693,Alapadat!$Q693,0)</f>
        <v>0</v>
      </c>
      <c r="R693" s="14">
        <f>IF($P$2=Alapadat!$P693,Alapadat!$R693,0)</f>
        <v>0</v>
      </c>
      <c r="S693" s="14">
        <f t="shared" si="820"/>
        <v>0</v>
      </c>
      <c r="T693" s="14">
        <f t="shared" si="821"/>
        <v>0</v>
      </c>
      <c r="U693" s="14">
        <f t="shared" si="822"/>
        <v>0</v>
      </c>
      <c r="V693" s="14">
        <f t="shared" si="823"/>
        <v>0</v>
      </c>
      <c r="W693" s="14">
        <f t="shared" si="824"/>
        <v>0</v>
      </c>
      <c r="X693" s="14">
        <f t="shared" si="825"/>
        <v>0</v>
      </c>
      <c r="Z693" s="56">
        <f t="shared" si="891"/>
        <v>0</v>
      </c>
      <c r="AA693" s="14">
        <f>Szilv($P$2,Eredmény!$H$3,Q693)</f>
        <v>0</v>
      </c>
      <c r="AB693" s="14">
        <f t="shared" si="826"/>
        <v>0</v>
      </c>
      <c r="AC693" s="14">
        <f t="shared" si="827"/>
        <v>0</v>
      </c>
      <c r="AE693" s="14">
        <f>IF($AD$2=Alapadat!$P693,Alapadat!$Q693,0)</f>
        <v>0</v>
      </c>
      <c r="AF693" s="14">
        <f>IF($AD$2=Alapadat!$P693,Alapadat!$R693,0)</f>
        <v>0</v>
      </c>
      <c r="AG693" s="14">
        <f t="shared" si="828"/>
        <v>0</v>
      </c>
      <c r="AH693" s="14">
        <f t="shared" si="829"/>
        <v>0</v>
      </c>
      <c r="AI693" s="14">
        <f t="shared" si="830"/>
        <v>0</v>
      </c>
      <c r="AJ693" s="14">
        <f t="shared" si="831"/>
        <v>0</v>
      </c>
      <c r="AK693" s="14">
        <f t="shared" si="832"/>
        <v>0</v>
      </c>
      <c r="AL693" s="14">
        <f t="shared" si="833"/>
        <v>0</v>
      </c>
      <c r="AN693" s="56">
        <f t="shared" si="834"/>
        <v>0</v>
      </c>
      <c r="AO693" s="14">
        <f>Szilv($AD$2,Eredmény!$H$3,AE693)</f>
        <v>0</v>
      </c>
      <c r="AP693" s="14">
        <f t="shared" si="835"/>
        <v>0</v>
      </c>
      <c r="AQ693" s="14">
        <f t="shared" si="836"/>
        <v>0</v>
      </c>
      <c r="AS693" s="14">
        <f>IF($AR$2=Alapadat!$P693,Alapadat!$Q693,0)</f>
        <v>0</v>
      </c>
      <c r="AT693" s="14">
        <f>IF($AR$2=Alapadat!$P693,Alapadat!$R693,0)</f>
        <v>0</v>
      </c>
      <c r="AU693" s="14">
        <f t="shared" si="837"/>
        <v>0</v>
      </c>
      <c r="AV693" s="14">
        <f t="shared" si="838"/>
        <v>0</v>
      </c>
      <c r="AW693" s="14">
        <f t="shared" si="839"/>
        <v>0</v>
      </c>
      <c r="AX693" s="14">
        <f t="shared" si="840"/>
        <v>0</v>
      </c>
      <c r="AY693" s="14">
        <f t="shared" si="841"/>
        <v>0</v>
      </c>
      <c r="AZ693" s="14">
        <f t="shared" si="842"/>
        <v>0</v>
      </c>
      <c r="BB693" s="56">
        <f t="shared" si="843"/>
        <v>0</v>
      </c>
      <c r="BC693" s="14">
        <f>Szilv($AR$2,Eredmény!$H$3,AS693)</f>
        <v>0</v>
      </c>
      <c r="BD693" s="14">
        <f t="shared" si="844"/>
        <v>0</v>
      </c>
      <c r="BE693" s="14">
        <f t="shared" si="845"/>
        <v>0</v>
      </c>
      <c r="BG693" s="14">
        <f>IF($BF$2=Alapadat!$P693,Alapadat!$Q693,0)</f>
        <v>0</v>
      </c>
      <c r="BH693" s="14">
        <f>IF($BF$2=Alapadat!$P693,Alapadat!$R693,0)</f>
        <v>0</v>
      </c>
      <c r="BI693" s="14">
        <f t="shared" si="846"/>
        <v>0</v>
      </c>
      <c r="BJ693" s="14">
        <f t="shared" si="847"/>
        <v>0</v>
      </c>
      <c r="BK693" s="14">
        <f t="shared" si="848"/>
        <v>0</v>
      </c>
      <c r="BL693" s="14">
        <f t="shared" si="849"/>
        <v>0</v>
      </c>
      <c r="BM693" s="14">
        <f t="shared" si="850"/>
        <v>0</v>
      </c>
      <c r="BN693" s="14">
        <f t="shared" si="851"/>
        <v>0</v>
      </c>
      <c r="BP693" s="56">
        <f t="shared" si="852"/>
        <v>0</v>
      </c>
      <c r="BQ693" s="14">
        <f>Szilv($BF$2,Eredmény!$H$3,BG693)</f>
        <v>0</v>
      </c>
      <c r="BR693" s="14">
        <f t="shared" si="853"/>
        <v>0</v>
      </c>
      <c r="BS693" s="14">
        <f t="shared" si="854"/>
        <v>0</v>
      </c>
      <c r="BV693" s="14">
        <f>IF($BU$2=Alapadat!$P693,Alapadat!$Q693,0)</f>
        <v>0</v>
      </c>
      <c r="BW693" s="14">
        <f>IF($BU$2=Alapadat!$P693,Alapadat!$R693,0)</f>
        <v>0</v>
      </c>
      <c r="BX693" s="14">
        <f t="shared" si="855"/>
        <v>0</v>
      </c>
      <c r="BY693" s="14">
        <f t="shared" si="856"/>
        <v>0</v>
      </c>
      <c r="BZ693" s="14">
        <f t="shared" si="857"/>
        <v>0</v>
      </c>
      <c r="CA693" s="14">
        <f t="shared" si="858"/>
        <v>0</v>
      </c>
      <c r="CB693" s="14">
        <f t="shared" si="859"/>
        <v>0</v>
      </c>
      <c r="CC693" s="14">
        <f t="shared" si="860"/>
        <v>0</v>
      </c>
      <c r="CE693" s="56">
        <f t="shared" si="861"/>
        <v>0</v>
      </c>
      <c r="CF693" s="14">
        <f>Szilv($BU$2,Eredmény!$H$3,BV693)</f>
        <v>0</v>
      </c>
      <c r="CG693" s="14">
        <f t="shared" si="862"/>
        <v>0</v>
      </c>
      <c r="CH693" s="14">
        <f t="shared" si="863"/>
        <v>0</v>
      </c>
      <c r="CK693" s="14">
        <f>IF($CJ$2=Alapadat!$P693,Alapadat!$Q693,0)</f>
        <v>0</v>
      </c>
      <c r="CL693" s="14">
        <f>IF($CJ$2=Alapadat!$P693,Alapadat!$R693,0)</f>
        <v>0</v>
      </c>
      <c r="CM693" s="14">
        <f t="shared" si="864"/>
        <v>0</v>
      </c>
      <c r="CN693" s="14">
        <f t="shared" si="865"/>
        <v>0</v>
      </c>
      <c r="CO693" s="14">
        <f t="shared" si="866"/>
        <v>0</v>
      </c>
      <c r="CP693" s="14">
        <f t="shared" si="867"/>
        <v>0</v>
      </c>
      <c r="CQ693" s="14">
        <f t="shared" si="868"/>
        <v>0</v>
      </c>
      <c r="CR693" s="14">
        <f t="shared" si="869"/>
        <v>0</v>
      </c>
      <c r="CT693" s="56">
        <f t="shared" si="870"/>
        <v>0</v>
      </c>
      <c r="CU693" s="14">
        <f>Szilv($CJ$2,Eredmény!$H$3,CK693)</f>
        <v>0</v>
      </c>
      <c r="CV693" s="14">
        <f t="shared" si="871"/>
        <v>0</v>
      </c>
      <c r="CW693" s="14">
        <f t="shared" si="872"/>
        <v>0</v>
      </c>
      <c r="CZ693" s="14">
        <f>IF($CY$2=Alapadat!$P693,Alapadat!$Q693,0)</f>
        <v>0</v>
      </c>
      <c r="DA693" s="14">
        <f>IF($CY$2=Alapadat!$P693,Alapadat!$R693,0)</f>
        <v>0</v>
      </c>
      <c r="DB693" s="14">
        <f t="shared" si="873"/>
        <v>0</v>
      </c>
      <c r="DC693" s="14">
        <f t="shared" si="874"/>
        <v>0</v>
      </c>
      <c r="DD693" s="14">
        <f t="shared" si="875"/>
        <v>0</v>
      </c>
      <c r="DE693" s="14">
        <f t="shared" si="876"/>
        <v>0</v>
      </c>
      <c r="DF693" s="14">
        <f t="shared" si="877"/>
        <v>0</v>
      </c>
      <c r="DG693" s="14">
        <f t="shared" si="878"/>
        <v>0</v>
      </c>
      <c r="DI693" s="56">
        <f t="shared" si="879"/>
        <v>0</v>
      </c>
      <c r="DJ693" s="14">
        <f>Szilv($CY$2,Eredmény!$H$3,CZ693)</f>
        <v>0</v>
      </c>
      <c r="DK693" s="14">
        <f t="shared" si="880"/>
        <v>0</v>
      </c>
      <c r="DL693" s="14">
        <f t="shared" si="881"/>
        <v>0</v>
      </c>
      <c r="DO693" s="14">
        <f>IF($DN$2=Alapadat!$P693,Alapadat!$Q693,0)</f>
        <v>0</v>
      </c>
      <c r="DP693" s="14">
        <f>IF($DN$2=Alapadat!$P693,Alapadat!$R693,0)</f>
        <v>0</v>
      </c>
      <c r="DQ693" s="14">
        <f t="shared" si="882"/>
        <v>0</v>
      </c>
      <c r="DR693" s="14">
        <f t="shared" si="883"/>
        <v>0</v>
      </c>
      <c r="DS693" s="14">
        <f t="shared" si="884"/>
        <v>0</v>
      </c>
      <c r="DT693" s="14">
        <f t="shared" si="885"/>
        <v>0</v>
      </c>
      <c r="DU693" s="14">
        <f t="shared" si="886"/>
        <v>0</v>
      </c>
      <c r="DV693" s="14">
        <f t="shared" si="887"/>
        <v>0</v>
      </c>
      <c r="DX693" s="56">
        <f t="shared" si="888"/>
        <v>0</v>
      </c>
      <c r="DY693" s="14">
        <f>Szilv($DN$2,Eredmény!$H$3,DO693)</f>
        <v>0</v>
      </c>
      <c r="DZ693" s="14">
        <f t="shared" si="889"/>
        <v>0</v>
      </c>
      <c r="EA693" s="14">
        <f t="shared" si="890"/>
        <v>0</v>
      </c>
    </row>
    <row r="694" spans="2:131">
      <c r="B694" s="14">
        <f>IF($A$2=Alapadat!$P694,Alapadat!$Q694,0)</f>
        <v>0</v>
      </c>
      <c r="C694" s="14">
        <f>IF($A$2=Alapadat!$P694,Alapadat!$R694,0)</f>
        <v>0</v>
      </c>
      <c r="D694" s="14">
        <f t="shared" si="811"/>
        <v>0</v>
      </c>
      <c r="E694" s="14">
        <f t="shared" si="812"/>
        <v>0</v>
      </c>
      <c r="F694" s="14">
        <f t="shared" si="813"/>
        <v>0</v>
      </c>
      <c r="G694" s="14">
        <f t="shared" si="814"/>
        <v>0</v>
      </c>
      <c r="H694" s="14">
        <f t="shared" si="815"/>
        <v>0</v>
      </c>
      <c r="I694" s="14">
        <f t="shared" si="816"/>
        <v>0</v>
      </c>
      <c r="L694" s="56">
        <f t="shared" si="817"/>
        <v>0</v>
      </c>
      <c r="M694" s="14">
        <f>Szilv($A$2,Eredmény!$H$3,B694)</f>
        <v>0</v>
      </c>
      <c r="N694" s="14">
        <f t="shared" si="818"/>
        <v>0</v>
      </c>
      <c r="O694" s="14">
        <f t="shared" si="819"/>
        <v>0</v>
      </c>
      <c r="Q694" s="14">
        <f>IF($P$2=Alapadat!$P694,Alapadat!$Q694,0)</f>
        <v>0</v>
      </c>
      <c r="R694" s="14">
        <f>IF($P$2=Alapadat!$P694,Alapadat!$R694,0)</f>
        <v>0</v>
      </c>
      <c r="S694" s="14">
        <f t="shared" si="820"/>
        <v>0</v>
      </c>
      <c r="T694" s="14">
        <f t="shared" si="821"/>
        <v>0</v>
      </c>
      <c r="U694" s="14">
        <f t="shared" si="822"/>
        <v>0</v>
      </c>
      <c r="V694" s="14">
        <f t="shared" si="823"/>
        <v>0</v>
      </c>
      <c r="W694" s="14">
        <f t="shared" si="824"/>
        <v>0</v>
      </c>
      <c r="X694" s="14">
        <f t="shared" si="825"/>
        <v>0</v>
      </c>
      <c r="Z694" s="56">
        <f t="shared" si="891"/>
        <v>0</v>
      </c>
      <c r="AA694" s="14">
        <f>Szilv($P$2,Eredmény!$H$3,Q694)</f>
        <v>0</v>
      </c>
      <c r="AB694" s="14">
        <f t="shared" si="826"/>
        <v>0</v>
      </c>
      <c r="AC694" s="14">
        <f t="shared" si="827"/>
        <v>0</v>
      </c>
      <c r="AE694" s="14">
        <f>IF($AD$2=Alapadat!$P694,Alapadat!$Q694,0)</f>
        <v>0</v>
      </c>
      <c r="AF694" s="14">
        <f>IF($AD$2=Alapadat!$P694,Alapadat!$R694,0)</f>
        <v>0</v>
      </c>
      <c r="AG694" s="14">
        <f t="shared" si="828"/>
        <v>0</v>
      </c>
      <c r="AH694" s="14">
        <f t="shared" si="829"/>
        <v>0</v>
      </c>
      <c r="AI694" s="14">
        <f t="shared" si="830"/>
        <v>0</v>
      </c>
      <c r="AJ694" s="14">
        <f t="shared" si="831"/>
        <v>0</v>
      </c>
      <c r="AK694" s="14">
        <f t="shared" si="832"/>
        <v>0</v>
      </c>
      <c r="AL694" s="14">
        <f t="shared" si="833"/>
        <v>0</v>
      </c>
      <c r="AN694" s="56">
        <f t="shared" si="834"/>
        <v>0</v>
      </c>
      <c r="AO694" s="14">
        <f>Szilv($AD$2,Eredmény!$H$3,AE694)</f>
        <v>0</v>
      </c>
      <c r="AP694" s="14">
        <f t="shared" si="835"/>
        <v>0</v>
      </c>
      <c r="AQ694" s="14">
        <f t="shared" si="836"/>
        <v>0</v>
      </c>
      <c r="AS694" s="14">
        <f>IF($AR$2=Alapadat!$P694,Alapadat!$Q694,0)</f>
        <v>0</v>
      </c>
      <c r="AT694" s="14">
        <f>IF($AR$2=Alapadat!$P694,Alapadat!$R694,0)</f>
        <v>0</v>
      </c>
      <c r="AU694" s="14">
        <f t="shared" si="837"/>
        <v>0</v>
      </c>
      <c r="AV694" s="14">
        <f t="shared" si="838"/>
        <v>0</v>
      </c>
      <c r="AW694" s="14">
        <f t="shared" si="839"/>
        <v>0</v>
      </c>
      <c r="AX694" s="14">
        <f t="shared" si="840"/>
        <v>0</v>
      </c>
      <c r="AY694" s="14">
        <f t="shared" si="841"/>
        <v>0</v>
      </c>
      <c r="AZ694" s="14">
        <f t="shared" si="842"/>
        <v>0</v>
      </c>
      <c r="BB694" s="56">
        <f t="shared" si="843"/>
        <v>0</v>
      </c>
      <c r="BC694" s="14">
        <f>Szilv($AR$2,Eredmény!$H$3,AS694)</f>
        <v>0</v>
      </c>
      <c r="BD694" s="14">
        <f t="shared" si="844"/>
        <v>0</v>
      </c>
      <c r="BE694" s="14">
        <f t="shared" si="845"/>
        <v>0</v>
      </c>
      <c r="BG694" s="14">
        <f>IF($BF$2=Alapadat!$P694,Alapadat!$Q694,0)</f>
        <v>0</v>
      </c>
      <c r="BH694" s="14">
        <f>IF($BF$2=Alapadat!$P694,Alapadat!$R694,0)</f>
        <v>0</v>
      </c>
      <c r="BI694" s="14">
        <f t="shared" si="846"/>
        <v>0</v>
      </c>
      <c r="BJ694" s="14">
        <f t="shared" si="847"/>
        <v>0</v>
      </c>
      <c r="BK694" s="14">
        <f t="shared" si="848"/>
        <v>0</v>
      </c>
      <c r="BL694" s="14">
        <f t="shared" si="849"/>
        <v>0</v>
      </c>
      <c r="BM694" s="14">
        <f t="shared" si="850"/>
        <v>0</v>
      </c>
      <c r="BN694" s="14">
        <f t="shared" si="851"/>
        <v>0</v>
      </c>
      <c r="BP694" s="56">
        <f t="shared" si="852"/>
        <v>0</v>
      </c>
      <c r="BQ694" s="14">
        <f>Szilv($BF$2,Eredmény!$H$3,BG694)</f>
        <v>0</v>
      </c>
      <c r="BR694" s="14">
        <f t="shared" si="853"/>
        <v>0</v>
      </c>
      <c r="BS694" s="14">
        <f t="shared" si="854"/>
        <v>0</v>
      </c>
      <c r="BV694" s="14">
        <f>IF($BU$2=Alapadat!$P694,Alapadat!$Q694,0)</f>
        <v>0</v>
      </c>
      <c r="BW694" s="14">
        <f>IF($BU$2=Alapadat!$P694,Alapadat!$R694,0)</f>
        <v>0</v>
      </c>
      <c r="BX694" s="14">
        <f t="shared" si="855"/>
        <v>0</v>
      </c>
      <c r="BY694" s="14">
        <f t="shared" si="856"/>
        <v>0</v>
      </c>
      <c r="BZ694" s="14">
        <f t="shared" si="857"/>
        <v>0</v>
      </c>
      <c r="CA694" s="14">
        <f t="shared" si="858"/>
        <v>0</v>
      </c>
      <c r="CB694" s="14">
        <f t="shared" si="859"/>
        <v>0</v>
      </c>
      <c r="CC694" s="14">
        <f t="shared" si="860"/>
        <v>0</v>
      </c>
      <c r="CE694" s="56">
        <f t="shared" si="861"/>
        <v>0</v>
      </c>
      <c r="CF694" s="14">
        <f>Szilv($BU$2,Eredmény!$H$3,BV694)</f>
        <v>0</v>
      </c>
      <c r="CG694" s="14">
        <f t="shared" si="862"/>
        <v>0</v>
      </c>
      <c r="CH694" s="14">
        <f t="shared" si="863"/>
        <v>0</v>
      </c>
      <c r="CK694" s="14">
        <f>IF($CJ$2=Alapadat!$P694,Alapadat!$Q694,0)</f>
        <v>0</v>
      </c>
      <c r="CL694" s="14">
        <f>IF($CJ$2=Alapadat!$P694,Alapadat!$R694,0)</f>
        <v>0</v>
      </c>
      <c r="CM694" s="14">
        <f t="shared" si="864"/>
        <v>0</v>
      </c>
      <c r="CN694" s="14">
        <f t="shared" si="865"/>
        <v>0</v>
      </c>
      <c r="CO694" s="14">
        <f t="shared" si="866"/>
        <v>0</v>
      </c>
      <c r="CP694" s="14">
        <f t="shared" si="867"/>
        <v>0</v>
      </c>
      <c r="CQ694" s="14">
        <f t="shared" si="868"/>
        <v>0</v>
      </c>
      <c r="CR694" s="14">
        <f t="shared" si="869"/>
        <v>0</v>
      </c>
      <c r="CT694" s="56">
        <f t="shared" si="870"/>
        <v>0</v>
      </c>
      <c r="CU694" s="14">
        <f>Szilv($CJ$2,Eredmény!$H$3,CK694)</f>
        <v>0</v>
      </c>
      <c r="CV694" s="14">
        <f t="shared" si="871"/>
        <v>0</v>
      </c>
      <c r="CW694" s="14">
        <f t="shared" si="872"/>
        <v>0</v>
      </c>
      <c r="CZ694" s="14">
        <f>IF($CY$2=Alapadat!$P694,Alapadat!$Q694,0)</f>
        <v>0</v>
      </c>
      <c r="DA694" s="14">
        <f>IF($CY$2=Alapadat!$P694,Alapadat!$R694,0)</f>
        <v>0</v>
      </c>
      <c r="DB694" s="14">
        <f t="shared" si="873"/>
        <v>0</v>
      </c>
      <c r="DC694" s="14">
        <f t="shared" si="874"/>
        <v>0</v>
      </c>
      <c r="DD694" s="14">
        <f t="shared" si="875"/>
        <v>0</v>
      </c>
      <c r="DE694" s="14">
        <f t="shared" si="876"/>
        <v>0</v>
      </c>
      <c r="DF694" s="14">
        <f t="shared" si="877"/>
        <v>0</v>
      </c>
      <c r="DG694" s="14">
        <f t="shared" si="878"/>
        <v>0</v>
      </c>
      <c r="DI694" s="56">
        <f t="shared" si="879"/>
        <v>0</v>
      </c>
      <c r="DJ694" s="14">
        <f>Szilv($CY$2,Eredmény!$H$3,CZ694)</f>
        <v>0</v>
      </c>
      <c r="DK694" s="14">
        <f t="shared" si="880"/>
        <v>0</v>
      </c>
      <c r="DL694" s="14">
        <f t="shared" si="881"/>
        <v>0</v>
      </c>
      <c r="DO694" s="14">
        <f>IF($DN$2=Alapadat!$P694,Alapadat!$Q694,0)</f>
        <v>0</v>
      </c>
      <c r="DP694" s="14">
        <f>IF($DN$2=Alapadat!$P694,Alapadat!$R694,0)</f>
        <v>0</v>
      </c>
      <c r="DQ694" s="14">
        <f t="shared" si="882"/>
        <v>0</v>
      </c>
      <c r="DR694" s="14">
        <f t="shared" si="883"/>
        <v>0</v>
      </c>
      <c r="DS694" s="14">
        <f t="shared" si="884"/>
        <v>0</v>
      </c>
      <c r="DT694" s="14">
        <f t="shared" si="885"/>
        <v>0</v>
      </c>
      <c r="DU694" s="14">
        <f t="shared" si="886"/>
        <v>0</v>
      </c>
      <c r="DV694" s="14">
        <f t="shared" si="887"/>
        <v>0</v>
      </c>
      <c r="DX694" s="56">
        <f t="shared" si="888"/>
        <v>0</v>
      </c>
      <c r="DY694" s="14">
        <f>Szilv($DN$2,Eredmény!$H$3,DO694)</f>
        <v>0</v>
      </c>
      <c r="DZ694" s="14">
        <f t="shared" si="889"/>
        <v>0</v>
      </c>
      <c r="EA694" s="14">
        <f t="shared" si="890"/>
        <v>0</v>
      </c>
    </row>
    <row r="695" spans="2:131">
      <c r="B695" s="14">
        <f>IF($A$2=Alapadat!$P695,Alapadat!$Q695,0)</f>
        <v>0</v>
      </c>
      <c r="C695" s="14">
        <f>IF($A$2=Alapadat!$P695,Alapadat!$R695,0)</f>
        <v>0</v>
      </c>
      <c r="D695" s="14">
        <f t="shared" si="811"/>
        <v>0</v>
      </c>
      <c r="E695" s="14">
        <f t="shared" si="812"/>
        <v>0</v>
      </c>
      <c r="F695" s="14">
        <f t="shared" si="813"/>
        <v>0</v>
      </c>
      <c r="G695" s="14">
        <f t="shared" si="814"/>
        <v>0</v>
      </c>
      <c r="H695" s="14">
        <f t="shared" si="815"/>
        <v>0</v>
      </c>
      <c r="I695" s="14">
        <f t="shared" si="816"/>
        <v>0</v>
      </c>
      <c r="L695" s="56">
        <f t="shared" si="817"/>
        <v>0</v>
      </c>
      <c r="M695" s="14">
        <f>Szilv($A$2,Eredmény!$H$3,B695)</f>
        <v>0</v>
      </c>
      <c r="N695" s="14">
        <f t="shared" si="818"/>
        <v>0</v>
      </c>
      <c r="O695" s="14">
        <f t="shared" si="819"/>
        <v>0</v>
      </c>
      <c r="Q695" s="14">
        <f>IF($P$2=Alapadat!$P695,Alapadat!$Q695,0)</f>
        <v>0</v>
      </c>
      <c r="R695" s="14">
        <f>IF($P$2=Alapadat!$P695,Alapadat!$R695,0)</f>
        <v>0</v>
      </c>
      <c r="S695" s="14">
        <f t="shared" si="820"/>
        <v>0</v>
      </c>
      <c r="T695" s="14">
        <f t="shared" si="821"/>
        <v>0</v>
      </c>
      <c r="U695" s="14">
        <f t="shared" si="822"/>
        <v>0</v>
      </c>
      <c r="V695" s="14">
        <f t="shared" si="823"/>
        <v>0</v>
      </c>
      <c r="W695" s="14">
        <f t="shared" si="824"/>
        <v>0</v>
      </c>
      <c r="X695" s="14">
        <f t="shared" si="825"/>
        <v>0</v>
      </c>
      <c r="Z695" s="56">
        <f t="shared" si="891"/>
        <v>0</v>
      </c>
      <c r="AA695" s="14">
        <f>Szilv($P$2,Eredmény!$H$3,Q695)</f>
        <v>0</v>
      </c>
      <c r="AB695" s="14">
        <f t="shared" si="826"/>
        <v>0</v>
      </c>
      <c r="AC695" s="14">
        <f t="shared" si="827"/>
        <v>0</v>
      </c>
      <c r="AE695" s="14">
        <f>IF($AD$2=Alapadat!$P695,Alapadat!$Q695,0)</f>
        <v>0</v>
      </c>
      <c r="AF695" s="14">
        <f>IF($AD$2=Alapadat!$P695,Alapadat!$R695,0)</f>
        <v>0</v>
      </c>
      <c r="AG695" s="14">
        <f t="shared" si="828"/>
        <v>0</v>
      </c>
      <c r="AH695" s="14">
        <f t="shared" si="829"/>
        <v>0</v>
      </c>
      <c r="AI695" s="14">
        <f t="shared" si="830"/>
        <v>0</v>
      </c>
      <c r="AJ695" s="14">
        <f t="shared" si="831"/>
        <v>0</v>
      </c>
      <c r="AK695" s="14">
        <f t="shared" si="832"/>
        <v>0</v>
      </c>
      <c r="AL695" s="14">
        <f t="shared" si="833"/>
        <v>0</v>
      </c>
      <c r="AN695" s="56">
        <f t="shared" si="834"/>
        <v>0</v>
      </c>
      <c r="AO695" s="14">
        <f>Szilv($AD$2,Eredmény!$H$3,AE695)</f>
        <v>0</v>
      </c>
      <c r="AP695" s="14">
        <f t="shared" si="835"/>
        <v>0</v>
      </c>
      <c r="AQ695" s="14">
        <f t="shared" si="836"/>
        <v>0</v>
      </c>
      <c r="AS695" s="14">
        <f>IF($AR$2=Alapadat!$P695,Alapadat!$Q695,0)</f>
        <v>0</v>
      </c>
      <c r="AT695" s="14">
        <f>IF($AR$2=Alapadat!$P695,Alapadat!$R695,0)</f>
        <v>0</v>
      </c>
      <c r="AU695" s="14">
        <f t="shared" si="837"/>
        <v>0</v>
      </c>
      <c r="AV695" s="14">
        <f t="shared" si="838"/>
        <v>0</v>
      </c>
      <c r="AW695" s="14">
        <f t="shared" si="839"/>
        <v>0</v>
      </c>
      <c r="AX695" s="14">
        <f t="shared" si="840"/>
        <v>0</v>
      </c>
      <c r="AY695" s="14">
        <f t="shared" si="841"/>
        <v>0</v>
      </c>
      <c r="AZ695" s="14">
        <f t="shared" si="842"/>
        <v>0</v>
      </c>
      <c r="BB695" s="56">
        <f t="shared" si="843"/>
        <v>0</v>
      </c>
      <c r="BC695" s="14">
        <f>Szilv($AR$2,Eredmény!$H$3,AS695)</f>
        <v>0</v>
      </c>
      <c r="BD695" s="14">
        <f t="shared" si="844"/>
        <v>0</v>
      </c>
      <c r="BE695" s="14">
        <f t="shared" si="845"/>
        <v>0</v>
      </c>
      <c r="BG695" s="14">
        <f>IF($BF$2=Alapadat!$P695,Alapadat!$Q695,0)</f>
        <v>0</v>
      </c>
      <c r="BH695" s="14">
        <f>IF($BF$2=Alapadat!$P695,Alapadat!$R695,0)</f>
        <v>0</v>
      </c>
      <c r="BI695" s="14">
        <f t="shared" si="846"/>
        <v>0</v>
      </c>
      <c r="BJ695" s="14">
        <f t="shared" si="847"/>
        <v>0</v>
      </c>
      <c r="BK695" s="14">
        <f t="shared" si="848"/>
        <v>0</v>
      </c>
      <c r="BL695" s="14">
        <f t="shared" si="849"/>
        <v>0</v>
      </c>
      <c r="BM695" s="14">
        <f t="shared" si="850"/>
        <v>0</v>
      </c>
      <c r="BN695" s="14">
        <f t="shared" si="851"/>
        <v>0</v>
      </c>
      <c r="BP695" s="56">
        <f t="shared" si="852"/>
        <v>0</v>
      </c>
      <c r="BQ695" s="14">
        <f>Szilv($BF$2,Eredmény!$H$3,BG695)</f>
        <v>0</v>
      </c>
      <c r="BR695" s="14">
        <f t="shared" si="853"/>
        <v>0</v>
      </c>
      <c r="BS695" s="14">
        <f t="shared" si="854"/>
        <v>0</v>
      </c>
      <c r="BV695" s="14">
        <f>IF($BU$2=Alapadat!$P695,Alapadat!$Q695,0)</f>
        <v>0</v>
      </c>
      <c r="BW695" s="14">
        <f>IF($BU$2=Alapadat!$P695,Alapadat!$R695,0)</f>
        <v>0</v>
      </c>
      <c r="BX695" s="14">
        <f t="shared" si="855"/>
        <v>0</v>
      </c>
      <c r="BY695" s="14">
        <f t="shared" si="856"/>
        <v>0</v>
      </c>
      <c r="BZ695" s="14">
        <f t="shared" si="857"/>
        <v>0</v>
      </c>
      <c r="CA695" s="14">
        <f t="shared" si="858"/>
        <v>0</v>
      </c>
      <c r="CB695" s="14">
        <f t="shared" si="859"/>
        <v>0</v>
      </c>
      <c r="CC695" s="14">
        <f t="shared" si="860"/>
        <v>0</v>
      </c>
      <c r="CE695" s="56">
        <f t="shared" si="861"/>
        <v>0</v>
      </c>
      <c r="CF695" s="14">
        <f>Szilv($BU$2,Eredmény!$H$3,BV695)</f>
        <v>0</v>
      </c>
      <c r="CG695" s="14">
        <f t="shared" si="862"/>
        <v>0</v>
      </c>
      <c r="CH695" s="14">
        <f t="shared" si="863"/>
        <v>0</v>
      </c>
      <c r="CK695" s="14">
        <f>IF($CJ$2=Alapadat!$P695,Alapadat!$Q695,0)</f>
        <v>0</v>
      </c>
      <c r="CL695" s="14">
        <f>IF($CJ$2=Alapadat!$P695,Alapadat!$R695,0)</f>
        <v>0</v>
      </c>
      <c r="CM695" s="14">
        <f t="shared" si="864"/>
        <v>0</v>
      </c>
      <c r="CN695" s="14">
        <f t="shared" si="865"/>
        <v>0</v>
      </c>
      <c r="CO695" s="14">
        <f t="shared" si="866"/>
        <v>0</v>
      </c>
      <c r="CP695" s="14">
        <f t="shared" si="867"/>
        <v>0</v>
      </c>
      <c r="CQ695" s="14">
        <f t="shared" si="868"/>
        <v>0</v>
      </c>
      <c r="CR695" s="14">
        <f t="shared" si="869"/>
        <v>0</v>
      </c>
      <c r="CT695" s="56">
        <f t="shared" si="870"/>
        <v>0</v>
      </c>
      <c r="CU695" s="14">
        <f>Szilv($CJ$2,Eredmény!$H$3,CK695)</f>
        <v>0</v>
      </c>
      <c r="CV695" s="14">
        <f t="shared" si="871"/>
        <v>0</v>
      </c>
      <c r="CW695" s="14">
        <f t="shared" si="872"/>
        <v>0</v>
      </c>
      <c r="CZ695" s="14">
        <f>IF($CY$2=Alapadat!$P695,Alapadat!$Q695,0)</f>
        <v>0</v>
      </c>
      <c r="DA695" s="14">
        <f>IF($CY$2=Alapadat!$P695,Alapadat!$R695,0)</f>
        <v>0</v>
      </c>
      <c r="DB695" s="14">
        <f t="shared" si="873"/>
        <v>0</v>
      </c>
      <c r="DC695" s="14">
        <f t="shared" si="874"/>
        <v>0</v>
      </c>
      <c r="DD695" s="14">
        <f t="shared" si="875"/>
        <v>0</v>
      </c>
      <c r="DE695" s="14">
        <f t="shared" si="876"/>
        <v>0</v>
      </c>
      <c r="DF695" s="14">
        <f t="shared" si="877"/>
        <v>0</v>
      </c>
      <c r="DG695" s="14">
        <f t="shared" si="878"/>
        <v>0</v>
      </c>
      <c r="DI695" s="56">
        <f t="shared" si="879"/>
        <v>0</v>
      </c>
      <c r="DJ695" s="14">
        <f>Szilv($CY$2,Eredmény!$H$3,CZ695)</f>
        <v>0</v>
      </c>
      <c r="DK695" s="14">
        <f t="shared" si="880"/>
        <v>0</v>
      </c>
      <c r="DL695" s="14">
        <f t="shared" si="881"/>
        <v>0</v>
      </c>
      <c r="DO695" s="14">
        <f>IF($DN$2=Alapadat!$P695,Alapadat!$Q695,0)</f>
        <v>0</v>
      </c>
      <c r="DP695" s="14">
        <f>IF($DN$2=Alapadat!$P695,Alapadat!$R695,0)</f>
        <v>0</v>
      </c>
      <c r="DQ695" s="14">
        <f t="shared" si="882"/>
        <v>0</v>
      </c>
      <c r="DR695" s="14">
        <f t="shared" si="883"/>
        <v>0</v>
      </c>
      <c r="DS695" s="14">
        <f t="shared" si="884"/>
        <v>0</v>
      </c>
      <c r="DT695" s="14">
        <f t="shared" si="885"/>
        <v>0</v>
      </c>
      <c r="DU695" s="14">
        <f t="shared" si="886"/>
        <v>0</v>
      </c>
      <c r="DV695" s="14">
        <f t="shared" si="887"/>
        <v>0</v>
      </c>
      <c r="DX695" s="56">
        <f t="shared" si="888"/>
        <v>0</v>
      </c>
      <c r="DY695" s="14">
        <f>Szilv($DN$2,Eredmény!$H$3,DO695)</f>
        <v>0</v>
      </c>
      <c r="DZ695" s="14">
        <f t="shared" si="889"/>
        <v>0</v>
      </c>
      <c r="EA695" s="14">
        <f t="shared" si="890"/>
        <v>0</v>
      </c>
    </row>
    <row r="696" spans="2:131">
      <c r="B696" s="14">
        <f>IF($A$2=Alapadat!$P696,Alapadat!$Q696,0)</f>
        <v>0</v>
      </c>
      <c r="C696" s="14">
        <f>IF($A$2=Alapadat!$P696,Alapadat!$R696,0)</f>
        <v>0</v>
      </c>
      <c r="D696" s="14">
        <f t="shared" si="811"/>
        <v>0</v>
      </c>
      <c r="E696" s="14">
        <f t="shared" si="812"/>
        <v>0</v>
      </c>
      <c r="F696" s="14">
        <f t="shared" si="813"/>
        <v>0</v>
      </c>
      <c r="G696" s="14">
        <f t="shared" si="814"/>
        <v>0</v>
      </c>
      <c r="H696" s="14">
        <f t="shared" si="815"/>
        <v>0</v>
      </c>
      <c r="I696" s="14">
        <f t="shared" si="816"/>
        <v>0</v>
      </c>
      <c r="L696" s="56">
        <f t="shared" si="817"/>
        <v>0</v>
      </c>
      <c r="M696" s="14">
        <f>Szilv($A$2,Eredmény!$H$3,B696)</f>
        <v>0</v>
      </c>
      <c r="N696" s="14">
        <f t="shared" si="818"/>
        <v>0</v>
      </c>
      <c r="O696" s="14">
        <f t="shared" si="819"/>
        <v>0</v>
      </c>
      <c r="Q696" s="14">
        <f>IF($P$2=Alapadat!$P696,Alapadat!$Q696,0)</f>
        <v>0</v>
      </c>
      <c r="R696" s="14">
        <f>IF($P$2=Alapadat!$P696,Alapadat!$R696,0)</f>
        <v>0</v>
      </c>
      <c r="S696" s="14">
        <f t="shared" si="820"/>
        <v>0</v>
      </c>
      <c r="T696" s="14">
        <f t="shared" si="821"/>
        <v>0</v>
      </c>
      <c r="U696" s="14">
        <f t="shared" si="822"/>
        <v>0</v>
      </c>
      <c r="V696" s="14">
        <f t="shared" si="823"/>
        <v>0</v>
      </c>
      <c r="W696" s="14">
        <f t="shared" si="824"/>
        <v>0</v>
      </c>
      <c r="X696" s="14">
        <f t="shared" si="825"/>
        <v>0</v>
      </c>
      <c r="Z696" s="56">
        <f t="shared" si="891"/>
        <v>0</v>
      </c>
      <c r="AA696" s="14">
        <f>Szilv($P$2,Eredmény!$H$3,Q696)</f>
        <v>0</v>
      </c>
      <c r="AB696" s="14">
        <f t="shared" si="826"/>
        <v>0</v>
      </c>
      <c r="AC696" s="14">
        <f t="shared" si="827"/>
        <v>0</v>
      </c>
      <c r="AE696" s="14">
        <f>IF($AD$2=Alapadat!$P696,Alapadat!$Q696,0)</f>
        <v>0</v>
      </c>
      <c r="AF696" s="14">
        <f>IF($AD$2=Alapadat!$P696,Alapadat!$R696,0)</f>
        <v>0</v>
      </c>
      <c r="AG696" s="14">
        <f t="shared" si="828"/>
        <v>0</v>
      </c>
      <c r="AH696" s="14">
        <f t="shared" si="829"/>
        <v>0</v>
      </c>
      <c r="AI696" s="14">
        <f t="shared" si="830"/>
        <v>0</v>
      </c>
      <c r="AJ696" s="14">
        <f t="shared" si="831"/>
        <v>0</v>
      </c>
      <c r="AK696" s="14">
        <f t="shared" si="832"/>
        <v>0</v>
      </c>
      <c r="AL696" s="14">
        <f t="shared" si="833"/>
        <v>0</v>
      </c>
      <c r="AN696" s="56">
        <f t="shared" si="834"/>
        <v>0</v>
      </c>
      <c r="AO696" s="14">
        <f>Szilv($AD$2,Eredmény!$H$3,AE696)</f>
        <v>0</v>
      </c>
      <c r="AP696" s="14">
        <f t="shared" si="835"/>
        <v>0</v>
      </c>
      <c r="AQ696" s="14">
        <f t="shared" si="836"/>
        <v>0</v>
      </c>
      <c r="AS696" s="14">
        <f>IF($AR$2=Alapadat!$P696,Alapadat!$Q696,0)</f>
        <v>0</v>
      </c>
      <c r="AT696" s="14">
        <f>IF($AR$2=Alapadat!$P696,Alapadat!$R696,0)</f>
        <v>0</v>
      </c>
      <c r="AU696" s="14">
        <f t="shared" si="837"/>
        <v>0</v>
      </c>
      <c r="AV696" s="14">
        <f t="shared" si="838"/>
        <v>0</v>
      </c>
      <c r="AW696" s="14">
        <f t="shared" si="839"/>
        <v>0</v>
      </c>
      <c r="AX696" s="14">
        <f t="shared" si="840"/>
        <v>0</v>
      </c>
      <c r="AY696" s="14">
        <f t="shared" si="841"/>
        <v>0</v>
      </c>
      <c r="AZ696" s="14">
        <f t="shared" si="842"/>
        <v>0</v>
      </c>
      <c r="BB696" s="56">
        <f t="shared" si="843"/>
        <v>0</v>
      </c>
      <c r="BC696" s="14">
        <f>Szilv($AR$2,Eredmény!$H$3,AS696)</f>
        <v>0</v>
      </c>
      <c r="BD696" s="14">
        <f t="shared" si="844"/>
        <v>0</v>
      </c>
      <c r="BE696" s="14">
        <f t="shared" si="845"/>
        <v>0</v>
      </c>
      <c r="BG696" s="14">
        <f>IF($BF$2=Alapadat!$P696,Alapadat!$Q696,0)</f>
        <v>0</v>
      </c>
      <c r="BH696" s="14">
        <f>IF($BF$2=Alapadat!$P696,Alapadat!$R696,0)</f>
        <v>0</v>
      </c>
      <c r="BI696" s="14">
        <f t="shared" si="846"/>
        <v>0</v>
      </c>
      <c r="BJ696" s="14">
        <f t="shared" si="847"/>
        <v>0</v>
      </c>
      <c r="BK696" s="14">
        <f t="shared" si="848"/>
        <v>0</v>
      </c>
      <c r="BL696" s="14">
        <f t="shared" si="849"/>
        <v>0</v>
      </c>
      <c r="BM696" s="14">
        <f t="shared" si="850"/>
        <v>0</v>
      </c>
      <c r="BN696" s="14">
        <f t="shared" si="851"/>
        <v>0</v>
      </c>
      <c r="BP696" s="56">
        <f t="shared" si="852"/>
        <v>0</v>
      </c>
      <c r="BQ696" s="14">
        <f>Szilv($BF$2,Eredmény!$H$3,BG696)</f>
        <v>0</v>
      </c>
      <c r="BR696" s="14">
        <f t="shared" si="853"/>
        <v>0</v>
      </c>
      <c r="BS696" s="14">
        <f t="shared" si="854"/>
        <v>0</v>
      </c>
      <c r="BV696" s="14">
        <f>IF($BU$2=Alapadat!$P696,Alapadat!$Q696,0)</f>
        <v>0</v>
      </c>
      <c r="BW696" s="14">
        <f>IF($BU$2=Alapadat!$P696,Alapadat!$R696,0)</f>
        <v>0</v>
      </c>
      <c r="BX696" s="14">
        <f t="shared" si="855"/>
        <v>0</v>
      </c>
      <c r="BY696" s="14">
        <f t="shared" si="856"/>
        <v>0</v>
      </c>
      <c r="BZ696" s="14">
        <f t="shared" si="857"/>
        <v>0</v>
      </c>
      <c r="CA696" s="14">
        <f t="shared" si="858"/>
        <v>0</v>
      </c>
      <c r="CB696" s="14">
        <f t="shared" si="859"/>
        <v>0</v>
      </c>
      <c r="CC696" s="14">
        <f t="shared" si="860"/>
        <v>0</v>
      </c>
      <c r="CE696" s="56">
        <f t="shared" si="861"/>
        <v>0</v>
      </c>
      <c r="CF696" s="14">
        <f>Szilv($BU$2,Eredmény!$H$3,BV696)</f>
        <v>0</v>
      </c>
      <c r="CG696" s="14">
        <f t="shared" si="862"/>
        <v>0</v>
      </c>
      <c r="CH696" s="14">
        <f t="shared" si="863"/>
        <v>0</v>
      </c>
      <c r="CK696" s="14">
        <f>IF($CJ$2=Alapadat!$P696,Alapadat!$Q696,0)</f>
        <v>0</v>
      </c>
      <c r="CL696" s="14">
        <f>IF($CJ$2=Alapadat!$P696,Alapadat!$R696,0)</f>
        <v>0</v>
      </c>
      <c r="CM696" s="14">
        <f t="shared" si="864"/>
        <v>0</v>
      </c>
      <c r="CN696" s="14">
        <f t="shared" si="865"/>
        <v>0</v>
      </c>
      <c r="CO696" s="14">
        <f t="shared" si="866"/>
        <v>0</v>
      </c>
      <c r="CP696" s="14">
        <f t="shared" si="867"/>
        <v>0</v>
      </c>
      <c r="CQ696" s="14">
        <f t="shared" si="868"/>
        <v>0</v>
      </c>
      <c r="CR696" s="14">
        <f t="shared" si="869"/>
        <v>0</v>
      </c>
      <c r="CT696" s="56">
        <f t="shared" si="870"/>
        <v>0</v>
      </c>
      <c r="CU696" s="14">
        <f>Szilv($CJ$2,Eredmény!$H$3,CK696)</f>
        <v>0</v>
      </c>
      <c r="CV696" s="14">
        <f t="shared" si="871"/>
        <v>0</v>
      </c>
      <c r="CW696" s="14">
        <f t="shared" si="872"/>
        <v>0</v>
      </c>
      <c r="CZ696" s="14">
        <f>IF($CY$2=Alapadat!$P696,Alapadat!$Q696,0)</f>
        <v>0</v>
      </c>
      <c r="DA696" s="14">
        <f>IF($CY$2=Alapadat!$P696,Alapadat!$R696,0)</f>
        <v>0</v>
      </c>
      <c r="DB696" s="14">
        <f t="shared" si="873"/>
        <v>0</v>
      </c>
      <c r="DC696" s="14">
        <f t="shared" si="874"/>
        <v>0</v>
      </c>
      <c r="DD696" s="14">
        <f t="shared" si="875"/>
        <v>0</v>
      </c>
      <c r="DE696" s="14">
        <f t="shared" si="876"/>
        <v>0</v>
      </c>
      <c r="DF696" s="14">
        <f t="shared" si="877"/>
        <v>0</v>
      </c>
      <c r="DG696" s="14">
        <f t="shared" si="878"/>
        <v>0</v>
      </c>
      <c r="DI696" s="56">
        <f t="shared" si="879"/>
        <v>0</v>
      </c>
      <c r="DJ696" s="14">
        <f>Szilv($CY$2,Eredmény!$H$3,CZ696)</f>
        <v>0</v>
      </c>
      <c r="DK696" s="14">
        <f t="shared" si="880"/>
        <v>0</v>
      </c>
      <c r="DL696" s="14">
        <f t="shared" si="881"/>
        <v>0</v>
      </c>
      <c r="DO696" s="14">
        <f>IF($DN$2=Alapadat!$P696,Alapadat!$Q696,0)</f>
        <v>0</v>
      </c>
      <c r="DP696" s="14">
        <f>IF($DN$2=Alapadat!$P696,Alapadat!$R696,0)</f>
        <v>0</v>
      </c>
      <c r="DQ696" s="14">
        <f t="shared" si="882"/>
        <v>0</v>
      </c>
      <c r="DR696" s="14">
        <f t="shared" si="883"/>
        <v>0</v>
      </c>
      <c r="DS696" s="14">
        <f t="shared" si="884"/>
        <v>0</v>
      </c>
      <c r="DT696" s="14">
        <f t="shared" si="885"/>
        <v>0</v>
      </c>
      <c r="DU696" s="14">
        <f t="shared" si="886"/>
        <v>0</v>
      </c>
      <c r="DV696" s="14">
        <f t="shared" si="887"/>
        <v>0</v>
      </c>
      <c r="DX696" s="56">
        <f t="shared" si="888"/>
        <v>0</v>
      </c>
      <c r="DY696" s="14">
        <f>Szilv($DN$2,Eredmény!$H$3,DO696)</f>
        <v>0</v>
      </c>
      <c r="DZ696" s="14">
        <f t="shared" si="889"/>
        <v>0</v>
      </c>
      <c r="EA696" s="14">
        <f t="shared" si="890"/>
        <v>0</v>
      </c>
    </row>
    <row r="697" spans="2:131">
      <c r="B697" s="14">
        <f>IF($A$2=Alapadat!$P697,Alapadat!$Q697,0)</f>
        <v>0</v>
      </c>
      <c r="C697" s="14">
        <f>IF($A$2=Alapadat!$P697,Alapadat!$R697,0)</f>
        <v>0</v>
      </c>
      <c r="D697" s="14">
        <f t="shared" si="811"/>
        <v>0</v>
      </c>
      <c r="E697" s="14">
        <f t="shared" si="812"/>
        <v>0</v>
      </c>
      <c r="F697" s="14">
        <f t="shared" si="813"/>
        <v>0</v>
      </c>
      <c r="G697" s="14">
        <f t="shared" si="814"/>
        <v>0</v>
      </c>
      <c r="H697" s="14">
        <f t="shared" si="815"/>
        <v>0</v>
      </c>
      <c r="I697" s="14">
        <f t="shared" si="816"/>
        <v>0</v>
      </c>
      <c r="L697" s="56">
        <f t="shared" si="817"/>
        <v>0</v>
      </c>
      <c r="M697" s="14">
        <f>Szilv($A$2,Eredmény!$H$3,B697)</f>
        <v>0</v>
      </c>
      <c r="N697" s="14">
        <f t="shared" si="818"/>
        <v>0</v>
      </c>
      <c r="O697" s="14">
        <f t="shared" si="819"/>
        <v>0</v>
      </c>
      <c r="Q697" s="14">
        <f>IF($P$2=Alapadat!$P697,Alapadat!$Q697,0)</f>
        <v>0</v>
      </c>
      <c r="R697" s="14">
        <f>IF($P$2=Alapadat!$P697,Alapadat!$R697,0)</f>
        <v>0</v>
      </c>
      <c r="S697" s="14">
        <f t="shared" si="820"/>
        <v>0</v>
      </c>
      <c r="T697" s="14">
        <f t="shared" si="821"/>
        <v>0</v>
      </c>
      <c r="U697" s="14">
        <f t="shared" si="822"/>
        <v>0</v>
      </c>
      <c r="V697" s="14">
        <f t="shared" si="823"/>
        <v>0</v>
      </c>
      <c r="W697" s="14">
        <f t="shared" si="824"/>
        <v>0</v>
      </c>
      <c r="X697" s="14">
        <f t="shared" si="825"/>
        <v>0</v>
      </c>
      <c r="Z697" s="56">
        <f t="shared" si="891"/>
        <v>0</v>
      </c>
      <c r="AA697" s="14">
        <f>Szilv($P$2,Eredmény!$H$3,Q697)</f>
        <v>0</v>
      </c>
      <c r="AB697" s="14">
        <f t="shared" si="826"/>
        <v>0</v>
      </c>
      <c r="AC697" s="14">
        <f t="shared" si="827"/>
        <v>0</v>
      </c>
      <c r="AE697" s="14">
        <f>IF($AD$2=Alapadat!$P697,Alapadat!$Q697,0)</f>
        <v>0</v>
      </c>
      <c r="AF697" s="14">
        <f>IF($AD$2=Alapadat!$P697,Alapadat!$R697,0)</f>
        <v>0</v>
      </c>
      <c r="AG697" s="14">
        <f t="shared" si="828"/>
        <v>0</v>
      </c>
      <c r="AH697" s="14">
        <f t="shared" si="829"/>
        <v>0</v>
      </c>
      <c r="AI697" s="14">
        <f t="shared" si="830"/>
        <v>0</v>
      </c>
      <c r="AJ697" s="14">
        <f t="shared" si="831"/>
        <v>0</v>
      </c>
      <c r="AK697" s="14">
        <f t="shared" si="832"/>
        <v>0</v>
      </c>
      <c r="AL697" s="14">
        <f t="shared" si="833"/>
        <v>0</v>
      </c>
      <c r="AN697" s="56">
        <f t="shared" si="834"/>
        <v>0</v>
      </c>
      <c r="AO697" s="14">
        <f>Szilv($AD$2,Eredmény!$H$3,AE697)</f>
        <v>0</v>
      </c>
      <c r="AP697" s="14">
        <f t="shared" si="835"/>
        <v>0</v>
      </c>
      <c r="AQ697" s="14">
        <f t="shared" si="836"/>
        <v>0</v>
      </c>
      <c r="AS697" s="14">
        <f>IF($AR$2=Alapadat!$P697,Alapadat!$Q697,0)</f>
        <v>0</v>
      </c>
      <c r="AT697" s="14">
        <f>IF($AR$2=Alapadat!$P697,Alapadat!$R697,0)</f>
        <v>0</v>
      </c>
      <c r="AU697" s="14">
        <f t="shared" si="837"/>
        <v>0</v>
      </c>
      <c r="AV697" s="14">
        <f t="shared" si="838"/>
        <v>0</v>
      </c>
      <c r="AW697" s="14">
        <f t="shared" si="839"/>
        <v>0</v>
      </c>
      <c r="AX697" s="14">
        <f t="shared" si="840"/>
        <v>0</v>
      </c>
      <c r="AY697" s="14">
        <f t="shared" si="841"/>
        <v>0</v>
      </c>
      <c r="AZ697" s="14">
        <f t="shared" si="842"/>
        <v>0</v>
      </c>
      <c r="BB697" s="56">
        <f t="shared" si="843"/>
        <v>0</v>
      </c>
      <c r="BC697" s="14">
        <f>Szilv($AR$2,Eredmény!$H$3,AS697)</f>
        <v>0</v>
      </c>
      <c r="BD697" s="14">
        <f t="shared" si="844"/>
        <v>0</v>
      </c>
      <c r="BE697" s="14">
        <f t="shared" si="845"/>
        <v>0</v>
      </c>
      <c r="BG697" s="14">
        <f>IF($BF$2=Alapadat!$P697,Alapadat!$Q697,0)</f>
        <v>0</v>
      </c>
      <c r="BH697" s="14">
        <f>IF($BF$2=Alapadat!$P697,Alapadat!$R697,0)</f>
        <v>0</v>
      </c>
      <c r="BI697" s="14">
        <f t="shared" si="846"/>
        <v>0</v>
      </c>
      <c r="BJ697" s="14">
        <f t="shared" si="847"/>
        <v>0</v>
      </c>
      <c r="BK697" s="14">
        <f t="shared" si="848"/>
        <v>0</v>
      </c>
      <c r="BL697" s="14">
        <f t="shared" si="849"/>
        <v>0</v>
      </c>
      <c r="BM697" s="14">
        <f t="shared" si="850"/>
        <v>0</v>
      </c>
      <c r="BN697" s="14">
        <f t="shared" si="851"/>
        <v>0</v>
      </c>
      <c r="BP697" s="56">
        <f t="shared" si="852"/>
        <v>0</v>
      </c>
      <c r="BQ697" s="14">
        <f>Szilv($BF$2,Eredmény!$H$3,BG697)</f>
        <v>0</v>
      </c>
      <c r="BR697" s="14">
        <f t="shared" si="853"/>
        <v>0</v>
      </c>
      <c r="BS697" s="14">
        <f t="shared" si="854"/>
        <v>0</v>
      </c>
      <c r="BV697" s="14">
        <f>IF($BU$2=Alapadat!$P697,Alapadat!$Q697,0)</f>
        <v>0</v>
      </c>
      <c r="BW697" s="14">
        <f>IF($BU$2=Alapadat!$P697,Alapadat!$R697,0)</f>
        <v>0</v>
      </c>
      <c r="BX697" s="14">
        <f t="shared" si="855"/>
        <v>0</v>
      </c>
      <c r="BY697" s="14">
        <f t="shared" si="856"/>
        <v>0</v>
      </c>
      <c r="BZ697" s="14">
        <f t="shared" si="857"/>
        <v>0</v>
      </c>
      <c r="CA697" s="14">
        <f t="shared" si="858"/>
        <v>0</v>
      </c>
      <c r="CB697" s="14">
        <f t="shared" si="859"/>
        <v>0</v>
      </c>
      <c r="CC697" s="14">
        <f t="shared" si="860"/>
        <v>0</v>
      </c>
      <c r="CE697" s="56">
        <f t="shared" si="861"/>
        <v>0</v>
      </c>
      <c r="CF697" s="14">
        <f>Szilv($BU$2,Eredmény!$H$3,BV697)</f>
        <v>0</v>
      </c>
      <c r="CG697" s="14">
        <f t="shared" si="862"/>
        <v>0</v>
      </c>
      <c r="CH697" s="14">
        <f t="shared" si="863"/>
        <v>0</v>
      </c>
      <c r="CK697" s="14">
        <f>IF($CJ$2=Alapadat!$P697,Alapadat!$Q697,0)</f>
        <v>0</v>
      </c>
      <c r="CL697" s="14">
        <f>IF($CJ$2=Alapadat!$P697,Alapadat!$R697,0)</f>
        <v>0</v>
      </c>
      <c r="CM697" s="14">
        <f t="shared" si="864"/>
        <v>0</v>
      </c>
      <c r="CN697" s="14">
        <f t="shared" si="865"/>
        <v>0</v>
      </c>
      <c r="CO697" s="14">
        <f t="shared" si="866"/>
        <v>0</v>
      </c>
      <c r="CP697" s="14">
        <f t="shared" si="867"/>
        <v>0</v>
      </c>
      <c r="CQ697" s="14">
        <f t="shared" si="868"/>
        <v>0</v>
      </c>
      <c r="CR697" s="14">
        <f t="shared" si="869"/>
        <v>0</v>
      </c>
      <c r="CT697" s="56">
        <f t="shared" si="870"/>
        <v>0</v>
      </c>
      <c r="CU697" s="14">
        <f>Szilv($CJ$2,Eredmény!$H$3,CK697)</f>
        <v>0</v>
      </c>
      <c r="CV697" s="14">
        <f t="shared" si="871"/>
        <v>0</v>
      </c>
      <c r="CW697" s="14">
        <f t="shared" si="872"/>
        <v>0</v>
      </c>
      <c r="CZ697" s="14">
        <f>IF($CY$2=Alapadat!$P697,Alapadat!$Q697,0)</f>
        <v>0</v>
      </c>
      <c r="DA697" s="14">
        <f>IF($CY$2=Alapadat!$P697,Alapadat!$R697,0)</f>
        <v>0</v>
      </c>
      <c r="DB697" s="14">
        <f t="shared" si="873"/>
        <v>0</v>
      </c>
      <c r="DC697" s="14">
        <f t="shared" si="874"/>
        <v>0</v>
      </c>
      <c r="DD697" s="14">
        <f t="shared" si="875"/>
        <v>0</v>
      </c>
      <c r="DE697" s="14">
        <f t="shared" si="876"/>
        <v>0</v>
      </c>
      <c r="DF697" s="14">
        <f t="shared" si="877"/>
        <v>0</v>
      </c>
      <c r="DG697" s="14">
        <f t="shared" si="878"/>
        <v>0</v>
      </c>
      <c r="DI697" s="56">
        <f t="shared" si="879"/>
        <v>0</v>
      </c>
      <c r="DJ697" s="14">
        <f>Szilv($CY$2,Eredmény!$H$3,CZ697)</f>
        <v>0</v>
      </c>
      <c r="DK697" s="14">
        <f t="shared" si="880"/>
        <v>0</v>
      </c>
      <c r="DL697" s="14">
        <f t="shared" si="881"/>
        <v>0</v>
      </c>
      <c r="DO697" s="14">
        <f>IF($DN$2=Alapadat!$P697,Alapadat!$Q697,0)</f>
        <v>0</v>
      </c>
      <c r="DP697" s="14">
        <f>IF($DN$2=Alapadat!$P697,Alapadat!$R697,0)</f>
        <v>0</v>
      </c>
      <c r="DQ697" s="14">
        <f t="shared" si="882"/>
        <v>0</v>
      </c>
      <c r="DR697" s="14">
        <f t="shared" si="883"/>
        <v>0</v>
      </c>
      <c r="DS697" s="14">
        <f t="shared" si="884"/>
        <v>0</v>
      </c>
      <c r="DT697" s="14">
        <f t="shared" si="885"/>
        <v>0</v>
      </c>
      <c r="DU697" s="14">
        <f t="shared" si="886"/>
        <v>0</v>
      </c>
      <c r="DV697" s="14">
        <f t="shared" si="887"/>
        <v>0</v>
      </c>
      <c r="DX697" s="56">
        <f t="shared" si="888"/>
        <v>0</v>
      </c>
      <c r="DY697" s="14">
        <f>Szilv($DN$2,Eredmény!$H$3,DO697)</f>
        <v>0</v>
      </c>
      <c r="DZ697" s="14">
        <f t="shared" si="889"/>
        <v>0</v>
      </c>
      <c r="EA697" s="14">
        <f t="shared" si="890"/>
        <v>0</v>
      </c>
    </row>
    <row r="698" spans="2:131">
      <c r="B698" s="14">
        <f>IF($A$2=Alapadat!$P698,Alapadat!$Q698,0)</f>
        <v>0</v>
      </c>
      <c r="C698" s="14">
        <f>IF($A$2=Alapadat!$P698,Alapadat!$R698,0)</f>
        <v>0</v>
      </c>
      <c r="D698" s="14">
        <f t="shared" si="811"/>
        <v>0</v>
      </c>
      <c r="E698" s="14">
        <f t="shared" si="812"/>
        <v>0</v>
      </c>
      <c r="F698" s="14">
        <f t="shared" si="813"/>
        <v>0</v>
      </c>
      <c r="G698" s="14">
        <f t="shared" si="814"/>
        <v>0</v>
      </c>
      <c r="H698" s="14">
        <f t="shared" si="815"/>
        <v>0</v>
      </c>
      <c r="I698" s="14">
        <f t="shared" si="816"/>
        <v>0</v>
      </c>
      <c r="L698" s="56">
        <f t="shared" si="817"/>
        <v>0</v>
      </c>
      <c r="M698" s="14">
        <f>Szilv($A$2,Eredmény!$H$3,B698)</f>
        <v>0</v>
      </c>
      <c r="N698" s="14">
        <f t="shared" si="818"/>
        <v>0</v>
      </c>
      <c r="O698" s="14">
        <f t="shared" si="819"/>
        <v>0</v>
      </c>
      <c r="Q698" s="14">
        <f>IF($P$2=Alapadat!$P698,Alapadat!$Q698,0)</f>
        <v>0</v>
      </c>
      <c r="R698" s="14">
        <f>IF($P$2=Alapadat!$P698,Alapadat!$R698,0)</f>
        <v>0</v>
      </c>
      <c r="S698" s="14">
        <f t="shared" si="820"/>
        <v>0</v>
      </c>
      <c r="T698" s="14">
        <f t="shared" si="821"/>
        <v>0</v>
      </c>
      <c r="U698" s="14">
        <f t="shared" si="822"/>
        <v>0</v>
      </c>
      <c r="V698" s="14">
        <f t="shared" si="823"/>
        <v>0</v>
      </c>
      <c r="W698" s="14">
        <f t="shared" si="824"/>
        <v>0</v>
      </c>
      <c r="X698" s="14">
        <f t="shared" si="825"/>
        <v>0</v>
      </c>
      <c r="Z698" s="56">
        <f t="shared" si="891"/>
        <v>0</v>
      </c>
      <c r="AA698" s="14">
        <f>Szilv($P$2,Eredmény!$H$3,Q698)</f>
        <v>0</v>
      </c>
      <c r="AB698" s="14">
        <f t="shared" si="826"/>
        <v>0</v>
      </c>
      <c r="AC698" s="14">
        <f t="shared" si="827"/>
        <v>0</v>
      </c>
      <c r="AE698" s="14">
        <f>IF($AD$2=Alapadat!$P698,Alapadat!$Q698,0)</f>
        <v>0</v>
      </c>
      <c r="AF698" s="14">
        <f>IF($AD$2=Alapadat!$P698,Alapadat!$R698,0)</f>
        <v>0</v>
      </c>
      <c r="AG698" s="14">
        <f t="shared" si="828"/>
        <v>0</v>
      </c>
      <c r="AH698" s="14">
        <f t="shared" si="829"/>
        <v>0</v>
      </c>
      <c r="AI698" s="14">
        <f t="shared" si="830"/>
        <v>0</v>
      </c>
      <c r="AJ698" s="14">
        <f t="shared" si="831"/>
        <v>0</v>
      </c>
      <c r="AK698" s="14">
        <f t="shared" si="832"/>
        <v>0</v>
      </c>
      <c r="AL698" s="14">
        <f t="shared" si="833"/>
        <v>0</v>
      </c>
      <c r="AN698" s="56">
        <f t="shared" si="834"/>
        <v>0</v>
      </c>
      <c r="AO698" s="14">
        <f>Szilv($AD$2,Eredmény!$H$3,AE698)</f>
        <v>0</v>
      </c>
      <c r="AP698" s="14">
        <f t="shared" si="835"/>
        <v>0</v>
      </c>
      <c r="AQ698" s="14">
        <f t="shared" si="836"/>
        <v>0</v>
      </c>
      <c r="AS698" s="14">
        <f>IF($AR$2=Alapadat!$P698,Alapadat!$Q698,0)</f>
        <v>0</v>
      </c>
      <c r="AT698" s="14">
        <f>IF($AR$2=Alapadat!$P698,Alapadat!$R698,0)</f>
        <v>0</v>
      </c>
      <c r="AU698" s="14">
        <f t="shared" si="837"/>
        <v>0</v>
      </c>
      <c r="AV698" s="14">
        <f t="shared" si="838"/>
        <v>0</v>
      </c>
      <c r="AW698" s="14">
        <f t="shared" si="839"/>
        <v>0</v>
      </c>
      <c r="AX698" s="14">
        <f t="shared" si="840"/>
        <v>0</v>
      </c>
      <c r="AY698" s="14">
        <f t="shared" si="841"/>
        <v>0</v>
      </c>
      <c r="AZ698" s="14">
        <f t="shared" si="842"/>
        <v>0</v>
      </c>
      <c r="BB698" s="56">
        <f t="shared" si="843"/>
        <v>0</v>
      </c>
      <c r="BC698" s="14">
        <f>Szilv($AR$2,Eredmény!$H$3,AS698)</f>
        <v>0</v>
      </c>
      <c r="BD698" s="14">
        <f t="shared" si="844"/>
        <v>0</v>
      </c>
      <c r="BE698" s="14">
        <f t="shared" si="845"/>
        <v>0</v>
      </c>
      <c r="BG698" s="14">
        <f>IF($BF$2=Alapadat!$P698,Alapadat!$Q698,0)</f>
        <v>0</v>
      </c>
      <c r="BH698" s="14">
        <f>IF($BF$2=Alapadat!$P698,Alapadat!$R698,0)</f>
        <v>0</v>
      </c>
      <c r="BI698" s="14">
        <f t="shared" si="846"/>
        <v>0</v>
      </c>
      <c r="BJ698" s="14">
        <f t="shared" si="847"/>
        <v>0</v>
      </c>
      <c r="BK698" s="14">
        <f t="shared" si="848"/>
        <v>0</v>
      </c>
      <c r="BL698" s="14">
        <f t="shared" si="849"/>
        <v>0</v>
      </c>
      <c r="BM698" s="14">
        <f t="shared" si="850"/>
        <v>0</v>
      </c>
      <c r="BN698" s="14">
        <f t="shared" si="851"/>
        <v>0</v>
      </c>
      <c r="BP698" s="56">
        <f t="shared" si="852"/>
        <v>0</v>
      </c>
      <c r="BQ698" s="14">
        <f>Szilv($BF$2,Eredmény!$H$3,BG698)</f>
        <v>0</v>
      </c>
      <c r="BR698" s="14">
        <f t="shared" si="853"/>
        <v>0</v>
      </c>
      <c r="BS698" s="14">
        <f t="shared" si="854"/>
        <v>0</v>
      </c>
      <c r="BV698" s="14">
        <f>IF($BU$2=Alapadat!$P698,Alapadat!$Q698,0)</f>
        <v>0</v>
      </c>
      <c r="BW698" s="14">
        <f>IF($BU$2=Alapadat!$P698,Alapadat!$R698,0)</f>
        <v>0</v>
      </c>
      <c r="BX698" s="14">
        <f t="shared" si="855"/>
        <v>0</v>
      </c>
      <c r="BY698" s="14">
        <f t="shared" si="856"/>
        <v>0</v>
      </c>
      <c r="BZ698" s="14">
        <f t="shared" si="857"/>
        <v>0</v>
      </c>
      <c r="CA698" s="14">
        <f t="shared" si="858"/>
        <v>0</v>
      </c>
      <c r="CB698" s="14">
        <f t="shared" si="859"/>
        <v>0</v>
      </c>
      <c r="CC698" s="14">
        <f t="shared" si="860"/>
        <v>0</v>
      </c>
      <c r="CE698" s="56">
        <f t="shared" si="861"/>
        <v>0</v>
      </c>
      <c r="CF698" s="14">
        <f>Szilv($BU$2,Eredmény!$H$3,BV698)</f>
        <v>0</v>
      </c>
      <c r="CG698" s="14">
        <f t="shared" si="862"/>
        <v>0</v>
      </c>
      <c r="CH698" s="14">
        <f t="shared" si="863"/>
        <v>0</v>
      </c>
      <c r="CK698" s="14">
        <f>IF($CJ$2=Alapadat!$P698,Alapadat!$Q698,0)</f>
        <v>0</v>
      </c>
      <c r="CL698" s="14">
        <f>IF($CJ$2=Alapadat!$P698,Alapadat!$R698,0)</f>
        <v>0</v>
      </c>
      <c r="CM698" s="14">
        <f t="shared" si="864"/>
        <v>0</v>
      </c>
      <c r="CN698" s="14">
        <f t="shared" si="865"/>
        <v>0</v>
      </c>
      <c r="CO698" s="14">
        <f t="shared" si="866"/>
        <v>0</v>
      </c>
      <c r="CP698" s="14">
        <f t="shared" si="867"/>
        <v>0</v>
      </c>
      <c r="CQ698" s="14">
        <f t="shared" si="868"/>
        <v>0</v>
      </c>
      <c r="CR698" s="14">
        <f t="shared" si="869"/>
        <v>0</v>
      </c>
      <c r="CT698" s="56">
        <f t="shared" si="870"/>
        <v>0</v>
      </c>
      <c r="CU698" s="14">
        <f>Szilv($CJ$2,Eredmény!$H$3,CK698)</f>
        <v>0</v>
      </c>
      <c r="CV698" s="14">
        <f t="shared" si="871"/>
        <v>0</v>
      </c>
      <c r="CW698" s="14">
        <f t="shared" si="872"/>
        <v>0</v>
      </c>
      <c r="CZ698" s="14">
        <f>IF($CY$2=Alapadat!$P698,Alapadat!$Q698,0)</f>
        <v>0</v>
      </c>
      <c r="DA698" s="14">
        <f>IF($CY$2=Alapadat!$P698,Alapadat!$R698,0)</f>
        <v>0</v>
      </c>
      <c r="DB698" s="14">
        <f t="shared" si="873"/>
        <v>0</v>
      </c>
      <c r="DC698" s="14">
        <f t="shared" si="874"/>
        <v>0</v>
      </c>
      <c r="DD698" s="14">
        <f t="shared" si="875"/>
        <v>0</v>
      </c>
      <c r="DE698" s="14">
        <f t="shared" si="876"/>
        <v>0</v>
      </c>
      <c r="DF698" s="14">
        <f t="shared" si="877"/>
        <v>0</v>
      </c>
      <c r="DG698" s="14">
        <f t="shared" si="878"/>
        <v>0</v>
      </c>
      <c r="DI698" s="56">
        <f t="shared" si="879"/>
        <v>0</v>
      </c>
      <c r="DJ698" s="14">
        <f>Szilv($CY$2,Eredmény!$H$3,CZ698)</f>
        <v>0</v>
      </c>
      <c r="DK698" s="14">
        <f t="shared" si="880"/>
        <v>0</v>
      </c>
      <c r="DL698" s="14">
        <f t="shared" si="881"/>
        <v>0</v>
      </c>
      <c r="DO698" s="14">
        <f>IF($DN$2=Alapadat!$P698,Alapadat!$Q698,0)</f>
        <v>0</v>
      </c>
      <c r="DP698" s="14">
        <f>IF($DN$2=Alapadat!$P698,Alapadat!$R698,0)</f>
        <v>0</v>
      </c>
      <c r="DQ698" s="14">
        <f t="shared" si="882"/>
        <v>0</v>
      </c>
      <c r="DR698" s="14">
        <f t="shared" si="883"/>
        <v>0</v>
      </c>
      <c r="DS698" s="14">
        <f t="shared" si="884"/>
        <v>0</v>
      </c>
      <c r="DT698" s="14">
        <f t="shared" si="885"/>
        <v>0</v>
      </c>
      <c r="DU698" s="14">
        <f t="shared" si="886"/>
        <v>0</v>
      </c>
      <c r="DV698" s="14">
        <f t="shared" si="887"/>
        <v>0</v>
      </c>
      <c r="DX698" s="56">
        <f t="shared" si="888"/>
        <v>0</v>
      </c>
      <c r="DY698" s="14">
        <f>Szilv($DN$2,Eredmény!$H$3,DO698)</f>
        <v>0</v>
      </c>
      <c r="DZ698" s="14">
        <f t="shared" si="889"/>
        <v>0</v>
      </c>
      <c r="EA698" s="14">
        <f t="shared" si="890"/>
        <v>0</v>
      </c>
    </row>
    <row r="699" spans="2:131">
      <c r="B699" s="14">
        <f>IF($A$2=Alapadat!$P699,Alapadat!$Q699,0)</f>
        <v>0</v>
      </c>
      <c r="C699" s="14">
        <f>IF($A$2=Alapadat!$P699,Alapadat!$R699,0)</f>
        <v>0</v>
      </c>
      <c r="D699" s="14">
        <f t="shared" si="811"/>
        <v>0</v>
      </c>
      <c r="E699" s="14">
        <f t="shared" si="812"/>
        <v>0</v>
      </c>
      <c r="F699" s="14">
        <f t="shared" si="813"/>
        <v>0</v>
      </c>
      <c r="G699" s="14">
        <f t="shared" si="814"/>
        <v>0</v>
      </c>
      <c r="H699" s="14">
        <f t="shared" si="815"/>
        <v>0</v>
      </c>
      <c r="I699" s="14">
        <f t="shared" si="816"/>
        <v>0</v>
      </c>
      <c r="L699" s="56">
        <f t="shared" si="817"/>
        <v>0</v>
      </c>
      <c r="M699" s="14">
        <f>Szilv($A$2,Eredmény!$H$3,B699)</f>
        <v>0</v>
      </c>
      <c r="N699" s="14">
        <f t="shared" si="818"/>
        <v>0</v>
      </c>
      <c r="O699" s="14">
        <f t="shared" si="819"/>
        <v>0</v>
      </c>
      <c r="Q699" s="14">
        <f>IF($P$2=Alapadat!$P699,Alapadat!$Q699,0)</f>
        <v>0</v>
      </c>
      <c r="R699" s="14">
        <f>IF($P$2=Alapadat!$P699,Alapadat!$R699,0)</f>
        <v>0</v>
      </c>
      <c r="S699" s="14">
        <f t="shared" si="820"/>
        <v>0</v>
      </c>
      <c r="T699" s="14">
        <f t="shared" si="821"/>
        <v>0</v>
      </c>
      <c r="U699" s="14">
        <f t="shared" si="822"/>
        <v>0</v>
      </c>
      <c r="V699" s="14">
        <f t="shared" si="823"/>
        <v>0</v>
      </c>
      <c r="W699" s="14">
        <f t="shared" si="824"/>
        <v>0</v>
      </c>
      <c r="X699" s="14">
        <f t="shared" si="825"/>
        <v>0</v>
      </c>
      <c r="Z699" s="56">
        <f t="shared" si="891"/>
        <v>0</v>
      </c>
      <c r="AA699" s="14">
        <f>Szilv($P$2,Eredmény!$H$3,Q699)</f>
        <v>0</v>
      </c>
      <c r="AB699" s="14">
        <f t="shared" si="826"/>
        <v>0</v>
      </c>
      <c r="AC699" s="14">
        <f t="shared" si="827"/>
        <v>0</v>
      </c>
      <c r="AE699" s="14">
        <f>IF($AD$2=Alapadat!$P699,Alapadat!$Q699,0)</f>
        <v>0</v>
      </c>
      <c r="AF699" s="14">
        <f>IF($AD$2=Alapadat!$P699,Alapadat!$R699,0)</f>
        <v>0</v>
      </c>
      <c r="AG699" s="14">
        <f t="shared" si="828"/>
        <v>0</v>
      </c>
      <c r="AH699" s="14">
        <f t="shared" si="829"/>
        <v>0</v>
      </c>
      <c r="AI699" s="14">
        <f t="shared" si="830"/>
        <v>0</v>
      </c>
      <c r="AJ699" s="14">
        <f t="shared" si="831"/>
        <v>0</v>
      </c>
      <c r="AK699" s="14">
        <f t="shared" si="832"/>
        <v>0</v>
      </c>
      <c r="AL699" s="14">
        <f t="shared" si="833"/>
        <v>0</v>
      </c>
      <c r="AN699" s="56">
        <f t="shared" si="834"/>
        <v>0</v>
      </c>
      <c r="AO699" s="14">
        <f>Szilv($AD$2,Eredmény!$H$3,AE699)</f>
        <v>0</v>
      </c>
      <c r="AP699" s="14">
        <f t="shared" si="835"/>
        <v>0</v>
      </c>
      <c r="AQ699" s="14">
        <f t="shared" si="836"/>
        <v>0</v>
      </c>
      <c r="AS699" s="14">
        <f>IF($AR$2=Alapadat!$P699,Alapadat!$Q699,0)</f>
        <v>0</v>
      </c>
      <c r="AT699" s="14">
        <f>IF($AR$2=Alapadat!$P699,Alapadat!$R699,0)</f>
        <v>0</v>
      </c>
      <c r="AU699" s="14">
        <f t="shared" si="837"/>
        <v>0</v>
      </c>
      <c r="AV699" s="14">
        <f t="shared" si="838"/>
        <v>0</v>
      </c>
      <c r="AW699" s="14">
        <f t="shared" si="839"/>
        <v>0</v>
      </c>
      <c r="AX699" s="14">
        <f t="shared" si="840"/>
        <v>0</v>
      </c>
      <c r="AY699" s="14">
        <f t="shared" si="841"/>
        <v>0</v>
      </c>
      <c r="AZ699" s="14">
        <f t="shared" si="842"/>
        <v>0</v>
      </c>
      <c r="BB699" s="56">
        <f t="shared" si="843"/>
        <v>0</v>
      </c>
      <c r="BC699" s="14">
        <f>Szilv($AR$2,Eredmény!$H$3,AS699)</f>
        <v>0</v>
      </c>
      <c r="BD699" s="14">
        <f t="shared" si="844"/>
        <v>0</v>
      </c>
      <c r="BE699" s="14">
        <f t="shared" si="845"/>
        <v>0</v>
      </c>
      <c r="BG699" s="14">
        <f>IF($BF$2=Alapadat!$P699,Alapadat!$Q699,0)</f>
        <v>0</v>
      </c>
      <c r="BH699" s="14">
        <f>IF($BF$2=Alapadat!$P699,Alapadat!$R699,0)</f>
        <v>0</v>
      </c>
      <c r="BI699" s="14">
        <f t="shared" si="846"/>
        <v>0</v>
      </c>
      <c r="BJ699" s="14">
        <f t="shared" si="847"/>
        <v>0</v>
      </c>
      <c r="BK699" s="14">
        <f t="shared" si="848"/>
        <v>0</v>
      </c>
      <c r="BL699" s="14">
        <f t="shared" si="849"/>
        <v>0</v>
      </c>
      <c r="BM699" s="14">
        <f t="shared" si="850"/>
        <v>0</v>
      </c>
      <c r="BN699" s="14">
        <f t="shared" si="851"/>
        <v>0</v>
      </c>
      <c r="BP699" s="56">
        <f t="shared" si="852"/>
        <v>0</v>
      </c>
      <c r="BQ699" s="14">
        <f>Szilv($BF$2,Eredmény!$H$3,BG699)</f>
        <v>0</v>
      </c>
      <c r="BR699" s="14">
        <f t="shared" si="853"/>
        <v>0</v>
      </c>
      <c r="BS699" s="14">
        <f t="shared" si="854"/>
        <v>0</v>
      </c>
      <c r="BV699" s="14">
        <f>IF($BU$2=Alapadat!$P699,Alapadat!$Q699,0)</f>
        <v>0</v>
      </c>
      <c r="BW699" s="14">
        <f>IF($BU$2=Alapadat!$P699,Alapadat!$R699,0)</f>
        <v>0</v>
      </c>
      <c r="BX699" s="14">
        <f t="shared" si="855"/>
        <v>0</v>
      </c>
      <c r="BY699" s="14">
        <f t="shared" si="856"/>
        <v>0</v>
      </c>
      <c r="BZ699" s="14">
        <f t="shared" si="857"/>
        <v>0</v>
      </c>
      <c r="CA699" s="14">
        <f t="shared" si="858"/>
        <v>0</v>
      </c>
      <c r="CB699" s="14">
        <f t="shared" si="859"/>
        <v>0</v>
      </c>
      <c r="CC699" s="14">
        <f t="shared" si="860"/>
        <v>0</v>
      </c>
      <c r="CE699" s="56">
        <f t="shared" si="861"/>
        <v>0</v>
      </c>
      <c r="CF699" s="14">
        <f>Szilv($BU$2,Eredmény!$H$3,BV699)</f>
        <v>0</v>
      </c>
      <c r="CG699" s="14">
        <f t="shared" si="862"/>
        <v>0</v>
      </c>
      <c r="CH699" s="14">
        <f t="shared" si="863"/>
        <v>0</v>
      </c>
      <c r="CK699" s="14">
        <f>IF($CJ$2=Alapadat!$P699,Alapadat!$Q699,0)</f>
        <v>0</v>
      </c>
      <c r="CL699" s="14">
        <f>IF($CJ$2=Alapadat!$P699,Alapadat!$R699,0)</f>
        <v>0</v>
      </c>
      <c r="CM699" s="14">
        <f t="shared" si="864"/>
        <v>0</v>
      </c>
      <c r="CN699" s="14">
        <f t="shared" si="865"/>
        <v>0</v>
      </c>
      <c r="CO699" s="14">
        <f t="shared" si="866"/>
        <v>0</v>
      </c>
      <c r="CP699" s="14">
        <f t="shared" si="867"/>
        <v>0</v>
      </c>
      <c r="CQ699" s="14">
        <f t="shared" si="868"/>
        <v>0</v>
      </c>
      <c r="CR699" s="14">
        <f t="shared" si="869"/>
        <v>0</v>
      </c>
      <c r="CT699" s="56">
        <f t="shared" si="870"/>
        <v>0</v>
      </c>
      <c r="CU699" s="14">
        <f>Szilv($CJ$2,Eredmény!$H$3,CK699)</f>
        <v>0</v>
      </c>
      <c r="CV699" s="14">
        <f t="shared" si="871"/>
        <v>0</v>
      </c>
      <c r="CW699" s="14">
        <f t="shared" si="872"/>
        <v>0</v>
      </c>
      <c r="CZ699" s="14">
        <f>IF($CY$2=Alapadat!$P699,Alapadat!$Q699,0)</f>
        <v>0</v>
      </c>
      <c r="DA699" s="14">
        <f>IF($CY$2=Alapadat!$P699,Alapadat!$R699,0)</f>
        <v>0</v>
      </c>
      <c r="DB699" s="14">
        <f t="shared" si="873"/>
        <v>0</v>
      </c>
      <c r="DC699" s="14">
        <f t="shared" si="874"/>
        <v>0</v>
      </c>
      <c r="DD699" s="14">
        <f t="shared" si="875"/>
        <v>0</v>
      </c>
      <c r="DE699" s="14">
        <f t="shared" si="876"/>
        <v>0</v>
      </c>
      <c r="DF699" s="14">
        <f t="shared" si="877"/>
        <v>0</v>
      </c>
      <c r="DG699" s="14">
        <f t="shared" si="878"/>
        <v>0</v>
      </c>
      <c r="DI699" s="56">
        <f t="shared" si="879"/>
        <v>0</v>
      </c>
      <c r="DJ699" s="14">
        <f>Szilv($CY$2,Eredmény!$H$3,CZ699)</f>
        <v>0</v>
      </c>
      <c r="DK699" s="14">
        <f t="shared" si="880"/>
        <v>0</v>
      </c>
      <c r="DL699" s="14">
        <f t="shared" si="881"/>
        <v>0</v>
      </c>
      <c r="DO699" s="14">
        <f>IF($DN$2=Alapadat!$P699,Alapadat!$Q699,0)</f>
        <v>0</v>
      </c>
      <c r="DP699" s="14">
        <f>IF($DN$2=Alapadat!$P699,Alapadat!$R699,0)</f>
        <v>0</v>
      </c>
      <c r="DQ699" s="14">
        <f t="shared" si="882"/>
        <v>0</v>
      </c>
      <c r="DR699" s="14">
        <f t="shared" si="883"/>
        <v>0</v>
      </c>
      <c r="DS699" s="14">
        <f t="shared" si="884"/>
        <v>0</v>
      </c>
      <c r="DT699" s="14">
        <f t="shared" si="885"/>
        <v>0</v>
      </c>
      <c r="DU699" s="14">
        <f t="shared" si="886"/>
        <v>0</v>
      </c>
      <c r="DV699" s="14">
        <f t="shared" si="887"/>
        <v>0</v>
      </c>
      <c r="DX699" s="56">
        <f t="shared" si="888"/>
        <v>0</v>
      </c>
      <c r="DY699" s="14">
        <f>Szilv($DN$2,Eredmény!$H$3,DO699)</f>
        <v>0</v>
      </c>
      <c r="DZ699" s="14">
        <f t="shared" si="889"/>
        <v>0</v>
      </c>
      <c r="EA699" s="14">
        <f t="shared" si="890"/>
        <v>0</v>
      </c>
    </row>
    <row r="700" spans="2:131">
      <c r="B700" s="14">
        <f>IF($A$2=Alapadat!$P700,Alapadat!$Q700,0)</f>
        <v>0</v>
      </c>
      <c r="C700" s="14">
        <f>IF($A$2=Alapadat!$P700,Alapadat!$R700,0)</f>
        <v>0</v>
      </c>
      <c r="D700" s="14">
        <f t="shared" si="811"/>
        <v>0</v>
      </c>
      <c r="E700" s="14">
        <f t="shared" si="812"/>
        <v>0</v>
      </c>
      <c r="F700" s="14">
        <f t="shared" si="813"/>
        <v>0</v>
      </c>
      <c r="G700" s="14">
        <f t="shared" si="814"/>
        <v>0</v>
      </c>
      <c r="H700" s="14">
        <f t="shared" si="815"/>
        <v>0</v>
      </c>
      <c r="I700" s="14">
        <f t="shared" si="816"/>
        <v>0</v>
      </c>
      <c r="L700" s="56">
        <f t="shared" si="817"/>
        <v>0</v>
      </c>
      <c r="M700" s="14">
        <f>Szilv($A$2,Eredmény!$H$3,B700)</f>
        <v>0</v>
      </c>
      <c r="N700" s="14">
        <f t="shared" si="818"/>
        <v>0</v>
      </c>
      <c r="O700" s="14">
        <f t="shared" si="819"/>
        <v>0</v>
      </c>
      <c r="Q700" s="14">
        <f>IF($P$2=Alapadat!$P700,Alapadat!$Q700,0)</f>
        <v>0</v>
      </c>
      <c r="R700" s="14">
        <f>IF($P$2=Alapadat!$P700,Alapadat!$R700,0)</f>
        <v>0</v>
      </c>
      <c r="S700" s="14">
        <f t="shared" si="820"/>
        <v>0</v>
      </c>
      <c r="T700" s="14">
        <f t="shared" si="821"/>
        <v>0</v>
      </c>
      <c r="U700" s="14">
        <f t="shared" si="822"/>
        <v>0</v>
      </c>
      <c r="V700" s="14">
        <f t="shared" si="823"/>
        <v>0</v>
      </c>
      <c r="W700" s="14">
        <f t="shared" si="824"/>
        <v>0</v>
      </c>
      <c r="X700" s="14">
        <f t="shared" si="825"/>
        <v>0</v>
      </c>
      <c r="Z700" s="56">
        <f t="shared" si="891"/>
        <v>0</v>
      </c>
      <c r="AA700" s="14">
        <f>Szilv($P$2,Eredmény!$H$3,Q700)</f>
        <v>0</v>
      </c>
      <c r="AB700" s="14">
        <f t="shared" si="826"/>
        <v>0</v>
      </c>
      <c r="AC700" s="14">
        <f t="shared" si="827"/>
        <v>0</v>
      </c>
      <c r="AE700" s="14">
        <f>IF($AD$2=Alapadat!$P700,Alapadat!$Q700,0)</f>
        <v>0</v>
      </c>
      <c r="AF700" s="14">
        <f>IF($AD$2=Alapadat!$P700,Alapadat!$R700,0)</f>
        <v>0</v>
      </c>
      <c r="AG700" s="14">
        <f t="shared" si="828"/>
        <v>0</v>
      </c>
      <c r="AH700" s="14">
        <f t="shared" si="829"/>
        <v>0</v>
      </c>
      <c r="AI700" s="14">
        <f t="shared" si="830"/>
        <v>0</v>
      </c>
      <c r="AJ700" s="14">
        <f t="shared" si="831"/>
        <v>0</v>
      </c>
      <c r="AK700" s="14">
        <f t="shared" si="832"/>
        <v>0</v>
      </c>
      <c r="AL700" s="14">
        <f t="shared" si="833"/>
        <v>0</v>
      </c>
      <c r="AN700" s="56">
        <f t="shared" si="834"/>
        <v>0</v>
      </c>
      <c r="AO700" s="14">
        <f>Szilv($AD$2,Eredmény!$H$3,AE700)</f>
        <v>0</v>
      </c>
      <c r="AP700" s="14">
        <f t="shared" si="835"/>
        <v>0</v>
      </c>
      <c r="AQ700" s="14">
        <f t="shared" si="836"/>
        <v>0</v>
      </c>
      <c r="AS700" s="14">
        <f>IF($AR$2=Alapadat!$P700,Alapadat!$Q700,0)</f>
        <v>0</v>
      </c>
      <c r="AT700" s="14">
        <f>IF($AR$2=Alapadat!$P700,Alapadat!$R700,0)</f>
        <v>0</v>
      </c>
      <c r="AU700" s="14">
        <f t="shared" si="837"/>
        <v>0</v>
      </c>
      <c r="AV700" s="14">
        <f t="shared" si="838"/>
        <v>0</v>
      </c>
      <c r="AW700" s="14">
        <f t="shared" si="839"/>
        <v>0</v>
      </c>
      <c r="AX700" s="14">
        <f t="shared" si="840"/>
        <v>0</v>
      </c>
      <c r="AY700" s="14">
        <f t="shared" si="841"/>
        <v>0</v>
      </c>
      <c r="AZ700" s="14">
        <f t="shared" si="842"/>
        <v>0</v>
      </c>
      <c r="BB700" s="56">
        <f t="shared" si="843"/>
        <v>0</v>
      </c>
      <c r="BC700" s="14">
        <f>Szilv($AR$2,Eredmény!$H$3,AS700)</f>
        <v>0</v>
      </c>
      <c r="BD700" s="14">
        <f t="shared" si="844"/>
        <v>0</v>
      </c>
      <c r="BE700" s="14">
        <f t="shared" si="845"/>
        <v>0</v>
      </c>
      <c r="BG700" s="14">
        <f>IF($BF$2=Alapadat!$P700,Alapadat!$Q700,0)</f>
        <v>0</v>
      </c>
      <c r="BH700" s="14">
        <f>IF($BF$2=Alapadat!$P700,Alapadat!$R700,0)</f>
        <v>0</v>
      </c>
      <c r="BI700" s="14">
        <f t="shared" si="846"/>
        <v>0</v>
      </c>
      <c r="BJ700" s="14">
        <f t="shared" si="847"/>
        <v>0</v>
      </c>
      <c r="BK700" s="14">
        <f t="shared" si="848"/>
        <v>0</v>
      </c>
      <c r="BL700" s="14">
        <f t="shared" si="849"/>
        <v>0</v>
      </c>
      <c r="BM700" s="14">
        <f t="shared" si="850"/>
        <v>0</v>
      </c>
      <c r="BN700" s="14">
        <f t="shared" si="851"/>
        <v>0</v>
      </c>
      <c r="BP700" s="56">
        <f t="shared" si="852"/>
        <v>0</v>
      </c>
      <c r="BQ700" s="14">
        <f>Szilv($BF$2,Eredmény!$H$3,BG700)</f>
        <v>0</v>
      </c>
      <c r="BR700" s="14">
        <f t="shared" si="853"/>
        <v>0</v>
      </c>
      <c r="BS700" s="14">
        <f t="shared" si="854"/>
        <v>0</v>
      </c>
      <c r="BV700" s="14">
        <f>IF($BU$2=Alapadat!$P700,Alapadat!$Q700,0)</f>
        <v>0</v>
      </c>
      <c r="BW700" s="14">
        <f>IF($BU$2=Alapadat!$P700,Alapadat!$R700,0)</f>
        <v>0</v>
      </c>
      <c r="BX700" s="14">
        <f t="shared" si="855"/>
        <v>0</v>
      </c>
      <c r="BY700" s="14">
        <f t="shared" si="856"/>
        <v>0</v>
      </c>
      <c r="BZ700" s="14">
        <f t="shared" si="857"/>
        <v>0</v>
      </c>
      <c r="CA700" s="14">
        <f t="shared" si="858"/>
        <v>0</v>
      </c>
      <c r="CB700" s="14">
        <f t="shared" si="859"/>
        <v>0</v>
      </c>
      <c r="CC700" s="14">
        <f t="shared" si="860"/>
        <v>0</v>
      </c>
      <c r="CE700" s="56">
        <f t="shared" si="861"/>
        <v>0</v>
      </c>
      <c r="CF700" s="14">
        <f>Szilv($BU$2,Eredmény!$H$3,BV700)</f>
        <v>0</v>
      </c>
      <c r="CG700" s="14">
        <f t="shared" si="862"/>
        <v>0</v>
      </c>
      <c r="CH700" s="14">
        <f t="shared" si="863"/>
        <v>0</v>
      </c>
      <c r="CK700" s="14">
        <f>IF($CJ$2=Alapadat!$P700,Alapadat!$Q700,0)</f>
        <v>0</v>
      </c>
      <c r="CL700" s="14">
        <f>IF($CJ$2=Alapadat!$P700,Alapadat!$R700,0)</f>
        <v>0</v>
      </c>
      <c r="CM700" s="14">
        <f t="shared" si="864"/>
        <v>0</v>
      </c>
      <c r="CN700" s="14">
        <f t="shared" si="865"/>
        <v>0</v>
      </c>
      <c r="CO700" s="14">
        <f t="shared" si="866"/>
        <v>0</v>
      </c>
      <c r="CP700" s="14">
        <f t="shared" si="867"/>
        <v>0</v>
      </c>
      <c r="CQ700" s="14">
        <f t="shared" si="868"/>
        <v>0</v>
      </c>
      <c r="CR700" s="14">
        <f t="shared" si="869"/>
        <v>0</v>
      </c>
      <c r="CT700" s="56">
        <f t="shared" si="870"/>
        <v>0</v>
      </c>
      <c r="CU700" s="14">
        <f>Szilv($CJ$2,Eredmény!$H$3,CK700)</f>
        <v>0</v>
      </c>
      <c r="CV700" s="14">
        <f t="shared" si="871"/>
        <v>0</v>
      </c>
      <c r="CW700" s="14">
        <f t="shared" si="872"/>
        <v>0</v>
      </c>
      <c r="CZ700" s="14">
        <f>IF($CY$2=Alapadat!$P700,Alapadat!$Q700,0)</f>
        <v>0</v>
      </c>
      <c r="DA700" s="14">
        <f>IF($CY$2=Alapadat!$P700,Alapadat!$R700,0)</f>
        <v>0</v>
      </c>
      <c r="DB700" s="14">
        <f t="shared" si="873"/>
        <v>0</v>
      </c>
      <c r="DC700" s="14">
        <f t="shared" si="874"/>
        <v>0</v>
      </c>
      <c r="DD700" s="14">
        <f t="shared" si="875"/>
        <v>0</v>
      </c>
      <c r="DE700" s="14">
        <f t="shared" si="876"/>
        <v>0</v>
      </c>
      <c r="DF700" s="14">
        <f t="shared" si="877"/>
        <v>0</v>
      </c>
      <c r="DG700" s="14">
        <f t="shared" si="878"/>
        <v>0</v>
      </c>
      <c r="DI700" s="56">
        <f t="shared" si="879"/>
        <v>0</v>
      </c>
      <c r="DJ700" s="14">
        <f>Szilv($CY$2,Eredmény!$H$3,CZ700)</f>
        <v>0</v>
      </c>
      <c r="DK700" s="14">
        <f t="shared" si="880"/>
        <v>0</v>
      </c>
      <c r="DL700" s="14">
        <f t="shared" si="881"/>
        <v>0</v>
      </c>
      <c r="DO700" s="14">
        <f>IF($DN$2=Alapadat!$P700,Alapadat!$Q700,0)</f>
        <v>0</v>
      </c>
      <c r="DP700" s="14">
        <f>IF($DN$2=Alapadat!$P700,Alapadat!$R700,0)</f>
        <v>0</v>
      </c>
      <c r="DQ700" s="14">
        <f t="shared" si="882"/>
        <v>0</v>
      </c>
      <c r="DR700" s="14">
        <f t="shared" si="883"/>
        <v>0</v>
      </c>
      <c r="DS700" s="14">
        <f t="shared" si="884"/>
        <v>0</v>
      </c>
      <c r="DT700" s="14">
        <f t="shared" si="885"/>
        <v>0</v>
      </c>
      <c r="DU700" s="14">
        <f t="shared" si="886"/>
        <v>0</v>
      </c>
      <c r="DV700" s="14">
        <f t="shared" si="887"/>
        <v>0</v>
      </c>
      <c r="DX700" s="56">
        <f t="shared" si="888"/>
        <v>0</v>
      </c>
      <c r="DY700" s="14">
        <f>Szilv($DN$2,Eredmény!$H$3,DO700)</f>
        <v>0</v>
      </c>
      <c r="DZ700" s="14">
        <f t="shared" si="889"/>
        <v>0</v>
      </c>
      <c r="EA700" s="14">
        <f t="shared" si="890"/>
        <v>0</v>
      </c>
    </row>
    <row r="701" spans="2:131">
      <c r="B701" s="14">
        <f>IF($A$2=Alapadat!$P701,Alapadat!$Q701,0)</f>
        <v>0</v>
      </c>
      <c r="C701" s="14">
        <f>IF($A$2=Alapadat!$P701,Alapadat!$R701,0)</f>
        <v>0</v>
      </c>
      <c r="D701" s="14">
        <f t="shared" si="811"/>
        <v>0</v>
      </c>
      <c r="E701" s="14">
        <f t="shared" si="812"/>
        <v>0</v>
      </c>
      <c r="F701" s="14">
        <f t="shared" si="813"/>
        <v>0</v>
      </c>
      <c r="G701" s="14">
        <f t="shared" si="814"/>
        <v>0</v>
      </c>
      <c r="H701" s="14">
        <f t="shared" si="815"/>
        <v>0</v>
      </c>
      <c r="I701" s="14">
        <f t="shared" si="816"/>
        <v>0</v>
      </c>
      <c r="L701" s="56">
        <f t="shared" si="817"/>
        <v>0</v>
      </c>
      <c r="M701" s="14">
        <f>Szilv($A$2,Eredmény!$H$3,B701)</f>
        <v>0</v>
      </c>
      <c r="N701" s="14">
        <f t="shared" si="818"/>
        <v>0</v>
      </c>
      <c r="O701" s="14">
        <f t="shared" si="819"/>
        <v>0</v>
      </c>
      <c r="Q701" s="14">
        <f>IF($P$2=Alapadat!$P701,Alapadat!$Q701,0)</f>
        <v>0</v>
      </c>
      <c r="R701" s="14">
        <f>IF($P$2=Alapadat!$P701,Alapadat!$R701,0)</f>
        <v>0</v>
      </c>
      <c r="S701" s="14">
        <f t="shared" si="820"/>
        <v>0</v>
      </c>
      <c r="T701" s="14">
        <f t="shared" si="821"/>
        <v>0</v>
      </c>
      <c r="U701" s="14">
        <f t="shared" si="822"/>
        <v>0</v>
      </c>
      <c r="V701" s="14">
        <f t="shared" si="823"/>
        <v>0</v>
      </c>
      <c r="W701" s="14">
        <f t="shared" si="824"/>
        <v>0</v>
      </c>
      <c r="X701" s="14">
        <f t="shared" si="825"/>
        <v>0</v>
      </c>
      <c r="Z701" s="56">
        <f t="shared" si="891"/>
        <v>0</v>
      </c>
      <c r="AA701" s="14">
        <f>Szilv($P$2,Eredmény!$H$3,Q701)</f>
        <v>0</v>
      </c>
      <c r="AB701" s="14">
        <f t="shared" si="826"/>
        <v>0</v>
      </c>
      <c r="AC701" s="14">
        <f t="shared" si="827"/>
        <v>0</v>
      </c>
      <c r="AE701" s="14">
        <f>IF($AD$2=Alapadat!$P701,Alapadat!$Q701,0)</f>
        <v>0</v>
      </c>
      <c r="AF701" s="14">
        <f>IF($AD$2=Alapadat!$P701,Alapadat!$R701,0)</f>
        <v>0</v>
      </c>
      <c r="AG701" s="14">
        <f t="shared" si="828"/>
        <v>0</v>
      </c>
      <c r="AH701" s="14">
        <f t="shared" si="829"/>
        <v>0</v>
      </c>
      <c r="AI701" s="14">
        <f t="shared" si="830"/>
        <v>0</v>
      </c>
      <c r="AJ701" s="14">
        <f t="shared" si="831"/>
        <v>0</v>
      </c>
      <c r="AK701" s="14">
        <f t="shared" si="832"/>
        <v>0</v>
      </c>
      <c r="AL701" s="14">
        <f t="shared" si="833"/>
        <v>0</v>
      </c>
      <c r="AN701" s="56">
        <f t="shared" si="834"/>
        <v>0</v>
      </c>
      <c r="AO701" s="14">
        <f>Szilv($AD$2,Eredmény!$H$3,AE701)</f>
        <v>0</v>
      </c>
      <c r="AP701" s="14">
        <f t="shared" si="835"/>
        <v>0</v>
      </c>
      <c r="AQ701" s="14">
        <f t="shared" si="836"/>
        <v>0</v>
      </c>
      <c r="AS701" s="14">
        <f>IF($AR$2=Alapadat!$P701,Alapadat!$Q701,0)</f>
        <v>0</v>
      </c>
      <c r="AT701" s="14">
        <f>IF($AR$2=Alapadat!$P701,Alapadat!$R701,0)</f>
        <v>0</v>
      </c>
      <c r="AU701" s="14">
        <f t="shared" si="837"/>
        <v>0</v>
      </c>
      <c r="AV701" s="14">
        <f t="shared" si="838"/>
        <v>0</v>
      </c>
      <c r="AW701" s="14">
        <f t="shared" si="839"/>
        <v>0</v>
      </c>
      <c r="AX701" s="14">
        <f t="shared" si="840"/>
        <v>0</v>
      </c>
      <c r="AY701" s="14">
        <f t="shared" si="841"/>
        <v>0</v>
      </c>
      <c r="AZ701" s="14">
        <f t="shared" si="842"/>
        <v>0</v>
      </c>
      <c r="BB701" s="56">
        <f t="shared" si="843"/>
        <v>0</v>
      </c>
      <c r="BC701" s="14">
        <f>Szilv($AR$2,Eredmény!$H$3,AS701)</f>
        <v>0</v>
      </c>
      <c r="BD701" s="14">
        <f t="shared" si="844"/>
        <v>0</v>
      </c>
      <c r="BE701" s="14">
        <f t="shared" si="845"/>
        <v>0</v>
      </c>
      <c r="BG701" s="14">
        <f>IF($BF$2=Alapadat!$P701,Alapadat!$Q701,0)</f>
        <v>0</v>
      </c>
      <c r="BH701" s="14">
        <f>IF($BF$2=Alapadat!$P701,Alapadat!$R701,0)</f>
        <v>0</v>
      </c>
      <c r="BI701" s="14">
        <f t="shared" si="846"/>
        <v>0</v>
      </c>
      <c r="BJ701" s="14">
        <f t="shared" si="847"/>
        <v>0</v>
      </c>
      <c r="BK701" s="14">
        <f t="shared" si="848"/>
        <v>0</v>
      </c>
      <c r="BL701" s="14">
        <f t="shared" si="849"/>
        <v>0</v>
      </c>
      <c r="BM701" s="14">
        <f t="shared" si="850"/>
        <v>0</v>
      </c>
      <c r="BN701" s="14">
        <f t="shared" si="851"/>
        <v>0</v>
      </c>
      <c r="BP701" s="56">
        <f t="shared" si="852"/>
        <v>0</v>
      </c>
      <c r="BQ701" s="14">
        <f>Szilv($BF$2,Eredmény!$H$3,BG701)</f>
        <v>0</v>
      </c>
      <c r="BR701" s="14">
        <f t="shared" si="853"/>
        <v>0</v>
      </c>
      <c r="BS701" s="14">
        <f t="shared" si="854"/>
        <v>0</v>
      </c>
      <c r="BV701" s="14">
        <f>IF($BU$2=Alapadat!$P701,Alapadat!$Q701,0)</f>
        <v>0</v>
      </c>
      <c r="BW701" s="14">
        <f>IF($BU$2=Alapadat!$P701,Alapadat!$R701,0)</f>
        <v>0</v>
      </c>
      <c r="BX701" s="14">
        <f t="shared" si="855"/>
        <v>0</v>
      </c>
      <c r="BY701" s="14">
        <f t="shared" si="856"/>
        <v>0</v>
      </c>
      <c r="BZ701" s="14">
        <f t="shared" si="857"/>
        <v>0</v>
      </c>
      <c r="CA701" s="14">
        <f t="shared" si="858"/>
        <v>0</v>
      </c>
      <c r="CB701" s="14">
        <f t="shared" si="859"/>
        <v>0</v>
      </c>
      <c r="CC701" s="14">
        <f t="shared" si="860"/>
        <v>0</v>
      </c>
      <c r="CE701" s="56">
        <f t="shared" si="861"/>
        <v>0</v>
      </c>
      <c r="CF701" s="14">
        <f>Szilv($BU$2,Eredmény!$H$3,BV701)</f>
        <v>0</v>
      </c>
      <c r="CG701" s="14">
        <f t="shared" si="862"/>
        <v>0</v>
      </c>
      <c r="CH701" s="14">
        <f t="shared" si="863"/>
        <v>0</v>
      </c>
      <c r="CK701" s="14">
        <f>IF($CJ$2=Alapadat!$P701,Alapadat!$Q701,0)</f>
        <v>0</v>
      </c>
      <c r="CL701" s="14">
        <f>IF($CJ$2=Alapadat!$P701,Alapadat!$R701,0)</f>
        <v>0</v>
      </c>
      <c r="CM701" s="14">
        <f t="shared" si="864"/>
        <v>0</v>
      </c>
      <c r="CN701" s="14">
        <f t="shared" si="865"/>
        <v>0</v>
      </c>
      <c r="CO701" s="14">
        <f t="shared" si="866"/>
        <v>0</v>
      </c>
      <c r="CP701" s="14">
        <f t="shared" si="867"/>
        <v>0</v>
      </c>
      <c r="CQ701" s="14">
        <f t="shared" si="868"/>
        <v>0</v>
      </c>
      <c r="CR701" s="14">
        <f t="shared" si="869"/>
        <v>0</v>
      </c>
      <c r="CT701" s="56">
        <f t="shared" si="870"/>
        <v>0</v>
      </c>
      <c r="CU701" s="14">
        <f>Szilv($CJ$2,Eredmény!$H$3,CK701)</f>
        <v>0</v>
      </c>
      <c r="CV701" s="14">
        <f t="shared" si="871"/>
        <v>0</v>
      </c>
      <c r="CW701" s="14">
        <f t="shared" si="872"/>
        <v>0</v>
      </c>
      <c r="CZ701" s="14">
        <f>IF($CY$2=Alapadat!$P701,Alapadat!$Q701,0)</f>
        <v>0</v>
      </c>
      <c r="DA701" s="14">
        <f>IF($CY$2=Alapadat!$P701,Alapadat!$R701,0)</f>
        <v>0</v>
      </c>
      <c r="DB701" s="14">
        <f t="shared" si="873"/>
        <v>0</v>
      </c>
      <c r="DC701" s="14">
        <f t="shared" si="874"/>
        <v>0</v>
      </c>
      <c r="DD701" s="14">
        <f t="shared" si="875"/>
        <v>0</v>
      </c>
      <c r="DE701" s="14">
        <f t="shared" si="876"/>
        <v>0</v>
      </c>
      <c r="DF701" s="14">
        <f t="shared" si="877"/>
        <v>0</v>
      </c>
      <c r="DG701" s="14">
        <f t="shared" si="878"/>
        <v>0</v>
      </c>
      <c r="DI701" s="56">
        <f t="shared" si="879"/>
        <v>0</v>
      </c>
      <c r="DJ701" s="14">
        <f>Szilv($CY$2,Eredmény!$H$3,CZ701)</f>
        <v>0</v>
      </c>
      <c r="DK701" s="14">
        <f t="shared" si="880"/>
        <v>0</v>
      </c>
      <c r="DL701" s="14">
        <f t="shared" si="881"/>
        <v>0</v>
      </c>
      <c r="DO701" s="14">
        <f>IF($DN$2=Alapadat!$P701,Alapadat!$Q701,0)</f>
        <v>0</v>
      </c>
      <c r="DP701" s="14">
        <f>IF($DN$2=Alapadat!$P701,Alapadat!$R701,0)</f>
        <v>0</v>
      </c>
      <c r="DQ701" s="14">
        <f t="shared" si="882"/>
        <v>0</v>
      </c>
      <c r="DR701" s="14">
        <f t="shared" si="883"/>
        <v>0</v>
      </c>
      <c r="DS701" s="14">
        <f t="shared" si="884"/>
        <v>0</v>
      </c>
      <c r="DT701" s="14">
        <f t="shared" si="885"/>
        <v>0</v>
      </c>
      <c r="DU701" s="14">
        <f t="shared" si="886"/>
        <v>0</v>
      </c>
      <c r="DV701" s="14">
        <f t="shared" si="887"/>
        <v>0</v>
      </c>
      <c r="DX701" s="56">
        <f t="shared" si="888"/>
        <v>0</v>
      </c>
      <c r="DY701" s="14">
        <f>Szilv($DN$2,Eredmény!$H$3,DO701)</f>
        <v>0</v>
      </c>
      <c r="DZ701" s="14">
        <f t="shared" si="889"/>
        <v>0</v>
      </c>
      <c r="EA701" s="14">
        <f t="shared" si="890"/>
        <v>0</v>
      </c>
    </row>
    <row r="702" spans="2:131">
      <c r="Z702" s="56"/>
      <c r="AN702" s="56"/>
      <c r="BB702" s="56"/>
      <c r="BP702" s="56"/>
      <c r="CE702" s="56"/>
      <c r="CT702" s="56"/>
      <c r="DI702" s="56"/>
      <c r="DX702" s="56"/>
    </row>
    <row r="703" spans="2:131">
      <c r="Z703" s="56"/>
      <c r="AN703" s="56"/>
      <c r="BB703" s="56"/>
      <c r="BP703" s="56"/>
      <c r="CE703" s="56"/>
      <c r="CT703" s="56"/>
      <c r="DI703" s="56"/>
      <c r="DX703" s="56"/>
    </row>
    <row r="704" spans="2:131">
      <c r="Z704" s="56"/>
      <c r="AN704" s="56"/>
      <c r="BB704" s="56"/>
      <c r="BP704" s="56"/>
      <c r="CE704" s="56"/>
      <c r="CT704" s="56"/>
      <c r="DI704" s="56"/>
      <c r="DX704" s="56"/>
    </row>
    <row r="705" spans="26:128">
      <c r="Z705" s="56"/>
      <c r="AN705" s="56"/>
      <c r="BB705" s="56"/>
      <c r="BP705" s="56"/>
      <c r="CE705" s="56"/>
      <c r="CT705" s="56"/>
      <c r="DI705" s="56"/>
      <c r="DX705" s="56"/>
    </row>
    <row r="706" spans="26:128">
      <c r="Z706" s="56"/>
      <c r="AN706" s="56"/>
      <c r="BB706" s="56"/>
      <c r="BP706" s="56"/>
      <c r="CE706" s="56"/>
      <c r="CT706" s="56"/>
      <c r="DI706" s="56"/>
      <c r="DX706" s="56"/>
    </row>
    <row r="707" spans="26:128">
      <c r="Z707" s="56"/>
      <c r="AN707" s="56"/>
      <c r="BB707" s="56"/>
      <c r="BP707" s="56"/>
      <c r="CE707" s="56"/>
      <c r="CT707" s="56"/>
      <c r="DI707" s="56"/>
      <c r="DX707" s="56"/>
    </row>
    <row r="708" spans="26:128">
      <c r="Z708" s="56"/>
      <c r="AN708" s="56"/>
      <c r="BB708" s="56"/>
      <c r="BP708" s="56"/>
      <c r="CE708" s="56"/>
      <c r="CT708" s="56"/>
      <c r="DI708" s="56"/>
      <c r="DX708" s="56"/>
    </row>
    <row r="709" spans="26:128">
      <c r="Z709" s="56"/>
      <c r="AN709" s="56"/>
      <c r="BB709" s="56"/>
      <c r="BP709" s="56"/>
      <c r="CE709" s="56"/>
      <c r="CT709" s="56"/>
      <c r="DI709" s="56"/>
      <c r="DX709" s="56"/>
    </row>
    <row r="710" spans="26:128">
      <c r="Z710" s="56"/>
      <c r="AN710" s="56"/>
      <c r="BB710" s="56"/>
      <c r="BP710" s="56"/>
      <c r="CE710" s="56"/>
      <c r="CT710" s="56"/>
      <c r="DI710" s="56"/>
      <c r="DX710" s="56"/>
    </row>
    <row r="711" spans="26:128">
      <c r="Z711" s="56"/>
      <c r="AN711" s="56"/>
      <c r="BB711" s="56"/>
      <c r="BP711" s="56"/>
      <c r="CE711" s="56"/>
      <c r="CT711" s="56"/>
      <c r="DI711" s="56"/>
      <c r="DX711" s="56"/>
    </row>
    <row r="712" spans="26:128">
      <c r="Z712" s="56"/>
      <c r="AN712" s="56"/>
      <c r="BB712" s="56"/>
      <c r="BP712" s="56"/>
      <c r="CE712" s="56"/>
      <c r="CT712" s="56"/>
      <c r="DI712" s="56"/>
      <c r="DX712" s="56"/>
    </row>
    <row r="713" spans="26:128">
      <c r="Z713" s="56"/>
      <c r="AN713" s="56"/>
      <c r="BB713" s="56"/>
      <c r="BP713" s="56"/>
      <c r="CE713" s="56"/>
      <c r="CT713" s="56"/>
      <c r="DI713" s="56"/>
      <c r="DX713" s="56"/>
    </row>
    <row r="714" spans="26:128">
      <c r="Z714" s="56"/>
      <c r="AN714" s="56"/>
      <c r="BB714" s="56"/>
      <c r="BP714" s="56"/>
      <c r="CE714" s="56"/>
      <c r="CT714" s="56"/>
      <c r="DI714" s="56"/>
      <c r="DX714" s="56"/>
    </row>
    <row r="715" spans="26:128">
      <c r="Z715" s="56"/>
      <c r="AN715" s="56"/>
      <c r="BB715" s="56"/>
      <c r="BP715" s="56"/>
      <c r="CE715" s="56"/>
      <c r="CT715" s="56"/>
      <c r="DI715" s="56"/>
      <c r="DX715" s="56"/>
    </row>
    <row r="716" spans="26:128">
      <c r="Z716" s="56"/>
      <c r="AN716" s="56"/>
      <c r="BB716" s="56"/>
      <c r="BP716" s="56"/>
      <c r="CE716" s="56"/>
      <c r="CT716" s="56"/>
      <c r="DI716" s="56"/>
      <c r="DX716" s="56"/>
    </row>
    <row r="717" spans="26:128">
      <c r="Z717" s="56"/>
      <c r="AN717" s="56"/>
      <c r="BB717" s="56"/>
      <c r="BP717" s="56"/>
      <c r="CE717" s="56"/>
      <c r="CT717" s="56"/>
      <c r="DI717" s="56"/>
      <c r="DX717" s="56"/>
    </row>
    <row r="718" spans="26:128">
      <c r="Z718" s="56"/>
      <c r="AN718" s="56"/>
      <c r="BB718" s="56"/>
      <c r="BP718" s="56"/>
      <c r="CE718" s="56"/>
      <c r="CT718" s="56"/>
      <c r="DI718" s="56"/>
      <c r="DX718" s="56"/>
    </row>
    <row r="719" spans="26:128">
      <c r="Z719" s="56"/>
      <c r="AN719" s="56"/>
      <c r="BB719" s="56"/>
      <c r="BP719" s="56"/>
      <c r="CE719" s="56"/>
      <c r="CT719" s="56"/>
      <c r="DI719" s="56"/>
      <c r="DX719" s="56"/>
    </row>
    <row r="720" spans="26:128">
      <c r="Z720" s="56"/>
      <c r="AN720" s="56"/>
      <c r="BB720" s="56"/>
      <c r="BP720" s="56"/>
      <c r="CE720" s="56"/>
      <c r="CT720" s="56"/>
      <c r="DI720" s="56"/>
      <c r="DX720" s="56"/>
    </row>
    <row r="721" spans="26:128">
      <c r="Z721" s="56"/>
      <c r="AN721" s="56"/>
      <c r="BB721" s="56"/>
      <c r="BP721" s="56"/>
      <c r="CE721" s="56"/>
      <c r="CT721" s="56"/>
      <c r="DI721" s="56"/>
      <c r="DX721" s="56"/>
    </row>
    <row r="722" spans="26:128">
      <c r="Z722" s="56"/>
      <c r="AN722" s="56"/>
      <c r="BB722" s="56"/>
      <c r="BP722" s="56"/>
      <c r="CE722" s="56"/>
      <c r="CT722" s="56"/>
      <c r="DI722" s="56"/>
      <c r="DX722" s="56"/>
    </row>
    <row r="723" spans="26:128">
      <c r="Z723" s="56"/>
      <c r="AN723" s="56"/>
      <c r="BB723" s="56"/>
      <c r="BP723" s="56"/>
      <c r="CE723" s="56"/>
      <c r="CT723" s="56"/>
      <c r="DI723" s="56"/>
      <c r="DX723" s="56"/>
    </row>
    <row r="724" spans="26:128">
      <c r="Z724" s="56"/>
      <c r="AN724" s="56"/>
      <c r="BB724" s="56"/>
      <c r="BP724" s="56"/>
      <c r="CE724" s="56"/>
      <c r="CT724" s="56"/>
      <c r="DI724" s="56"/>
      <c r="DX724" s="56"/>
    </row>
    <row r="725" spans="26:128">
      <c r="Z725" s="56"/>
      <c r="AN725" s="56"/>
      <c r="BB725" s="56"/>
      <c r="BP725" s="56"/>
      <c r="CE725" s="56"/>
      <c r="CT725" s="56"/>
      <c r="DI725" s="56"/>
      <c r="DX725" s="56"/>
    </row>
    <row r="726" spans="26:128">
      <c r="Z726" s="56"/>
      <c r="AN726" s="56"/>
      <c r="BB726" s="56"/>
      <c r="BP726" s="56"/>
      <c r="CE726" s="56"/>
      <c r="CT726" s="56"/>
      <c r="DI726" s="56"/>
      <c r="DX726" s="56"/>
    </row>
    <row r="727" spans="26:128">
      <c r="Z727" s="56"/>
      <c r="AN727" s="56"/>
      <c r="BB727" s="56"/>
      <c r="BP727" s="56"/>
      <c r="CE727" s="56"/>
      <c r="CT727" s="56"/>
      <c r="DI727" s="56"/>
      <c r="DX727" s="56"/>
    </row>
    <row r="728" spans="26:128">
      <c r="Z728" s="56"/>
      <c r="AN728" s="56"/>
      <c r="BB728" s="56"/>
      <c r="BP728" s="56"/>
      <c r="CE728" s="56"/>
      <c r="CT728" s="56"/>
      <c r="DI728" s="56"/>
      <c r="DX728" s="56"/>
    </row>
    <row r="729" spans="26:128">
      <c r="Z729" s="56"/>
      <c r="AN729" s="56"/>
      <c r="BB729" s="56"/>
      <c r="BP729" s="56"/>
      <c r="CE729" s="56"/>
      <c r="CT729" s="56"/>
      <c r="DI729" s="56"/>
      <c r="DX729" s="56"/>
    </row>
    <row r="730" spans="26:128">
      <c r="Z730" s="56"/>
      <c r="AN730" s="56"/>
      <c r="BB730" s="56"/>
      <c r="BP730" s="56"/>
      <c r="CE730" s="56"/>
      <c r="CT730" s="56"/>
      <c r="DI730" s="56"/>
      <c r="DX730" s="56"/>
    </row>
    <row r="731" spans="26:128">
      <c r="Z731" s="56"/>
      <c r="AN731" s="56"/>
      <c r="BB731" s="56"/>
      <c r="BP731" s="56"/>
      <c r="CE731" s="56"/>
      <c r="CT731" s="56"/>
      <c r="DI731" s="56"/>
      <c r="DX731" s="56"/>
    </row>
    <row r="732" spans="26:128">
      <c r="Z732" s="56"/>
      <c r="AN732" s="56"/>
      <c r="BB732" s="56"/>
      <c r="BP732" s="56"/>
      <c r="CE732" s="56"/>
      <c r="CT732" s="56"/>
      <c r="DI732" s="56"/>
      <c r="DX732" s="56"/>
    </row>
    <row r="733" spans="26:128">
      <c r="Z733" s="56"/>
      <c r="AN733" s="56"/>
      <c r="BB733" s="56"/>
      <c r="BP733" s="56"/>
      <c r="CE733" s="56"/>
      <c r="CT733" s="56"/>
      <c r="DI733" s="56"/>
      <c r="DX733" s="56"/>
    </row>
    <row r="734" spans="26:128">
      <c r="Z734" s="56"/>
      <c r="AN734" s="56"/>
      <c r="BB734" s="56"/>
      <c r="BP734" s="56"/>
      <c r="CE734" s="56"/>
      <c r="CT734" s="56"/>
      <c r="DI734" s="56"/>
      <c r="DX734" s="56"/>
    </row>
    <row r="735" spans="26:128">
      <c r="Z735" s="56"/>
      <c r="AN735" s="56"/>
      <c r="BB735" s="56"/>
      <c r="BP735" s="56"/>
      <c r="CE735" s="56"/>
      <c r="CT735" s="56"/>
      <c r="DI735" s="56"/>
      <c r="DX735" s="56"/>
    </row>
    <row r="736" spans="26:128">
      <c r="Z736" s="56"/>
      <c r="AN736" s="56"/>
      <c r="BB736" s="56"/>
      <c r="BP736" s="56"/>
      <c r="CE736" s="56"/>
      <c r="CT736" s="56"/>
      <c r="DI736" s="56"/>
      <c r="DX736" s="56"/>
    </row>
    <row r="737" spans="26:128">
      <c r="Z737" s="56"/>
      <c r="AN737" s="56"/>
      <c r="BB737" s="56"/>
      <c r="BP737" s="56"/>
      <c r="CE737" s="56"/>
      <c r="CT737" s="56"/>
      <c r="DI737" s="56"/>
      <c r="DX737" s="56"/>
    </row>
    <row r="738" spans="26:128">
      <c r="Z738" s="56"/>
      <c r="AN738" s="56"/>
      <c r="BB738" s="56"/>
      <c r="BP738" s="56"/>
      <c r="CE738" s="56"/>
      <c r="CT738" s="56"/>
      <c r="DI738" s="56"/>
      <c r="DX738" s="56"/>
    </row>
    <row r="739" spans="26:128">
      <c r="Z739" s="56"/>
      <c r="AN739" s="56"/>
      <c r="BB739" s="56"/>
      <c r="BP739" s="56"/>
      <c r="CE739" s="56"/>
      <c r="CT739" s="56"/>
      <c r="DI739" s="56"/>
      <c r="DX739" s="56"/>
    </row>
    <row r="740" spans="26:128">
      <c r="Z740" s="56"/>
      <c r="AN740" s="56"/>
      <c r="BB740" s="56"/>
      <c r="BP740" s="56"/>
      <c r="CE740" s="56"/>
      <c r="CT740" s="56"/>
      <c r="DI740" s="56"/>
      <c r="DX740" s="56"/>
    </row>
    <row r="741" spans="26:128">
      <c r="Z741" s="56"/>
      <c r="AN741" s="56"/>
      <c r="BB741" s="56"/>
      <c r="BP741" s="56"/>
      <c r="CE741" s="56"/>
      <c r="CT741" s="56"/>
      <c r="DI741" s="56"/>
      <c r="DX741" s="56"/>
    </row>
    <row r="742" spans="26:128">
      <c r="Z742" s="56"/>
      <c r="AN742" s="56"/>
      <c r="BB742" s="56"/>
      <c r="BP742" s="56"/>
      <c r="CE742" s="56"/>
      <c r="CT742" s="56"/>
      <c r="DI742" s="56"/>
      <c r="DX742" s="56"/>
    </row>
    <row r="743" spans="26:128">
      <c r="Z743" s="56"/>
      <c r="AN743" s="56"/>
      <c r="BB743" s="56"/>
      <c r="BP743" s="56"/>
      <c r="CE743" s="56"/>
      <c r="CT743" s="56"/>
      <c r="DI743" s="56"/>
      <c r="DX743" s="56"/>
    </row>
    <row r="744" spans="26:128">
      <c r="Z744" s="56"/>
      <c r="AN744" s="56"/>
      <c r="BB744" s="56"/>
      <c r="BP744" s="56"/>
      <c r="CE744" s="56"/>
      <c r="CT744" s="56"/>
      <c r="DI744" s="56"/>
      <c r="DX744" s="56"/>
    </row>
    <row r="745" spans="26:128">
      <c r="Z745" s="56"/>
      <c r="AN745" s="56"/>
      <c r="BB745" s="56"/>
      <c r="BP745" s="56"/>
      <c r="CE745" s="56"/>
      <c r="CT745" s="56"/>
      <c r="DI745" s="56"/>
      <c r="DX745" s="56"/>
    </row>
    <row r="746" spans="26:128">
      <c r="Z746" s="56"/>
      <c r="AN746" s="56"/>
      <c r="BB746" s="56"/>
      <c r="BP746" s="56"/>
      <c r="CE746" s="56"/>
      <c r="CT746" s="56"/>
      <c r="DI746" s="56"/>
      <c r="DX746" s="56"/>
    </row>
    <row r="747" spans="26:128">
      <c r="Z747" s="56"/>
      <c r="AN747" s="56"/>
      <c r="BB747" s="56"/>
      <c r="BP747" s="56"/>
      <c r="CE747" s="56"/>
      <c r="CT747" s="56"/>
      <c r="DI747" s="56"/>
      <c r="DX747" s="56"/>
    </row>
    <row r="748" spans="26:128">
      <c r="Z748" s="56"/>
      <c r="AN748" s="56"/>
      <c r="BB748" s="56"/>
      <c r="BP748" s="56"/>
      <c r="CE748" s="56"/>
      <c r="CT748" s="56"/>
      <c r="DI748" s="56"/>
      <c r="DX748" s="56"/>
    </row>
    <row r="749" spans="26:128">
      <c r="Z749" s="56"/>
      <c r="AN749" s="56"/>
      <c r="BB749" s="56"/>
      <c r="BP749" s="56"/>
      <c r="CE749" s="56"/>
      <c r="CT749" s="56"/>
      <c r="DI749" s="56"/>
      <c r="DX749" s="56"/>
    </row>
    <row r="750" spans="26:128">
      <c r="Z750" s="56"/>
      <c r="AN750" s="56"/>
      <c r="BB750" s="56"/>
      <c r="BP750" s="56"/>
      <c r="CE750" s="56"/>
      <c r="CT750" s="56"/>
      <c r="DI750" s="56"/>
      <c r="DX750" s="56"/>
    </row>
    <row r="751" spans="26:128">
      <c r="Z751" s="56"/>
      <c r="AN751" s="56"/>
      <c r="BB751" s="56"/>
      <c r="BP751" s="56"/>
      <c r="CE751" s="56"/>
      <c r="CT751" s="56"/>
      <c r="DI751" s="56"/>
      <c r="DX751" s="56"/>
    </row>
    <row r="752" spans="26:128">
      <c r="Z752" s="56"/>
      <c r="AN752" s="56"/>
      <c r="BB752" s="56"/>
      <c r="BP752" s="56"/>
      <c r="CE752" s="56"/>
      <c r="CT752" s="56"/>
      <c r="DI752" s="56"/>
      <c r="DX752" s="56"/>
    </row>
    <row r="753" spans="26:128">
      <c r="Z753" s="56"/>
      <c r="AN753" s="56"/>
      <c r="BB753" s="56"/>
      <c r="BP753" s="56"/>
      <c r="CE753" s="56"/>
      <c r="CT753" s="56"/>
      <c r="DI753" s="56"/>
      <c r="DX753" s="56"/>
    </row>
    <row r="754" spans="26:128">
      <c r="Z754" s="56"/>
      <c r="AN754" s="56"/>
      <c r="BB754" s="56"/>
      <c r="BP754" s="56"/>
      <c r="CE754" s="56"/>
      <c r="CT754" s="56"/>
      <c r="DI754" s="56"/>
      <c r="DX754" s="56"/>
    </row>
    <row r="755" spans="26:128">
      <c r="Z755" s="56"/>
      <c r="AN755" s="56"/>
      <c r="BB755" s="56"/>
      <c r="BP755" s="56"/>
      <c r="CE755" s="56"/>
      <c r="CT755" s="56"/>
      <c r="DI755" s="56"/>
      <c r="DX755" s="56"/>
    </row>
    <row r="756" spans="26:128">
      <c r="Z756" s="56"/>
      <c r="AN756" s="56"/>
      <c r="BB756" s="56"/>
      <c r="BP756" s="56"/>
      <c r="CE756" s="56"/>
      <c r="CT756" s="56"/>
      <c r="DI756" s="56"/>
      <c r="DX756" s="56"/>
    </row>
    <row r="757" spans="26:128">
      <c r="Z757" s="56"/>
      <c r="AN757" s="56"/>
      <c r="BB757" s="56"/>
      <c r="BP757" s="56"/>
      <c r="CE757" s="56"/>
      <c r="CT757" s="56"/>
      <c r="DI757" s="56"/>
      <c r="DX757" s="56"/>
    </row>
    <row r="758" spans="26:128">
      <c r="Z758" s="56"/>
      <c r="AN758" s="56"/>
      <c r="BB758" s="56"/>
      <c r="BP758" s="56"/>
      <c r="CE758" s="56"/>
      <c r="CT758" s="56"/>
      <c r="DI758" s="56"/>
      <c r="DX758" s="56"/>
    </row>
    <row r="759" spans="26:128">
      <c r="Z759" s="56"/>
      <c r="AN759" s="56"/>
      <c r="BB759" s="56"/>
      <c r="BP759" s="56"/>
      <c r="CE759" s="56"/>
      <c r="CT759" s="56"/>
      <c r="DI759" s="56"/>
      <c r="DX759" s="56"/>
    </row>
    <row r="760" spans="26:128">
      <c r="Z760" s="56"/>
      <c r="AN760" s="56"/>
      <c r="BB760" s="56"/>
      <c r="BP760" s="56"/>
      <c r="CE760" s="56"/>
      <c r="CT760" s="56"/>
      <c r="DI760" s="56"/>
      <c r="DX760" s="56"/>
    </row>
    <row r="761" spans="26:128">
      <c r="Z761" s="56"/>
      <c r="AN761" s="56"/>
      <c r="BB761" s="56"/>
      <c r="BP761" s="56"/>
      <c r="CE761" s="56"/>
      <c r="CT761" s="56"/>
      <c r="DI761" s="56"/>
      <c r="DX761" s="56"/>
    </row>
    <row r="762" spans="26:128">
      <c r="Z762" s="56"/>
      <c r="AN762" s="56"/>
      <c r="BB762" s="56"/>
      <c r="BP762" s="56"/>
      <c r="CE762" s="56"/>
      <c r="CT762" s="56"/>
      <c r="DI762" s="56"/>
      <c r="DX762" s="56"/>
    </row>
    <row r="763" spans="26:128">
      <c r="Z763" s="56"/>
      <c r="AN763" s="56"/>
      <c r="BB763" s="56"/>
      <c r="BP763" s="56"/>
      <c r="CE763" s="56"/>
      <c r="CT763" s="56"/>
      <c r="DI763" s="56"/>
      <c r="DX763" s="56"/>
    </row>
    <row r="764" spans="26:128">
      <c r="Z764" s="56"/>
      <c r="AN764" s="56"/>
      <c r="BB764" s="56"/>
      <c r="BP764" s="56"/>
      <c r="CE764" s="56"/>
      <c r="CT764" s="56"/>
      <c r="DI764" s="56"/>
      <c r="DX764" s="56"/>
    </row>
    <row r="765" spans="26:128">
      <c r="Z765" s="56"/>
      <c r="AN765" s="56"/>
      <c r="BB765" s="56"/>
      <c r="BP765" s="56"/>
      <c r="CE765" s="56"/>
      <c r="CT765" s="56"/>
      <c r="DI765" s="56"/>
      <c r="DX765" s="56"/>
    </row>
    <row r="766" spans="26:128">
      <c r="Z766" s="56"/>
      <c r="AN766" s="56"/>
      <c r="BB766" s="56"/>
      <c r="BP766" s="56"/>
      <c r="CE766" s="56"/>
      <c r="CT766" s="56"/>
      <c r="DI766" s="56"/>
      <c r="DX766" s="56"/>
    </row>
    <row r="767" spans="26:128">
      <c r="Z767" s="56"/>
      <c r="AN767" s="56"/>
      <c r="BB767" s="56"/>
      <c r="BP767" s="56"/>
      <c r="CE767" s="56"/>
      <c r="CT767" s="56"/>
      <c r="DI767" s="56"/>
      <c r="DX767" s="56"/>
    </row>
    <row r="768" spans="26:128">
      <c r="Z768" s="56"/>
      <c r="AN768" s="56"/>
      <c r="BB768" s="56"/>
      <c r="BP768" s="56"/>
      <c r="CE768" s="56"/>
      <c r="CT768" s="56"/>
      <c r="DI768" s="56"/>
      <c r="DX768" s="56"/>
    </row>
    <row r="769" spans="26:128">
      <c r="Z769" s="56"/>
      <c r="AN769" s="56"/>
      <c r="BB769" s="56"/>
      <c r="BP769" s="56"/>
      <c r="CE769" s="56"/>
      <c r="CT769" s="56"/>
      <c r="DI769" s="56"/>
      <c r="DX769" s="56"/>
    </row>
    <row r="770" spans="26:128">
      <c r="Z770" s="56"/>
      <c r="AN770" s="56"/>
      <c r="BB770" s="56"/>
      <c r="BP770" s="56"/>
      <c r="CE770" s="56"/>
      <c r="CT770" s="56"/>
      <c r="DI770" s="56"/>
      <c r="DX770" s="56"/>
    </row>
    <row r="771" spans="26:128">
      <c r="Z771" s="56"/>
      <c r="AN771" s="56"/>
      <c r="BB771" s="56"/>
      <c r="BP771" s="56"/>
      <c r="CE771" s="56"/>
      <c r="CT771" s="56"/>
      <c r="DI771" s="56"/>
      <c r="DX771" s="56"/>
    </row>
    <row r="772" spans="26:128">
      <c r="Z772" s="56"/>
      <c r="AN772" s="56"/>
      <c r="BB772" s="56"/>
      <c r="BP772" s="56"/>
      <c r="CE772" s="56"/>
      <c r="CT772" s="56"/>
      <c r="DI772" s="56"/>
      <c r="DX772" s="56"/>
    </row>
    <row r="773" spans="26:128">
      <c r="Z773" s="56"/>
      <c r="AN773" s="56"/>
      <c r="BB773" s="56"/>
      <c r="BP773" s="56"/>
      <c r="CE773" s="56"/>
      <c r="CT773" s="56"/>
      <c r="DI773" s="56"/>
      <c r="DX773" s="56"/>
    </row>
    <row r="774" spans="26:128">
      <c r="Z774" s="56"/>
      <c r="AN774" s="56"/>
      <c r="BB774" s="56"/>
      <c r="BP774" s="56"/>
      <c r="CE774" s="56"/>
      <c r="CT774" s="56"/>
      <c r="DI774" s="56"/>
      <c r="DX774" s="56"/>
    </row>
    <row r="775" spans="26:128">
      <c r="Z775" s="56"/>
      <c r="AN775" s="56"/>
      <c r="BB775" s="56"/>
      <c r="BP775" s="56"/>
      <c r="CE775" s="56"/>
      <c r="CT775" s="56"/>
      <c r="DI775" s="56"/>
      <c r="DX775" s="56"/>
    </row>
    <row r="776" spans="26:128">
      <c r="Z776" s="56"/>
      <c r="AN776" s="56"/>
      <c r="BB776" s="56"/>
      <c r="BP776" s="56"/>
      <c r="CE776" s="56"/>
      <c r="CT776" s="56"/>
      <c r="DI776" s="56"/>
      <c r="DX776" s="56"/>
    </row>
    <row r="777" spans="26:128">
      <c r="Z777" s="56"/>
      <c r="AN777" s="56"/>
      <c r="BB777" s="56"/>
      <c r="BP777" s="56"/>
      <c r="CE777" s="56"/>
      <c r="CT777" s="56"/>
      <c r="DI777" s="56"/>
      <c r="DX777" s="56"/>
    </row>
    <row r="778" spans="26:128">
      <c r="Z778" s="56"/>
      <c r="AN778" s="56"/>
      <c r="BB778" s="56"/>
      <c r="BP778" s="56"/>
      <c r="CE778" s="56"/>
      <c r="CT778" s="56"/>
      <c r="DI778" s="56"/>
      <c r="DX778" s="56"/>
    </row>
    <row r="779" spans="26:128">
      <c r="Z779" s="56"/>
      <c r="AN779" s="56"/>
      <c r="BB779" s="56"/>
      <c r="BP779" s="56"/>
      <c r="CE779" s="56"/>
      <c r="CT779" s="56"/>
      <c r="DI779" s="56"/>
      <c r="DX779" s="56"/>
    </row>
    <row r="780" spans="26:128">
      <c r="Z780" s="56"/>
      <c r="AN780" s="56"/>
      <c r="BB780" s="56"/>
      <c r="BP780" s="56"/>
      <c r="CE780" s="56"/>
      <c r="CT780" s="56"/>
      <c r="DI780" s="56"/>
      <c r="DX780" s="56"/>
    </row>
    <row r="781" spans="26:128">
      <c r="Z781" s="56"/>
      <c r="AN781" s="56"/>
      <c r="BB781" s="56"/>
      <c r="BP781" s="56"/>
      <c r="CE781" s="56"/>
      <c r="CT781" s="56"/>
      <c r="DI781" s="56"/>
      <c r="DX781" s="56"/>
    </row>
    <row r="782" spans="26:128">
      <c r="Z782" s="56"/>
      <c r="AN782" s="56"/>
      <c r="BB782" s="56"/>
      <c r="BP782" s="56"/>
      <c r="CE782" s="56"/>
      <c r="CT782" s="56"/>
      <c r="DI782" s="56"/>
      <c r="DX782" s="56"/>
    </row>
    <row r="783" spans="26:128">
      <c r="Z783" s="56"/>
      <c r="AN783" s="56"/>
      <c r="BB783" s="56"/>
      <c r="BP783" s="56"/>
      <c r="CE783" s="56"/>
      <c r="CT783" s="56"/>
      <c r="DI783" s="56"/>
      <c r="DX783" s="56"/>
    </row>
    <row r="784" spans="26:128">
      <c r="Z784" s="56"/>
      <c r="AN784" s="56"/>
      <c r="BB784" s="56"/>
      <c r="BP784" s="56"/>
      <c r="CE784" s="56"/>
      <c r="CT784" s="56"/>
      <c r="DI784" s="56"/>
      <c r="DX784" s="56"/>
    </row>
    <row r="785" spans="26:128">
      <c r="Z785" s="56"/>
      <c r="AN785" s="56"/>
      <c r="BB785" s="56"/>
      <c r="BP785" s="56"/>
      <c r="CE785" s="56"/>
      <c r="CT785" s="56"/>
      <c r="DI785" s="56"/>
      <c r="DX785" s="56"/>
    </row>
    <row r="786" spans="26:128">
      <c r="Z786" s="56"/>
      <c r="AN786" s="56"/>
      <c r="BB786" s="56"/>
      <c r="BP786" s="56"/>
      <c r="CE786" s="56"/>
      <c r="CT786" s="56"/>
      <c r="DI786" s="56"/>
      <c r="DX786" s="56"/>
    </row>
    <row r="787" spans="26:128">
      <c r="Z787" s="56"/>
      <c r="AN787" s="56"/>
      <c r="BB787" s="56"/>
      <c r="BP787" s="56"/>
      <c r="CE787" s="56"/>
      <c r="CT787" s="56"/>
      <c r="DI787" s="56"/>
      <c r="DX787" s="56"/>
    </row>
    <row r="788" spans="26:128">
      <c r="Z788" s="56"/>
      <c r="AN788" s="56"/>
      <c r="BB788" s="56"/>
      <c r="BP788" s="56"/>
      <c r="CE788" s="56"/>
      <c r="CT788" s="56"/>
      <c r="DI788" s="56"/>
      <c r="DX788" s="56"/>
    </row>
    <row r="789" spans="26:128">
      <c r="Z789" s="56"/>
      <c r="AN789" s="56"/>
      <c r="BB789" s="56"/>
      <c r="BP789" s="56"/>
      <c r="CE789" s="56"/>
      <c r="CT789" s="56"/>
      <c r="DI789" s="56"/>
      <c r="DX789" s="56"/>
    </row>
    <row r="790" spans="26:128">
      <c r="Z790" s="56"/>
      <c r="AN790" s="56"/>
      <c r="BB790" s="56"/>
      <c r="BP790" s="56"/>
      <c r="CE790" s="56"/>
      <c r="CT790" s="56"/>
      <c r="DI790" s="56"/>
      <c r="DX790" s="56"/>
    </row>
    <row r="791" spans="26:128">
      <c r="Z791" s="56"/>
      <c r="AN791" s="56"/>
      <c r="BB791" s="56"/>
      <c r="BP791" s="56"/>
      <c r="CE791" s="56"/>
      <c r="CT791" s="56"/>
      <c r="DI791" s="56"/>
      <c r="DX791" s="56"/>
    </row>
    <row r="792" spans="26:128">
      <c r="Z792" s="56"/>
      <c r="AN792" s="56"/>
      <c r="BB792" s="56"/>
      <c r="BP792" s="56"/>
      <c r="CE792" s="56"/>
      <c r="CT792" s="56"/>
      <c r="DI792" s="56"/>
      <c r="DX792" s="56"/>
    </row>
    <row r="793" spans="26:128">
      <c r="Z793" s="56"/>
      <c r="AN793" s="56"/>
      <c r="BB793" s="56"/>
      <c r="BP793" s="56"/>
      <c r="CE793" s="56"/>
      <c r="CT793" s="56"/>
      <c r="DI793" s="56"/>
      <c r="DX793" s="56"/>
    </row>
    <row r="794" spans="26:128">
      <c r="Z794" s="56"/>
      <c r="AN794" s="56"/>
      <c r="BB794" s="56"/>
      <c r="BP794" s="56"/>
      <c r="CE794" s="56"/>
      <c r="CT794" s="56"/>
      <c r="DI794" s="56"/>
      <c r="DX794" s="56"/>
    </row>
    <row r="795" spans="26:128">
      <c r="Z795" s="56"/>
      <c r="AN795" s="56"/>
      <c r="BB795" s="56"/>
      <c r="BP795" s="56"/>
      <c r="CE795" s="56"/>
      <c r="CT795" s="56"/>
      <c r="DI795" s="56"/>
      <c r="DX795" s="56"/>
    </row>
    <row r="796" spans="26:128">
      <c r="Z796" s="56"/>
      <c r="AN796" s="56"/>
      <c r="BB796" s="56"/>
      <c r="BP796" s="56"/>
      <c r="CE796" s="56"/>
      <c r="CT796" s="56"/>
      <c r="DI796" s="56"/>
      <c r="DX796" s="56"/>
    </row>
    <row r="797" spans="26:128">
      <c r="Z797" s="56"/>
      <c r="AN797" s="56"/>
      <c r="BB797" s="56"/>
      <c r="BP797" s="56"/>
      <c r="CE797" s="56"/>
      <c r="CT797" s="56"/>
      <c r="DI797" s="56"/>
      <c r="DX797" s="56"/>
    </row>
    <row r="798" spans="26:128">
      <c r="Z798" s="56"/>
      <c r="AN798" s="56"/>
      <c r="BB798" s="56"/>
      <c r="BP798" s="56"/>
      <c r="CE798" s="56"/>
      <c r="CT798" s="56"/>
      <c r="DI798" s="56"/>
      <c r="DX798" s="56"/>
    </row>
    <row r="799" spans="26:128">
      <c r="Z799" s="56"/>
      <c r="AN799" s="56"/>
      <c r="BB799" s="56"/>
      <c r="BP799" s="56"/>
      <c r="CE799" s="56"/>
      <c r="CT799" s="56"/>
      <c r="DI799" s="56"/>
      <c r="DX799" s="56"/>
    </row>
    <row r="800" spans="26:128">
      <c r="Z800" s="56"/>
      <c r="AN800" s="56"/>
      <c r="BB800" s="56"/>
      <c r="BP800" s="56"/>
      <c r="CE800" s="56"/>
      <c r="CT800" s="56"/>
      <c r="DI800" s="56"/>
      <c r="DX800" s="56"/>
    </row>
    <row r="801" spans="26:128">
      <c r="Z801" s="56"/>
      <c r="AN801" s="56"/>
      <c r="BB801" s="56"/>
      <c r="BP801" s="56"/>
      <c r="CE801" s="56"/>
      <c r="CT801" s="56"/>
      <c r="DI801" s="56"/>
      <c r="DX801" s="56"/>
    </row>
    <row r="802" spans="26:128">
      <c r="Z802" s="56"/>
      <c r="AN802" s="56"/>
      <c r="BB802" s="56"/>
      <c r="BP802" s="56"/>
      <c r="CE802" s="56"/>
      <c r="CT802" s="56"/>
      <c r="DI802" s="56"/>
      <c r="DX802" s="56"/>
    </row>
    <row r="803" spans="26:128">
      <c r="Z803" s="56"/>
      <c r="AN803" s="56"/>
      <c r="BB803" s="56"/>
      <c r="BP803" s="56"/>
      <c r="CE803" s="56"/>
      <c r="CT803" s="56"/>
      <c r="DI803" s="56"/>
      <c r="DX803" s="56"/>
    </row>
    <row r="804" spans="26:128">
      <c r="Z804" s="56"/>
      <c r="AN804" s="56"/>
      <c r="BB804" s="56"/>
      <c r="BP804" s="56"/>
      <c r="CE804" s="56"/>
      <c r="CT804" s="56"/>
      <c r="DI804" s="56"/>
      <c r="DX804" s="56"/>
    </row>
    <row r="805" spans="26:128">
      <c r="Z805" s="56"/>
      <c r="AN805" s="56"/>
      <c r="BB805" s="56"/>
      <c r="BP805" s="56"/>
      <c r="CE805" s="56"/>
      <c r="CT805" s="56"/>
      <c r="DI805" s="56"/>
      <c r="DX805" s="56"/>
    </row>
    <row r="806" spans="26:128">
      <c r="Z806" s="56"/>
      <c r="AN806" s="56"/>
      <c r="BB806" s="56"/>
      <c r="BP806" s="56"/>
      <c r="CE806" s="56"/>
      <c r="CT806" s="56"/>
      <c r="DI806" s="56"/>
      <c r="DX806" s="56"/>
    </row>
    <row r="807" spans="26:128">
      <c r="Z807" s="56"/>
      <c r="AN807" s="56"/>
      <c r="BB807" s="56"/>
      <c r="BP807" s="56"/>
      <c r="CE807" s="56"/>
      <c r="CT807" s="56"/>
      <c r="DI807" s="56"/>
      <c r="DX807" s="56"/>
    </row>
    <row r="808" spans="26:128">
      <c r="Z808" s="56"/>
      <c r="AN808" s="56"/>
      <c r="BB808" s="56"/>
      <c r="BP808" s="56"/>
      <c r="CE808" s="56"/>
      <c r="CT808" s="56"/>
      <c r="DI808" s="56"/>
      <c r="DX808" s="56"/>
    </row>
    <row r="809" spans="26:128">
      <c r="Z809" s="56"/>
      <c r="AN809" s="56"/>
      <c r="BB809" s="56"/>
      <c r="BP809" s="56"/>
      <c r="CE809" s="56"/>
      <c r="CT809" s="56"/>
      <c r="DI809" s="56"/>
      <c r="DX809" s="56"/>
    </row>
    <row r="810" spans="26:128">
      <c r="Z810" s="56"/>
      <c r="AN810" s="56"/>
      <c r="BB810" s="56"/>
      <c r="BP810" s="56"/>
      <c r="CE810" s="56"/>
      <c r="CT810" s="56"/>
      <c r="DI810" s="56"/>
      <c r="DX810" s="56"/>
    </row>
    <row r="811" spans="26:128">
      <c r="Z811" s="56"/>
      <c r="AN811" s="56"/>
      <c r="BB811" s="56"/>
      <c r="BP811" s="56"/>
      <c r="CE811" s="56"/>
      <c r="CT811" s="56"/>
      <c r="DI811" s="56"/>
      <c r="DX811" s="56"/>
    </row>
    <row r="812" spans="26:128">
      <c r="Z812" s="56"/>
      <c r="AN812" s="56"/>
      <c r="BB812" s="56"/>
      <c r="BP812" s="56"/>
      <c r="CE812" s="56"/>
      <c r="CT812" s="56"/>
      <c r="DI812" s="56"/>
      <c r="DX812" s="56"/>
    </row>
    <row r="813" spans="26:128">
      <c r="Z813" s="56"/>
      <c r="AN813" s="56"/>
      <c r="BB813" s="56"/>
      <c r="BP813" s="56"/>
      <c r="CE813" s="56"/>
      <c r="CT813" s="56"/>
      <c r="DI813" s="56"/>
      <c r="DX813" s="56"/>
    </row>
    <row r="814" spans="26:128">
      <c r="Z814" s="56"/>
      <c r="AN814" s="56"/>
      <c r="BB814" s="56"/>
      <c r="BP814" s="56"/>
      <c r="CE814" s="56"/>
      <c r="CT814" s="56"/>
      <c r="DI814" s="56"/>
      <c r="DX814" s="56"/>
    </row>
    <row r="815" spans="26:128">
      <c r="Z815" s="56"/>
      <c r="AN815" s="56"/>
      <c r="BB815" s="56"/>
      <c r="BP815" s="56"/>
      <c r="CE815" s="56"/>
      <c r="CT815" s="56"/>
      <c r="DI815" s="56"/>
      <c r="DX815" s="56"/>
    </row>
    <row r="816" spans="26:128">
      <c r="Z816" s="56"/>
      <c r="AN816" s="56"/>
      <c r="BB816" s="56"/>
      <c r="BP816" s="56"/>
      <c r="CE816" s="56"/>
      <c r="CT816" s="56"/>
      <c r="DI816" s="56"/>
      <c r="DX816" s="56"/>
    </row>
    <row r="817" spans="26:128">
      <c r="Z817" s="56"/>
      <c r="AN817" s="56"/>
      <c r="BB817" s="56"/>
      <c r="BP817" s="56"/>
      <c r="CE817" s="56"/>
      <c r="CT817" s="56"/>
      <c r="DI817" s="56"/>
      <c r="DX817" s="56"/>
    </row>
    <row r="818" spans="26:128">
      <c r="Z818" s="56"/>
      <c r="AN818" s="56"/>
      <c r="BB818" s="56"/>
      <c r="BP818" s="56"/>
      <c r="CE818" s="56"/>
      <c r="CT818" s="56"/>
      <c r="DI818" s="56"/>
      <c r="DX818" s="56"/>
    </row>
    <row r="819" spans="26:128">
      <c r="Z819" s="56"/>
      <c r="AN819" s="56"/>
      <c r="BB819" s="56"/>
      <c r="BP819" s="56"/>
      <c r="CE819" s="56"/>
      <c r="CT819" s="56"/>
      <c r="DI819" s="56"/>
      <c r="DX819" s="56"/>
    </row>
    <row r="820" spans="26:128">
      <c r="Z820" s="56"/>
      <c r="AN820" s="56"/>
      <c r="BB820" s="56"/>
      <c r="BP820" s="56"/>
      <c r="CE820" s="56"/>
      <c r="CT820" s="56"/>
      <c r="DI820" s="56"/>
      <c r="DX820" s="56"/>
    </row>
    <row r="821" spans="26:128">
      <c r="Z821" s="56"/>
      <c r="AN821" s="56"/>
      <c r="BB821" s="56"/>
      <c r="BP821" s="56"/>
      <c r="CE821" s="56"/>
      <c r="CT821" s="56"/>
      <c r="DI821" s="56"/>
      <c r="DX821" s="56"/>
    </row>
    <row r="822" spans="26:128">
      <c r="Z822" s="56"/>
      <c r="AN822" s="56"/>
      <c r="BB822" s="56"/>
      <c r="BP822" s="56"/>
      <c r="CE822" s="56"/>
      <c r="CT822" s="56"/>
      <c r="DI822" s="56"/>
      <c r="DX822" s="56"/>
    </row>
    <row r="823" spans="26:128">
      <c r="Z823" s="56"/>
      <c r="AN823" s="56"/>
      <c r="BB823" s="56"/>
      <c r="BP823" s="56"/>
      <c r="CE823" s="56"/>
      <c r="CT823" s="56"/>
      <c r="DI823" s="56"/>
      <c r="DX823" s="56"/>
    </row>
    <row r="824" spans="26:128">
      <c r="Z824" s="56"/>
      <c r="AN824" s="56"/>
      <c r="BB824" s="56"/>
      <c r="BP824" s="56"/>
      <c r="CE824" s="56"/>
      <c r="CT824" s="56"/>
      <c r="DI824" s="56"/>
      <c r="DX824" s="56"/>
    </row>
    <row r="825" spans="26:128">
      <c r="Z825" s="56"/>
      <c r="AN825" s="56"/>
      <c r="BB825" s="56"/>
      <c r="BP825" s="56"/>
      <c r="CE825" s="56"/>
      <c r="CT825" s="56"/>
      <c r="DI825" s="56"/>
      <c r="DX825" s="56"/>
    </row>
    <row r="826" spans="26:128">
      <c r="Z826" s="56"/>
      <c r="AN826" s="56"/>
      <c r="BB826" s="56"/>
      <c r="BP826" s="56"/>
      <c r="CE826" s="56"/>
      <c r="CT826" s="56"/>
      <c r="DI826" s="56"/>
      <c r="DX826" s="56"/>
    </row>
    <row r="827" spans="26:128">
      <c r="Z827" s="56"/>
      <c r="AN827" s="56"/>
      <c r="BB827" s="56"/>
      <c r="BP827" s="56"/>
      <c r="CE827" s="56"/>
      <c r="CT827" s="56"/>
      <c r="DI827" s="56"/>
      <c r="DX827" s="56"/>
    </row>
    <row r="828" spans="26:128">
      <c r="Z828" s="56"/>
      <c r="AN828" s="56"/>
      <c r="BB828" s="56"/>
      <c r="BP828" s="56"/>
      <c r="CE828" s="56"/>
      <c r="CT828" s="56"/>
      <c r="DI828" s="56"/>
      <c r="DX828" s="56"/>
    </row>
    <row r="829" spans="26:128">
      <c r="Z829" s="56"/>
      <c r="AN829" s="56"/>
      <c r="BB829" s="56"/>
      <c r="BP829" s="56"/>
      <c r="CE829" s="56"/>
      <c r="CT829" s="56"/>
      <c r="DI829" s="56"/>
      <c r="DX829" s="56"/>
    </row>
    <row r="830" spans="26:128">
      <c r="Z830" s="56"/>
      <c r="AN830" s="56"/>
      <c r="BB830" s="56"/>
      <c r="BP830" s="56"/>
      <c r="CE830" s="56"/>
      <c r="CT830" s="56"/>
      <c r="DI830" s="56"/>
      <c r="DX830" s="56"/>
    </row>
    <row r="831" spans="26:128">
      <c r="Z831" s="56"/>
      <c r="AN831" s="56"/>
      <c r="BB831" s="56"/>
      <c r="BP831" s="56"/>
      <c r="CE831" s="56"/>
      <c r="CT831" s="56"/>
      <c r="DI831" s="56"/>
      <c r="DX831" s="56"/>
    </row>
    <row r="832" spans="26:128">
      <c r="Z832" s="56"/>
      <c r="AN832" s="56"/>
      <c r="BB832" s="56"/>
      <c r="BP832" s="56"/>
      <c r="CE832" s="56"/>
      <c r="CT832" s="56"/>
      <c r="DI832" s="56"/>
      <c r="DX832" s="56"/>
    </row>
    <row r="833" spans="26:128">
      <c r="Z833" s="56"/>
      <c r="AN833" s="56"/>
      <c r="BB833" s="56"/>
      <c r="BP833" s="56"/>
      <c r="CE833" s="56"/>
      <c r="CT833" s="56"/>
      <c r="DI833" s="56"/>
      <c r="DX833" s="56"/>
    </row>
    <row r="834" spans="26:128">
      <c r="Z834" s="56"/>
      <c r="AN834" s="56"/>
      <c r="BB834" s="56"/>
      <c r="BP834" s="56"/>
      <c r="CE834" s="56"/>
      <c r="CT834" s="56"/>
      <c r="DI834" s="56"/>
      <c r="DX834" s="56"/>
    </row>
    <row r="835" spans="26:128">
      <c r="Z835" s="56"/>
      <c r="AN835" s="56"/>
      <c r="BB835" s="56"/>
      <c r="BP835" s="56"/>
      <c r="CE835" s="56"/>
      <c r="CT835" s="56"/>
      <c r="DI835" s="56"/>
      <c r="DX835" s="56"/>
    </row>
    <row r="836" spans="26:128">
      <c r="Z836" s="56"/>
      <c r="AN836" s="56"/>
      <c r="BB836" s="56"/>
      <c r="BP836" s="56"/>
      <c r="CE836" s="56"/>
      <c r="CT836" s="56"/>
      <c r="DI836" s="56"/>
      <c r="DX836" s="56"/>
    </row>
    <row r="837" spans="26:128">
      <c r="Z837" s="56"/>
      <c r="AN837" s="56"/>
      <c r="BB837" s="56"/>
      <c r="BP837" s="56"/>
      <c r="CE837" s="56"/>
      <c r="CT837" s="56"/>
      <c r="DI837" s="56"/>
      <c r="DX837" s="56"/>
    </row>
    <row r="838" spans="26:128">
      <c r="Z838" s="56"/>
      <c r="AN838" s="56"/>
      <c r="BB838" s="56"/>
      <c r="BP838" s="56"/>
      <c r="CE838" s="56"/>
      <c r="CT838" s="56"/>
      <c r="DI838" s="56"/>
      <c r="DX838" s="56"/>
    </row>
    <row r="839" spans="26:128">
      <c r="Z839" s="56"/>
      <c r="AN839" s="56"/>
      <c r="BB839" s="56"/>
      <c r="BP839" s="56"/>
      <c r="CE839" s="56"/>
      <c r="CT839" s="56"/>
      <c r="DI839" s="56"/>
      <c r="DX839" s="56"/>
    </row>
    <row r="840" spans="26:128">
      <c r="Z840" s="56"/>
      <c r="AN840" s="56"/>
      <c r="BB840" s="56"/>
      <c r="BP840" s="56"/>
      <c r="CE840" s="56"/>
      <c r="CT840" s="56"/>
      <c r="DI840" s="56"/>
      <c r="DX840" s="56"/>
    </row>
    <row r="841" spans="26:128">
      <c r="Z841" s="56"/>
      <c r="AN841" s="56"/>
      <c r="BB841" s="56"/>
      <c r="BP841" s="56"/>
      <c r="CE841" s="56"/>
      <c r="CT841" s="56"/>
      <c r="DI841" s="56"/>
      <c r="DX841" s="56"/>
    </row>
    <row r="842" spans="26:128">
      <c r="Z842" s="56"/>
      <c r="AN842" s="56"/>
      <c r="BB842" s="56"/>
      <c r="BP842" s="56"/>
      <c r="CE842" s="56"/>
      <c r="CT842" s="56"/>
      <c r="DI842" s="56"/>
      <c r="DX842" s="56"/>
    </row>
    <row r="843" spans="26:128">
      <c r="Z843" s="56"/>
      <c r="AN843" s="56"/>
      <c r="BB843" s="56"/>
      <c r="BP843" s="56"/>
      <c r="CE843" s="56"/>
      <c r="CT843" s="56"/>
      <c r="DI843" s="56"/>
      <c r="DX843" s="56"/>
    </row>
    <row r="844" spans="26:128">
      <c r="Z844" s="56"/>
      <c r="AN844" s="56"/>
      <c r="BB844" s="56"/>
      <c r="BP844" s="56"/>
      <c r="CE844" s="56"/>
      <c r="CT844" s="56"/>
      <c r="DI844" s="56"/>
      <c r="DX844" s="56"/>
    </row>
    <row r="845" spans="26:128">
      <c r="Z845" s="56"/>
      <c r="AN845" s="56"/>
      <c r="BB845" s="56"/>
      <c r="BP845" s="56"/>
      <c r="CE845" s="56"/>
      <c r="CT845" s="56"/>
      <c r="DI845" s="56"/>
      <c r="DX845" s="56"/>
    </row>
    <row r="846" spans="26:128">
      <c r="Z846" s="56"/>
      <c r="AN846" s="56"/>
      <c r="BB846" s="56"/>
      <c r="BP846" s="56"/>
      <c r="CE846" s="56"/>
      <c r="CT846" s="56"/>
      <c r="DI846" s="56"/>
      <c r="DX846" s="56"/>
    </row>
    <row r="847" spans="26:128">
      <c r="Z847" s="56"/>
      <c r="AN847" s="56"/>
      <c r="BB847" s="56"/>
      <c r="BP847" s="56"/>
      <c r="CE847" s="56"/>
      <c r="CT847" s="56"/>
      <c r="DI847" s="56"/>
      <c r="DX847" s="56"/>
    </row>
    <row r="848" spans="26:128">
      <c r="Z848" s="56"/>
      <c r="AN848" s="56"/>
      <c r="BB848" s="56"/>
      <c r="BP848" s="56"/>
      <c r="CE848" s="56"/>
      <c r="CT848" s="56"/>
      <c r="DI848" s="56"/>
      <c r="DX848" s="56"/>
    </row>
    <row r="849" spans="26:128">
      <c r="Z849" s="56"/>
      <c r="AN849" s="56"/>
      <c r="BB849" s="56"/>
      <c r="BP849" s="56"/>
      <c r="CE849" s="56"/>
      <c r="CT849" s="56"/>
      <c r="DI849" s="56"/>
      <c r="DX849" s="56"/>
    </row>
    <row r="850" spans="26:128">
      <c r="Z850" s="56"/>
      <c r="AN850" s="56"/>
      <c r="BB850" s="56"/>
      <c r="BP850" s="56"/>
      <c r="CE850" s="56"/>
      <c r="CT850" s="56"/>
      <c r="DI850" s="56"/>
      <c r="DX850" s="56"/>
    </row>
    <row r="851" spans="26:128">
      <c r="Z851" s="56"/>
      <c r="AN851" s="56"/>
      <c r="BB851" s="56"/>
      <c r="BP851" s="56"/>
      <c r="CE851" s="56"/>
      <c r="CT851" s="56"/>
      <c r="DI851" s="56"/>
      <c r="DX851" s="56"/>
    </row>
    <row r="852" spans="26:128">
      <c r="Z852" s="56"/>
      <c r="AN852" s="56"/>
      <c r="BB852" s="56"/>
      <c r="BP852" s="56"/>
      <c r="CE852" s="56"/>
      <c r="CT852" s="56"/>
      <c r="DI852" s="56"/>
      <c r="DX852" s="56"/>
    </row>
    <row r="853" spans="26:128">
      <c r="Z853" s="56"/>
      <c r="AN853" s="56"/>
      <c r="BB853" s="56"/>
      <c r="BP853" s="56"/>
      <c r="CE853" s="56"/>
      <c r="CT853" s="56"/>
      <c r="DI853" s="56"/>
      <c r="DX853" s="56"/>
    </row>
    <row r="854" spans="26:128">
      <c r="Z854" s="56"/>
      <c r="AN854" s="56"/>
      <c r="BB854" s="56"/>
      <c r="BP854" s="56"/>
      <c r="CE854" s="56"/>
      <c r="CT854" s="56"/>
      <c r="DI854" s="56"/>
      <c r="DX854" s="56"/>
    </row>
    <row r="855" spans="26:128">
      <c r="Z855" s="56"/>
      <c r="AN855" s="56"/>
      <c r="BB855" s="56"/>
      <c r="BP855" s="56"/>
      <c r="CE855" s="56"/>
      <c r="CT855" s="56"/>
      <c r="DI855" s="56"/>
      <c r="DX855" s="56"/>
    </row>
    <row r="856" spans="26:128">
      <c r="Z856" s="56"/>
      <c r="AN856" s="56"/>
      <c r="BB856" s="56"/>
      <c r="BP856" s="56"/>
      <c r="CE856" s="56"/>
      <c r="CT856" s="56"/>
      <c r="DI856" s="56"/>
      <c r="DX856" s="56"/>
    </row>
    <row r="857" spans="26:128">
      <c r="Z857" s="56"/>
      <c r="AN857" s="56"/>
      <c r="BB857" s="56"/>
      <c r="BP857" s="56"/>
      <c r="CE857" s="56"/>
      <c r="CT857" s="56"/>
      <c r="DI857" s="56"/>
      <c r="DX857" s="56"/>
    </row>
    <row r="858" spans="26:128">
      <c r="Z858" s="56"/>
      <c r="AN858" s="56"/>
      <c r="BB858" s="56"/>
      <c r="BP858" s="56"/>
      <c r="CE858" s="56"/>
      <c r="CT858" s="56"/>
      <c r="DI858" s="56"/>
      <c r="DX858" s="56"/>
    </row>
    <row r="859" spans="26:128">
      <c r="Z859" s="56"/>
      <c r="AN859" s="56"/>
      <c r="BB859" s="56"/>
      <c r="BP859" s="56"/>
      <c r="CE859" s="56"/>
      <c r="CT859" s="56"/>
      <c r="DI859" s="56"/>
      <c r="DX859" s="56"/>
    </row>
    <row r="860" spans="26:128">
      <c r="Z860" s="56"/>
      <c r="AN860" s="56"/>
      <c r="BB860" s="56"/>
      <c r="BP860" s="56"/>
      <c r="CE860" s="56"/>
      <c r="CT860" s="56"/>
      <c r="DI860" s="56"/>
      <c r="DX860" s="56"/>
    </row>
    <row r="861" spans="26:128">
      <c r="Z861" s="56"/>
      <c r="AN861" s="56"/>
      <c r="BB861" s="56"/>
      <c r="BP861" s="56"/>
      <c r="CE861" s="56"/>
      <c r="CT861" s="56"/>
      <c r="DI861" s="56"/>
      <c r="DX861" s="56"/>
    </row>
    <row r="862" spans="26:128">
      <c r="Z862" s="56"/>
      <c r="AN862" s="56"/>
      <c r="BB862" s="56"/>
      <c r="BP862" s="56"/>
      <c r="CE862" s="56"/>
      <c r="CT862" s="56"/>
      <c r="DI862" s="56"/>
      <c r="DX862" s="56"/>
    </row>
    <row r="863" spans="26:128">
      <c r="Z863" s="56"/>
      <c r="AN863" s="56"/>
      <c r="BB863" s="56"/>
      <c r="BP863" s="56"/>
      <c r="CE863" s="56"/>
      <c r="CT863" s="56"/>
      <c r="DI863" s="56"/>
      <c r="DX863" s="56"/>
    </row>
    <row r="864" spans="26:128">
      <c r="Z864" s="56"/>
      <c r="AN864" s="56"/>
      <c r="BB864" s="56"/>
      <c r="BP864" s="56"/>
      <c r="CE864" s="56"/>
      <c r="CT864" s="56"/>
      <c r="DI864" s="56"/>
      <c r="DX864" s="56"/>
    </row>
    <row r="865" spans="26:128">
      <c r="Z865" s="56"/>
      <c r="AN865" s="56"/>
      <c r="BB865" s="56"/>
      <c r="BP865" s="56"/>
      <c r="CE865" s="56"/>
      <c r="CT865" s="56"/>
      <c r="DI865" s="56"/>
      <c r="DX865" s="56"/>
    </row>
    <row r="866" spans="26:128">
      <c r="Z866" s="56"/>
      <c r="AN866" s="56"/>
      <c r="BB866" s="56"/>
      <c r="BP866" s="56"/>
      <c r="CE866" s="56"/>
      <c r="CT866" s="56"/>
      <c r="DI866" s="56"/>
      <c r="DX866" s="56"/>
    </row>
    <row r="867" spans="26:128">
      <c r="Z867" s="56"/>
      <c r="AN867" s="56"/>
      <c r="BB867" s="56"/>
      <c r="BP867" s="56"/>
      <c r="CE867" s="56"/>
      <c r="CT867" s="56"/>
      <c r="DI867" s="56"/>
      <c r="DX867" s="56"/>
    </row>
    <row r="868" spans="26:128">
      <c r="Z868" s="56"/>
      <c r="AN868" s="56"/>
      <c r="BB868" s="56"/>
      <c r="BP868" s="56"/>
      <c r="CE868" s="56"/>
      <c r="CT868" s="56"/>
      <c r="DI868" s="56"/>
      <c r="DX868" s="56"/>
    </row>
    <row r="869" spans="26:128">
      <c r="Z869" s="56"/>
      <c r="AN869" s="56"/>
      <c r="BB869" s="56"/>
      <c r="BP869" s="56"/>
      <c r="CE869" s="56"/>
      <c r="CT869" s="56"/>
      <c r="DI869" s="56"/>
      <c r="DX869" s="56"/>
    </row>
    <row r="870" spans="26:128">
      <c r="Z870" s="56"/>
      <c r="AN870" s="56"/>
      <c r="BB870" s="56"/>
      <c r="BP870" s="56"/>
      <c r="CE870" s="56"/>
      <c r="CT870" s="56"/>
      <c r="DI870" s="56"/>
      <c r="DX870" s="56"/>
    </row>
    <row r="871" spans="26:128">
      <c r="Z871" s="56"/>
      <c r="AN871" s="56"/>
      <c r="BB871" s="56"/>
      <c r="BP871" s="56"/>
      <c r="CE871" s="56"/>
      <c r="CT871" s="56"/>
      <c r="DI871" s="56"/>
      <c r="DX871" s="56"/>
    </row>
    <row r="872" spans="26:128">
      <c r="Z872" s="56"/>
      <c r="AN872" s="56"/>
      <c r="BB872" s="56"/>
      <c r="BP872" s="56"/>
      <c r="CE872" s="56"/>
      <c r="CT872" s="56"/>
      <c r="DI872" s="56"/>
      <c r="DX872" s="56"/>
    </row>
    <row r="873" spans="26:128">
      <c r="Z873" s="56"/>
      <c r="AN873" s="56"/>
      <c r="BB873" s="56"/>
      <c r="BP873" s="56"/>
      <c r="CE873" s="56"/>
      <c r="CT873" s="56"/>
      <c r="DI873" s="56"/>
      <c r="DX873" s="56"/>
    </row>
    <row r="874" spans="26:128">
      <c r="Z874" s="56"/>
      <c r="AN874" s="56"/>
      <c r="BB874" s="56"/>
      <c r="BP874" s="56"/>
      <c r="CE874" s="56"/>
      <c r="CT874" s="56"/>
      <c r="DI874" s="56"/>
      <c r="DX874" s="56"/>
    </row>
    <row r="875" spans="26:128">
      <c r="Z875" s="56"/>
      <c r="AN875" s="56"/>
      <c r="BB875" s="56"/>
      <c r="BP875" s="56"/>
      <c r="CE875" s="56"/>
      <c r="CT875" s="56"/>
      <c r="DI875" s="56"/>
      <c r="DX875" s="56"/>
    </row>
    <row r="876" spans="26:128">
      <c r="Z876" s="56"/>
      <c r="AN876" s="56"/>
      <c r="BB876" s="56"/>
      <c r="BP876" s="56"/>
      <c r="CE876" s="56"/>
      <c r="CT876" s="56"/>
      <c r="DI876" s="56"/>
      <c r="DX876" s="56"/>
    </row>
    <row r="877" spans="26:128">
      <c r="Z877" s="56"/>
      <c r="AN877" s="56"/>
      <c r="BB877" s="56"/>
      <c r="BP877" s="56"/>
      <c r="CE877" s="56"/>
      <c r="CT877" s="56"/>
      <c r="DI877" s="56"/>
      <c r="DX877" s="56"/>
    </row>
    <row r="878" spans="26:128">
      <c r="Z878" s="56"/>
      <c r="AN878" s="56"/>
      <c r="BB878" s="56"/>
      <c r="BP878" s="56"/>
      <c r="CE878" s="56"/>
      <c r="CT878" s="56"/>
      <c r="DI878" s="56"/>
      <c r="DX878" s="56"/>
    </row>
    <row r="879" spans="26:128">
      <c r="Z879" s="56"/>
      <c r="AN879" s="56"/>
      <c r="BB879" s="56"/>
      <c r="BP879" s="56"/>
      <c r="CE879" s="56"/>
      <c r="CT879" s="56"/>
      <c r="DI879" s="56"/>
      <c r="DX879" s="56"/>
    </row>
    <row r="880" spans="26:128">
      <c r="Z880" s="56"/>
      <c r="AN880" s="56"/>
      <c r="BB880" s="56"/>
      <c r="BP880" s="56"/>
      <c r="CE880" s="56"/>
      <c r="CT880" s="56"/>
      <c r="DI880" s="56"/>
      <c r="DX880" s="56"/>
    </row>
    <row r="881" spans="26:128">
      <c r="Z881" s="56"/>
      <c r="AN881" s="56"/>
      <c r="BB881" s="56"/>
      <c r="BP881" s="56"/>
      <c r="CE881" s="56"/>
      <c r="CT881" s="56"/>
      <c r="DI881" s="56"/>
      <c r="DX881" s="56"/>
    </row>
    <row r="882" spans="26:128">
      <c r="Z882" s="56"/>
      <c r="AN882" s="56"/>
      <c r="BB882" s="56"/>
      <c r="BP882" s="56"/>
      <c r="CE882" s="56"/>
      <c r="CT882" s="56"/>
      <c r="DI882" s="56"/>
      <c r="DX882" s="56"/>
    </row>
    <row r="883" spans="26:128">
      <c r="Z883" s="56"/>
      <c r="AN883" s="56"/>
      <c r="BB883" s="56"/>
      <c r="BP883" s="56"/>
      <c r="CE883" s="56"/>
      <c r="CT883" s="56"/>
      <c r="DI883" s="56"/>
      <c r="DX883" s="56"/>
    </row>
    <row r="884" spans="26:128">
      <c r="Z884" s="56"/>
      <c r="AN884" s="56"/>
      <c r="BB884" s="56"/>
      <c r="BP884" s="56"/>
      <c r="CE884" s="56"/>
      <c r="CT884" s="56"/>
      <c r="DI884" s="56"/>
      <c r="DX884" s="56"/>
    </row>
    <row r="885" spans="26:128">
      <c r="Z885" s="56"/>
      <c r="AN885" s="56"/>
      <c r="BB885" s="56"/>
      <c r="BP885" s="56"/>
      <c r="CE885" s="56"/>
      <c r="CT885" s="56"/>
      <c r="DI885" s="56"/>
      <c r="DX885" s="56"/>
    </row>
    <row r="886" spans="26:128">
      <c r="Z886" s="56"/>
      <c r="AN886" s="56"/>
      <c r="BB886" s="56"/>
      <c r="BP886" s="56"/>
      <c r="CE886" s="56"/>
      <c r="CT886" s="56"/>
      <c r="DI886" s="56"/>
      <c r="DX886" s="56"/>
    </row>
    <row r="887" spans="26:128">
      <c r="Z887" s="56"/>
      <c r="AN887" s="56"/>
      <c r="BB887" s="56"/>
      <c r="BP887" s="56"/>
      <c r="CE887" s="56"/>
      <c r="CT887" s="56"/>
      <c r="DI887" s="56"/>
      <c r="DX887" s="56"/>
    </row>
    <row r="888" spans="26:128">
      <c r="Z888" s="56"/>
      <c r="AN888" s="56"/>
      <c r="BB888" s="56"/>
      <c r="BP888" s="56"/>
      <c r="CE888" s="56"/>
      <c r="CT888" s="56"/>
      <c r="DI888" s="56"/>
      <c r="DX888" s="56"/>
    </row>
    <row r="889" spans="26:128">
      <c r="Z889" s="56"/>
      <c r="AN889" s="56"/>
      <c r="BB889" s="56"/>
      <c r="BP889" s="56"/>
      <c r="CE889" s="56"/>
      <c r="CT889" s="56"/>
      <c r="DI889" s="56"/>
      <c r="DX889" s="56"/>
    </row>
    <row r="890" spans="26:128">
      <c r="Z890" s="56"/>
      <c r="AN890" s="56"/>
      <c r="BB890" s="56"/>
      <c r="BP890" s="56"/>
      <c r="CE890" s="56"/>
      <c r="CT890" s="56"/>
      <c r="DI890" s="56"/>
      <c r="DX890" s="56"/>
    </row>
    <row r="891" spans="26:128">
      <c r="Z891" s="56"/>
      <c r="AN891" s="56"/>
      <c r="BB891" s="56"/>
      <c r="BP891" s="56"/>
      <c r="CE891" s="56"/>
      <c r="CT891" s="56"/>
      <c r="DI891" s="56"/>
      <c r="DX891" s="56"/>
    </row>
    <row r="892" spans="26:128">
      <c r="Z892" s="56"/>
      <c r="AN892" s="56"/>
      <c r="BB892" s="56"/>
      <c r="BP892" s="56"/>
      <c r="CE892" s="56"/>
      <c r="CT892" s="56"/>
      <c r="DI892" s="56"/>
      <c r="DX892" s="56"/>
    </row>
    <row r="893" spans="26:128">
      <c r="Z893" s="56"/>
      <c r="AN893" s="56"/>
      <c r="BB893" s="56"/>
      <c r="BP893" s="56"/>
      <c r="CE893" s="56"/>
      <c r="CT893" s="56"/>
      <c r="DI893" s="56"/>
      <c r="DX893" s="56"/>
    </row>
    <row r="894" spans="26:128">
      <c r="Z894" s="56"/>
      <c r="AN894" s="56"/>
      <c r="BB894" s="56"/>
      <c r="BP894" s="56"/>
      <c r="CE894" s="56"/>
      <c r="CT894" s="56"/>
      <c r="DI894" s="56"/>
      <c r="DX894" s="56"/>
    </row>
    <row r="895" spans="26:128">
      <c r="Z895" s="56"/>
      <c r="AN895" s="56"/>
      <c r="BB895" s="56"/>
      <c r="BP895" s="56"/>
      <c r="CE895" s="56"/>
      <c r="CT895" s="56"/>
      <c r="DI895" s="56"/>
      <c r="DX895" s="56"/>
    </row>
    <row r="896" spans="26:128">
      <c r="Z896" s="56"/>
      <c r="AN896" s="56"/>
      <c r="BB896" s="56"/>
      <c r="BP896" s="56"/>
      <c r="CE896" s="56"/>
      <c r="CT896" s="56"/>
      <c r="DI896" s="56"/>
      <c r="DX896" s="56"/>
    </row>
    <row r="897" spans="26:128">
      <c r="Z897" s="56"/>
      <c r="AN897" s="56"/>
      <c r="BB897" s="56"/>
      <c r="BP897" s="56"/>
      <c r="CE897" s="56"/>
      <c r="CT897" s="56"/>
      <c r="DI897" s="56"/>
      <c r="DX897" s="56"/>
    </row>
    <row r="898" spans="26:128">
      <c r="Z898" s="56"/>
      <c r="AN898" s="56"/>
      <c r="BB898" s="56"/>
      <c r="BP898" s="56"/>
      <c r="CE898" s="56"/>
      <c r="CT898" s="56"/>
      <c r="DI898" s="56"/>
      <c r="DX898" s="56"/>
    </row>
    <row r="899" spans="26:128">
      <c r="Z899" s="56"/>
      <c r="AN899" s="56"/>
      <c r="BB899" s="56"/>
      <c r="BP899" s="56"/>
      <c r="CE899" s="56"/>
      <c r="CT899" s="56"/>
      <c r="DI899" s="56"/>
      <c r="DX899" s="56"/>
    </row>
    <row r="900" spans="26:128">
      <c r="Z900" s="56"/>
      <c r="AN900" s="56"/>
      <c r="BB900" s="56"/>
      <c r="BP900" s="56"/>
      <c r="CE900" s="56"/>
      <c r="CT900" s="56"/>
      <c r="DI900" s="56"/>
      <c r="DX900" s="56"/>
    </row>
    <row r="901" spans="26:128">
      <c r="Z901" s="56"/>
      <c r="AN901" s="56"/>
      <c r="BB901" s="56"/>
      <c r="BP901" s="56"/>
      <c r="CE901" s="56"/>
      <c r="CT901" s="56"/>
      <c r="DI901" s="56"/>
      <c r="DX901" s="56"/>
    </row>
    <row r="902" spans="26:128">
      <c r="Z902" s="56"/>
      <c r="AN902" s="56"/>
      <c r="BB902" s="56"/>
      <c r="BP902" s="56"/>
      <c r="CE902" s="56"/>
      <c r="CT902" s="56"/>
      <c r="DI902" s="56"/>
      <c r="DX902" s="56"/>
    </row>
    <row r="903" spans="26:128">
      <c r="Z903" s="56"/>
      <c r="AN903" s="56"/>
      <c r="BB903" s="56"/>
      <c r="BP903" s="56"/>
      <c r="CE903" s="56"/>
      <c r="CT903" s="56"/>
      <c r="DI903" s="56"/>
      <c r="DX903" s="56"/>
    </row>
    <row r="904" spans="26:128">
      <c r="Z904" s="56"/>
      <c r="AN904" s="56"/>
      <c r="BB904" s="56"/>
      <c r="BP904" s="56"/>
      <c r="CE904" s="56"/>
      <c r="CT904" s="56"/>
      <c r="DI904" s="56"/>
      <c r="DX904" s="56"/>
    </row>
    <row r="905" spans="26:128">
      <c r="Z905" s="56"/>
      <c r="AN905" s="56"/>
      <c r="BB905" s="56"/>
      <c r="BP905" s="56"/>
      <c r="CE905" s="56"/>
      <c r="CT905" s="56"/>
      <c r="DI905" s="56"/>
      <c r="DX905" s="56"/>
    </row>
    <row r="906" spans="26:128">
      <c r="Z906" s="56"/>
      <c r="AN906" s="56"/>
      <c r="BB906" s="56"/>
      <c r="BP906" s="56"/>
      <c r="CE906" s="56"/>
      <c r="CT906" s="56"/>
      <c r="DI906" s="56"/>
      <c r="DX906" s="56"/>
    </row>
    <row r="907" spans="26:128">
      <c r="Z907" s="56"/>
      <c r="AN907" s="56"/>
      <c r="BB907" s="56"/>
      <c r="BP907" s="56"/>
      <c r="CE907" s="56"/>
      <c r="CT907" s="56"/>
      <c r="DI907" s="56"/>
      <c r="DX907" s="56"/>
    </row>
    <row r="908" spans="26:128">
      <c r="Z908" s="56"/>
      <c r="AN908" s="56"/>
      <c r="BB908" s="56"/>
      <c r="BP908" s="56"/>
      <c r="CE908" s="56"/>
      <c r="CT908" s="56"/>
      <c r="DI908" s="56"/>
      <c r="DX908" s="56"/>
    </row>
    <row r="909" spans="26:128">
      <c r="Z909" s="56"/>
      <c r="AN909" s="56"/>
      <c r="BB909" s="56"/>
      <c r="BP909" s="56"/>
      <c r="CE909" s="56"/>
      <c r="CT909" s="56"/>
      <c r="DI909" s="56"/>
      <c r="DX909" s="56"/>
    </row>
    <row r="910" spans="26:128">
      <c r="Z910" s="56"/>
      <c r="AN910" s="56"/>
      <c r="BB910" s="56"/>
      <c r="BP910" s="56"/>
      <c r="CE910" s="56"/>
      <c r="CT910" s="56"/>
      <c r="DI910" s="56"/>
      <c r="DX910" s="56"/>
    </row>
    <row r="911" spans="26:128">
      <c r="Z911" s="56"/>
      <c r="AN911" s="56"/>
      <c r="BB911" s="56"/>
      <c r="BP911" s="56"/>
      <c r="CE911" s="56"/>
      <c r="CT911" s="56"/>
      <c r="DI911" s="56"/>
      <c r="DX911" s="56"/>
    </row>
    <row r="912" spans="26:128">
      <c r="Z912" s="56"/>
      <c r="AN912" s="56"/>
      <c r="BB912" s="56"/>
      <c r="BP912" s="56"/>
      <c r="CE912" s="56"/>
      <c r="CT912" s="56"/>
      <c r="DI912" s="56"/>
      <c r="DX912" s="56"/>
    </row>
    <row r="913" spans="26:128">
      <c r="Z913" s="56"/>
      <c r="AN913" s="56"/>
      <c r="BB913" s="56"/>
      <c r="BP913" s="56"/>
      <c r="CE913" s="56"/>
      <c r="CT913" s="56"/>
      <c r="DI913" s="56"/>
      <c r="DX913" s="56"/>
    </row>
    <row r="914" spans="26:128">
      <c r="Z914" s="56"/>
      <c r="AN914" s="56"/>
      <c r="BB914" s="56"/>
      <c r="BP914" s="56"/>
      <c r="CE914" s="56"/>
      <c r="CT914" s="56"/>
      <c r="DI914" s="56"/>
      <c r="DX914" s="56"/>
    </row>
    <row r="915" spans="26:128">
      <c r="Z915" s="56"/>
      <c r="AN915" s="56"/>
      <c r="BB915" s="56"/>
      <c r="BP915" s="56"/>
      <c r="CE915" s="56"/>
      <c r="CT915" s="56"/>
      <c r="DI915" s="56"/>
      <c r="DX915" s="56"/>
    </row>
    <row r="916" spans="26:128">
      <c r="Z916" s="56"/>
      <c r="AN916" s="56"/>
      <c r="BB916" s="56"/>
      <c r="BP916" s="56"/>
      <c r="CE916" s="56"/>
      <c r="CT916" s="56"/>
      <c r="DI916" s="56"/>
      <c r="DX916" s="56"/>
    </row>
    <row r="917" spans="26:128">
      <c r="Z917" s="56"/>
      <c r="AN917" s="56"/>
      <c r="BB917" s="56"/>
      <c r="BP917" s="56"/>
      <c r="CE917" s="56"/>
      <c r="CT917" s="56"/>
      <c r="DI917" s="56"/>
      <c r="DX917" s="56"/>
    </row>
    <row r="918" spans="26:128">
      <c r="Z918" s="56"/>
      <c r="AN918" s="56"/>
      <c r="BB918" s="56"/>
      <c r="BP918" s="56"/>
      <c r="CE918" s="56"/>
      <c r="CT918" s="56"/>
      <c r="DI918" s="56"/>
      <c r="DX918" s="56"/>
    </row>
    <row r="919" spans="26:128">
      <c r="Z919" s="56"/>
      <c r="AN919" s="56"/>
      <c r="BB919" s="56"/>
      <c r="BP919" s="56"/>
      <c r="CE919" s="56"/>
      <c r="CT919" s="56"/>
      <c r="DI919" s="56"/>
      <c r="DX919" s="56"/>
    </row>
    <row r="920" spans="26:128">
      <c r="Z920" s="56"/>
      <c r="AN920" s="56"/>
      <c r="BB920" s="56"/>
      <c r="BP920" s="56"/>
      <c r="CE920" s="56"/>
      <c r="CT920" s="56"/>
      <c r="DI920" s="56"/>
      <c r="DX920" s="56"/>
    </row>
    <row r="921" spans="26:128">
      <c r="Z921" s="56"/>
      <c r="AN921" s="56"/>
      <c r="BB921" s="56"/>
      <c r="BP921" s="56"/>
      <c r="CE921" s="56"/>
      <c r="CT921" s="56"/>
      <c r="DI921" s="56"/>
      <c r="DX921" s="56"/>
    </row>
    <row r="922" spans="26:128">
      <c r="Z922" s="56"/>
      <c r="AN922" s="56"/>
      <c r="BB922" s="56"/>
      <c r="BP922" s="56"/>
      <c r="CE922" s="56"/>
      <c r="CT922" s="56"/>
      <c r="DI922" s="56"/>
      <c r="DX922" s="56"/>
    </row>
    <row r="923" spans="26:128">
      <c r="Z923" s="56"/>
      <c r="AN923" s="56"/>
      <c r="BB923" s="56"/>
      <c r="BP923" s="56"/>
      <c r="CE923" s="56"/>
      <c r="CT923" s="56"/>
      <c r="DI923" s="56"/>
      <c r="DX923" s="56"/>
    </row>
    <row r="924" spans="26:128">
      <c r="Z924" s="56"/>
      <c r="AN924" s="56"/>
      <c r="BB924" s="56"/>
      <c r="BP924" s="56"/>
      <c r="CE924" s="56"/>
      <c r="CT924" s="56"/>
      <c r="DI924" s="56"/>
      <c r="DX924" s="56"/>
    </row>
    <row r="925" spans="26:128">
      <c r="Z925" s="56"/>
      <c r="AN925" s="56"/>
      <c r="BB925" s="56"/>
      <c r="BP925" s="56"/>
      <c r="CE925" s="56"/>
      <c r="CT925" s="56"/>
      <c r="DI925" s="56"/>
      <c r="DX925" s="56"/>
    </row>
    <row r="926" spans="26:128">
      <c r="Z926" s="56"/>
      <c r="AN926" s="56"/>
      <c r="BB926" s="56"/>
      <c r="BP926" s="56"/>
      <c r="CE926" s="56"/>
      <c r="CT926" s="56"/>
      <c r="DI926" s="56"/>
      <c r="DX926" s="56"/>
    </row>
    <row r="927" spans="26:128">
      <c r="Z927" s="56"/>
      <c r="AN927" s="56"/>
      <c r="BB927" s="56"/>
      <c r="BP927" s="56"/>
      <c r="CE927" s="56"/>
      <c r="CT927" s="56"/>
      <c r="DI927" s="56"/>
      <c r="DX927" s="56"/>
    </row>
    <row r="928" spans="26:128">
      <c r="Z928" s="56"/>
      <c r="AN928" s="56"/>
      <c r="BB928" s="56"/>
      <c r="BP928" s="56"/>
      <c r="CE928" s="56"/>
      <c r="CT928" s="56"/>
      <c r="DI928" s="56"/>
      <c r="DX928" s="56"/>
    </row>
    <row r="929" spans="26:128">
      <c r="Z929" s="56"/>
      <c r="AN929" s="56"/>
      <c r="BB929" s="56"/>
      <c r="BP929" s="56"/>
      <c r="CE929" s="56"/>
      <c r="CT929" s="56"/>
      <c r="DI929" s="56"/>
      <c r="DX929" s="56"/>
    </row>
    <row r="930" spans="26:128">
      <c r="Z930" s="56"/>
      <c r="AN930" s="56"/>
      <c r="BB930" s="56"/>
      <c r="BP930" s="56"/>
      <c r="CE930" s="56"/>
      <c r="CT930" s="56"/>
      <c r="DI930" s="56"/>
      <c r="DX930" s="56"/>
    </row>
    <row r="931" spans="26:128">
      <c r="Z931" s="56"/>
      <c r="AN931" s="56"/>
      <c r="BB931" s="56"/>
      <c r="BP931" s="56"/>
      <c r="CE931" s="56"/>
      <c r="CT931" s="56"/>
      <c r="DI931" s="56"/>
      <c r="DX931" s="56"/>
    </row>
    <row r="932" spans="26:128">
      <c r="Z932" s="56"/>
      <c r="AN932" s="56"/>
      <c r="BB932" s="56"/>
      <c r="BP932" s="56"/>
      <c r="CE932" s="56"/>
      <c r="CT932" s="56"/>
      <c r="DI932" s="56"/>
      <c r="DX932" s="56"/>
    </row>
    <row r="933" spans="26:128">
      <c r="Z933" s="56"/>
      <c r="AN933" s="56"/>
      <c r="BB933" s="56"/>
      <c r="BP933" s="56"/>
      <c r="CE933" s="56"/>
      <c r="CT933" s="56"/>
      <c r="DI933" s="56"/>
      <c r="DX933" s="56"/>
    </row>
    <row r="934" spans="26:128">
      <c r="Z934" s="56"/>
      <c r="AN934" s="56"/>
      <c r="BB934" s="56"/>
      <c r="BP934" s="56"/>
      <c r="CE934" s="56"/>
      <c r="CT934" s="56"/>
      <c r="DI934" s="56"/>
      <c r="DX934" s="56"/>
    </row>
    <row r="935" spans="26:128">
      <c r="Z935" s="56"/>
      <c r="AN935" s="56"/>
      <c r="BB935" s="56"/>
      <c r="BP935" s="56"/>
      <c r="CE935" s="56"/>
      <c r="CT935" s="56"/>
      <c r="DI935" s="56"/>
      <c r="DX935" s="56"/>
    </row>
    <row r="936" spans="26:128">
      <c r="Z936" s="56"/>
      <c r="AN936" s="56"/>
      <c r="BB936" s="56"/>
      <c r="BP936" s="56"/>
      <c r="CE936" s="56"/>
      <c r="CT936" s="56"/>
      <c r="DI936" s="56"/>
      <c r="DX936" s="56"/>
    </row>
    <row r="937" spans="26:128">
      <c r="Z937" s="56"/>
      <c r="AN937" s="56"/>
      <c r="BB937" s="56"/>
      <c r="BP937" s="56"/>
      <c r="CE937" s="56"/>
      <c r="CT937" s="56"/>
      <c r="DI937" s="56"/>
      <c r="DX937" s="56"/>
    </row>
    <row r="938" spans="26:128">
      <c r="Z938" s="56"/>
      <c r="AN938" s="56"/>
      <c r="BB938" s="56"/>
      <c r="BP938" s="56"/>
      <c r="CE938" s="56"/>
      <c r="CT938" s="56"/>
      <c r="DI938" s="56"/>
      <c r="DX938" s="56"/>
    </row>
    <row r="939" spans="26:128">
      <c r="Z939" s="56"/>
      <c r="AN939" s="56"/>
      <c r="BB939" s="56"/>
      <c r="BP939" s="56"/>
      <c r="CE939" s="56"/>
      <c r="CT939" s="56"/>
      <c r="DI939" s="56"/>
      <c r="DX939" s="56"/>
    </row>
    <row r="940" spans="26:128">
      <c r="Z940" s="56"/>
      <c r="AN940" s="56"/>
      <c r="BB940" s="56"/>
      <c r="BP940" s="56"/>
      <c r="CE940" s="56"/>
      <c r="CT940" s="56"/>
      <c r="DI940" s="56"/>
      <c r="DX940" s="56"/>
    </row>
    <row r="941" spans="26:128">
      <c r="Z941" s="56"/>
      <c r="AN941" s="56"/>
      <c r="BB941" s="56"/>
      <c r="BP941" s="56"/>
      <c r="CE941" s="56"/>
      <c r="CT941" s="56"/>
      <c r="DI941" s="56"/>
      <c r="DX941" s="56"/>
    </row>
    <row r="942" spans="26:128">
      <c r="Z942" s="56"/>
      <c r="AN942" s="56"/>
      <c r="BB942" s="56"/>
      <c r="BP942" s="56"/>
      <c r="CE942" s="56"/>
      <c r="CT942" s="56"/>
      <c r="DI942" s="56"/>
      <c r="DX942" s="56"/>
    </row>
    <row r="943" spans="26:128">
      <c r="Z943" s="56"/>
      <c r="AN943" s="56"/>
      <c r="BB943" s="56"/>
      <c r="BP943" s="56"/>
      <c r="CE943" s="56"/>
      <c r="CT943" s="56"/>
      <c r="DI943" s="56"/>
      <c r="DX943" s="56"/>
    </row>
    <row r="944" spans="26:128">
      <c r="Z944" s="56"/>
      <c r="AN944" s="56"/>
      <c r="BB944" s="56"/>
      <c r="BP944" s="56"/>
      <c r="CE944" s="56"/>
      <c r="CT944" s="56"/>
      <c r="DI944" s="56"/>
      <c r="DX944" s="56"/>
    </row>
    <row r="945" spans="26:128">
      <c r="Z945" s="56"/>
      <c r="AN945" s="56"/>
      <c r="BB945" s="56"/>
      <c r="BP945" s="56"/>
      <c r="CE945" s="56"/>
      <c r="CT945" s="56"/>
      <c r="DI945" s="56"/>
      <c r="DX945" s="56"/>
    </row>
    <row r="946" spans="26:128">
      <c r="Z946" s="56"/>
      <c r="AN946" s="56"/>
      <c r="BB946" s="56"/>
      <c r="BP946" s="56"/>
      <c r="CE946" s="56"/>
      <c r="CT946" s="56"/>
      <c r="DI946" s="56"/>
      <c r="DX946" s="56"/>
    </row>
    <row r="947" spans="26:128">
      <c r="Z947" s="56"/>
      <c r="AN947" s="56"/>
      <c r="BB947" s="56"/>
      <c r="BP947" s="56"/>
      <c r="CE947" s="56"/>
      <c r="CT947" s="56"/>
      <c r="DI947" s="56"/>
      <c r="DX947" s="56"/>
    </row>
    <row r="948" spans="26:128">
      <c r="Z948" s="56"/>
      <c r="AN948" s="56"/>
      <c r="BB948" s="56"/>
      <c r="BP948" s="56"/>
      <c r="CE948" s="56"/>
      <c r="CT948" s="56"/>
      <c r="DI948" s="56"/>
      <c r="DX948" s="56"/>
    </row>
    <row r="949" spans="26:128">
      <c r="Z949" s="56"/>
      <c r="AN949" s="56"/>
      <c r="BB949" s="56"/>
      <c r="BP949" s="56"/>
      <c r="CE949" s="56"/>
      <c r="CT949" s="56"/>
      <c r="DI949" s="56"/>
      <c r="DX949" s="56"/>
    </row>
    <row r="950" spans="26:128">
      <c r="Z950" s="56"/>
      <c r="AN950" s="56"/>
      <c r="BB950" s="56"/>
      <c r="BP950" s="56"/>
      <c r="CE950" s="56"/>
      <c r="CT950" s="56"/>
      <c r="DI950" s="56"/>
      <c r="DX950" s="56"/>
    </row>
    <row r="951" spans="26:128">
      <c r="Z951" s="56"/>
      <c r="AN951" s="56"/>
      <c r="BB951" s="56"/>
      <c r="BP951" s="56"/>
      <c r="CE951" s="56"/>
      <c r="CT951" s="56"/>
      <c r="DI951" s="56"/>
      <c r="DX951" s="56"/>
    </row>
    <row r="952" spans="26:128">
      <c r="Z952" s="56"/>
      <c r="AN952" s="56"/>
      <c r="BB952" s="56"/>
      <c r="BP952" s="56"/>
      <c r="CE952" s="56"/>
      <c r="CT952" s="56"/>
      <c r="DI952" s="56"/>
      <c r="DX952" s="56"/>
    </row>
    <row r="953" spans="26:128">
      <c r="Z953" s="56"/>
      <c r="AN953" s="56"/>
      <c r="BB953" s="56"/>
      <c r="BP953" s="56"/>
      <c r="CE953" s="56"/>
      <c r="CT953" s="56"/>
      <c r="DI953" s="56"/>
      <c r="DX953" s="56"/>
    </row>
    <row r="954" spans="26:128">
      <c r="Z954" s="56"/>
      <c r="AN954" s="56"/>
      <c r="BB954" s="56"/>
      <c r="BP954" s="56"/>
      <c r="CE954" s="56"/>
      <c r="CT954" s="56"/>
      <c r="DI954" s="56"/>
      <c r="DX954" s="56"/>
    </row>
    <row r="955" spans="26:128">
      <c r="Z955" s="56"/>
      <c r="AN955" s="56"/>
      <c r="BB955" s="56"/>
      <c r="BP955" s="56"/>
      <c r="CE955" s="56"/>
      <c r="CT955" s="56"/>
      <c r="DI955" s="56"/>
      <c r="DX955" s="56"/>
    </row>
    <row r="956" spans="26:128">
      <c r="Z956" s="56"/>
      <c r="AN956" s="56"/>
      <c r="BB956" s="56"/>
      <c r="BP956" s="56"/>
      <c r="CE956" s="56"/>
      <c r="CT956" s="56"/>
      <c r="DI956" s="56"/>
      <c r="DX956" s="56"/>
    </row>
    <row r="957" spans="26:128">
      <c r="Z957" s="56"/>
      <c r="AN957" s="56"/>
      <c r="BB957" s="56"/>
      <c r="BP957" s="56"/>
      <c r="CE957" s="56"/>
      <c r="CT957" s="56"/>
      <c r="DI957" s="56"/>
      <c r="DX957" s="56"/>
    </row>
    <row r="958" spans="26:128">
      <c r="Z958" s="56"/>
      <c r="AN958" s="56"/>
      <c r="BB958" s="56"/>
      <c r="BP958" s="56"/>
      <c r="CE958" s="56"/>
      <c r="CT958" s="56"/>
      <c r="DI958" s="56"/>
      <c r="DX958" s="56"/>
    </row>
    <row r="959" spans="26:128">
      <c r="Z959" s="56"/>
      <c r="AN959" s="56"/>
      <c r="BB959" s="56"/>
      <c r="BP959" s="56"/>
      <c r="CE959" s="56"/>
      <c r="CT959" s="56"/>
      <c r="DI959" s="56"/>
      <c r="DX959" s="56"/>
    </row>
    <row r="960" spans="26:128">
      <c r="Z960" s="56"/>
      <c r="AN960" s="56"/>
      <c r="BB960" s="56"/>
      <c r="BP960" s="56"/>
      <c r="CE960" s="56"/>
      <c r="CT960" s="56"/>
      <c r="DI960" s="56"/>
      <c r="DX960" s="56"/>
    </row>
    <row r="961" spans="26:128">
      <c r="Z961" s="56"/>
      <c r="AN961" s="56"/>
      <c r="BB961" s="56"/>
      <c r="BP961" s="56"/>
      <c r="CE961" s="56"/>
      <c r="CT961" s="56"/>
      <c r="DI961" s="56"/>
      <c r="DX961" s="56"/>
    </row>
    <row r="962" spans="26:128">
      <c r="Z962" s="56"/>
      <c r="AN962" s="56"/>
      <c r="BB962" s="56"/>
      <c r="BP962" s="56"/>
      <c r="CE962" s="56"/>
      <c r="CT962" s="56"/>
      <c r="DI962" s="56"/>
      <c r="DX962" s="56"/>
    </row>
    <row r="963" spans="26:128">
      <c r="Z963" s="56"/>
      <c r="AN963" s="56"/>
      <c r="BB963" s="56"/>
      <c r="BP963" s="56"/>
      <c r="CE963" s="56"/>
      <c r="CT963" s="56"/>
      <c r="DI963" s="56"/>
      <c r="DX963" s="56"/>
    </row>
    <row r="964" spans="26:128">
      <c r="Z964" s="56"/>
      <c r="AN964" s="56"/>
      <c r="BB964" s="56"/>
      <c r="BP964" s="56"/>
      <c r="CE964" s="56"/>
      <c r="CT964" s="56"/>
      <c r="DI964" s="56"/>
      <c r="DX964" s="56"/>
    </row>
    <row r="965" spans="26:128">
      <c r="Z965" s="56"/>
      <c r="AN965" s="56"/>
      <c r="BB965" s="56"/>
      <c r="BP965" s="56"/>
      <c r="CE965" s="56"/>
      <c r="CT965" s="56"/>
      <c r="DI965" s="56"/>
      <c r="DX965" s="56"/>
    </row>
    <row r="966" spans="26:128">
      <c r="Z966" s="56"/>
      <c r="AN966" s="56"/>
      <c r="BB966" s="56"/>
      <c r="BP966" s="56"/>
      <c r="CE966" s="56"/>
      <c r="CT966" s="56"/>
      <c r="DI966" s="56"/>
      <c r="DX966" s="56"/>
    </row>
    <row r="967" spans="26:128">
      <c r="Z967" s="56"/>
      <c r="AN967" s="56"/>
      <c r="BB967" s="56"/>
      <c r="BP967" s="56"/>
      <c r="CE967" s="56"/>
      <c r="CT967" s="56"/>
      <c r="DI967" s="56"/>
      <c r="DX967" s="56"/>
    </row>
    <row r="968" spans="26:128">
      <c r="Z968" s="56"/>
      <c r="AN968" s="56"/>
      <c r="BB968" s="56"/>
      <c r="BP968" s="56"/>
      <c r="CE968" s="56"/>
      <c r="CT968" s="56"/>
      <c r="DI968" s="56"/>
      <c r="DX968" s="56"/>
    </row>
    <row r="969" spans="26:128">
      <c r="Z969" s="56"/>
      <c r="AN969" s="56"/>
      <c r="BB969" s="56"/>
      <c r="BP969" s="56"/>
      <c r="CE969" s="56"/>
      <c r="CT969" s="56"/>
      <c r="DI969" s="56"/>
      <c r="DX969" s="56"/>
    </row>
    <row r="970" spans="26:128">
      <c r="Z970" s="56"/>
      <c r="AN970" s="56"/>
      <c r="BB970" s="56"/>
      <c r="BP970" s="56"/>
      <c r="CE970" s="56"/>
      <c r="CT970" s="56"/>
      <c r="DI970" s="56"/>
      <c r="DX970" s="56"/>
    </row>
    <row r="971" spans="26:128">
      <c r="Z971" s="56"/>
      <c r="AN971" s="56"/>
      <c r="BB971" s="56"/>
      <c r="BP971" s="56"/>
      <c r="CE971" s="56"/>
      <c r="CT971" s="56"/>
      <c r="DI971" s="56"/>
      <c r="DX971" s="56"/>
    </row>
    <row r="972" spans="26:128">
      <c r="Z972" s="56"/>
      <c r="AN972" s="56"/>
      <c r="BB972" s="56"/>
      <c r="BP972" s="56"/>
      <c r="CE972" s="56"/>
      <c r="CT972" s="56"/>
      <c r="DI972" s="56"/>
      <c r="DX972" s="56"/>
    </row>
    <row r="973" spans="26:128">
      <c r="Z973" s="56"/>
      <c r="AN973" s="56"/>
      <c r="BB973" s="56"/>
      <c r="BP973" s="56"/>
      <c r="CE973" s="56"/>
      <c r="CT973" s="56"/>
      <c r="DI973" s="56"/>
      <c r="DX973" s="56"/>
    </row>
    <row r="974" spans="26:128">
      <c r="Z974" s="56"/>
      <c r="AN974" s="56"/>
      <c r="BB974" s="56"/>
      <c r="BP974" s="56"/>
      <c r="CE974" s="56"/>
      <c r="CT974" s="56"/>
      <c r="DI974" s="56"/>
      <c r="DX974" s="56"/>
    </row>
    <row r="975" spans="26:128">
      <c r="Z975" s="56"/>
      <c r="AN975" s="56"/>
      <c r="BB975" s="56"/>
      <c r="BP975" s="56"/>
      <c r="CE975" s="56"/>
      <c r="CT975" s="56"/>
      <c r="DI975" s="56"/>
      <c r="DX975" s="56"/>
    </row>
    <row r="976" spans="26:128">
      <c r="Z976" s="56"/>
      <c r="AN976" s="56"/>
      <c r="BB976" s="56"/>
      <c r="BP976" s="56"/>
      <c r="CE976" s="56"/>
      <c r="CT976" s="56"/>
      <c r="DI976" s="56"/>
      <c r="DX976" s="56"/>
    </row>
    <row r="977" spans="26:128">
      <c r="Z977" s="56"/>
      <c r="AN977" s="56"/>
      <c r="BB977" s="56"/>
      <c r="BP977" s="56"/>
      <c r="CE977" s="56"/>
      <c r="CT977" s="56"/>
      <c r="DI977" s="56"/>
      <c r="DX977" s="56"/>
    </row>
    <row r="978" spans="26:128">
      <c r="Z978" s="56"/>
      <c r="AN978" s="56"/>
      <c r="BB978" s="56"/>
      <c r="BP978" s="56"/>
      <c r="CE978" s="56"/>
      <c r="CT978" s="56"/>
      <c r="DI978" s="56"/>
      <c r="DX978" s="56"/>
    </row>
    <row r="979" spans="26:128">
      <c r="Z979" s="56"/>
      <c r="AN979" s="56"/>
      <c r="BB979" s="56"/>
      <c r="BP979" s="56"/>
      <c r="CE979" s="56"/>
      <c r="CT979" s="56"/>
      <c r="DI979" s="56"/>
      <c r="DX979" s="56"/>
    </row>
    <row r="980" spans="26:128">
      <c r="Z980" s="56"/>
      <c r="AN980" s="56"/>
      <c r="BB980" s="56"/>
      <c r="BP980" s="56"/>
      <c r="CE980" s="56"/>
      <c r="CT980" s="56"/>
      <c r="DI980" s="56"/>
      <c r="DX980" s="56"/>
    </row>
    <row r="981" spans="26:128">
      <c r="Z981" s="56"/>
      <c r="AN981" s="56"/>
      <c r="BB981" s="56"/>
      <c r="BP981" s="56"/>
      <c r="CE981" s="56"/>
      <c r="CT981" s="56"/>
      <c r="DI981" s="56"/>
      <c r="DX981" s="56"/>
    </row>
    <row r="982" spans="26:128">
      <c r="Z982" s="56"/>
      <c r="AN982" s="56"/>
      <c r="BB982" s="56"/>
      <c r="BP982" s="56"/>
      <c r="CE982" s="56"/>
      <c r="CT982" s="56"/>
      <c r="DI982" s="56"/>
      <c r="DX982" s="56"/>
    </row>
    <row r="983" spans="26:128">
      <c r="Z983" s="56"/>
      <c r="AN983" s="56"/>
      <c r="BB983" s="56"/>
      <c r="BP983" s="56"/>
      <c r="CE983" s="56"/>
      <c r="CT983" s="56"/>
      <c r="DI983" s="56"/>
      <c r="DX983" s="56"/>
    </row>
    <row r="984" spans="26:128">
      <c r="Z984" s="56"/>
      <c r="AN984" s="56"/>
      <c r="BB984" s="56"/>
      <c r="BP984" s="56"/>
      <c r="CE984" s="56"/>
      <c r="CT984" s="56"/>
      <c r="DI984" s="56"/>
      <c r="DX984" s="56"/>
    </row>
    <row r="985" spans="26:128">
      <c r="Z985" s="56"/>
      <c r="AN985" s="56"/>
      <c r="BB985" s="56"/>
      <c r="BP985" s="56"/>
      <c r="CE985" s="56"/>
      <c r="CT985" s="56"/>
      <c r="DI985" s="56"/>
      <c r="DX985" s="56"/>
    </row>
    <row r="986" spans="26:128">
      <c r="Z986" s="56"/>
      <c r="AN986" s="56"/>
      <c r="BB986" s="56"/>
      <c r="BP986" s="56"/>
      <c r="CE986" s="56"/>
      <c r="CT986" s="56"/>
      <c r="DI986" s="56"/>
      <c r="DX986" s="56"/>
    </row>
    <row r="987" spans="26:128">
      <c r="Z987" s="56"/>
      <c r="AN987" s="56"/>
      <c r="BB987" s="56"/>
      <c r="BP987" s="56"/>
      <c r="CE987" s="56"/>
      <c r="CT987" s="56"/>
      <c r="DI987" s="56"/>
      <c r="DX987" s="56"/>
    </row>
    <row r="988" spans="26:128">
      <c r="Z988" s="56"/>
      <c r="AN988" s="56"/>
      <c r="BB988" s="56"/>
      <c r="BP988" s="56"/>
      <c r="CE988" s="56"/>
      <c r="CT988" s="56"/>
      <c r="DI988" s="56"/>
      <c r="DX988" s="56"/>
    </row>
    <row r="989" spans="26:128">
      <c r="Z989" s="56"/>
      <c r="AN989" s="56"/>
      <c r="BB989" s="56"/>
      <c r="BP989" s="56"/>
      <c r="CE989" s="56"/>
      <c r="CT989" s="56"/>
      <c r="DI989" s="56"/>
      <c r="DX989" s="56"/>
    </row>
    <row r="990" spans="26:128">
      <c r="Z990" s="56"/>
      <c r="AN990" s="56"/>
      <c r="BB990" s="56"/>
      <c r="BP990" s="56"/>
      <c r="CE990" s="56"/>
      <c r="CT990" s="56"/>
      <c r="DI990" s="56"/>
      <c r="DX990" s="56"/>
    </row>
    <row r="991" spans="26:128">
      <c r="Z991" s="56"/>
      <c r="AN991" s="56"/>
      <c r="BB991" s="56"/>
      <c r="BP991" s="56"/>
      <c r="CE991" s="56"/>
      <c r="CT991" s="56"/>
      <c r="DI991" s="56"/>
      <c r="DX991" s="56"/>
    </row>
    <row r="992" spans="26:128">
      <c r="Z992" s="56"/>
      <c r="AN992" s="56"/>
      <c r="BB992" s="56"/>
      <c r="BP992" s="56"/>
      <c r="CE992" s="56"/>
      <c r="CT992" s="56"/>
      <c r="DI992" s="56"/>
      <c r="DX992" s="56"/>
    </row>
    <row r="993" spans="26:128">
      <c r="Z993" s="56"/>
      <c r="AN993" s="56"/>
      <c r="BB993" s="56"/>
      <c r="BP993" s="56"/>
      <c r="CE993" s="56"/>
      <c r="CT993" s="56"/>
      <c r="DI993" s="56"/>
      <c r="DX993" s="56"/>
    </row>
    <row r="994" spans="26:128">
      <c r="Z994" s="56"/>
      <c r="AN994" s="56"/>
      <c r="BB994" s="56"/>
      <c r="BP994" s="56"/>
      <c r="CE994" s="56"/>
      <c r="CT994" s="56"/>
      <c r="DI994" s="56"/>
      <c r="DX994" s="56"/>
    </row>
    <row r="995" spans="26:128">
      <c r="Z995" s="56"/>
      <c r="AN995" s="56"/>
      <c r="BB995" s="56"/>
      <c r="BP995" s="56"/>
      <c r="CE995" s="56"/>
      <c r="CT995" s="56"/>
      <c r="DI995" s="56"/>
      <c r="DX995" s="56"/>
    </row>
    <row r="996" spans="26:128">
      <c r="Z996" s="56"/>
      <c r="AN996" s="56"/>
      <c r="BB996" s="56"/>
      <c r="BP996" s="56"/>
      <c r="CE996" s="56"/>
      <c r="CT996" s="56"/>
      <c r="DI996" s="56"/>
      <c r="DX996" s="56"/>
    </row>
    <row r="997" spans="26:128">
      <c r="Z997" s="56"/>
      <c r="AN997" s="56"/>
      <c r="BB997" s="56"/>
      <c r="BP997" s="56"/>
      <c r="CE997" s="56"/>
      <c r="CT997" s="56"/>
      <c r="DI997" s="56"/>
      <c r="DX997" s="56"/>
    </row>
    <row r="998" spans="26:128">
      <c r="Z998" s="56"/>
      <c r="AN998" s="56"/>
      <c r="BB998" s="56"/>
      <c r="BP998" s="56"/>
      <c r="CE998" s="56"/>
      <c r="CT998" s="56"/>
      <c r="DI998" s="56"/>
      <c r="DX998" s="56"/>
    </row>
    <row r="999" spans="26:128">
      <c r="Z999" s="56"/>
      <c r="AN999" s="56"/>
      <c r="BB999" s="56"/>
      <c r="BP999" s="56"/>
      <c r="CE999" s="56"/>
      <c r="CT999" s="56"/>
      <c r="DI999" s="56"/>
      <c r="DX999" s="56"/>
    </row>
    <row r="1000" spans="26:128">
      <c r="Z1000" s="56"/>
      <c r="AN1000" s="56"/>
      <c r="BB1000" s="56"/>
      <c r="BP1000" s="56"/>
      <c r="CE1000" s="56"/>
      <c r="CT1000" s="56"/>
      <c r="DI1000" s="56"/>
      <c r="DX1000" s="56"/>
    </row>
  </sheetData>
  <sheetProtection algorithmName="SHA-512" hashValue="9azWqLoNNJ8jVPekmgPmVkdUfejxOFR1SuUazdi6o2V4VBuNSlzUjtTrAr6X5EomPw3YFwKP4OcsZTUvnbRGEw==" saltValue="xzY+yxiTPxDaS2hZxD2DYA==" spinCount="100000" sheet="1" selectLockedCells="1"/>
  <pageMargins left="0.75" right="0.75" top="1" bottom="1" header="0.5" footer="0.5"/>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unka3"/>
  <dimension ref="A1:Y88"/>
  <sheetViews>
    <sheetView workbookViewId="0">
      <selection activeCell="E1" sqref="E1"/>
    </sheetView>
  </sheetViews>
  <sheetFormatPr defaultRowHeight="14.5"/>
  <cols>
    <col min="1" max="1" width="6.7265625" bestFit="1" customWidth="1"/>
    <col min="2" max="2" width="16" customWidth="1"/>
    <col min="3" max="3" width="2" bestFit="1" customWidth="1"/>
    <col min="4" max="4" width="5.26953125" bestFit="1" customWidth="1"/>
    <col min="5" max="5" width="6" customWidth="1"/>
    <col min="6" max="11" width="4.81640625" customWidth="1"/>
    <col min="25" max="25" width="9.1796875" style="10"/>
  </cols>
  <sheetData>
    <row r="1" spans="1:25">
      <c r="B1" t="s">
        <v>34</v>
      </c>
      <c r="C1">
        <v>1</v>
      </c>
      <c r="D1" t="s">
        <v>42</v>
      </c>
      <c r="E1" t="s">
        <v>21</v>
      </c>
      <c r="F1">
        <v>1</v>
      </c>
      <c r="G1">
        <v>2</v>
      </c>
      <c r="H1">
        <v>3</v>
      </c>
      <c r="I1">
        <v>4</v>
      </c>
      <c r="J1">
        <v>5</v>
      </c>
      <c r="K1">
        <v>6</v>
      </c>
    </row>
    <row r="2" spans="1:25">
      <c r="A2" t="s">
        <v>20</v>
      </c>
      <c r="B2" t="s">
        <v>35</v>
      </c>
      <c r="C2">
        <v>2</v>
      </c>
      <c r="E2">
        <v>7</v>
      </c>
      <c r="F2">
        <f>Szilv($E$1,F$1,$E2)</f>
        <v>2.0806425363414524E-2</v>
      </c>
      <c r="G2">
        <f t="shared" ref="G2:K18" si="0">Szilv($E$1,G$1,$E2)</f>
        <v>2.0806425363414524E-2</v>
      </c>
      <c r="H2">
        <f t="shared" si="0"/>
        <v>2.0806425363414524E-2</v>
      </c>
      <c r="I2">
        <f t="shared" si="0"/>
        <v>2.0806425363414524E-2</v>
      </c>
      <c r="J2">
        <f t="shared" si="0"/>
        <v>2.0806425363414524E-2</v>
      </c>
      <c r="K2">
        <f t="shared" si="0"/>
        <v>2.0806425363414524E-2</v>
      </c>
      <c r="Y2" s="10">
        <v>7</v>
      </c>
    </row>
    <row r="3" spans="1:25">
      <c r="A3" t="s">
        <v>14</v>
      </c>
      <c r="B3" t="s">
        <v>36</v>
      </c>
      <c r="C3">
        <v>3</v>
      </c>
      <c r="E3">
        <v>7.5</v>
      </c>
      <c r="F3">
        <f t="shared" ref="F3:K34" si="1">Szilv($E$1,F$1,$E3)</f>
        <v>2.4816041789181641E-2</v>
      </c>
      <c r="G3">
        <f t="shared" si="0"/>
        <v>2.4816041789181641E-2</v>
      </c>
      <c r="H3">
        <f t="shared" si="0"/>
        <v>2.4816041789181641E-2</v>
      </c>
      <c r="I3">
        <f t="shared" si="0"/>
        <v>2.4816041789181641E-2</v>
      </c>
      <c r="J3">
        <f t="shared" si="0"/>
        <v>2.4816041789181641E-2</v>
      </c>
      <c r="K3">
        <f t="shared" si="0"/>
        <v>2.4816041789181641E-2</v>
      </c>
      <c r="Y3" s="10">
        <v>44014</v>
      </c>
    </row>
    <row r="4" spans="1:25">
      <c r="A4" t="s">
        <v>3</v>
      </c>
      <c r="B4" t="s">
        <v>37</v>
      </c>
      <c r="C4">
        <v>4</v>
      </c>
      <c r="E4">
        <v>8</v>
      </c>
      <c r="F4">
        <f t="shared" si="1"/>
        <v>2.9263499434479597E-2</v>
      </c>
      <c r="G4">
        <f t="shared" si="0"/>
        <v>2.9263499434479597E-2</v>
      </c>
      <c r="H4">
        <f t="shared" si="0"/>
        <v>2.9263499434479597E-2</v>
      </c>
      <c r="I4">
        <f t="shared" si="0"/>
        <v>2.9263499434479597E-2</v>
      </c>
      <c r="J4">
        <f t="shared" si="0"/>
        <v>2.9263499434479597E-2</v>
      </c>
      <c r="K4">
        <f t="shared" si="0"/>
        <v>2.9263499434479597E-2</v>
      </c>
    </row>
    <row r="5" spans="1:25">
      <c r="A5" t="s">
        <v>21</v>
      </c>
      <c r="B5" t="s">
        <v>38</v>
      </c>
      <c r="C5">
        <v>5</v>
      </c>
      <c r="E5">
        <v>8.5</v>
      </c>
      <c r="F5">
        <f t="shared" si="1"/>
        <v>3.4164750048435562E-2</v>
      </c>
      <c r="G5">
        <f t="shared" si="0"/>
        <v>3.4164750048435562E-2</v>
      </c>
      <c r="H5">
        <f t="shared" si="0"/>
        <v>3.4164750048435562E-2</v>
      </c>
      <c r="I5">
        <f t="shared" si="0"/>
        <v>3.4164750048435562E-2</v>
      </c>
      <c r="J5">
        <f t="shared" si="0"/>
        <v>3.4164750048435562E-2</v>
      </c>
      <c r="K5">
        <f t="shared" si="0"/>
        <v>3.4164750048435562E-2</v>
      </c>
    </row>
    <row r="6" spans="1:25">
      <c r="A6" t="s">
        <v>4</v>
      </c>
      <c r="B6" t="s">
        <v>39</v>
      </c>
      <c r="C6">
        <v>6</v>
      </c>
      <c r="E6">
        <v>9</v>
      </c>
      <c r="F6">
        <f t="shared" si="1"/>
        <v>3.9535306401460447E-2</v>
      </c>
      <c r="G6">
        <f t="shared" si="0"/>
        <v>3.9535306401460447E-2</v>
      </c>
      <c r="H6">
        <f t="shared" si="0"/>
        <v>3.9535306401460447E-2</v>
      </c>
      <c r="I6">
        <f t="shared" si="0"/>
        <v>3.9535306401460447E-2</v>
      </c>
      <c r="J6">
        <f t="shared" si="0"/>
        <v>3.9535306401460447E-2</v>
      </c>
      <c r="K6">
        <f t="shared" si="0"/>
        <v>3.9535306401460447E-2</v>
      </c>
    </row>
    <row r="7" spans="1:25">
      <c r="A7" t="s">
        <v>22</v>
      </c>
      <c r="E7">
        <v>9.5</v>
      </c>
      <c r="F7">
        <f t="shared" si="1"/>
        <v>4.5390279228079873E-2</v>
      </c>
      <c r="G7">
        <f t="shared" si="0"/>
        <v>4.5390279228079873E-2</v>
      </c>
      <c r="H7">
        <f t="shared" si="0"/>
        <v>4.5390279228079873E-2</v>
      </c>
      <c r="I7">
        <f t="shared" si="0"/>
        <v>4.5390279228079873E-2</v>
      </c>
      <c r="J7">
        <f t="shared" si="0"/>
        <v>4.5390279228079873E-2</v>
      </c>
      <c r="K7">
        <f t="shared" si="0"/>
        <v>4.5390279228079873E-2</v>
      </c>
    </row>
    <row r="8" spans="1:25">
      <c r="A8" t="s">
        <v>23</v>
      </c>
      <c r="E8">
        <v>10</v>
      </c>
      <c r="F8">
        <f t="shared" si="1"/>
        <v>5.1744409195150338E-2</v>
      </c>
      <c r="G8">
        <f t="shared" si="0"/>
        <v>5.1744409195150338E-2</v>
      </c>
      <c r="H8">
        <f t="shared" si="0"/>
        <v>5.1744409195150338E-2</v>
      </c>
      <c r="I8">
        <f t="shared" si="0"/>
        <v>5.1744409195150338E-2</v>
      </c>
      <c r="J8">
        <f t="shared" si="0"/>
        <v>5.1744409195150338E-2</v>
      </c>
      <c r="K8">
        <f t="shared" si="0"/>
        <v>5.1744409195150338E-2</v>
      </c>
    </row>
    <row r="9" spans="1:25">
      <c r="A9" t="s">
        <v>16</v>
      </c>
      <c r="E9">
        <v>10.5</v>
      </c>
      <c r="F9">
        <f t="shared" si="1"/>
        <v>5.8612094790695672E-2</v>
      </c>
      <c r="G9">
        <f t="shared" si="0"/>
        <v>5.8612094790695672E-2</v>
      </c>
      <c r="H9">
        <f t="shared" si="0"/>
        <v>5.8612094790695672E-2</v>
      </c>
      <c r="I9">
        <f t="shared" si="0"/>
        <v>5.8612094790695672E-2</v>
      </c>
      <c r="J9">
        <f t="shared" si="0"/>
        <v>5.8612094790695672E-2</v>
      </c>
      <c r="K9">
        <f t="shared" si="0"/>
        <v>5.8612094790695672E-2</v>
      </c>
    </row>
    <row r="10" spans="1:25">
      <c r="A10" t="s">
        <v>15</v>
      </c>
      <c r="E10">
        <v>11</v>
      </c>
      <c r="F10">
        <f t="shared" si="1"/>
        <v>6.6007416830909396E-2</v>
      </c>
      <c r="G10">
        <f t="shared" si="0"/>
        <v>6.6007416830909396E-2</v>
      </c>
      <c r="H10">
        <f t="shared" si="0"/>
        <v>6.6007416830909396E-2</v>
      </c>
      <c r="I10">
        <f t="shared" si="0"/>
        <v>6.6007416830909396E-2</v>
      </c>
      <c r="J10">
        <f t="shared" si="0"/>
        <v>6.6007416830909396E-2</v>
      </c>
      <c r="K10">
        <f t="shared" si="0"/>
        <v>6.6007416830909396E-2</v>
      </c>
    </row>
    <row r="11" spans="1:25">
      <c r="A11" t="s">
        <v>24</v>
      </c>
      <c r="E11">
        <v>11.5</v>
      </c>
      <c r="F11">
        <f t="shared" si="1"/>
        <v>7.3944160136155332E-2</v>
      </c>
      <c r="G11">
        <f t="shared" si="0"/>
        <v>7.3944160136155332E-2</v>
      </c>
      <c r="H11">
        <f t="shared" si="0"/>
        <v>7.3944160136155332E-2</v>
      </c>
      <c r="I11">
        <f t="shared" si="0"/>
        <v>7.3944160136155332E-2</v>
      </c>
      <c r="J11">
        <f t="shared" si="0"/>
        <v>7.3944160136155332E-2</v>
      </c>
      <c r="K11">
        <f t="shared" si="0"/>
        <v>7.3944160136155332E-2</v>
      </c>
    </row>
    <row r="12" spans="1:25">
      <c r="A12" t="s">
        <v>25</v>
      </c>
      <c r="E12">
        <v>12</v>
      </c>
      <c r="F12">
        <f t="shared" si="1"/>
        <v>8.2435832816200205E-2</v>
      </c>
      <c r="G12">
        <f t="shared" si="0"/>
        <v>8.2435832816200205E-2</v>
      </c>
      <c r="H12">
        <f t="shared" si="0"/>
        <v>8.2435832816200205E-2</v>
      </c>
      <c r="I12">
        <f t="shared" si="0"/>
        <v>8.2435832816200205E-2</v>
      </c>
      <c r="J12">
        <f t="shared" si="0"/>
        <v>8.2435832816200205E-2</v>
      </c>
      <c r="K12">
        <f t="shared" si="0"/>
        <v>8.2435832816200205E-2</v>
      </c>
    </row>
    <row r="13" spans="1:25">
      <c r="A13" t="s">
        <v>26</v>
      </c>
      <c r="E13">
        <v>12.5</v>
      </c>
      <c r="F13">
        <f t="shared" si="1"/>
        <v>9.1495683520352464E-2</v>
      </c>
      <c r="G13">
        <f t="shared" si="0"/>
        <v>9.1495683520352464E-2</v>
      </c>
      <c r="H13">
        <f t="shared" si="0"/>
        <v>9.1495683520352464E-2</v>
      </c>
      <c r="I13">
        <f t="shared" si="0"/>
        <v>9.1495683520352464E-2</v>
      </c>
      <c r="J13">
        <f t="shared" si="0"/>
        <v>9.1495683520352464E-2</v>
      </c>
      <c r="K13">
        <f t="shared" si="0"/>
        <v>9.1495683520352464E-2</v>
      </c>
    </row>
    <row r="14" spans="1:25">
      <c r="A14" t="s">
        <v>27</v>
      </c>
      <c r="E14">
        <v>13</v>
      </c>
      <c r="F14">
        <f t="shared" si="1"/>
        <v>0.10113671694270451</v>
      </c>
      <c r="G14">
        <f t="shared" si="0"/>
        <v>0.10113671694270451</v>
      </c>
      <c r="H14">
        <f t="shared" si="0"/>
        <v>0.10113671694270451</v>
      </c>
      <c r="I14">
        <f t="shared" si="0"/>
        <v>0.10113671694270451</v>
      </c>
      <c r="J14">
        <f t="shared" si="0"/>
        <v>0.10113671694270451</v>
      </c>
      <c r="K14">
        <f t="shared" si="0"/>
        <v>0.10113671694270451</v>
      </c>
    </row>
    <row r="15" spans="1:25">
      <c r="A15" t="s">
        <v>28</v>
      </c>
      <c r="E15">
        <v>13.5</v>
      </c>
      <c r="F15">
        <f t="shared" si="1"/>
        <v>0.11137170782138213</v>
      </c>
      <c r="G15">
        <f t="shared" si="0"/>
        <v>0.11137170782138213</v>
      </c>
      <c r="H15">
        <f t="shared" si="0"/>
        <v>0.11137170782138213</v>
      </c>
      <c r="I15">
        <f t="shared" si="0"/>
        <v>0.11137170782138213</v>
      </c>
      <c r="J15">
        <f t="shared" si="0"/>
        <v>0.11137170782138213</v>
      </c>
      <c r="K15">
        <f t="shared" si="0"/>
        <v>0.11137170782138213</v>
      </c>
    </row>
    <row r="16" spans="1:25">
      <c r="A16" t="s">
        <v>29</v>
      </c>
      <c r="E16">
        <v>14</v>
      </c>
      <c r="F16">
        <f t="shared" si="1"/>
        <v>0.12221321363009803</v>
      </c>
      <c r="G16">
        <f t="shared" si="0"/>
        <v>0.12221321363009803</v>
      </c>
      <c r="H16">
        <f t="shared" si="0"/>
        <v>0.12221321363009803</v>
      </c>
      <c r="I16">
        <f t="shared" si="0"/>
        <v>0.12221321363009803</v>
      </c>
      <c r="J16">
        <f t="shared" si="0"/>
        <v>0.12221321363009803</v>
      </c>
      <c r="K16">
        <f t="shared" si="0"/>
        <v>0.12221321363009803</v>
      </c>
    </row>
    <row r="17" spans="1:11">
      <c r="A17" t="s">
        <v>30</v>
      </c>
      <c r="E17">
        <v>14.5</v>
      </c>
      <c r="F17">
        <f t="shared" si="1"/>
        <v>0.13367358612784536</v>
      </c>
      <c r="G17">
        <f t="shared" si="0"/>
        <v>0.13367358612784536</v>
      </c>
      <c r="H17">
        <f t="shared" si="0"/>
        <v>0.13367358612784536</v>
      </c>
      <c r="I17">
        <f t="shared" si="0"/>
        <v>0.13367358612784536</v>
      </c>
      <c r="J17">
        <f t="shared" si="0"/>
        <v>0.13367358612784536</v>
      </c>
      <c r="K17">
        <f t="shared" si="0"/>
        <v>0.13367358612784536</v>
      </c>
    </row>
    <row r="18" spans="1:11">
      <c r="A18" t="s">
        <v>31</v>
      </c>
      <c r="E18">
        <v>15</v>
      </c>
      <c r="F18">
        <f t="shared" si="1"/>
        <v>0.14576498190638634</v>
      </c>
      <c r="G18">
        <f t="shared" si="0"/>
        <v>0.14576498190638634</v>
      </c>
      <c r="H18">
        <f t="shared" si="0"/>
        <v>0.14576498190638634</v>
      </c>
      <c r="I18">
        <f t="shared" si="0"/>
        <v>0.14576498190638634</v>
      </c>
      <c r="J18">
        <f t="shared" si="0"/>
        <v>0.14576498190638634</v>
      </c>
      <c r="K18">
        <f t="shared" si="1"/>
        <v>0.14576498190638634</v>
      </c>
    </row>
    <row r="19" spans="1:11">
      <c r="A19" t="s">
        <v>32</v>
      </c>
      <c r="E19">
        <v>15.5</v>
      </c>
      <c r="F19">
        <f t="shared" si="1"/>
        <v>0.15849937205390249</v>
      </c>
      <c r="G19">
        <f t="shared" si="1"/>
        <v>0.15849937205390249</v>
      </c>
      <c r="H19">
        <f t="shared" ref="H19:J34" si="2">Szilv($E$1,H$1,$E19)</f>
        <v>0.15849937205390249</v>
      </c>
      <c r="I19">
        <f t="shared" si="2"/>
        <v>0.15849937205390249</v>
      </c>
      <c r="J19">
        <f t="shared" si="2"/>
        <v>0.15849937205390249</v>
      </c>
      <c r="K19">
        <f t="shared" si="1"/>
        <v>0.15849937205390249</v>
      </c>
    </row>
    <row r="20" spans="1:11">
      <c r="A20" t="s">
        <v>33</v>
      </c>
      <c r="E20">
        <v>16</v>
      </c>
      <c r="F20">
        <f t="shared" si="1"/>
        <v>0.17188855103572631</v>
      </c>
      <c r="G20">
        <f t="shared" si="1"/>
        <v>0.17188855103572631</v>
      </c>
      <c r="H20">
        <f t="shared" si="2"/>
        <v>0.17188855103572631</v>
      </c>
      <c r="I20">
        <f t="shared" si="2"/>
        <v>0.17188855103572631</v>
      </c>
      <c r="J20">
        <f t="shared" si="2"/>
        <v>0.17188855103572631</v>
      </c>
      <c r="K20">
        <f t="shared" si="1"/>
        <v>0.17188855103572631</v>
      </c>
    </row>
    <row r="21" spans="1:11">
      <c r="E21">
        <v>16.5</v>
      </c>
      <c r="F21">
        <f t="shared" si="1"/>
        <v>0.18594414487868144</v>
      </c>
      <c r="G21">
        <f t="shared" si="1"/>
        <v>0.18594414487868144</v>
      </c>
      <c r="H21">
        <f t="shared" si="2"/>
        <v>0.18594414487868144</v>
      </c>
      <c r="I21">
        <f t="shared" si="2"/>
        <v>0.18594414487868144</v>
      </c>
      <c r="J21">
        <f t="shared" si="2"/>
        <v>0.18594414487868144</v>
      </c>
      <c r="K21">
        <f t="shared" si="1"/>
        <v>0.18594414487868144</v>
      </c>
    </row>
    <row r="22" spans="1:11">
      <c r="E22">
        <v>17</v>
      </c>
      <c r="F22">
        <f t="shared" si="1"/>
        <v>0.20067761873359774</v>
      </c>
      <c r="G22">
        <f t="shared" si="1"/>
        <v>0.20067761873359774</v>
      </c>
      <c r="H22">
        <f t="shared" si="2"/>
        <v>0.14254787563969284</v>
      </c>
      <c r="I22">
        <f t="shared" si="2"/>
        <v>0.20067761873359774</v>
      </c>
      <c r="J22">
        <f t="shared" si="2"/>
        <v>0.20067761873359774</v>
      </c>
      <c r="K22">
        <f t="shared" si="1"/>
        <v>0.20067761873359774</v>
      </c>
    </row>
    <row r="23" spans="1:11">
      <c r="E23">
        <v>17.5</v>
      </c>
      <c r="F23">
        <f t="shared" si="1"/>
        <v>0.21610028388057606</v>
      </c>
      <c r="G23">
        <f t="shared" si="1"/>
        <v>0.21610028388057606</v>
      </c>
      <c r="H23">
        <f t="shared" si="2"/>
        <v>0.16097677050694614</v>
      </c>
      <c r="I23">
        <f t="shared" si="2"/>
        <v>0.21610028388057606</v>
      </c>
      <c r="J23">
        <f t="shared" si="2"/>
        <v>0.21610028388057606</v>
      </c>
      <c r="K23">
        <f t="shared" si="1"/>
        <v>0.21610028388057606</v>
      </c>
    </row>
    <row r="24" spans="1:11">
      <c r="E24">
        <v>18</v>
      </c>
      <c r="F24">
        <f t="shared" si="1"/>
        <v>0.23222330423317536</v>
      </c>
      <c r="G24">
        <f t="shared" si="1"/>
        <v>0.23222330423317536</v>
      </c>
      <c r="H24">
        <f t="shared" si="2"/>
        <v>0.18021916881932043</v>
      </c>
      <c r="I24">
        <f t="shared" si="2"/>
        <v>0.23222330423317536</v>
      </c>
      <c r="J24">
        <f t="shared" si="2"/>
        <v>0.23222330423317536</v>
      </c>
      <c r="K24">
        <f t="shared" si="1"/>
        <v>0.23222330423317536</v>
      </c>
    </row>
    <row r="25" spans="1:11">
      <c r="E25">
        <v>18.5</v>
      </c>
      <c r="F25">
        <f t="shared" si="1"/>
        <v>0.24905770239059541</v>
      </c>
      <c r="G25">
        <f t="shared" si="1"/>
        <v>0.24905770239059541</v>
      </c>
      <c r="H25">
        <f t="shared" si="2"/>
        <v>0.20027507057681548</v>
      </c>
      <c r="I25">
        <f t="shared" si="2"/>
        <v>0.24905770239059541</v>
      </c>
      <c r="J25">
        <f t="shared" si="2"/>
        <v>0.24905770239059541</v>
      </c>
      <c r="K25">
        <f t="shared" si="1"/>
        <v>0.24905770239059541</v>
      </c>
    </row>
    <row r="26" spans="1:11">
      <c r="E26">
        <v>19</v>
      </c>
      <c r="F26">
        <f t="shared" si="1"/>
        <v>0.26661436528089733</v>
      </c>
      <c r="G26">
        <f t="shared" si="1"/>
        <v>0.215045546519535</v>
      </c>
      <c r="H26">
        <f t="shared" si="2"/>
        <v>0.22114447577943147</v>
      </c>
      <c r="I26">
        <f t="shared" si="2"/>
        <v>0.19121140393852698</v>
      </c>
      <c r="J26">
        <f t="shared" si="2"/>
        <v>0.26661436528089733</v>
      </c>
      <c r="K26">
        <f t="shared" si="1"/>
        <v>0.26661436528089733</v>
      </c>
    </row>
    <row r="27" spans="1:11">
      <c r="E27">
        <v>19.5</v>
      </c>
      <c r="F27">
        <f t="shared" si="1"/>
        <v>0.2849040494331575</v>
      </c>
      <c r="G27">
        <f t="shared" si="1"/>
        <v>0.23536202887768548</v>
      </c>
      <c r="H27">
        <f t="shared" si="2"/>
        <v>0.24282738442716828</v>
      </c>
      <c r="I27">
        <f t="shared" si="2"/>
        <v>0.21297017807758717</v>
      </c>
      <c r="J27">
        <f t="shared" si="2"/>
        <v>0.2849040494331575</v>
      </c>
      <c r="K27">
        <f t="shared" si="1"/>
        <v>0.2849040494331575</v>
      </c>
    </row>
    <row r="28" spans="1:11">
      <c r="E28">
        <v>20</v>
      </c>
      <c r="F28">
        <f t="shared" si="1"/>
        <v>0.28961344961310792</v>
      </c>
      <c r="G28">
        <f t="shared" si="1"/>
        <v>0.25643017221166592</v>
      </c>
      <c r="H28">
        <f t="shared" si="2"/>
        <v>0.26532379652002602</v>
      </c>
      <c r="I28">
        <f t="shared" si="2"/>
        <v>0.23558674170834204</v>
      </c>
      <c r="J28">
        <f t="shared" si="2"/>
        <v>0.3167612460566559</v>
      </c>
      <c r="K28">
        <f t="shared" si="1"/>
        <v>0.27721524180016799</v>
      </c>
    </row>
    <row r="29" spans="1:11">
      <c r="E29">
        <v>20.5</v>
      </c>
      <c r="F29">
        <f t="shared" si="1"/>
        <v>0.31262428536984715</v>
      </c>
      <c r="G29">
        <f t="shared" si="1"/>
        <v>0.27824997652147676</v>
      </c>
      <c r="H29">
        <f t="shared" si="2"/>
        <v>0.28863371205800459</v>
      </c>
      <c r="I29">
        <f t="shared" si="2"/>
        <v>0.2590610948307917</v>
      </c>
      <c r="J29">
        <f t="shared" si="2"/>
        <v>0.34068856720030766</v>
      </c>
      <c r="K29">
        <f t="shared" si="1"/>
        <v>0.30246276209163253</v>
      </c>
    </row>
    <row r="30" spans="1:11">
      <c r="E30">
        <v>21</v>
      </c>
      <c r="F30">
        <f t="shared" si="1"/>
        <v>0.33640441378592351</v>
      </c>
      <c r="G30">
        <f t="shared" si="1"/>
        <v>0.30082144180711767</v>
      </c>
      <c r="H30">
        <f t="shared" si="2"/>
        <v>0.31275713104110403</v>
      </c>
      <c r="I30">
        <f t="shared" si="2"/>
        <v>0.28339323744493594</v>
      </c>
      <c r="J30">
        <f t="shared" si="2"/>
        <v>0.36539678053870256</v>
      </c>
      <c r="K30">
        <f t="shared" si="1"/>
        <v>0.32860380137072942</v>
      </c>
    </row>
    <row r="31" spans="1:11">
      <c r="E31">
        <v>21.5</v>
      </c>
      <c r="F31">
        <f t="shared" si="1"/>
        <v>0.36095383486133698</v>
      </c>
      <c r="G31">
        <f t="shared" si="1"/>
        <v>0.32414456806858877</v>
      </c>
      <c r="H31">
        <f t="shared" si="2"/>
        <v>0.33769405346932441</v>
      </c>
      <c r="I31">
        <f t="shared" si="2"/>
        <v>0.30858316955077486</v>
      </c>
      <c r="J31">
        <f t="shared" si="2"/>
        <v>0.39088588607184066</v>
      </c>
      <c r="K31">
        <f t="shared" si="1"/>
        <v>0.35563835963745849</v>
      </c>
    </row>
    <row r="32" spans="1:11">
      <c r="E32">
        <v>22</v>
      </c>
      <c r="F32">
        <f t="shared" si="1"/>
        <v>0.38627254859608751</v>
      </c>
      <c r="G32">
        <f t="shared" ref="G32:G33" si="3">Szilv($E$1,G$1,$E32)</f>
        <v>0.34821935530589015</v>
      </c>
      <c r="H32">
        <f t="shared" si="2"/>
        <v>0.36344447934266549</v>
      </c>
      <c r="I32">
        <f t="shared" si="2"/>
        <v>0.33463089114830857</v>
      </c>
      <c r="J32">
        <f t="shared" si="1"/>
        <v>0.41715588379972185</v>
      </c>
      <c r="K32">
        <f t="shared" si="1"/>
        <v>0.38356643689181963</v>
      </c>
    </row>
    <row r="33" spans="5:11">
      <c r="E33">
        <v>22.5</v>
      </c>
      <c r="F33">
        <f t="shared" si="1"/>
        <v>0.41236055499017532</v>
      </c>
      <c r="G33">
        <f t="shared" si="3"/>
        <v>0.37304580351902172</v>
      </c>
      <c r="H33">
        <f t="shared" si="2"/>
        <v>0.39000840866112763</v>
      </c>
      <c r="I33">
        <f t="shared" si="2"/>
        <v>0.36153640223753691</v>
      </c>
      <c r="J33">
        <f t="shared" si="1"/>
        <v>0.44420677372234624</v>
      </c>
      <c r="K33">
        <f t="shared" si="1"/>
        <v>0.41238803313381311</v>
      </c>
    </row>
    <row r="34" spans="5:11">
      <c r="E34">
        <v>23</v>
      </c>
      <c r="F34">
        <f t="shared" si="1"/>
        <v>0.43921785404360014</v>
      </c>
      <c r="G34">
        <f t="shared" si="1"/>
        <v>0.39862391270798347</v>
      </c>
      <c r="H34">
        <f t="shared" si="2"/>
        <v>0.41738584142471058</v>
      </c>
      <c r="I34">
        <f t="shared" si="2"/>
        <v>0.38929970281845994</v>
      </c>
      <c r="J34">
        <f t="shared" si="1"/>
        <v>0.47203855583971394</v>
      </c>
      <c r="K34">
        <f t="shared" si="1"/>
        <v>0.44210314836343889</v>
      </c>
    </row>
    <row r="35" spans="5:11">
      <c r="E35">
        <v>23.5</v>
      </c>
      <c r="F35">
        <f t="shared" ref="F35:K66" si="4">Szilv($E$1,F$1,$E35)</f>
        <v>0.46684444575636219</v>
      </c>
      <c r="G35">
        <f t="shared" si="4"/>
        <v>0.42495368287277541</v>
      </c>
      <c r="H35">
        <f t="shared" si="4"/>
        <v>0.44557677763341447</v>
      </c>
      <c r="I35">
        <f t="shared" si="4"/>
        <v>0.41792079289107753</v>
      </c>
      <c r="J35">
        <f t="shared" si="4"/>
        <v>0.50065123015182467</v>
      </c>
      <c r="K35">
        <f t="shared" si="4"/>
        <v>0.47271178258069679</v>
      </c>
    </row>
    <row r="36" spans="5:11">
      <c r="E36">
        <v>24</v>
      </c>
      <c r="F36">
        <f t="shared" si="4"/>
        <v>0.49524033012846147</v>
      </c>
      <c r="G36">
        <f t="shared" si="4"/>
        <v>0.45203511401339758</v>
      </c>
      <c r="H36">
        <f t="shared" si="4"/>
        <v>0.47458121728723918</v>
      </c>
      <c r="I36">
        <f t="shared" si="4"/>
        <v>0.44739967245539003</v>
      </c>
      <c r="J36">
        <f t="shared" si="4"/>
        <v>0.53004479665867876</v>
      </c>
      <c r="K36">
        <f t="shared" si="4"/>
        <v>0.50421393578558682</v>
      </c>
    </row>
    <row r="37" spans="5:11">
      <c r="E37">
        <v>24.5</v>
      </c>
      <c r="F37">
        <f t="shared" si="4"/>
        <v>0.52440550715989764</v>
      </c>
      <c r="G37">
        <f t="shared" si="4"/>
        <v>0.47986820612984993</v>
      </c>
      <c r="H37">
        <f t="shared" si="4"/>
        <v>0.50439916038618482</v>
      </c>
      <c r="I37">
        <f t="shared" si="4"/>
        <v>0.4777363415113971</v>
      </c>
      <c r="J37">
        <f t="shared" si="4"/>
        <v>0.56021925536027584</v>
      </c>
      <c r="K37">
        <f t="shared" si="4"/>
        <v>0.53660960797810919</v>
      </c>
    </row>
    <row r="38" spans="5:11">
      <c r="E38">
        <v>25</v>
      </c>
      <c r="F38">
        <f t="shared" si="4"/>
        <v>0.55433997685067116</v>
      </c>
      <c r="G38">
        <f t="shared" si="4"/>
        <v>0.50845295922213252</v>
      </c>
      <c r="H38">
        <f t="shared" si="4"/>
        <v>0.53503060693025117</v>
      </c>
      <c r="I38">
        <f t="shared" si="4"/>
        <v>0.50893080005909874</v>
      </c>
      <c r="J38">
        <f t="shared" si="4"/>
        <v>0.59117460625661611</v>
      </c>
      <c r="K38">
        <f t="shared" si="4"/>
        <v>0.5698987991582638</v>
      </c>
    </row>
    <row r="39" spans="5:11">
      <c r="E39">
        <v>25.5</v>
      </c>
      <c r="F39">
        <f t="shared" si="4"/>
        <v>0.5850437392007819</v>
      </c>
      <c r="G39">
        <f t="shared" si="4"/>
        <v>0.53778937329024523</v>
      </c>
      <c r="H39">
        <f t="shared" si="4"/>
        <v>0.56647555691943852</v>
      </c>
      <c r="I39">
        <f t="shared" si="4"/>
        <v>0.54098304809849518</v>
      </c>
      <c r="J39">
        <f t="shared" si="4"/>
        <v>0.62291084934769958</v>
      </c>
      <c r="K39">
        <f t="shared" si="4"/>
        <v>0.60408150932605054</v>
      </c>
    </row>
    <row r="40" spans="5:11">
      <c r="E40">
        <v>26</v>
      </c>
      <c r="F40">
        <f t="shared" si="4"/>
        <v>0.61651679421022965</v>
      </c>
      <c r="G40">
        <f t="shared" si="4"/>
        <v>0.56787744833418818</v>
      </c>
      <c r="H40">
        <f t="shared" si="4"/>
        <v>0.59873401035374674</v>
      </c>
      <c r="I40">
        <f t="shared" si="4"/>
        <v>0.57389308562958652</v>
      </c>
      <c r="J40">
        <f t="shared" si="4"/>
        <v>0.65542798463352647</v>
      </c>
      <c r="K40">
        <f t="shared" si="4"/>
        <v>0.6391577384814694</v>
      </c>
    </row>
    <row r="41" spans="5:11">
      <c r="E41">
        <v>26.5</v>
      </c>
      <c r="F41">
        <f t="shared" si="4"/>
        <v>0.64875914187901451</v>
      </c>
      <c r="G41">
        <f t="shared" si="4"/>
        <v>0.59871718435396126</v>
      </c>
      <c r="H41">
        <f t="shared" si="4"/>
        <v>0.63180596723317595</v>
      </c>
      <c r="I41">
        <f t="shared" si="4"/>
        <v>0.60766091265237221</v>
      </c>
      <c r="J41">
        <f t="shared" si="4"/>
        <v>0.68872601211409634</v>
      </c>
      <c r="K41">
        <f t="shared" si="4"/>
        <v>0.67512748662452071</v>
      </c>
    </row>
    <row r="42" spans="5:11">
      <c r="E42">
        <v>27</v>
      </c>
      <c r="F42">
        <f t="shared" si="4"/>
        <v>0.68177078220713661</v>
      </c>
      <c r="G42">
        <f t="shared" si="4"/>
        <v>0.63030858134956458</v>
      </c>
      <c r="H42">
        <f t="shared" si="4"/>
        <v>0.6656914275577257</v>
      </c>
      <c r="I42">
        <f t="shared" si="4"/>
        <v>0.6422865291668528</v>
      </c>
      <c r="J42">
        <f t="shared" si="4"/>
        <v>0.72280493178940941</v>
      </c>
      <c r="K42">
        <f t="shared" si="4"/>
        <v>0.71199075375520393</v>
      </c>
    </row>
    <row r="43" spans="5:11">
      <c r="E43">
        <v>27.5</v>
      </c>
      <c r="F43">
        <f t="shared" si="4"/>
        <v>0.71555171519459571</v>
      </c>
      <c r="G43">
        <f t="shared" si="4"/>
        <v>0.66265163932099824</v>
      </c>
      <c r="H43">
        <f t="shared" si="4"/>
        <v>0.70039039132739656</v>
      </c>
      <c r="I43">
        <f t="shared" si="4"/>
        <v>0.67776993517302775</v>
      </c>
      <c r="J43">
        <f t="shared" si="4"/>
        <v>0.75766474365946568</v>
      </c>
      <c r="K43">
        <f t="shared" si="4"/>
        <v>0.74974753987351972</v>
      </c>
    </row>
    <row r="44" spans="5:11">
      <c r="E44">
        <v>28</v>
      </c>
      <c r="F44">
        <f t="shared" si="4"/>
        <v>0.75010194084139203</v>
      </c>
      <c r="G44">
        <f t="shared" si="4"/>
        <v>0.69574635826826203</v>
      </c>
      <c r="H44">
        <f t="shared" si="4"/>
        <v>0.73590285854218829</v>
      </c>
      <c r="I44">
        <f t="shared" si="4"/>
        <v>0.71411113067089782</v>
      </c>
      <c r="J44">
        <f t="shared" si="4"/>
        <v>0.79330544772426514</v>
      </c>
      <c r="K44">
        <f t="shared" si="4"/>
        <v>0.78839784497946752</v>
      </c>
    </row>
    <row r="45" spans="5:11">
      <c r="E45">
        <v>28.5</v>
      </c>
      <c r="F45">
        <f t="shared" si="4"/>
        <v>0.78542145914752559</v>
      </c>
      <c r="G45">
        <f t="shared" si="4"/>
        <v>0.72959273819135584</v>
      </c>
      <c r="H45">
        <f t="shared" si="4"/>
        <v>0.7722288292021009</v>
      </c>
      <c r="I45">
        <f t="shared" si="4"/>
        <v>0.75131011566046246</v>
      </c>
      <c r="J45">
        <f t="shared" si="4"/>
        <v>0.82972704398380792</v>
      </c>
      <c r="K45">
        <f t="shared" si="4"/>
        <v>0.82794166907304745</v>
      </c>
    </row>
    <row r="46" spans="5:11">
      <c r="E46">
        <v>29</v>
      </c>
      <c r="F46">
        <f t="shared" si="4"/>
        <v>0.82151027011299638</v>
      </c>
      <c r="G46">
        <f t="shared" si="4"/>
        <v>0.76419077909027988</v>
      </c>
      <c r="H46">
        <f t="shared" si="4"/>
        <v>0.8093683033071345</v>
      </c>
      <c r="I46">
        <f t="shared" si="4"/>
        <v>0.78936689014172157</v>
      </c>
      <c r="J46">
        <f t="shared" si="4"/>
        <v>0.86692953243809368</v>
      </c>
      <c r="K46">
        <f t="shared" si="4"/>
        <v>0.86837901215425972</v>
      </c>
    </row>
    <row r="47" spans="5:11">
      <c r="E47">
        <v>29.5</v>
      </c>
      <c r="F47">
        <f t="shared" si="4"/>
        <v>0.85836837373780406</v>
      </c>
      <c r="G47">
        <f t="shared" si="4"/>
        <v>0.79954048096503449</v>
      </c>
      <c r="H47">
        <f t="shared" si="4"/>
        <v>0.84732128085728864</v>
      </c>
      <c r="I47">
        <f t="shared" si="4"/>
        <v>0.82828145411467546</v>
      </c>
      <c r="J47">
        <f t="shared" si="4"/>
        <v>0.90491291308712285</v>
      </c>
      <c r="K47">
        <f t="shared" si="4"/>
        <v>0.90970987422310423</v>
      </c>
    </row>
    <row r="48" spans="5:11">
      <c r="E48">
        <v>30</v>
      </c>
      <c r="F48">
        <f t="shared" si="4"/>
        <v>0.89599577002194897</v>
      </c>
      <c r="G48">
        <f t="shared" si="4"/>
        <v>0.83564184381561901</v>
      </c>
      <c r="H48">
        <f t="shared" si="4"/>
        <v>0.88608776185256388</v>
      </c>
      <c r="I48">
        <f t="shared" si="4"/>
        <v>0.86805380757932404</v>
      </c>
      <c r="J48">
        <f t="shared" si="4"/>
        <v>0.943677185930895</v>
      </c>
      <c r="K48">
        <f t="shared" si="4"/>
        <v>0.95193425527958087</v>
      </c>
    </row>
    <row r="49" spans="5:11">
      <c r="E49">
        <v>30.5</v>
      </c>
      <c r="F49">
        <f t="shared" si="4"/>
        <v>0.93439245896543088</v>
      </c>
      <c r="G49">
        <f t="shared" si="4"/>
        <v>0.87249486764203354</v>
      </c>
      <c r="H49">
        <f t="shared" si="4"/>
        <v>0.92566774629296</v>
      </c>
      <c r="I49">
        <f t="shared" si="4"/>
        <v>0.90868395053566742</v>
      </c>
      <c r="J49">
        <f t="shared" si="4"/>
        <v>0.98322235096941035</v>
      </c>
      <c r="K49">
        <f t="shared" si="4"/>
        <v>0.99505215532368985</v>
      </c>
    </row>
    <row r="50" spans="5:11">
      <c r="E50">
        <v>31</v>
      </c>
      <c r="F50">
        <f t="shared" si="4"/>
        <v>0.97355844056825014</v>
      </c>
      <c r="G50">
        <f t="shared" si="4"/>
        <v>0.91009955244427854</v>
      </c>
      <c r="H50">
        <f t="shared" si="4"/>
        <v>0.96606123417847711</v>
      </c>
      <c r="I50">
        <f t="shared" si="4"/>
        <v>0.95017188298370547</v>
      </c>
      <c r="J50">
        <f t="shared" si="4"/>
        <v>1.0235484082026689</v>
      </c>
      <c r="K50">
        <f t="shared" si="4"/>
        <v>1.0390635743554311</v>
      </c>
    </row>
    <row r="51" spans="5:11">
      <c r="E51">
        <v>31.5</v>
      </c>
      <c r="F51">
        <f t="shared" si="4"/>
        <v>1.0134937148304066</v>
      </c>
      <c r="G51">
        <f t="shared" si="4"/>
        <v>0.94845589822235388</v>
      </c>
      <c r="H51">
        <f t="shared" si="4"/>
        <v>1.0072682255091148</v>
      </c>
      <c r="I51">
        <f t="shared" si="4"/>
        <v>0.9925176049234381</v>
      </c>
      <c r="J51">
        <f t="shared" si="4"/>
        <v>1.0646553576306705</v>
      </c>
      <c r="K51">
        <f t="shared" si="4"/>
        <v>1.0839685123748042</v>
      </c>
    </row>
    <row r="52" spans="5:11">
      <c r="E52">
        <v>32</v>
      </c>
      <c r="F52">
        <f t="shared" si="4"/>
        <v>1.0541982817519</v>
      </c>
      <c r="G52">
        <f t="shared" si="4"/>
        <v>0.98756390497625912</v>
      </c>
      <c r="H52">
        <f t="shared" si="4"/>
        <v>1.0492887202848735</v>
      </c>
      <c r="I52">
        <f t="shared" si="4"/>
        <v>1.0357211163548654</v>
      </c>
      <c r="J52">
        <f t="shared" si="4"/>
        <v>1.1065431992534156</v>
      </c>
      <c r="K52">
        <f t="shared" si="4"/>
        <v>1.12976696938181</v>
      </c>
    </row>
    <row r="53" spans="5:11">
      <c r="E53">
        <v>32.5</v>
      </c>
      <c r="F53">
        <f t="shared" si="4"/>
        <v>1.0956721413327308</v>
      </c>
      <c r="G53">
        <f t="shared" si="4"/>
        <v>1.0274235727059946</v>
      </c>
      <c r="H53">
        <f t="shared" si="4"/>
        <v>1.0921227185057532</v>
      </c>
      <c r="I53">
        <f t="shared" si="4"/>
        <v>1.0797824172779875</v>
      </c>
      <c r="J53">
        <f t="shared" si="4"/>
        <v>1.1492119330709039</v>
      </c>
      <c r="K53">
        <f t="shared" si="4"/>
        <v>1.1764589453764476</v>
      </c>
    </row>
    <row r="54" spans="5:11">
      <c r="E54">
        <v>33</v>
      </c>
      <c r="F54">
        <f t="shared" si="4"/>
        <v>1.1379152935728984</v>
      </c>
      <c r="G54">
        <f t="shared" si="4"/>
        <v>1.0680349014115604</v>
      </c>
      <c r="H54">
        <f t="shared" si="4"/>
        <v>1.1357702201717534</v>
      </c>
      <c r="I54">
        <f t="shared" si="4"/>
        <v>1.1247015076928042</v>
      </c>
      <c r="J54">
        <f t="shared" si="4"/>
        <v>1.1926615590831351</v>
      </c>
      <c r="K54">
        <f t="shared" si="4"/>
        <v>1.2240444403587176</v>
      </c>
    </row>
    <row r="55" spans="5:11">
      <c r="E55">
        <v>33.5</v>
      </c>
      <c r="F55">
        <f t="shared" si="4"/>
        <v>1.1809277384724035</v>
      </c>
      <c r="G55">
        <f t="shared" si="4"/>
        <v>1.1093978910929563</v>
      </c>
      <c r="H55">
        <f t="shared" si="4"/>
        <v>1.1802312252828751</v>
      </c>
      <c r="I55">
        <f t="shared" si="4"/>
        <v>1.1704783875993154</v>
      </c>
      <c r="J55">
        <f t="shared" si="4"/>
        <v>1.2368920772901095</v>
      </c>
      <c r="K55">
        <f t="shared" si="4"/>
        <v>1.2725234543286197</v>
      </c>
    </row>
    <row r="56" spans="5:11">
      <c r="E56">
        <v>34</v>
      </c>
      <c r="F56">
        <f t="shared" si="4"/>
        <v>1.2247094760312458</v>
      </c>
      <c r="G56">
        <f t="shared" si="4"/>
        <v>1.1515125417501826</v>
      </c>
      <c r="H56">
        <f t="shared" si="4"/>
        <v>1.2255057338391171</v>
      </c>
      <c r="I56">
        <f t="shared" si="4"/>
        <v>1.2171130569975217</v>
      </c>
      <c r="J56">
        <f t="shared" si="4"/>
        <v>1.2819034876918272</v>
      </c>
      <c r="K56">
        <f t="shared" si="4"/>
        <v>1.3218959872861544</v>
      </c>
    </row>
    <row r="57" spans="5:11">
      <c r="E57">
        <v>34.5</v>
      </c>
      <c r="F57">
        <f t="shared" si="4"/>
        <v>1.2692605062494247</v>
      </c>
      <c r="G57">
        <f t="shared" si="4"/>
        <v>1.1943788533832387</v>
      </c>
      <c r="H57">
        <f t="shared" si="4"/>
        <v>1.2715937458404802</v>
      </c>
      <c r="I57">
        <f t="shared" si="4"/>
        <v>1.2646055158874223</v>
      </c>
      <c r="J57">
        <f t="shared" si="4"/>
        <v>1.327695790288288</v>
      </c>
      <c r="K57">
        <f t="shared" si="4"/>
        <v>1.372162039231321</v>
      </c>
    </row>
    <row r="58" spans="5:11">
      <c r="E58">
        <v>35</v>
      </c>
      <c r="F58">
        <f t="shared" si="4"/>
        <v>1.3145808291269412</v>
      </c>
      <c r="G58">
        <f t="shared" si="4"/>
        <v>1.2379968259921252</v>
      </c>
      <c r="H58">
        <f t="shared" si="4"/>
        <v>1.318495261286964</v>
      </c>
      <c r="I58">
        <f t="shared" si="4"/>
        <v>1.3129557642690179</v>
      </c>
      <c r="J58">
        <f t="shared" si="4"/>
        <v>1.374268985079492</v>
      </c>
      <c r="K58">
        <f t="shared" si="4"/>
        <v>1.4233216101641197</v>
      </c>
    </row>
    <row r="59" spans="5:11">
      <c r="E59">
        <v>35.5</v>
      </c>
      <c r="F59">
        <f t="shared" si="4"/>
        <v>1.3606704446637945</v>
      </c>
      <c r="G59">
        <f t="shared" si="4"/>
        <v>1.2823664595768423</v>
      </c>
      <c r="H59">
        <f t="shared" si="4"/>
        <v>1.3662102801785692</v>
      </c>
      <c r="I59">
        <f t="shared" si="4"/>
        <v>1.3621638021423079</v>
      </c>
      <c r="J59">
        <f t="shared" si="4"/>
        <v>1.4216230720654393</v>
      </c>
      <c r="K59">
        <f t="shared" si="4"/>
        <v>1.4753747000845507</v>
      </c>
    </row>
    <row r="60" spans="5:11">
      <c r="E60">
        <v>36</v>
      </c>
      <c r="F60">
        <f t="shared" si="4"/>
        <v>1.4075293528599853</v>
      </c>
      <c r="G60">
        <f t="shared" si="4"/>
        <v>1.3274877541373891</v>
      </c>
      <c r="H60">
        <f t="shared" si="4"/>
        <v>1.4147388025152949</v>
      </c>
      <c r="I60">
        <f t="shared" si="4"/>
        <v>1.4122296295072929</v>
      </c>
      <c r="J60">
        <f t="shared" si="4"/>
        <v>1.4697580512461299</v>
      </c>
      <c r="K60">
        <f t="shared" si="4"/>
        <v>1.5283213089926138</v>
      </c>
    </row>
    <row r="61" spans="5:11">
      <c r="E61">
        <v>36.5</v>
      </c>
      <c r="F61">
        <f t="shared" si="4"/>
        <v>1.4551575537155133</v>
      </c>
      <c r="G61">
        <f t="shared" si="4"/>
        <v>1.3733607096737663</v>
      </c>
      <c r="H61">
        <f t="shared" si="4"/>
        <v>1.4640808282971414</v>
      </c>
      <c r="I61">
        <f t="shared" si="4"/>
        <v>1.4631532463639725</v>
      </c>
      <c r="J61">
        <f t="shared" si="4"/>
        <v>1.5186739226215633</v>
      </c>
      <c r="K61">
        <f t="shared" si="4"/>
        <v>1.5821614368883092</v>
      </c>
    </row>
    <row r="62" spans="5:11">
      <c r="E62">
        <v>37</v>
      </c>
      <c r="F62">
        <f t="shared" si="4"/>
        <v>1.503555047230378</v>
      </c>
      <c r="G62">
        <f t="shared" si="4"/>
        <v>1.4199853261859736</v>
      </c>
      <c r="H62">
        <f t="shared" si="4"/>
        <v>1.5142363575241089</v>
      </c>
      <c r="I62">
        <f t="shared" si="4"/>
        <v>1.5149346527123466</v>
      </c>
      <c r="J62">
        <f t="shared" si="4"/>
        <v>1.5683706861917401</v>
      </c>
      <c r="K62">
        <f t="shared" si="4"/>
        <v>1.6368950837716374</v>
      </c>
    </row>
    <row r="63" spans="5:11">
      <c r="E63">
        <v>37.5</v>
      </c>
      <c r="F63">
        <f t="shared" si="4"/>
        <v>1.5527218334045805</v>
      </c>
      <c r="G63">
        <f t="shared" si="4"/>
        <v>1.4673616036740111</v>
      </c>
      <c r="H63">
        <f t="shared" si="4"/>
        <v>1.5652053901961971</v>
      </c>
      <c r="I63">
        <f t="shared" si="4"/>
        <v>1.5675738485524155</v>
      </c>
      <c r="J63">
        <f t="shared" si="4"/>
        <v>1.6188483419566602</v>
      </c>
      <c r="K63">
        <f t="shared" si="4"/>
        <v>1.6925222496425969</v>
      </c>
    </row>
    <row r="64" spans="5:11">
      <c r="E64">
        <v>38</v>
      </c>
      <c r="F64">
        <f t="shared" si="4"/>
        <v>1.6026579122381195</v>
      </c>
      <c r="G64">
        <f t="shared" si="4"/>
        <v>1.5154895421378787</v>
      </c>
      <c r="H64">
        <f t="shared" si="4"/>
        <v>1.6169879263134064</v>
      </c>
      <c r="I64">
        <f t="shared" si="4"/>
        <v>1.6210708338841793</v>
      </c>
      <c r="J64">
        <f t="shared" si="4"/>
        <v>1.6701068899163232</v>
      </c>
      <c r="K64">
        <f t="shared" si="4"/>
        <v>1.7490429345011895</v>
      </c>
    </row>
    <row r="65" spans="5:11">
      <c r="E65">
        <v>38.5</v>
      </c>
      <c r="F65">
        <f t="shared" si="4"/>
        <v>1.6533632837309957</v>
      </c>
      <c r="G65">
        <f t="shared" si="4"/>
        <v>1.5643691415775769</v>
      </c>
      <c r="H65">
        <f t="shared" si="4"/>
        <v>1.6695839658757365</v>
      </c>
      <c r="I65">
        <f t="shared" si="4"/>
        <v>1.6754256087076376</v>
      </c>
      <c r="J65">
        <f t="shared" si="4"/>
        <v>1.7221463300707294</v>
      </c>
      <c r="K65">
        <f t="shared" si="4"/>
        <v>1.8064571383474135</v>
      </c>
    </row>
    <row r="66" spans="5:11">
      <c r="E66">
        <v>39</v>
      </c>
      <c r="F66">
        <f t="shared" si="4"/>
        <v>1.7048379478832092</v>
      </c>
      <c r="G66">
        <f t="shared" si="4"/>
        <v>1.6140004019931053</v>
      </c>
      <c r="H66">
        <f t="shared" si="4"/>
        <v>1.7229935088831874</v>
      </c>
      <c r="I66">
        <f t="shared" si="4"/>
        <v>1.7306381730227902</v>
      </c>
      <c r="J66">
        <f t="shared" si="4"/>
        <v>1.774966662419879</v>
      </c>
      <c r="K66">
        <f t="shared" si="4"/>
        <v>1.8647648611812699</v>
      </c>
    </row>
    <row r="67" spans="5:11">
      <c r="E67">
        <v>39.5</v>
      </c>
      <c r="F67">
        <f t="shared" ref="F67:K88" si="5">Szilv($E$1,F$1,$E67)</f>
        <v>1.7570819046947601</v>
      </c>
      <c r="G67">
        <f t="shared" si="5"/>
        <v>1.6643833233844632</v>
      </c>
      <c r="H67">
        <f t="shared" si="5"/>
        <v>1.7772165553357593</v>
      </c>
      <c r="I67">
        <f t="shared" si="5"/>
        <v>1.7867085268296377</v>
      </c>
      <c r="J67">
        <f t="shared" si="5"/>
        <v>1.8285678869637718</v>
      </c>
      <c r="K67">
        <f t="shared" si="5"/>
        <v>1.9239661030027588</v>
      </c>
    </row>
    <row r="68" spans="5:11">
      <c r="E68">
        <v>40</v>
      </c>
      <c r="F68">
        <f t="shared" si="5"/>
        <v>1.8100951541656478</v>
      </c>
      <c r="G68">
        <f t="shared" si="5"/>
        <v>1.7155179057516516</v>
      </c>
      <c r="H68">
        <f t="shared" si="5"/>
        <v>1.8322531052334521</v>
      </c>
      <c r="I68">
        <f t="shared" si="5"/>
        <v>1.8436366701281801</v>
      </c>
      <c r="J68">
        <f t="shared" si="5"/>
        <v>1.8829500037024076</v>
      </c>
      <c r="K68">
        <f t="shared" si="5"/>
        <v>1.98406086381188</v>
      </c>
    </row>
    <row r="69" spans="5:11">
      <c r="E69">
        <v>40.5</v>
      </c>
      <c r="F69">
        <f t="shared" si="5"/>
        <v>1.863877696295873</v>
      </c>
      <c r="G69">
        <f t="shared" si="5"/>
        <v>1.7674041490946708</v>
      </c>
      <c r="H69">
        <f t="shared" si="5"/>
        <v>1.8881031585762655</v>
      </c>
      <c r="I69">
        <f t="shared" si="5"/>
        <v>1.9014226029184171</v>
      </c>
      <c r="J69">
        <f t="shared" si="5"/>
        <v>1.9381130126357868</v>
      </c>
      <c r="K69">
        <f t="shared" si="5"/>
        <v>2.0450491436086331</v>
      </c>
    </row>
    <row r="70" spans="5:11">
      <c r="E70">
        <v>41</v>
      </c>
      <c r="F70">
        <f t="shared" si="5"/>
        <v>1.9184295310854349</v>
      </c>
      <c r="G70">
        <f t="shared" si="5"/>
        <v>1.8200420534135198</v>
      </c>
      <c r="H70">
        <f t="shared" si="5"/>
        <v>1.9447667153642001</v>
      </c>
      <c r="I70">
        <f t="shared" si="5"/>
        <v>1.9600663252003492</v>
      </c>
      <c r="J70">
        <f t="shared" si="5"/>
        <v>1.994056913763909</v>
      </c>
      <c r="K70">
        <f t="shared" si="5"/>
        <v>2.1069309423930185</v>
      </c>
    </row>
    <row r="71" spans="5:11">
      <c r="E71">
        <v>41.5</v>
      </c>
      <c r="F71">
        <f t="shared" si="5"/>
        <v>1.9737506585343343</v>
      </c>
      <c r="G71">
        <f t="shared" si="5"/>
        <v>1.8734316187081985</v>
      </c>
      <c r="H71">
        <f t="shared" si="5"/>
        <v>2.0022437755972553</v>
      </c>
      <c r="I71">
        <f t="shared" si="5"/>
        <v>2.0195678369739749</v>
      </c>
      <c r="J71">
        <f t="shared" si="5"/>
        <v>2.0507817070867747</v>
      </c>
      <c r="K71">
        <f t="shared" si="5"/>
        <v>2.1697062601650363</v>
      </c>
    </row>
    <row r="72" spans="5:11">
      <c r="E72">
        <v>42</v>
      </c>
      <c r="F72">
        <f t="shared" si="5"/>
        <v>2.0298410786425709</v>
      </c>
      <c r="G72">
        <f t="shared" si="5"/>
        <v>1.9275728449787082</v>
      </c>
      <c r="H72">
        <f t="shared" si="5"/>
        <v>2.0605343392754314</v>
      </c>
      <c r="I72">
        <f t="shared" si="5"/>
        <v>2.0799271382392961</v>
      </c>
      <c r="J72">
        <f t="shared" si="5"/>
        <v>2.1082873926043835</v>
      </c>
      <c r="K72">
        <f t="shared" si="5"/>
        <v>2.2333750969246862</v>
      </c>
    </row>
    <row r="73" spans="5:11">
      <c r="E73">
        <v>42.5</v>
      </c>
      <c r="F73">
        <f t="shared" si="5"/>
        <v>2.0867007914101441</v>
      </c>
      <c r="G73">
        <f t="shared" si="5"/>
        <v>1.9824657322250476</v>
      </c>
      <c r="H73">
        <f t="shared" si="5"/>
        <v>2.1196384063987286</v>
      </c>
      <c r="I73">
        <f t="shared" si="5"/>
        <v>2.1411442289963123</v>
      </c>
      <c r="J73">
        <f t="shared" si="5"/>
        <v>2.166573970316735</v>
      </c>
      <c r="K73">
        <f t="shared" si="5"/>
        <v>2.297937452671968</v>
      </c>
    </row>
    <row r="74" spans="5:11">
      <c r="E74">
        <v>43</v>
      </c>
      <c r="F74">
        <f t="shared" si="5"/>
        <v>2.1443297968370549</v>
      </c>
      <c r="G74">
        <f t="shared" si="5"/>
        <v>2.0381102804472171</v>
      </c>
      <c r="H74">
        <f t="shared" si="5"/>
        <v>2.1795559769671469</v>
      </c>
      <c r="I74">
        <f t="shared" si="5"/>
        <v>2.2032191092450222</v>
      </c>
      <c r="J74">
        <f t="shared" si="5"/>
        <v>2.2256414402238303</v>
      </c>
      <c r="K74">
        <f t="shared" si="5"/>
        <v>2.3633933274068823</v>
      </c>
    </row>
    <row r="75" spans="5:11">
      <c r="E75">
        <v>43.5</v>
      </c>
      <c r="F75">
        <f t="shared" si="5"/>
        <v>2.2027280949233026</v>
      </c>
      <c r="G75">
        <f t="shared" si="5"/>
        <v>2.0945064896452177</v>
      </c>
      <c r="H75">
        <f t="shared" si="5"/>
        <v>2.2402870509806854</v>
      </c>
      <c r="I75">
        <f t="shared" si="5"/>
        <v>2.2661517789854275</v>
      </c>
      <c r="J75">
        <f t="shared" si="5"/>
        <v>2.2854898023256682</v>
      </c>
      <c r="K75">
        <f t="shared" si="5"/>
        <v>2.4297427211294291</v>
      </c>
    </row>
    <row r="76" spans="5:11">
      <c r="E76">
        <v>44</v>
      </c>
      <c r="F76">
        <f t="shared" si="5"/>
        <v>2.2618956856688879</v>
      </c>
      <c r="G76">
        <f t="shared" si="5"/>
        <v>2.1516543598190476</v>
      </c>
      <c r="H76">
        <f t="shared" si="5"/>
        <v>2.301831628439345</v>
      </c>
      <c r="I76">
        <f t="shared" si="5"/>
        <v>2.3299422382175274</v>
      </c>
      <c r="J76">
        <f t="shared" si="5"/>
        <v>2.3461190566222498</v>
      </c>
      <c r="K76">
        <f t="shared" si="5"/>
        <v>2.4969856338396075</v>
      </c>
    </row>
    <row r="77" spans="5:11">
      <c r="E77">
        <v>44.5</v>
      </c>
      <c r="F77">
        <f t="shared" si="5"/>
        <v>2.32183256907381</v>
      </c>
      <c r="G77">
        <f t="shared" si="5"/>
        <v>2.2095538909687078</v>
      </c>
      <c r="H77">
        <f t="shared" si="5"/>
        <v>2.3641897093431257</v>
      </c>
      <c r="I77">
        <f t="shared" si="5"/>
        <v>2.3945904869413219</v>
      </c>
      <c r="J77">
        <f t="shared" si="5"/>
        <v>2.4075292031135742</v>
      </c>
      <c r="K77">
        <f t="shared" si="5"/>
        <v>2.5651220655374187</v>
      </c>
    </row>
    <row r="78" spans="5:11">
      <c r="E78">
        <v>45</v>
      </c>
      <c r="F78">
        <f t="shared" si="5"/>
        <v>2.3825387451380693</v>
      </c>
      <c r="G78">
        <f t="shared" si="5"/>
        <v>2.2682050830941982</v>
      </c>
      <c r="H78">
        <f t="shared" si="5"/>
        <v>2.427361293692027</v>
      </c>
      <c r="I78">
        <f t="shared" si="5"/>
        <v>2.460096525156811</v>
      </c>
      <c r="J78">
        <f t="shared" si="5"/>
        <v>2.4697202417996418</v>
      </c>
      <c r="K78">
        <f t="shared" si="5"/>
        <v>2.6341520162228615</v>
      </c>
    </row>
    <row r="79" spans="5:11">
      <c r="E79">
        <v>45.5</v>
      </c>
      <c r="F79">
        <f t="shared" si="5"/>
        <v>2.4440142138616654</v>
      </c>
      <c r="G79">
        <f t="shared" si="5"/>
        <v>2.3276079361955193</v>
      </c>
      <c r="H79">
        <f t="shared" si="5"/>
        <v>2.491346381486049</v>
      </c>
      <c r="I79">
        <f t="shared" si="5"/>
        <v>2.5264603528639951</v>
      </c>
      <c r="J79">
        <f t="shared" si="5"/>
        <v>2.532692172680453</v>
      </c>
      <c r="K79">
        <f t="shared" si="5"/>
        <v>2.7040754858959368</v>
      </c>
    </row>
    <row r="80" spans="5:11">
      <c r="E80">
        <v>46</v>
      </c>
      <c r="F80">
        <f t="shared" si="5"/>
        <v>2.5062589752445987</v>
      </c>
      <c r="G80">
        <f t="shared" si="5"/>
        <v>2.3877624502726702</v>
      </c>
      <c r="H80">
        <f t="shared" si="5"/>
        <v>2.5561449727251926</v>
      </c>
      <c r="I80">
        <f t="shared" si="5"/>
        <v>2.5936819700628737</v>
      </c>
      <c r="J80">
        <f t="shared" si="5"/>
        <v>2.5964449957560074</v>
      </c>
      <c r="K80">
        <f t="shared" si="5"/>
        <v>2.774892474556645</v>
      </c>
    </row>
    <row r="81" spans="5:11">
      <c r="E81">
        <v>46.5</v>
      </c>
      <c r="F81">
        <f t="shared" si="5"/>
        <v>2.5692730292868702</v>
      </c>
      <c r="G81">
        <f t="shared" si="5"/>
        <v>2.4486686253256513</v>
      </c>
      <c r="H81">
        <f t="shared" si="5"/>
        <v>2.6217570674094564</v>
      </c>
      <c r="I81">
        <f t="shared" si="5"/>
        <v>2.6617613767534465</v>
      </c>
      <c r="J81">
        <f t="shared" si="5"/>
        <v>2.6609787110263046</v>
      </c>
      <c r="K81">
        <f t="shared" si="5"/>
        <v>2.8466029822049848</v>
      </c>
    </row>
    <row r="82" spans="5:11">
      <c r="E82">
        <v>47</v>
      </c>
      <c r="F82">
        <f t="shared" si="5"/>
        <v>2.6330563759884775</v>
      </c>
      <c r="G82">
        <f t="shared" si="5"/>
        <v>2.5103264613544627</v>
      </c>
      <c r="H82">
        <f t="shared" si="5"/>
        <v>2.6881826655388417</v>
      </c>
      <c r="I82">
        <f t="shared" si="5"/>
        <v>2.7306985729357143</v>
      </c>
      <c r="J82">
        <f t="shared" si="5"/>
        <v>2.7262933184913449</v>
      </c>
      <c r="K82">
        <f t="shared" si="5"/>
        <v>2.9192070088409565</v>
      </c>
    </row>
    <row r="83" spans="5:11">
      <c r="E83">
        <v>47.5</v>
      </c>
      <c r="F83">
        <f t="shared" si="5"/>
        <v>2.6976090153494225</v>
      </c>
      <c r="G83">
        <f t="shared" si="5"/>
        <v>2.5727359583591043</v>
      </c>
      <c r="H83">
        <f t="shared" si="5"/>
        <v>2.7554217671133476</v>
      </c>
      <c r="I83">
        <f t="shared" si="5"/>
        <v>2.8004935586096771</v>
      </c>
      <c r="J83">
        <f t="shared" si="5"/>
        <v>2.7923888181511285</v>
      </c>
      <c r="K83">
        <f t="shared" si="5"/>
        <v>2.9927045544645607</v>
      </c>
    </row>
    <row r="84" spans="5:11">
      <c r="E84">
        <v>48</v>
      </c>
      <c r="F84">
        <f t="shared" si="5"/>
        <v>2.7629309473697052</v>
      </c>
      <c r="G84">
        <f t="shared" si="5"/>
        <v>2.6358971163395761</v>
      </c>
      <c r="H84">
        <f t="shared" si="5"/>
        <v>2.8234743721329743</v>
      </c>
      <c r="I84">
        <f t="shared" si="5"/>
        <v>2.8711463337753345</v>
      </c>
      <c r="J84">
        <f t="shared" si="5"/>
        <v>2.8592652100056557</v>
      </c>
      <c r="K84">
        <f t="shared" si="5"/>
        <v>3.067095619075797</v>
      </c>
    </row>
    <row r="85" spans="5:11">
      <c r="E85">
        <v>48.5</v>
      </c>
      <c r="F85">
        <f t="shared" si="5"/>
        <v>2.8290221720493243</v>
      </c>
      <c r="G85">
        <f t="shared" si="5"/>
        <v>2.6998099352958778</v>
      </c>
      <c r="H85">
        <f t="shared" si="5"/>
        <v>2.892340480597722</v>
      </c>
      <c r="I85">
        <f t="shared" si="5"/>
        <v>2.942656898432686</v>
      </c>
      <c r="J85">
        <f t="shared" si="5"/>
        <v>2.9269224940549252</v>
      </c>
      <c r="K85">
        <f t="shared" si="5"/>
        <v>3.1423802026746657</v>
      </c>
    </row>
    <row r="86" spans="5:11">
      <c r="E86">
        <v>49</v>
      </c>
      <c r="F86">
        <f t="shared" si="5"/>
        <v>2.8958826893882805</v>
      </c>
      <c r="G86">
        <f t="shared" si="5"/>
        <v>2.7644744152280101</v>
      </c>
      <c r="H86">
        <f t="shared" si="5"/>
        <v>2.9620200925075904</v>
      </c>
      <c r="I86">
        <f t="shared" si="5"/>
        <v>3.0150252525817329</v>
      </c>
      <c r="J86">
        <f t="shared" si="5"/>
        <v>2.9953606702989388</v>
      </c>
      <c r="K86">
        <f t="shared" si="5"/>
        <v>3.2185583052611664</v>
      </c>
    </row>
    <row r="87" spans="5:11">
      <c r="E87">
        <v>49.5</v>
      </c>
      <c r="F87">
        <f t="shared" si="5"/>
        <v>2.963512499386574</v>
      </c>
      <c r="G87">
        <f t="shared" si="5"/>
        <v>2.8298905561359722</v>
      </c>
      <c r="H87">
        <f t="shared" si="5"/>
        <v>3.0325132078625798</v>
      </c>
      <c r="I87">
        <f t="shared" si="5"/>
        <v>3.088251396222474</v>
      </c>
      <c r="J87">
        <f t="shared" si="5"/>
        <v>3.0645797387376952</v>
      </c>
      <c r="K87">
        <f t="shared" si="5"/>
        <v>3.2956299268353</v>
      </c>
    </row>
    <row r="88" spans="5:11">
      <c r="E88">
        <v>50</v>
      </c>
      <c r="F88">
        <f t="shared" si="5"/>
        <v>3.0319116020442047</v>
      </c>
      <c r="G88">
        <f t="shared" si="5"/>
        <v>2.896058358019765</v>
      </c>
      <c r="H88">
        <f t="shared" si="5"/>
        <v>3.10381982666269</v>
      </c>
      <c r="I88">
        <f t="shared" si="5"/>
        <v>3.1623353293549101</v>
      </c>
      <c r="J88">
        <f t="shared" si="5"/>
        <v>3.1345796993711947</v>
      </c>
      <c r="K88">
        <f t="shared" si="5"/>
        <v>3.3735950673970652</v>
      </c>
    </row>
  </sheetData>
  <sheetProtection algorithmName="SHA-512" hashValue="P1MHvmNqybxiwp/5X+2ptJmPWrbLlCgKNTqQu5m5mXSlrFygel08MqET+8c5+MYmRyjKjyJILLDwPvatdXjtMQ==" saltValue="uys02br2PzrYXoD8+uiYSw==" spinCount="100000" sheet="1" objects="1" scenarios="1"/>
  <dataValidations count="1">
    <dataValidation type="list" allowBlank="1" showInputMessage="1" showErrorMessage="1" sqref="E1" xr:uid="{00000000-0002-0000-0A00-000000000000}">
      <formula1>$A$2:$A$20</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Munkalapok</vt:lpstr>
      </vt:variant>
      <vt:variant>
        <vt:i4>11</vt:i4>
      </vt:variant>
      <vt:variant>
        <vt:lpstr>Névvel ellátott tartományok</vt:lpstr>
      </vt:variant>
      <vt:variant>
        <vt:i4>4</vt:i4>
      </vt:variant>
    </vt:vector>
  </HeadingPairs>
  <TitlesOfParts>
    <vt:vector size="15" baseType="lpstr">
      <vt:lpstr>Használati útmutató</vt:lpstr>
      <vt:lpstr>Mintakörök</vt:lpstr>
      <vt:lpstr>Alapadat</vt:lpstr>
      <vt:lpstr>Hgörbe</vt:lpstr>
      <vt:lpstr>Utánpótlás</vt:lpstr>
      <vt:lpstr>Eredmény</vt:lpstr>
      <vt:lpstr>Eloszlás</vt:lpstr>
      <vt:lpstr>Erdőrészlet</vt:lpstr>
      <vt:lpstr>Munka1</vt:lpstr>
      <vt:lpstr>sz</vt:lpstr>
      <vt:lpstr>a</vt:lpstr>
      <vt:lpstr>Erdőrészlet!_Toc64194847</vt:lpstr>
      <vt:lpstr>Eloszlás!Nyomtatási_terület</vt:lpstr>
      <vt:lpstr>Erdőrészlet!Nyomtatási_terület</vt:lpstr>
      <vt:lpstr>Eredmény!Nyomtatási_terület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Csépányi Péter;veperdi.gabor@uni-sopron.hu</dc:creator>
  <cp:lastModifiedBy>Péter Csépányi</cp:lastModifiedBy>
  <cp:lastPrinted>2023-05-09T09:25:53Z</cp:lastPrinted>
  <dcterms:created xsi:type="dcterms:W3CDTF">2018-07-10T18:56:55Z</dcterms:created>
  <dcterms:modified xsi:type="dcterms:W3CDTF">2024-03-27T14:58:21Z</dcterms:modified>
</cp:coreProperties>
</file>